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W:\Aurora\Forecasts\Y2023\Projects\Y2023_Base\Base Results\"/>
    </mc:Choice>
  </mc:AlternateContent>
  <xr:revisionPtr revIDLastSave="0" documentId="13_ncr:1_{9EFF2837-9EA6-4490-8818-75DAA3CFE8C0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Definitions" sheetId="1" r:id="rId1"/>
    <sheet name="Annual_Prices-Nominal" sheetId="2" r:id="rId2"/>
    <sheet name="Forecast-Peak_OffPeak-Nominal" sheetId="3" r:id="rId3"/>
    <sheet name="Forecast-Night_Wkend-Nominal" sheetId="4" r:id="rId4"/>
    <sheet name="GDP" sheetId="5" r:id="rId5"/>
  </sheets>
  <externalReferences>
    <externalReference r:id="rId6"/>
    <externalReference r:id="rId7"/>
    <externalReference r:id="rId8"/>
  </externalReferences>
  <definedNames>
    <definedName name="_xlnm._FilterDatabase" localSheetId="2" hidden="1">'Forecast-Peak_OffPeak-Nominal'!$A$1:$N$363</definedName>
    <definedName name="_xlnm._FilterDatabase" localSheetId="4" hidden="1">GDP!$A$5:$A$7</definedName>
    <definedName name="AnnualInflationFactors">[1]Inflation_Factors!$F$2:$I$42</definedName>
    <definedName name="BaseYear">[1]Inflation_Factors!$M$2</definedName>
    <definedName name="CaseName">[1]Inflation_Factors!$M$3</definedName>
    <definedName name="EI_ZonesToInclude">#REF!</definedName>
    <definedName name="Fuel_Labels">[1]XML_Export!$T$2</definedName>
    <definedName name="GHG_Price_Grid">[1]Emissions!$A$197:$N$236</definedName>
    <definedName name="InflationFactors">[1]Inflation_Factors!$G$3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etricTonne_ConvFactor">Definitions!$A$11</definedName>
    <definedName name="MonthlyInflationFactors" localSheetId="0">[1]Inflation_Factors!$B$2:$D$434</definedName>
    <definedName name="MonthlyInflationFactors" localSheetId="4">[1]Inflation_Factors!$B$2:$D$434</definedName>
    <definedName name="MonthlyInflationFactors">[2]Inflation_Factors!$B$2:$D$434</definedName>
    <definedName name="NOxAnnual_AEP_Price_Grid">[1]Emissions!$A$144:$N$160</definedName>
    <definedName name="NOxAnnual_Price_Grid">[1]Emissions!$A$125:$N$141</definedName>
    <definedName name="NOxSummer_Price_Grid">[1]Emissions!$A$104:$N$122</definedName>
    <definedName name="Prices_EI">#REF!</definedName>
    <definedName name="Prices_ERCOT">#REF!</definedName>
    <definedName name="Prices_WECC">#REF!</definedName>
    <definedName name="Real_Or_Not" localSheetId="4">'[3]Forecast-Peak_OffPeak-Nominal'!#REF!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4" i="3" l="1"/>
  <c r="Q4" i="3"/>
  <c r="R4" i="3"/>
  <c r="S4" i="3"/>
  <c r="T4" i="3"/>
  <c r="U4" i="3"/>
  <c r="V4" i="3"/>
  <c r="W4" i="3"/>
  <c r="P5" i="3"/>
  <c r="Q5" i="3"/>
  <c r="R5" i="3"/>
  <c r="S5" i="3"/>
  <c r="T5" i="3"/>
  <c r="U5" i="3"/>
  <c r="V5" i="3"/>
  <c r="W5" i="3"/>
  <c r="P6" i="3"/>
  <c r="Q6" i="3"/>
  <c r="R6" i="3"/>
  <c r="S6" i="3"/>
  <c r="T6" i="3"/>
  <c r="U6" i="3"/>
  <c r="V6" i="3"/>
  <c r="W6" i="3"/>
  <c r="P7" i="3"/>
  <c r="Q7" i="3"/>
  <c r="R7" i="3"/>
  <c r="S7" i="3"/>
  <c r="T7" i="3"/>
  <c r="U7" i="3"/>
  <c r="V7" i="3"/>
  <c r="W7" i="3"/>
  <c r="P8" i="3"/>
  <c r="Q8" i="3"/>
  <c r="R8" i="3"/>
  <c r="S8" i="3"/>
  <c r="T8" i="3"/>
  <c r="U8" i="3"/>
  <c r="V8" i="3"/>
  <c r="W8" i="3"/>
  <c r="P9" i="3"/>
  <c r="Q9" i="3"/>
  <c r="R9" i="3"/>
  <c r="S9" i="3"/>
  <c r="T9" i="3"/>
  <c r="U9" i="3"/>
  <c r="V9" i="3"/>
  <c r="W9" i="3"/>
  <c r="P10" i="3"/>
  <c r="Q10" i="3"/>
  <c r="R10" i="3"/>
  <c r="S10" i="3"/>
  <c r="T10" i="3"/>
  <c r="U10" i="3"/>
  <c r="V10" i="3"/>
  <c r="W10" i="3"/>
  <c r="P11" i="3"/>
  <c r="Q11" i="3"/>
  <c r="R11" i="3"/>
  <c r="S11" i="3"/>
  <c r="T11" i="3"/>
  <c r="U11" i="3"/>
  <c r="V11" i="3"/>
  <c r="W11" i="3"/>
  <c r="P12" i="3"/>
  <c r="Q12" i="3"/>
  <c r="R12" i="3"/>
  <c r="S12" i="3"/>
  <c r="T12" i="3"/>
  <c r="U12" i="3"/>
  <c r="V12" i="3"/>
  <c r="W12" i="3"/>
  <c r="P13" i="3"/>
  <c r="Q13" i="3"/>
  <c r="R13" i="3"/>
  <c r="S13" i="3"/>
  <c r="T13" i="3"/>
  <c r="U13" i="3"/>
  <c r="V13" i="3"/>
  <c r="W13" i="3"/>
  <c r="P14" i="3"/>
  <c r="Q14" i="3"/>
  <c r="R14" i="3"/>
  <c r="S14" i="3"/>
  <c r="T14" i="3"/>
  <c r="U14" i="3"/>
  <c r="V14" i="3"/>
  <c r="W14" i="3"/>
  <c r="P15" i="3"/>
  <c r="Q15" i="3"/>
  <c r="R15" i="3"/>
  <c r="S15" i="3"/>
  <c r="T15" i="3"/>
  <c r="U15" i="3"/>
  <c r="V15" i="3"/>
  <c r="W15" i="3"/>
  <c r="P16" i="3"/>
  <c r="Q16" i="3"/>
  <c r="R16" i="3"/>
  <c r="S16" i="3"/>
  <c r="T16" i="3"/>
  <c r="U16" i="3"/>
  <c r="V16" i="3"/>
  <c r="W16" i="3"/>
  <c r="P17" i="3"/>
  <c r="Q17" i="3"/>
  <c r="R17" i="3"/>
  <c r="S17" i="3"/>
  <c r="T17" i="3"/>
  <c r="U17" i="3"/>
  <c r="V17" i="3"/>
  <c r="W17" i="3"/>
  <c r="P18" i="3"/>
  <c r="Q18" i="3"/>
  <c r="R18" i="3"/>
  <c r="S18" i="3"/>
  <c r="T18" i="3"/>
  <c r="U18" i="3"/>
  <c r="V18" i="3"/>
  <c r="W18" i="3"/>
  <c r="P19" i="3"/>
  <c r="Q19" i="3"/>
  <c r="R19" i="3"/>
  <c r="S19" i="3"/>
  <c r="T19" i="3"/>
  <c r="U19" i="3"/>
  <c r="V19" i="3"/>
  <c r="W19" i="3"/>
  <c r="P20" i="3"/>
  <c r="Q20" i="3"/>
  <c r="R20" i="3"/>
  <c r="S20" i="3"/>
  <c r="T20" i="3"/>
  <c r="U20" i="3"/>
  <c r="V20" i="3"/>
  <c r="W20" i="3"/>
  <c r="P21" i="3"/>
  <c r="Q21" i="3"/>
  <c r="R21" i="3"/>
  <c r="S21" i="3"/>
  <c r="T21" i="3"/>
  <c r="U21" i="3"/>
  <c r="V21" i="3"/>
  <c r="W21" i="3"/>
  <c r="P22" i="3"/>
  <c r="Q22" i="3"/>
  <c r="R22" i="3"/>
  <c r="S22" i="3"/>
  <c r="T22" i="3"/>
  <c r="U22" i="3"/>
  <c r="V22" i="3"/>
  <c r="W22" i="3"/>
  <c r="P23" i="3"/>
  <c r="Q23" i="3"/>
  <c r="R23" i="3"/>
  <c r="S23" i="3"/>
  <c r="T23" i="3"/>
  <c r="U23" i="3"/>
  <c r="V23" i="3"/>
  <c r="W23" i="3"/>
  <c r="P24" i="3"/>
  <c r="Q24" i="3"/>
  <c r="R24" i="3"/>
  <c r="S24" i="3"/>
  <c r="T24" i="3"/>
  <c r="U24" i="3"/>
  <c r="V24" i="3"/>
  <c r="W24" i="3"/>
  <c r="P25" i="3"/>
  <c r="Q25" i="3"/>
  <c r="R25" i="3"/>
  <c r="S25" i="3"/>
  <c r="T25" i="3"/>
  <c r="U25" i="3"/>
  <c r="V25" i="3"/>
  <c r="W25" i="3"/>
  <c r="P26" i="3"/>
  <c r="Q26" i="3"/>
  <c r="R26" i="3"/>
  <c r="S26" i="3"/>
  <c r="T26" i="3"/>
  <c r="U26" i="3"/>
  <c r="V26" i="3"/>
  <c r="W26" i="3"/>
  <c r="P27" i="3"/>
  <c r="Q27" i="3"/>
  <c r="R27" i="3"/>
  <c r="S27" i="3"/>
  <c r="T27" i="3"/>
  <c r="U27" i="3"/>
  <c r="V27" i="3"/>
  <c r="W27" i="3"/>
  <c r="P28" i="3"/>
  <c r="Q28" i="3"/>
  <c r="R28" i="3"/>
  <c r="S28" i="3"/>
  <c r="T28" i="3"/>
  <c r="U28" i="3"/>
  <c r="V28" i="3"/>
  <c r="W28" i="3"/>
  <c r="P29" i="3"/>
  <c r="Q29" i="3"/>
  <c r="R29" i="3"/>
  <c r="S29" i="3"/>
  <c r="T29" i="3"/>
  <c r="U29" i="3"/>
  <c r="V29" i="3"/>
  <c r="W29" i="3"/>
  <c r="P30" i="3"/>
  <c r="Q30" i="3"/>
  <c r="R30" i="3"/>
  <c r="S30" i="3"/>
  <c r="T30" i="3"/>
  <c r="U30" i="3"/>
  <c r="V30" i="3"/>
  <c r="W30" i="3"/>
  <c r="P31" i="3"/>
  <c r="Q31" i="3"/>
  <c r="R31" i="3"/>
  <c r="S31" i="3"/>
  <c r="T31" i="3"/>
  <c r="U31" i="3"/>
  <c r="V31" i="3"/>
  <c r="W31" i="3"/>
  <c r="P32" i="3"/>
  <c r="Q32" i="3"/>
  <c r="R32" i="3"/>
  <c r="S32" i="3"/>
  <c r="T32" i="3"/>
  <c r="U32" i="3"/>
  <c r="V32" i="3"/>
  <c r="W32" i="3"/>
  <c r="P33" i="3"/>
  <c r="Q33" i="3"/>
  <c r="R33" i="3"/>
  <c r="S33" i="3"/>
  <c r="T33" i="3"/>
  <c r="U33" i="3"/>
  <c r="V33" i="3"/>
  <c r="W33" i="3"/>
  <c r="P34" i="3"/>
  <c r="Q34" i="3"/>
  <c r="R34" i="3"/>
  <c r="S34" i="3"/>
  <c r="T34" i="3"/>
  <c r="U34" i="3"/>
  <c r="V34" i="3"/>
  <c r="W34" i="3"/>
  <c r="P35" i="3"/>
  <c r="Q35" i="3"/>
  <c r="R35" i="3"/>
  <c r="S35" i="3"/>
  <c r="T35" i="3"/>
  <c r="U35" i="3"/>
  <c r="V35" i="3"/>
  <c r="W35" i="3"/>
  <c r="P36" i="3"/>
  <c r="Q36" i="3"/>
  <c r="R36" i="3"/>
  <c r="S36" i="3"/>
  <c r="T36" i="3"/>
  <c r="U36" i="3"/>
  <c r="V36" i="3"/>
  <c r="W36" i="3"/>
  <c r="P37" i="3"/>
  <c r="Q37" i="3"/>
  <c r="R37" i="3"/>
  <c r="S37" i="3"/>
  <c r="T37" i="3"/>
  <c r="U37" i="3"/>
  <c r="V37" i="3"/>
  <c r="W37" i="3"/>
  <c r="P38" i="3"/>
  <c r="Q38" i="3"/>
  <c r="R38" i="3"/>
  <c r="S38" i="3"/>
  <c r="T38" i="3"/>
  <c r="U38" i="3"/>
  <c r="V38" i="3"/>
  <c r="W38" i="3"/>
  <c r="P39" i="3"/>
  <c r="Q39" i="3"/>
  <c r="R39" i="3"/>
  <c r="S39" i="3"/>
  <c r="T39" i="3"/>
  <c r="U39" i="3"/>
  <c r="V39" i="3"/>
  <c r="W39" i="3"/>
  <c r="P40" i="3"/>
  <c r="Q40" i="3"/>
  <c r="R40" i="3"/>
  <c r="S40" i="3"/>
  <c r="T40" i="3"/>
  <c r="U40" i="3"/>
  <c r="V40" i="3"/>
  <c r="W40" i="3"/>
  <c r="P41" i="3"/>
  <c r="Q41" i="3"/>
  <c r="R41" i="3"/>
  <c r="S41" i="3"/>
  <c r="T41" i="3"/>
  <c r="U41" i="3"/>
  <c r="V41" i="3"/>
  <c r="W41" i="3"/>
  <c r="P42" i="3"/>
  <c r="Q42" i="3"/>
  <c r="R42" i="3"/>
  <c r="S42" i="3"/>
  <c r="T42" i="3"/>
  <c r="U42" i="3"/>
  <c r="V42" i="3"/>
  <c r="W42" i="3"/>
  <c r="P43" i="3"/>
  <c r="Q43" i="3"/>
  <c r="R43" i="3"/>
  <c r="S43" i="3"/>
  <c r="T43" i="3"/>
  <c r="U43" i="3"/>
  <c r="V43" i="3"/>
  <c r="W43" i="3"/>
  <c r="P44" i="3"/>
  <c r="Q44" i="3"/>
  <c r="R44" i="3"/>
  <c r="S44" i="3"/>
  <c r="T44" i="3"/>
  <c r="U44" i="3"/>
  <c r="V44" i="3"/>
  <c r="W44" i="3"/>
  <c r="P45" i="3"/>
  <c r="Q45" i="3"/>
  <c r="R45" i="3"/>
  <c r="S45" i="3"/>
  <c r="T45" i="3"/>
  <c r="U45" i="3"/>
  <c r="V45" i="3"/>
  <c r="W45" i="3"/>
  <c r="P46" i="3"/>
  <c r="Q46" i="3"/>
  <c r="R46" i="3"/>
  <c r="S46" i="3"/>
  <c r="T46" i="3"/>
  <c r="U46" i="3"/>
  <c r="V46" i="3"/>
  <c r="W46" i="3"/>
  <c r="P47" i="3"/>
  <c r="Q47" i="3"/>
  <c r="R47" i="3"/>
  <c r="S47" i="3"/>
  <c r="T47" i="3"/>
  <c r="U47" i="3"/>
  <c r="V47" i="3"/>
  <c r="W47" i="3"/>
  <c r="P48" i="3"/>
  <c r="Q48" i="3"/>
  <c r="R48" i="3"/>
  <c r="S48" i="3"/>
  <c r="T48" i="3"/>
  <c r="U48" i="3"/>
  <c r="V48" i="3"/>
  <c r="W48" i="3"/>
  <c r="P49" i="3"/>
  <c r="Q49" i="3"/>
  <c r="R49" i="3"/>
  <c r="S49" i="3"/>
  <c r="T49" i="3"/>
  <c r="U49" i="3"/>
  <c r="V49" i="3"/>
  <c r="W49" i="3"/>
  <c r="P50" i="3"/>
  <c r="Q50" i="3"/>
  <c r="R50" i="3"/>
  <c r="S50" i="3"/>
  <c r="T50" i="3"/>
  <c r="U50" i="3"/>
  <c r="V50" i="3"/>
  <c r="W50" i="3"/>
  <c r="P51" i="3"/>
  <c r="Q51" i="3"/>
  <c r="R51" i="3"/>
  <c r="S51" i="3"/>
  <c r="T51" i="3"/>
  <c r="U51" i="3"/>
  <c r="V51" i="3"/>
  <c r="W51" i="3"/>
  <c r="P52" i="3"/>
  <c r="Q52" i="3"/>
  <c r="R52" i="3"/>
  <c r="S52" i="3"/>
  <c r="T52" i="3"/>
  <c r="U52" i="3"/>
  <c r="V52" i="3"/>
  <c r="W52" i="3"/>
  <c r="P53" i="3"/>
  <c r="Q53" i="3"/>
  <c r="R53" i="3"/>
  <c r="S53" i="3"/>
  <c r="T53" i="3"/>
  <c r="U53" i="3"/>
  <c r="V53" i="3"/>
  <c r="W53" i="3"/>
  <c r="P54" i="3"/>
  <c r="Q54" i="3"/>
  <c r="R54" i="3"/>
  <c r="S54" i="3"/>
  <c r="T54" i="3"/>
  <c r="U54" i="3"/>
  <c r="V54" i="3"/>
  <c r="W54" i="3"/>
  <c r="P55" i="3"/>
  <c r="Q55" i="3"/>
  <c r="R55" i="3"/>
  <c r="S55" i="3"/>
  <c r="T55" i="3"/>
  <c r="U55" i="3"/>
  <c r="V55" i="3"/>
  <c r="W55" i="3"/>
  <c r="P56" i="3"/>
  <c r="Q56" i="3"/>
  <c r="R56" i="3"/>
  <c r="S56" i="3"/>
  <c r="T56" i="3"/>
  <c r="U56" i="3"/>
  <c r="V56" i="3"/>
  <c r="W56" i="3"/>
  <c r="P57" i="3"/>
  <c r="Q57" i="3"/>
  <c r="R57" i="3"/>
  <c r="S57" i="3"/>
  <c r="T57" i="3"/>
  <c r="U57" i="3"/>
  <c r="V57" i="3"/>
  <c r="W57" i="3"/>
  <c r="P58" i="3"/>
  <c r="Q58" i="3"/>
  <c r="R58" i="3"/>
  <c r="S58" i="3"/>
  <c r="T58" i="3"/>
  <c r="U58" i="3"/>
  <c r="V58" i="3"/>
  <c r="W58" i="3"/>
  <c r="P59" i="3"/>
  <c r="Q59" i="3"/>
  <c r="R59" i="3"/>
  <c r="S59" i="3"/>
  <c r="T59" i="3"/>
  <c r="U59" i="3"/>
  <c r="V59" i="3"/>
  <c r="W59" i="3"/>
  <c r="P60" i="3"/>
  <c r="Q60" i="3"/>
  <c r="R60" i="3"/>
  <c r="S60" i="3"/>
  <c r="T60" i="3"/>
  <c r="U60" i="3"/>
  <c r="V60" i="3"/>
  <c r="W60" i="3"/>
  <c r="P61" i="3"/>
  <c r="Q61" i="3"/>
  <c r="R61" i="3"/>
  <c r="S61" i="3"/>
  <c r="T61" i="3"/>
  <c r="U61" i="3"/>
  <c r="V61" i="3"/>
  <c r="W61" i="3"/>
  <c r="P62" i="3"/>
  <c r="Q62" i="3"/>
  <c r="R62" i="3"/>
  <c r="S62" i="3"/>
  <c r="T62" i="3"/>
  <c r="U62" i="3"/>
  <c r="V62" i="3"/>
  <c r="W62" i="3"/>
  <c r="P63" i="3"/>
  <c r="Q63" i="3"/>
  <c r="R63" i="3"/>
  <c r="S63" i="3"/>
  <c r="T63" i="3"/>
  <c r="U63" i="3"/>
  <c r="V63" i="3"/>
  <c r="W63" i="3"/>
  <c r="P64" i="3"/>
  <c r="Q64" i="3"/>
  <c r="R64" i="3"/>
  <c r="S64" i="3"/>
  <c r="T64" i="3"/>
  <c r="U64" i="3"/>
  <c r="V64" i="3"/>
  <c r="W64" i="3"/>
  <c r="P65" i="3"/>
  <c r="Q65" i="3"/>
  <c r="R65" i="3"/>
  <c r="S65" i="3"/>
  <c r="T65" i="3"/>
  <c r="U65" i="3"/>
  <c r="V65" i="3"/>
  <c r="W65" i="3"/>
  <c r="P66" i="3"/>
  <c r="Q66" i="3"/>
  <c r="R66" i="3"/>
  <c r="S66" i="3"/>
  <c r="T66" i="3"/>
  <c r="U66" i="3"/>
  <c r="V66" i="3"/>
  <c r="W66" i="3"/>
  <c r="P67" i="3"/>
  <c r="Q67" i="3"/>
  <c r="R67" i="3"/>
  <c r="S67" i="3"/>
  <c r="T67" i="3"/>
  <c r="U67" i="3"/>
  <c r="V67" i="3"/>
  <c r="W67" i="3"/>
  <c r="P68" i="3"/>
  <c r="Q68" i="3"/>
  <c r="R68" i="3"/>
  <c r="S68" i="3"/>
  <c r="T68" i="3"/>
  <c r="U68" i="3"/>
  <c r="V68" i="3"/>
  <c r="W68" i="3"/>
  <c r="P69" i="3"/>
  <c r="Q69" i="3"/>
  <c r="R69" i="3"/>
  <c r="S69" i="3"/>
  <c r="T69" i="3"/>
  <c r="U69" i="3"/>
  <c r="V69" i="3"/>
  <c r="W69" i="3"/>
  <c r="P70" i="3"/>
  <c r="Q70" i="3"/>
  <c r="R70" i="3"/>
  <c r="S70" i="3"/>
  <c r="T70" i="3"/>
  <c r="U70" i="3"/>
  <c r="V70" i="3"/>
  <c r="W70" i="3"/>
  <c r="P71" i="3"/>
  <c r="Q71" i="3"/>
  <c r="R71" i="3"/>
  <c r="S71" i="3"/>
  <c r="T71" i="3"/>
  <c r="U71" i="3"/>
  <c r="V71" i="3"/>
  <c r="W71" i="3"/>
  <c r="P72" i="3"/>
  <c r="Q72" i="3"/>
  <c r="R72" i="3"/>
  <c r="S72" i="3"/>
  <c r="T72" i="3"/>
  <c r="U72" i="3"/>
  <c r="V72" i="3"/>
  <c r="W72" i="3"/>
  <c r="P73" i="3"/>
  <c r="Q73" i="3"/>
  <c r="R73" i="3"/>
  <c r="S73" i="3"/>
  <c r="T73" i="3"/>
  <c r="U73" i="3"/>
  <c r="V73" i="3"/>
  <c r="W73" i="3"/>
  <c r="P74" i="3"/>
  <c r="Q74" i="3"/>
  <c r="R74" i="3"/>
  <c r="S74" i="3"/>
  <c r="T74" i="3"/>
  <c r="U74" i="3"/>
  <c r="V74" i="3"/>
  <c r="W74" i="3"/>
  <c r="P75" i="3"/>
  <c r="Q75" i="3"/>
  <c r="R75" i="3"/>
  <c r="S75" i="3"/>
  <c r="T75" i="3"/>
  <c r="U75" i="3"/>
  <c r="V75" i="3"/>
  <c r="W75" i="3"/>
  <c r="P76" i="3"/>
  <c r="Q76" i="3"/>
  <c r="R76" i="3"/>
  <c r="S76" i="3"/>
  <c r="T76" i="3"/>
  <c r="U76" i="3"/>
  <c r="V76" i="3"/>
  <c r="W76" i="3"/>
  <c r="P77" i="3"/>
  <c r="Q77" i="3"/>
  <c r="R77" i="3"/>
  <c r="S77" i="3"/>
  <c r="T77" i="3"/>
  <c r="U77" i="3"/>
  <c r="V77" i="3"/>
  <c r="W77" i="3"/>
  <c r="P78" i="3"/>
  <c r="Q78" i="3"/>
  <c r="R78" i="3"/>
  <c r="S78" i="3"/>
  <c r="T78" i="3"/>
  <c r="U78" i="3"/>
  <c r="V78" i="3"/>
  <c r="W78" i="3"/>
  <c r="P79" i="3"/>
  <c r="Q79" i="3"/>
  <c r="R79" i="3"/>
  <c r="S79" i="3"/>
  <c r="T79" i="3"/>
  <c r="U79" i="3"/>
  <c r="V79" i="3"/>
  <c r="W79" i="3"/>
  <c r="P80" i="3"/>
  <c r="Q80" i="3"/>
  <c r="R80" i="3"/>
  <c r="S80" i="3"/>
  <c r="T80" i="3"/>
  <c r="U80" i="3"/>
  <c r="V80" i="3"/>
  <c r="W80" i="3"/>
  <c r="P81" i="3"/>
  <c r="Q81" i="3"/>
  <c r="R81" i="3"/>
  <c r="S81" i="3"/>
  <c r="T81" i="3"/>
  <c r="U81" i="3"/>
  <c r="V81" i="3"/>
  <c r="W81" i="3"/>
  <c r="P82" i="3"/>
  <c r="Q82" i="3"/>
  <c r="R82" i="3"/>
  <c r="S82" i="3"/>
  <c r="T82" i="3"/>
  <c r="U82" i="3"/>
  <c r="V82" i="3"/>
  <c r="W82" i="3"/>
  <c r="P83" i="3"/>
  <c r="Q83" i="3"/>
  <c r="R83" i="3"/>
  <c r="S83" i="3"/>
  <c r="T83" i="3"/>
  <c r="U83" i="3"/>
  <c r="V83" i="3"/>
  <c r="W83" i="3"/>
  <c r="P84" i="3"/>
  <c r="Q84" i="3"/>
  <c r="R84" i="3"/>
  <c r="S84" i="3"/>
  <c r="T84" i="3"/>
  <c r="U84" i="3"/>
  <c r="V84" i="3"/>
  <c r="W84" i="3"/>
  <c r="P85" i="3"/>
  <c r="Q85" i="3"/>
  <c r="R85" i="3"/>
  <c r="S85" i="3"/>
  <c r="T85" i="3"/>
  <c r="U85" i="3"/>
  <c r="V85" i="3"/>
  <c r="W85" i="3"/>
  <c r="P86" i="3"/>
  <c r="Q86" i="3"/>
  <c r="R86" i="3"/>
  <c r="S86" i="3"/>
  <c r="T86" i="3"/>
  <c r="U86" i="3"/>
  <c r="V86" i="3"/>
  <c r="W86" i="3"/>
  <c r="P87" i="3"/>
  <c r="Q87" i="3"/>
  <c r="R87" i="3"/>
  <c r="S87" i="3"/>
  <c r="T87" i="3"/>
  <c r="U87" i="3"/>
  <c r="V87" i="3"/>
  <c r="W87" i="3"/>
  <c r="P88" i="3"/>
  <c r="Q88" i="3"/>
  <c r="R88" i="3"/>
  <c r="S88" i="3"/>
  <c r="T88" i="3"/>
  <c r="U88" i="3"/>
  <c r="V88" i="3"/>
  <c r="W88" i="3"/>
  <c r="P89" i="3"/>
  <c r="Q89" i="3"/>
  <c r="R89" i="3"/>
  <c r="S89" i="3"/>
  <c r="T89" i="3"/>
  <c r="U89" i="3"/>
  <c r="V89" i="3"/>
  <c r="W89" i="3"/>
  <c r="P90" i="3"/>
  <c r="Q90" i="3"/>
  <c r="R90" i="3"/>
  <c r="S90" i="3"/>
  <c r="T90" i="3"/>
  <c r="U90" i="3"/>
  <c r="V90" i="3"/>
  <c r="W90" i="3"/>
  <c r="P91" i="3"/>
  <c r="Q91" i="3"/>
  <c r="R91" i="3"/>
  <c r="S91" i="3"/>
  <c r="T91" i="3"/>
  <c r="U91" i="3"/>
  <c r="V91" i="3"/>
  <c r="W91" i="3"/>
  <c r="P92" i="3"/>
  <c r="Q92" i="3"/>
  <c r="R92" i="3"/>
  <c r="S92" i="3"/>
  <c r="T92" i="3"/>
  <c r="U92" i="3"/>
  <c r="V92" i="3"/>
  <c r="W92" i="3"/>
  <c r="P93" i="3"/>
  <c r="Q93" i="3"/>
  <c r="R93" i="3"/>
  <c r="S93" i="3"/>
  <c r="T93" i="3"/>
  <c r="U93" i="3"/>
  <c r="V93" i="3"/>
  <c r="W93" i="3"/>
  <c r="P94" i="3"/>
  <c r="Q94" i="3"/>
  <c r="R94" i="3"/>
  <c r="S94" i="3"/>
  <c r="T94" i="3"/>
  <c r="U94" i="3"/>
  <c r="V94" i="3"/>
  <c r="W94" i="3"/>
  <c r="P95" i="3"/>
  <c r="Q95" i="3"/>
  <c r="R95" i="3"/>
  <c r="S95" i="3"/>
  <c r="T95" i="3"/>
  <c r="U95" i="3"/>
  <c r="V95" i="3"/>
  <c r="W95" i="3"/>
  <c r="P96" i="3"/>
  <c r="Q96" i="3"/>
  <c r="R96" i="3"/>
  <c r="S96" i="3"/>
  <c r="T96" i="3"/>
  <c r="U96" i="3"/>
  <c r="V96" i="3"/>
  <c r="W96" i="3"/>
  <c r="P97" i="3"/>
  <c r="Q97" i="3"/>
  <c r="R97" i="3"/>
  <c r="S97" i="3"/>
  <c r="T97" i="3"/>
  <c r="U97" i="3"/>
  <c r="V97" i="3"/>
  <c r="W97" i="3"/>
  <c r="P98" i="3"/>
  <c r="Q98" i="3"/>
  <c r="R98" i="3"/>
  <c r="S98" i="3"/>
  <c r="T98" i="3"/>
  <c r="U98" i="3"/>
  <c r="V98" i="3"/>
  <c r="W98" i="3"/>
  <c r="P99" i="3"/>
  <c r="Q99" i="3"/>
  <c r="R99" i="3"/>
  <c r="S99" i="3"/>
  <c r="T99" i="3"/>
  <c r="U99" i="3"/>
  <c r="V99" i="3"/>
  <c r="W99" i="3"/>
  <c r="P100" i="3"/>
  <c r="Q100" i="3"/>
  <c r="R100" i="3"/>
  <c r="S100" i="3"/>
  <c r="T100" i="3"/>
  <c r="U100" i="3"/>
  <c r="V100" i="3"/>
  <c r="W100" i="3"/>
  <c r="P101" i="3"/>
  <c r="Q101" i="3"/>
  <c r="R101" i="3"/>
  <c r="S101" i="3"/>
  <c r="T101" i="3"/>
  <c r="U101" i="3"/>
  <c r="V101" i="3"/>
  <c r="W101" i="3"/>
  <c r="P102" i="3"/>
  <c r="Q102" i="3"/>
  <c r="R102" i="3"/>
  <c r="S102" i="3"/>
  <c r="T102" i="3"/>
  <c r="U102" i="3"/>
  <c r="V102" i="3"/>
  <c r="W102" i="3"/>
  <c r="P103" i="3"/>
  <c r="Q103" i="3"/>
  <c r="R103" i="3"/>
  <c r="S103" i="3"/>
  <c r="T103" i="3"/>
  <c r="U103" i="3"/>
  <c r="V103" i="3"/>
  <c r="W103" i="3"/>
  <c r="P104" i="3"/>
  <c r="Q104" i="3"/>
  <c r="R104" i="3"/>
  <c r="S104" i="3"/>
  <c r="T104" i="3"/>
  <c r="U104" i="3"/>
  <c r="V104" i="3"/>
  <c r="W104" i="3"/>
  <c r="P105" i="3"/>
  <c r="Q105" i="3"/>
  <c r="R105" i="3"/>
  <c r="S105" i="3"/>
  <c r="T105" i="3"/>
  <c r="U105" i="3"/>
  <c r="V105" i="3"/>
  <c r="W105" i="3"/>
  <c r="P106" i="3"/>
  <c r="Q106" i="3"/>
  <c r="R106" i="3"/>
  <c r="S106" i="3"/>
  <c r="T106" i="3"/>
  <c r="U106" i="3"/>
  <c r="V106" i="3"/>
  <c r="W106" i="3"/>
  <c r="P107" i="3"/>
  <c r="Q107" i="3"/>
  <c r="R107" i="3"/>
  <c r="S107" i="3"/>
  <c r="T107" i="3"/>
  <c r="U107" i="3"/>
  <c r="V107" i="3"/>
  <c r="W107" i="3"/>
  <c r="P108" i="3"/>
  <c r="Q108" i="3"/>
  <c r="R108" i="3"/>
  <c r="S108" i="3"/>
  <c r="T108" i="3"/>
  <c r="U108" i="3"/>
  <c r="V108" i="3"/>
  <c r="W108" i="3"/>
  <c r="P109" i="3"/>
  <c r="Q109" i="3"/>
  <c r="R109" i="3"/>
  <c r="S109" i="3"/>
  <c r="T109" i="3"/>
  <c r="U109" i="3"/>
  <c r="V109" i="3"/>
  <c r="W109" i="3"/>
  <c r="P110" i="3"/>
  <c r="Q110" i="3"/>
  <c r="R110" i="3"/>
  <c r="S110" i="3"/>
  <c r="T110" i="3"/>
  <c r="U110" i="3"/>
  <c r="V110" i="3"/>
  <c r="W110" i="3"/>
  <c r="P111" i="3"/>
  <c r="Q111" i="3"/>
  <c r="R111" i="3"/>
  <c r="S111" i="3"/>
  <c r="T111" i="3"/>
  <c r="U111" i="3"/>
  <c r="V111" i="3"/>
  <c r="W111" i="3"/>
  <c r="P112" i="3"/>
  <c r="Q112" i="3"/>
  <c r="R112" i="3"/>
  <c r="S112" i="3"/>
  <c r="T112" i="3"/>
  <c r="U112" i="3"/>
  <c r="V112" i="3"/>
  <c r="W112" i="3"/>
  <c r="P113" i="3"/>
  <c r="Q113" i="3"/>
  <c r="R113" i="3"/>
  <c r="S113" i="3"/>
  <c r="T113" i="3"/>
  <c r="U113" i="3"/>
  <c r="V113" i="3"/>
  <c r="W113" i="3"/>
  <c r="P114" i="3"/>
  <c r="Q114" i="3"/>
  <c r="R114" i="3"/>
  <c r="S114" i="3"/>
  <c r="T114" i="3"/>
  <c r="U114" i="3"/>
  <c r="V114" i="3"/>
  <c r="W114" i="3"/>
  <c r="P115" i="3"/>
  <c r="Q115" i="3"/>
  <c r="R115" i="3"/>
  <c r="S115" i="3"/>
  <c r="T115" i="3"/>
  <c r="U115" i="3"/>
  <c r="V115" i="3"/>
  <c r="W115" i="3"/>
  <c r="P116" i="3"/>
  <c r="Q116" i="3"/>
  <c r="R116" i="3"/>
  <c r="S116" i="3"/>
  <c r="T116" i="3"/>
  <c r="U116" i="3"/>
  <c r="V116" i="3"/>
  <c r="W116" i="3"/>
  <c r="P117" i="3"/>
  <c r="Q117" i="3"/>
  <c r="R117" i="3"/>
  <c r="S117" i="3"/>
  <c r="T117" i="3"/>
  <c r="U117" i="3"/>
  <c r="V117" i="3"/>
  <c r="W117" i="3"/>
  <c r="P118" i="3"/>
  <c r="Q118" i="3"/>
  <c r="R118" i="3"/>
  <c r="S118" i="3"/>
  <c r="T118" i="3"/>
  <c r="U118" i="3"/>
  <c r="V118" i="3"/>
  <c r="W118" i="3"/>
  <c r="P119" i="3"/>
  <c r="Q119" i="3"/>
  <c r="R119" i="3"/>
  <c r="S119" i="3"/>
  <c r="T119" i="3"/>
  <c r="U119" i="3"/>
  <c r="V119" i="3"/>
  <c r="W119" i="3"/>
  <c r="P120" i="3"/>
  <c r="Q120" i="3"/>
  <c r="R120" i="3"/>
  <c r="S120" i="3"/>
  <c r="T120" i="3"/>
  <c r="U120" i="3"/>
  <c r="V120" i="3"/>
  <c r="W120" i="3"/>
  <c r="P121" i="3"/>
  <c r="Q121" i="3"/>
  <c r="R121" i="3"/>
  <c r="S121" i="3"/>
  <c r="T121" i="3"/>
  <c r="U121" i="3"/>
  <c r="V121" i="3"/>
  <c r="W121" i="3"/>
  <c r="P122" i="3"/>
  <c r="Q122" i="3"/>
  <c r="R122" i="3"/>
  <c r="S122" i="3"/>
  <c r="T122" i="3"/>
  <c r="U122" i="3"/>
  <c r="V122" i="3"/>
  <c r="W122" i="3"/>
  <c r="P123" i="3"/>
  <c r="Q123" i="3"/>
  <c r="R123" i="3"/>
  <c r="S123" i="3"/>
  <c r="T123" i="3"/>
  <c r="U123" i="3"/>
  <c r="V123" i="3"/>
  <c r="W123" i="3"/>
  <c r="P124" i="3"/>
  <c r="Q124" i="3"/>
  <c r="R124" i="3"/>
  <c r="S124" i="3"/>
  <c r="T124" i="3"/>
  <c r="U124" i="3"/>
  <c r="V124" i="3"/>
  <c r="W124" i="3"/>
  <c r="P125" i="3"/>
  <c r="Q125" i="3"/>
  <c r="R125" i="3"/>
  <c r="S125" i="3"/>
  <c r="T125" i="3"/>
  <c r="U125" i="3"/>
  <c r="V125" i="3"/>
  <c r="W125" i="3"/>
  <c r="P126" i="3"/>
  <c r="Q126" i="3"/>
  <c r="R126" i="3"/>
  <c r="S126" i="3"/>
  <c r="T126" i="3"/>
  <c r="U126" i="3"/>
  <c r="V126" i="3"/>
  <c r="W126" i="3"/>
  <c r="P127" i="3"/>
  <c r="Q127" i="3"/>
  <c r="R127" i="3"/>
  <c r="S127" i="3"/>
  <c r="T127" i="3"/>
  <c r="U127" i="3"/>
  <c r="V127" i="3"/>
  <c r="W127" i="3"/>
  <c r="P128" i="3"/>
  <c r="Q128" i="3"/>
  <c r="R128" i="3"/>
  <c r="S128" i="3"/>
  <c r="T128" i="3"/>
  <c r="U128" i="3"/>
  <c r="V128" i="3"/>
  <c r="W128" i="3"/>
  <c r="P129" i="3"/>
  <c r="Q129" i="3"/>
  <c r="R129" i="3"/>
  <c r="S129" i="3"/>
  <c r="T129" i="3"/>
  <c r="U129" i="3"/>
  <c r="V129" i="3"/>
  <c r="W129" i="3"/>
  <c r="P130" i="3"/>
  <c r="Q130" i="3"/>
  <c r="R130" i="3"/>
  <c r="S130" i="3"/>
  <c r="T130" i="3"/>
  <c r="U130" i="3"/>
  <c r="V130" i="3"/>
  <c r="W130" i="3"/>
  <c r="P131" i="3"/>
  <c r="Q131" i="3"/>
  <c r="R131" i="3"/>
  <c r="S131" i="3"/>
  <c r="T131" i="3"/>
  <c r="U131" i="3"/>
  <c r="V131" i="3"/>
  <c r="W131" i="3"/>
  <c r="P132" i="3"/>
  <c r="Q132" i="3"/>
  <c r="R132" i="3"/>
  <c r="S132" i="3"/>
  <c r="T132" i="3"/>
  <c r="U132" i="3"/>
  <c r="V132" i="3"/>
  <c r="W132" i="3"/>
  <c r="P133" i="3"/>
  <c r="Q133" i="3"/>
  <c r="R133" i="3"/>
  <c r="S133" i="3"/>
  <c r="T133" i="3"/>
  <c r="U133" i="3"/>
  <c r="V133" i="3"/>
  <c r="W133" i="3"/>
  <c r="P134" i="3"/>
  <c r="Q134" i="3"/>
  <c r="R134" i="3"/>
  <c r="S134" i="3"/>
  <c r="T134" i="3"/>
  <c r="U134" i="3"/>
  <c r="V134" i="3"/>
  <c r="W134" i="3"/>
  <c r="P135" i="3"/>
  <c r="Q135" i="3"/>
  <c r="R135" i="3"/>
  <c r="S135" i="3"/>
  <c r="T135" i="3"/>
  <c r="U135" i="3"/>
  <c r="V135" i="3"/>
  <c r="W135" i="3"/>
  <c r="P136" i="3"/>
  <c r="Q136" i="3"/>
  <c r="R136" i="3"/>
  <c r="S136" i="3"/>
  <c r="T136" i="3"/>
  <c r="U136" i="3"/>
  <c r="V136" i="3"/>
  <c r="W136" i="3"/>
  <c r="P137" i="3"/>
  <c r="Q137" i="3"/>
  <c r="R137" i="3"/>
  <c r="S137" i="3"/>
  <c r="T137" i="3"/>
  <c r="U137" i="3"/>
  <c r="V137" i="3"/>
  <c r="W137" i="3"/>
  <c r="P138" i="3"/>
  <c r="Q138" i="3"/>
  <c r="R138" i="3"/>
  <c r="S138" i="3"/>
  <c r="T138" i="3"/>
  <c r="U138" i="3"/>
  <c r="V138" i="3"/>
  <c r="W138" i="3"/>
  <c r="P139" i="3"/>
  <c r="Q139" i="3"/>
  <c r="R139" i="3"/>
  <c r="S139" i="3"/>
  <c r="T139" i="3"/>
  <c r="U139" i="3"/>
  <c r="V139" i="3"/>
  <c r="W139" i="3"/>
  <c r="P140" i="3"/>
  <c r="Q140" i="3"/>
  <c r="R140" i="3"/>
  <c r="S140" i="3"/>
  <c r="T140" i="3"/>
  <c r="U140" i="3"/>
  <c r="V140" i="3"/>
  <c r="W140" i="3"/>
  <c r="P141" i="3"/>
  <c r="Q141" i="3"/>
  <c r="R141" i="3"/>
  <c r="S141" i="3"/>
  <c r="T141" i="3"/>
  <c r="U141" i="3"/>
  <c r="V141" i="3"/>
  <c r="W141" i="3"/>
  <c r="P142" i="3"/>
  <c r="Q142" i="3"/>
  <c r="R142" i="3"/>
  <c r="S142" i="3"/>
  <c r="T142" i="3"/>
  <c r="U142" i="3"/>
  <c r="V142" i="3"/>
  <c r="W142" i="3"/>
  <c r="P143" i="3"/>
  <c r="Q143" i="3"/>
  <c r="R143" i="3"/>
  <c r="S143" i="3"/>
  <c r="T143" i="3"/>
  <c r="U143" i="3"/>
  <c r="V143" i="3"/>
  <c r="W143" i="3"/>
  <c r="P144" i="3"/>
  <c r="Q144" i="3"/>
  <c r="R144" i="3"/>
  <c r="S144" i="3"/>
  <c r="T144" i="3"/>
  <c r="U144" i="3"/>
  <c r="V144" i="3"/>
  <c r="W144" i="3"/>
  <c r="P145" i="3"/>
  <c r="Q145" i="3"/>
  <c r="R145" i="3"/>
  <c r="S145" i="3"/>
  <c r="T145" i="3"/>
  <c r="U145" i="3"/>
  <c r="V145" i="3"/>
  <c r="W145" i="3"/>
  <c r="P146" i="3"/>
  <c r="Q146" i="3"/>
  <c r="R146" i="3"/>
  <c r="S146" i="3"/>
  <c r="T146" i="3"/>
  <c r="U146" i="3"/>
  <c r="V146" i="3"/>
  <c r="W146" i="3"/>
  <c r="P147" i="3"/>
  <c r="Q147" i="3"/>
  <c r="R147" i="3"/>
  <c r="S147" i="3"/>
  <c r="T147" i="3"/>
  <c r="U147" i="3"/>
  <c r="V147" i="3"/>
  <c r="W147" i="3"/>
  <c r="P148" i="3"/>
  <c r="Q148" i="3"/>
  <c r="R148" i="3"/>
  <c r="S148" i="3"/>
  <c r="T148" i="3"/>
  <c r="U148" i="3"/>
  <c r="V148" i="3"/>
  <c r="W148" i="3"/>
  <c r="P149" i="3"/>
  <c r="Q149" i="3"/>
  <c r="R149" i="3"/>
  <c r="S149" i="3"/>
  <c r="T149" i="3"/>
  <c r="U149" i="3"/>
  <c r="V149" i="3"/>
  <c r="W149" i="3"/>
  <c r="P150" i="3"/>
  <c r="Q150" i="3"/>
  <c r="R150" i="3"/>
  <c r="S150" i="3"/>
  <c r="T150" i="3"/>
  <c r="U150" i="3"/>
  <c r="V150" i="3"/>
  <c r="W150" i="3"/>
  <c r="P151" i="3"/>
  <c r="Q151" i="3"/>
  <c r="R151" i="3"/>
  <c r="S151" i="3"/>
  <c r="T151" i="3"/>
  <c r="U151" i="3"/>
  <c r="V151" i="3"/>
  <c r="W151" i="3"/>
  <c r="P152" i="3"/>
  <c r="Q152" i="3"/>
  <c r="R152" i="3"/>
  <c r="S152" i="3"/>
  <c r="T152" i="3"/>
  <c r="U152" i="3"/>
  <c r="V152" i="3"/>
  <c r="W152" i="3"/>
  <c r="P153" i="3"/>
  <c r="Q153" i="3"/>
  <c r="R153" i="3"/>
  <c r="S153" i="3"/>
  <c r="T153" i="3"/>
  <c r="U153" i="3"/>
  <c r="V153" i="3"/>
  <c r="W153" i="3"/>
  <c r="P154" i="3"/>
  <c r="Q154" i="3"/>
  <c r="R154" i="3"/>
  <c r="S154" i="3"/>
  <c r="T154" i="3"/>
  <c r="U154" i="3"/>
  <c r="V154" i="3"/>
  <c r="W154" i="3"/>
  <c r="P155" i="3"/>
  <c r="Q155" i="3"/>
  <c r="R155" i="3"/>
  <c r="S155" i="3"/>
  <c r="T155" i="3"/>
  <c r="U155" i="3"/>
  <c r="V155" i="3"/>
  <c r="W155" i="3"/>
  <c r="P156" i="3"/>
  <c r="Q156" i="3"/>
  <c r="R156" i="3"/>
  <c r="S156" i="3"/>
  <c r="T156" i="3"/>
  <c r="U156" i="3"/>
  <c r="V156" i="3"/>
  <c r="W156" i="3"/>
  <c r="P157" i="3"/>
  <c r="Q157" i="3"/>
  <c r="R157" i="3"/>
  <c r="S157" i="3"/>
  <c r="T157" i="3"/>
  <c r="U157" i="3"/>
  <c r="V157" i="3"/>
  <c r="W157" i="3"/>
  <c r="P158" i="3"/>
  <c r="Q158" i="3"/>
  <c r="R158" i="3"/>
  <c r="S158" i="3"/>
  <c r="T158" i="3"/>
  <c r="U158" i="3"/>
  <c r="V158" i="3"/>
  <c r="W158" i="3"/>
  <c r="P159" i="3"/>
  <c r="Q159" i="3"/>
  <c r="R159" i="3"/>
  <c r="S159" i="3"/>
  <c r="T159" i="3"/>
  <c r="U159" i="3"/>
  <c r="V159" i="3"/>
  <c r="W159" i="3"/>
  <c r="P160" i="3"/>
  <c r="Q160" i="3"/>
  <c r="R160" i="3"/>
  <c r="S160" i="3"/>
  <c r="T160" i="3"/>
  <c r="U160" i="3"/>
  <c r="V160" i="3"/>
  <c r="W160" i="3"/>
  <c r="P161" i="3"/>
  <c r="Q161" i="3"/>
  <c r="R161" i="3"/>
  <c r="S161" i="3"/>
  <c r="T161" i="3"/>
  <c r="U161" i="3"/>
  <c r="V161" i="3"/>
  <c r="W161" i="3"/>
  <c r="P162" i="3"/>
  <c r="Q162" i="3"/>
  <c r="R162" i="3"/>
  <c r="S162" i="3"/>
  <c r="T162" i="3"/>
  <c r="U162" i="3"/>
  <c r="V162" i="3"/>
  <c r="W162" i="3"/>
  <c r="P163" i="3"/>
  <c r="Q163" i="3"/>
  <c r="R163" i="3"/>
  <c r="S163" i="3"/>
  <c r="T163" i="3"/>
  <c r="U163" i="3"/>
  <c r="V163" i="3"/>
  <c r="W163" i="3"/>
  <c r="P164" i="3"/>
  <c r="Q164" i="3"/>
  <c r="R164" i="3"/>
  <c r="S164" i="3"/>
  <c r="T164" i="3"/>
  <c r="U164" i="3"/>
  <c r="V164" i="3"/>
  <c r="W164" i="3"/>
  <c r="P165" i="3"/>
  <c r="Q165" i="3"/>
  <c r="R165" i="3"/>
  <c r="S165" i="3"/>
  <c r="T165" i="3"/>
  <c r="U165" i="3"/>
  <c r="V165" i="3"/>
  <c r="W165" i="3"/>
  <c r="P166" i="3"/>
  <c r="Q166" i="3"/>
  <c r="R166" i="3"/>
  <c r="S166" i="3"/>
  <c r="T166" i="3"/>
  <c r="U166" i="3"/>
  <c r="V166" i="3"/>
  <c r="W166" i="3"/>
  <c r="P167" i="3"/>
  <c r="Q167" i="3"/>
  <c r="R167" i="3"/>
  <c r="S167" i="3"/>
  <c r="T167" i="3"/>
  <c r="U167" i="3"/>
  <c r="V167" i="3"/>
  <c r="W167" i="3"/>
  <c r="P168" i="3"/>
  <c r="Q168" i="3"/>
  <c r="R168" i="3"/>
  <c r="S168" i="3"/>
  <c r="T168" i="3"/>
  <c r="U168" i="3"/>
  <c r="V168" i="3"/>
  <c r="W168" i="3"/>
  <c r="P169" i="3"/>
  <c r="Q169" i="3"/>
  <c r="R169" i="3"/>
  <c r="S169" i="3"/>
  <c r="T169" i="3"/>
  <c r="U169" i="3"/>
  <c r="V169" i="3"/>
  <c r="W169" i="3"/>
  <c r="P170" i="3"/>
  <c r="Q170" i="3"/>
  <c r="R170" i="3"/>
  <c r="S170" i="3"/>
  <c r="T170" i="3"/>
  <c r="U170" i="3"/>
  <c r="V170" i="3"/>
  <c r="W170" i="3"/>
  <c r="P171" i="3"/>
  <c r="Q171" i="3"/>
  <c r="R171" i="3"/>
  <c r="S171" i="3"/>
  <c r="T171" i="3"/>
  <c r="U171" i="3"/>
  <c r="V171" i="3"/>
  <c r="W171" i="3"/>
  <c r="P172" i="3"/>
  <c r="Q172" i="3"/>
  <c r="R172" i="3"/>
  <c r="S172" i="3"/>
  <c r="T172" i="3"/>
  <c r="U172" i="3"/>
  <c r="V172" i="3"/>
  <c r="W172" i="3"/>
  <c r="P173" i="3"/>
  <c r="Q173" i="3"/>
  <c r="R173" i="3"/>
  <c r="S173" i="3"/>
  <c r="T173" i="3"/>
  <c r="U173" i="3"/>
  <c r="V173" i="3"/>
  <c r="W173" i="3"/>
  <c r="P174" i="3"/>
  <c r="Q174" i="3"/>
  <c r="R174" i="3"/>
  <c r="S174" i="3"/>
  <c r="T174" i="3"/>
  <c r="U174" i="3"/>
  <c r="V174" i="3"/>
  <c r="W174" i="3"/>
  <c r="P175" i="3"/>
  <c r="Q175" i="3"/>
  <c r="R175" i="3"/>
  <c r="S175" i="3"/>
  <c r="T175" i="3"/>
  <c r="U175" i="3"/>
  <c r="V175" i="3"/>
  <c r="W175" i="3"/>
  <c r="P176" i="3"/>
  <c r="Q176" i="3"/>
  <c r="R176" i="3"/>
  <c r="S176" i="3"/>
  <c r="T176" i="3"/>
  <c r="U176" i="3"/>
  <c r="V176" i="3"/>
  <c r="W176" i="3"/>
  <c r="P177" i="3"/>
  <c r="Q177" i="3"/>
  <c r="R177" i="3"/>
  <c r="S177" i="3"/>
  <c r="T177" i="3"/>
  <c r="U177" i="3"/>
  <c r="V177" i="3"/>
  <c r="W177" i="3"/>
  <c r="P178" i="3"/>
  <c r="Q178" i="3"/>
  <c r="R178" i="3"/>
  <c r="S178" i="3"/>
  <c r="T178" i="3"/>
  <c r="U178" i="3"/>
  <c r="V178" i="3"/>
  <c r="W178" i="3"/>
  <c r="P179" i="3"/>
  <c r="Q179" i="3"/>
  <c r="R179" i="3"/>
  <c r="S179" i="3"/>
  <c r="T179" i="3"/>
  <c r="U179" i="3"/>
  <c r="V179" i="3"/>
  <c r="W179" i="3"/>
  <c r="P180" i="3"/>
  <c r="Q180" i="3"/>
  <c r="R180" i="3"/>
  <c r="S180" i="3"/>
  <c r="T180" i="3"/>
  <c r="U180" i="3"/>
  <c r="V180" i="3"/>
  <c r="W180" i="3"/>
  <c r="P181" i="3"/>
  <c r="Q181" i="3"/>
  <c r="R181" i="3"/>
  <c r="S181" i="3"/>
  <c r="T181" i="3"/>
  <c r="U181" i="3"/>
  <c r="V181" i="3"/>
  <c r="W181" i="3"/>
  <c r="P182" i="3"/>
  <c r="Q182" i="3"/>
  <c r="R182" i="3"/>
  <c r="S182" i="3"/>
  <c r="T182" i="3"/>
  <c r="U182" i="3"/>
  <c r="V182" i="3"/>
  <c r="W182" i="3"/>
  <c r="P183" i="3"/>
  <c r="Q183" i="3"/>
  <c r="R183" i="3"/>
  <c r="S183" i="3"/>
  <c r="T183" i="3"/>
  <c r="U183" i="3"/>
  <c r="V183" i="3"/>
  <c r="W183" i="3"/>
  <c r="P184" i="3"/>
  <c r="Q184" i="3"/>
  <c r="R184" i="3"/>
  <c r="S184" i="3"/>
  <c r="T184" i="3"/>
  <c r="U184" i="3"/>
  <c r="V184" i="3"/>
  <c r="W184" i="3"/>
  <c r="P185" i="3"/>
  <c r="Q185" i="3"/>
  <c r="R185" i="3"/>
  <c r="S185" i="3"/>
  <c r="T185" i="3"/>
  <c r="U185" i="3"/>
  <c r="V185" i="3"/>
  <c r="W185" i="3"/>
  <c r="P186" i="3"/>
  <c r="Q186" i="3"/>
  <c r="R186" i="3"/>
  <c r="S186" i="3"/>
  <c r="T186" i="3"/>
  <c r="U186" i="3"/>
  <c r="V186" i="3"/>
  <c r="W186" i="3"/>
  <c r="P187" i="3"/>
  <c r="Q187" i="3"/>
  <c r="R187" i="3"/>
  <c r="S187" i="3"/>
  <c r="T187" i="3"/>
  <c r="U187" i="3"/>
  <c r="V187" i="3"/>
  <c r="W187" i="3"/>
  <c r="P188" i="3"/>
  <c r="Q188" i="3"/>
  <c r="R188" i="3"/>
  <c r="S188" i="3"/>
  <c r="T188" i="3"/>
  <c r="U188" i="3"/>
  <c r="V188" i="3"/>
  <c r="W188" i="3"/>
  <c r="P189" i="3"/>
  <c r="Q189" i="3"/>
  <c r="R189" i="3"/>
  <c r="S189" i="3"/>
  <c r="T189" i="3"/>
  <c r="U189" i="3"/>
  <c r="V189" i="3"/>
  <c r="W189" i="3"/>
  <c r="P190" i="3"/>
  <c r="Q190" i="3"/>
  <c r="R190" i="3"/>
  <c r="S190" i="3"/>
  <c r="T190" i="3"/>
  <c r="U190" i="3"/>
  <c r="V190" i="3"/>
  <c r="W190" i="3"/>
  <c r="P191" i="3"/>
  <c r="Q191" i="3"/>
  <c r="R191" i="3"/>
  <c r="S191" i="3"/>
  <c r="T191" i="3"/>
  <c r="U191" i="3"/>
  <c r="V191" i="3"/>
  <c r="W191" i="3"/>
  <c r="P192" i="3"/>
  <c r="Q192" i="3"/>
  <c r="R192" i="3"/>
  <c r="S192" i="3"/>
  <c r="T192" i="3"/>
  <c r="U192" i="3"/>
  <c r="V192" i="3"/>
  <c r="W192" i="3"/>
  <c r="P193" i="3"/>
  <c r="Q193" i="3"/>
  <c r="R193" i="3"/>
  <c r="S193" i="3"/>
  <c r="T193" i="3"/>
  <c r="U193" i="3"/>
  <c r="V193" i="3"/>
  <c r="W193" i="3"/>
  <c r="P194" i="3"/>
  <c r="Q194" i="3"/>
  <c r="R194" i="3"/>
  <c r="S194" i="3"/>
  <c r="T194" i="3"/>
  <c r="U194" i="3"/>
  <c r="V194" i="3"/>
  <c r="W194" i="3"/>
  <c r="P195" i="3"/>
  <c r="Q195" i="3"/>
  <c r="R195" i="3"/>
  <c r="S195" i="3"/>
  <c r="T195" i="3"/>
  <c r="U195" i="3"/>
  <c r="V195" i="3"/>
  <c r="W195" i="3"/>
  <c r="P196" i="3"/>
  <c r="Q196" i="3"/>
  <c r="R196" i="3"/>
  <c r="S196" i="3"/>
  <c r="T196" i="3"/>
  <c r="U196" i="3"/>
  <c r="V196" i="3"/>
  <c r="W196" i="3"/>
  <c r="P197" i="3"/>
  <c r="Q197" i="3"/>
  <c r="R197" i="3"/>
  <c r="S197" i="3"/>
  <c r="T197" i="3"/>
  <c r="U197" i="3"/>
  <c r="V197" i="3"/>
  <c r="W197" i="3"/>
  <c r="P198" i="3"/>
  <c r="Q198" i="3"/>
  <c r="R198" i="3"/>
  <c r="S198" i="3"/>
  <c r="T198" i="3"/>
  <c r="U198" i="3"/>
  <c r="V198" i="3"/>
  <c r="W198" i="3"/>
  <c r="P199" i="3"/>
  <c r="Q199" i="3"/>
  <c r="R199" i="3"/>
  <c r="S199" i="3"/>
  <c r="T199" i="3"/>
  <c r="U199" i="3"/>
  <c r="V199" i="3"/>
  <c r="W199" i="3"/>
  <c r="P200" i="3"/>
  <c r="Q200" i="3"/>
  <c r="R200" i="3"/>
  <c r="S200" i="3"/>
  <c r="T200" i="3"/>
  <c r="U200" i="3"/>
  <c r="V200" i="3"/>
  <c r="W200" i="3"/>
  <c r="P201" i="3"/>
  <c r="Q201" i="3"/>
  <c r="R201" i="3"/>
  <c r="S201" i="3"/>
  <c r="T201" i="3"/>
  <c r="U201" i="3"/>
  <c r="V201" i="3"/>
  <c r="W201" i="3"/>
  <c r="P202" i="3"/>
  <c r="Q202" i="3"/>
  <c r="R202" i="3"/>
  <c r="S202" i="3"/>
  <c r="T202" i="3"/>
  <c r="U202" i="3"/>
  <c r="V202" i="3"/>
  <c r="W202" i="3"/>
  <c r="P203" i="3"/>
  <c r="Q203" i="3"/>
  <c r="R203" i="3"/>
  <c r="S203" i="3"/>
  <c r="T203" i="3"/>
  <c r="U203" i="3"/>
  <c r="V203" i="3"/>
  <c r="W203" i="3"/>
  <c r="P204" i="3"/>
  <c r="Q204" i="3"/>
  <c r="R204" i="3"/>
  <c r="S204" i="3"/>
  <c r="T204" i="3"/>
  <c r="U204" i="3"/>
  <c r="V204" i="3"/>
  <c r="W204" i="3"/>
  <c r="P205" i="3"/>
  <c r="Q205" i="3"/>
  <c r="R205" i="3"/>
  <c r="S205" i="3"/>
  <c r="T205" i="3"/>
  <c r="U205" i="3"/>
  <c r="V205" i="3"/>
  <c r="W205" i="3"/>
  <c r="P206" i="3"/>
  <c r="Q206" i="3"/>
  <c r="R206" i="3"/>
  <c r="S206" i="3"/>
  <c r="T206" i="3"/>
  <c r="U206" i="3"/>
  <c r="V206" i="3"/>
  <c r="W206" i="3"/>
  <c r="P207" i="3"/>
  <c r="Q207" i="3"/>
  <c r="R207" i="3"/>
  <c r="S207" i="3"/>
  <c r="T207" i="3"/>
  <c r="U207" i="3"/>
  <c r="V207" i="3"/>
  <c r="W207" i="3"/>
  <c r="P208" i="3"/>
  <c r="Q208" i="3"/>
  <c r="R208" i="3"/>
  <c r="S208" i="3"/>
  <c r="T208" i="3"/>
  <c r="U208" i="3"/>
  <c r="V208" i="3"/>
  <c r="W208" i="3"/>
  <c r="P209" i="3"/>
  <c r="Q209" i="3"/>
  <c r="R209" i="3"/>
  <c r="S209" i="3"/>
  <c r="T209" i="3"/>
  <c r="U209" i="3"/>
  <c r="V209" i="3"/>
  <c r="W209" i="3"/>
  <c r="P210" i="3"/>
  <c r="Q210" i="3"/>
  <c r="R210" i="3"/>
  <c r="S210" i="3"/>
  <c r="T210" i="3"/>
  <c r="U210" i="3"/>
  <c r="V210" i="3"/>
  <c r="W210" i="3"/>
  <c r="P211" i="3"/>
  <c r="Q211" i="3"/>
  <c r="R211" i="3"/>
  <c r="S211" i="3"/>
  <c r="T211" i="3"/>
  <c r="U211" i="3"/>
  <c r="V211" i="3"/>
  <c r="W211" i="3"/>
  <c r="P212" i="3"/>
  <c r="Q212" i="3"/>
  <c r="R212" i="3"/>
  <c r="S212" i="3"/>
  <c r="T212" i="3"/>
  <c r="U212" i="3"/>
  <c r="V212" i="3"/>
  <c r="W212" i="3"/>
  <c r="P213" i="3"/>
  <c r="Q213" i="3"/>
  <c r="R213" i="3"/>
  <c r="S213" i="3"/>
  <c r="T213" i="3"/>
  <c r="U213" i="3"/>
  <c r="V213" i="3"/>
  <c r="W213" i="3"/>
  <c r="P214" i="3"/>
  <c r="Q214" i="3"/>
  <c r="R214" i="3"/>
  <c r="S214" i="3"/>
  <c r="T214" i="3"/>
  <c r="U214" i="3"/>
  <c r="V214" i="3"/>
  <c r="W214" i="3"/>
  <c r="P215" i="3"/>
  <c r="Q215" i="3"/>
  <c r="R215" i="3"/>
  <c r="S215" i="3"/>
  <c r="T215" i="3"/>
  <c r="U215" i="3"/>
  <c r="V215" i="3"/>
  <c r="W215" i="3"/>
  <c r="P216" i="3"/>
  <c r="Q216" i="3"/>
  <c r="R216" i="3"/>
  <c r="S216" i="3"/>
  <c r="T216" i="3"/>
  <c r="U216" i="3"/>
  <c r="V216" i="3"/>
  <c r="W216" i="3"/>
  <c r="P217" i="3"/>
  <c r="Q217" i="3"/>
  <c r="R217" i="3"/>
  <c r="S217" i="3"/>
  <c r="T217" i="3"/>
  <c r="U217" i="3"/>
  <c r="V217" i="3"/>
  <c r="W217" i="3"/>
  <c r="P218" i="3"/>
  <c r="Q218" i="3"/>
  <c r="R218" i="3"/>
  <c r="S218" i="3"/>
  <c r="T218" i="3"/>
  <c r="U218" i="3"/>
  <c r="V218" i="3"/>
  <c r="W218" i="3"/>
  <c r="P219" i="3"/>
  <c r="Q219" i="3"/>
  <c r="R219" i="3"/>
  <c r="S219" i="3"/>
  <c r="T219" i="3"/>
  <c r="U219" i="3"/>
  <c r="V219" i="3"/>
  <c r="W219" i="3"/>
  <c r="P220" i="3"/>
  <c r="Q220" i="3"/>
  <c r="R220" i="3"/>
  <c r="S220" i="3"/>
  <c r="T220" i="3"/>
  <c r="U220" i="3"/>
  <c r="V220" i="3"/>
  <c r="W220" i="3"/>
  <c r="P221" i="3"/>
  <c r="Q221" i="3"/>
  <c r="R221" i="3"/>
  <c r="S221" i="3"/>
  <c r="T221" i="3"/>
  <c r="U221" i="3"/>
  <c r="V221" i="3"/>
  <c r="W221" i="3"/>
  <c r="P222" i="3"/>
  <c r="Q222" i="3"/>
  <c r="R222" i="3"/>
  <c r="S222" i="3"/>
  <c r="T222" i="3"/>
  <c r="U222" i="3"/>
  <c r="V222" i="3"/>
  <c r="W222" i="3"/>
  <c r="P223" i="3"/>
  <c r="Q223" i="3"/>
  <c r="R223" i="3"/>
  <c r="S223" i="3"/>
  <c r="T223" i="3"/>
  <c r="U223" i="3"/>
  <c r="V223" i="3"/>
  <c r="W223" i="3"/>
  <c r="P224" i="3"/>
  <c r="Q224" i="3"/>
  <c r="R224" i="3"/>
  <c r="S224" i="3"/>
  <c r="T224" i="3"/>
  <c r="U224" i="3"/>
  <c r="V224" i="3"/>
  <c r="W224" i="3"/>
  <c r="P225" i="3"/>
  <c r="Q225" i="3"/>
  <c r="R225" i="3"/>
  <c r="S225" i="3"/>
  <c r="T225" i="3"/>
  <c r="U225" i="3"/>
  <c r="V225" i="3"/>
  <c r="W225" i="3"/>
  <c r="P226" i="3"/>
  <c r="Q226" i="3"/>
  <c r="R226" i="3"/>
  <c r="S226" i="3"/>
  <c r="T226" i="3"/>
  <c r="U226" i="3"/>
  <c r="V226" i="3"/>
  <c r="W226" i="3"/>
  <c r="P227" i="3"/>
  <c r="Q227" i="3"/>
  <c r="R227" i="3"/>
  <c r="S227" i="3"/>
  <c r="T227" i="3"/>
  <c r="U227" i="3"/>
  <c r="V227" i="3"/>
  <c r="W227" i="3"/>
  <c r="P228" i="3"/>
  <c r="Q228" i="3"/>
  <c r="R228" i="3"/>
  <c r="S228" i="3"/>
  <c r="T228" i="3"/>
  <c r="U228" i="3"/>
  <c r="V228" i="3"/>
  <c r="W228" i="3"/>
  <c r="P229" i="3"/>
  <c r="Q229" i="3"/>
  <c r="R229" i="3"/>
  <c r="S229" i="3"/>
  <c r="T229" i="3"/>
  <c r="U229" i="3"/>
  <c r="V229" i="3"/>
  <c r="W229" i="3"/>
  <c r="P230" i="3"/>
  <c r="Q230" i="3"/>
  <c r="R230" i="3"/>
  <c r="S230" i="3"/>
  <c r="T230" i="3"/>
  <c r="U230" i="3"/>
  <c r="V230" i="3"/>
  <c r="W230" i="3"/>
  <c r="P231" i="3"/>
  <c r="Q231" i="3"/>
  <c r="R231" i="3"/>
  <c r="S231" i="3"/>
  <c r="T231" i="3"/>
  <c r="U231" i="3"/>
  <c r="V231" i="3"/>
  <c r="W231" i="3"/>
  <c r="P232" i="3"/>
  <c r="Q232" i="3"/>
  <c r="R232" i="3"/>
  <c r="S232" i="3"/>
  <c r="T232" i="3"/>
  <c r="U232" i="3"/>
  <c r="V232" i="3"/>
  <c r="W232" i="3"/>
  <c r="P233" i="3"/>
  <c r="Q233" i="3"/>
  <c r="R233" i="3"/>
  <c r="S233" i="3"/>
  <c r="T233" i="3"/>
  <c r="U233" i="3"/>
  <c r="V233" i="3"/>
  <c r="W233" i="3"/>
  <c r="P234" i="3"/>
  <c r="Q234" i="3"/>
  <c r="R234" i="3"/>
  <c r="S234" i="3"/>
  <c r="T234" i="3"/>
  <c r="U234" i="3"/>
  <c r="V234" i="3"/>
  <c r="W234" i="3"/>
  <c r="P235" i="3"/>
  <c r="Q235" i="3"/>
  <c r="R235" i="3"/>
  <c r="S235" i="3"/>
  <c r="T235" i="3"/>
  <c r="U235" i="3"/>
  <c r="V235" i="3"/>
  <c r="W235" i="3"/>
  <c r="P236" i="3"/>
  <c r="Q236" i="3"/>
  <c r="R236" i="3"/>
  <c r="S236" i="3"/>
  <c r="T236" i="3"/>
  <c r="U236" i="3"/>
  <c r="V236" i="3"/>
  <c r="W236" i="3"/>
  <c r="P237" i="3"/>
  <c r="Q237" i="3"/>
  <c r="R237" i="3"/>
  <c r="S237" i="3"/>
  <c r="T237" i="3"/>
  <c r="U237" i="3"/>
  <c r="V237" i="3"/>
  <c r="W237" i="3"/>
  <c r="P238" i="3"/>
  <c r="Q238" i="3"/>
  <c r="R238" i="3"/>
  <c r="S238" i="3"/>
  <c r="T238" i="3"/>
  <c r="U238" i="3"/>
  <c r="V238" i="3"/>
  <c r="W238" i="3"/>
  <c r="P239" i="3"/>
  <c r="Q239" i="3"/>
  <c r="R239" i="3"/>
  <c r="S239" i="3"/>
  <c r="T239" i="3"/>
  <c r="U239" i="3"/>
  <c r="V239" i="3"/>
  <c r="W239" i="3"/>
  <c r="P240" i="3"/>
  <c r="Q240" i="3"/>
  <c r="R240" i="3"/>
  <c r="S240" i="3"/>
  <c r="T240" i="3"/>
  <c r="U240" i="3"/>
  <c r="V240" i="3"/>
  <c r="W240" i="3"/>
  <c r="P241" i="3"/>
  <c r="Q241" i="3"/>
  <c r="R241" i="3"/>
  <c r="S241" i="3"/>
  <c r="T241" i="3"/>
  <c r="U241" i="3"/>
  <c r="V241" i="3"/>
  <c r="W241" i="3"/>
  <c r="P242" i="3"/>
  <c r="Q242" i="3"/>
  <c r="R242" i="3"/>
  <c r="S242" i="3"/>
  <c r="T242" i="3"/>
  <c r="U242" i="3"/>
  <c r="V242" i="3"/>
  <c r="W242" i="3"/>
  <c r="P243" i="3"/>
  <c r="Q243" i="3"/>
  <c r="R243" i="3"/>
  <c r="S243" i="3"/>
  <c r="T243" i="3"/>
  <c r="U243" i="3"/>
  <c r="V243" i="3"/>
  <c r="W243" i="3"/>
  <c r="P244" i="3"/>
  <c r="Q244" i="3"/>
  <c r="R244" i="3"/>
  <c r="S244" i="3"/>
  <c r="T244" i="3"/>
  <c r="U244" i="3"/>
  <c r="V244" i="3"/>
  <c r="W244" i="3"/>
  <c r="P245" i="3"/>
  <c r="Q245" i="3"/>
  <c r="R245" i="3"/>
  <c r="S245" i="3"/>
  <c r="T245" i="3"/>
  <c r="U245" i="3"/>
  <c r="V245" i="3"/>
  <c r="W245" i="3"/>
  <c r="P246" i="3"/>
  <c r="Q246" i="3"/>
  <c r="R246" i="3"/>
  <c r="S246" i="3"/>
  <c r="T246" i="3"/>
  <c r="U246" i="3"/>
  <c r="V246" i="3"/>
  <c r="W246" i="3"/>
  <c r="P247" i="3"/>
  <c r="Q247" i="3"/>
  <c r="R247" i="3"/>
  <c r="S247" i="3"/>
  <c r="T247" i="3"/>
  <c r="U247" i="3"/>
  <c r="V247" i="3"/>
  <c r="W247" i="3"/>
  <c r="P248" i="3"/>
  <c r="Q248" i="3"/>
  <c r="R248" i="3"/>
  <c r="S248" i="3"/>
  <c r="T248" i="3"/>
  <c r="U248" i="3"/>
  <c r="V248" i="3"/>
  <c r="W248" i="3"/>
  <c r="P249" i="3"/>
  <c r="Q249" i="3"/>
  <c r="R249" i="3"/>
  <c r="S249" i="3"/>
  <c r="T249" i="3"/>
  <c r="U249" i="3"/>
  <c r="V249" i="3"/>
  <c r="W249" i="3"/>
  <c r="P250" i="3"/>
  <c r="Q250" i="3"/>
  <c r="R250" i="3"/>
  <c r="S250" i="3"/>
  <c r="T250" i="3"/>
  <c r="U250" i="3"/>
  <c r="V250" i="3"/>
  <c r="W250" i="3"/>
  <c r="P251" i="3"/>
  <c r="Q251" i="3"/>
  <c r="R251" i="3"/>
  <c r="S251" i="3"/>
  <c r="T251" i="3"/>
  <c r="U251" i="3"/>
  <c r="V251" i="3"/>
  <c r="W251" i="3"/>
  <c r="P252" i="3"/>
  <c r="Q252" i="3"/>
  <c r="R252" i="3"/>
  <c r="S252" i="3"/>
  <c r="T252" i="3"/>
  <c r="U252" i="3"/>
  <c r="V252" i="3"/>
  <c r="W252" i="3"/>
  <c r="P253" i="3"/>
  <c r="Q253" i="3"/>
  <c r="R253" i="3"/>
  <c r="S253" i="3"/>
  <c r="T253" i="3"/>
  <c r="U253" i="3"/>
  <c r="V253" i="3"/>
  <c r="W253" i="3"/>
  <c r="P254" i="3"/>
  <c r="Q254" i="3"/>
  <c r="R254" i="3"/>
  <c r="S254" i="3"/>
  <c r="T254" i="3"/>
  <c r="U254" i="3"/>
  <c r="V254" i="3"/>
  <c r="W254" i="3"/>
  <c r="P255" i="3"/>
  <c r="Q255" i="3"/>
  <c r="R255" i="3"/>
  <c r="S255" i="3"/>
  <c r="T255" i="3"/>
  <c r="U255" i="3"/>
  <c r="V255" i="3"/>
  <c r="W255" i="3"/>
  <c r="P256" i="3"/>
  <c r="Q256" i="3"/>
  <c r="R256" i="3"/>
  <c r="S256" i="3"/>
  <c r="T256" i="3"/>
  <c r="U256" i="3"/>
  <c r="V256" i="3"/>
  <c r="W256" i="3"/>
  <c r="P257" i="3"/>
  <c r="Q257" i="3"/>
  <c r="R257" i="3"/>
  <c r="S257" i="3"/>
  <c r="T257" i="3"/>
  <c r="U257" i="3"/>
  <c r="V257" i="3"/>
  <c r="W257" i="3"/>
  <c r="P258" i="3"/>
  <c r="Q258" i="3"/>
  <c r="R258" i="3"/>
  <c r="S258" i="3"/>
  <c r="T258" i="3"/>
  <c r="U258" i="3"/>
  <c r="V258" i="3"/>
  <c r="W258" i="3"/>
  <c r="P259" i="3"/>
  <c r="Q259" i="3"/>
  <c r="R259" i="3"/>
  <c r="S259" i="3"/>
  <c r="T259" i="3"/>
  <c r="U259" i="3"/>
  <c r="V259" i="3"/>
  <c r="W259" i="3"/>
  <c r="P260" i="3"/>
  <c r="Q260" i="3"/>
  <c r="R260" i="3"/>
  <c r="S260" i="3"/>
  <c r="T260" i="3"/>
  <c r="U260" i="3"/>
  <c r="V260" i="3"/>
  <c r="W260" i="3"/>
  <c r="P261" i="3"/>
  <c r="Q261" i="3"/>
  <c r="R261" i="3"/>
  <c r="S261" i="3"/>
  <c r="T261" i="3"/>
  <c r="U261" i="3"/>
  <c r="V261" i="3"/>
  <c r="W261" i="3"/>
  <c r="P262" i="3"/>
  <c r="Q262" i="3"/>
  <c r="R262" i="3"/>
  <c r="S262" i="3"/>
  <c r="T262" i="3"/>
  <c r="U262" i="3"/>
  <c r="V262" i="3"/>
  <c r="W262" i="3"/>
  <c r="P263" i="3"/>
  <c r="Q263" i="3"/>
  <c r="R263" i="3"/>
  <c r="S263" i="3"/>
  <c r="T263" i="3"/>
  <c r="U263" i="3"/>
  <c r="V263" i="3"/>
  <c r="W263" i="3"/>
  <c r="P264" i="3"/>
  <c r="Q264" i="3"/>
  <c r="R264" i="3"/>
  <c r="S264" i="3"/>
  <c r="T264" i="3"/>
  <c r="U264" i="3"/>
  <c r="V264" i="3"/>
  <c r="W264" i="3"/>
  <c r="P265" i="3"/>
  <c r="Q265" i="3"/>
  <c r="R265" i="3"/>
  <c r="S265" i="3"/>
  <c r="T265" i="3"/>
  <c r="U265" i="3"/>
  <c r="V265" i="3"/>
  <c r="W265" i="3"/>
  <c r="P266" i="3"/>
  <c r="Q266" i="3"/>
  <c r="R266" i="3"/>
  <c r="S266" i="3"/>
  <c r="T266" i="3"/>
  <c r="U266" i="3"/>
  <c r="V266" i="3"/>
  <c r="W266" i="3"/>
  <c r="P267" i="3"/>
  <c r="Q267" i="3"/>
  <c r="R267" i="3"/>
  <c r="S267" i="3"/>
  <c r="T267" i="3"/>
  <c r="U267" i="3"/>
  <c r="V267" i="3"/>
  <c r="W267" i="3"/>
  <c r="P268" i="3"/>
  <c r="Q268" i="3"/>
  <c r="R268" i="3"/>
  <c r="S268" i="3"/>
  <c r="T268" i="3"/>
  <c r="U268" i="3"/>
  <c r="V268" i="3"/>
  <c r="W268" i="3"/>
  <c r="P269" i="3"/>
  <c r="Q269" i="3"/>
  <c r="R269" i="3"/>
  <c r="S269" i="3"/>
  <c r="T269" i="3"/>
  <c r="U269" i="3"/>
  <c r="V269" i="3"/>
  <c r="W269" i="3"/>
  <c r="P270" i="3"/>
  <c r="Q270" i="3"/>
  <c r="R270" i="3"/>
  <c r="S270" i="3"/>
  <c r="T270" i="3"/>
  <c r="U270" i="3"/>
  <c r="V270" i="3"/>
  <c r="W270" i="3"/>
  <c r="P271" i="3"/>
  <c r="Q271" i="3"/>
  <c r="R271" i="3"/>
  <c r="S271" i="3"/>
  <c r="T271" i="3"/>
  <c r="U271" i="3"/>
  <c r="V271" i="3"/>
  <c r="W271" i="3"/>
  <c r="P272" i="3"/>
  <c r="Q272" i="3"/>
  <c r="R272" i="3"/>
  <c r="S272" i="3"/>
  <c r="T272" i="3"/>
  <c r="U272" i="3"/>
  <c r="V272" i="3"/>
  <c r="W272" i="3"/>
  <c r="P273" i="3"/>
  <c r="Q273" i="3"/>
  <c r="R273" i="3"/>
  <c r="S273" i="3"/>
  <c r="T273" i="3"/>
  <c r="U273" i="3"/>
  <c r="V273" i="3"/>
  <c r="W273" i="3"/>
  <c r="P274" i="3"/>
  <c r="Q274" i="3"/>
  <c r="R274" i="3"/>
  <c r="S274" i="3"/>
  <c r="T274" i="3"/>
  <c r="U274" i="3"/>
  <c r="V274" i="3"/>
  <c r="W274" i="3"/>
  <c r="P275" i="3"/>
  <c r="Q275" i="3"/>
  <c r="R275" i="3"/>
  <c r="S275" i="3"/>
  <c r="T275" i="3"/>
  <c r="U275" i="3"/>
  <c r="V275" i="3"/>
  <c r="W275" i="3"/>
  <c r="P276" i="3"/>
  <c r="Q276" i="3"/>
  <c r="R276" i="3"/>
  <c r="S276" i="3"/>
  <c r="T276" i="3"/>
  <c r="U276" i="3"/>
  <c r="V276" i="3"/>
  <c r="W276" i="3"/>
  <c r="P277" i="3"/>
  <c r="Q277" i="3"/>
  <c r="R277" i="3"/>
  <c r="S277" i="3"/>
  <c r="T277" i="3"/>
  <c r="U277" i="3"/>
  <c r="V277" i="3"/>
  <c r="W277" i="3"/>
  <c r="P278" i="3"/>
  <c r="Q278" i="3"/>
  <c r="R278" i="3"/>
  <c r="S278" i="3"/>
  <c r="T278" i="3"/>
  <c r="U278" i="3"/>
  <c r="V278" i="3"/>
  <c r="W278" i="3"/>
  <c r="P279" i="3"/>
  <c r="Q279" i="3"/>
  <c r="R279" i="3"/>
  <c r="S279" i="3"/>
  <c r="T279" i="3"/>
  <c r="U279" i="3"/>
  <c r="V279" i="3"/>
  <c r="W279" i="3"/>
  <c r="P280" i="3"/>
  <c r="Q280" i="3"/>
  <c r="R280" i="3"/>
  <c r="S280" i="3"/>
  <c r="T280" i="3"/>
  <c r="U280" i="3"/>
  <c r="V280" i="3"/>
  <c r="W280" i="3"/>
  <c r="P281" i="3"/>
  <c r="Q281" i="3"/>
  <c r="R281" i="3"/>
  <c r="S281" i="3"/>
  <c r="T281" i="3"/>
  <c r="U281" i="3"/>
  <c r="V281" i="3"/>
  <c r="W281" i="3"/>
  <c r="P282" i="3"/>
  <c r="Q282" i="3"/>
  <c r="R282" i="3"/>
  <c r="S282" i="3"/>
  <c r="T282" i="3"/>
  <c r="U282" i="3"/>
  <c r="V282" i="3"/>
  <c r="W282" i="3"/>
  <c r="P283" i="3"/>
  <c r="Q283" i="3"/>
  <c r="R283" i="3"/>
  <c r="S283" i="3"/>
  <c r="T283" i="3"/>
  <c r="U283" i="3"/>
  <c r="V283" i="3"/>
  <c r="W283" i="3"/>
  <c r="P284" i="3"/>
  <c r="Q284" i="3"/>
  <c r="R284" i="3"/>
  <c r="S284" i="3"/>
  <c r="T284" i="3"/>
  <c r="U284" i="3"/>
  <c r="V284" i="3"/>
  <c r="W284" i="3"/>
  <c r="P285" i="3"/>
  <c r="Q285" i="3"/>
  <c r="R285" i="3"/>
  <c r="S285" i="3"/>
  <c r="T285" i="3"/>
  <c r="U285" i="3"/>
  <c r="V285" i="3"/>
  <c r="W285" i="3"/>
  <c r="P286" i="3"/>
  <c r="Q286" i="3"/>
  <c r="R286" i="3"/>
  <c r="S286" i="3"/>
  <c r="T286" i="3"/>
  <c r="U286" i="3"/>
  <c r="V286" i="3"/>
  <c r="W286" i="3"/>
  <c r="P287" i="3"/>
  <c r="Q287" i="3"/>
  <c r="R287" i="3"/>
  <c r="S287" i="3"/>
  <c r="T287" i="3"/>
  <c r="U287" i="3"/>
  <c r="V287" i="3"/>
  <c r="W287" i="3"/>
  <c r="P288" i="3"/>
  <c r="Q288" i="3"/>
  <c r="R288" i="3"/>
  <c r="S288" i="3"/>
  <c r="T288" i="3"/>
  <c r="U288" i="3"/>
  <c r="V288" i="3"/>
  <c r="W288" i="3"/>
  <c r="P289" i="3"/>
  <c r="Q289" i="3"/>
  <c r="R289" i="3"/>
  <c r="S289" i="3"/>
  <c r="T289" i="3"/>
  <c r="U289" i="3"/>
  <c r="V289" i="3"/>
  <c r="W289" i="3"/>
  <c r="P290" i="3"/>
  <c r="Q290" i="3"/>
  <c r="R290" i="3"/>
  <c r="S290" i="3"/>
  <c r="T290" i="3"/>
  <c r="U290" i="3"/>
  <c r="V290" i="3"/>
  <c r="W290" i="3"/>
  <c r="P291" i="3"/>
  <c r="Q291" i="3"/>
  <c r="R291" i="3"/>
  <c r="S291" i="3"/>
  <c r="T291" i="3"/>
  <c r="U291" i="3"/>
  <c r="V291" i="3"/>
  <c r="W291" i="3"/>
  <c r="P292" i="3"/>
  <c r="Q292" i="3"/>
  <c r="R292" i="3"/>
  <c r="S292" i="3"/>
  <c r="T292" i="3"/>
  <c r="U292" i="3"/>
  <c r="V292" i="3"/>
  <c r="W292" i="3"/>
  <c r="P293" i="3"/>
  <c r="Q293" i="3"/>
  <c r="R293" i="3"/>
  <c r="S293" i="3"/>
  <c r="T293" i="3"/>
  <c r="U293" i="3"/>
  <c r="V293" i="3"/>
  <c r="W293" i="3"/>
  <c r="P294" i="3"/>
  <c r="Q294" i="3"/>
  <c r="R294" i="3"/>
  <c r="S294" i="3"/>
  <c r="T294" i="3"/>
  <c r="U294" i="3"/>
  <c r="V294" i="3"/>
  <c r="W294" i="3"/>
  <c r="P295" i="3"/>
  <c r="Q295" i="3"/>
  <c r="R295" i="3"/>
  <c r="S295" i="3"/>
  <c r="T295" i="3"/>
  <c r="U295" i="3"/>
  <c r="V295" i="3"/>
  <c r="W295" i="3"/>
  <c r="P296" i="3"/>
  <c r="Q296" i="3"/>
  <c r="R296" i="3"/>
  <c r="S296" i="3"/>
  <c r="T296" i="3"/>
  <c r="U296" i="3"/>
  <c r="V296" i="3"/>
  <c r="W296" i="3"/>
  <c r="P297" i="3"/>
  <c r="Q297" i="3"/>
  <c r="R297" i="3"/>
  <c r="S297" i="3"/>
  <c r="T297" i="3"/>
  <c r="U297" i="3"/>
  <c r="V297" i="3"/>
  <c r="W297" i="3"/>
  <c r="P298" i="3"/>
  <c r="Q298" i="3"/>
  <c r="R298" i="3"/>
  <c r="S298" i="3"/>
  <c r="T298" i="3"/>
  <c r="U298" i="3"/>
  <c r="V298" i="3"/>
  <c r="W298" i="3"/>
  <c r="P299" i="3"/>
  <c r="Q299" i="3"/>
  <c r="R299" i="3"/>
  <c r="S299" i="3"/>
  <c r="T299" i="3"/>
  <c r="U299" i="3"/>
  <c r="V299" i="3"/>
  <c r="W299" i="3"/>
  <c r="P300" i="3"/>
  <c r="Q300" i="3"/>
  <c r="R300" i="3"/>
  <c r="S300" i="3"/>
  <c r="T300" i="3"/>
  <c r="U300" i="3"/>
  <c r="V300" i="3"/>
  <c r="W300" i="3"/>
  <c r="P301" i="3"/>
  <c r="Q301" i="3"/>
  <c r="R301" i="3"/>
  <c r="S301" i="3"/>
  <c r="T301" i="3"/>
  <c r="U301" i="3"/>
  <c r="V301" i="3"/>
  <c r="W301" i="3"/>
  <c r="P302" i="3"/>
  <c r="Q302" i="3"/>
  <c r="R302" i="3"/>
  <c r="S302" i="3"/>
  <c r="T302" i="3"/>
  <c r="U302" i="3"/>
  <c r="V302" i="3"/>
  <c r="W302" i="3"/>
  <c r="P303" i="3"/>
  <c r="Q303" i="3"/>
  <c r="R303" i="3"/>
  <c r="S303" i="3"/>
  <c r="T303" i="3"/>
  <c r="U303" i="3"/>
  <c r="V303" i="3"/>
  <c r="W303" i="3"/>
  <c r="P304" i="3"/>
  <c r="Q304" i="3"/>
  <c r="R304" i="3"/>
  <c r="S304" i="3"/>
  <c r="T304" i="3"/>
  <c r="U304" i="3"/>
  <c r="V304" i="3"/>
  <c r="W304" i="3"/>
  <c r="P305" i="3"/>
  <c r="Q305" i="3"/>
  <c r="R305" i="3"/>
  <c r="S305" i="3"/>
  <c r="T305" i="3"/>
  <c r="U305" i="3"/>
  <c r="V305" i="3"/>
  <c r="W305" i="3"/>
  <c r="P306" i="3"/>
  <c r="Q306" i="3"/>
  <c r="R306" i="3"/>
  <c r="S306" i="3"/>
  <c r="T306" i="3"/>
  <c r="U306" i="3"/>
  <c r="V306" i="3"/>
  <c r="W306" i="3"/>
  <c r="P307" i="3"/>
  <c r="Q307" i="3"/>
  <c r="R307" i="3"/>
  <c r="S307" i="3"/>
  <c r="T307" i="3"/>
  <c r="U307" i="3"/>
  <c r="V307" i="3"/>
  <c r="W307" i="3"/>
  <c r="P308" i="3"/>
  <c r="Q308" i="3"/>
  <c r="R308" i="3"/>
  <c r="S308" i="3"/>
  <c r="T308" i="3"/>
  <c r="U308" i="3"/>
  <c r="V308" i="3"/>
  <c r="W308" i="3"/>
  <c r="P309" i="3"/>
  <c r="Q309" i="3"/>
  <c r="R309" i="3"/>
  <c r="S309" i="3"/>
  <c r="T309" i="3"/>
  <c r="U309" i="3"/>
  <c r="V309" i="3"/>
  <c r="W309" i="3"/>
  <c r="P310" i="3"/>
  <c r="Q310" i="3"/>
  <c r="R310" i="3"/>
  <c r="S310" i="3"/>
  <c r="T310" i="3"/>
  <c r="U310" i="3"/>
  <c r="V310" i="3"/>
  <c r="W310" i="3"/>
  <c r="P311" i="3"/>
  <c r="Q311" i="3"/>
  <c r="R311" i="3"/>
  <c r="S311" i="3"/>
  <c r="T311" i="3"/>
  <c r="U311" i="3"/>
  <c r="V311" i="3"/>
  <c r="W311" i="3"/>
  <c r="P312" i="3"/>
  <c r="Q312" i="3"/>
  <c r="R312" i="3"/>
  <c r="S312" i="3"/>
  <c r="T312" i="3"/>
  <c r="U312" i="3"/>
  <c r="V312" i="3"/>
  <c r="W312" i="3"/>
  <c r="P313" i="3"/>
  <c r="Q313" i="3"/>
  <c r="R313" i="3"/>
  <c r="S313" i="3"/>
  <c r="T313" i="3"/>
  <c r="U313" i="3"/>
  <c r="V313" i="3"/>
  <c r="W313" i="3"/>
  <c r="P314" i="3"/>
  <c r="Q314" i="3"/>
  <c r="R314" i="3"/>
  <c r="S314" i="3"/>
  <c r="T314" i="3"/>
  <c r="U314" i="3"/>
  <c r="V314" i="3"/>
  <c r="W314" i="3"/>
  <c r="P315" i="3"/>
  <c r="Q315" i="3"/>
  <c r="R315" i="3"/>
  <c r="S315" i="3"/>
  <c r="T315" i="3"/>
  <c r="U315" i="3"/>
  <c r="V315" i="3"/>
  <c r="W315" i="3"/>
  <c r="P316" i="3"/>
  <c r="Q316" i="3"/>
  <c r="R316" i="3"/>
  <c r="S316" i="3"/>
  <c r="T316" i="3"/>
  <c r="U316" i="3"/>
  <c r="V316" i="3"/>
  <c r="W316" i="3"/>
  <c r="P317" i="3"/>
  <c r="Q317" i="3"/>
  <c r="R317" i="3"/>
  <c r="S317" i="3"/>
  <c r="T317" i="3"/>
  <c r="U317" i="3"/>
  <c r="V317" i="3"/>
  <c r="W317" i="3"/>
  <c r="P318" i="3"/>
  <c r="Q318" i="3"/>
  <c r="R318" i="3"/>
  <c r="S318" i="3"/>
  <c r="T318" i="3"/>
  <c r="U318" i="3"/>
  <c r="V318" i="3"/>
  <c r="W318" i="3"/>
  <c r="P319" i="3"/>
  <c r="Q319" i="3"/>
  <c r="R319" i="3"/>
  <c r="S319" i="3"/>
  <c r="T319" i="3"/>
  <c r="U319" i="3"/>
  <c r="V319" i="3"/>
  <c r="W319" i="3"/>
  <c r="P320" i="3"/>
  <c r="Q320" i="3"/>
  <c r="R320" i="3"/>
  <c r="S320" i="3"/>
  <c r="T320" i="3"/>
  <c r="U320" i="3"/>
  <c r="V320" i="3"/>
  <c r="W320" i="3"/>
  <c r="P321" i="3"/>
  <c r="Q321" i="3"/>
  <c r="R321" i="3"/>
  <c r="S321" i="3"/>
  <c r="T321" i="3"/>
  <c r="U321" i="3"/>
  <c r="V321" i="3"/>
  <c r="W321" i="3"/>
  <c r="P322" i="3"/>
  <c r="Q322" i="3"/>
  <c r="R322" i="3"/>
  <c r="S322" i="3"/>
  <c r="T322" i="3"/>
  <c r="U322" i="3"/>
  <c r="V322" i="3"/>
  <c r="W322" i="3"/>
  <c r="P323" i="3"/>
  <c r="Q323" i="3"/>
  <c r="R323" i="3"/>
  <c r="S323" i="3"/>
  <c r="T323" i="3"/>
  <c r="U323" i="3"/>
  <c r="V323" i="3"/>
  <c r="W323" i="3"/>
  <c r="P324" i="3"/>
  <c r="Q324" i="3"/>
  <c r="R324" i="3"/>
  <c r="S324" i="3"/>
  <c r="T324" i="3"/>
  <c r="U324" i="3"/>
  <c r="V324" i="3"/>
  <c r="W324" i="3"/>
  <c r="P325" i="3"/>
  <c r="Q325" i="3"/>
  <c r="R325" i="3"/>
  <c r="S325" i="3"/>
  <c r="T325" i="3"/>
  <c r="U325" i="3"/>
  <c r="V325" i="3"/>
  <c r="W325" i="3"/>
  <c r="P326" i="3"/>
  <c r="Q326" i="3"/>
  <c r="R326" i="3"/>
  <c r="S326" i="3"/>
  <c r="T326" i="3"/>
  <c r="U326" i="3"/>
  <c r="V326" i="3"/>
  <c r="W326" i="3"/>
  <c r="P327" i="3"/>
  <c r="Q327" i="3"/>
  <c r="R327" i="3"/>
  <c r="S327" i="3"/>
  <c r="T327" i="3"/>
  <c r="U327" i="3"/>
  <c r="V327" i="3"/>
  <c r="W327" i="3"/>
  <c r="P328" i="3"/>
  <c r="Q328" i="3"/>
  <c r="R328" i="3"/>
  <c r="S328" i="3"/>
  <c r="T328" i="3"/>
  <c r="U328" i="3"/>
  <c r="V328" i="3"/>
  <c r="W328" i="3"/>
  <c r="P329" i="3"/>
  <c r="Q329" i="3"/>
  <c r="R329" i="3"/>
  <c r="S329" i="3"/>
  <c r="T329" i="3"/>
  <c r="U329" i="3"/>
  <c r="V329" i="3"/>
  <c r="W329" i="3"/>
  <c r="P330" i="3"/>
  <c r="Q330" i="3"/>
  <c r="R330" i="3"/>
  <c r="S330" i="3"/>
  <c r="T330" i="3"/>
  <c r="U330" i="3"/>
  <c r="V330" i="3"/>
  <c r="W330" i="3"/>
  <c r="P331" i="3"/>
  <c r="Q331" i="3"/>
  <c r="R331" i="3"/>
  <c r="S331" i="3"/>
  <c r="T331" i="3"/>
  <c r="U331" i="3"/>
  <c r="V331" i="3"/>
  <c r="W331" i="3"/>
  <c r="P332" i="3"/>
  <c r="Q332" i="3"/>
  <c r="R332" i="3"/>
  <c r="S332" i="3"/>
  <c r="T332" i="3"/>
  <c r="U332" i="3"/>
  <c r="V332" i="3"/>
  <c r="W332" i="3"/>
  <c r="P333" i="3"/>
  <c r="Q333" i="3"/>
  <c r="R333" i="3"/>
  <c r="S333" i="3"/>
  <c r="T333" i="3"/>
  <c r="U333" i="3"/>
  <c r="V333" i="3"/>
  <c r="W333" i="3"/>
  <c r="P334" i="3"/>
  <c r="Q334" i="3"/>
  <c r="R334" i="3"/>
  <c r="S334" i="3"/>
  <c r="T334" i="3"/>
  <c r="U334" i="3"/>
  <c r="V334" i="3"/>
  <c r="W334" i="3"/>
  <c r="P335" i="3"/>
  <c r="Q335" i="3"/>
  <c r="R335" i="3"/>
  <c r="S335" i="3"/>
  <c r="T335" i="3"/>
  <c r="U335" i="3"/>
  <c r="V335" i="3"/>
  <c r="W335" i="3"/>
  <c r="P336" i="3"/>
  <c r="Q336" i="3"/>
  <c r="R336" i="3"/>
  <c r="S336" i="3"/>
  <c r="T336" i="3"/>
  <c r="U336" i="3"/>
  <c r="V336" i="3"/>
  <c r="W336" i="3"/>
  <c r="P337" i="3"/>
  <c r="Q337" i="3"/>
  <c r="R337" i="3"/>
  <c r="S337" i="3"/>
  <c r="T337" i="3"/>
  <c r="U337" i="3"/>
  <c r="V337" i="3"/>
  <c r="W337" i="3"/>
  <c r="P338" i="3"/>
  <c r="Q338" i="3"/>
  <c r="R338" i="3"/>
  <c r="S338" i="3"/>
  <c r="T338" i="3"/>
  <c r="U338" i="3"/>
  <c r="V338" i="3"/>
  <c r="W338" i="3"/>
  <c r="P339" i="3"/>
  <c r="Q339" i="3"/>
  <c r="R339" i="3"/>
  <c r="S339" i="3"/>
  <c r="T339" i="3"/>
  <c r="U339" i="3"/>
  <c r="V339" i="3"/>
  <c r="W339" i="3"/>
  <c r="P340" i="3"/>
  <c r="Q340" i="3"/>
  <c r="R340" i="3"/>
  <c r="S340" i="3"/>
  <c r="T340" i="3"/>
  <c r="U340" i="3"/>
  <c r="V340" i="3"/>
  <c r="W340" i="3"/>
  <c r="P341" i="3"/>
  <c r="Q341" i="3"/>
  <c r="R341" i="3"/>
  <c r="S341" i="3"/>
  <c r="T341" i="3"/>
  <c r="U341" i="3"/>
  <c r="V341" i="3"/>
  <c r="W341" i="3"/>
  <c r="P342" i="3"/>
  <c r="Q342" i="3"/>
  <c r="R342" i="3"/>
  <c r="S342" i="3"/>
  <c r="T342" i="3"/>
  <c r="U342" i="3"/>
  <c r="V342" i="3"/>
  <c r="W342" i="3"/>
  <c r="P343" i="3"/>
  <c r="Q343" i="3"/>
  <c r="R343" i="3"/>
  <c r="S343" i="3"/>
  <c r="T343" i="3"/>
  <c r="U343" i="3"/>
  <c r="V343" i="3"/>
  <c r="W343" i="3"/>
  <c r="P344" i="3"/>
  <c r="Q344" i="3"/>
  <c r="R344" i="3"/>
  <c r="S344" i="3"/>
  <c r="T344" i="3"/>
  <c r="U344" i="3"/>
  <c r="V344" i="3"/>
  <c r="W344" i="3"/>
  <c r="P345" i="3"/>
  <c r="Q345" i="3"/>
  <c r="R345" i="3"/>
  <c r="S345" i="3"/>
  <c r="T345" i="3"/>
  <c r="U345" i="3"/>
  <c r="V345" i="3"/>
  <c r="W345" i="3"/>
  <c r="P346" i="3"/>
  <c r="Q346" i="3"/>
  <c r="R346" i="3"/>
  <c r="S346" i="3"/>
  <c r="T346" i="3"/>
  <c r="U346" i="3"/>
  <c r="V346" i="3"/>
  <c r="W346" i="3"/>
  <c r="P347" i="3"/>
  <c r="Q347" i="3"/>
  <c r="R347" i="3"/>
  <c r="S347" i="3"/>
  <c r="T347" i="3"/>
  <c r="U347" i="3"/>
  <c r="V347" i="3"/>
  <c r="W347" i="3"/>
  <c r="P348" i="3"/>
  <c r="Q348" i="3"/>
  <c r="R348" i="3"/>
  <c r="S348" i="3"/>
  <c r="T348" i="3"/>
  <c r="U348" i="3"/>
  <c r="V348" i="3"/>
  <c r="W348" i="3"/>
  <c r="P349" i="3"/>
  <c r="Q349" i="3"/>
  <c r="R349" i="3"/>
  <c r="S349" i="3"/>
  <c r="T349" i="3"/>
  <c r="U349" i="3"/>
  <c r="V349" i="3"/>
  <c r="W349" i="3"/>
  <c r="P350" i="3"/>
  <c r="Q350" i="3"/>
  <c r="R350" i="3"/>
  <c r="S350" i="3"/>
  <c r="T350" i="3"/>
  <c r="U350" i="3"/>
  <c r="V350" i="3"/>
  <c r="W350" i="3"/>
  <c r="P351" i="3"/>
  <c r="Q351" i="3"/>
  <c r="R351" i="3"/>
  <c r="S351" i="3"/>
  <c r="T351" i="3"/>
  <c r="U351" i="3"/>
  <c r="V351" i="3"/>
  <c r="W351" i="3"/>
  <c r="P352" i="3"/>
  <c r="Q352" i="3"/>
  <c r="R352" i="3"/>
  <c r="S352" i="3"/>
  <c r="T352" i="3"/>
  <c r="U352" i="3"/>
  <c r="V352" i="3"/>
  <c r="W352" i="3"/>
  <c r="P353" i="3"/>
  <c r="Q353" i="3"/>
  <c r="R353" i="3"/>
  <c r="S353" i="3"/>
  <c r="T353" i="3"/>
  <c r="U353" i="3"/>
  <c r="V353" i="3"/>
  <c r="W353" i="3"/>
  <c r="P354" i="3"/>
  <c r="Q354" i="3"/>
  <c r="R354" i="3"/>
  <c r="S354" i="3"/>
  <c r="T354" i="3"/>
  <c r="U354" i="3"/>
  <c r="V354" i="3"/>
  <c r="W354" i="3"/>
  <c r="P355" i="3"/>
  <c r="Q355" i="3"/>
  <c r="R355" i="3"/>
  <c r="S355" i="3"/>
  <c r="T355" i="3"/>
  <c r="U355" i="3"/>
  <c r="V355" i="3"/>
  <c r="W355" i="3"/>
  <c r="P356" i="3"/>
  <c r="Q356" i="3"/>
  <c r="R356" i="3"/>
  <c r="S356" i="3"/>
  <c r="T356" i="3"/>
  <c r="U356" i="3"/>
  <c r="V356" i="3"/>
  <c r="W356" i="3"/>
  <c r="P357" i="3"/>
  <c r="Q357" i="3"/>
  <c r="R357" i="3"/>
  <c r="S357" i="3"/>
  <c r="T357" i="3"/>
  <c r="U357" i="3"/>
  <c r="V357" i="3"/>
  <c r="W357" i="3"/>
  <c r="P358" i="3"/>
  <c r="Q358" i="3"/>
  <c r="R358" i="3"/>
  <c r="S358" i="3"/>
  <c r="T358" i="3"/>
  <c r="U358" i="3"/>
  <c r="V358" i="3"/>
  <c r="W358" i="3"/>
  <c r="P359" i="3"/>
  <c r="Q359" i="3"/>
  <c r="R359" i="3"/>
  <c r="S359" i="3"/>
  <c r="T359" i="3"/>
  <c r="U359" i="3"/>
  <c r="V359" i="3"/>
  <c r="W359" i="3"/>
  <c r="P360" i="3"/>
  <c r="Q360" i="3"/>
  <c r="R360" i="3"/>
  <c r="S360" i="3"/>
  <c r="T360" i="3"/>
  <c r="U360" i="3"/>
  <c r="V360" i="3"/>
  <c r="W360" i="3"/>
  <c r="P361" i="3"/>
  <c r="Q361" i="3"/>
  <c r="R361" i="3"/>
  <c r="S361" i="3"/>
  <c r="T361" i="3"/>
  <c r="U361" i="3"/>
  <c r="V361" i="3"/>
  <c r="W361" i="3"/>
  <c r="P362" i="3"/>
  <c r="Q362" i="3"/>
  <c r="R362" i="3"/>
  <c r="S362" i="3"/>
  <c r="T362" i="3"/>
  <c r="U362" i="3"/>
  <c r="V362" i="3"/>
  <c r="W362" i="3"/>
  <c r="P363" i="3"/>
  <c r="Q363" i="3"/>
  <c r="R363" i="3"/>
  <c r="S363" i="3"/>
  <c r="T363" i="3"/>
  <c r="U363" i="3"/>
  <c r="V363" i="3"/>
  <c r="W363" i="3"/>
  <c r="P364" i="3"/>
  <c r="Q364" i="3"/>
  <c r="R364" i="3"/>
  <c r="S364" i="3"/>
  <c r="T364" i="3"/>
  <c r="U364" i="3"/>
  <c r="V364" i="3"/>
  <c r="W364" i="3"/>
  <c r="P365" i="3"/>
  <c r="Q365" i="3"/>
  <c r="R365" i="3"/>
  <c r="S365" i="3"/>
  <c r="T365" i="3"/>
  <c r="U365" i="3"/>
  <c r="V365" i="3"/>
  <c r="W365" i="3"/>
  <c r="P366" i="3"/>
  <c r="Q366" i="3"/>
  <c r="R366" i="3"/>
  <c r="S366" i="3"/>
  <c r="T366" i="3"/>
  <c r="U366" i="3"/>
  <c r="V366" i="3"/>
  <c r="W366" i="3"/>
  <c r="P367" i="3"/>
  <c r="Q367" i="3"/>
  <c r="R367" i="3"/>
  <c r="S367" i="3"/>
  <c r="T367" i="3"/>
  <c r="U367" i="3"/>
  <c r="V367" i="3"/>
  <c r="W367" i="3"/>
  <c r="P368" i="3"/>
  <c r="Q368" i="3"/>
  <c r="R368" i="3"/>
  <c r="S368" i="3"/>
  <c r="T368" i="3"/>
  <c r="U368" i="3"/>
  <c r="V368" i="3"/>
  <c r="W368" i="3"/>
  <c r="P369" i="3"/>
  <c r="Q369" i="3"/>
  <c r="R369" i="3"/>
  <c r="S369" i="3"/>
  <c r="T369" i="3"/>
  <c r="U369" i="3"/>
  <c r="V369" i="3"/>
  <c r="W369" i="3"/>
  <c r="P370" i="3"/>
  <c r="Q370" i="3"/>
  <c r="R370" i="3"/>
  <c r="S370" i="3"/>
  <c r="T370" i="3"/>
  <c r="U370" i="3"/>
  <c r="V370" i="3"/>
  <c r="W370" i="3"/>
  <c r="P371" i="3"/>
  <c r="Q371" i="3"/>
  <c r="R371" i="3"/>
  <c r="S371" i="3"/>
  <c r="T371" i="3"/>
  <c r="U371" i="3"/>
  <c r="V371" i="3"/>
  <c r="W371" i="3"/>
  <c r="P372" i="3"/>
  <c r="Q372" i="3"/>
  <c r="R372" i="3"/>
  <c r="S372" i="3"/>
  <c r="T372" i="3"/>
  <c r="U372" i="3"/>
  <c r="V372" i="3"/>
  <c r="W372" i="3"/>
  <c r="P373" i="3"/>
  <c r="Q373" i="3"/>
  <c r="R373" i="3"/>
  <c r="S373" i="3"/>
  <c r="T373" i="3"/>
  <c r="U373" i="3"/>
  <c r="V373" i="3"/>
  <c r="W373" i="3"/>
  <c r="P374" i="3"/>
  <c r="Q374" i="3"/>
  <c r="R374" i="3"/>
  <c r="S374" i="3"/>
  <c r="T374" i="3"/>
  <c r="U374" i="3"/>
  <c r="V374" i="3"/>
  <c r="W374" i="3"/>
  <c r="P375" i="3"/>
  <c r="Q375" i="3"/>
  <c r="R375" i="3"/>
  <c r="S375" i="3"/>
  <c r="T375" i="3"/>
  <c r="U375" i="3"/>
  <c r="V375" i="3"/>
  <c r="W375" i="3"/>
  <c r="P376" i="3"/>
  <c r="Q376" i="3"/>
  <c r="R376" i="3"/>
  <c r="S376" i="3"/>
  <c r="T376" i="3"/>
  <c r="U376" i="3"/>
  <c r="V376" i="3"/>
  <c r="W376" i="3"/>
  <c r="P377" i="3"/>
  <c r="Q377" i="3"/>
  <c r="R377" i="3"/>
  <c r="S377" i="3"/>
  <c r="T377" i="3"/>
  <c r="U377" i="3"/>
  <c r="V377" i="3"/>
  <c r="W377" i="3"/>
  <c r="P378" i="3"/>
  <c r="Q378" i="3"/>
  <c r="R378" i="3"/>
  <c r="S378" i="3"/>
  <c r="T378" i="3"/>
  <c r="U378" i="3"/>
  <c r="V378" i="3"/>
  <c r="W378" i="3"/>
  <c r="P379" i="3"/>
  <c r="Q379" i="3"/>
  <c r="R379" i="3"/>
  <c r="S379" i="3"/>
  <c r="T379" i="3"/>
  <c r="U379" i="3"/>
  <c r="V379" i="3"/>
  <c r="W379" i="3"/>
  <c r="P380" i="3"/>
  <c r="Q380" i="3"/>
  <c r="R380" i="3"/>
  <c r="S380" i="3"/>
  <c r="T380" i="3"/>
  <c r="U380" i="3"/>
  <c r="V380" i="3"/>
  <c r="W380" i="3"/>
  <c r="P381" i="3"/>
  <c r="Q381" i="3"/>
  <c r="R381" i="3"/>
  <c r="S381" i="3"/>
  <c r="T381" i="3"/>
  <c r="U381" i="3"/>
  <c r="V381" i="3"/>
  <c r="W381" i="3"/>
  <c r="P382" i="3"/>
  <c r="Q382" i="3"/>
  <c r="R382" i="3"/>
  <c r="S382" i="3"/>
  <c r="T382" i="3"/>
  <c r="U382" i="3"/>
  <c r="V382" i="3"/>
  <c r="W382" i="3"/>
  <c r="P383" i="3"/>
  <c r="Q383" i="3"/>
  <c r="R383" i="3"/>
  <c r="S383" i="3"/>
  <c r="T383" i="3"/>
  <c r="U383" i="3"/>
  <c r="V383" i="3"/>
  <c r="W383" i="3"/>
  <c r="P384" i="3"/>
  <c r="Q384" i="3"/>
  <c r="R384" i="3"/>
  <c r="S384" i="3"/>
  <c r="T384" i="3"/>
  <c r="U384" i="3"/>
  <c r="V384" i="3"/>
  <c r="W384" i="3"/>
  <c r="P385" i="3"/>
  <c r="Q385" i="3"/>
  <c r="R385" i="3"/>
  <c r="S385" i="3"/>
  <c r="T385" i="3"/>
  <c r="U385" i="3"/>
  <c r="V385" i="3"/>
  <c r="W385" i="3"/>
  <c r="P386" i="3"/>
  <c r="Q386" i="3"/>
  <c r="R386" i="3"/>
  <c r="S386" i="3"/>
  <c r="T386" i="3"/>
  <c r="U386" i="3"/>
  <c r="V386" i="3"/>
  <c r="W386" i="3"/>
  <c r="P387" i="3"/>
  <c r="Q387" i="3"/>
  <c r="R387" i="3"/>
  <c r="S387" i="3"/>
  <c r="T387" i="3"/>
  <c r="U387" i="3"/>
  <c r="V387" i="3"/>
  <c r="W387" i="3"/>
  <c r="P388" i="3"/>
  <c r="Q388" i="3"/>
  <c r="R388" i="3"/>
  <c r="S388" i="3"/>
  <c r="T388" i="3"/>
  <c r="U388" i="3"/>
  <c r="V388" i="3"/>
  <c r="W388" i="3"/>
  <c r="P389" i="3"/>
  <c r="Q389" i="3"/>
  <c r="R389" i="3"/>
  <c r="S389" i="3"/>
  <c r="T389" i="3"/>
  <c r="U389" i="3"/>
  <c r="V389" i="3"/>
  <c r="W389" i="3"/>
  <c r="P390" i="3"/>
  <c r="Q390" i="3"/>
  <c r="R390" i="3"/>
  <c r="S390" i="3"/>
  <c r="T390" i="3"/>
  <c r="U390" i="3"/>
  <c r="V390" i="3"/>
  <c r="W390" i="3"/>
  <c r="P391" i="3"/>
  <c r="Q391" i="3"/>
  <c r="R391" i="3"/>
  <c r="S391" i="3"/>
  <c r="T391" i="3"/>
  <c r="U391" i="3"/>
  <c r="V391" i="3"/>
  <c r="W391" i="3"/>
  <c r="P392" i="3"/>
  <c r="Q392" i="3"/>
  <c r="R392" i="3"/>
  <c r="S392" i="3"/>
  <c r="T392" i="3"/>
  <c r="U392" i="3"/>
  <c r="V392" i="3"/>
  <c r="W392" i="3"/>
  <c r="P393" i="3"/>
  <c r="Q393" i="3"/>
  <c r="R393" i="3"/>
  <c r="S393" i="3"/>
  <c r="T393" i="3"/>
  <c r="U393" i="3"/>
  <c r="V393" i="3"/>
  <c r="W393" i="3"/>
  <c r="P394" i="3"/>
  <c r="Q394" i="3"/>
  <c r="R394" i="3"/>
  <c r="S394" i="3"/>
  <c r="T394" i="3"/>
  <c r="U394" i="3"/>
  <c r="V394" i="3"/>
  <c r="W394" i="3"/>
  <c r="P395" i="3"/>
  <c r="Q395" i="3"/>
  <c r="R395" i="3"/>
  <c r="S395" i="3"/>
  <c r="T395" i="3"/>
  <c r="U395" i="3"/>
  <c r="V395" i="3"/>
  <c r="W395" i="3"/>
  <c r="P396" i="3"/>
  <c r="Q396" i="3"/>
  <c r="R396" i="3"/>
  <c r="S396" i="3"/>
  <c r="T396" i="3"/>
  <c r="U396" i="3"/>
  <c r="V396" i="3"/>
  <c r="W396" i="3"/>
  <c r="P397" i="3"/>
  <c r="Q397" i="3"/>
  <c r="R397" i="3"/>
  <c r="S397" i="3"/>
  <c r="T397" i="3"/>
  <c r="U397" i="3"/>
  <c r="V397" i="3"/>
  <c r="W397" i="3"/>
  <c r="P398" i="3"/>
  <c r="Q398" i="3"/>
  <c r="R398" i="3"/>
  <c r="S398" i="3"/>
  <c r="T398" i="3"/>
  <c r="U398" i="3"/>
  <c r="V398" i="3"/>
  <c r="W398" i="3"/>
  <c r="P399" i="3"/>
  <c r="Q399" i="3"/>
  <c r="R399" i="3"/>
  <c r="S399" i="3"/>
  <c r="T399" i="3"/>
  <c r="U399" i="3"/>
  <c r="V399" i="3"/>
  <c r="W399" i="3"/>
  <c r="P400" i="3"/>
  <c r="Q400" i="3"/>
  <c r="R400" i="3"/>
  <c r="S400" i="3"/>
  <c r="T400" i="3"/>
  <c r="U400" i="3"/>
  <c r="V400" i="3"/>
  <c r="W400" i="3"/>
  <c r="P401" i="3"/>
  <c r="Q401" i="3"/>
  <c r="R401" i="3"/>
  <c r="S401" i="3"/>
  <c r="T401" i="3"/>
  <c r="U401" i="3"/>
  <c r="V401" i="3"/>
  <c r="W401" i="3"/>
  <c r="P402" i="3"/>
  <c r="Q402" i="3"/>
  <c r="R402" i="3"/>
  <c r="S402" i="3"/>
  <c r="T402" i="3"/>
  <c r="U402" i="3"/>
  <c r="V402" i="3"/>
  <c r="W402" i="3"/>
  <c r="P403" i="3"/>
  <c r="Q403" i="3"/>
  <c r="R403" i="3"/>
  <c r="S403" i="3"/>
  <c r="T403" i="3"/>
  <c r="U403" i="3"/>
  <c r="V403" i="3"/>
  <c r="W403" i="3"/>
  <c r="P404" i="3"/>
  <c r="Q404" i="3"/>
  <c r="R404" i="3"/>
  <c r="S404" i="3"/>
  <c r="T404" i="3"/>
  <c r="U404" i="3"/>
  <c r="V404" i="3"/>
  <c r="W404" i="3"/>
  <c r="P405" i="3"/>
  <c r="Q405" i="3"/>
  <c r="R405" i="3"/>
  <c r="S405" i="3"/>
  <c r="T405" i="3"/>
  <c r="U405" i="3"/>
  <c r="V405" i="3"/>
  <c r="W405" i="3"/>
  <c r="P406" i="3"/>
  <c r="Q406" i="3"/>
  <c r="R406" i="3"/>
  <c r="S406" i="3"/>
  <c r="T406" i="3"/>
  <c r="U406" i="3"/>
  <c r="V406" i="3"/>
  <c r="W406" i="3"/>
  <c r="P407" i="3"/>
  <c r="Q407" i="3"/>
  <c r="R407" i="3"/>
  <c r="S407" i="3"/>
  <c r="T407" i="3"/>
  <c r="U407" i="3"/>
  <c r="V407" i="3"/>
  <c r="W407" i="3"/>
  <c r="P408" i="3"/>
  <c r="Q408" i="3"/>
  <c r="R408" i="3"/>
  <c r="S408" i="3"/>
  <c r="T408" i="3"/>
  <c r="U408" i="3"/>
  <c r="V408" i="3"/>
  <c r="W408" i="3"/>
  <c r="P409" i="3"/>
  <c r="Q409" i="3"/>
  <c r="R409" i="3"/>
  <c r="S409" i="3"/>
  <c r="T409" i="3"/>
  <c r="U409" i="3"/>
  <c r="V409" i="3"/>
  <c r="W409" i="3"/>
  <c r="P410" i="3"/>
  <c r="Q410" i="3"/>
  <c r="R410" i="3"/>
  <c r="S410" i="3"/>
  <c r="T410" i="3"/>
  <c r="U410" i="3"/>
  <c r="V410" i="3"/>
  <c r="W410" i="3"/>
  <c r="P411" i="3"/>
  <c r="Q411" i="3"/>
  <c r="R411" i="3"/>
  <c r="S411" i="3"/>
  <c r="T411" i="3"/>
  <c r="U411" i="3"/>
  <c r="V411" i="3"/>
  <c r="W411" i="3"/>
  <c r="P412" i="3"/>
  <c r="Q412" i="3"/>
  <c r="R412" i="3"/>
  <c r="S412" i="3"/>
  <c r="T412" i="3"/>
  <c r="U412" i="3"/>
  <c r="V412" i="3"/>
  <c r="W412" i="3"/>
  <c r="P413" i="3"/>
  <c r="Q413" i="3"/>
  <c r="R413" i="3"/>
  <c r="S413" i="3"/>
  <c r="T413" i="3"/>
  <c r="U413" i="3"/>
  <c r="V413" i="3"/>
  <c r="W413" i="3"/>
  <c r="P414" i="3"/>
  <c r="Q414" i="3"/>
  <c r="R414" i="3"/>
  <c r="S414" i="3"/>
  <c r="T414" i="3"/>
  <c r="U414" i="3"/>
  <c r="V414" i="3"/>
  <c r="W414" i="3"/>
  <c r="P415" i="3"/>
  <c r="Q415" i="3"/>
  <c r="R415" i="3"/>
  <c r="S415" i="3"/>
  <c r="T415" i="3"/>
  <c r="U415" i="3"/>
  <c r="V415" i="3"/>
  <c r="W415" i="3"/>
  <c r="P416" i="3"/>
  <c r="Q416" i="3"/>
  <c r="R416" i="3"/>
  <c r="S416" i="3"/>
  <c r="T416" i="3"/>
  <c r="U416" i="3"/>
  <c r="V416" i="3"/>
  <c r="W416" i="3"/>
  <c r="P417" i="3"/>
  <c r="Q417" i="3"/>
  <c r="R417" i="3"/>
  <c r="S417" i="3"/>
  <c r="T417" i="3"/>
  <c r="U417" i="3"/>
  <c r="V417" i="3"/>
  <c r="W417" i="3"/>
  <c r="P418" i="3"/>
  <c r="Q418" i="3"/>
  <c r="R418" i="3"/>
  <c r="S418" i="3"/>
  <c r="T418" i="3"/>
  <c r="U418" i="3"/>
  <c r="V418" i="3"/>
  <c r="W418" i="3"/>
  <c r="P419" i="3"/>
  <c r="Q419" i="3"/>
  <c r="R419" i="3"/>
  <c r="S419" i="3"/>
  <c r="T419" i="3"/>
  <c r="U419" i="3"/>
  <c r="V419" i="3"/>
  <c r="W419" i="3"/>
  <c r="P420" i="3"/>
  <c r="Q420" i="3"/>
  <c r="R420" i="3"/>
  <c r="S420" i="3"/>
  <c r="T420" i="3"/>
  <c r="U420" i="3"/>
  <c r="V420" i="3"/>
  <c r="W420" i="3"/>
  <c r="P421" i="3"/>
  <c r="Q421" i="3"/>
  <c r="R421" i="3"/>
  <c r="S421" i="3"/>
  <c r="T421" i="3"/>
  <c r="U421" i="3"/>
  <c r="V421" i="3"/>
  <c r="W421" i="3"/>
  <c r="P422" i="3"/>
  <c r="Q422" i="3"/>
  <c r="R422" i="3"/>
  <c r="S422" i="3"/>
  <c r="T422" i="3"/>
  <c r="U422" i="3"/>
  <c r="V422" i="3"/>
  <c r="W422" i="3"/>
  <c r="P423" i="3"/>
  <c r="Q423" i="3"/>
  <c r="R423" i="3"/>
  <c r="S423" i="3"/>
  <c r="T423" i="3"/>
  <c r="U423" i="3"/>
  <c r="V423" i="3"/>
  <c r="W423" i="3"/>
  <c r="P424" i="3"/>
  <c r="Q424" i="3"/>
  <c r="R424" i="3"/>
  <c r="S424" i="3"/>
  <c r="T424" i="3"/>
  <c r="U424" i="3"/>
  <c r="V424" i="3"/>
  <c r="W424" i="3"/>
  <c r="P425" i="3"/>
  <c r="Q425" i="3"/>
  <c r="R425" i="3"/>
  <c r="S425" i="3"/>
  <c r="T425" i="3"/>
  <c r="U425" i="3"/>
  <c r="V425" i="3"/>
  <c r="W425" i="3"/>
  <c r="P426" i="3"/>
  <c r="Q426" i="3"/>
  <c r="R426" i="3"/>
  <c r="S426" i="3"/>
  <c r="T426" i="3"/>
  <c r="U426" i="3"/>
  <c r="V426" i="3"/>
  <c r="W426" i="3"/>
  <c r="P427" i="3"/>
  <c r="Q427" i="3"/>
  <c r="R427" i="3"/>
  <c r="S427" i="3"/>
  <c r="T427" i="3"/>
  <c r="U427" i="3"/>
  <c r="V427" i="3"/>
  <c r="W427" i="3"/>
  <c r="P428" i="3"/>
  <c r="Q428" i="3"/>
  <c r="R428" i="3"/>
  <c r="S428" i="3"/>
  <c r="T428" i="3"/>
  <c r="U428" i="3"/>
  <c r="V428" i="3"/>
  <c r="W428" i="3"/>
  <c r="P429" i="3"/>
  <c r="Q429" i="3"/>
  <c r="R429" i="3"/>
  <c r="S429" i="3"/>
  <c r="T429" i="3"/>
  <c r="U429" i="3"/>
  <c r="V429" i="3"/>
  <c r="W429" i="3"/>
  <c r="P430" i="3"/>
  <c r="Q430" i="3"/>
  <c r="R430" i="3"/>
  <c r="S430" i="3"/>
  <c r="T430" i="3"/>
  <c r="U430" i="3"/>
  <c r="V430" i="3"/>
  <c r="W430" i="3"/>
  <c r="P431" i="3"/>
  <c r="Q431" i="3"/>
  <c r="R431" i="3"/>
  <c r="S431" i="3"/>
  <c r="T431" i="3"/>
  <c r="U431" i="3"/>
  <c r="V431" i="3"/>
  <c r="W431" i="3"/>
  <c r="P432" i="3"/>
  <c r="Q432" i="3"/>
  <c r="R432" i="3"/>
  <c r="S432" i="3"/>
  <c r="T432" i="3"/>
  <c r="U432" i="3"/>
  <c r="V432" i="3"/>
  <c r="W432" i="3"/>
  <c r="P433" i="3"/>
  <c r="Q433" i="3"/>
  <c r="R433" i="3"/>
  <c r="S433" i="3"/>
  <c r="T433" i="3"/>
  <c r="U433" i="3"/>
  <c r="V433" i="3"/>
  <c r="W433" i="3"/>
  <c r="P434" i="3"/>
  <c r="Q434" i="3"/>
  <c r="R434" i="3"/>
  <c r="S434" i="3"/>
  <c r="T434" i="3"/>
  <c r="U434" i="3"/>
  <c r="V434" i="3"/>
  <c r="W434" i="3"/>
  <c r="P435" i="3"/>
  <c r="Q435" i="3"/>
  <c r="R435" i="3"/>
  <c r="S435" i="3"/>
  <c r="T435" i="3"/>
  <c r="U435" i="3"/>
  <c r="V435" i="3"/>
  <c r="W435" i="3"/>
  <c r="B4" i="3"/>
  <c r="A4" i="3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9" i="5"/>
  <c r="A4" i="4" l="1"/>
  <c r="AR4" i="3"/>
  <c r="AQ4" i="3"/>
  <c r="AZ16" i="3"/>
  <c r="AZ17" i="3"/>
  <c r="AZ18" i="3"/>
  <c r="AZ19" i="3"/>
  <c r="AZ4" i="3"/>
  <c r="AZ5" i="3"/>
  <c r="AZ6" i="3"/>
  <c r="AZ7" i="3"/>
  <c r="AZ8" i="3"/>
  <c r="AZ9" i="3"/>
  <c r="AZ10" i="3"/>
  <c r="AZ11" i="3"/>
  <c r="AZ12" i="3"/>
  <c r="AZ13" i="3"/>
  <c r="AZ14" i="3"/>
  <c r="AZ15" i="3"/>
  <c r="AZ20" i="3"/>
  <c r="AZ21" i="3"/>
  <c r="AZ22" i="3"/>
  <c r="AZ23" i="3"/>
  <c r="AZ24" i="3"/>
  <c r="AZ25" i="3"/>
  <c r="AZ26" i="3"/>
  <c r="AZ27" i="3"/>
  <c r="AZ28" i="3"/>
  <c r="AZ29" i="3"/>
  <c r="AZ30" i="3"/>
  <c r="AZ31" i="3"/>
  <c r="AZ32" i="3"/>
  <c r="AZ33" i="3"/>
  <c r="AZ34" i="3"/>
  <c r="AZ35" i="3"/>
  <c r="AZ36" i="3"/>
  <c r="AZ37" i="3"/>
  <c r="AZ38" i="3"/>
  <c r="AZ39" i="3"/>
  <c r="AZ40" i="3"/>
  <c r="AZ41" i="3"/>
  <c r="AZ42" i="3"/>
  <c r="AZ43" i="3"/>
  <c r="AZ44" i="3"/>
  <c r="AZ45" i="3"/>
  <c r="AZ46" i="3"/>
  <c r="AZ47" i="3"/>
  <c r="AZ48" i="3"/>
  <c r="AZ49" i="3"/>
  <c r="AZ50" i="3"/>
  <c r="AZ51" i="3"/>
  <c r="AZ52" i="3"/>
  <c r="AZ53" i="3"/>
  <c r="AZ54" i="3"/>
  <c r="AZ55" i="3"/>
  <c r="AZ56" i="3"/>
  <c r="AZ57" i="3"/>
  <c r="AZ58" i="3"/>
  <c r="AZ59" i="3"/>
  <c r="AZ60" i="3"/>
  <c r="AZ61" i="3"/>
  <c r="AZ62" i="3"/>
  <c r="AZ63" i="3"/>
  <c r="AZ64" i="3"/>
  <c r="AZ65" i="3"/>
  <c r="AZ66" i="3"/>
  <c r="AZ67" i="3"/>
  <c r="AZ68" i="3"/>
  <c r="AZ69" i="3"/>
  <c r="AZ70" i="3"/>
  <c r="AZ71" i="3"/>
  <c r="AZ72" i="3"/>
  <c r="AZ73" i="3"/>
  <c r="AZ74" i="3"/>
  <c r="AZ75" i="3"/>
  <c r="AZ76" i="3"/>
  <c r="AZ77" i="3"/>
  <c r="AZ78" i="3"/>
  <c r="AZ79" i="3"/>
  <c r="AZ80" i="3"/>
  <c r="AZ81" i="3"/>
  <c r="AZ82" i="3"/>
  <c r="AZ83" i="3"/>
  <c r="AZ84" i="3"/>
  <c r="AZ85" i="3"/>
  <c r="AZ86" i="3"/>
  <c r="AZ87" i="3"/>
  <c r="AZ88" i="3"/>
  <c r="AZ89" i="3"/>
  <c r="AZ90" i="3"/>
  <c r="AZ91" i="3"/>
  <c r="AZ92" i="3"/>
  <c r="AZ93" i="3"/>
  <c r="AZ94" i="3"/>
  <c r="AZ95" i="3"/>
  <c r="AZ96" i="3"/>
  <c r="AZ97" i="3"/>
  <c r="AZ98" i="3"/>
  <c r="AZ99" i="3"/>
  <c r="AZ100" i="3"/>
  <c r="AZ101" i="3"/>
  <c r="AZ102" i="3"/>
  <c r="AZ103" i="3"/>
  <c r="AZ104" i="3"/>
  <c r="AZ105" i="3"/>
  <c r="AZ106" i="3"/>
  <c r="AZ107" i="3"/>
  <c r="AZ108" i="3"/>
  <c r="AZ109" i="3"/>
  <c r="AZ110" i="3"/>
  <c r="AZ111" i="3"/>
  <c r="AZ112" i="3"/>
  <c r="AZ113" i="3"/>
  <c r="AZ114" i="3"/>
  <c r="AZ115" i="3"/>
  <c r="AZ116" i="3"/>
  <c r="AZ117" i="3"/>
  <c r="AZ118" i="3"/>
  <c r="AZ119" i="3"/>
  <c r="AZ120" i="3"/>
  <c r="AZ121" i="3"/>
  <c r="AZ122" i="3"/>
  <c r="AZ123" i="3"/>
  <c r="AZ124" i="3"/>
  <c r="AZ125" i="3"/>
  <c r="AZ126" i="3"/>
  <c r="AZ127" i="3"/>
  <c r="AZ128" i="3"/>
  <c r="AZ129" i="3"/>
  <c r="AZ130" i="3"/>
  <c r="AZ131" i="3"/>
  <c r="AZ132" i="3"/>
  <c r="AZ133" i="3"/>
  <c r="AZ134" i="3"/>
  <c r="AZ135" i="3"/>
  <c r="AZ136" i="3"/>
  <c r="AZ137" i="3"/>
  <c r="AZ138" i="3"/>
  <c r="AZ139" i="3"/>
  <c r="AZ140" i="3"/>
  <c r="AZ141" i="3"/>
  <c r="AZ142" i="3"/>
  <c r="AZ143" i="3"/>
  <c r="AZ144" i="3"/>
  <c r="AZ145" i="3"/>
  <c r="AZ146" i="3"/>
  <c r="AZ147" i="3"/>
  <c r="AZ148" i="3"/>
  <c r="AZ149" i="3"/>
  <c r="AZ150" i="3"/>
  <c r="AZ151" i="3"/>
  <c r="AZ152" i="3"/>
  <c r="AZ153" i="3"/>
  <c r="AZ154" i="3"/>
  <c r="AZ155" i="3"/>
  <c r="AZ156" i="3"/>
  <c r="AZ157" i="3"/>
  <c r="AZ158" i="3"/>
  <c r="AZ159" i="3"/>
  <c r="AZ160" i="3"/>
  <c r="AZ161" i="3"/>
  <c r="AZ162" i="3"/>
  <c r="AZ163" i="3"/>
  <c r="AZ164" i="3"/>
  <c r="AZ165" i="3"/>
  <c r="AZ166" i="3"/>
  <c r="AZ167" i="3"/>
  <c r="AZ168" i="3"/>
  <c r="AZ169" i="3"/>
  <c r="AZ170" i="3"/>
  <c r="AZ171" i="3"/>
  <c r="AZ172" i="3"/>
  <c r="AZ173" i="3"/>
  <c r="AZ174" i="3"/>
  <c r="AZ175" i="3"/>
  <c r="AZ176" i="3"/>
  <c r="AZ177" i="3"/>
  <c r="AZ178" i="3"/>
  <c r="AZ179" i="3"/>
  <c r="AZ180" i="3"/>
  <c r="AZ181" i="3"/>
  <c r="AZ182" i="3"/>
  <c r="AZ183" i="3"/>
  <c r="AZ184" i="3"/>
  <c r="AZ185" i="3"/>
  <c r="AZ186" i="3"/>
  <c r="AZ187" i="3"/>
  <c r="AZ188" i="3"/>
  <c r="AZ189" i="3"/>
  <c r="AZ190" i="3"/>
  <c r="AZ191" i="3"/>
  <c r="AZ192" i="3"/>
  <c r="AZ193" i="3"/>
  <c r="AZ194" i="3"/>
  <c r="AZ195" i="3"/>
  <c r="AZ196" i="3"/>
  <c r="AZ197" i="3"/>
  <c r="AZ198" i="3"/>
  <c r="AZ199" i="3"/>
  <c r="AZ200" i="3"/>
  <c r="AZ201" i="3"/>
  <c r="AZ202" i="3"/>
  <c r="AZ203" i="3"/>
  <c r="AZ204" i="3"/>
  <c r="AZ205" i="3"/>
  <c r="AZ206" i="3"/>
  <c r="AZ207" i="3"/>
  <c r="AZ208" i="3"/>
  <c r="AZ209" i="3"/>
  <c r="AZ210" i="3"/>
  <c r="AZ211" i="3"/>
  <c r="AZ212" i="3"/>
  <c r="AZ213" i="3"/>
  <c r="AZ214" i="3"/>
  <c r="AZ215" i="3"/>
  <c r="AZ216" i="3"/>
  <c r="AZ217" i="3"/>
  <c r="AZ218" i="3"/>
  <c r="AZ219" i="3"/>
  <c r="AZ220" i="3"/>
  <c r="AZ221" i="3"/>
  <c r="AZ222" i="3"/>
  <c r="AZ223" i="3"/>
  <c r="AZ224" i="3"/>
  <c r="AZ225" i="3"/>
  <c r="AZ226" i="3"/>
  <c r="AZ227" i="3"/>
  <c r="AZ228" i="3"/>
  <c r="AZ229" i="3"/>
  <c r="AZ230" i="3"/>
  <c r="AZ231" i="3"/>
  <c r="AZ232" i="3"/>
  <c r="AZ233" i="3"/>
  <c r="AZ234" i="3"/>
  <c r="AZ235" i="3"/>
  <c r="AZ236" i="3"/>
  <c r="AZ237" i="3"/>
  <c r="AZ238" i="3"/>
  <c r="AZ239" i="3"/>
  <c r="AZ240" i="3"/>
  <c r="AZ241" i="3"/>
  <c r="AZ242" i="3"/>
  <c r="AZ243" i="3"/>
  <c r="AZ244" i="3"/>
  <c r="AZ245" i="3"/>
  <c r="AZ246" i="3"/>
  <c r="AZ247" i="3"/>
  <c r="AZ248" i="3"/>
  <c r="AZ249" i="3"/>
  <c r="AZ250" i="3"/>
  <c r="AZ251" i="3"/>
  <c r="AZ252" i="3"/>
  <c r="AZ253" i="3"/>
  <c r="AZ254" i="3"/>
  <c r="AZ255" i="3"/>
  <c r="AZ256" i="3"/>
  <c r="AZ257" i="3"/>
  <c r="AZ258" i="3"/>
  <c r="AZ259" i="3"/>
  <c r="AZ260" i="3"/>
  <c r="AZ261" i="3"/>
  <c r="AZ262" i="3"/>
  <c r="AZ263" i="3"/>
  <c r="AZ264" i="3"/>
  <c r="AZ265" i="3"/>
  <c r="AZ266" i="3"/>
  <c r="AZ267" i="3"/>
  <c r="AZ268" i="3"/>
  <c r="AZ269" i="3"/>
  <c r="AZ270" i="3"/>
  <c r="AZ271" i="3"/>
  <c r="AZ272" i="3"/>
  <c r="AZ273" i="3"/>
  <c r="AZ274" i="3"/>
  <c r="AZ275" i="3"/>
  <c r="AZ276" i="3"/>
  <c r="AZ277" i="3"/>
  <c r="AZ278" i="3"/>
  <c r="AZ279" i="3"/>
  <c r="AZ280" i="3"/>
  <c r="AZ281" i="3"/>
  <c r="AZ282" i="3"/>
  <c r="AZ283" i="3"/>
  <c r="AZ284" i="3"/>
  <c r="AZ285" i="3"/>
  <c r="AZ286" i="3"/>
  <c r="AZ287" i="3"/>
  <c r="AZ288" i="3"/>
  <c r="AZ289" i="3"/>
  <c r="AZ290" i="3"/>
  <c r="AZ291" i="3"/>
  <c r="AZ292" i="3"/>
  <c r="AZ293" i="3"/>
  <c r="AZ294" i="3"/>
  <c r="AZ295" i="3"/>
  <c r="AZ296" i="3"/>
  <c r="AZ297" i="3"/>
  <c r="AZ298" i="3"/>
  <c r="AZ299" i="3"/>
  <c r="AZ300" i="3"/>
  <c r="AZ301" i="3"/>
  <c r="AZ302" i="3"/>
  <c r="AZ303" i="3"/>
  <c r="AZ304" i="3"/>
  <c r="AZ305" i="3"/>
  <c r="AZ306" i="3"/>
  <c r="AZ307" i="3"/>
  <c r="AZ308" i="3"/>
  <c r="AZ309" i="3"/>
  <c r="AZ310" i="3"/>
  <c r="AZ311" i="3"/>
  <c r="AZ312" i="3"/>
  <c r="AZ313" i="3"/>
  <c r="AZ314" i="3"/>
  <c r="AZ315" i="3"/>
  <c r="AZ316" i="3"/>
  <c r="AZ317" i="3"/>
  <c r="AZ318" i="3"/>
  <c r="AZ319" i="3"/>
  <c r="AZ320" i="3"/>
  <c r="AZ321" i="3"/>
  <c r="AZ322" i="3"/>
  <c r="AZ323" i="3"/>
  <c r="AZ324" i="3"/>
  <c r="AZ325" i="3"/>
  <c r="AZ326" i="3"/>
  <c r="AZ327" i="3"/>
  <c r="AZ328" i="3"/>
  <c r="AZ329" i="3"/>
  <c r="AZ330" i="3"/>
  <c r="AZ331" i="3"/>
  <c r="AZ332" i="3"/>
  <c r="AZ333" i="3"/>
  <c r="AZ334" i="3"/>
  <c r="AZ335" i="3"/>
  <c r="AZ336" i="3"/>
  <c r="AZ337" i="3"/>
  <c r="AZ338" i="3"/>
  <c r="AZ339" i="3"/>
  <c r="AZ340" i="3"/>
  <c r="AZ341" i="3"/>
  <c r="AZ342" i="3"/>
  <c r="AZ343" i="3"/>
  <c r="AZ344" i="3"/>
  <c r="AZ345" i="3"/>
  <c r="AZ346" i="3"/>
  <c r="AZ347" i="3"/>
  <c r="AZ348" i="3"/>
  <c r="AZ349" i="3"/>
  <c r="AZ350" i="3"/>
  <c r="AZ351" i="3"/>
  <c r="AZ352" i="3"/>
  <c r="AZ353" i="3"/>
  <c r="AZ354" i="3"/>
  <c r="AZ355" i="3"/>
  <c r="AZ356" i="3"/>
  <c r="AZ357" i="3"/>
  <c r="AZ358" i="3"/>
  <c r="AZ359" i="3"/>
  <c r="AZ360" i="3"/>
  <c r="AZ361" i="3"/>
  <c r="AZ362" i="3"/>
  <c r="AZ363" i="3"/>
  <c r="AZ364" i="3"/>
  <c r="AZ365" i="3"/>
  <c r="AZ366" i="3"/>
  <c r="AZ367" i="3"/>
  <c r="AZ368" i="3"/>
  <c r="AZ369" i="3"/>
  <c r="AZ370" i="3"/>
  <c r="AZ371" i="3"/>
  <c r="AZ372" i="3"/>
  <c r="AZ373" i="3"/>
  <c r="AZ374" i="3"/>
  <c r="AZ375" i="3"/>
  <c r="AZ376" i="3"/>
  <c r="AZ377" i="3"/>
  <c r="AZ378" i="3"/>
  <c r="AZ379" i="3"/>
  <c r="AZ380" i="3"/>
  <c r="AZ381" i="3"/>
  <c r="AZ382" i="3"/>
  <c r="AZ383" i="3"/>
  <c r="AZ384" i="3"/>
  <c r="AZ385" i="3"/>
  <c r="AZ386" i="3"/>
  <c r="AZ387" i="3"/>
  <c r="AZ388" i="3"/>
  <c r="AZ389" i="3"/>
  <c r="AZ390" i="3"/>
  <c r="AZ391" i="3"/>
  <c r="AZ392" i="3"/>
  <c r="AZ393" i="3"/>
  <c r="AZ394" i="3"/>
  <c r="AZ395" i="3"/>
  <c r="AZ396" i="3"/>
  <c r="AZ397" i="3"/>
  <c r="AZ398" i="3"/>
  <c r="AZ399" i="3"/>
  <c r="AZ400" i="3"/>
  <c r="AZ401" i="3"/>
  <c r="AZ402" i="3"/>
  <c r="AZ403" i="3"/>
  <c r="AZ404" i="3"/>
  <c r="AZ405" i="3"/>
  <c r="AZ406" i="3"/>
  <c r="AZ407" i="3"/>
  <c r="AZ408" i="3"/>
  <c r="AZ409" i="3"/>
  <c r="AZ410" i="3"/>
  <c r="AZ411" i="3"/>
  <c r="AZ412" i="3"/>
  <c r="AZ413" i="3"/>
  <c r="AZ414" i="3"/>
  <c r="AZ415" i="3"/>
  <c r="AZ416" i="3"/>
  <c r="AZ417" i="3"/>
  <c r="AZ418" i="3"/>
  <c r="AZ419" i="3"/>
  <c r="AZ420" i="3"/>
  <c r="AZ421" i="3"/>
  <c r="AZ422" i="3"/>
  <c r="AZ423" i="3"/>
  <c r="AZ424" i="3"/>
  <c r="AZ425" i="3"/>
  <c r="AZ426" i="3"/>
  <c r="AZ427" i="3"/>
  <c r="AZ428" i="3"/>
  <c r="AZ429" i="3"/>
  <c r="AZ430" i="3"/>
  <c r="AZ431" i="3"/>
  <c r="AZ432" i="3"/>
  <c r="AZ433" i="3"/>
  <c r="AZ434" i="3"/>
  <c r="AZ435" i="3"/>
  <c r="AY16" i="3"/>
  <c r="AY17" i="3"/>
  <c r="AY18" i="3"/>
  <c r="AY19" i="3"/>
  <c r="AY4" i="3"/>
  <c r="AY5" i="3"/>
  <c r="AY6" i="3"/>
  <c r="AY7" i="3"/>
  <c r="AY8" i="3"/>
  <c r="AY9" i="3"/>
  <c r="AY10" i="3"/>
  <c r="AY11" i="3"/>
  <c r="AY12" i="3"/>
  <c r="AY13" i="3"/>
  <c r="AY14" i="3"/>
  <c r="AY15" i="3"/>
  <c r="AY20" i="3"/>
  <c r="AY21" i="3"/>
  <c r="AY22" i="3"/>
  <c r="AY23" i="3"/>
  <c r="AY24" i="3"/>
  <c r="AY25" i="3"/>
  <c r="AY26" i="3"/>
  <c r="AY27" i="3"/>
  <c r="AY28" i="3"/>
  <c r="AY29" i="3"/>
  <c r="AY30" i="3"/>
  <c r="AY31" i="3"/>
  <c r="AY32" i="3"/>
  <c r="AY33" i="3"/>
  <c r="AY34" i="3"/>
  <c r="AY35" i="3"/>
  <c r="AY36" i="3"/>
  <c r="AY37" i="3"/>
  <c r="AY38" i="3"/>
  <c r="AY39" i="3"/>
  <c r="AY40" i="3"/>
  <c r="AY41" i="3"/>
  <c r="AY42" i="3"/>
  <c r="AY43" i="3"/>
  <c r="AY44" i="3"/>
  <c r="AY45" i="3"/>
  <c r="AY46" i="3"/>
  <c r="AY47" i="3"/>
  <c r="AY48" i="3"/>
  <c r="AY49" i="3"/>
  <c r="AY50" i="3"/>
  <c r="AY51" i="3"/>
  <c r="AY52" i="3"/>
  <c r="AY53" i="3"/>
  <c r="AY54" i="3"/>
  <c r="AY55" i="3"/>
  <c r="AY56" i="3"/>
  <c r="AY57" i="3"/>
  <c r="AY58" i="3"/>
  <c r="AY59" i="3"/>
  <c r="AY60" i="3"/>
  <c r="AY61" i="3"/>
  <c r="AY62" i="3"/>
  <c r="AY63" i="3"/>
  <c r="AY64" i="3"/>
  <c r="AY65" i="3"/>
  <c r="AY66" i="3"/>
  <c r="AY67" i="3"/>
  <c r="AY68" i="3"/>
  <c r="AY69" i="3"/>
  <c r="AY70" i="3"/>
  <c r="AY71" i="3"/>
  <c r="AY72" i="3"/>
  <c r="AY73" i="3"/>
  <c r="AY74" i="3"/>
  <c r="AY75" i="3"/>
  <c r="AY76" i="3"/>
  <c r="AY77" i="3"/>
  <c r="AY78" i="3"/>
  <c r="AY79" i="3"/>
  <c r="AY80" i="3"/>
  <c r="AY81" i="3"/>
  <c r="AY82" i="3"/>
  <c r="AY83" i="3"/>
  <c r="AY84" i="3"/>
  <c r="AY85" i="3"/>
  <c r="AY86" i="3"/>
  <c r="AY87" i="3"/>
  <c r="AY88" i="3"/>
  <c r="AY89" i="3"/>
  <c r="AY90" i="3"/>
  <c r="AY91" i="3"/>
  <c r="AY92" i="3"/>
  <c r="AY93" i="3"/>
  <c r="AY94" i="3"/>
  <c r="AY95" i="3"/>
  <c r="AY96" i="3"/>
  <c r="AY97" i="3"/>
  <c r="AY98" i="3"/>
  <c r="AY99" i="3"/>
  <c r="AY100" i="3"/>
  <c r="AY101" i="3"/>
  <c r="AY102" i="3"/>
  <c r="AY103" i="3"/>
  <c r="AY104" i="3"/>
  <c r="AY105" i="3"/>
  <c r="AY106" i="3"/>
  <c r="AY107" i="3"/>
  <c r="AY108" i="3"/>
  <c r="AY109" i="3"/>
  <c r="AY110" i="3"/>
  <c r="AY111" i="3"/>
  <c r="AY112" i="3"/>
  <c r="AY113" i="3"/>
  <c r="AY114" i="3"/>
  <c r="AY115" i="3"/>
  <c r="AY116" i="3"/>
  <c r="AY117" i="3"/>
  <c r="AY118" i="3"/>
  <c r="AY119" i="3"/>
  <c r="AY120" i="3"/>
  <c r="AY121" i="3"/>
  <c r="AY122" i="3"/>
  <c r="AY123" i="3"/>
  <c r="AY124" i="3"/>
  <c r="AY125" i="3"/>
  <c r="AY126" i="3"/>
  <c r="AY127" i="3"/>
  <c r="AY128" i="3"/>
  <c r="AY129" i="3"/>
  <c r="AY130" i="3"/>
  <c r="AY131" i="3"/>
  <c r="AY132" i="3"/>
  <c r="AY133" i="3"/>
  <c r="AY134" i="3"/>
  <c r="AY135" i="3"/>
  <c r="AY136" i="3"/>
  <c r="AY137" i="3"/>
  <c r="AY138" i="3"/>
  <c r="AY139" i="3"/>
  <c r="AY140" i="3"/>
  <c r="AY141" i="3"/>
  <c r="AY142" i="3"/>
  <c r="AY143" i="3"/>
  <c r="AY144" i="3"/>
  <c r="AY145" i="3"/>
  <c r="AY146" i="3"/>
  <c r="AY147" i="3"/>
  <c r="AY148" i="3"/>
  <c r="AY149" i="3"/>
  <c r="AY150" i="3"/>
  <c r="AY151" i="3"/>
  <c r="AY152" i="3"/>
  <c r="AY153" i="3"/>
  <c r="AY154" i="3"/>
  <c r="AY155" i="3"/>
  <c r="AY156" i="3"/>
  <c r="AY157" i="3"/>
  <c r="AY158" i="3"/>
  <c r="AY159" i="3"/>
  <c r="AY160" i="3"/>
  <c r="AY161" i="3"/>
  <c r="AY162" i="3"/>
  <c r="AY163" i="3"/>
  <c r="AY164" i="3"/>
  <c r="AY165" i="3"/>
  <c r="AY166" i="3"/>
  <c r="AY167" i="3"/>
  <c r="AY168" i="3"/>
  <c r="AY169" i="3"/>
  <c r="AY170" i="3"/>
  <c r="AY171" i="3"/>
  <c r="AY172" i="3"/>
  <c r="AY173" i="3"/>
  <c r="AY174" i="3"/>
  <c r="AY175" i="3"/>
  <c r="AY176" i="3"/>
  <c r="AY177" i="3"/>
  <c r="AY178" i="3"/>
  <c r="AY179" i="3"/>
  <c r="AY180" i="3"/>
  <c r="AY181" i="3"/>
  <c r="AY182" i="3"/>
  <c r="AY183" i="3"/>
  <c r="AY184" i="3"/>
  <c r="AY185" i="3"/>
  <c r="AY186" i="3"/>
  <c r="AY187" i="3"/>
  <c r="AY188" i="3"/>
  <c r="AY189" i="3"/>
  <c r="AY190" i="3"/>
  <c r="AY191" i="3"/>
  <c r="AY192" i="3"/>
  <c r="AY193" i="3"/>
  <c r="AY194" i="3"/>
  <c r="AY195" i="3"/>
  <c r="AY196" i="3"/>
  <c r="AY197" i="3"/>
  <c r="AY198" i="3"/>
  <c r="AY199" i="3"/>
  <c r="AY200" i="3"/>
  <c r="AY201" i="3"/>
  <c r="AY202" i="3"/>
  <c r="AY203" i="3"/>
  <c r="AY204" i="3"/>
  <c r="AY205" i="3"/>
  <c r="AY206" i="3"/>
  <c r="AY207" i="3"/>
  <c r="AY208" i="3"/>
  <c r="AY209" i="3"/>
  <c r="AY210" i="3"/>
  <c r="AY211" i="3"/>
  <c r="AY212" i="3"/>
  <c r="AY213" i="3"/>
  <c r="AY214" i="3"/>
  <c r="AY215" i="3"/>
  <c r="AY216" i="3"/>
  <c r="AY217" i="3"/>
  <c r="AY218" i="3"/>
  <c r="AY219" i="3"/>
  <c r="AY220" i="3"/>
  <c r="AY221" i="3"/>
  <c r="AY222" i="3"/>
  <c r="AY223" i="3"/>
  <c r="AY224" i="3"/>
  <c r="AY225" i="3"/>
  <c r="AY226" i="3"/>
  <c r="AY227" i="3"/>
  <c r="AY228" i="3"/>
  <c r="AY229" i="3"/>
  <c r="AY230" i="3"/>
  <c r="AY231" i="3"/>
  <c r="AY232" i="3"/>
  <c r="AY233" i="3"/>
  <c r="AY234" i="3"/>
  <c r="AY235" i="3"/>
  <c r="AY236" i="3"/>
  <c r="AY237" i="3"/>
  <c r="AY238" i="3"/>
  <c r="AY239" i="3"/>
  <c r="AY240" i="3"/>
  <c r="AY241" i="3"/>
  <c r="AY242" i="3"/>
  <c r="AY243" i="3"/>
  <c r="AY244" i="3"/>
  <c r="AY245" i="3"/>
  <c r="AY246" i="3"/>
  <c r="AY247" i="3"/>
  <c r="AY248" i="3"/>
  <c r="AY249" i="3"/>
  <c r="AY250" i="3"/>
  <c r="AY251" i="3"/>
  <c r="AY252" i="3"/>
  <c r="AY253" i="3"/>
  <c r="AY254" i="3"/>
  <c r="AY255" i="3"/>
  <c r="AY256" i="3"/>
  <c r="AY257" i="3"/>
  <c r="AY258" i="3"/>
  <c r="AY259" i="3"/>
  <c r="AY260" i="3"/>
  <c r="AY261" i="3"/>
  <c r="AY262" i="3"/>
  <c r="AY263" i="3"/>
  <c r="AY264" i="3"/>
  <c r="AY265" i="3"/>
  <c r="AY266" i="3"/>
  <c r="AY267" i="3"/>
  <c r="AY268" i="3"/>
  <c r="AY269" i="3"/>
  <c r="AY270" i="3"/>
  <c r="AY271" i="3"/>
  <c r="AY272" i="3"/>
  <c r="AY273" i="3"/>
  <c r="AY274" i="3"/>
  <c r="AY275" i="3"/>
  <c r="AY276" i="3"/>
  <c r="AY277" i="3"/>
  <c r="AY278" i="3"/>
  <c r="AY279" i="3"/>
  <c r="AY280" i="3"/>
  <c r="AY281" i="3"/>
  <c r="AY282" i="3"/>
  <c r="AY283" i="3"/>
  <c r="AY284" i="3"/>
  <c r="AY285" i="3"/>
  <c r="AY286" i="3"/>
  <c r="AY287" i="3"/>
  <c r="AY288" i="3"/>
  <c r="AY289" i="3"/>
  <c r="AY290" i="3"/>
  <c r="AY291" i="3"/>
  <c r="AY292" i="3"/>
  <c r="AY293" i="3"/>
  <c r="AY294" i="3"/>
  <c r="AY295" i="3"/>
  <c r="AY296" i="3"/>
  <c r="AY297" i="3"/>
  <c r="AY298" i="3"/>
  <c r="AY299" i="3"/>
  <c r="AY300" i="3"/>
  <c r="AY301" i="3"/>
  <c r="AY302" i="3"/>
  <c r="AY303" i="3"/>
  <c r="AY304" i="3"/>
  <c r="AY305" i="3"/>
  <c r="AY306" i="3"/>
  <c r="AY307" i="3"/>
  <c r="AY308" i="3"/>
  <c r="AY309" i="3"/>
  <c r="AY310" i="3"/>
  <c r="AY311" i="3"/>
  <c r="AY312" i="3"/>
  <c r="AY313" i="3"/>
  <c r="AY314" i="3"/>
  <c r="AY315" i="3"/>
  <c r="AY316" i="3"/>
  <c r="AY317" i="3"/>
  <c r="AY318" i="3"/>
  <c r="AY319" i="3"/>
  <c r="AY320" i="3"/>
  <c r="AY321" i="3"/>
  <c r="AY322" i="3"/>
  <c r="AY323" i="3"/>
  <c r="AY324" i="3"/>
  <c r="AY325" i="3"/>
  <c r="AY326" i="3"/>
  <c r="AY327" i="3"/>
  <c r="AY328" i="3"/>
  <c r="AY329" i="3"/>
  <c r="AY330" i="3"/>
  <c r="AY331" i="3"/>
  <c r="AY332" i="3"/>
  <c r="AY333" i="3"/>
  <c r="AY334" i="3"/>
  <c r="AY335" i="3"/>
  <c r="AY336" i="3"/>
  <c r="AY337" i="3"/>
  <c r="AY338" i="3"/>
  <c r="AY339" i="3"/>
  <c r="AY340" i="3"/>
  <c r="AY341" i="3"/>
  <c r="AY342" i="3"/>
  <c r="AY343" i="3"/>
  <c r="AY344" i="3"/>
  <c r="AY345" i="3"/>
  <c r="AY346" i="3"/>
  <c r="AY347" i="3"/>
  <c r="AY348" i="3"/>
  <c r="AY349" i="3"/>
  <c r="AY350" i="3"/>
  <c r="AY351" i="3"/>
  <c r="AY352" i="3"/>
  <c r="AY353" i="3"/>
  <c r="AY354" i="3"/>
  <c r="AY355" i="3"/>
  <c r="AY356" i="3"/>
  <c r="AY357" i="3"/>
  <c r="AY358" i="3"/>
  <c r="AY359" i="3"/>
  <c r="AY360" i="3"/>
  <c r="AY361" i="3"/>
  <c r="AY362" i="3"/>
  <c r="AY363" i="3"/>
  <c r="AY364" i="3"/>
  <c r="AY365" i="3"/>
  <c r="AY366" i="3"/>
  <c r="AY367" i="3"/>
  <c r="AY368" i="3"/>
  <c r="AY369" i="3"/>
  <c r="AY370" i="3"/>
  <c r="AY371" i="3"/>
  <c r="AY372" i="3"/>
  <c r="AY373" i="3"/>
  <c r="AY374" i="3"/>
  <c r="AY375" i="3"/>
  <c r="AY376" i="3"/>
  <c r="AY377" i="3"/>
  <c r="AY378" i="3"/>
  <c r="AY379" i="3"/>
  <c r="AY380" i="3"/>
  <c r="AY381" i="3"/>
  <c r="AY382" i="3"/>
  <c r="AY383" i="3"/>
  <c r="AY384" i="3"/>
  <c r="AY385" i="3"/>
  <c r="AY386" i="3"/>
  <c r="AY387" i="3"/>
  <c r="AY388" i="3"/>
  <c r="AY389" i="3"/>
  <c r="AY390" i="3"/>
  <c r="AY391" i="3"/>
  <c r="AY392" i="3"/>
  <c r="AY393" i="3"/>
  <c r="AY394" i="3"/>
  <c r="AY395" i="3"/>
  <c r="AY396" i="3"/>
  <c r="AY397" i="3"/>
  <c r="AY398" i="3"/>
  <c r="AY399" i="3"/>
  <c r="AY400" i="3"/>
  <c r="AY401" i="3"/>
  <c r="AY402" i="3"/>
  <c r="AY403" i="3"/>
  <c r="AY404" i="3"/>
  <c r="AY405" i="3"/>
  <c r="AY406" i="3"/>
  <c r="AY407" i="3"/>
  <c r="AY408" i="3"/>
  <c r="AY409" i="3"/>
  <c r="AY410" i="3"/>
  <c r="AY411" i="3"/>
  <c r="AY412" i="3"/>
  <c r="AY413" i="3"/>
  <c r="AY414" i="3"/>
  <c r="AY415" i="3"/>
  <c r="AY416" i="3"/>
  <c r="AY417" i="3"/>
  <c r="AY418" i="3"/>
  <c r="AY419" i="3"/>
  <c r="AY420" i="3"/>
  <c r="AY421" i="3"/>
  <c r="AY422" i="3"/>
  <c r="AY423" i="3"/>
  <c r="AY424" i="3"/>
  <c r="AY425" i="3"/>
  <c r="AY426" i="3"/>
  <c r="AY427" i="3"/>
  <c r="AY428" i="3"/>
  <c r="AY429" i="3"/>
  <c r="AY430" i="3"/>
  <c r="AY431" i="3"/>
  <c r="AY432" i="3"/>
  <c r="AY433" i="3"/>
  <c r="AY434" i="3"/>
  <c r="AY435" i="3"/>
  <c r="AX16" i="3"/>
  <c r="AX17" i="3"/>
  <c r="AX18" i="3"/>
  <c r="AX19" i="3"/>
  <c r="AX4" i="3"/>
  <c r="AX5" i="3"/>
  <c r="AX6" i="3"/>
  <c r="AX7" i="3"/>
  <c r="AX8" i="3"/>
  <c r="AX9" i="3"/>
  <c r="AX10" i="3"/>
  <c r="AX11" i="3"/>
  <c r="AX12" i="3"/>
  <c r="AX13" i="3"/>
  <c r="AX14" i="3"/>
  <c r="AX15" i="3"/>
  <c r="AX20" i="3"/>
  <c r="AX21" i="3"/>
  <c r="AX22" i="3"/>
  <c r="AX23" i="3"/>
  <c r="AX24" i="3"/>
  <c r="AX25" i="3"/>
  <c r="AX26" i="3"/>
  <c r="AX27" i="3"/>
  <c r="AX28" i="3"/>
  <c r="AX29" i="3"/>
  <c r="AX30" i="3"/>
  <c r="AX31" i="3"/>
  <c r="AX32" i="3"/>
  <c r="AX33" i="3"/>
  <c r="AX34" i="3"/>
  <c r="AX35" i="3"/>
  <c r="AX36" i="3"/>
  <c r="AX37" i="3"/>
  <c r="AX38" i="3"/>
  <c r="AX39" i="3"/>
  <c r="AX40" i="3"/>
  <c r="AX41" i="3"/>
  <c r="AX42" i="3"/>
  <c r="AX43" i="3"/>
  <c r="AX44" i="3"/>
  <c r="AX45" i="3"/>
  <c r="AX46" i="3"/>
  <c r="AX47" i="3"/>
  <c r="AX48" i="3"/>
  <c r="AX49" i="3"/>
  <c r="AX50" i="3"/>
  <c r="AX51" i="3"/>
  <c r="AX52" i="3"/>
  <c r="AX53" i="3"/>
  <c r="AX54" i="3"/>
  <c r="AX55" i="3"/>
  <c r="AX56" i="3"/>
  <c r="AX57" i="3"/>
  <c r="AX58" i="3"/>
  <c r="AX59" i="3"/>
  <c r="AX60" i="3"/>
  <c r="AX61" i="3"/>
  <c r="AX62" i="3"/>
  <c r="AX63" i="3"/>
  <c r="AX64" i="3"/>
  <c r="AX65" i="3"/>
  <c r="AX66" i="3"/>
  <c r="AX67" i="3"/>
  <c r="AX68" i="3"/>
  <c r="AX69" i="3"/>
  <c r="AX70" i="3"/>
  <c r="AX71" i="3"/>
  <c r="AX72" i="3"/>
  <c r="AX73" i="3"/>
  <c r="AX74" i="3"/>
  <c r="AX75" i="3"/>
  <c r="AX76" i="3"/>
  <c r="AX77" i="3"/>
  <c r="AX78" i="3"/>
  <c r="AX79" i="3"/>
  <c r="AX80" i="3"/>
  <c r="AX81" i="3"/>
  <c r="AX82" i="3"/>
  <c r="AX83" i="3"/>
  <c r="AX84" i="3"/>
  <c r="AX85" i="3"/>
  <c r="AX86" i="3"/>
  <c r="AX87" i="3"/>
  <c r="AX88" i="3"/>
  <c r="AX89" i="3"/>
  <c r="AX90" i="3"/>
  <c r="AX91" i="3"/>
  <c r="AX92" i="3"/>
  <c r="AX93" i="3"/>
  <c r="AX94" i="3"/>
  <c r="AX95" i="3"/>
  <c r="AX96" i="3"/>
  <c r="AX97" i="3"/>
  <c r="AX98" i="3"/>
  <c r="AX99" i="3"/>
  <c r="AX100" i="3"/>
  <c r="AX101" i="3"/>
  <c r="AX102" i="3"/>
  <c r="AX103" i="3"/>
  <c r="AX104" i="3"/>
  <c r="AX105" i="3"/>
  <c r="AX106" i="3"/>
  <c r="AX107" i="3"/>
  <c r="AX108" i="3"/>
  <c r="AX109" i="3"/>
  <c r="AX110" i="3"/>
  <c r="AX111" i="3"/>
  <c r="AX112" i="3"/>
  <c r="AX113" i="3"/>
  <c r="AX114" i="3"/>
  <c r="AX115" i="3"/>
  <c r="AX116" i="3"/>
  <c r="AX117" i="3"/>
  <c r="AX118" i="3"/>
  <c r="AX119" i="3"/>
  <c r="AX120" i="3"/>
  <c r="AX121" i="3"/>
  <c r="AX122" i="3"/>
  <c r="AX123" i="3"/>
  <c r="AX124" i="3"/>
  <c r="AX125" i="3"/>
  <c r="AX126" i="3"/>
  <c r="AX127" i="3"/>
  <c r="AX128" i="3"/>
  <c r="AX129" i="3"/>
  <c r="AX130" i="3"/>
  <c r="AX131" i="3"/>
  <c r="AX132" i="3"/>
  <c r="AX133" i="3"/>
  <c r="AX134" i="3"/>
  <c r="AX135" i="3"/>
  <c r="AX136" i="3"/>
  <c r="AX137" i="3"/>
  <c r="AX138" i="3"/>
  <c r="AX139" i="3"/>
  <c r="AX140" i="3"/>
  <c r="AX141" i="3"/>
  <c r="AX142" i="3"/>
  <c r="AX143" i="3"/>
  <c r="AX144" i="3"/>
  <c r="AX145" i="3"/>
  <c r="AX146" i="3"/>
  <c r="AX147" i="3"/>
  <c r="AX148" i="3"/>
  <c r="AX149" i="3"/>
  <c r="AX150" i="3"/>
  <c r="AX151" i="3"/>
  <c r="AX152" i="3"/>
  <c r="AX153" i="3"/>
  <c r="AX154" i="3"/>
  <c r="AX155" i="3"/>
  <c r="AX156" i="3"/>
  <c r="AX157" i="3"/>
  <c r="AX158" i="3"/>
  <c r="AX159" i="3"/>
  <c r="AX160" i="3"/>
  <c r="AX161" i="3"/>
  <c r="AX162" i="3"/>
  <c r="AX163" i="3"/>
  <c r="AX164" i="3"/>
  <c r="AX165" i="3"/>
  <c r="AX166" i="3"/>
  <c r="AX167" i="3"/>
  <c r="AX168" i="3"/>
  <c r="AX169" i="3"/>
  <c r="AX170" i="3"/>
  <c r="AX171" i="3"/>
  <c r="AX172" i="3"/>
  <c r="AX173" i="3"/>
  <c r="AX174" i="3"/>
  <c r="AX175" i="3"/>
  <c r="AX176" i="3"/>
  <c r="AX177" i="3"/>
  <c r="AX178" i="3"/>
  <c r="AX179" i="3"/>
  <c r="AX180" i="3"/>
  <c r="AX181" i="3"/>
  <c r="AX182" i="3"/>
  <c r="AX183" i="3"/>
  <c r="AX184" i="3"/>
  <c r="AX185" i="3"/>
  <c r="AX186" i="3"/>
  <c r="AX187" i="3"/>
  <c r="AX188" i="3"/>
  <c r="AX189" i="3"/>
  <c r="AX190" i="3"/>
  <c r="AX191" i="3"/>
  <c r="AX192" i="3"/>
  <c r="AX193" i="3"/>
  <c r="AX194" i="3"/>
  <c r="AX195" i="3"/>
  <c r="AX196" i="3"/>
  <c r="AX197" i="3"/>
  <c r="AX198" i="3"/>
  <c r="AX199" i="3"/>
  <c r="AX200" i="3"/>
  <c r="AX201" i="3"/>
  <c r="AX202" i="3"/>
  <c r="AX203" i="3"/>
  <c r="AX204" i="3"/>
  <c r="AX205" i="3"/>
  <c r="AX206" i="3"/>
  <c r="AX207" i="3"/>
  <c r="AX208" i="3"/>
  <c r="AX209" i="3"/>
  <c r="AX210" i="3"/>
  <c r="AX211" i="3"/>
  <c r="AX212" i="3"/>
  <c r="AX213" i="3"/>
  <c r="AX214" i="3"/>
  <c r="AX215" i="3"/>
  <c r="AX216" i="3"/>
  <c r="AX217" i="3"/>
  <c r="AX218" i="3"/>
  <c r="AX219" i="3"/>
  <c r="AX220" i="3"/>
  <c r="AX221" i="3"/>
  <c r="AX222" i="3"/>
  <c r="AX223" i="3"/>
  <c r="AX224" i="3"/>
  <c r="AX225" i="3"/>
  <c r="AX226" i="3"/>
  <c r="AX227" i="3"/>
  <c r="AX228" i="3"/>
  <c r="AX229" i="3"/>
  <c r="AX230" i="3"/>
  <c r="AX231" i="3"/>
  <c r="AX232" i="3"/>
  <c r="AX233" i="3"/>
  <c r="AX234" i="3"/>
  <c r="AX235" i="3"/>
  <c r="AX236" i="3"/>
  <c r="AX237" i="3"/>
  <c r="AX238" i="3"/>
  <c r="AX239" i="3"/>
  <c r="AX240" i="3"/>
  <c r="AX241" i="3"/>
  <c r="AX242" i="3"/>
  <c r="AX243" i="3"/>
  <c r="AX244" i="3"/>
  <c r="AX245" i="3"/>
  <c r="AX246" i="3"/>
  <c r="AX247" i="3"/>
  <c r="AX248" i="3"/>
  <c r="AX249" i="3"/>
  <c r="AX250" i="3"/>
  <c r="AX251" i="3"/>
  <c r="AX252" i="3"/>
  <c r="AX253" i="3"/>
  <c r="AX254" i="3"/>
  <c r="AX255" i="3"/>
  <c r="AX256" i="3"/>
  <c r="AX257" i="3"/>
  <c r="AX258" i="3"/>
  <c r="AX259" i="3"/>
  <c r="AX260" i="3"/>
  <c r="AX261" i="3"/>
  <c r="AX262" i="3"/>
  <c r="AX263" i="3"/>
  <c r="AX264" i="3"/>
  <c r="AX265" i="3"/>
  <c r="AX266" i="3"/>
  <c r="AX267" i="3"/>
  <c r="AX268" i="3"/>
  <c r="AX269" i="3"/>
  <c r="AX270" i="3"/>
  <c r="AX271" i="3"/>
  <c r="AX272" i="3"/>
  <c r="AX273" i="3"/>
  <c r="AX274" i="3"/>
  <c r="AX275" i="3"/>
  <c r="AX276" i="3"/>
  <c r="AX277" i="3"/>
  <c r="AX278" i="3"/>
  <c r="AX279" i="3"/>
  <c r="AX280" i="3"/>
  <c r="AX281" i="3"/>
  <c r="AX282" i="3"/>
  <c r="AX283" i="3"/>
  <c r="AX284" i="3"/>
  <c r="AX285" i="3"/>
  <c r="AX286" i="3"/>
  <c r="AX287" i="3"/>
  <c r="AX288" i="3"/>
  <c r="AX289" i="3"/>
  <c r="AX290" i="3"/>
  <c r="AX291" i="3"/>
  <c r="AX292" i="3"/>
  <c r="AX293" i="3"/>
  <c r="AX294" i="3"/>
  <c r="AX295" i="3"/>
  <c r="AX296" i="3"/>
  <c r="AX297" i="3"/>
  <c r="AX298" i="3"/>
  <c r="AX299" i="3"/>
  <c r="AX300" i="3"/>
  <c r="AX301" i="3"/>
  <c r="AX302" i="3"/>
  <c r="AX303" i="3"/>
  <c r="AX304" i="3"/>
  <c r="AX305" i="3"/>
  <c r="AX306" i="3"/>
  <c r="AX307" i="3"/>
  <c r="AX308" i="3"/>
  <c r="AX309" i="3"/>
  <c r="AX310" i="3"/>
  <c r="AX311" i="3"/>
  <c r="AX312" i="3"/>
  <c r="AX313" i="3"/>
  <c r="AX314" i="3"/>
  <c r="AX315" i="3"/>
  <c r="AX316" i="3"/>
  <c r="AX317" i="3"/>
  <c r="AX318" i="3"/>
  <c r="AX319" i="3"/>
  <c r="AX320" i="3"/>
  <c r="AX321" i="3"/>
  <c r="AX322" i="3"/>
  <c r="AX323" i="3"/>
  <c r="AX324" i="3"/>
  <c r="AX325" i="3"/>
  <c r="AX326" i="3"/>
  <c r="AX327" i="3"/>
  <c r="AX328" i="3"/>
  <c r="AX329" i="3"/>
  <c r="AX330" i="3"/>
  <c r="AX331" i="3"/>
  <c r="AX332" i="3"/>
  <c r="AX333" i="3"/>
  <c r="AX334" i="3"/>
  <c r="AX335" i="3"/>
  <c r="AX336" i="3"/>
  <c r="AX337" i="3"/>
  <c r="AX338" i="3"/>
  <c r="AX339" i="3"/>
  <c r="AX340" i="3"/>
  <c r="AX341" i="3"/>
  <c r="AX342" i="3"/>
  <c r="AX343" i="3"/>
  <c r="AX344" i="3"/>
  <c r="AX345" i="3"/>
  <c r="AX346" i="3"/>
  <c r="AX347" i="3"/>
  <c r="AX348" i="3"/>
  <c r="AX349" i="3"/>
  <c r="AX350" i="3"/>
  <c r="AX351" i="3"/>
  <c r="AX352" i="3"/>
  <c r="AX353" i="3"/>
  <c r="AX354" i="3"/>
  <c r="AX355" i="3"/>
  <c r="AX356" i="3"/>
  <c r="AX357" i="3"/>
  <c r="AX358" i="3"/>
  <c r="AX359" i="3"/>
  <c r="AX360" i="3"/>
  <c r="AX361" i="3"/>
  <c r="AX362" i="3"/>
  <c r="AX363" i="3"/>
  <c r="AX364" i="3"/>
  <c r="AX365" i="3"/>
  <c r="AX366" i="3"/>
  <c r="AX367" i="3"/>
  <c r="AX368" i="3"/>
  <c r="AX369" i="3"/>
  <c r="AX370" i="3"/>
  <c r="AX371" i="3"/>
  <c r="AX372" i="3"/>
  <c r="AX373" i="3"/>
  <c r="AX374" i="3"/>
  <c r="AX375" i="3"/>
  <c r="AX376" i="3"/>
  <c r="AX377" i="3"/>
  <c r="AX378" i="3"/>
  <c r="AX379" i="3"/>
  <c r="AX380" i="3"/>
  <c r="AX381" i="3"/>
  <c r="AX382" i="3"/>
  <c r="AX383" i="3"/>
  <c r="AX384" i="3"/>
  <c r="AX385" i="3"/>
  <c r="AX386" i="3"/>
  <c r="AX387" i="3"/>
  <c r="AX388" i="3"/>
  <c r="AX389" i="3"/>
  <c r="AX390" i="3"/>
  <c r="AX391" i="3"/>
  <c r="AX392" i="3"/>
  <c r="AX393" i="3"/>
  <c r="AX394" i="3"/>
  <c r="AX395" i="3"/>
  <c r="AX396" i="3"/>
  <c r="AX397" i="3"/>
  <c r="AX398" i="3"/>
  <c r="AX399" i="3"/>
  <c r="AX400" i="3"/>
  <c r="AX401" i="3"/>
  <c r="AX402" i="3"/>
  <c r="AX403" i="3"/>
  <c r="AX404" i="3"/>
  <c r="AX405" i="3"/>
  <c r="AX406" i="3"/>
  <c r="AX407" i="3"/>
  <c r="AX408" i="3"/>
  <c r="AX409" i="3"/>
  <c r="AX410" i="3"/>
  <c r="AX411" i="3"/>
  <c r="AX412" i="3"/>
  <c r="AX413" i="3"/>
  <c r="AX414" i="3"/>
  <c r="AX415" i="3"/>
  <c r="AX416" i="3"/>
  <c r="AX417" i="3"/>
  <c r="AX418" i="3"/>
  <c r="AX419" i="3"/>
  <c r="AX420" i="3"/>
  <c r="AX421" i="3"/>
  <c r="AX422" i="3"/>
  <c r="AX423" i="3"/>
  <c r="AX424" i="3"/>
  <c r="AX425" i="3"/>
  <c r="AX426" i="3"/>
  <c r="AX427" i="3"/>
  <c r="AX428" i="3"/>
  <c r="AX429" i="3"/>
  <c r="AX430" i="3"/>
  <c r="AX431" i="3"/>
  <c r="AX432" i="3"/>
  <c r="AX433" i="3"/>
  <c r="AX434" i="3"/>
  <c r="AX435" i="3"/>
  <c r="BC435" i="3"/>
  <c r="BB435" i="3"/>
  <c r="BA435" i="3"/>
  <c r="BC434" i="3"/>
  <c r="BB434" i="3"/>
  <c r="BA434" i="3"/>
  <c r="BC433" i="3"/>
  <c r="BB433" i="3"/>
  <c r="BA433" i="3"/>
  <c r="BC432" i="3"/>
  <c r="BB432" i="3"/>
  <c r="BA432" i="3"/>
  <c r="BC431" i="3"/>
  <c r="BB431" i="3"/>
  <c r="BA431" i="3"/>
  <c r="BC430" i="3"/>
  <c r="BB430" i="3"/>
  <c r="BA430" i="3"/>
  <c r="BC429" i="3"/>
  <c r="BB429" i="3"/>
  <c r="BA429" i="3"/>
  <c r="BC428" i="3"/>
  <c r="BB428" i="3"/>
  <c r="BA428" i="3"/>
  <c r="BC427" i="3"/>
  <c r="BB427" i="3"/>
  <c r="BA427" i="3"/>
  <c r="BC426" i="3"/>
  <c r="BB426" i="3"/>
  <c r="BA426" i="3"/>
  <c r="BC425" i="3"/>
  <c r="BB425" i="3"/>
  <c r="BA425" i="3"/>
  <c r="BC424" i="3"/>
  <c r="BB424" i="3"/>
  <c r="BA424" i="3"/>
  <c r="BC423" i="3"/>
  <c r="BB423" i="3"/>
  <c r="BA423" i="3"/>
  <c r="BC422" i="3"/>
  <c r="BB422" i="3"/>
  <c r="BA422" i="3"/>
  <c r="BC421" i="3"/>
  <c r="BB421" i="3"/>
  <c r="BA421" i="3"/>
  <c r="BC420" i="3"/>
  <c r="BB420" i="3"/>
  <c r="BA420" i="3"/>
  <c r="BC419" i="3"/>
  <c r="BB419" i="3"/>
  <c r="BA419" i="3"/>
  <c r="BC418" i="3"/>
  <c r="BB418" i="3"/>
  <c r="BA418" i="3"/>
  <c r="BC417" i="3"/>
  <c r="BB417" i="3"/>
  <c r="BA417" i="3"/>
  <c r="BC416" i="3"/>
  <c r="BB416" i="3"/>
  <c r="BA416" i="3"/>
  <c r="BC415" i="3"/>
  <c r="BB415" i="3"/>
  <c r="BA415" i="3"/>
  <c r="BC414" i="3"/>
  <c r="BB414" i="3"/>
  <c r="BA414" i="3"/>
  <c r="BC413" i="3"/>
  <c r="BB413" i="3"/>
  <c r="BA413" i="3"/>
  <c r="BC412" i="3"/>
  <c r="BB412" i="3"/>
  <c r="BA412" i="3"/>
  <c r="BC411" i="3"/>
  <c r="BB411" i="3"/>
  <c r="BA411" i="3"/>
  <c r="BC410" i="3"/>
  <c r="BB410" i="3"/>
  <c r="BA410" i="3"/>
  <c r="BC409" i="3"/>
  <c r="BB409" i="3"/>
  <c r="BA409" i="3"/>
  <c r="BC408" i="3"/>
  <c r="BB408" i="3"/>
  <c r="BA408" i="3"/>
  <c r="BC407" i="3"/>
  <c r="BB407" i="3"/>
  <c r="BA407" i="3"/>
  <c r="BC406" i="3"/>
  <c r="BB406" i="3"/>
  <c r="BA406" i="3"/>
  <c r="BC405" i="3"/>
  <c r="BB405" i="3"/>
  <c r="BA405" i="3"/>
  <c r="BC404" i="3"/>
  <c r="BB404" i="3"/>
  <c r="BA404" i="3"/>
  <c r="BC403" i="3"/>
  <c r="BB403" i="3"/>
  <c r="BA403" i="3"/>
  <c r="BC402" i="3"/>
  <c r="BB402" i="3"/>
  <c r="BA402" i="3"/>
  <c r="BC401" i="3"/>
  <c r="BB401" i="3"/>
  <c r="BA401" i="3"/>
  <c r="BC400" i="3"/>
  <c r="BB400" i="3"/>
  <c r="BA400" i="3"/>
  <c r="BC399" i="3"/>
  <c r="BB399" i="3"/>
  <c r="BA399" i="3"/>
  <c r="BC398" i="3"/>
  <c r="BB398" i="3"/>
  <c r="BA398" i="3"/>
  <c r="BC397" i="3"/>
  <c r="BB397" i="3"/>
  <c r="BA397" i="3"/>
  <c r="BC396" i="3"/>
  <c r="BB396" i="3"/>
  <c r="BA396" i="3"/>
  <c r="BC395" i="3"/>
  <c r="BB395" i="3"/>
  <c r="BA395" i="3"/>
  <c r="BC394" i="3"/>
  <c r="BB394" i="3"/>
  <c r="BA394" i="3"/>
  <c r="BC393" i="3"/>
  <c r="BB393" i="3"/>
  <c r="BA393" i="3"/>
  <c r="BC392" i="3"/>
  <c r="BB392" i="3"/>
  <c r="BA392" i="3"/>
  <c r="BC391" i="3"/>
  <c r="BB391" i="3"/>
  <c r="BA391" i="3"/>
  <c r="BC390" i="3"/>
  <c r="BB390" i="3"/>
  <c r="BA390" i="3"/>
  <c r="BC389" i="3"/>
  <c r="BB389" i="3"/>
  <c r="BA389" i="3"/>
  <c r="BC388" i="3"/>
  <c r="BB388" i="3"/>
  <c r="BA388" i="3"/>
  <c r="BC387" i="3"/>
  <c r="BB387" i="3"/>
  <c r="BA387" i="3"/>
  <c r="BC386" i="3"/>
  <c r="BB386" i="3"/>
  <c r="BA386" i="3"/>
  <c r="BC385" i="3"/>
  <c r="BB385" i="3"/>
  <c r="BA385" i="3"/>
  <c r="BC384" i="3"/>
  <c r="BB384" i="3"/>
  <c r="BA384" i="3"/>
  <c r="BC383" i="3"/>
  <c r="BB383" i="3"/>
  <c r="BA383" i="3"/>
  <c r="BC382" i="3"/>
  <c r="BB382" i="3"/>
  <c r="BA382" i="3"/>
  <c r="BC381" i="3"/>
  <c r="BB381" i="3"/>
  <c r="BA381" i="3"/>
  <c r="BC380" i="3"/>
  <c r="BB380" i="3"/>
  <c r="BA380" i="3"/>
  <c r="BC379" i="3"/>
  <c r="BB379" i="3"/>
  <c r="BA379" i="3"/>
  <c r="BC378" i="3"/>
  <c r="BB378" i="3"/>
  <c r="BA378" i="3"/>
  <c r="BC377" i="3"/>
  <c r="BB377" i="3"/>
  <c r="BA377" i="3"/>
  <c r="BC376" i="3"/>
  <c r="BB376" i="3"/>
  <c r="BA376" i="3"/>
  <c r="BC375" i="3"/>
  <c r="BB375" i="3"/>
  <c r="BA375" i="3"/>
  <c r="BC374" i="3"/>
  <c r="BB374" i="3"/>
  <c r="BA374" i="3"/>
  <c r="BC373" i="3"/>
  <c r="BB373" i="3"/>
  <c r="BA373" i="3"/>
  <c r="BC372" i="3"/>
  <c r="BB372" i="3"/>
  <c r="BA372" i="3"/>
  <c r="BC371" i="3"/>
  <c r="BB371" i="3"/>
  <c r="BA371" i="3"/>
  <c r="BC370" i="3"/>
  <c r="BB370" i="3"/>
  <c r="BA370" i="3"/>
  <c r="BC369" i="3"/>
  <c r="BB369" i="3"/>
  <c r="BA369" i="3"/>
  <c r="BC368" i="3"/>
  <c r="BB368" i="3"/>
  <c r="BA368" i="3"/>
  <c r="BC367" i="3"/>
  <c r="BB367" i="3"/>
  <c r="BA367" i="3"/>
  <c r="BC366" i="3"/>
  <c r="BB366" i="3"/>
  <c r="BA366" i="3"/>
  <c r="BC365" i="3"/>
  <c r="BB365" i="3"/>
  <c r="BA365" i="3"/>
  <c r="BC364" i="3"/>
  <c r="BB364" i="3"/>
  <c r="BA364" i="3"/>
  <c r="CC4" i="2"/>
  <c r="C50" i="5"/>
  <c r="C45" i="5"/>
  <c r="C46" i="5"/>
  <c r="C47" i="5"/>
  <c r="C48" i="5"/>
  <c r="C49" i="5"/>
  <c r="AT34" i="2"/>
  <c r="AT35" i="2"/>
  <c r="AT36" i="2"/>
  <c r="AT37" i="2"/>
  <c r="AT38" i="2"/>
  <c r="AT39" i="2"/>
  <c r="AT5" i="2"/>
  <c r="AT6" i="2"/>
  <c r="AT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4" i="2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A247" i="4" s="1"/>
  <c r="A248" i="4" s="1"/>
  <c r="A249" i="4" s="1"/>
  <c r="A250" i="4" s="1"/>
  <c r="A251" i="4" s="1"/>
  <c r="A252" i="4" s="1"/>
  <c r="A253" i="4" s="1"/>
  <c r="A254" i="4" s="1"/>
  <c r="A255" i="4" s="1"/>
  <c r="A256" i="4" s="1"/>
  <c r="A257" i="4" s="1"/>
  <c r="A258" i="4" s="1"/>
  <c r="A259" i="4" s="1"/>
  <c r="A260" i="4" s="1"/>
  <c r="A261" i="4" s="1"/>
  <c r="A262" i="4" s="1"/>
  <c r="A263" i="4" s="1"/>
  <c r="A264" i="4" s="1"/>
  <c r="A265" i="4" s="1"/>
  <c r="A266" i="4" s="1"/>
  <c r="A267" i="4" s="1"/>
  <c r="A268" i="4" s="1"/>
  <c r="A269" i="4" s="1"/>
  <c r="A270" i="4" s="1"/>
  <c r="A271" i="4" s="1"/>
  <c r="A272" i="4" s="1"/>
  <c r="A273" i="4" s="1"/>
  <c r="A274" i="4" s="1"/>
  <c r="A275" i="4" s="1"/>
  <c r="A276" i="4" s="1"/>
  <c r="A277" i="4" s="1"/>
  <c r="A278" i="4" s="1"/>
  <c r="A279" i="4" s="1"/>
  <c r="A280" i="4" s="1"/>
  <c r="A281" i="4" s="1"/>
  <c r="A282" i="4" s="1"/>
  <c r="A283" i="4" s="1"/>
  <c r="A284" i="4" s="1"/>
  <c r="A285" i="4" s="1"/>
  <c r="A286" i="4" s="1"/>
  <c r="A287" i="4" s="1"/>
  <c r="A288" i="4" s="1"/>
  <c r="A289" i="4" s="1"/>
  <c r="A290" i="4" s="1"/>
  <c r="A291" i="4" s="1"/>
  <c r="A292" i="4" s="1"/>
  <c r="A293" i="4" s="1"/>
  <c r="A294" i="4" s="1"/>
  <c r="A295" i="4" s="1"/>
  <c r="A296" i="4" s="1"/>
  <c r="A297" i="4" s="1"/>
  <c r="A298" i="4" s="1"/>
  <c r="A299" i="4" s="1"/>
  <c r="A300" i="4" s="1"/>
  <c r="A301" i="4" s="1"/>
  <c r="A302" i="4" s="1"/>
  <c r="A303" i="4" s="1"/>
  <c r="A304" i="4" s="1"/>
  <c r="A305" i="4" s="1"/>
  <c r="A306" i="4" s="1"/>
  <c r="A307" i="4" s="1"/>
  <c r="A308" i="4" s="1"/>
  <c r="A309" i="4" s="1"/>
  <c r="A310" i="4" s="1"/>
  <c r="A311" i="4" s="1"/>
  <c r="A312" i="4" s="1"/>
  <c r="A313" i="4" s="1"/>
  <c r="A314" i="4" s="1"/>
  <c r="A315" i="4" s="1"/>
  <c r="A316" i="4" s="1"/>
  <c r="A317" i="4" s="1"/>
  <c r="A318" i="4" s="1"/>
  <c r="A319" i="4" s="1"/>
  <c r="A320" i="4" s="1"/>
  <c r="A321" i="4" s="1"/>
  <c r="A322" i="4" s="1"/>
  <c r="A323" i="4" s="1"/>
  <c r="A324" i="4" s="1"/>
  <c r="A325" i="4" s="1"/>
  <c r="A326" i="4" s="1"/>
  <c r="A327" i="4" s="1"/>
  <c r="A328" i="4" s="1"/>
  <c r="A329" i="4" s="1"/>
  <c r="A330" i="4" s="1"/>
  <c r="A331" i="4" s="1"/>
  <c r="A332" i="4" s="1"/>
  <c r="A333" i="4" s="1"/>
  <c r="A334" i="4" s="1"/>
  <c r="A335" i="4" s="1"/>
  <c r="A336" i="4" s="1"/>
  <c r="A337" i="4" s="1"/>
  <c r="A338" i="4" s="1"/>
  <c r="A339" i="4" s="1"/>
  <c r="A340" i="4" s="1"/>
  <c r="A341" i="4" s="1"/>
  <c r="A342" i="4" s="1"/>
  <c r="A343" i="4" s="1"/>
  <c r="A344" i="4" s="1"/>
  <c r="A345" i="4" s="1"/>
  <c r="A346" i="4" s="1"/>
  <c r="A347" i="4" s="1"/>
  <c r="A348" i="4" s="1"/>
  <c r="A349" i="4" s="1"/>
  <c r="A350" i="4" s="1"/>
  <c r="A351" i="4" s="1"/>
  <c r="A352" i="4" s="1"/>
  <c r="A353" i="4" s="1"/>
  <c r="A354" i="4" s="1"/>
  <c r="A355" i="4" s="1"/>
  <c r="A356" i="4" s="1"/>
  <c r="A357" i="4" s="1"/>
  <c r="A358" i="4" s="1"/>
  <c r="A359" i="4" s="1"/>
  <c r="A360" i="4" s="1"/>
  <c r="A361" i="4" s="1"/>
  <c r="A362" i="4" s="1"/>
  <c r="A363" i="4" s="1"/>
  <c r="A364" i="4" s="1"/>
  <c r="A365" i="4" s="1"/>
  <c r="A366" i="4" s="1"/>
  <c r="A367" i="4" s="1"/>
  <c r="A368" i="4" s="1"/>
  <c r="A369" i="4" s="1"/>
  <c r="A370" i="4" s="1"/>
  <c r="A371" i="4" s="1"/>
  <c r="A372" i="4" s="1"/>
  <c r="A373" i="4" s="1"/>
  <c r="A374" i="4" s="1"/>
  <c r="A375" i="4" s="1"/>
  <c r="A376" i="4" s="1"/>
  <c r="A377" i="4" s="1"/>
  <c r="A378" i="4" s="1"/>
  <c r="A379" i="4" s="1"/>
  <c r="A380" i="4" s="1"/>
  <c r="A381" i="4" s="1"/>
  <c r="A382" i="4" s="1"/>
  <c r="A383" i="4" s="1"/>
  <c r="A384" i="4" s="1"/>
  <c r="A385" i="4" s="1"/>
  <c r="A386" i="4" s="1"/>
  <c r="A387" i="4" s="1"/>
  <c r="A388" i="4" s="1"/>
  <c r="A389" i="4" s="1"/>
  <c r="A390" i="4" s="1"/>
  <c r="A391" i="4" s="1"/>
  <c r="A392" i="4" s="1"/>
  <c r="A393" i="4" s="1"/>
  <c r="A394" i="4" s="1"/>
  <c r="A395" i="4" s="1"/>
  <c r="A396" i="4" s="1"/>
  <c r="A397" i="4" s="1"/>
  <c r="A398" i="4" s="1"/>
  <c r="A399" i="4" s="1"/>
  <c r="A400" i="4" s="1"/>
  <c r="A401" i="4" s="1"/>
  <c r="A402" i="4" s="1"/>
  <c r="A403" i="4" s="1"/>
  <c r="A404" i="4" s="1"/>
  <c r="A405" i="4" s="1"/>
  <c r="A406" i="4" s="1"/>
  <c r="A407" i="4" s="1"/>
  <c r="A408" i="4" s="1"/>
  <c r="A409" i="4" s="1"/>
  <c r="A410" i="4" s="1"/>
  <c r="A411" i="4" s="1"/>
  <c r="A412" i="4" s="1"/>
  <c r="A413" i="4" s="1"/>
  <c r="A414" i="4" s="1"/>
  <c r="A415" i="4" s="1"/>
  <c r="A416" i="4" s="1"/>
  <c r="A417" i="4" s="1"/>
  <c r="A418" i="4" s="1"/>
  <c r="A419" i="4" s="1"/>
  <c r="A420" i="4" s="1"/>
  <c r="A421" i="4" s="1"/>
  <c r="A422" i="4" s="1"/>
  <c r="A423" i="4" s="1"/>
  <c r="A424" i="4" s="1"/>
  <c r="A425" i="4" s="1"/>
  <c r="A426" i="4" s="1"/>
  <c r="A427" i="4" s="1"/>
  <c r="A428" i="4" s="1"/>
  <c r="A429" i="4" s="1"/>
  <c r="A430" i="4" s="1"/>
  <c r="A431" i="4" s="1"/>
  <c r="A432" i="4" s="1"/>
  <c r="A433" i="4" s="1"/>
  <c r="A434" i="4" s="1"/>
  <c r="A435" i="4" s="1"/>
  <c r="A5" i="2"/>
  <c r="B5" i="3"/>
  <c r="A5" i="3" s="1"/>
  <c r="Y5" i="3" s="1"/>
  <c r="AG352" i="3"/>
  <c r="AG353" i="3"/>
  <c r="AG354" i="3"/>
  <c r="AG355" i="3"/>
  <c r="AG356" i="3"/>
  <c r="AG357" i="3"/>
  <c r="AG358" i="3"/>
  <c r="AG359" i="3"/>
  <c r="AG360" i="3"/>
  <c r="AG361" i="3"/>
  <c r="AG362" i="3"/>
  <c r="AG363" i="3"/>
  <c r="AG366" i="3"/>
  <c r="AG367" i="3"/>
  <c r="AG368" i="3"/>
  <c r="AG369" i="3"/>
  <c r="AG373" i="3"/>
  <c r="AG374" i="3"/>
  <c r="AG375" i="3"/>
  <c r="AG385" i="3"/>
  <c r="Y4" i="3"/>
  <c r="X4" i="3"/>
  <c r="BA4" i="3"/>
  <c r="BA5" i="3"/>
  <c r="BA6" i="3"/>
  <c r="BA7" i="3"/>
  <c r="BA8" i="3"/>
  <c r="BA9" i="3"/>
  <c r="BA10" i="3"/>
  <c r="BA11" i="3"/>
  <c r="BA12" i="3"/>
  <c r="BA13" i="3"/>
  <c r="BA14" i="3"/>
  <c r="BA15" i="3"/>
  <c r="BA16" i="3"/>
  <c r="BA17" i="3"/>
  <c r="BA18" i="3"/>
  <c r="BA19" i="3"/>
  <c r="BA20" i="3"/>
  <c r="BA21" i="3"/>
  <c r="BA22" i="3"/>
  <c r="BA23" i="3"/>
  <c r="BA24" i="3"/>
  <c r="BA25" i="3"/>
  <c r="BA26" i="3"/>
  <c r="BA27" i="3"/>
  <c r="BA28" i="3"/>
  <c r="BA29" i="3"/>
  <c r="BA30" i="3"/>
  <c r="BA31" i="3"/>
  <c r="BA32" i="3"/>
  <c r="BA33" i="3"/>
  <c r="BA34" i="3"/>
  <c r="BA35" i="3"/>
  <c r="BA36" i="3"/>
  <c r="BA37" i="3"/>
  <c r="BA38" i="3"/>
  <c r="BA39" i="3"/>
  <c r="BA40" i="3"/>
  <c r="BA41" i="3"/>
  <c r="BA42" i="3"/>
  <c r="BA43" i="3"/>
  <c r="BA44" i="3"/>
  <c r="BA45" i="3"/>
  <c r="BA46" i="3"/>
  <c r="BA47" i="3"/>
  <c r="BA48" i="3"/>
  <c r="BA49" i="3"/>
  <c r="BA50" i="3"/>
  <c r="BA51" i="3"/>
  <c r="BA52" i="3"/>
  <c r="BA53" i="3"/>
  <c r="BA54" i="3"/>
  <c r="BA55" i="3"/>
  <c r="BA56" i="3"/>
  <c r="BA57" i="3"/>
  <c r="BA58" i="3"/>
  <c r="BA59" i="3"/>
  <c r="BA60" i="3"/>
  <c r="BA61" i="3"/>
  <c r="BA62" i="3"/>
  <c r="BA63" i="3"/>
  <c r="BA64" i="3"/>
  <c r="BA65" i="3"/>
  <c r="BA66" i="3"/>
  <c r="BA67" i="3"/>
  <c r="BA68" i="3"/>
  <c r="BA69" i="3"/>
  <c r="BA70" i="3"/>
  <c r="BA71" i="3"/>
  <c r="BA72" i="3"/>
  <c r="BA73" i="3"/>
  <c r="BA74" i="3"/>
  <c r="BA75" i="3"/>
  <c r="BA76" i="3"/>
  <c r="BA77" i="3"/>
  <c r="BA78" i="3"/>
  <c r="BA79" i="3"/>
  <c r="BA80" i="3"/>
  <c r="BA81" i="3"/>
  <c r="BA82" i="3"/>
  <c r="BA83" i="3"/>
  <c r="BA84" i="3"/>
  <c r="BA85" i="3"/>
  <c r="BA86" i="3"/>
  <c r="BA87" i="3"/>
  <c r="BA88" i="3"/>
  <c r="BA89" i="3"/>
  <c r="BA90" i="3"/>
  <c r="BA91" i="3"/>
  <c r="BA92" i="3"/>
  <c r="BA93" i="3"/>
  <c r="BA94" i="3"/>
  <c r="BA95" i="3"/>
  <c r="BA96" i="3"/>
  <c r="BA97" i="3"/>
  <c r="BA98" i="3"/>
  <c r="BA99" i="3"/>
  <c r="BA100" i="3"/>
  <c r="BA101" i="3"/>
  <c r="BA102" i="3"/>
  <c r="BA103" i="3"/>
  <c r="BA104" i="3"/>
  <c r="BA105" i="3"/>
  <c r="BA106" i="3"/>
  <c r="BA107" i="3"/>
  <c r="BA108" i="3"/>
  <c r="BA109" i="3"/>
  <c r="BA110" i="3"/>
  <c r="BA111" i="3"/>
  <c r="BA112" i="3"/>
  <c r="BA113" i="3"/>
  <c r="BA114" i="3"/>
  <c r="BA115" i="3"/>
  <c r="BA116" i="3"/>
  <c r="BA117" i="3"/>
  <c r="BA118" i="3"/>
  <c r="BA119" i="3"/>
  <c r="BA120" i="3"/>
  <c r="BA121" i="3"/>
  <c r="BA122" i="3"/>
  <c r="BA123" i="3"/>
  <c r="BA124" i="3"/>
  <c r="BA125" i="3"/>
  <c r="BA126" i="3"/>
  <c r="BA127" i="3"/>
  <c r="BA128" i="3"/>
  <c r="BA129" i="3"/>
  <c r="BA130" i="3"/>
  <c r="BA131" i="3"/>
  <c r="BA132" i="3"/>
  <c r="BA133" i="3"/>
  <c r="BA134" i="3"/>
  <c r="BA135" i="3"/>
  <c r="BA136" i="3"/>
  <c r="BA137" i="3"/>
  <c r="BA138" i="3"/>
  <c r="BA139" i="3"/>
  <c r="BA140" i="3"/>
  <c r="BA141" i="3"/>
  <c r="BA142" i="3"/>
  <c r="BA143" i="3"/>
  <c r="BA144" i="3"/>
  <c r="BA145" i="3"/>
  <c r="BA146" i="3"/>
  <c r="BA147" i="3"/>
  <c r="BA148" i="3"/>
  <c r="BA149" i="3"/>
  <c r="BA150" i="3"/>
  <c r="BA151" i="3"/>
  <c r="BA152" i="3"/>
  <c r="BA153" i="3"/>
  <c r="BA154" i="3"/>
  <c r="BA155" i="3"/>
  <c r="BA156" i="3"/>
  <c r="BA157" i="3"/>
  <c r="BA158" i="3"/>
  <c r="BA159" i="3"/>
  <c r="BA160" i="3"/>
  <c r="BA161" i="3"/>
  <c r="BA162" i="3"/>
  <c r="BA163" i="3"/>
  <c r="BA164" i="3"/>
  <c r="BA165" i="3"/>
  <c r="BA166" i="3"/>
  <c r="BA167" i="3"/>
  <c r="BA168" i="3"/>
  <c r="BA169" i="3"/>
  <c r="BA170" i="3"/>
  <c r="BA171" i="3"/>
  <c r="BB4" i="3"/>
  <c r="BB5" i="3"/>
  <c r="BB6" i="3"/>
  <c r="BB7" i="3"/>
  <c r="BB8" i="3"/>
  <c r="BB9" i="3"/>
  <c r="BB10" i="3"/>
  <c r="BB11" i="3"/>
  <c r="BB12" i="3"/>
  <c r="BB13" i="3"/>
  <c r="BB14" i="3"/>
  <c r="BB15" i="3"/>
  <c r="BB16" i="3"/>
  <c r="BB17" i="3"/>
  <c r="BB18" i="3"/>
  <c r="BB19" i="3"/>
  <c r="BB20" i="3"/>
  <c r="BB21" i="3"/>
  <c r="BB22" i="3"/>
  <c r="BB23" i="3"/>
  <c r="BB24" i="3"/>
  <c r="BB25" i="3"/>
  <c r="BB26" i="3"/>
  <c r="BB27" i="3"/>
  <c r="BB28" i="3"/>
  <c r="BB29" i="3"/>
  <c r="BB30" i="3"/>
  <c r="BB31" i="3"/>
  <c r="BB32" i="3"/>
  <c r="BB33" i="3"/>
  <c r="BB34" i="3"/>
  <c r="BB35" i="3"/>
  <c r="BB36" i="3"/>
  <c r="BB37" i="3"/>
  <c r="BB38" i="3"/>
  <c r="BB39" i="3"/>
  <c r="BB40" i="3"/>
  <c r="BB41" i="3"/>
  <c r="BB42" i="3"/>
  <c r="BB43" i="3"/>
  <c r="BB44" i="3"/>
  <c r="BB45" i="3"/>
  <c r="BB46" i="3"/>
  <c r="BB47" i="3"/>
  <c r="BB48" i="3"/>
  <c r="BB49" i="3"/>
  <c r="BB50" i="3"/>
  <c r="BB51" i="3"/>
  <c r="BB52" i="3"/>
  <c r="BB53" i="3"/>
  <c r="BB54" i="3"/>
  <c r="BB55" i="3"/>
  <c r="BB56" i="3"/>
  <c r="BB57" i="3"/>
  <c r="BB58" i="3"/>
  <c r="BB59" i="3"/>
  <c r="BB60" i="3"/>
  <c r="BB61" i="3"/>
  <c r="BB62" i="3"/>
  <c r="BB63" i="3"/>
  <c r="BB64" i="3"/>
  <c r="BB65" i="3"/>
  <c r="BB66" i="3"/>
  <c r="BB67" i="3"/>
  <c r="BB68" i="3"/>
  <c r="BB69" i="3"/>
  <c r="BB70" i="3"/>
  <c r="BB71" i="3"/>
  <c r="BB72" i="3"/>
  <c r="BB73" i="3"/>
  <c r="BB74" i="3"/>
  <c r="BB75" i="3"/>
  <c r="BB76" i="3"/>
  <c r="BB77" i="3"/>
  <c r="BB78" i="3"/>
  <c r="BB79" i="3"/>
  <c r="BB80" i="3"/>
  <c r="BB81" i="3"/>
  <c r="BB82" i="3"/>
  <c r="BB83" i="3"/>
  <c r="BB84" i="3"/>
  <c r="BB85" i="3"/>
  <c r="BB86" i="3"/>
  <c r="BB87" i="3"/>
  <c r="BB88" i="3"/>
  <c r="BB89" i="3"/>
  <c r="BB90" i="3"/>
  <c r="BB91" i="3"/>
  <c r="BB92" i="3"/>
  <c r="BB93" i="3"/>
  <c r="BB94" i="3"/>
  <c r="BB95" i="3"/>
  <c r="BB96" i="3"/>
  <c r="BB97" i="3"/>
  <c r="BB98" i="3"/>
  <c r="BB99" i="3"/>
  <c r="BB100" i="3"/>
  <c r="BB101" i="3"/>
  <c r="BB102" i="3"/>
  <c r="BB103" i="3"/>
  <c r="BB104" i="3"/>
  <c r="BB105" i="3"/>
  <c r="BB106" i="3"/>
  <c r="BB107" i="3"/>
  <c r="BB108" i="3"/>
  <c r="BB109" i="3"/>
  <c r="BB110" i="3"/>
  <c r="BB111" i="3"/>
  <c r="BB112" i="3"/>
  <c r="BB113" i="3"/>
  <c r="BB114" i="3"/>
  <c r="BB115" i="3"/>
  <c r="BB116" i="3"/>
  <c r="BB117" i="3"/>
  <c r="BB118" i="3"/>
  <c r="BB119" i="3"/>
  <c r="BB120" i="3"/>
  <c r="BB121" i="3"/>
  <c r="BB122" i="3"/>
  <c r="BB123" i="3"/>
  <c r="BB124" i="3"/>
  <c r="BB125" i="3"/>
  <c r="BB126" i="3"/>
  <c r="BB127" i="3"/>
  <c r="BB128" i="3"/>
  <c r="BB129" i="3"/>
  <c r="BB130" i="3"/>
  <c r="BB131" i="3"/>
  <c r="BB132" i="3"/>
  <c r="BB133" i="3"/>
  <c r="BB134" i="3"/>
  <c r="BB135" i="3"/>
  <c r="BB136" i="3"/>
  <c r="BB137" i="3"/>
  <c r="BB138" i="3"/>
  <c r="BB139" i="3"/>
  <c r="BB140" i="3"/>
  <c r="BB141" i="3"/>
  <c r="BB142" i="3"/>
  <c r="BB143" i="3"/>
  <c r="BB144" i="3"/>
  <c r="BB145" i="3"/>
  <c r="BB146" i="3"/>
  <c r="BB147" i="3"/>
  <c r="BB148" i="3"/>
  <c r="BB149" i="3"/>
  <c r="BB150" i="3"/>
  <c r="BB151" i="3"/>
  <c r="BB152" i="3"/>
  <c r="BB153" i="3"/>
  <c r="BB154" i="3"/>
  <c r="BB155" i="3"/>
  <c r="BB156" i="3"/>
  <c r="BB157" i="3"/>
  <c r="BB158" i="3"/>
  <c r="BB159" i="3"/>
  <c r="BB160" i="3"/>
  <c r="BB161" i="3"/>
  <c r="BB162" i="3"/>
  <c r="BB163" i="3"/>
  <c r="BB164" i="3"/>
  <c r="BB165" i="3"/>
  <c r="BB166" i="3"/>
  <c r="BB167" i="3"/>
  <c r="BB168" i="3"/>
  <c r="BB169" i="3"/>
  <c r="BB170" i="3"/>
  <c r="BB171" i="3"/>
  <c r="BC4" i="3"/>
  <c r="BC5" i="3"/>
  <c r="BC6" i="3"/>
  <c r="BC7" i="3"/>
  <c r="BC8" i="3"/>
  <c r="BC9" i="3"/>
  <c r="BC10" i="3"/>
  <c r="BC11" i="3"/>
  <c r="BC12" i="3"/>
  <c r="BC13" i="3"/>
  <c r="BC14" i="3"/>
  <c r="BC15" i="3"/>
  <c r="BC16" i="3"/>
  <c r="BC17" i="3"/>
  <c r="BC18" i="3"/>
  <c r="BC19" i="3"/>
  <c r="BC20" i="3"/>
  <c r="BC21" i="3"/>
  <c r="BC22" i="3"/>
  <c r="BC23" i="3"/>
  <c r="BC24" i="3"/>
  <c r="BC25" i="3"/>
  <c r="BC26" i="3"/>
  <c r="BC27" i="3"/>
  <c r="BC28" i="3"/>
  <c r="BC29" i="3"/>
  <c r="BC30" i="3"/>
  <c r="BC31" i="3"/>
  <c r="BC32" i="3"/>
  <c r="BC33" i="3"/>
  <c r="BC34" i="3"/>
  <c r="BC35" i="3"/>
  <c r="BC36" i="3"/>
  <c r="BC37" i="3"/>
  <c r="BC38" i="3"/>
  <c r="BC39" i="3"/>
  <c r="BC40" i="3"/>
  <c r="BC41" i="3"/>
  <c r="BC42" i="3"/>
  <c r="BC43" i="3"/>
  <c r="BC44" i="3"/>
  <c r="BC45" i="3"/>
  <c r="BC46" i="3"/>
  <c r="BC47" i="3"/>
  <c r="BC48" i="3"/>
  <c r="BC49" i="3"/>
  <c r="BC50" i="3"/>
  <c r="BC51" i="3"/>
  <c r="BC52" i="3"/>
  <c r="BC53" i="3"/>
  <c r="BC54" i="3"/>
  <c r="BC55" i="3"/>
  <c r="BC56" i="3"/>
  <c r="BC57" i="3"/>
  <c r="BC58" i="3"/>
  <c r="BC59" i="3"/>
  <c r="BC60" i="3"/>
  <c r="BC61" i="3"/>
  <c r="BC62" i="3"/>
  <c r="BC63" i="3"/>
  <c r="BC64" i="3"/>
  <c r="BC65" i="3"/>
  <c r="BC66" i="3"/>
  <c r="BC67" i="3"/>
  <c r="BC68" i="3"/>
  <c r="BC69" i="3"/>
  <c r="BC70" i="3"/>
  <c r="BC71" i="3"/>
  <c r="BC72" i="3"/>
  <c r="BC73" i="3"/>
  <c r="BC74" i="3"/>
  <c r="BC75" i="3"/>
  <c r="BC76" i="3"/>
  <c r="BC77" i="3"/>
  <c r="BC78" i="3"/>
  <c r="BC79" i="3"/>
  <c r="BC80" i="3"/>
  <c r="BC81" i="3"/>
  <c r="BC82" i="3"/>
  <c r="BC83" i="3"/>
  <c r="BC84" i="3"/>
  <c r="BC85" i="3"/>
  <c r="BC86" i="3"/>
  <c r="BC87" i="3"/>
  <c r="BC88" i="3"/>
  <c r="BC89" i="3"/>
  <c r="BC90" i="3"/>
  <c r="BC91" i="3"/>
  <c r="BC92" i="3"/>
  <c r="BC93" i="3"/>
  <c r="BC94" i="3"/>
  <c r="BC95" i="3"/>
  <c r="BC96" i="3"/>
  <c r="BC97" i="3"/>
  <c r="BC98" i="3"/>
  <c r="BC99" i="3"/>
  <c r="BC100" i="3"/>
  <c r="BC101" i="3"/>
  <c r="BC102" i="3"/>
  <c r="BC103" i="3"/>
  <c r="BC104" i="3"/>
  <c r="BC105" i="3"/>
  <c r="BC106" i="3"/>
  <c r="BC107" i="3"/>
  <c r="BC108" i="3"/>
  <c r="BC109" i="3"/>
  <c r="BC110" i="3"/>
  <c r="BC111" i="3"/>
  <c r="BC112" i="3"/>
  <c r="BC113" i="3"/>
  <c r="BC114" i="3"/>
  <c r="BC115" i="3"/>
  <c r="BC116" i="3"/>
  <c r="BC117" i="3"/>
  <c r="BC118" i="3"/>
  <c r="BC119" i="3"/>
  <c r="BC120" i="3"/>
  <c r="BC121" i="3"/>
  <c r="BC122" i="3"/>
  <c r="BC123" i="3"/>
  <c r="BC124" i="3"/>
  <c r="BC125" i="3"/>
  <c r="BC126" i="3"/>
  <c r="BC127" i="3"/>
  <c r="BC128" i="3"/>
  <c r="BC129" i="3"/>
  <c r="BC130" i="3"/>
  <c r="BC131" i="3"/>
  <c r="BC132" i="3"/>
  <c r="BC133" i="3"/>
  <c r="BC134" i="3"/>
  <c r="BC135" i="3"/>
  <c r="BC136" i="3"/>
  <c r="BC137" i="3"/>
  <c r="BC138" i="3"/>
  <c r="BC139" i="3"/>
  <c r="BC140" i="3"/>
  <c r="BC141" i="3"/>
  <c r="BC142" i="3"/>
  <c r="BC143" i="3"/>
  <c r="BC144" i="3"/>
  <c r="BC145" i="3"/>
  <c r="BC146" i="3"/>
  <c r="BC147" i="3"/>
  <c r="BC148" i="3"/>
  <c r="BC149" i="3"/>
  <c r="BC150" i="3"/>
  <c r="BC151" i="3"/>
  <c r="BC152" i="3"/>
  <c r="BC153" i="3"/>
  <c r="BC154" i="3"/>
  <c r="BC155" i="3"/>
  <c r="BC156" i="3"/>
  <c r="BC157" i="3"/>
  <c r="BC158" i="3"/>
  <c r="BC159" i="3"/>
  <c r="BC160" i="3"/>
  <c r="BC161" i="3"/>
  <c r="BC162" i="3"/>
  <c r="BC163" i="3"/>
  <c r="BC164" i="3"/>
  <c r="BC165" i="3"/>
  <c r="BC166" i="3"/>
  <c r="BC167" i="3"/>
  <c r="BC168" i="3"/>
  <c r="BC169" i="3"/>
  <c r="BC170" i="3"/>
  <c r="BC171" i="3"/>
  <c r="BA172" i="3"/>
  <c r="BA173" i="3"/>
  <c r="BA174" i="3"/>
  <c r="BA175" i="3"/>
  <c r="BA176" i="3"/>
  <c r="BA177" i="3"/>
  <c r="BA178" i="3"/>
  <c r="BA179" i="3"/>
  <c r="BA180" i="3"/>
  <c r="BA181" i="3"/>
  <c r="BA182" i="3"/>
  <c r="BA183" i="3"/>
  <c r="BA184" i="3"/>
  <c r="BA185" i="3"/>
  <c r="BA186" i="3"/>
  <c r="BA187" i="3"/>
  <c r="BA188" i="3"/>
  <c r="BA189" i="3"/>
  <c r="BA190" i="3"/>
  <c r="BA191" i="3"/>
  <c r="BA192" i="3"/>
  <c r="BA193" i="3"/>
  <c r="BA194" i="3"/>
  <c r="BA195" i="3"/>
  <c r="BA196" i="3"/>
  <c r="BA197" i="3"/>
  <c r="BA198" i="3"/>
  <c r="BA199" i="3"/>
  <c r="BA200" i="3"/>
  <c r="BA201" i="3"/>
  <c r="BA202" i="3"/>
  <c r="BA203" i="3"/>
  <c r="BA204" i="3"/>
  <c r="BA205" i="3"/>
  <c r="BA206" i="3"/>
  <c r="BA207" i="3"/>
  <c r="BA208" i="3"/>
  <c r="BA209" i="3"/>
  <c r="BA210" i="3"/>
  <c r="BA211" i="3"/>
  <c r="BA212" i="3"/>
  <c r="BA213" i="3"/>
  <c r="BA214" i="3"/>
  <c r="BA215" i="3"/>
  <c r="BA216" i="3"/>
  <c r="BA217" i="3"/>
  <c r="BA218" i="3"/>
  <c r="BA219" i="3"/>
  <c r="BA220" i="3"/>
  <c r="BA221" i="3"/>
  <c r="BA222" i="3"/>
  <c r="BA223" i="3"/>
  <c r="BA224" i="3"/>
  <c r="BA225" i="3"/>
  <c r="BA226" i="3"/>
  <c r="BA227" i="3"/>
  <c r="BA228" i="3"/>
  <c r="BA229" i="3"/>
  <c r="BA230" i="3"/>
  <c r="BA231" i="3"/>
  <c r="BA232" i="3"/>
  <c r="BA233" i="3"/>
  <c r="BA234" i="3"/>
  <c r="BA235" i="3"/>
  <c r="BA236" i="3"/>
  <c r="BA237" i="3"/>
  <c r="BA238" i="3"/>
  <c r="BA239" i="3"/>
  <c r="BA240" i="3"/>
  <c r="BA241" i="3"/>
  <c r="BA242" i="3"/>
  <c r="BA243" i="3"/>
  <c r="BA244" i="3"/>
  <c r="BA245" i="3"/>
  <c r="BA246" i="3"/>
  <c r="BA247" i="3"/>
  <c r="BA248" i="3"/>
  <c r="BA249" i="3"/>
  <c r="BA250" i="3"/>
  <c r="BA251" i="3"/>
  <c r="BA252" i="3"/>
  <c r="BA253" i="3"/>
  <c r="BA254" i="3"/>
  <c r="BA255" i="3"/>
  <c r="BA256" i="3"/>
  <c r="BA257" i="3"/>
  <c r="BA258" i="3"/>
  <c r="BA259" i="3"/>
  <c r="BA260" i="3"/>
  <c r="BA261" i="3"/>
  <c r="BA262" i="3"/>
  <c r="BA263" i="3"/>
  <c r="BA264" i="3"/>
  <c r="BA265" i="3"/>
  <c r="BA266" i="3"/>
  <c r="BA267" i="3"/>
  <c r="BA268" i="3"/>
  <c r="BA269" i="3"/>
  <c r="BA270" i="3"/>
  <c r="BA271" i="3"/>
  <c r="BA272" i="3"/>
  <c r="BA273" i="3"/>
  <c r="BA274" i="3"/>
  <c r="BA275" i="3"/>
  <c r="BA276" i="3"/>
  <c r="BA277" i="3"/>
  <c r="BA278" i="3"/>
  <c r="BA279" i="3"/>
  <c r="BA280" i="3"/>
  <c r="BA281" i="3"/>
  <c r="BA282" i="3"/>
  <c r="BA283" i="3"/>
  <c r="BA284" i="3"/>
  <c r="BA285" i="3"/>
  <c r="BA286" i="3"/>
  <c r="BA287" i="3"/>
  <c r="BA288" i="3"/>
  <c r="BA289" i="3"/>
  <c r="BA290" i="3"/>
  <c r="BA291" i="3"/>
  <c r="BA292" i="3"/>
  <c r="BA293" i="3"/>
  <c r="BA294" i="3"/>
  <c r="BA295" i="3"/>
  <c r="BA296" i="3"/>
  <c r="BA297" i="3"/>
  <c r="BA298" i="3"/>
  <c r="BA299" i="3"/>
  <c r="BA300" i="3"/>
  <c r="BA301" i="3"/>
  <c r="BA302" i="3"/>
  <c r="BA303" i="3"/>
  <c r="BA304" i="3"/>
  <c r="BA305" i="3"/>
  <c r="BA306" i="3"/>
  <c r="BA307" i="3"/>
  <c r="BA308" i="3"/>
  <c r="BA309" i="3"/>
  <c r="BA310" i="3"/>
  <c r="BA311" i="3"/>
  <c r="BA312" i="3"/>
  <c r="BA313" i="3"/>
  <c r="BA314" i="3"/>
  <c r="BA315" i="3"/>
  <c r="BA316" i="3"/>
  <c r="BA317" i="3"/>
  <c r="BA318" i="3"/>
  <c r="BA319" i="3"/>
  <c r="BA320" i="3"/>
  <c r="BA321" i="3"/>
  <c r="BA322" i="3"/>
  <c r="BA323" i="3"/>
  <c r="BA324" i="3"/>
  <c r="BA325" i="3"/>
  <c r="BA326" i="3"/>
  <c r="BA327" i="3"/>
  <c r="BA328" i="3"/>
  <c r="BA329" i="3"/>
  <c r="BA330" i="3"/>
  <c r="BA331" i="3"/>
  <c r="BA332" i="3"/>
  <c r="BA333" i="3"/>
  <c r="BA334" i="3"/>
  <c r="BA335" i="3"/>
  <c r="BA336" i="3"/>
  <c r="BA337" i="3"/>
  <c r="BA338" i="3"/>
  <c r="BA339" i="3"/>
  <c r="BA340" i="3"/>
  <c r="BA341" i="3"/>
  <c r="BA342" i="3"/>
  <c r="BA343" i="3"/>
  <c r="BA344" i="3"/>
  <c r="BA345" i="3"/>
  <c r="BA346" i="3"/>
  <c r="BA347" i="3"/>
  <c r="BA348" i="3"/>
  <c r="BA349" i="3"/>
  <c r="BA350" i="3"/>
  <c r="BA351" i="3"/>
  <c r="BA352" i="3"/>
  <c r="BA353" i="3"/>
  <c r="BA354" i="3"/>
  <c r="BA355" i="3"/>
  <c r="BA356" i="3"/>
  <c r="BA357" i="3"/>
  <c r="BA358" i="3"/>
  <c r="BA359" i="3"/>
  <c r="BA360" i="3"/>
  <c r="BA361" i="3"/>
  <c r="BA362" i="3"/>
  <c r="BA363" i="3"/>
  <c r="BB172" i="3"/>
  <c r="BB173" i="3"/>
  <c r="BB174" i="3"/>
  <c r="BB175" i="3"/>
  <c r="BB176" i="3"/>
  <c r="BB177" i="3"/>
  <c r="BB178" i="3"/>
  <c r="BB179" i="3"/>
  <c r="BB180" i="3"/>
  <c r="BB181" i="3"/>
  <c r="BB182" i="3"/>
  <c r="BB183" i="3"/>
  <c r="BB184" i="3"/>
  <c r="BB185" i="3"/>
  <c r="BB186" i="3"/>
  <c r="BB187" i="3"/>
  <c r="BB188" i="3"/>
  <c r="BB189" i="3"/>
  <c r="BB190" i="3"/>
  <c r="BB191" i="3"/>
  <c r="BB192" i="3"/>
  <c r="BB193" i="3"/>
  <c r="BB194" i="3"/>
  <c r="BB195" i="3"/>
  <c r="BB196" i="3"/>
  <c r="BB197" i="3"/>
  <c r="BB198" i="3"/>
  <c r="BB199" i="3"/>
  <c r="BB200" i="3"/>
  <c r="BB201" i="3"/>
  <c r="BB202" i="3"/>
  <c r="BB203" i="3"/>
  <c r="BB204" i="3"/>
  <c r="BB205" i="3"/>
  <c r="BB206" i="3"/>
  <c r="BB207" i="3"/>
  <c r="BB208" i="3"/>
  <c r="BB209" i="3"/>
  <c r="BB210" i="3"/>
  <c r="BB211" i="3"/>
  <c r="BB212" i="3"/>
  <c r="BB213" i="3"/>
  <c r="BB214" i="3"/>
  <c r="BB215" i="3"/>
  <c r="BB216" i="3"/>
  <c r="BB217" i="3"/>
  <c r="BB218" i="3"/>
  <c r="BB219" i="3"/>
  <c r="BB220" i="3"/>
  <c r="BB221" i="3"/>
  <c r="BB222" i="3"/>
  <c r="BB223" i="3"/>
  <c r="BB224" i="3"/>
  <c r="BB225" i="3"/>
  <c r="BB226" i="3"/>
  <c r="BB227" i="3"/>
  <c r="BB228" i="3"/>
  <c r="BB229" i="3"/>
  <c r="BB230" i="3"/>
  <c r="BB231" i="3"/>
  <c r="BB232" i="3"/>
  <c r="BB233" i="3"/>
  <c r="BB234" i="3"/>
  <c r="BB235" i="3"/>
  <c r="BB236" i="3"/>
  <c r="BB237" i="3"/>
  <c r="BB238" i="3"/>
  <c r="BB239" i="3"/>
  <c r="BB240" i="3"/>
  <c r="BB241" i="3"/>
  <c r="BB242" i="3"/>
  <c r="BB243" i="3"/>
  <c r="BB244" i="3"/>
  <c r="BB245" i="3"/>
  <c r="BB246" i="3"/>
  <c r="BB247" i="3"/>
  <c r="BB248" i="3"/>
  <c r="BB249" i="3"/>
  <c r="BB250" i="3"/>
  <c r="BB251" i="3"/>
  <c r="BB252" i="3"/>
  <c r="BB253" i="3"/>
  <c r="BB254" i="3"/>
  <c r="BB255" i="3"/>
  <c r="BB256" i="3"/>
  <c r="BB257" i="3"/>
  <c r="BB258" i="3"/>
  <c r="BB259" i="3"/>
  <c r="BB260" i="3"/>
  <c r="BB261" i="3"/>
  <c r="BB262" i="3"/>
  <c r="BB263" i="3"/>
  <c r="BB264" i="3"/>
  <c r="BB265" i="3"/>
  <c r="BB266" i="3"/>
  <c r="BB267" i="3"/>
  <c r="BB268" i="3"/>
  <c r="BB269" i="3"/>
  <c r="BB270" i="3"/>
  <c r="BB271" i="3"/>
  <c r="BB272" i="3"/>
  <c r="BB273" i="3"/>
  <c r="BB274" i="3"/>
  <c r="BB275" i="3"/>
  <c r="BB276" i="3"/>
  <c r="BB277" i="3"/>
  <c r="BB278" i="3"/>
  <c r="BB279" i="3"/>
  <c r="BB280" i="3"/>
  <c r="BB281" i="3"/>
  <c r="BB282" i="3"/>
  <c r="BB283" i="3"/>
  <c r="BB284" i="3"/>
  <c r="BB285" i="3"/>
  <c r="BB286" i="3"/>
  <c r="BB287" i="3"/>
  <c r="BB288" i="3"/>
  <c r="BB289" i="3"/>
  <c r="BB290" i="3"/>
  <c r="BB291" i="3"/>
  <c r="BB292" i="3"/>
  <c r="BB293" i="3"/>
  <c r="BB294" i="3"/>
  <c r="BB295" i="3"/>
  <c r="BB296" i="3"/>
  <c r="BB297" i="3"/>
  <c r="BB298" i="3"/>
  <c r="BB299" i="3"/>
  <c r="BB300" i="3"/>
  <c r="BB301" i="3"/>
  <c r="BB302" i="3"/>
  <c r="BB303" i="3"/>
  <c r="BB304" i="3"/>
  <c r="BB305" i="3"/>
  <c r="BB306" i="3"/>
  <c r="BB307" i="3"/>
  <c r="BB308" i="3"/>
  <c r="BB309" i="3"/>
  <c r="BB310" i="3"/>
  <c r="BB311" i="3"/>
  <c r="BB312" i="3"/>
  <c r="BB313" i="3"/>
  <c r="BB314" i="3"/>
  <c r="BB315" i="3"/>
  <c r="BB316" i="3"/>
  <c r="BB317" i="3"/>
  <c r="BB318" i="3"/>
  <c r="BB319" i="3"/>
  <c r="BB320" i="3"/>
  <c r="BB321" i="3"/>
  <c r="BB322" i="3"/>
  <c r="BB323" i="3"/>
  <c r="BB324" i="3"/>
  <c r="BB325" i="3"/>
  <c r="BB326" i="3"/>
  <c r="BB327" i="3"/>
  <c r="BB328" i="3"/>
  <c r="BB329" i="3"/>
  <c r="BB330" i="3"/>
  <c r="BB331" i="3"/>
  <c r="BB332" i="3"/>
  <c r="BB333" i="3"/>
  <c r="BB334" i="3"/>
  <c r="BB335" i="3"/>
  <c r="BB336" i="3"/>
  <c r="BB337" i="3"/>
  <c r="BB338" i="3"/>
  <c r="BB339" i="3"/>
  <c r="BB340" i="3"/>
  <c r="BB341" i="3"/>
  <c r="BB342" i="3"/>
  <c r="BB343" i="3"/>
  <c r="BB344" i="3"/>
  <c r="BB345" i="3"/>
  <c r="BB346" i="3"/>
  <c r="BB347" i="3"/>
  <c r="BB348" i="3"/>
  <c r="BB349" i="3"/>
  <c r="BB350" i="3"/>
  <c r="BB351" i="3"/>
  <c r="BB352" i="3"/>
  <c r="BB353" i="3"/>
  <c r="BB354" i="3"/>
  <c r="BB355" i="3"/>
  <c r="BB356" i="3"/>
  <c r="BB357" i="3"/>
  <c r="BB358" i="3"/>
  <c r="BB359" i="3"/>
  <c r="BB360" i="3"/>
  <c r="BB361" i="3"/>
  <c r="BB362" i="3"/>
  <c r="BB363" i="3"/>
  <c r="BC172" i="3"/>
  <c r="BC173" i="3"/>
  <c r="BC174" i="3"/>
  <c r="BC175" i="3"/>
  <c r="BC176" i="3"/>
  <c r="BC177" i="3"/>
  <c r="BC178" i="3"/>
  <c r="BC179" i="3"/>
  <c r="BC180" i="3"/>
  <c r="BC181" i="3"/>
  <c r="BC182" i="3"/>
  <c r="BC183" i="3"/>
  <c r="BC184" i="3"/>
  <c r="BC185" i="3"/>
  <c r="BC186" i="3"/>
  <c r="BC187" i="3"/>
  <c r="BC188" i="3"/>
  <c r="BC189" i="3"/>
  <c r="BC190" i="3"/>
  <c r="BC191" i="3"/>
  <c r="BC192" i="3"/>
  <c r="BC193" i="3"/>
  <c r="BC194" i="3"/>
  <c r="BC195" i="3"/>
  <c r="BC196" i="3"/>
  <c r="BC197" i="3"/>
  <c r="BC198" i="3"/>
  <c r="BC199" i="3"/>
  <c r="BC200" i="3"/>
  <c r="BC201" i="3"/>
  <c r="BC202" i="3"/>
  <c r="BC203" i="3"/>
  <c r="BC204" i="3"/>
  <c r="BC205" i="3"/>
  <c r="BC206" i="3"/>
  <c r="BC207" i="3"/>
  <c r="BC208" i="3"/>
  <c r="BC209" i="3"/>
  <c r="BC210" i="3"/>
  <c r="BC211" i="3"/>
  <c r="BC212" i="3"/>
  <c r="BC213" i="3"/>
  <c r="BC214" i="3"/>
  <c r="BC215" i="3"/>
  <c r="BC216" i="3"/>
  <c r="BC217" i="3"/>
  <c r="BC218" i="3"/>
  <c r="BC219" i="3"/>
  <c r="BC220" i="3"/>
  <c r="BC221" i="3"/>
  <c r="BC222" i="3"/>
  <c r="BC223" i="3"/>
  <c r="BC224" i="3"/>
  <c r="BC225" i="3"/>
  <c r="BC226" i="3"/>
  <c r="BC227" i="3"/>
  <c r="BC228" i="3"/>
  <c r="BC229" i="3"/>
  <c r="BC230" i="3"/>
  <c r="BC231" i="3"/>
  <c r="BC232" i="3"/>
  <c r="BC233" i="3"/>
  <c r="BC234" i="3"/>
  <c r="BC235" i="3"/>
  <c r="BC236" i="3"/>
  <c r="BC237" i="3"/>
  <c r="BC238" i="3"/>
  <c r="BC239" i="3"/>
  <c r="BC240" i="3"/>
  <c r="BC241" i="3"/>
  <c r="BC242" i="3"/>
  <c r="BC243" i="3"/>
  <c r="BC244" i="3"/>
  <c r="BC245" i="3"/>
  <c r="BC246" i="3"/>
  <c r="BC247" i="3"/>
  <c r="BC248" i="3"/>
  <c r="BC249" i="3"/>
  <c r="BC250" i="3"/>
  <c r="BC251" i="3"/>
  <c r="BC252" i="3"/>
  <c r="BC253" i="3"/>
  <c r="BC254" i="3"/>
  <c r="BC255" i="3"/>
  <c r="BC256" i="3"/>
  <c r="BC257" i="3"/>
  <c r="BC258" i="3"/>
  <c r="BC259" i="3"/>
  <c r="BC260" i="3"/>
  <c r="BC261" i="3"/>
  <c r="BC262" i="3"/>
  <c r="BC263" i="3"/>
  <c r="BC264" i="3"/>
  <c r="BC265" i="3"/>
  <c r="BC266" i="3"/>
  <c r="BC267" i="3"/>
  <c r="BC268" i="3"/>
  <c r="BC269" i="3"/>
  <c r="BC270" i="3"/>
  <c r="BC271" i="3"/>
  <c r="BC272" i="3"/>
  <c r="BC273" i="3"/>
  <c r="BC274" i="3"/>
  <c r="BC275" i="3"/>
  <c r="BC276" i="3"/>
  <c r="BC277" i="3"/>
  <c r="BC278" i="3"/>
  <c r="BC279" i="3"/>
  <c r="BC280" i="3"/>
  <c r="BC281" i="3"/>
  <c r="BC282" i="3"/>
  <c r="BC283" i="3"/>
  <c r="BC284" i="3"/>
  <c r="BC285" i="3"/>
  <c r="BC286" i="3"/>
  <c r="BC287" i="3"/>
  <c r="BC288" i="3"/>
  <c r="BC289" i="3"/>
  <c r="BC290" i="3"/>
  <c r="BC291" i="3"/>
  <c r="BC292" i="3"/>
  <c r="BC293" i="3"/>
  <c r="BC294" i="3"/>
  <c r="BC295" i="3"/>
  <c r="BC296" i="3"/>
  <c r="BC297" i="3"/>
  <c r="BC298" i="3"/>
  <c r="BC299" i="3"/>
  <c r="BC300" i="3"/>
  <c r="BC301" i="3"/>
  <c r="BC302" i="3"/>
  <c r="BC303" i="3"/>
  <c r="BC304" i="3"/>
  <c r="BC305" i="3"/>
  <c r="BC306" i="3"/>
  <c r="BC307" i="3"/>
  <c r="BC308" i="3"/>
  <c r="BC309" i="3"/>
  <c r="BC310" i="3"/>
  <c r="BC311" i="3"/>
  <c r="BC312" i="3"/>
  <c r="BC313" i="3"/>
  <c r="BC314" i="3"/>
  <c r="BC315" i="3"/>
  <c r="BC316" i="3"/>
  <c r="BC317" i="3"/>
  <c r="BC318" i="3"/>
  <c r="BC319" i="3"/>
  <c r="BC320" i="3"/>
  <c r="BC321" i="3"/>
  <c r="BC322" i="3"/>
  <c r="BC323" i="3"/>
  <c r="BC324" i="3"/>
  <c r="BC325" i="3"/>
  <c r="BC326" i="3"/>
  <c r="BC327" i="3"/>
  <c r="BC328" i="3"/>
  <c r="BC329" i="3"/>
  <c r="BC330" i="3"/>
  <c r="BC331" i="3"/>
  <c r="BC332" i="3"/>
  <c r="BC333" i="3"/>
  <c r="BC334" i="3"/>
  <c r="BC335" i="3"/>
  <c r="BC336" i="3"/>
  <c r="BC337" i="3"/>
  <c r="BC338" i="3"/>
  <c r="BC339" i="3"/>
  <c r="BC340" i="3"/>
  <c r="BC341" i="3"/>
  <c r="BC342" i="3"/>
  <c r="BC343" i="3"/>
  <c r="BC344" i="3"/>
  <c r="BC345" i="3"/>
  <c r="BC346" i="3"/>
  <c r="BC347" i="3"/>
  <c r="BC348" i="3"/>
  <c r="BC349" i="3"/>
  <c r="BC350" i="3"/>
  <c r="BC351" i="3"/>
  <c r="BC352" i="3"/>
  <c r="BC353" i="3"/>
  <c r="BC354" i="3"/>
  <c r="BC355" i="3"/>
  <c r="BC356" i="3"/>
  <c r="BC357" i="3"/>
  <c r="BC358" i="3"/>
  <c r="BC359" i="3"/>
  <c r="BC360" i="3"/>
  <c r="BC361" i="3"/>
  <c r="BC362" i="3"/>
  <c r="BC363" i="3"/>
  <c r="C14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3" i="5"/>
  <c r="C12" i="5"/>
  <c r="C11" i="5"/>
  <c r="C10" i="5"/>
  <c r="C9" i="5"/>
  <c r="AG378" i="3" l="1"/>
  <c r="AG371" i="3"/>
  <c r="X5" i="3"/>
  <c r="AG372" i="3"/>
  <c r="AG387" i="3"/>
  <c r="AG386" i="3"/>
  <c r="AG370" i="3"/>
  <c r="BP5" i="3"/>
  <c r="BO5" i="3"/>
  <c r="BN5" i="3"/>
  <c r="BM5" i="3"/>
  <c r="CB5" i="3"/>
  <c r="BL5" i="3"/>
  <c r="AV5" i="3"/>
  <c r="CA5" i="3"/>
  <c r="BK5" i="3"/>
  <c r="AT5" i="3"/>
  <c r="BZ5" i="3"/>
  <c r="BJ5" i="3"/>
  <c r="BY5" i="3"/>
  <c r="BI5" i="3"/>
  <c r="BX5" i="3"/>
  <c r="BH5" i="3"/>
  <c r="AP5" i="3"/>
  <c r="BW5" i="3"/>
  <c r="AO5" i="3"/>
  <c r="BV5" i="3"/>
  <c r="BU5" i="3"/>
  <c r="BT5" i="3"/>
  <c r="BS5" i="3"/>
  <c r="BR5" i="3"/>
  <c r="BQ5" i="3"/>
  <c r="CD5" i="3"/>
  <c r="AG397" i="3"/>
  <c r="AG381" i="3"/>
  <c r="AG365" i="3"/>
  <c r="AG380" i="3"/>
  <c r="AG364" i="3"/>
  <c r="AG379" i="3"/>
  <c r="B6" i="3"/>
  <c r="AR5" i="3"/>
  <c r="AQ5" i="3"/>
  <c r="BU4" i="3"/>
  <c r="BT4" i="3"/>
  <c r="BS4" i="3"/>
  <c r="BR4" i="3"/>
  <c r="BQ4" i="3"/>
  <c r="BP4" i="3"/>
  <c r="BO4" i="3"/>
  <c r="BN4" i="3"/>
  <c r="BM4" i="3"/>
  <c r="CB4" i="3"/>
  <c r="BL4" i="3"/>
  <c r="CA4" i="3"/>
  <c r="BK4" i="3"/>
  <c r="AV4" i="3"/>
  <c r="BZ4" i="3"/>
  <c r="BJ4" i="3"/>
  <c r="AT4" i="3"/>
  <c r="BY4" i="3"/>
  <c r="BI4" i="3"/>
  <c r="BX4" i="3"/>
  <c r="BH4" i="3"/>
  <c r="BW4" i="3"/>
  <c r="AP4" i="3"/>
  <c r="BV4" i="3"/>
  <c r="AO4" i="3"/>
  <c r="CD4" i="3"/>
  <c r="A6" i="2"/>
  <c r="CC6" i="2"/>
  <c r="CC5" i="2"/>
  <c r="AU5" i="3"/>
  <c r="AU4" i="3"/>
  <c r="AG383" i="3" l="1"/>
  <c r="AG390" i="3"/>
  <c r="AG391" i="3"/>
  <c r="AG376" i="3"/>
  <c r="AG392" i="3"/>
  <c r="AG377" i="3"/>
  <c r="AG393" i="3"/>
  <c r="AG409" i="3"/>
  <c r="AG382" i="3"/>
  <c r="AR6" i="3"/>
  <c r="AQ6" i="3"/>
  <c r="A6" i="3"/>
  <c r="B7" i="3"/>
  <c r="AG398" i="3"/>
  <c r="AG399" i="3"/>
  <c r="AG384" i="3"/>
  <c r="A7" i="2"/>
  <c r="AG402" i="3" l="1"/>
  <c r="AG395" i="3"/>
  <c r="AG394" i="3"/>
  <c r="AG405" i="3"/>
  <c r="AG396" i="3"/>
  <c r="AG411" i="3"/>
  <c r="AG389" i="3"/>
  <c r="AG421" i="3"/>
  <c r="AG404" i="3"/>
  <c r="AG410" i="3"/>
  <c r="AG388" i="3"/>
  <c r="AR7" i="3"/>
  <c r="AQ7" i="3"/>
  <c r="A7" i="3"/>
  <c r="B8" i="3"/>
  <c r="CA6" i="3"/>
  <c r="BK6" i="3"/>
  <c r="BZ6" i="3"/>
  <c r="BJ6" i="3"/>
  <c r="BY6" i="3"/>
  <c r="BI6" i="3"/>
  <c r="AP6" i="3"/>
  <c r="BX6" i="3"/>
  <c r="BH6" i="3"/>
  <c r="AO6" i="3"/>
  <c r="BW6" i="3"/>
  <c r="BV6" i="3"/>
  <c r="BU6" i="3"/>
  <c r="BT6" i="3"/>
  <c r="BS6" i="3"/>
  <c r="BR6" i="3"/>
  <c r="BQ6" i="3"/>
  <c r="BP6" i="3"/>
  <c r="BO6" i="3"/>
  <c r="BN6" i="3"/>
  <c r="BM6" i="3"/>
  <c r="AV6" i="3"/>
  <c r="CB6" i="3"/>
  <c r="BL6" i="3"/>
  <c r="AT6" i="3"/>
  <c r="CD6" i="3"/>
  <c r="Y6" i="3"/>
  <c r="X6" i="3"/>
  <c r="AU6" i="3"/>
  <c r="AG403" i="3"/>
  <c r="CC7" i="2"/>
  <c r="A8" i="2"/>
  <c r="AG407" i="3" l="1"/>
  <c r="AG414" i="3"/>
  <c r="AG433" i="3"/>
  <c r="AG401" i="3"/>
  <c r="A8" i="3"/>
  <c r="B9" i="3"/>
  <c r="AG423" i="3"/>
  <c r="BV7" i="3"/>
  <c r="BU7" i="3"/>
  <c r="BT7" i="3"/>
  <c r="BS7" i="3"/>
  <c r="BR7" i="3"/>
  <c r="BQ7" i="3"/>
  <c r="BP7" i="3"/>
  <c r="BO7" i="3"/>
  <c r="BN7" i="3"/>
  <c r="AV7" i="3"/>
  <c r="BM7" i="3"/>
  <c r="AT7" i="3"/>
  <c r="CB7" i="3"/>
  <c r="BL7" i="3"/>
  <c r="CA7" i="3"/>
  <c r="BK7" i="3"/>
  <c r="BZ7" i="3"/>
  <c r="BJ7" i="3"/>
  <c r="AP7" i="3"/>
  <c r="BY7" i="3"/>
  <c r="BI7" i="3"/>
  <c r="AO7" i="3"/>
  <c r="BX7" i="3"/>
  <c r="BH7" i="3"/>
  <c r="BW7" i="3"/>
  <c r="CD7" i="3"/>
  <c r="Y7" i="3"/>
  <c r="X7" i="3"/>
  <c r="AU7" i="3"/>
  <c r="AG408" i="3"/>
  <c r="AG415" i="3"/>
  <c r="AG400" i="3"/>
  <c r="AG417" i="3"/>
  <c r="AG422" i="3"/>
  <c r="AG406" i="3"/>
  <c r="AG416" i="3"/>
  <c r="CC8" i="2"/>
  <c r="A9" i="2"/>
  <c r="AG426" i="3" l="1"/>
  <c r="AG419" i="3"/>
  <c r="AG420" i="3"/>
  <c r="AG434" i="3"/>
  <c r="AG435" i="3"/>
  <c r="A9" i="3"/>
  <c r="B10" i="3"/>
  <c r="BQ8" i="3"/>
  <c r="BP8" i="3"/>
  <c r="BO8" i="3"/>
  <c r="AV8" i="3"/>
  <c r="BN8" i="3"/>
  <c r="AT8" i="3"/>
  <c r="BM8" i="3"/>
  <c r="CB8" i="3"/>
  <c r="BL8" i="3"/>
  <c r="CA8" i="3"/>
  <c r="BK8" i="3"/>
  <c r="AP8" i="3"/>
  <c r="BZ8" i="3"/>
  <c r="BJ8" i="3"/>
  <c r="AO8" i="3"/>
  <c r="BY8" i="3"/>
  <c r="BI8" i="3"/>
  <c r="BX8" i="3"/>
  <c r="BH8" i="3"/>
  <c r="BW8" i="3"/>
  <c r="BV8" i="3"/>
  <c r="BU8" i="3"/>
  <c r="BT8" i="3"/>
  <c r="BS8" i="3"/>
  <c r="BR8" i="3"/>
  <c r="CD8" i="3"/>
  <c r="Y8" i="3"/>
  <c r="X8" i="3"/>
  <c r="AU8" i="3"/>
  <c r="AQ8" i="3"/>
  <c r="AR8" i="3"/>
  <c r="AG413" i="3"/>
  <c r="AG429" i="3"/>
  <c r="AG428" i="3"/>
  <c r="AG418" i="3"/>
  <c r="AG412" i="3"/>
  <c r="AG427" i="3"/>
  <c r="CC9" i="2"/>
  <c r="A10" i="2"/>
  <c r="AG431" i="3" l="1"/>
  <c r="AG424" i="3"/>
  <c r="AG430" i="3"/>
  <c r="A10" i="3"/>
  <c r="B11" i="3"/>
  <c r="CB9" i="3"/>
  <c r="BL9" i="3"/>
  <c r="AP9" i="3"/>
  <c r="CA9" i="3"/>
  <c r="BK9" i="3"/>
  <c r="AO9" i="3"/>
  <c r="BZ9" i="3"/>
  <c r="BJ9" i="3"/>
  <c r="BY9" i="3"/>
  <c r="BI9" i="3"/>
  <c r="BX9" i="3"/>
  <c r="BH9" i="3"/>
  <c r="BW9" i="3"/>
  <c r="BV9" i="3"/>
  <c r="BU9" i="3"/>
  <c r="BT9" i="3"/>
  <c r="BS9" i="3"/>
  <c r="BR9" i="3"/>
  <c r="BQ9" i="3"/>
  <c r="BP9" i="3"/>
  <c r="AV9" i="3"/>
  <c r="BO9" i="3"/>
  <c r="AT9" i="3"/>
  <c r="BN9" i="3"/>
  <c r="BM9" i="3"/>
  <c r="CD9" i="3"/>
  <c r="Y9" i="3"/>
  <c r="X9" i="3"/>
  <c r="AU9" i="3"/>
  <c r="AQ9" i="3"/>
  <c r="AG425" i="3"/>
  <c r="AR9" i="3"/>
  <c r="AG432" i="3"/>
  <c r="A11" i="2"/>
  <c r="CC10" i="2"/>
  <c r="B12" i="3" l="1"/>
  <c r="A11" i="3"/>
  <c r="BW10" i="3"/>
  <c r="BV10" i="3"/>
  <c r="BU10" i="3"/>
  <c r="BT10" i="3"/>
  <c r="BS10" i="3"/>
  <c r="BR10" i="3"/>
  <c r="BQ10" i="3"/>
  <c r="AV10" i="3"/>
  <c r="BP10" i="3"/>
  <c r="AT10" i="3"/>
  <c r="BO10" i="3"/>
  <c r="BN10" i="3"/>
  <c r="BM10" i="3"/>
  <c r="AP10" i="3"/>
  <c r="CB10" i="3"/>
  <c r="BL10" i="3"/>
  <c r="AO10" i="3"/>
  <c r="CA10" i="3"/>
  <c r="BK10" i="3"/>
  <c r="BZ10" i="3"/>
  <c r="BJ10" i="3"/>
  <c r="BY10" i="3"/>
  <c r="BI10" i="3"/>
  <c r="BX10" i="3"/>
  <c r="BH10" i="3"/>
  <c r="CD10" i="3"/>
  <c r="Y10" i="3"/>
  <c r="X10" i="3"/>
  <c r="AU10" i="3"/>
  <c r="AQ10" i="3"/>
  <c r="AR10" i="3"/>
  <c r="A12" i="2"/>
  <c r="CC11" i="2"/>
  <c r="BR11" i="3" l="1"/>
  <c r="AV11" i="3"/>
  <c r="BQ11" i="3"/>
  <c r="AT11" i="3"/>
  <c r="BP11" i="3"/>
  <c r="BO11" i="3"/>
  <c r="BN11" i="3"/>
  <c r="AP11" i="3"/>
  <c r="BM11" i="3"/>
  <c r="AO11" i="3"/>
  <c r="CB11" i="3"/>
  <c r="BL11" i="3"/>
  <c r="CA11" i="3"/>
  <c r="BK11" i="3"/>
  <c r="BZ11" i="3"/>
  <c r="BJ11" i="3"/>
  <c r="BY11" i="3"/>
  <c r="BI11" i="3"/>
  <c r="BX11" i="3"/>
  <c r="BH11" i="3"/>
  <c r="BW11" i="3"/>
  <c r="BV11" i="3"/>
  <c r="BU11" i="3"/>
  <c r="BT11" i="3"/>
  <c r="BS11" i="3"/>
  <c r="CD11" i="3"/>
  <c r="Y11" i="3"/>
  <c r="X11" i="3"/>
  <c r="AU11" i="3"/>
  <c r="A12" i="3"/>
  <c r="AQ12" i="3" s="1"/>
  <c r="B13" i="3"/>
  <c r="AQ11" i="3"/>
  <c r="AR11" i="3"/>
  <c r="CC12" i="2"/>
  <c r="A13" i="2"/>
  <c r="AR13" i="3" l="1"/>
  <c r="AQ13" i="3"/>
  <c r="A13" i="3"/>
  <c r="B14" i="3"/>
  <c r="BM12" i="3"/>
  <c r="CB12" i="3"/>
  <c r="BL12" i="3"/>
  <c r="CA12" i="3"/>
  <c r="BK12" i="3"/>
  <c r="BZ12" i="3"/>
  <c r="BJ12" i="3"/>
  <c r="BY12" i="3"/>
  <c r="BI12" i="3"/>
  <c r="BX12" i="3"/>
  <c r="BH12" i="3"/>
  <c r="BW12" i="3"/>
  <c r="BV12" i="3"/>
  <c r="BU12" i="3"/>
  <c r="BT12" i="3"/>
  <c r="BS12" i="3"/>
  <c r="AV12" i="3"/>
  <c r="BR12" i="3"/>
  <c r="AT12" i="3"/>
  <c r="BQ12" i="3"/>
  <c r="BP12" i="3"/>
  <c r="BO12" i="3"/>
  <c r="AP12" i="3"/>
  <c r="BN12" i="3"/>
  <c r="AO12" i="3"/>
  <c r="CD12" i="3"/>
  <c r="X12" i="3"/>
  <c r="Y12" i="3"/>
  <c r="AU12" i="3"/>
  <c r="AR12" i="3"/>
  <c r="CC13" i="2"/>
  <c r="A14" i="2"/>
  <c r="AR14" i="3" l="1"/>
  <c r="AQ14" i="3"/>
  <c r="A14" i="3"/>
  <c r="B15" i="3"/>
  <c r="BX13" i="3"/>
  <c r="BH13" i="3"/>
  <c r="BW13" i="3"/>
  <c r="BV13" i="3"/>
  <c r="BU13" i="3"/>
  <c r="BT13" i="3"/>
  <c r="AV13" i="3"/>
  <c r="BS13" i="3"/>
  <c r="AT13" i="3"/>
  <c r="BR13" i="3"/>
  <c r="BQ13" i="3"/>
  <c r="BP13" i="3"/>
  <c r="AP13" i="3"/>
  <c r="BO13" i="3"/>
  <c r="AO13" i="3"/>
  <c r="BN13" i="3"/>
  <c r="BM13" i="3"/>
  <c r="CB13" i="3"/>
  <c r="BL13" i="3"/>
  <c r="CA13" i="3"/>
  <c r="BK13" i="3"/>
  <c r="BZ13" i="3"/>
  <c r="BJ13" i="3"/>
  <c r="BY13" i="3"/>
  <c r="BI13" i="3"/>
  <c r="CD13" i="3"/>
  <c r="Y13" i="3"/>
  <c r="X13" i="3"/>
  <c r="AU13" i="3"/>
  <c r="CC14" i="2"/>
  <c r="A15" i="2"/>
  <c r="AR15" i="3" l="1"/>
  <c r="AQ15" i="3"/>
  <c r="A15" i="3"/>
  <c r="B16" i="3"/>
  <c r="BS14" i="3"/>
  <c r="BR14" i="3"/>
  <c r="BQ14" i="3"/>
  <c r="AP14" i="3"/>
  <c r="BP14" i="3"/>
  <c r="AO14" i="3"/>
  <c r="BO14" i="3"/>
  <c r="BN14" i="3"/>
  <c r="BM14" i="3"/>
  <c r="CB14" i="3"/>
  <c r="BL14" i="3"/>
  <c r="CA14" i="3"/>
  <c r="BK14" i="3"/>
  <c r="BZ14" i="3"/>
  <c r="BJ14" i="3"/>
  <c r="BY14" i="3"/>
  <c r="BI14" i="3"/>
  <c r="BX14" i="3"/>
  <c r="BH14" i="3"/>
  <c r="BW14" i="3"/>
  <c r="BV14" i="3"/>
  <c r="BU14" i="3"/>
  <c r="AV14" i="3"/>
  <c r="BT14" i="3"/>
  <c r="AT14" i="3"/>
  <c r="CD14" i="3"/>
  <c r="Y14" i="3"/>
  <c r="X14" i="3"/>
  <c r="AU14" i="3"/>
  <c r="A16" i="2"/>
  <c r="CC15" i="2"/>
  <c r="AR16" i="3" l="1"/>
  <c r="AQ16" i="3"/>
  <c r="A16" i="3"/>
  <c r="B17" i="3"/>
  <c r="BN15" i="3"/>
  <c r="BM15" i="3"/>
  <c r="CB15" i="3"/>
  <c r="BL15" i="3"/>
  <c r="CA15" i="3"/>
  <c r="BK15" i="3"/>
  <c r="BZ15" i="3"/>
  <c r="BJ15" i="3"/>
  <c r="BY15" i="3"/>
  <c r="BI15" i="3"/>
  <c r="BX15" i="3"/>
  <c r="BH15" i="3"/>
  <c r="BW15" i="3"/>
  <c r="BV15" i="3"/>
  <c r="AV15" i="3"/>
  <c r="BU15" i="3"/>
  <c r="AT15" i="3"/>
  <c r="BT15" i="3"/>
  <c r="BS15" i="3"/>
  <c r="BR15" i="3"/>
  <c r="AP15" i="3"/>
  <c r="BQ15" i="3"/>
  <c r="AO15" i="3"/>
  <c r="BP15" i="3"/>
  <c r="BO15" i="3"/>
  <c r="CD15" i="3"/>
  <c r="Y15" i="3"/>
  <c r="X15" i="3"/>
  <c r="AU15" i="3"/>
  <c r="CC16" i="2"/>
  <c r="A17" i="2"/>
  <c r="AR17" i="3" l="1"/>
  <c r="AQ17" i="3"/>
  <c r="A17" i="3"/>
  <c r="B18" i="3"/>
  <c r="CD16" i="3"/>
  <c r="Y16" i="3"/>
  <c r="X16" i="3"/>
  <c r="BV16" i="3"/>
  <c r="AP16" i="3"/>
  <c r="CB16" i="3"/>
  <c r="CA16" i="3"/>
  <c r="BZ16" i="3"/>
  <c r="BY16" i="3"/>
  <c r="BX16" i="3"/>
  <c r="BW16" i="3"/>
  <c r="BP16" i="3"/>
  <c r="BO16" i="3"/>
  <c r="BN16" i="3"/>
  <c r="BM16" i="3"/>
  <c r="BL16" i="3"/>
  <c r="BK16" i="3"/>
  <c r="BJ16" i="3"/>
  <c r="BI16" i="3"/>
  <c r="BH16" i="3"/>
  <c r="BQ16" i="3"/>
  <c r="AV16" i="3"/>
  <c r="AO16" i="3"/>
  <c r="BR16" i="3"/>
  <c r="BS16" i="3"/>
  <c r="AT16" i="3"/>
  <c r="BT16" i="3"/>
  <c r="BU16" i="3"/>
  <c r="AU16" i="3"/>
  <c r="CC17" i="2"/>
  <c r="A18" i="2"/>
  <c r="AR18" i="3" l="1"/>
  <c r="AQ18" i="3"/>
  <c r="A18" i="3"/>
  <c r="B19" i="3"/>
  <c r="CD17" i="3"/>
  <c r="Y17" i="3"/>
  <c r="X17" i="3"/>
  <c r="BQ17" i="3"/>
  <c r="AP17" i="3"/>
  <c r="CA17" i="3"/>
  <c r="BZ17" i="3"/>
  <c r="BY17" i="3"/>
  <c r="BX17" i="3"/>
  <c r="BW17" i="3"/>
  <c r="BV17" i="3"/>
  <c r="BU17" i="3"/>
  <c r="BT17" i="3"/>
  <c r="BS17" i="3"/>
  <c r="BR17" i="3"/>
  <c r="CB17" i="3"/>
  <c r="BK17" i="3"/>
  <c r="BJ17" i="3"/>
  <c r="BI17" i="3"/>
  <c r="BH17" i="3"/>
  <c r="AO17" i="3"/>
  <c r="BL17" i="3"/>
  <c r="BM17" i="3"/>
  <c r="BN17" i="3"/>
  <c r="AT17" i="3"/>
  <c r="BO17" i="3"/>
  <c r="BP17" i="3"/>
  <c r="AV17" i="3"/>
  <c r="AU17" i="3"/>
  <c r="CC18" i="2"/>
  <c r="A19" i="2"/>
  <c r="AR19" i="3" l="1"/>
  <c r="AQ19" i="3"/>
  <c r="A19" i="3"/>
  <c r="B20" i="3"/>
  <c r="CD18" i="3"/>
  <c r="Y18" i="3"/>
  <c r="X18" i="3"/>
  <c r="BL18" i="3"/>
  <c r="AU18" i="3"/>
  <c r="BV18" i="3"/>
  <c r="BU18" i="3"/>
  <c r="BT18" i="3"/>
  <c r="BS18" i="3"/>
  <c r="BR18" i="3"/>
  <c r="BQ18" i="3"/>
  <c r="BP18" i="3"/>
  <c r="BO18" i="3"/>
  <c r="BN18" i="3"/>
  <c r="BM18" i="3"/>
  <c r="BW18" i="3"/>
  <c r="AO18" i="3"/>
  <c r="BX18" i="3"/>
  <c r="BY18" i="3"/>
  <c r="BH18" i="3"/>
  <c r="BZ18" i="3"/>
  <c r="BI18" i="3"/>
  <c r="CA18" i="3"/>
  <c r="BJ18" i="3"/>
  <c r="AV18" i="3"/>
  <c r="AP18" i="3"/>
  <c r="BK18" i="3"/>
  <c r="AT18" i="3"/>
  <c r="CB18" i="3"/>
  <c r="CC19" i="2"/>
  <c r="A20" i="2"/>
  <c r="A20" i="3" l="1"/>
  <c r="AR20" i="3" s="1"/>
  <c r="B21" i="3"/>
  <c r="AQ20" i="3"/>
  <c r="CD19" i="3"/>
  <c r="Y19" i="3"/>
  <c r="X19" i="3"/>
  <c r="BQ19" i="3"/>
  <c r="BP19" i="3"/>
  <c r="BO19" i="3"/>
  <c r="BN19" i="3"/>
  <c r="BM19" i="3"/>
  <c r="BL19" i="3"/>
  <c r="BK19" i="3"/>
  <c r="BJ19" i="3"/>
  <c r="BI19" i="3"/>
  <c r="BH19" i="3"/>
  <c r="AU19" i="3"/>
  <c r="BR19" i="3"/>
  <c r="BS19" i="3"/>
  <c r="BT19" i="3"/>
  <c r="BU19" i="3"/>
  <c r="AP19" i="3"/>
  <c r="BV19" i="3"/>
  <c r="AV19" i="3"/>
  <c r="AT19" i="3"/>
  <c r="AO19" i="3"/>
  <c r="BW19" i="3"/>
  <c r="CB19" i="3"/>
  <c r="CA19" i="3"/>
  <c r="BZ19" i="3"/>
  <c r="BY19" i="3"/>
  <c r="BX19" i="3"/>
  <c r="A21" i="2"/>
  <c r="CC20" i="2"/>
  <c r="A21" i="3" l="1"/>
  <c r="AQ21" i="3" s="1"/>
  <c r="B22" i="3"/>
  <c r="CD20" i="3"/>
  <c r="X20" i="3"/>
  <c r="Y20" i="3"/>
  <c r="BM20" i="3"/>
  <c r="BN20" i="3"/>
  <c r="AU20" i="3"/>
  <c r="BO20" i="3"/>
  <c r="BP20" i="3"/>
  <c r="BR20" i="3"/>
  <c r="BQ20" i="3"/>
  <c r="AV20" i="3"/>
  <c r="AO20" i="3"/>
  <c r="AT20" i="3"/>
  <c r="AP20" i="3"/>
  <c r="CB20" i="3"/>
  <c r="CA20" i="3"/>
  <c r="BZ20" i="3"/>
  <c r="BY20" i="3"/>
  <c r="BX20" i="3"/>
  <c r="BW20" i="3"/>
  <c r="BV20" i="3"/>
  <c r="BU20" i="3"/>
  <c r="BT20" i="3"/>
  <c r="BS20" i="3"/>
  <c r="BL20" i="3"/>
  <c r="BK20" i="3"/>
  <c r="BJ20" i="3"/>
  <c r="BI20" i="3"/>
  <c r="BH20" i="3"/>
  <c r="CC21" i="2"/>
  <c r="A22" i="2"/>
  <c r="AR21" i="3" l="1"/>
  <c r="A22" i="3"/>
  <c r="B23" i="3"/>
  <c r="AR22" i="3"/>
  <c r="AQ22" i="3"/>
  <c r="CD21" i="3"/>
  <c r="Y21" i="3"/>
  <c r="X21" i="3"/>
  <c r="BZ21" i="3"/>
  <c r="BI21" i="3"/>
  <c r="AU21" i="3"/>
  <c r="CA21" i="3"/>
  <c r="BJ21" i="3"/>
  <c r="CB21" i="3"/>
  <c r="BK21" i="3"/>
  <c r="BL21" i="3"/>
  <c r="AP21" i="3"/>
  <c r="AV21" i="3"/>
  <c r="AT21" i="3"/>
  <c r="BM21" i="3"/>
  <c r="BW21" i="3"/>
  <c r="BV21" i="3"/>
  <c r="BU21" i="3"/>
  <c r="BT21" i="3"/>
  <c r="BS21" i="3"/>
  <c r="BR21" i="3"/>
  <c r="BQ21" i="3"/>
  <c r="BP21" i="3"/>
  <c r="BO21" i="3"/>
  <c r="BN21" i="3"/>
  <c r="BX21" i="3"/>
  <c r="BY21" i="3"/>
  <c r="BH21" i="3"/>
  <c r="AO21" i="3"/>
  <c r="CC22" i="2"/>
  <c r="A23" i="2"/>
  <c r="A23" i="3" l="1"/>
  <c r="AR23" i="3" s="1"/>
  <c r="B24" i="3"/>
  <c r="CD22" i="3"/>
  <c r="Y22" i="3"/>
  <c r="X22" i="3"/>
  <c r="BV22" i="3"/>
  <c r="AT22" i="3"/>
  <c r="BW22" i="3"/>
  <c r="AP22" i="3"/>
  <c r="AU22" i="3"/>
  <c r="AV22" i="3"/>
  <c r="BX22" i="3"/>
  <c r="BH22" i="3"/>
  <c r="CB22" i="3"/>
  <c r="CA22" i="3"/>
  <c r="BZ22" i="3"/>
  <c r="BY22" i="3"/>
  <c r="BR22" i="3"/>
  <c r="BQ22" i="3"/>
  <c r="BP22" i="3"/>
  <c r="BO22" i="3"/>
  <c r="BN22" i="3"/>
  <c r="BM22" i="3"/>
  <c r="BL22" i="3"/>
  <c r="BK22" i="3"/>
  <c r="BJ22" i="3"/>
  <c r="BI22" i="3"/>
  <c r="BS22" i="3"/>
  <c r="BT22" i="3"/>
  <c r="BU22" i="3"/>
  <c r="AO22" i="3"/>
  <c r="CC23" i="2"/>
  <c r="A24" i="2"/>
  <c r="AQ23" i="3" l="1"/>
  <c r="A24" i="3"/>
  <c r="AR24" i="3" s="1"/>
  <c r="B25" i="3"/>
  <c r="CD23" i="3"/>
  <c r="Y23" i="3"/>
  <c r="X23" i="3"/>
  <c r="BR23" i="3"/>
  <c r="AO23" i="3"/>
  <c r="AU23" i="3"/>
  <c r="AP23" i="3"/>
  <c r="AT23" i="3"/>
  <c r="BS23" i="3"/>
  <c r="AV23" i="3"/>
  <c r="CB23" i="3"/>
  <c r="CA23" i="3"/>
  <c r="BZ23" i="3"/>
  <c r="BY23" i="3"/>
  <c r="BX23" i="3"/>
  <c r="BW23" i="3"/>
  <c r="BV23" i="3"/>
  <c r="BU23" i="3"/>
  <c r="BT23" i="3"/>
  <c r="BM23" i="3"/>
  <c r="BL23" i="3"/>
  <c r="BK23" i="3"/>
  <c r="BJ23" i="3"/>
  <c r="BI23" i="3"/>
  <c r="BH23" i="3"/>
  <c r="BN23" i="3"/>
  <c r="BO23" i="3"/>
  <c r="BP23" i="3"/>
  <c r="BQ23" i="3"/>
  <c r="A25" i="2"/>
  <c r="CC24" i="2"/>
  <c r="AQ24" i="3" l="1"/>
  <c r="AR25" i="3"/>
  <c r="AQ25" i="3"/>
  <c r="A25" i="3"/>
  <c r="B26" i="3"/>
  <c r="CD24" i="3"/>
  <c r="Y24" i="3"/>
  <c r="X24" i="3"/>
  <c r="BN24" i="3"/>
  <c r="AU24" i="3"/>
  <c r="AP24" i="3"/>
  <c r="AT24" i="3"/>
  <c r="BX24" i="3"/>
  <c r="BW24" i="3"/>
  <c r="BV24" i="3"/>
  <c r="BU24" i="3"/>
  <c r="BT24" i="3"/>
  <c r="BS24" i="3"/>
  <c r="BR24" i="3"/>
  <c r="BQ24" i="3"/>
  <c r="BP24" i="3"/>
  <c r="BO24" i="3"/>
  <c r="BY24" i="3"/>
  <c r="BH24" i="3"/>
  <c r="BZ24" i="3"/>
  <c r="BI24" i="3"/>
  <c r="CA24" i="3"/>
  <c r="BJ24" i="3"/>
  <c r="CB24" i="3"/>
  <c r="BK24" i="3"/>
  <c r="BL24" i="3"/>
  <c r="BM24" i="3"/>
  <c r="AO24" i="3"/>
  <c r="AV24" i="3"/>
  <c r="A26" i="2"/>
  <c r="CC25" i="2"/>
  <c r="AR26" i="3" l="1"/>
  <c r="AQ26" i="3"/>
  <c r="A26" i="3"/>
  <c r="B27" i="3"/>
  <c r="CD25" i="3"/>
  <c r="Y25" i="3"/>
  <c r="X25" i="3"/>
  <c r="AU25" i="3"/>
  <c r="AO25" i="3"/>
  <c r="BY25" i="3"/>
  <c r="CB25" i="3"/>
  <c r="CA25" i="3"/>
  <c r="BZ25" i="3"/>
  <c r="BI25" i="3"/>
  <c r="AP25" i="3"/>
  <c r="AT25" i="3"/>
  <c r="BS25" i="3"/>
  <c r="BR25" i="3"/>
  <c r="BQ25" i="3"/>
  <c r="BP25" i="3"/>
  <c r="BO25" i="3"/>
  <c r="BN25" i="3"/>
  <c r="BM25" i="3"/>
  <c r="BL25" i="3"/>
  <c r="BK25" i="3"/>
  <c r="BJ25" i="3"/>
  <c r="BT25" i="3"/>
  <c r="BU25" i="3"/>
  <c r="AV25" i="3"/>
  <c r="BV25" i="3"/>
  <c r="BW25" i="3"/>
  <c r="BX25" i="3"/>
  <c r="BH25" i="3"/>
  <c r="CC26" i="2"/>
  <c r="A27" i="2"/>
  <c r="AR27" i="3" l="1"/>
  <c r="AQ27" i="3"/>
  <c r="A27" i="3"/>
  <c r="B28" i="3"/>
  <c r="CD26" i="3"/>
  <c r="Y26" i="3"/>
  <c r="X26" i="3"/>
  <c r="AO26" i="3"/>
  <c r="AU26" i="3"/>
  <c r="BT26" i="3"/>
  <c r="CB26" i="3"/>
  <c r="CA26" i="3"/>
  <c r="BZ26" i="3"/>
  <c r="BY26" i="3"/>
  <c r="BX26" i="3"/>
  <c r="BW26" i="3"/>
  <c r="BV26" i="3"/>
  <c r="BU26" i="3"/>
  <c r="AV26" i="3"/>
  <c r="AP26" i="3"/>
  <c r="AT26" i="3"/>
  <c r="BN26" i="3"/>
  <c r="BM26" i="3"/>
  <c r="BL26" i="3"/>
  <c r="BK26" i="3"/>
  <c r="BJ26" i="3"/>
  <c r="BI26" i="3"/>
  <c r="BH26" i="3"/>
  <c r="BO26" i="3"/>
  <c r="BP26" i="3"/>
  <c r="BQ26" i="3"/>
  <c r="BR26" i="3"/>
  <c r="BS26" i="3"/>
  <c r="CC27" i="2"/>
  <c r="A28" i="2"/>
  <c r="AR28" i="3" l="1"/>
  <c r="AQ28" i="3"/>
  <c r="A28" i="3"/>
  <c r="B29" i="3"/>
  <c r="CD27" i="3"/>
  <c r="Y27" i="3"/>
  <c r="X27" i="3"/>
  <c r="BO27" i="3"/>
  <c r="BY27" i="3"/>
  <c r="BX27" i="3"/>
  <c r="BW27" i="3"/>
  <c r="BV27" i="3"/>
  <c r="BU27" i="3"/>
  <c r="BT27" i="3"/>
  <c r="BS27" i="3"/>
  <c r="BR27" i="3"/>
  <c r="BQ27" i="3"/>
  <c r="BP27" i="3"/>
  <c r="BZ27" i="3"/>
  <c r="BI27" i="3"/>
  <c r="BH27" i="3"/>
  <c r="AU27" i="3"/>
  <c r="CA27" i="3"/>
  <c r="BJ27" i="3"/>
  <c r="AO27" i="3"/>
  <c r="AV27" i="3"/>
  <c r="CB27" i="3"/>
  <c r="BK27" i="3"/>
  <c r="BL27" i="3"/>
  <c r="BM27" i="3"/>
  <c r="BN27" i="3"/>
  <c r="AP27" i="3"/>
  <c r="AT27" i="3"/>
  <c r="A29" i="2"/>
  <c r="CC28" i="2"/>
  <c r="AR29" i="3" l="1"/>
  <c r="AQ29" i="3"/>
  <c r="A29" i="3"/>
  <c r="B30" i="3"/>
  <c r="CD28" i="3"/>
  <c r="BZ28" i="3"/>
  <c r="AO28" i="3"/>
  <c r="CB28" i="3"/>
  <c r="CA28" i="3"/>
  <c r="BJ28" i="3"/>
  <c r="BT28" i="3"/>
  <c r="BS28" i="3"/>
  <c r="BR28" i="3"/>
  <c r="BQ28" i="3"/>
  <c r="BP28" i="3"/>
  <c r="BO28" i="3"/>
  <c r="BN28" i="3"/>
  <c r="BM28" i="3"/>
  <c r="BL28" i="3"/>
  <c r="BK28" i="3"/>
  <c r="BU28" i="3"/>
  <c r="AU28" i="3"/>
  <c r="BV28" i="3"/>
  <c r="BW28" i="3"/>
  <c r="BX28" i="3"/>
  <c r="BY28" i="3"/>
  <c r="BH28" i="3"/>
  <c r="AP28" i="3"/>
  <c r="AV28" i="3"/>
  <c r="BI28" i="3"/>
  <c r="AT28" i="3"/>
  <c r="X28" i="3"/>
  <c r="Y28" i="3"/>
  <c r="CC29" i="2"/>
  <c r="A30" i="2"/>
  <c r="AR30" i="3" l="1"/>
  <c r="AQ30" i="3"/>
  <c r="A30" i="3"/>
  <c r="B31" i="3"/>
  <c r="CD29" i="3"/>
  <c r="BU29" i="3"/>
  <c r="AO29" i="3"/>
  <c r="CB29" i="3"/>
  <c r="CA29" i="3"/>
  <c r="BZ29" i="3"/>
  <c r="BY29" i="3"/>
  <c r="BX29" i="3"/>
  <c r="BW29" i="3"/>
  <c r="BV29" i="3"/>
  <c r="BO29" i="3"/>
  <c r="BN29" i="3"/>
  <c r="BM29" i="3"/>
  <c r="BL29" i="3"/>
  <c r="BK29" i="3"/>
  <c r="BJ29" i="3"/>
  <c r="BI29" i="3"/>
  <c r="BH29" i="3"/>
  <c r="BP29" i="3"/>
  <c r="AT29" i="3"/>
  <c r="BQ29" i="3"/>
  <c r="AP29" i="3"/>
  <c r="BR29" i="3"/>
  <c r="BS29" i="3"/>
  <c r="AU29" i="3"/>
  <c r="BT29" i="3"/>
  <c r="AV29" i="3"/>
  <c r="Y29" i="3"/>
  <c r="X29" i="3"/>
  <c r="A31" i="2"/>
  <c r="CC30" i="2"/>
  <c r="AR31" i="3" l="1"/>
  <c r="AQ31" i="3"/>
  <c r="A31" i="3"/>
  <c r="B32" i="3"/>
  <c r="CD30" i="3"/>
  <c r="BP30" i="3"/>
  <c r="AT30" i="3"/>
  <c r="BZ30" i="3"/>
  <c r="BY30" i="3"/>
  <c r="BX30" i="3"/>
  <c r="BW30" i="3"/>
  <c r="BV30" i="3"/>
  <c r="BU30" i="3"/>
  <c r="BT30" i="3"/>
  <c r="BS30" i="3"/>
  <c r="BR30" i="3"/>
  <c r="BQ30" i="3"/>
  <c r="CA30" i="3"/>
  <c r="BJ30" i="3"/>
  <c r="BI30" i="3"/>
  <c r="BH30" i="3"/>
  <c r="AV30" i="3"/>
  <c r="CB30" i="3"/>
  <c r="BK30" i="3"/>
  <c r="BL30" i="3"/>
  <c r="BM30" i="3"/>
  <c r="AO30" i="3"/>
  <c r="BN30" i="3"/>
  <c r="BO30" i="3"/>
  <c r="AU30" i="3"/>
  <c r="AP30" i="3"/>
  <c r="X30" i="3"/>
  <c r="Y30" i="3"/>
  <c r="CC31" i="2"/>
  <c r="A32" i="2"/>
  <c r="A32" i="3" l="1"/>
  <c r="AQ32" i="3" s="1"/>
  <c r="B33" i="3"/>
  <c r="CD31" i="3"/>
  <c r="BU31" i="3"/>
  <c r="BT31" i="3"/>
  <c r="BS31" i="3"/>
  <c r="BR31" i="3"/>
  <c r="BQ31" i="3"/>
  <c r="BP31" i="3"/>
  <c r="BO31" i="3"/>
  <c r="BN31" i="3"/>
  <c r="BM31" i="3"/>
  <c r="BL31" i="3"/>
  <c r="BV31" i="3"/>
  <c r="BW31" i="3"/>
  <c r="AP31" i="3"/>
  <c r="BX31" i="3"/>
  <c r="AV31" i="3"/>
  <c r="BY31" i="3"/>
  <c r="BH31" i="3"/>
  <c r="AO31" i="3"/>
  <c r="BZ31" i="3"/>
  <c r="BI31" i="3"/>
  <c r="BJ31" i="3"/>
  <c r="AT31" i="3"/>
  <c r="AU31" i="3"/>
  <c r="CA31" i="3"/>
  <c r="CB31" i="3"/>
  <c r="BK31" i="3"/>
  <c r="Y31" i="3"/>
  <c r="X31" i="3"/>
  <c r="CC32" i="2"/>
  <c r="A33" i="2"/>
  <c r="AR32" i="3" l="1"/>
  <c r="A33" i="3"/>
  <c r="B34" i="3"/>
  <c r="AQ33" i="3"/>
  <c r="AR33" i="3"/>
  <c r="CD32" i="3"/>
  <c r="BQ32" i="3"/>
  <c r="BR32" i="3"/>
  <c r="AT32" i="3"/>
  <c r="BS32" i="3"/>
  <c r="BT32" i="3"/>
  <c r="BU32" i="3"/>
  <c r="AP32" i="3"/>
  <c r="AO32" i="3"/>
  <c r="AU32" i="3"/>
  <c r="BV32" i="3"/>
  <c r="CB32" i="3"/>
  <c r="CA32" i="3"/>
  <c r="BZ32" i="3"/>
  <c r="BY32" i="3"/>
  <c r="BX32" i="3"/>
  <c r="BW32" i="3"/>
  <c r="BP32" i="3"/>
  <c r="BO32" i="3"/>
  <c r="BN32" i="3"/>
  <c r="BM32" i="3"/>
  <c r="BL32" i="3"/>
  <c r="BK32" i="3"/>
  <c r="BJ32" i="3"/>
  <c r="BI32" i="3"/>
  <c r="BH32" i="3"/>
  <c r="AV32" i="3"/>
  <c r="X32" i="3"/>
  <c r="Y32" i="3"/>
  <c r="A34" i="2"/>
  <c r="CC33" i="2"/>
  <c r="A34" i="3" l="1"/>
  <c r="AQ34" i="3" s="1"/>
  <c r="B35" i="3"/>
  <c r="CD33" i="3"/>
  <c r="BM33" i="3"/>
  <c r="AT33" i="3"/>
  <c r="BN33" i="3"/>
  <c r="BO33" i="3"/>
  <c r="BP33" i="3"/>
  <c r="AU33" i="3"/>
  <c r="AV33" i="3"/>
  <c r="AO33" i="3"/>
  <c r="BQ33" i="3"/>
  <c r="AP33" i="3"/>
  <c r="CA33" i="3"/>
  <c r="BZ33" i="3"/>
  <c r="BY33" i="3"/>
  <c r="BX33" i="3"/>
  <c r="BW33" i="3"/>
  <c r="BV33" i="3"/>
  <c r="BU33" i="3"/>
  <c r="BT33" i="3"/>
  <c r="BS33" i="3"/>
  <c r="BR33" i="3"/>
  <c r="CB33" i="3"/>
  <c r="BK33" i="3"/>
  <c r="BJ33" i="3"/>
  <c r="BI33" i="3"/>
  <c r="BH33" i="3"/>
  <c r="BL33" i="3"/>
  <c r="X33" i="3"/>
  <c r="Y33" i="3"/>
  <c r="CC34" i="2"/>
  <c r="A35" i="2"/>
  <c r="AR34" i="3" l="1"/>
  <c r="A35" i="3"/>
  <c r="AR35" i="3" s="1"/>
  <c r="B36" i="3"/>
  <c r="CD34" i="3"/>
  <c r="BZ34" i="3"/>
  <c r="BI34" i="3"/>
  <c r="AV34" i="3"/>
  <c r="AO34" i="3"/>
  <c r="CA34" i="3"/>
  <c r="BJ34" i="3"/>
  <c r="AP34" i="3"/>
  <c r="BK34" i="3"/>
  <c r="AT34" i="3"/>
  <c r="BL34" i="3"/>
  <c r="AU34" i="3"/>
  <c r="CB34" i="3"/>
  <c r="BV34" i="3"/>
  <c r="BU34" i="3"/>
  <c r="BT34" i="3"/>
  <c r="BS34" i="3"/>
  <c r="BR34" i="3"/>
  <c r="BQ34" i="3"/>
  <c r="BP34" i="3"/>
  <c r="BO34" i="3"/>
  <c r="BN34" i="3"/>
  <c r="BM34" i="3"/>
  <c r="BW34" i="3"/>
  <c r="BX34" i="3"/>
  <c r="BY34" i="3"/>
  <c r="BH34" i="3"/>
  <c r="Y34" i="3"/>
  <c r="X34" i="3"/>
  <c r="CC35" i="2"/>
  <c r="A36" i="2"/>
  <c r="AQ35" i="3" l="1"/>
  <c r="A36" i="3"/>
  <c r="AQ36" i="3" s="1"/>
  <c r="B37" i="3"/>
  <c r="AR36" i="3"/>
  <c r="CD35" i="3"/>
  <c r="BV35" i="3"/>
  <c r="AT35" i="3"/>
  <c r="AO35" i="3"/>
  <c r="BW35" i="3"/>
  <c r="AU35" i="3"/>
  <c r="CB35" i="3"/>
  <c r="CA35" i="3"/>
  <c r="BZ35" i="3"/>
  <c r="BY35" i="3"/>
  <c r="BX35" i="3"/>
  <c r="BQ35" i="3"/>
  <c r="BP35" i="3"/>
  <c r="BO35" i="3"/>
  <c r="BN35" i="3"/>
  <c r="BM35" i="3"/>
  <c r="BL35" i="3"/>
  <c r="BK35" i="3"/>
  <c r="BJ35" i="3"/>
  <c r="BI35" i="3"/>
  <c r="BH35" i="3"/>
  <c r="BR35" i="3"/>
  <c r="BS35" i="3"/>
  <c r="BT35" i="3"/>
  <c r="AP35" i="3"/>
  <c r="BU35" i="3"/>
  <c r="AV35" i="3"/>
  <c r="X35" i="3"/>
  <c r="Y35" i="3"/>
  <c r="CC36" i="2"/>
  <c r="A37" i="2"/>
  <c r="AR37" i="3" l="1"/>
  <c r="AQ37" i="3"/>
  <c r="A37" i="3"/>
  <c r="B38" i="3"/>
  <c r="CD36" i="3"/>
  <c r="AV36" i="3"/>
  <c r="AO36" i="3"/>
  <c r="AT36" i="3"/>
  <c r="AP36" i="3"/>
  <c r="BR36" i="3"/>
  <c r="AU36" i="3"/>
  <c r="CB36" i="3"/>
  <c r="CA36" i="3"/>
  <c r="BZ36" i="3"/>
  <c r="BY36" i="3"/>
  <c r="BX36" i="3"/>
  <c r="BW36" i="3"/>
  <c r="BV36" i="3"/>
  <c r="BU36" i="3"/>
  <c r="BT36" i="3"/>
  <c r="BS36" i="3"/>
  <c r="BL36" i="3"/>
  <c r="BK36" i="3"/>
  <c r="BJ36" i="3"/>
  <c r="BI36" i="3"/>
  <c r="BH36" i="3"/>
  <c r="BM36" i="3"/>
  <c r="BN36" i="3"/>
  <c r="BO36" i="3"/>
  <c r="BP36" i="3"/>
  <c r="BQ36" i="3"/>
  <c r="Y36" i="3"/>
  <c r="X36" i="3"/>
  <c r="CC37" i="2"/>
  <c r="A38" i="2"/>
  <c r="AR38" i="3" l="1"/>
  <c r="AQ38" i="3"/>
  <c r="A38" i="3"/>
  <c r="B39" i="3"/>
  <c r="CD37" i="3"/>
  <c r="AV37" i="3"/>
  <c r="AT37" i="3"/>
  <c r="BM37" i="3"/>
  <c r="AO37" i="3"/>
  <c r="BW37" i="3"/>
  <c r="BV37" i="3"/>
  <c r="BU37" i="3"/>
  <c r="BT37" i="3"/>
  <c r="BS37" i="3"/>
  <c r="BR37" i="3"/>
  <c r="BQ37" i="3"/>
  <c r="BP37" i="3"/>
  <c r="BO37" i="3"/>
  <c r="BN37" i="3"/>
  <c r="BX37" i="3"/>
  <c r="BY37" i="3"/>
  <c r="BH37" i="3"/>
  <c r="AU37" i="3"/>
  <c r="BZ37" i="3"/>
  <c r="BI37" i="3"/>
  <c r="CA37" i="3"/>
  <c r="BJ37" i="3"/>
  <c r="CB37" i="3"/>
  <c r="BK37" i="3"/>
  <c r="BL37" i="3"/>
  <c r="AP37" i="3"/>
  <c r="Y37" i="3"/>
  <c r="X37" i="3"/>
  <c r="CC38" i="2"/>
  <c r="A39" i="2"/>
  <c r="AR39" i="3" l="1"/>
  <c r="AQ39" i="3"/>
  <c r="A39" i="3"/>
  <c r="B40" i="3"/>
  <c r="CD38" i="3"/>
  <c r="AU38" i="3"/>
  <c r="AV38" i="3"/>
  <c r="BX38" i="3"/>
  <c r="CB38" i="3"/>
  <c r="CA38" i="3"/>
  <c r="BZ38" i="3"/>
  <c r="BY38" i="3"/>
  <c r="BH38" i="3"/>
  <c r="BR38" i="3"/>
  <c r="BQ38" i="3"/>
  <c r="BP38" i="3"/>
  <c r="BO38" i="3"/>
  <c r="BN38" i="3"/>
  <c r="BM38" i="3"/>
  <c r="BL38" i="3"/>
  <c r="BK38" i="3"/>
  <c r="BJ38" i="3"/>
  <c r="BI38" i="3"/>
  <c r="AO38" i="3"/>
  <c r="BS38" i="3"/>
  <c r="BT38" i="3"/>
  <c r="BU38" i="3"/>
  <c r="AT38" i="3"/>
  <c r="BV38" i="3"/>
  <c r="BW38" i="3"/>
  <c r="AP38" i="3"/>
  <c r="X38" i="3"/>
  <c r="Y38" i="3"/>
  <c r="CC39" i="2"/>
  <c r="AR40" i="3" l="1"/>
  <c r="AQ40" i="3"/>
  <c r="A40" i="3"/>
  <c r="B41" i="3"/>
  <c r="CD39" i="3"/>
  <c r="AU39" i="3"/>
  <c r="AP39" i="3"/>
  <c r="AV39" i="3"/>
  <c r="BS39" i="3"/>
  <c r="CB39" i="3"/>
  <c r="CA39" i="3"/>
  <c r="BZ39" i="3"/>
  <c r="BY39" i="3"/>
  <c r="BX39" i="3"/>
  <c r="BW39" i="3"/>
  <c r="BV39" i="3"/>
  <c r="BU39" i="3"/>
  <c r="BT39" i="3"/>
  <c r="BM39" i="3"/>
  <c r="BL39" i="3"/>
  <c r="BK39" i="3"/>
  <c r="BJ39" i="3"/>
  <c r="BI39" i="3"/>
  <c r="BH39" i="3"/>
  <c r="AT39" i="3"/>
  <c r="BN39" i="3"/>
  <c r="BO39" i="3"/>
  <c r="BP39" i="3"/>
  <c r="BQ39" i="3"/>
  <c r="AO39" i="3"/>
  <c r="BR39" i="3"/>
  <c r="X39" i="3"/>
  <c r="Y39" i="3"/>
  <c r="AR41" i="3" l="1"/>
  <c r="AQ41" i="3"/>
  <c r="A41" i="3"/>
  <c r="B42" i="3"/>
  <c r="CD40" i="3"/>
  <c r="Y40" i="3"/>
  <c r="BQ40" i="3"/>
  <c r="BR40" i="3"/>
  <c r="BO40" i="3"/>
  <c r="BH40" i="3"/>
  <c r="BI40" i="3"/>
  <c r="BX40" i="3"/>
  <c r="AP40" i="3"/>
  <c r="BK40" i="3"/>
  <c r="BT40" i="3"/>
  <c r="BN40" i="3"/>
  <c r="BJ40" i="3"/>
  <c r="AO40" i="3"/>
  <c r="X40" i="3"/>
  <c r="CA40" i="3"/>
  <c r="BP40" i="3"/>
  <c r="BV40" i="3"/>
  <c r="BY40" i="3"/>
  <c r="BZ40" i="3"/>
  <c r="BW40" i="3"/>
  <c r="BS40" i="3"/>
  <c r="AU40" i="3"/>
  <c r="AT40" i="3"/>
  <c r="BL40" i="3"/>
  <c r="BU40" i="3"/>
  <c r="AV40" i="3"/>
  <c r="CB40" i="3"/>
  <c r="BM40" i="3"/>
  <c r="AR42" i="3" l="1"/>
  <c r="AQ42" i="3"/>
  <c r="A42" i="3"/>
  <c r="B43" i="3"/>
  <c r="CD41" i="3"/>
  <c r="X41" i="3"/>
  <c r="BL41" i="3"/>
  <c r="BW41" i="3"/>
  <c r="BM41" i="3"/>
  <c r="BN41" i="3"/>
  <c r="CB41" i="3"/>
  <c r="BS41" i="3"/>
  <c r="BJ41" i="3"/>
  <c r="AT41" i="3"/>
  <c r="BX41" i="3"/>
  <c r="BV41" i="3"/>
  <c r="BO41" i="3"/>
  <c r="Y41" i="3"/>
  <c r="AO41" i="3"/>
  <c r="BY41" i="3"/>
  <c r="CA41" i="3"/>
  <c r="BK41" i="3"/>
  <c r="AV41" i="3"/>
  <c r="BT41" i="3"/>
  <c r="BI41" i="3"/>
  <c r="AP41" i="3"/>
  <c r="AU41" i="3"/>
  <c r="BU41" i="3"/>
  <c r="BZ41" i="3"/>
  <c r="BP41" i="3"/>
  <c r="BH41" i="3"/>
  <c r="BQ41" i="3"/>
  <c r="BR41" i="3"/>
  <c r="AR43" i="3" l="1"/>
  <c r="AQ43" i="3"/>
  <c r="A43" i="3"/>
  <c r="B44" i="3"/>
  <c r="CD42" i="3"/>
  <c r="Y42" i="3"/>
  <c r="BK42" i="3"/>
  <c r="BR42" i="3"/>
  <c r="X42" i="3"/>
  <c r="BT42" i="3"/>
  <c r="BP42" i="3"/>
  <c r="BZ42" i="3"/>
  <c r="BV42" i="3"/>
  <c r="BQ42" i="3"/>
  <c r="BJ42" i="3"/>
  <c r="BY42" i="3"/>
  <c r="CA42" i="3"/>
  <c r="AU42" i="3"/>
  <c r="CB42" i="3"/>
  <c r="AP42" i="3"/>
  <c r="BL42" i="3"/>
  <c r="BM42" i="3"/>
  <c r="BW42" i="3"/>
  <c r="BX42" i="3"/>
  <c r="BN42" i="3"/>
  <c r="BS42" i="3"/>
  <c r="BH42" i="3"/>
  <c r="BI42" i="3"/>
  <c r="AT42" i="3"/>
  <c r="BO42" i="3"/>
  <c r="BU42" i="3"/>
  <c r="AO42" i="3"/>
  <c r="AV42" i="3"/>
  <c r="A44" i="3" l="1"/>
  <c r="AR44" i="3" s="1"/>
  <c r="B45" i="3"/>
  <c r="CD43" i="3"/>
  <c r="BJ43" i="3"/>
  <c r="BK43" i="3"/>
  <c r="BZ43" i="3"/>
  <c r="BU43" i="3"/>
  <c r="X43" i="3"/>
  <c r="BP43" i="3"/>
  <c r="AP43" i="3"/>
  <c r="BO43" i="3"/>
  <c r="Y43" i="3"/>
  <c r="BV43" i="3"/>
  <c r="AT43" i="3"/>
  <c r="BL43" i="3"/>
  <c r="BY43" i="3"/>
  <c r="BM43" i="3"/>
  <c r="BR43" i="3"/>
  <c r="AV43" i="3"/>
  <c r="BH43" i="3"/>
  <c r="CA43" i="3"/>
  <c r="CB43" i="3"/>
  <c r="BN43" i="3"/>
  <c r="AO43" i="3"/>
  <c r="BW43" i="3"/>
  <c r="BX43" i="3"/>
  <c r="BS43" i="3"/>
  <c r="AU43" i="3"/>
  <c r="BT43" i="3"/>
  <c r="BQ43" i="3"/>
  <c r="BI43" i="3"/>
  <c r="AQ44" i="3" l="1"/>
  <c r="A45" i="3"/>
  <c r="B46" i="3"/>
  <c r="AQ45" i="3"/>
  <c r="AR45" i="3"/>
  <c r="CD44" i="3"/>
  <c r="Y44" i="3"/>
  <c r="AP44" i="3"/>
  <c r="BN44" i="3"/>
  <c r="AT44" i="3"/>
  <c r="BO44" i="3"/>
  <c r="BP44" i="3"/>
  <c r="BW44" i="3"/>
  <c r="BU44" i="3"/>
  <c r="BK44" i="3"/>
  <c r="BL44" i="3"/>
  <c r="X44" i="3"/>
  <c r="BJ44" i="3"/>
  <c r="BH44" i="3"/>
  <c r="BQ44" i="3"/>
  <c r="AU44" i="3"/>
  <c r="BZ44" i="3"/>
  <c r="BM44" i="3"/>
  <c r="BV44" i="3"/>
  <c r="CA44" i="3"/>
  <c r="CB44" i="3"/>
  <c r="AV44" i="3"/>
  <c r="BX44" i="3"/>
  <c r="AO44" i="3"/>
  <c r="BI44" i="3"/>
  <c r="BR44" i="3"/>
  <c r="BY44" i="3"/>
  <c r="BS44" i="3"/>
  <c r="BT44" i="3"/>
  <c r="A46" i="3" l="1"/>
  <c r="AQ46" i="3" s="1"/>
  <c r="B47" i="3"/>
  <c r="CD45" i="3"/>
  <c r="Y45" i="3"/>
  <c r="X45" i="3"/>
  <c r="AV45" i="3"/>
  <c r="AU45" i="3"/>
  <c r="BT45" i="3"/>
  <c r="BR45" i="3"/>
  <c r="CB45" i="3"/>
  <c r="BI45" i="3"/>
  <c r="BS45" i="3"/>
  <c r="BL45" i="3"/>
  <c r="AT45" i="3"/>
  <c r="BN45" i="3"/>
  <c r="BH45" i="3"/>
  <c r="BX45" i="3"/>
  <c r="BO45" i="3"/>
  <c r="BY45" i="3"/>
  <c r="AO45" i="3"/>
  <c r="BZ45" i="3"/>
  <c r="BJ45" i="3"/>
  <c r="AP45" i="3"/>
  <c r="BP45" i="3"/>
  <c r="BK45" i="3"/>
  <c r="BU45" i="3"/>
  <c r="BV45" i="3"/>
  <c r="CA45" i="3"/>
  <c r="BQ45" i="3"/>
  <c r="BW45" i="3"/>
  <c r="BM45" i="3"/>
  <c r="AR46" i="3" l="1"/>
  <c r="A47" i="3"/>
  <c r="B48" i="3"/>
  <c r="AR47" i="3"/>
  <c r="AQ47" i="3"/>
  <c r="CD46" i="3"/>
  <c r="Y46" i="3"/>
  <c r="X46" i="3"/>
  <c r="CB46" i="3"/>
  <c r="BZ46" i="3"/>
  <c r="BQ46" i="3"/>
  <c r="BR46" i="3"/>
  <c r="CA46" i="3"/>
  <c r="BX46" i="3"/>
  <c r="BH46" i="3"/>
  <c r="BI46" i="3"/>
  <c r="BN46" i="3"/>
  <c r="BK46" i="3"/>
  <c r="AV46" i="3"/>
  <c r="BT46" i="3"/>
  <c r="AO46" i="3"/>
  <c r="BW46" i="3"/>
  <c r="BJ46" i="3"/>
  <c r="BS46" i="3"/>
  <c r="AT46" i="3"/>
  <c r="BO46" i="3"/>
  <c r="BY46" i="3"/>
  <c r="BP46" i="3"/>
  <c r="AP46" i="3"/>
  <c r="BU46" i="3"/>
  <c r="BV46" i="3"/>
  <c r="BL46" i="3"/>
  <c r="BM46" i="3"/>
  <c r="AU46" i="3"/>
  <c r="A48" i="3" l="1"/>
  <c r="AR48" i="3" s="1"/>
  <c r="B49" i="3"/>
  <c r="CD47" i="3"/>
  <c r="Y47" i="3"/>
  <c r="BQ47" i="3"/>
  <c r="BR47" i="3"/>
  <c r="CA47" i="3"/>
  <c r="BL47" i="3"/>
  <c r="X47" i="3"/>
  <c r="BW47" i="3"/>
  <c r="AP47" i="3"/>
  <c r="BM47" i="3"/>
  <c r="BN47" i="3"/>
  <c r="CB47" i="3"/>
  <c r="BZ47" i="3"/>
  <c r="BS47" i="3"/>
  <c r="BH47" i="3"/>
  <c r="BI47" i="3"/>
  <c r="BO47" i="3"/>
  <c r="BX47" i="3"/>
  <c r="BV47" i="3"/>
  <c r="BY47" i="3"/>
  <c r="BJ47" i="3"/>
  <c r="AV47" i="3"/>
  <c r="BT47" i="3"/>
  <c r="AO47" i="3"/>
  <c r="BU47" i="3"/>
  <c r="AT47" i="3"/>
  <c r="BK47" i="3"/>
  <c r="BP47" i="3"/>
  <c r="AU47" i="3"/>
  <c r="AQ48" i="3" l="1"/>
  <c r="AR49" i="3"/>
  <c r="AQ49" i="3"/>
  <c r="A49" i="3"/>
  <c r="B50" i="3"/>
  <c r="CD48" i="3"/>
  <c r="Y48" i="3"/>
  <c r="BT48" i="3"/>
  <c r="BK48" i="3"/>
  <c r="AO48" i="3"/>
  <c r="BV48" i="3"/>
  <c r="BR48" i="3"/>
  <c r="BY48" i="3"/>
  <c r="BP48" i="3"/>
  <c r="BZ48" i="3"/>
  <c r="BQ48" i="3"/>
  <c r="CA48" i="3"/>
  <c r="AV48" i="3"/>
  <c r="BL48" i="3"/>
  <c r="AP48" i="3"/>
  <c r="BM48" i="3"/>
  <c r="BW48" i="3"/>
  <c r="BX48" i="3"/>
  <c r="X48" i="3"/>
  <c r="AU48" i="3"/>
  <c r="BN48" i="3"/>
  <c r="AT48" i="3"/>
  <c r="BH48" i="3"/>
  <c r="CB48" i="3"/>
  <c r="BI48" i="3"/>
  <c r="BU48" i="3"/>
  <c r="BS48" i="3"/>
  <c r="BO48" i="3"/>
  <c r="BJ48" i="3"/>
  <c r="AR50" i="3" l="1"/>
  <c r="AQ50" i="3"/>
  <c r="A50" i="3"/>
  <c r="B51" i="3"/>
  <c r="CD49" i="3"/>
  <c r="Y49" i="3"/>
  <c r="X49" i="3"/>
  <c r="BS49" i="3"/>
  <c r="CB49" i="3"/>
  <c r="BL49" i="3"/>
  <c r="AO49" i="3"/>
  <c r="BT49" i="3"/>
  <c r="BM49" i="3"/>
  <c r="BU49" i="3"/>
  <c r="AV49" i="3"/>
  <c r="BK49" i="3"/>
  <c r="BI49" i="3"/>
  <c r="BX49" i="3"/>
  <c r="BP49" i="3"/>
  <c r="BH49" i="3"/>
  <c r="CA49" i="3"/>
  <c r="BJ49" i="3"/>
  <c r="BV49" i="3"/>
  <c r="AU49" i="3"/>
  <c r="BY49" i="3"/>
  <c r="BQ49" i="3"/>
  <c r="AP49" i="3"/>
  <c r="BR49" i="3"/>
  <c r="AT49" i="3"/>
  <c r="BW49" i="3"/>
  <c r="BN49" i="3"/>
  <c r="BZ49" i="3"/>
  <c r="BO49" i="3"/>
  <c r="AR51" i="3" l="1"/>
  <c r="AQ51" i="3"/>
  <c r="A51" i="3"/>
  <c r="B52" i="3"/>
  <c r="CD50" i="3"/>
  <c r="X50" i="3"/>
  <c r="BJ50" i="3"/>
  <c r="BU50" i="3"/>
  <c r="BK50" i="3"/>
  <c r="BI50" i="3"/>
  <c r="AU50" i="3"/>
  <c r="CA50" i="3"/>
  <c r="BM50" i="3"/>
  <c r="AP50" i="3"/>
  <c r="Y50" i="3"/>
  <c r="BY50" i="3"/>
  <c r="BH50" i="3"/>
  <c r="BZ50" i="3"/>
  <c r="BP50" i="3"/>
  <c r="AV50" i="3"/>
  <c r="BX50" i="3"/>
  <c r="AT50" i="3"/>
  <c r="BT50" i="3"/>
  <c r="BN50" i="3"/>
  <c r="BV50" i="3"/>
  <c r="AO50" i="3"/>
  <c r="BO50" i="3"/>
  <c r="BW50" i="3"/>
  <c r="CB50" i="3"/>
  <c r="BQ50" i="3"/>
  <c r="BL50" i="3"/>
  <c r="BS50" i="3"/>
  <c r="BR50" i="3"/>
  <c r="AR52" i="3" l="1"/>
  <c r="AQ52" i="3"/>
  <c r="A52" i="3"/>
  <c r="B53" i="3"/>
  <c r="CD51" i="3"/>
  <c r="BR51" i="3"/>
  <c r="BZ51" i="3"/>
  <c r="BM51" i="3"/>
  <c r="BN51" i="3"/>
  <c r="BL51" i="3"/>
  <c r="BK51" i="3"/>
  <c r="X51" i="3"/>
  <c r="Y51" i="3"/>
  <c r="AU51" i="3"/>
  <c r="BW51" i="3"/>
  <c r="AO51" i="3"/>
  <c r="BT51" i="3"/>
  <c r="BX51" i="3"/>
  <c r="BU51" i="3"/>
  <c r="BV51" i="3"/>
  <c r="AP51" i="3"/>
  <c r="BI51" i="3"/>
  <c r="CB51" i="3"/>
  <c r="BP51" i="3"/>
  <c r="BY51" i="3"/>
  <c r="AT51" i="3"/>
  <c r="BQ51" i="3"/>
  <c r="BS51" i="3"/>
  <c r="BO51" i="3"/>
  <c r="AV51" i="3"/>
  <c r="BH51" i="3"/>
  <c r="BJ51" i="3"/>
  <c r="CA51" i="3"/>
  <c r="AR53" i="3" l="1"/>
  <c r="AQ53" i="3"/>
  <c r="A53" i="3"/>
  <c r="B54" i="3"/>
  <c r="CD52" i="3"/>
  <c r="BT52" i="3"/>
  <c r="BO52" i="3"/>
  <c r="BJ52" i="3"/>
  <c r="CB52" i="3"/>
  <c r="BL52" i="3"/>
  <c r="BN52" i="3"/>
  <c r="BV52" i="3"/>
  <c r="BU52" i="3"/>
  <c r="BW52" i="3"/>
  <c r="BK52" i="3"/>
  <c r="BI52" i="3"/>
  <c r="BH52" i="3"/>
  <c r="CA52" i="3"/>
  <c r="AO52" i="3"/>
  <c r="AT52" i="3"/>
  <c r="BQ52" i="3"/>
  <c r="AP52" i="3"/>
  <c r="BP52" i="3"/>
  <c r="AV52" i="3"/>
  <c r="BZ52" i="3"/>
  <c r="BX52" i="3"/>
  <c r="BR52" i="3"/>
  <c r="Y52" i="3"/>
  <c r="AU52" i="3"/>
  <c r="BS52" i="3"/>
  <c r="X52" i="3"/>
  <c r="BM52" i="3"/>
  <c r="BY52" i="3"/>
  <c r="AR54" i="3" l="1"/>
  <c r="AQ54" i="3"/>
  <c r="A54" i="3"/>
  <c r="B55" i="3"/>
  <c r="CD53" i="3"/>
  <c r="BS53" i="3"/>
  <c r="BR53" i="3"/>
  <c r="BP53" i="3"/>
  <c r="BJ53" i="3"/>
  <c r="BI53" i="3"/>
  <c r="BY53" i="3"/>
  <c r="BZ53" i="3"/>
  <c r="AT53" i="3"/>
  <c r="BQ53" i="3"/>
  <c r="AP53" i="3"/>
  <c r="BO53" i="3"/>
  <c r="BV53" i="3"/>
  <c r="AO53" i="3"/>
  <c r="BU53" i="3"/>
  <c r="BW53" i="3"/>
  <c r="BK53" i="3"/>
  <c r="CB53" i="3"/>
  <c r="BL53" i="3"/>
  <c r="AU53" i="3"/>
  <c r="AV53" i="3"/>
  <c r="BH53" i="3"/>
  <c r="X53" i="3"/>
  <c r="BN53" i="3"/>
  <c r="BT53" i="3"/>
  <c r="Y53" i="3"/>
  <c r="CA53" i="3"/>
  <c r="BX53" i="3"/>
  <c r="BM53" i="3"/>
  <c r="AR55" i="3" l="1"/>
  <c r="AQ55" i="3"/>
  <c r="A55" i="3"/>
  <c r="B56" i="3"/>
  <c r="CD54" i="3"/>
  <c r="CB54" i="3"/>
  <c r="BZ54" i="3"/>
  <c r="BM54" i="3"/>
  <c r="BN54" i="3"/>
  <c r="BJ54" i="3"/>
  <c r="AT54" i="3"/>
  <c r="AU54" i="3"/>
  <c r="BK54" i="3"/>
  <c r="CA54" i="3"/>
  <c r="BW54" i="3"/>
  <c r="BU54" i="3"/>
  <c r="BH54" i="3"/>
  <c r="AP54" i="3"/>
  <c r="BT54" i="3"/>
  <c r="BL54" i="3"/>
  <c r="BQ54" i="3"/>
  <c r="BP54" i="3"/>
  <c r="Y54" i="3"/>
  <c r="BY54" i="3"/>
  <c r="BI54" i="3"/>
  <c r="X54" i="3"/>
  <c r="BS54" i="3"/>
  <c r="BR54" i="3"/>
  <c r="AO54" i="3"/>
  <c r="BO54" i="3"/>
  <c r="BV54" i="3"/>
  <c r="BX54" i="3"/>
  <c r="AV54" i="3"/>
  <c r="A56" i="3" l="1"/>
  <c r="AR56" i="3" s="1"/>
  <c r="B57" i="3"/>
  <c r="CD55" i="3"/>
  <c r="AU55" i="3"/>
  <c r="BZ55" i="3"/>
  <c r="BO55" i="3"/>
  <c r="BT55" i="3"/>
  <c r="BM55" i="3"/>
  <c r="BL55" i="3"/>
  <c r="BW55" i="3"/>
  <c r="BV55" i="3"/>
  <c r="BX55" i="3"/>
  <c r="BJ55" i="3"/>
  <c r="BK55" i="3"/>
  <c r="BU55" i="3"/>
  <c r="BN55" i="3"/>
  <c r="BI55" i="3"/>
  <c r="BH55" i="3"/>
  <c r="CA55" i="3"/>
  <c r="AO55" i="3"/>
  <c r="AV55" i="3"/>
  <c r="AT55" i="3"/>
  <c r="BP55" i="3"/>
  <c r="BQ55" i="3"/>
  <c r="BR55" i="3"/>
  <c r="Y55" i="3"/>
  <c r="BY55" i="3"/>
  <c r="CB55" i="3"/>
  <c r="AP55" i="3"/>
  <c r="X55" i="3"/>
  <c r="BS55" i="3"/>
  <c r="AQ56" i="3" l="1"/>
  <c r="A57" i="3"/>
  <c r="B58" i="3"/>
  <c r="AQ57" i="3"/>
  <c r="AR57" i="3"/>
  <c r="CD56" i="3"/>
  <c r="AU56" i="3"/>
  <c r="BS56" i="3"/>
  <c r="BQ56" i="3"/>
  <c r="BJ56" i="3"/>
  <c r="AV56" i="3"/>
  <c r="BH56" i="3"/>
  <c r="BY56" i="3"/>
  <c r="BZ56" i="3"/>
  <c r="BO56" i="3"/>
  <c r="BR56" i="3"/>
  <c r="BU56" i="3"/>
  <c r="CA56" i="3"/>
  <c r="BN56" i="3"/>
  <c r="BI56" i="3"/>
  <c r="BV56" i="3"/>
  <c r="BP56" i="3"/>
  <c r="AO56" i="3"/>
  <c r="BW56" i="3"/>
  <c r="BK56" i="3"/>
  <c r="AT56" i="3"/>
  <c r="AP56" i="3"/>
  <c r="CB56" i="3"/>
  <c r="BM56" i="3"/>
  <c r="BX56" i="3"/>
  <c r="BL56" i="3"/>
  <c r="BT56" i="3"/>
  <c r="X56" i="3"/>
  <c r="Y56" i="3"/>
  <c r="A58" i="3" l="1"/>
  <c r="AQ58" i="3" s="1"/>
  <c r="B59" i="3"/>
  <c r="CD57" i="3"/>
  <c r="BP57" i="3"/>
  <c r="AV57" i="3"/>
  <c r="BJ57" i="3"/>
  <c r="BT57" i="3"/>
  <c r="CA57" i="3"/>
  <c r="BY57" i="3"/>
  <c r="BN57" i="3"/>
  <c r="BL57" i="3"/>
  <c r="BI57" i="3"/>
  <c r="AU57" i="3"/>
  <c r="BM57" i="3"/>
  <c r="BZ57" i="3"/>
  <c r="AO57" i="3"/>
  <c r="CB57" i="3"/>
  <c r="BU57" i="3"/>
  <c r="AP57" i="3"/>
  <c r="BH57" i="3"/>
  <c r="AT57" i="3"/>
  <c r="BX57" i="3"/>
  <c r="BQ57" i="3"/>
  <c r="BK57" i="3"/>
  <c r="Y57" i="3"/>
  <c r="BO57" i="3"/>
  <c r="BW57" i="3"/>
  <c r="BV57" i="3"/>
  <c r="X57" i="3"/>
  <c r="BR57" i="3"/>
  <c r="BS57" i="3"/>
  <c r="AR58" i="3" l="1"/>
  <c r="A59" i="3"/>
  <c r="B60" i="3"/>
  <c r="AQ59" i="3"/>
  <c r="AR59" i="3"/>
  <c r="CD58" i="3"/>
  <c r="BZ58" i="3"/>
  <c r="AO58" i="3"/>
  <c r="BO58" i="3"/>
  <c r="CB58" i="3"/>
  <c r="AV58" i="3"/>
  <c r="AU58" i="3"/>
  <c r="BM58" i="3"/>
  <c r="BN58" i="3"/>
  <c r="BV58" i="3"/>
  <c r="BR58" i="3"/>
  <c r="BJ58" i="3"/>
  <c r="BK58" i="3"/>
  <c r="BW58" i="3"/>
  <c r="CA58" i="3"/>
  <c r="BT58" i="3"/>
  <c r="BU58" i="3"/>
  <c r="BP58" i="3"/>
  <c r="AP58" i="3"/>
  <c r="BH58" i="3"/>
  <c r="BL58" i="3"/>
  <c r="BI58" i="3"/>
  <c r="X58" i="3"/>
  <c r="Y58" i="3"/>
  <c r="BX58" i="3"/>
  <c r="BQ58" i="3"/>
  <c r="BY58" i="3"/>
  <c r="BS58" i="3"/>
  <c r="AT58" i="3"/>
  <c r="A60" i="3" l="1"/>
  <c r="AQ60" i="3" s="1"/>
  <c r="B61" i="3"/>
  <c r="CD59" i="3"/>
  <c r="BR59" i="3"/>
  <c r="AO59" i="3"/>
  <c r="BL59" i="3"/>
  <c r="BJ59" i="3"/>
  <c r="AV59" i="3"/>
  <c r="AP59" i="3"/>
  <c r="BH59" i="3"/>
  <c r="BY59" i="3"/>
  <c r="BM59" i="3"/>
  <c r="BN59" i="3"/>
  <c r="BI59" i="3"/>
  <c r="BZ59" i="3"/>
  <c r="BQ59" i="3"/>
  <c r="CA59" i="3"/>
  <c r="AU59" i="3"/>
  <c r="BU59" i="3"/>
  <c r="BV59" i="3"/>
  <c r="BK59" i="3"/>
  <c r="BP59" i="3"/>
  <c r="BO59" i="3"/>
  <c r="X59" i="3"/>
  <c r="Y59" i="3"/>
  <c r="BS59" i="3"/>
  <c r="BT59" i="3"/>
  <c r="CB59" i="3"/>
  <c r="AT59" i="3"/>
  <c r="BX59" i="3"/>
  <c r="BW59" i="3"/>
  <c r="AR60" i="3" l="1"/>
  <c r="AR61" i="3"/>
  <c r="AQ61" i="3"/>
  <c r="A61" i="3"/>
  <c r="B62" i="3"/>
  <c r="CD60" i="3"/>
  <c r="BJ60" i="3"/>
  <c r="BP60" i="3"/>
  <c r="AO60" i="3"/>
  <c r="BH60" i="3"/>
  <c r="CB60" i="3"/>
  <c r="AP60" i="3"/>
  <c r="BK60" i="3"/>
  <c r="BY60" i="3"/>
  <c r="BZ60" i="3"/>
  <c r="CA60" i="3"/>
  <c r="BT60" i="3"/>
  <c r="BX60" i="3"/>
  <c r="BL60" i="3"/>
  <c r="BI60" i="3"/>
  <c r="BU60" i="3"/>
  <c r="BQ60" i="3"/>
  <c r="BR60" i="3"/>
  <c r="BS60" i="3"/>
  <c r="BV60" i="3"/>
  <c r="AV60" i="3"/>
  <c r="BW60" i="3"/>
  <c r="BM60" i="3"/>
  <c r="BO60" i="3"/>
  <c r="AT60" i="3"/>
  <c r="X60" i="3"/>
  <c r="BN60" i="3"/>
  <c r="AU60" i="3"/>
  <c r="Y60" i="3"/>
  <c r="AR62" i="3" l="1"/>
  <c r="AQ62" i="3"/>
  <c r="A62" i="3"/>
  <c r="B63" i="3"/>
  <c r="CD61" i="3"/>
  <c r="BP61" i="3"/>
  <c r="BJ61" i="3"/>
  <c r="BZ61" i="3"/>
  <c r="BR61" i="3"/>
  <c r="BS61" i="3"/>
  <c r="BO61" i="3"/>
  <c r="CB61" i="3"/>
  <c r="BL61" i="3"/>
  <c r="BW61" i="3"/>
  <c r="AT61" i="3"/>
  <c r="BT61" i="3"/>
  <c r="AP61" i="3"/>
  <c r="BU61" i="3"/>
  <c r="AO61" i="3"/>
  <c r="BK61" i="3"/>
  <c r="CA61" i="3"/>
  <c r="BI61" i="3"/>
  <c r="BV61" i="3"/>
  <c r="BN61" i="3"/>
  <c r="Y61" i="3"/>
  <c r="BY61" i="3"/>
  <c r="X61" i="3"/>
  <c r="BQ61" i="3"/>
  <c r="AU61" i="3"/>
  <c r="AV61" i="3"/>
  <c r="BH61" i="3"/>
  <c r="BM61" i="3"/>
  <c r="BX61" i="3"/>
  <c r="AR63" i="3" l="1"/>
  <c r="AQ63" i="3"/>
  <c r="A63" i="3"/>
  <c r="B64" i="3"/>
  <c r="CD62" i="3"/>
  <c r="BK62" i="3"/>
  <c r="BO62" i="3"/>
  <c r="BM62" i="3"/>
  <c r="BT62" i="3"/>
  <c r="BU62" i="3"/>
  <c r="BL62" i="3"/>
  <c r="BJ62" i="3"/>
  <c r="AU62" i="3"/>
  <c r="AO62" i="3"/>
  <c r="CB62" i="3"/>
  <c r="BR62" i="3"/>
  <c r="BY62" i="3"/>
  <c r="BZ62" i="3"/>
  <c r="AP62" i="3"/>
  <c r="BQ62" i="3"/>
  <c r="AT62" i="3"/>
  <c r="BI62" i="3"/>
  <c r="BP62" i="3"/>
  <c r="BV62" i="3"/>
  <c r="BN62" i="3"/>
  <c r="BX62" i="3"/>
  <c r="AV62" i="3"/>
  <c r="CA62" i="3"/>
  <c r="Y62" i="3"/>
  <c r="BW62" i="3"/>
  <c r="BH62" i="3"/>
  <c r="BS62" i="3"/>
  <c r="X62" i="3"/>
  <c r="AR64" i="3" l="1"/>
  <c r="AQ64" i="3"/>
  <c r="A64" i="3"/>
  <c r="B65" i="3"/>
  <c r="CD63" i="3"/>
  <c r="BQ63" i="3"/>
  <c r="BR63" i="3"/>
  <c r="BJ63" i="3"/>
  <c r="AV63" i="3"/>
  <c r="BP63" i="3"/>
  <c r="BH63" i="3"/>
  <c r="BO63" i="3"/>
  <c r="BL63" i="3"/>
  <c r="BI63" i="3"/>
  <c r="CB63" i="3"/>
  <c r="BY63" i="3"/>
  <c r="BZ63" i="3"/>
  <c r="BT63" i="3"/>
  <c r="AP63" i="3"/>
  <c r="BX63" i="3"/>
  <c r="AU63" i="3"/>
  <c r="BK63" i="3"/>
  <c r="BU63" i="3"/>
  <c r="BV63" i="3"/>
  <c r="AT63" i="3"/>
  <c r="AO63" i="3"/>
  <c r="Y63" i="3"/>
  <c r="X63" i="3"/>
  <c r="BM63" i="3"/>
  <c r="BN63" i="3"/>
  <c r="BW63" i="3"/>
  <c r="BS63" i="3"/>
  <c r="CA63" i="3"/>
  <c r="AR65" i="3" l="1"/>
  <c r="AQ65" i="3"/>
  <c r="A65" i="3"/>
  <c r="B66" i="3"/>
  <c r="CD64" i="3"/>
  <c r="BL64" i="3"/>
  <c r="BU64" i="3"/>
  <c r="AT64" i="3"/>
  <c r="BK64" i="3"/>
  <c r="BQ64" i="3"/>
  <c r="BX64" i="3"/>
  <c r="BY64" i="3"/>
  <c r="BR64" i="3"/>
  <c r="Y64" i="3"/>
  <c r="X64" i="3"/>
  <c r="BH64" i="3"/>
  <c r="BT64" i="3"/>
  <c r="AV64" i="3"/>
  <c r="BI64" i="3"/>
  <c r="AP64" i="3"/>
  <c r="BP64" i="3"/>
  <c r="BV64" i="3"/>
  <c r="BS64" i="3"/>
  <c r="AU64" i="3"/>
  <c r="CA64" i="3"/>
  <c r="BW64" i="3"/>
  <c r="BO64" i="3"/>
  <c r="AO64" i="3"/>
  <c r="BM64" i="3"/>
  <c r="BJ64" i="3"/>
  <c r="BZ64" i="3"/>
  <c r="BN64" i="3"/>
  <c r="CB64" i="3"/>
  <c r="AR66" i="3" l="1"/>
  <c r="AQ66" i="3"/>
  <c r="A66" i="3"/>
  <c r="B67" i="3"/>
  <c r="CD65" i="3"/>
  <c r="X65" i="3"/>
  <c r="BP65" i="3"/>
  <c r="BN65" i="3"/>
  <c r="CA65" i="3"/>
  <c r="CB65" i="3"/>
  <c r="AT65" i="3"/>
  <c r="BL65" i="3"/>
  <c r="BS65" i="3"/>
  <c r="BZ65" i="3"/>
  <c r="BM65" i="3"/>
  <c r="BO65" i="3"/>
  <c r="AV65" i="3"/>
  <c r="BK65" i="3"/>
  <c r="BQ65" i="3"/>
  <c r="BV65" i="3"/>
  <c r="BY65" i="3"/>
  <c r="BJ65" i="3"/>
  <c r="AO65" i="3"/>
  <c r="BW65" i="3"/>
  <c r="BT65" i="3"/>
  <c r="BR65" i="3"/>
  <c r="AP65" i="3"/>
  <c r="BI65" i="3"/>
  <c r="BX65" i="3"/>
  <c r="BH65" i="3"/>
  <c r="AU65" i="3"/>
  <c r="BU65" i="3"/>
  <c r="Y65" i="3"/>
  <c r="AR67" i="3" l="1"/>
  <c r="AQ67" i="3"/>
  <c r="A67" i="3"/>
  <c r="B68" i="3"/>
  <c r="CD66" i="3"/>
  <c r="BT66" i="3"/>
  <c r="BH66" i="3"/>
  <c r="BZ66" i="3"/>
  <c r="AP66" i="3"/>
  <c r="X66" i="3"/>
  <c r="Y66" i="3"/>
  <c r="BJ66" i="3"/>
  <c r="BS66" i="3"/>
  <c r="AO66" i="3"/>
  <c r="BU66" i="3"/>
  <c r="CB66" i="3"/>
  <c r="BR66" i="3"/>
  <c r="BO66" i="3"/>
  <c r="BL66" i="3"/>
  <c r="AU66" i="3"/>
  <c r="BM66" i="3"/>
  <c r="BP66" i="3"/>
  <c r="BQ66" i="3"/>
  <c r="BX66" i="3"/>
  <c r="BY66" i="3"/>
  <c r="AT66" i="3"/>
  <c r="AV66" i="3"/>
  <c r="CA66" i="3"/>
  <c r="BV66" i="3"/>
  <c r="BI66" i="3"/>
  <c r="BW66" i="3"/>
  <c r="BK66" i="3"/>
  <c r="BN66" i="3"/>
  <c r="A68" i="3" l="1"/>
  <c r="B69" i="3"/>
  <c r="AQ68" i="3"/>
  <c r="AR68" i="3"/>
  <c r="CD67" i="3"/>
  <c r="Y67" i="3"/>
  <c r="BX67" i="3"/>
  <c r="BN67" i="3"/>
  <c r="CB67" i="3"/>
  <c r="AU67" i="3"/>
  <c r="BP67" i="3"/>
  <c r="BZ67" i="3"/>
  <c r="AV67" i="3"/>
  <c r="BW67" i="3"/>
  <c r="BR67" i="3"/>
  <c r="BL67" i="3"/>
  <c r="BJ67" i="3"/>
  <c r="CA67" i="3"/>
  <c r="BY67" i="3"/>
  <c r="X67" i="3"/>
  <c r="BO67" i="3"/>
  <c r="BM67" i="3"/>
  <c r="BI67" i="3"/>
  <c r="AT67" i="3"/>
  <c r="BK67" i="3"/>
  <c r="BH67" i="3"/>
  <c r="AO67" i="3"/>
  <c r="AP67" i="3"/>
  <c r="BS67" i="3"/>
  <c r="BT67" i="3"/>
  <c r="BV67" i="3"/>
  <c r="BQ67" i="3"/>
  <c r="BU67" i="3"/>
  <c r="A69" i="3" l="1"/>
  <c r="B70" i="3"/>
  <c r="AR69" i="3"/>
  <c r="AQ69" i="3"/>
  <c r="CD68" i="3"/>
  <c r="BK68" i="3"/>
  <c r="BU68" i="3"/>
  <c r="X68" i="3"/>
  <c r="AP68" i="3"/>
  <c r="BR68" i="3"/>
  <c r="BM68" i="3"/>
  <c r="Y68" i="3"/>
  <c r="BP68" i="3"/>
  <c r="BW68" i="3"/>
  <c r="BT68" i="3"/>
  <c r="BZ68" i="3"/>
  <c r="BX68" i="3"/>
  <c r="AV68" i="3"/>
  <c r="BV68" i="3"/>
  <c r="AU68" i="3"/>
  <c r="BJ68" i="3"/>
  <c r="BH68" i="3"/>
  <c r="BN68" i="3"/>
  <c r="BO68" i="3"/>
  <c r="BL68" i="3"/>
  <c r="AO68" i="3"/>
  <c r="BQ68" i="3"/>
  <c r="BI68" i="3"/>
  <c r="BY68" i="3"/>
  <c r="CA68" i="3"/>
  <c r="CB68" i="3"/>
  <c r="BS68" i="3"/>
  <c r="AT68" i="3"/>
  <c r="A70" i="3" l="1"/>
  <c r="B71" i="3"/>
  <c r="AQ70" i="3"/>
  <c r="AR70" i="3"/>
  <c r="CD69" i="3"/>
  <c r="BV69" i="3"/>
  <c r="BM69" i="3"/>
  <c r="BH69" i="3"/>
  <c r="Y69" i="3"/>
  <c r="BY69" i="3"/>
  <c r="CA69" i="3"/>
  <c r="AV69" i="3"/>
  <c r="BU69" i="3"/>
  <c r="BK69" i="3"/>
  <c r="BZ69" i="3"/>
  <c r="AO69" i="3"/>
  <c r="BQ69" i="3"/>
  <c r="BI69" i="3"/>
  <c r="BW69" i="3"/>
  <c r="AT69" i="3"/>
  <c r="AU69" i="3"/>
  <c r="BJ69" i="3"/>
  <c r="BX69" i="3"/>
  <c r="BS69" i="3"/>
  <c r="BO69" i="3"/>
  <c r="BT69" i="3"/>
  <c r="CB69" i="3"/>
  <c r="AP69" i="3"/>
  <c r="BR69" i="3"/>
  <c r="BL69" i="3"/>
  <c r="BN69" i="3"/>
  <c r="BP69" i="3"/>
  <c r="X69" i="3"/>
  <c r="A71" i="3" l="1"/>
  <c r="B72" i="3"/>
  <c r="AQ71" i="3"/>
  <c r="AR71" i="3"/>
  <c r="CD70" i="3"/>
  <c r="BT70" i="3"/>
  <c r="BV70" i="3"/>
  <c r="BS70" i="3"/>
  <c r="BY70" i="3"/>
  <c r="BQ70" i="3"/>
  <c r="Y70" i="3"/>
  <c r="BP70" i="3"/>
  <c r="AU70" i="3"/>
  <c r="CA70" i="3"/>
  <c r="X70" i="3"/>
  <c r="AP70" i="3"/>
  <c r="BK70" i="3"/>
  <c r="BZ70" i="3"/>
  <c r="AO70" i="3"/>
  <c r="BR70" i="3"/>
  <c r="BN70" i="3"/>
  <c r="BM70" i="3"/>
  <c r="BW70" i="3"/>
  <c r="BO70" i="3"/>
  <c r="BU70" i="3"/>
  <c r="BX70" i="3"/>
  <c r="AT70" i="3"/>
  <c r="CB70" i="3"/>
  <c r="BL70" i="3"/>
  <c r="BH70" i="3"/>
  <c r="AV70" i="3"/>
  <c r="BI70" i="3"/>
  <c r="BJ70" i="3"/>
  <c r="A72" i="3" l="1"/>
  <c r="B73" i="3"/>
  <c r="AQ72" i="3"/>
  <c r="AR72" i="3"/>
  <c r="CD71" i="3"/>
  <c r="BQ71" i="3"/>
  <c r="CA71" i="3"/>
  <c r="BY71" i="3"/>
  <c r="BV71" i="3"/>
  <c r="AT71" i="3"/>
  <c r="AP71" i="3"/>
  <c r="BK71" i="3"/>
  <c r="BH71" i="3"/>
  <c r="BM71" i="3"/>
  <c r="BS71" i="3"/>
  <c r="BI71" i="3"/>
  <c r="BT71" i="3"/>
  <c r="X71" i="3"/>
  <c r="BR71" i="3"/>
  <c r="BL71" i="3"/>
  <c r="BU71" i="3"/>
  <c r="BJ71" i="3"/>
  <c r="BP71" i="3"/>
  <c r="Y71" i="3"/>
  <c r="BZ71" i="3"/>
  <c r="BW71" i="3"/>
  <c r="CB71" i="3"/>
  <c r="AO71" i="3"/>
  <c r="AU71" i="3"/>
  <c r="AV71" i="3"/>
  <c r="BX71" i="3"/>
  <c r="BN71" i="3"/>
  <c r="BO71" i="3"/>
  <c r="AR73" i="3" l="1"/>
  <c r="AQ73" i="3"/>
  <c r="A73" i="3"/>
  <c r="B74" i="3"/>
  <c r="CD72" i="3"/>
  <c r="BW72" i="3"/>
  <c r="BK72" i="3"/>
  <c r="BO72" i="3"/>
  <c r="Y72" i="3"/>
  <c r="BH72" i="3"/>
  <c r="CA72" i="3"/>
  <c r="BQ72" i="3"/>
  <c r="BM72" i="3"/>
  <c r="CB72" i="3"/>
  <c r="BP72" i="3"/>
  <c r="AO72" i="3"/>
  <c r="AV72" i="3"/>
  <c r="BJ72" i="3"/>
  <c r="X72" i="3"/>
  <c r="BN72" i="3"/>
  <c r="BR72" i="3"/>
  <c r="BY72" i="3"/>
  <c r="BI72" i="3"/>
  <c r="BU72" i="3"/>
  <c r="BX72" i="3"/>
  <c r="AP72" i="3"/>
  <c r="BS72" i="3"/>
  <c r="AU72" i="3"/>
  <c r="BZ72" i="3"/>
  <c r="BL72" i="3"/>
  <c r="BV72" i="3"/>
  <c r="AT72" i="3"/>
  <c r="BT72" i="3"/>
  <c r="AR74" i="3" l="1"/>
  <c r="AQ74" i="3"/>
  <c r="A74" i="3"/>
  <c r="B75" i="3"/>
  <c r="CD73" i="3"/>
  <c r="AV73" i="3"/>
  <c r="BR73" i="3"/>
  <c r="BX73" i="3"/>
  <c r="CB73" i="3"/>
  <c r="BH73" i="3"/>
  <c r="BK73" i="3"/>
  <c r="BO73" i="3"/>
  <c r="BI73" i="3"/>
  <c r="AO73" i="3"/>
  <c r="AU73" i="3"/>
  <c r="X73" i="3"/>
  <c r="BW73" i="3"/>
  <c r="BM73" i="3"/>
  <c r="BT73" i="3"/>
  <c r="AP73" i="3"/>
  <c r="AT73" i="3"/>
  <c r="BL73" i="3"/>
  <c r="BJ73" i="3"/>
  <c r="Y73" i="3"/>
  <c r="BP73" i="3"/>
  <c r="BS73" i="3"/>
  <c r="BN73" i="3"/>
  <c r="BV73" i="3"/>
  <c r="BZ73" i="3"/>
  <c r="BU73" i="3"/>
  <c r="BQ73" i="3"/>
  <c r="BY73" i="3"/>
  <c r="CA73" i="3"/>
  <c r="AR75" i="3" l="1"/>
  <c r="AQ75" i="3"/>
  <c r="B76" i="3"/>
  <c r="A75" i="3"/>
  <c r="CD74" i="3"/>
  <c r="AO74" i="3"/>
  <c r="Y74" i="3"/>
  <c r="X74" i="3"/>
  <c r="AU74" i="3"/>
  <c r="BT74" i="3"/>
  <c r="BX74" i="3"/>
  <c r="AT74" i="3"/>
  <c r="BH74" i="3"/>
  <c r="BZ74" i="3"/>
  <c r="BV74" i="3"/>
  <c r="BS74" i="3"/>
  <c r="BO74" i="3"/>
  <c r="BJ74" i="3"/>
  <c r="AP74" i="3"/>
  <c r="CA74" i="3"/>
  <c r="CB74" i="3"/>
  <c r="BQ74" i="3"/>
  <c r="BY74" i="3"/>
  <c r="BK74" i="3"/>
  <c r="BI74" i="3"/>
  <c r="BP74" i="3"/>
  <c r="BM74" i="3"/>
  <c r="BN74" i="3"/>
  <c r="BL74" i="3"/>
  <c r="BR74" i="3"/>
  <c r="BW74" i="3"/>
  <c r="BU74" i="3"/>
  <c r="AV74" i="3"/>
  <c r="CD75" i="3" l="1"/>
  <c r="BJ75" i="3"/>
  <c r="BO75" i="3"/>
  <c r="BU75" i="3"/>
  <c r="BN75" i="3"/>
  <c r="AV75" i="3"/>
  <c r="BL75" i="3"/>
  <c r="CB75" i="3"/>
  <c r="BZ75" i="3"/>
  <c r="Y75" i="3"/>
  <c r="X75" i="3"/>
  <c r="AU75" i="3"/>
  <c r="BY75" i="3"/>
  <c r="BV75" i="3"/>
  <c r="CA75" i="3"/>
  <c r="BT75" i="3"/>
  <c r="BI75" i="3"/>
  <c r="BK75" i="3"/>
  <c r="AT75" i="3"/>
  <c r="BQ75" i="3"/>
  <c r="BW75" i="3"/>
  <c r="BR75" i="3"/>
  <c r="AO75" i="3"/>
  <c r="BX75" i="3"/>
  <c r="BP75" i="3"/>
  <c r="AP75" i="3"/>
  <c r="BH75" i="3"/>
  <c r="BM75" i="3"/>
  <c r="BS75" i="3"/>
  <c r="AR76" i="3"/>
  <c r="AQ76" i="3"/>
  <c r="A76" i="3"/>
  <c r="B77" i="3"/>
  <c r="AR77" i="3" l="1"/>
  <c r="AQ77" i="3"/>
  <c r="A77" i="3"/>
  <c r="B78" i="3"/>
  <c r="CD76" i="3"/>
  <c r="BS76" i="3"/>
  <c r="AP76" i="3"/>
  <c r="BI76" i="3"/>
  <c r="BU76" i="3"/>
  <c r="BW76" i="3"/>
  <c r="BK76" i="3"/>
  <c r="BR76" i="3"/>
  <c r="BQ76" i="3"/>
  <c r="BO76" i="3"/>
  <c r="BV76" i="3"/>
  <c r="BL76" i="3"/>
  <c r="BH76" i="3"/>
  <c r="AT76" i="3"/>
  <c r="Y76" i="3"/>
  <c r="BT76" i="3"/>
  <c r="BM76" i="3"/>
  <c r="CA76" i="3"/>
  <c r="AU76" i="3"/>
  <c r="BZ76" i="3"/>
  <c r="AV76" i="3"/>
  <c r="BN76" i="3"/>
  <c r="CB76" i="3"/>
  <c r="AO76" i="3"/>
  <c r="BJ76" i="3"/>
  <c r="X76" i="3"/>
  <c r="BX76" i="3"/>
  <c r="BP76" i="3"/>
  <c r="BY76" i="3"/>
  <c r="AR78" i="3" l="1"/>
  <c r="AQ78" i="3"/>
  <c r="A78" i="3"/>
  <c r="B79" i="3"/>
  <c r="CD77" i="3"/>
  <c r="BZ77" i="3"/>
  <c r="BM77" i="3"/>
  <c r="BL77" i="3"/>
  <c r="BT77" i="3"/>
  <c r="BR77" i="3"/>
  <c r="BJ77" i="3"/>
  <c r="BW77" i="3"/>
  <c r="Y77" i="3"/>
  <c r="BX77" i="3"/>
  <c r="BQ77" i="3"/>
  <c r="BH77" i="3"/>
  <c r="AT77" i="3"/>
  <c r="BS77" i="3"/>
  <c r="AU77" i="3"/>
  <c r="BN77" i="3"/>
  <c r="AV77" i="3"/>
  <c r="BY77" i="3"/>
  <c r="BO77" i="3"/>
  <c r="BU77" i="3"/>
  <c r="BI77" i="3"/>
  <c r="CA77" i="3"/>
  <c r="BK77" i="3"/>
  <c r="CB77" i="3"/>
  <c r="BP77" i="3"/>
  <c r="AP77" i="3"/>
  <c r="X77" i="3"/>
  <c r="BV77" i="3"/>
  <c r="AO77" i="3"/>
  <c r="AR79" i="3" l="1"/>
  <c r="AQ79" i="3"/>
  <c r="A79" i="3"/>
  <c r="B80" i="3"/>
  <c r="CD78" i="3"/>
  <c r="BM78" i="3"/>
  <c r="BV78" i="3"/>
  <c r="BJ78" i="3"/>
  <c r="Y78" i="3"/>
  <c r="BR78" i="3"/>
  <c r="BN78" i="3"/>
  <c r="BX78" i="3"/>
  <c r="AO78" i="3"/>
  <c r="BH78" i="3"/>
  <c r="BT78" i="3"/>
  <c r="AU78" i="3"/>
  <c r="BU78" i="3"/>
  <c r="BS78" i="3"/>
  <c r="BZ78" i="3"/>
  <c r="BW78" i="3"/>
  <c r="AV78" i="3"/>
  <c r="AT78" i="3"/>
  <c r="CA78" i="3"/>
  <c r="AP78" i="3"/>
  <c r="BK78" i="3"/>
  <c r="BY78" i="3"/>
  <c r="BP78" i="3"/>
  <c r="BQ78" i="3"/>
  <c r="BL78" i="3"/>
  <c r="CB78" i="3"/>
  <c r="BO78" i="3"/>
  <c r="BI78" i="3"/>
  <c r="X78" i="3"/>
  <c r="A80" i="3" l="1"/>
  <c r="B81" i="3"/>
  <c r="AQ80" i="3"/>
  <c r="AR80" i="3"/>
  <c r="CD79" i="3"/>
  <c r="BQ79" i="3"/>
  <c r="BU79" i="3"/>
  <c r="CB79" i="3"/>
  <c r="BI79" i="3"/>
  <c r="BM79" i="3"/>
  <c r="BN79" i="3"/>
  <c r="AV79" i="3"/>
  <c r="BV79" i="3"/>
  <c r="BW79" i="3"/>
  <c r="X79" i="3"/>
  <c r="BP79" i="3"/>
  <c r="BR79" i="3"/>
  <c r="AT79" i="3"/>
  <c r="BO79" i="3"/>
  <c r="AO79" i="3"/>
  <c r="BX79" i="3"/>
  <c r="BH79" i="3"/>
  <c r="BY79" i="3"/>
  <c r="AU79" i="3"/>
  <c r="Y79" i="3"/>
  <c r="BL79" i="3"/>
  <c r="BZ79" i="3"/>
  <c r="BT79" i="3"/>
  <c r="BK79" i="3"/>
  <c r="BJ79" i="3"/>
  <c r="CA79" i="3"/>
  <c r="AP79" i="3"/>
  <c r="BS79" i="3"/>
  <c r="A81" i="3" l="1"/>
  <c r="B82" i="3"/>
  <c r="AR81" i="3"/>
  <c r="AQ81" i="3"/>
  <c r="CD80" i="3"/>
  <c r="BI80" i="3"/>
  <c r="BR80" i="3"/>
  <c r="BX80" i="3"/>
  <c r="BV80" i="3"/>
  <c r="BQ80" i="3"/>
  <c r="CA80" i="3"/>
  <c r="Y80" i="3"/>
  <c r="AO80" i="3"/>
  <c r="BZ80" i="3"/>
  <c r="BP80" i="3"/>
  <c r="AP80" i="3"/>
  <c r="AV80" i="3"/>
  <c r="BS80" i="3"/>
  <c r="BH80" i="3"/>
  <c r="BJ80" i="3"/>
  <c r="BM80" i="3"/>
  <c r="BT80" i="3"/>
  <c r="AU80" i="3"/>
  <c r="X80" i="3"/>
  <c r="CB80" i="3"/>
  <c r="BY80" i="3"/>
  <c r="BL80" i="3"/>
  <c r="AT80" i="3"/>
  <c r="BK80" i="3"/>
  <c r="BN80" i="3"/>
  <c r="BU80" i="3"/>
  <c r="BW80" i="3"/>
  <c r="BO80" i="3"/>
  <c r="A82" i="3" l="1"/>
  <c r="B83" i="3"/>
  <c r="AR82" i="3"/>
  <c r="AQ82" i="3"/>
  <c r="CD81" i="3"/>
  <c r="BZ81" i="3"/>
  <c r="AV81" i="3"/>
  <c r="BR81" i="3"/>
  <c r="BV81" i="3"/>
  <c r="BU81" i="3"/>
  <c r="BT81" i="3"/>
  <c r="CA81" i="3"/>
  <c r="BN81" i="3"/>
  <c r="BS81" i="3"/>
  <c r="BK81" i="3"/>
  <c r="BL81" i="3"/>
  <c r="Y81" i="3"/>
  <c r="AP81" i="3"/>
  <c r="AT81" i="3"/>
  <c r="BO81" i="3"/>
  <c r="AU81" i="3"/>
  <c r="CB81" i="3"/>
  <c r="BX81" i="3"/>
  <c r="BQ81" i="3"/>
  <c r="BJ81" i="3"/>
  <c r="BM81" i="3"/>
  <c r="X81" i="3"/>
  <c r="BP81" i="3"/>
  <c r="BI81" i="3"/>
  <c r="BH81" i="3"/>
  <c r="AO81" i="3"/>
  <c r="BY81" i="3"/>
  <c r="BW81" i="3"/>
  <c r="A83" i="3" l="1"/>
  <c r="B84" i="3"/>
  <c r="AR83" i="3"/>
  <c r="AQ83" i="3"/>
  <c r="CD82" i="3"/>
  <c r="AU82" i="3"/>
  <c r="BX82" i="3"/>
  <c r="BU82" i="3"/>
  <c r="BW82" i="3"/>
  <c r="BY82" i="3"/>
  <c r="X82" i="3"/>
  <c r="BH82" i="3"/>
  <c r="BI82" i="3"/>
  <c r="BR82" i="3"/>
  <c r="AO82" i="3"/>
  <c r="BN82" i="3"/>
  <c r="BM82" i="3"/>
  <c r="BK82" i="3"/>
  <c r="BQ82" i="3"/>
  <c r="BV82" i="3"/>
  <c r="AV82" i="3"/>
  <c r="Y82" i="3"/>
  <c r="BZ82" i="3"/>
  <c r="BO82" i="3"/>
  <c r="BL82" i="3"/>
  <c r="BP82" i="3"/>
  <c r="AT82" i="3"/>
  <c r="CA82" i="3"/>
  <c r="BT82" i="3"/>
  <c r="BS82" i="3"/>
  <c r="BJ82" i="3"/>
  <c r="CB82" i="3"/>
  <c r="AP82" i="3"/>
  <c r="A84" i="3" l="1"/>
  <c r="B85" i="3"/>
  <c r="AR84" i="3"/>
  <c r="AQ84" i="3"/>
  <c r="CD83" i="3"/>
  <c r="BL83" i="3"/>
  <c r="AP83" i="3"/>
  <c r="CB83" i="3"/>
  <c r="BT83" i="3"/>
  <c r="BH83" i="3"/>
  <c r="BR83" i="3"/>
  <c r="X83" i="3"/>
  <c r="Y83" i="3"/>
  <c r="AU83" i="3"/>
  <c r="BV83" i="3"/>
  <c r="BW83" i="3"/>
  <c r="BQ83" i="3"/>
  <c r="BZ83" i="3"/>
  <c r="BY83" i="3"/>
  <c r="CA83" i="3"/>
  <c r="BJ83" i="3"/>
  <c r="AV83" i="3"/>
  <c r="BX83" i="3"/>
  <c r="BI83" i="3"/>
  <c r="BM83" i="3"/>
  <c r="AO83" i="3"/>
  <c r="BP83" i="3"/>
  <c r="BU83" i="3"/>
  <c r="BS83" i="3"/>
  <c r="AT83" i="3"/>
  <c r="BN83" i="3"/>
  <c r="BK83" i="3"/>
  <c r="BO83" i="3"/>
  <c r="AR85" i="3" l="1"/>
  <c r="AQ85" i="3"/>
  <c r="A85" i="3"/>
  <c r="B86" i="3"/>
  <c r="CD84" i="3"/>
  <c r="AO84" i="3"/>
  <c r="CB84" i="3"/>
  <c r="BX84" i="3"/>
  <c r="AU84" i="3"/>
  <c r="BT84" i="3"/>
  <c r="BS84" i="3"/>
  <c r="BH84" i="3"/>
  <c r="BQ84" i="3"/>
  <c r="AV84" i="3"/>
  <c r="BR84" i="3"/>
  <c r="BV84" i="3"/>
  <c r="BL84" i="3"/>
  <c r="CA84" i="3"/>
  <c r="BO84" i="3"/>
  <c r="AP84" i="3"/>
  <c r="AT84" i="3"/>
  <c r="BK84" i="3"/>
  <c r="BM84" i="3"/>
  <c r="BP84" i="3"/>
  <c r="BN84" i="3"/>
  <c r="BW84" i="3"/>
  <c r="BU84" i="3"/>
  <c r="BJ84" i="3"/>
  <c r="BY84" i="3"/>
  <c r="BZ84" i="3"/>
  <c r="BI84" i="3"/>
  <c r="X84" i="3"/>
  <c r="Y84" i="3"/>
  <c r="AR86" i="3" l="1"/>
  <c r="AQ86" i="3"/>
  <c r="A86" i="3"/>
  <c r="B87" i="3"/>
  <c r="CD85" i="3"/>
  <c r="CB85" i="3"/>
  <c r="X85" i="3"/>
  <c r="BL85" i="3"/>
  <c r="AV85" i="3"/>
  <c r="BM85" i="3"/>
  <c r="BZ85" i="3"/>
  <c r="AT85" i="3"/>
  <c r="BX85" i="3"/>
  <c r="CA85" i="3"/>
  <c r="BO85" i="3"/>
  <c r="BK85" i="3"/>
  <c r="BQ85" i="3"/>
  <c r="BH85" i="3"/>
  <c r="BY85" i="3"/>
  <c r="BT85" i="3"/>
  <c r="AP85" i="3"/>
  <c r="BI85" i="3"/>
  <c r="BV85" i="3"/>
  <c r="BR85" i="3"/>
  <c r="BN85" i="3"/>
  <c r="BP85" i="3"/>
  <c r="BW85" i="3"/>
  <c r="BS85" i="3"/>
  <c r="AU85" i="3"/>
  <c r="AO85" i="3"/>
  <c r="BJ85" i="3"/>
  <c r="Y85" i="3"/>
  <c r="BU85" i="3"/>
  <c r="AR87" i="3" l="1"/>
  <c r="AQ87" i="3"/>
  <c r="A87" i="3"/>
  <c r="B88" i="3"/>
  <c r="CD86" i="3"/>
  <c r="BQ86" i="3"/>
  <c r="BW86" i="3"/>
  <c r="CB86" i="3"/>
  <c r="BJ86" i="3"/>
  <c r="BH86" i="3"/>
  <c r="BU86" i="3"/>
  <c r="BS86" i="3"/>
  <c r="X86" i="3"/>
  <c r="BL86" i="3"/>
  <c r="BI86" i="3"/>
  <c r="BN86" i="3"/>
  <c r="BV86" i="3"/>
  <c r="BK86" i="3"/>
  <c r="BO86" i="3"/>
  <c r="AU86" i="3"/>
  <c r="BR86" i="3"/>
  <c r="AO86" i="3"/>
  <c r="BM86" i="3"/>
  <c r="CA86" i="3"/>
  <c r="BY86" i="3"/>
  <c r="BT86" i="3"/>
  <c r="BP86" i="3"/>
  <c r="BZ86" i="3"/>
  <c r="BX86" i="3"/>
  <c r="Y86" i="3"/>
  <c r="AT86" i="3"/>
  <c r="AP86" i="3"/>
  <c r="AV86" i="3"/>
  <c r="AR88" i="3" l="1"/>
  <c r="AQ88" i="3"/>
  <c r="A88" i="3"/>
  <c r="B89" i="3"/>
  <c r="CD87" i="3"/>
  <c r="BR87" i="3"/>
  <c r="BW87" i="3"/>
  <c r="Y87" i="3"/>
  <c r="AT87" i="3"/>
  <c r="BP87" i="3"/>
  <c r="BN87" i="3"/>
  <c r="AU87" i="3"/>
  <c r="BS87" i="3"/>
  <c r="AV87" i="3"/>
  <c r="AP87" i="3"/>
  <c r="BT87" i="3"/>
  <c r="CA87" i="3"/>
  <c r="BZ87" i="3"/>
  <c r="BQ87" i="3"/>
  <c r="BX87" i="3"/>
  <c r="BM87" i="3"/>
  <c r="BJ87" i="3"/>
  <c r="BL87" i="3"/>
  <c r="BH87" i="3"/>
  <c r="CB87" i="3"/>
  <c r="BV87" i="3"/>
  <c r="BO87" i="3"/>
  <c r="BU87" i="3"/>
  <c r="AO87" i="3"/>
  <c r="BK87" i="3"/>
  <c r="BI87" i="3"/>
  <c r="BY87" i="3"/>
  <c r="X87" i="3"/>
  <c r="AR89" i="3" l="1"/>
  <c r="AQ89" i="3"/>
  <c r="A89" i="3"/>
  <c r="B90" i="3"/>
  <c r="CD88" i="3"/>
  <c r="Y88" i="3"/>
  <c r="X88" i="3"/>
  <c r="BY88" i="3"/>
  <c r="BX88" i="3"/>
  <c r="BW88" i="3"/>
  <c r="BI88" i="3"/>
  <c r="BH88" i="3"/>
  <c r="AO88" i="3"/>
  <c r="AV88" i="3"/>
  <c r="BV88" i="3"/>
  <c r="BU88" i="3"/>
  <c r="BN88" i="3"/>
  <c r="BL88" i="3"/>
  <c r="BK88" i="3"/>
  <c r="BP88" i="3"/>
  <c r="CA88" i="3"/>
  <c r="BT88" i="3"/>
  <c r="BO88" i="3"/>
  <c r="BR88" i="3"/>
  <c r="BJ88" i="3"/>
  <c r="AP88" i="3"/>
  <c r="AT88" i="3"/>
  <c r="BM88" i="3"/>
  <c r="BS88" i="3"/>
  <c r="AU88" i="3"/>
  <c r="BQ88" i="3"/>
  <c r="CB88" i="3"/>
  <c r="BZ88" i="3"/>
  <c r="AR90" i="3" l="1"/>
  <c r="AQ90" i="3"/>
  <c r="A90" i="3"/>
  <c r="B91" i="3"/>
  <c r="CD89" i="3"/>
  <c r="X89" i="3"/>
  <c r="BT89" i="3"/>
  <c r="AT89" i="3"/>
  <c r="BJ89" i="3"/>
  <c r="BW89" i="3"/>
  <c r="BN89" i="3"/>
  <c r="AP89" i="3"/>
  <c r="AO89" i="3"/>
  <c r="BX89" i="3"/>
  <c r="BO89" i="3"/>
  <c r="BL89" i="3"/>
  <c r="BS89" i="3"/>
  <c r="AV89" i="3"/>
  <c r="Y89" i="3"/>
  <c r="BR89" i="3"/>
  <c r="BZ89" i="3"/>
  <c r="BY89" i="3"/>
  <c r="BI89" i="3"/>
  <c r="BK89" i="3"/>
  <c r="BQ89" i="3"/>
  <c r="AU89" i="3"/>
  <c r="CB89" i="3"/>
  <c r="BM89" i="3"/>
  <c r="BU89" i="3"/>
  <c r="BH89" i="3"/>
  <c r="BV89" i="3"/>
  <c r="BP89" i="3"/>
  <c r="CA89" i="3"/>
  <c r="AR91" i="3" l="1"/>
  <c r="AQ91" i="3"/>
  <c r="A91" i="3"/>
  <c r="B92" i="3"/>
  <c r="CD90" i="3"/>
  <c r="BW90" i="3"/>
  <c r="X90" i="3"/>
  <c r="BR90" i="3"/>
  <c r="BK90" i="3"/>
  <c r="CA90" i="3"/>
  <c r="BM90" i="3"/>
  <c r="BO90" i="3"/>
  <c r="AP90" i="3"/>
  <c r="BY90" i="3"/>
  <c r="BV90" i="3"/>
  <c r="BU90" i="3"/>
  <c r="BJ90" i="3"/>
  <c r="BI90" i="3"/>
  <c r="AV90" i="3"/>
  <c r="BT90" i="3"/>
  <c r="BN90" i="3"/>
  <c r="Y90" i="3"/>
  <c r="AO90" i="3"/>
  <c r="BP90" i="3"/>
  <c r="AU90" i="3"/>
  <c r="BZ90" i="3"/>
  <c r="CB90" i="3"/>
  <c r="BH90" i="3"/>
  <c r="AT90" i="3"/>
  <c r="BS90" i="3"/>
  <c r="BL90" i="3"/>
  <c r="BQ90" i="3"/>
  <c r="BX90" i="3"/>
  <c r="A92" i="3" l="1"/>
  <c r="B93" i="3"/>
  <c r="AQ92" i="3"/>
  <c r="AR92" i="3"/>
  <c r="CD91" i="3"/>
  <c r="Y91" i="3"/>
  <c r="BY91" i="3"/>
  <c r="BR91" i="3"/>
  <c r="AT91" i="3"/>
  <c r="AP91" i="3"/>
  <c r="BX91" i="3"/>
  <c r="AO91" i="3"/>
  <c r="BW91" i="3"/>
  <c r="AU91" i="3"/>
  <c r="BH91" i="3"/>
  <c r="BN91" i="3"/>
  <c r="BV91" i="3"/>
  <c r="BZ91" i="3"/>
  <c r="BQ91" i="3"/>
  <c r="AV91" i="3"/>
  <c r="CB91" i="3"/>
  <c r="CA91" i="3"/>
  <c r="BU91" i="3"/>
  <c r="BO91" i="3"/>
  <c r="BK91" i="3"/>
  <c r="X91" i="3"/>
  <c r="BI91" i="3"/>
  <c r="BP91" i="3"/>
  <c r="BT91" i="3"/>
  <c r="BS91" i="3"/>
  <c r="BM91" i="3"/>
  <c r="BL91" i="3"/>
  <c r="BJ91" i="3"/>
  <c r="A93" i="3" l="1"/>
  <c r="B94" i="3"/>
  <c r="AQ93" i="3"/>
  <c r="AR93" i="3"/>
  <c r="CD92" i="3"/>
  <c r="BM92" i="3"/>
  <c r="BP92" i="3"/>
  <c r="BU92" i="3"/>
  <c r="BH92" i="3"/>
  <c r="BY92" i="3"/>
  <c r="BN92" i="3"/>
  <c r="BS92" i="3"/>
  <c r="AP92" i="3"/>
  <c r="AT92" i="3"/>
  <c r="BO92" i="3"/>
  <c r="BL92" i="3"/>
  <c r="X92" i="3"/>
  <c r="AO92" i="3"/>
  <c r="BI92" i="3"/>
  <c r="BV92" i="3"/>
  <c r="BT92" i="3"/>
  <c r="CB92" i="3"/>
  <c r="AV92" i="3"/>
  <c r="BR92" i="3"/>
  <c r="CA92" i="3"/>
  <c r="BQ92" i="3"/>
  <c r="BZ92" i="3"/>
  <c r="BX92" i="3"/>
  <c r="BK92" i="3"/>
  <c r="AU92" i="3"/>
  <c r="Y92" i="3"/>
  <c r="BJ92" i="3"/>
  <c r="BW92" i="3"/>
  <c r="A94" i="3" l="1"/>
  <c r="B95" i="3"/>
  <c r="AQ94" i="3"/>
  <c r="AR94" i="3"/>
  <c r="CD93" i="3"/>
  <c r="BY93" i="3"/>
  <c r="AO93" i="3"/>
  <c r="BV93" i="3"/>
  <c r="BJ93" i="3"/>
  <c r="CB93" i="3"/>
  <c r="AT93" i="3"/>
  <c r="BM93" i="3"/>
  <c r="BX93" i="3"/>
  <c r="BL93" i="3"/>
  <c r="AP93" i="3"/>
  <c r="BR93" i="3"/>
  <c r="AU93" i="3"/>
  <c r="BZ93" i="3"/>
  <c r="X93" i="3"/>
  <c r="AV93" i="3"/>
  <c r="Y93" i="3"/>
  <c r="BU93" i="3"/>
  <c r="BS93" i="3"/>
  <c r="BW93" i="3"/>
  <c r="BQ93" i="3"/>
  <c r="BH93" i="3"/>
  <c r="CA93" i="3"/>
  <c r="BN93" i="3"/>
  <c r="BO93" i="3"/>
  <c r="BP93" i="3"/>
  <c r="BI93" i="3"/>
  <c r="BK93" i="3"/>
  <c r="BT93" i="3"/>
  <c r="A95" i="3" l="1"/>
  <c r="B96" i="3"/>
  <c r="AR95" i="3"/>
  <c r="AQ95" i="3"/>
  <c r="CD94" i="3"/>
  <c r="AU94" i="3"/>
  <c r="AV94" i="3"/>
  <c r="AP94" i="3"/>
  <c r="X94" i="3"/>
  <c r="AT94" i="3"/>
  <c r="BO94" i="3"/>
  <c r="BJ94" i="3"/>
  <c r="AO94" i="3"/>
  <c r="BM94" i="3"/>
  <c r="BY94" i="3"/>
  <c r="BI94" i="3"/>
  <c r="BS94" i="3"/>
  <c r="BK94" i="3"/>
  <c r="BR94" i="3"/>
  <c r="BH94" i="3"/>
  <c r="BN94" i="3"/>
  <c r="BX94" i="3"/>
  <c r="BU94" i="3"/>
  <c r="CA94" i="3"/>
  <c r="BQ94" i="3"/>
  <c r="CB94" i="3"/>
  <c r="BW94" i="3"/>
  <c r="BZ94" i="3"/>
  <c r="BP94" i="3"/>
  <c r="BT94" i="3"/>
  <c r="BL94" i="3"/>
  <c r="Y94" i="3"/>
  <c r="BV94" i="3"/>
  <c r="A96" i="3" l="1"/>
  <c r="B97" i="3"/>
  <c r="AQ96" i="3"/>
  <c r="AR96" i="3"/>
  <c r="CD95" i="3"/>
  <c r="X95" i="3"/>
  <c r="BI95" i="3"/>
  <c r="BK95" i="3"/>
  <c r="BN95" i="3"/>
  <c r="AO95" i="3"/>
  <c r="BL95" i="3"/>
  <c r="AU95" i="3"/>
  <c r="BR95" i="3"/>
  <c r="BT95" i="3"/>
  <c r="BM95" i="3"/>
  <c r="BZ95" i="3"/>
  <c r="BJ95" i="3"/>
  <c r="Y95" i="3"/>
  <c r="BS95" i="3"/>
  <c r="BQ95" i="3"/>
  <c r="CA95" i="3"/>
  <c r="BP95" i="3"/>
  <c r="BW95" i="3"/>
  <c r="BY95" i="3"/>
  <c r="AV95" i="3"/>
  <c r="AT95" i="3"/>
  <c r="BU95" i="3"/>
  <c r="BH95" i="3"/>
  <c r="BO95" i="3"/>
  <c r="CB95" i="3"/>
  <c r="BX95" i="3"/>
  <c r="BV95" i="3"/>
  <c r="AP95" i="3"/>
  <c r="AR97" i="3" l="1"/>
  <c r="AQ97" i="3"/>
  <c r="A97" i="3"/>
  <c r="B98" i="3"/>
  <c r="CD96" i="3"/>
  <c r="Y96" i="3"/>
  <c r="BN96" i="3"/>
  <c r="BM96" i="3"/>
  <c r="BJ96" i="3"/>
  <c r="BR96" i="3"/>
  <c r="BS96" i="3"/>
  <c r="CA96" i="3"/>
  <c r="BW96" i="3"/>
  <c r="BP96" i="3"/>
  <c r="BY96" i="3"/>
  <c r="BO96" i="3"/>
  <c r="AV96" i="3"/>
  <c r="CB96" i="3"/>
  <c r="BH96" i="3"/>
  <c r="BV96" i="3"/>
  <c r="BQ96" i="3"/>
  <c r="AU96" i="3"/>
  <c r="AP96" i="3"/>
  <c r="BT96" i="3"/>
  <c r="BZ96" i="3"/>
  <c r="BX96" i="3"/>
  <c r="BI96" i="3"/>
  <c r="BU96" i="3"/>
  <c r="BK96" i="3"/>
  <c r="AT96" i="3"/>
  <c r="BL96" i="3"/>
  <c r="X96" i="3"/>
  <c r="AO96" i="3"/>
  <c r="AR98" i="3" l="1"/>
  <c r="AQ98" i="3"/>
  <c r="A98" i="3"/>
  <c r="B99" i="3"/>
  <c r="CD97" i="3"/>
  <c r="BJ97" i="3"/>
  <c r="BL97" i="3"/>
  <c r="BW97" i="3"/>
  <c r="CA97" i="3"/>
  <c r="BO97" i="3"/>
  <c r="BP97" i="3"/>
  <c r="AU97" i="3"/>
  <c r="BN97" i="3"/>
  <c r="AT97" i="3"/>
  <c r="BM97" i="3"/>
  <c r="BV97" i="3"/>
  <c r="BT97" i="3"/>
  <c r="BR97" i="3"/>
  <c r="AP97" i="3"/>
  <c r="AV97" i="3"/>
  <c r="Y97" i="3"/>
  <c r="BY97" i="3"/>
  <c r="BQ97" i="3"/>
  <c r="BU97" i="3"/>
  <c r="BX97" i="3"/>
  <c r="X97" i="3"/>
  <c r="BK97" i="3"/>
  <c r="AO97" i="3"/>
  <c r="BH97" i="3"/>
  <c r="CB97" i="3"/>
  <c r="BS97" i="3"/>
  <c r="BZ97" i="3"/>
  <c r="BI97" i="3"/>
  <c r="AR99" i="3" l="1"/>
  <c r="AQ99" i="3"/>
  <c r="A99" i="3"/>
  <c r="B100" i="3"/>
  <c r="CD98" i="3"/>
  <c r="X98" i="3"/>
  <c r="AT98" i="3"/>
  <c r="BW98" i="3"/>
  <c r="BP98" i="3"/>
  <c r="BZ98" i="3"/>
  <c r="BM98" i="3"/>
  <c r="BU98" i="3"/>
  <c r="AV98" i="3"/>
  <c r="BR98" i="3"/>
  <c r="BT98" i="3"/>
  <c r="BN98" i="3"/>
  <c r="BH98" i="3"/>
  <c r="BQ98" i="3"/>
  <c r="CA98" i="3"/>
  <c r="BY98" i="3"/>
  <c r="BI98" i="3"/>
  <c r="AP98" i="3"/>
  <c r="BV98" i="3"/>
  <c r="BO98" i="3"/>
  <c r="AO98" i="3"/>
  <c r="BJ98" i="3"/>
  <c r="CB98" i="3"/>
  <c r="BX98" i="3"/>
  <c r="Y98" i="3"/>
  <c r="BK98" i="3"/>
  <c r="BL98" i="3"/>
  <c r="BS98" i="3"/>
  <c r="AU98" i="3"/>
  <c r="AR100" i="3" l="1"/>
  <c r="AQ100" i="3"/>
  <c r="A100" i="3"/>
  <c r="B101" i="3"/>
  <c r="CD99" i="3"/>
  <c r="BR99" i="3"/>
  <c r="BN99" i="3"/>
  <c r="BZ99" i="3"/>
  <c r="BO99" i="3"/>
  <c r="CA99" i="3"/>
  <c r="AO99" i="3"/>
  <c r="BT99" i="3"/>
  <c r="BS99" i="3"/>
  <c r="BJ99" i="3"/>
  <c r="BX99" i="3"/>
  <c r="AP99" i="3"/>
  <c r="AU99" i="3"/>
  <c r="BU99" i="3"/>
  <c r="X99" i="3"/>
  <c r="AT99" i="3"/>
  <c r="BV99" i="3"/>
  <c r="AV99" i="3"/>
  <c r="BI99" i="3"/>
  <c r="BP99" i="3"/>
  <c r="BQ99" i="3"/>
  <c r="Y99" i="3"/>
  <c r="CB99" i="3"/>
  <c r="BW99" i="3"/>
  <c r="BY99" i="3"/>
  <c r="BH99" i="3"/>
  <c r="BM99" i="3"/>
  <c r="BK99" i="3"/>
  <c r="BL99" i="3"/>
  <c r="AR101" i="3" l="1"/>
  <c r="AQ101" i="3"/>
  <c r="A101" i="3"/>
  <c r="B102" i="3"/>
  <c r="CD100" i="3"/>
  <c r="BW100" i="3"/>
  <c r="AP100" i="3"/>
  <c r="BS100" i="3"/>
  <c r="BV100" i="3"/>
  <c r="CB100" i="3"/>
  <c r="BL100" i="3"/>
  <c r="BK100" i="3"/>
  <c r="BP100" i="3"/>
  <c r="BZ100" i="3"/>
  <c r="BH100" i="3"/>
  <c r="BU100" i="3"/>
  <c r="AT100" i="3"/>
  <c r="BM100" i="3"/>
  <c r="AV100" i="3"/>
  <c r="CA100" i="3"/>
  <c r="AO100" i="3"/>
  <c r="BN100" i="3"/>
  <c r="BT100" i="3"/>
  <c r="BJ100" i="3"/>
  <c r="AU100" i="3"/>
  <c r="BR100" i="3"/>
  <c r="BY100" i="3"/>
  <c r="BX100" i="3"/>
  <c r="BO100" i="3"/>
  <c r="BI100" i="3"/>
  <c r="Y100" i="3"/>
  <c r="BQ100" i="3"/>
  <c r="X100" i="3"/>
  <c r="AR102" i="3" l="1"/>
  <c r="AQ102" i="3"/>
  <c r="A102" i="3"/>
  <c r="B103" i="3"/>
  <c r="CD101" i="3"/>
  <c r="AT101" i="3"/>
  <c r="CB101" i="3"/>
  <c r="BS101" i="3"/>
  <c r="BJ101" i="3"/>
  <c r="BH101" i="3"/>
  <c r="BR101" i="3"/>
  <c r="BZ101" i="3"/>
  <c r="BV101" i="3"/>
  <c r="AP101" i="3"/>
  <c r="BQ101" i="3"/>
  <c r="AV101" i="3"/>
  <c r="AU101" i="3"/>
  <c r="AO101" i="3"/>
  <c r="CA101" i="3"/>
  <c r="BM101" i="3"/>
  <c r="BX101" i="3"/>
  <c r="BK101" i="3"/>
  <c r="BI101" i="3"/>
  <c r="BP101" i="3"/>
  <c r="BU101" i="3"/>
  <c r="BO101" i="3"/>
  <c r="BL101" i="3"/>
  <c r="BW101" i="3"/>
  <c r="BY101" i="3"/>
  <c r="BT101" i="3"/>
  <c r="BN101" i="3"/>
  <c r="Y101" i="3"/>
  <c r="X101" i="3"/>
  <c r="AR103" i="3" l="1"/>
  <c r="AQ103" i="3"/>
  <c r="A103" i="3"/>
  <c r="B104" i="3"/>
  <c r="CD102" i="3"/>
  <c r="AU102" i="3"/>
  <c r="BJ102" i="3"/>
  <c r="BM102" i="3"/>
  <c r="BH102" i="3"/>
  <c r="CB102" i="3"/>
  <c r="BN102" i="3"/>
  <c r="BR102" i="3"/>
  <c r="BY102" i="3"/>
  <c r="BZ102" i="3"/>
  <c r="BQ102" i="3"/>
  <c r="BW102" i="3"/>
  <c r="BL102" i="3"/>
  <c r="BI102" i="3"/>
  <c r="BU102" i="3"/>
  <c r="AV102" i="3"/>
  <c r="AO102" i="3"/>
  <c r="BV102" i="3"/>
  <c r="BS102" i="3"/>
  <c r="AP102" i="3"/>
  <c r="BK102" i="3"/>
  <c r="BT102" i="3"/>
  <c r="BO102" i="3"/>
  <c r="Y102" i="3"/>
  <c r="BX102" i="3"/>
  <c r="CA102" i="3"/>
  <c r="AT102" i="3"/>
  <c r="BP102" i="3"/>
  <c r="X102" i="3"/>
  <c r="A104" i="3" l="1"/>
  <c r="B105" i="3"/>
  <c r="AQ104" i="3"/>
  <c r="AR104" i="3"/>
  <c r="CD103" i="3"/>
  <c r="AV103" i="3"/>
  <c r="BL103" i="3"/>
  <c r="BP103" i="3"/>
  <c r="AT103" i="3"/>
  <c r="AO103" i="3"/>
  <c r="BH103" i="3"/>
  <c r="BZ103" i="3"/>
  <c r="BV103" i="3"/>
  <c r="BN103" i="3"/>
  <c r="BJ103" i="3"/>
  <c r="CB103" i="3"/>
  <c r="BS103" i="3"/>
  <c r="BY103" i="3"/>
  <c r="BM103" i="3"/>
  <c r="BU103" i="3"/>
  <c r="AP103" i="3"/>
  <c r="BX103" i="3"/>
  <c r="BR103" i="3"/>
  <c r="BK103" i="3"/>
  <c r="BW103" i="3"/>
  <c r="BQ103" i="3"/>
  <c r="AU103" i="3"/>
  <c r="BI103" i="3"/>
  <c r="BT103" i="3"/>
  <c r="BO103" i="3"/>
  <c r="CA103" i="3"/>
  <c r="Y103" i="3"/>
  <c r="X103" i="3"/>
  <c r="A105" i="3" l="1"/>
  <c r="B106" i="3"/>
  <c r="AR105" i="3"/>
  <c r="AQ105" i="3"/>
  <c r="CD104" i="3"/>
  <c r="AV104" i="3"/>
  <c r="BS104" i="3"/>
  <c r="BW104" i="3"/>
  <c r="CA104" i="3"/>
  <c r="BM104" i="3"/>
  <c r="BP104" i="3"/>
  <c r="AT104" i="3"/>
  <c r="AU104" i="3"/>
  <c r="AP104" i="3"/>
  <c r="BO104" i="3"/>
  <c r="BL104" i="3"/>
  <c r="BJ104" i="3"/>
  <c r="BK104" i="3"/>
  <c r="BN104" i="3"/>
  <c r="BU104" i="3"/>
  <c r="BY104" i="3"/>
  <c r="BQ104" i="3"/>
  <c r="BI104" i="3"/>
  <c r="BV104" i="3"/>
  <c r="BX104" i="3"/>
  <c r="BH104" i="3"/>
  <c r="BZ104" i="3"/>
  <c r="BT104" i="3"/>
  <c r="CB104" i="3"/>
  <c r="BR104" i="3"/>
  <c r="Y104" i="3"/>
  <c r="X104" i="3"/>
  <c r="AO104" i="3"/>
  <c r="A106" i="3" l="1"/>
  <c r="B107" i="3"/>
  <c r="AQ106" i="3"/>
  <c r="AR106" i="3"/>
  <c r="CD105" i="3"/>
  <c r="BO105" i="3"/>
  <c r="BM105" i="3"/>
  <c r="AO105" i="3"/>
  <c r="BW105" i="3"/>
  <c r="CA105" i="3"/>
  <c r="BZ105" i="3"/>
  <c r="BX105" i="3"/>
  <c r="BV105" i="3"/>
  <c r="AV105" i="3"/>
  <c r="BI105" i="3"/>
  <c r="AU105" i="3"/>
  <c r="AP105" i="3"/>
  <c r="BQ105" i="3"/>
  <c r="BJ105" i="3"/>
  <c r="BH105" i="3"/>
  <c r="AT105" i="3"/>
  <c r="BR105" i="3"/>
  <c r="BU105" i="3"/>
  <c r="BP105" i="3"/>
  <c r="CB105" i="3"/>
  <c r="BY105" i="3"/>
  <c r="BN105" i="3"/>
  <c r="BT105" i="3"/>
  <c r="BK105" i="3"/>
  <c r="BS105" i="3"/>
  <c r="X105" i="3"/>
  <c r="BL105" i="3"/>
  <c r="Y105" i="3"/>
  <c r="A107" i="3" l="1"/>
  <c r="B108" i="3"/>
  <c r="AR107" i="3"/>
  <c r="AQ107" i="3"/>
  <c r="CD106" i="3"/>
  <c r="BQ106" i="3"/>
  <c r="CB106" i="3"/>
  <c r="AV106" i="3"/>
  <c r="BN106" i="3"/>
  <c r="BR106" i="3"/>
  <c r="AO106" i="3"/>
  <c r="BL106" i="3"/>
  <c r="BO106" i="3"/>
  <c r="BK106" i="3"/>
  <c r="BX106" i="3"/>
  <c r="BI106" i="3"/>
  <c r="BZ106" i="3"/>
  <c r="BW106" i="3"/>
  <c r="BJ106" i="3"/>
  <c r="BT106" i="3"/>
  <c r="CA106" i="3"/>
  <c r="AP106" i="3"/>
  <c r="AT106" i="3"/>
  <c r="BV106" i="3"/>
  <c r="BY106" i="3"/>
  <c r="AU106" i="3"/>
  <c r="BP106" i="3"/>
  <c r="BS106" i="3"/>
  <c r="BH106" i="3"/>
  <c r="BM106" i="3"/>
  <c r="X106" i="3"/>
  <c r="Y106" i="3"/>
  <c r="BU106" i="3"/>
  <c r="A108" i="3" l="1"/>
  <c r="B109" i="3"/>
  <c r="AR108" i="3"/>
  <c r="AQ108" i="3"/>
  <c r="CD107" i="3"/>
  <c r="BV107" i="3"/>
  <c r="BK107" i="3"/>
  <c r="BX107" i="3"/>
  <c r="BP107" i="3"/>
  <c r="BT107" i="3"/>
  <c r="BH107" i="3"/>
  <c r="BS107" i="3"/>
  <c r="BM107" i="3"/>
  <c r="AV107" i="3"/>
  <c r="CB107" i="3"/>
  <c r="BZ107" i="3"/>
  <c r="BY107" i="3"/>
  <c r="BI107" i="3"/>
  <c r="BW107" i="3"/>
  <c r="BN107" i="3"/>
  <c r="AU107" i="3"/>
  <c r="BQ107" i="3"/>
  <c r="AO107" i="3"/>
  <c r="BU107" i="3"/>
  <c r="BJ107" i="3"/>
  <c r="CA107" i="3"/>
  <c r="BL107" i="3"/>
  <c r="BO107" i="3"/>
  <c r="BR107" i="3"/>
  <c r="AT107" i="3"/>
  <c r="AP107" i="3"/>
  <c r="X107" i="3"/>
  <c r="Y107" i="3"/>
  <c r="AR109" i="3" l="1"/>
  <c r="AQ109" i="3"/>
  <c r="A109" i="3"/>
  <c r="B110" i="3"/>
  <c r="CD108" i="3"/>
  <c r="CA108" i="3"/>
  <c r="BP108" i="3"/>
  <c r="BN108" i="3"/>
  <c r="AV108" i="3"/>
  <c r="BZ108" i="3"/>
  <c r="BX108" i="3"/>
  <c r="BH108" i="3"/>
  <c r="BT108" i="3"/>
  <c r="AU108" i="3"/>
  <c r="BV108" i="3"/>
  <c r="BW108" i="3"/>
  <c r="BQ108" i="3"/>
  <c r="BL108" i="3"/>
  <c r="BO108" i="3"/>
  <c r="BK108" i="3"/>
  <c r="CB108" i="3"/>
  <c r="AO108" i="3"/>
  <c r="BS108" i="3"/>
  <c r="BU108" i="3"/>
  <c r="BY108" i="3"/>
  <c r="AT108" i="3"/>
  <c r="BR108" i="3"/>
  <c r="AP108" i="3"/>
  <c r="Y108" i="3"/>
  <c r="BJ108" i="3"/>
  <c r="BI108" i="3"/>
  <c r="BM108" i="3"/>
  <c r="X108" i="3"/>
  <c r="AR110" i="3" l="1"/>
  <c r="AQ110" i="3"/>
  <c r="A110" i="3"/>
  <c r="B111" i="3"/>
  <c r="CD109" i="3"/>
  <c r="BN109" i="3"/>
  <c r="BS109" i="3"/>
  <c r="BR109" i="3"/>
  <c r="AP109" i="3"/>
  <c r="BP109" i="3"/>
  <c r="BX109" i="3"/>
  <c r="BW109" i="3"/>
  <c r="BM109" i="3"/>
  <c r="AU109" i="3"/>
  <c r="BK109" i="3"/>
  <c r="BO109" i="3"/>
  <c r="BQ109" i="3"/>
  <c r="BL109" i="3"/>
  <c r="BZ109" i="3"/>
  <c r="BJ109" i="3"/>
  <c r="BV109" i="3"/>
  <c r="BH109" i="3"/>
  <c r="BY109" i="3"/>
  <c r="AT109" i="3"/>
  <c r="BU109" i="3"/>
  <c r="CA109" i="3"/>
  <c r="BT109" i="3"/>
  <c r="BI109" i="3"/>
  <c r="CB109" i="3"/>
  <c r="AV109" i="3"/>
  <c r="AO109" i="3"/>
  <c r="X109" i="3"/>
  <c r="Y109" i="3"/>
  <c r="AR111" i="3" l="1"/>
  <c r="AQ111" i="3"/>
  <c r="A111" i="3"/>
  <c r="B112" i="3"/>
  <c r="CD110" i="3"/>
  <c r="BU110" i="3"/>
  <c r="BW110" i="3"/>
  <c r="BN110" i="3"/>
  <c r="BR110" i="3"/>
  <c r="CA110" i="3"/>
  <c r="BY110" i="3"/>
  <c r="BK110" i="3"/>
  <c r="BL110" i="3"/>
  <c r="AV110" i="3"/>
  <c r="AP110" i="3"/>
  <c r="BX110" i="3"/>
  <c r="BP110" i="3"/>
  <c r="BJ110" i="3"/>
  <c r="CB110" i="3"/>
  <c r="BT110" i="3"/>
  <c r="BQ110" i="3"/>
  <c r="AT110" i="3"/>
  <c r="BV110" i="3"/>
  <c r="BI110" i="3"/>
  <c r="BZ110" i="3"/>
  <c r="AU110" i="3"/>
  <c r="BH110" i="3"/>
  <c r="AO110" i="3"/>
  <c r="BS110" i="3"/>
  <c r="BO110" i="3"/>
  <c r="BM110" i="3"/>
  <c r="Y110" i="3"/>
  <c r="X110" i="3"/>
  <c r="AR112" i="3" l="1"/>
  <c r="AQ112" i="3"/>
  <c r="A112" i="3"/>
  <c r="B113" i="3"/>
  <c r="CD111" i="3"/>
  <c r="BY111" i="3"/>
  <c r="CB111" i="3"/>
  <c r="BO111" i="3"/>
  <c r="BL111" i="3"/>
  <c r="BS111" i="3"/>
  <c r="BI111" i="3"/>
  <c r="BZ111" i="3"/>
  <c r="AV111" i="3"/>
  <c r="BQ111" i="3"/>
  <c r="BK111" i="3"/>
  <c r="BT111" i="3"/>
  <c r="AP111" i="3"/>
  <c r="CA111" i="3"/>
  <c r="BU111" i="3"/>
  <c r="BN111" i="3"/>
  <c r="BJ111" i="3"/>
  <c r="AO111" i="3"/>
  <c r="BV111" i="3"/>
  <c r="BR111" i="3"/>
  <c r="AU111" i="3"/>
  <c r="BX111" i="3"/>
  <c r="BP111" i="3"/>
  <c r="BM111" i="3"/>
  <c r="X111" i="3"/>
  <c r="Y111" i="3"/>
  <c r="BW111" i="3"/>
  <c r="BH111" i="3"/>
  <c r="AT111" i="3"/>
  <c r="AR113" i="3" l="1"/>
  <c r="AQ113" i="3"/>
  <c r="A113" i="3"/>
  <c r="B114" i="3"/>
  <c r="CD112" i="3"/>
  <c r="X112" i="3"/>
  <c r="Y112" i="3"/>
  <c r="BP112" i="3"/>
  <c r="BM112" i="3"/>
  <c r="AU112" i="3"/>
  <c r="BJ112" i="3"/>
  <c r="BU112" i="3"/>
  <c r="BK112" i="3"/>
  <c r="BV112" i="3"/>
  <c r="CA112" i="3"/>
  <c r="BH112" i="3"/>
  <c r="AT112" i="3"/>
  <c r="AV112" i="3"/>
  <c r="BL112" i="3"/>
  <c r="BX112" i="3"/>
  <c r="BQ112" i="3"/>
  <c r="BO112" i="3"/>
  <c r="BZ112" i="3"/>
  <c r="CB112" i="3"/>
  <c r="BN112" i="3"/>
  <c r="BW112" i="3"/>
  <c r="BY112" i="3"/>
  <c r="AO112" i="3"/>
  <c r="AP112" i="3"/>
  <c r="BT112" i="3"/>
  <c r="BR112" i="3"/>
  <c r="BS112" i="3"/>
  <c r="BI112" i="3"/>
  <c r="AR114" i="3" l="1"/>
  <c r="AQ114" i="3"/>
  <c r="A114" i="3"/>
  <c r="B115" i="3"/>
  <c r="CD113" i="3"/>
  <c r="BH113" i="3"/>
  <c r="BS113" i="3"/>
  <c r="BZ113" i="3"/>
  <c r="BR113" i="3"/>
  <c r="AV113" i="3"/>
  <c r="BM113" i="3"/>
  <c r="BI113" i="3"/>
  <c r="AO113" i="3"/>
  <c r="BK113" i="3"/>
  <c r="BX113" i="3"/>
  <c r="BL113" i="3"/>
  <c r="BT113" i="3"/>
  <c r="BP113" i="3"/>
  <c r="CB113" i="3"/>
  <c r="BV113" i="3"/>
  <c r="CA113" i="3"/>
  <c r="BQ113" i="3"/>
  <c r="BJ113" i="3"/>
  <c r="AU113" i="3"/>
  <c r="BW113" i="3"/>
  <c r="BY113" i="3"/>
  <c r="BO113" i="3"/>
  <c r="BN113" i="3"/>
  <c r="X113" i="3"/>
  <c r="AT113" i="3"/>
  <c r="Y113" i="3"/>
  <c r="AP113" i="3"/>
  <c r="BU113" i="3"/>
  <c r="AR115" i="3" l="1"/>
  <c r="AQ115" i="3"/>
  <c r="A115" i="3"/>
  <c r="B116" i="3"/>
  <c r="CD114" i="3"/>
  <c r="X114" i="3"/>
  <c r="Y114" i="3"/>
  <c r="AT114" i="3"/>
  <c r="BZ114" i="3"/>
  <c r="BL114" i="3"/>
  <c r="BV114" i="3"/>
  <c r="BH114" i="3"/>
  <c r="BR114" i="3"/>
  <c r="BP114" i="3"/>
  <c r="CB114" i="3"/>
  <c r="AP114" i="3"/>
  <c r="BY114" i="3"/>
  <c r="AO114" i="3"/>
  <c r="BN114" i="3"/>
  <c r="BO114" i="3"/>
  <c r="BX114" i="3"/>
  <c r="AU114" i="3"/>
  <c r="BK114" i="3"/>
  <c r="BJ114" i="3"/>
  <c r="CA114" i="3"/>
  <c r="BQ114" i="3"/>
  <c r="BI114" i="3"/>
  <c r="BW114" i="3"/>
  <c r="BS114" i="3"/>
  <c r="AV114" i="3"/>
  <c r="BT114" i="3"/>
  <c r="BU114" i="3"/>
  <c r="BM114" i="3"/>
  <c r="A116" i="3" l="1"/>
  <c r="B117" i="3"/>
  <c r="AR116" i="3"/>
  <c r="AQ116" i="3"/>
  <c r="CD115" i="3"/>
  <c r="BR115" i="3"/>
  <c r="BI115" i="3"/>
  <c r="CB115" i="3"/>
  <c r="BL115" i="3"/>
  <c r="BQ115" i="3"/>
  <c r="CA115" i="3"/>
  <c r="BO115" i="3"/>
  <c r="BU115" i="3"/>
  <c r="BH115" i="3"/>
  <c r="BY115" i="3"/>
  <c r="BW115" i="3"/>
  <c r="BS115" i="3"/>
  <c r="Y115" i="3"/>
  <c r="AV115" i="3"/>
  <c r="X115" i="3"/>
  <c r="AU115" i="3"/>
  <c r="BN115" i="3"/>
  <c r="BT115" i="3"/>
  <c r="BM115" i="3"/>
  <c r="BV115" i="3"/>
  <c r="BJ115" i="3"/>
  <c r="AP115" i="3"/>
  <c r="AT115" i="3"/>
  <c r="BK115" i="3"/>
  <c r="BP115" i="3"/>
  <c r="BX115" i="3"/>
  <c r="BZ115" i="3"/>
  <c r="AO115" i="3"/>
  <c r="A117" i="3" l="1"/>
  <c r="B118" i="3"/>
  <c r="AQ117" i="3"/>
  <c r="AR117" i="3"/>
  <c r="CD116" i="3"/>
  <c r="X116" i="3"/>
  <c r="BP116" i="3"/>
  <c r="BW116" i="3"/>
  <c r="BZ116" i="3"/>
  <c r="BM116" i="3"/>
  <c r="BH116" i="3"/>
  <c r="AV116" i="3"/>
  <c r="BY116" i="3"/>
  <c r="BO116" i="3"/>
  <c r="BL116" i="3"/>
  <c r="BX116" i="3"/>
  <c r="CB116" i="3"/>
  <c r="CA116" i="3"/>
  <c r="BQ116" i="3"/>
  <c r="BR116" i="3"/>
  <c r="AP116" i="3"/>
  <c r="AO116" i="3"/>
  <c r="BN116" i="3"/>
  <c r="AU116" i="3"/>
  <c r="BU116" i="3"/>
  <c r="AT116" i="3"/>
  <c r="BV116" i="3"/>
  <c r="BI116" i="3"/>
  <c r="BK116" i="3"/>
  <c r="BJ116" i="3"/>
  <c r="Y116" i="3"/>
  <c r="BS116" i="3"/>
  <c r="BT116" i="3"/>
  <c r="A118" i="3" l="1"/>
  <c r="B119" i="3"/>
  <c r="AR118" i="3"/>
  <c r="AQ118" i="3"/>
  <c r="CD117" i="3"/>
  <c r="BX117" i="3"/>
  <c r="BZ117" i="3"/>
  <c r="BK117" i="3"/>
  <c r="BO117" i="3"/>
  <c r="BL117" i="3"/>
  <c r="AU117" i="3"/>
  <c r="CB117" i="3"/>
  <c r="BN117" i="3"/>
  <c r="BS117" i="3"/>
  <c r="BR117" i="3"/>
  <c r="BU117" i="3"/>
  <c r="BW117" i="3"/>
  <c r="BV117" i="3"/>
  <c r="BM117" i="3"/>
  <c r="BI117" i="3"/>
  <c r="BQ117" i="3"/>
  <c r="AP117" i="3"/>
  <c r="CA117" i="3"/>
  <c r="AV117" i="3"/>
  <c r="BT117" i="3"/>
  <c r="X117" i="3"/>
  <c r="AT117" i="3"/>
  <c r="Y117" i="3"/>
  <c r="BY117" i="3"/>
  <c r="BJ117" i="3"/>
  <c r="BP117" i="3"/>
  <c r="AO117" i="3"/>
  <c r="BH117" i="3"/>
  <c r="A119" i="3" l="1"/>
  <c r="B120" i="3"/>
  <c r="AR119" i="3"/>
  <c r="AQ119" i="3"/>
  <c r="CD118" i="3"/>
  <c r="AV118" i="3"/>
  <c r="AO118" i="3"/>
  <c r="BY118" i="3"/>
  <c r="X118" i="3"/>
  <c r="AT118" i="3"/>
  <c r="CA118" i="3"/>
  <c r="BX118" i="3"/>
  <c r="BL118" i="3"/>
  <c r="BO118" i="3"/>
  <c r="AU118" i="3"/>
  <c r="BN118" i="3"/>
  <c r="BZ118" i="3"/>
  <c r="BW118" i="3"/>
  <c r="BJ118" i="3"/>
  <c r="BQ118" i="3"/>
  <c r="AP118" i="3"/>
  <c r="BT118" i="3"/>
  <c r="BH118" i="3"/>
  <c r="CB118" i="3"/>
  <c r="BK118" i="3"/>
  <c r="BU118" i="3"/>
  <c r="BI118" i="3"/>
  <c r="BR118" i="3"/>
  <c r="BS118" i="3"/>
  <c r="BM118" i="3"/>
  <c r="BV118" i="3"/>
  <c r="BP118" i="3"/>
  <c r="Y118" i="3"/>
  <c r="A120" i="3" l="1"/>
  <c r="B121" i="3"/>
  <c r="AQ120" i="3"/>
  <c r="AR120" i="3"/>
  <c r="CD119" i="3"/>
  <c r="X119" i="3"/>
  <c r="BK119" i="3"/>
  <c r="BW119" i="3"/>
  <c r="BX119" i="3"/>
  <c r="AU119" i="3"/>
  <c r="BL119" i="3"/>
  <c r="AT119" i="3"/>
  <c r="BI119" i="3"/>
  <c r="AV119" i="3"/>
  <c r="BN119" i="3"/>
  <c r="BT119" i="3"/>
  <c r="BH119" i="3"/>
  <c r="BP119" i="3"/>
  <c r="BO119" i="3"/>
  <c r="BS119" i="3"/>
  <c r="BQ119" i="3"/>
  <c r="BV119" i="3"/>
  <c r="BU119" i="3"/>
  <c r="BY119" i="3"/>
  <c r="Y119" i="3"/>
  <c r="AO119" i="3"/>
  <c r="AP119" i="3"/>
  <c r="BZ119" i="3"/>
  <c r="BM119" i="3"/>
  <c r="BJ119" i="3"/>
  <c r="CA119" i="3"/>
  <c r="CB119" i="3"/>
  <c r="BR119" i="3"/>
  <c r="AR121" i="3" l="1"/>
  <c r="AQ121" i="3"/>
  <c r="A121" i="3"/>
  <c r="B122" i="3"/>
  <c r="CD120" i="3"/>
  <c r="BK120" i="3"/>
  <c r="BQ120" i="3"/>
  <c r="BO120" i="3"/>
  <c r="BX120" i="3"/>
  <c r="BJ120" i="3"/>
  <c r="BI120" i="3"/>
  <c r="AP120" i="3"/>
  <c r="AV120" i="3"/>
  <c r="CB120" i="3"/>
  <c r="CA120" i="3"/>
  <c r="BH120" i="3"/>
  <c r="BV120" i="3"/>
  <c r="Y120" i="3"/>
  <c r="BY120" i="3"/>
  <c r="AT120" i="3"/>
  <c r="BL120" i="3"/>
  <c r="X120" i="3"/>
  <c r="BW120" i="3"/>
  <c r="BS120" i="3"/>
  <c r="BM120" i="3"/>
  <c r="BN120" i="3"/>
  <c r="AU120" i="3"/>
  <c r="AO120" i="3"/>
  <c r="BU120" i="3"/>
  <c r="BT120" i="3"/>
  <c r="BR120" i="3"/>
  <c r="BP120" i="3"/>
  <c r="BZ120" i="3"/>
  <c r="AR122" i="3" l="1"/>
  <c r="AQ122" i="3"/>
  <c r="A122" i="3"/>
  <c r="B123" i="3"/>
  <c r="CD121" i="3"/>
  <c r="BH121" i="3"/>
  <c r="AT121" i="3"/>
  <c r="AP121" i="3"/>
  <c r="BU121" i="3"/>
  <c r="BX121" i="3"/>
  <c r="BJ121" i="3"/>
  <c r="BR121" i="3"/>
  <c r="BM121" i="3"/>
  <c r="BZ121" i="3"/>
  <c r="BK121" i="3"/>
  <c r="AU121" i="3"/>
  <c r="BO121" i="3"/>
  <c r="BI121" i="3"/>
  <c r="BT121" i="3"/>
  <c r="AV121" i="3"/>
  <c r="X121" i="3"/>
  <c r="BP121" i="3"/>
  <c r="BN121" i="3"/>
  <c r="BV121" i="3"/>
  <c r="BW121" i="3"/>
  <c r="BL121" i="3"/>
  <c r="Y121" i="3"/>
  <c r="BS121" i="3"/>
  <c r="CB121" i="3"/>
  <c r="CA121" i="3"/>
  <c r="BQ121" i="3"/>
  <c r="BY121" i="3"/>
  <c r="AO121" i="3"/>
  <c r="AR123" i="3" l="1"/>
  <c r="AQ123" i="3"/>
  <c r="A123" i="3"/>
  <c r="B124" i="3"/>
  <c r="CD122" i="3"/>
  <c r="BX122" i="3"/>
  <c r="BJ122" i="3"/>
  <c r="AU122" i="3"/>
  <c r="BY122" i="3"/>
  <c r="BU122" i="3"/>
  <c r="AO122" i="3"/>
  <c r="X122" i="3"/>
  <c r="BW122" i="3"/>
  <c r="BS122" i="3"/>
  <c r="BP122" i="3"/>
  <c r="BI122" i="3"/>
  <c r="CB122" i="3"/>
  <c r="BK122" i="3"/>
  <c r="BL122" i="3"/>
  <c r="BN122" i="3"/>
  <c r="BH122" i="3"/>
  <c r="BV122" i="3"/>
  <c r="AT122" i="3"/>
  <c r="BR122" i="3"/>
  <c r="AP122" i="3"/>
  <c r="BT122" i="3"/>
  <c r="AV122" i="3"/>
  <c r="BM122" i="3"/>
  <c r="BZ122" i="3"/>
  <c r="BQ122" i="3"/>
  <c r="BO122" i="3"/>
  <c r="Y122" i="3"/>
  <c r="CA122" i="3"/>
  <c r="AR124" i="3" l="1"/>
  <c r="AQ124" i="3"/>
  <c r="A124" i="3"/>
  <c r="B125" i="3"/>
  <c r="CD123" i="3"/>
  <c r="Y123" i="3"/>
  <c r="X123" i="3"/>
  <c r="BS123" i="3"/>
  <c r="BJ123" i="3"/>
  <c r="BZ123" i="3"/>
  <c r="AO123" i="3"/>
  <c r="BI123" i="3"/>
  <c r="BP123" i="3"/>
  <c r="BT123" i="3"/>
  <c r="AP123" i="3"/>
  <c r="AT123" i="3"/>
  <c r="AU123" i="3"/>
  <c r="BM123" i="3"/>
  <c r="CB123" i="3"/>
  <c r="BW123" i="3"/>
  <c r="AV123" i="3"/>
  <c r="BO123" i="3"/>
  <c r="BR123" i="3"/>
  <c r="BV123" i="3"/>
  <c r="BN123" i="3"/>
  <c r="BU123" i="3"/>
  <c r="CA123" i="3"/>
  <c r="BQ123" i="3"/>
  <c r="BX123" i="3"/>
  <c r="BH123" i="3"/>
  <c r="BL123" i="3"/>
  <c r="BY123" i="3"/>
  <c r="BK123" i="3"/>
  <c r="AR125" i="3" l="1"/>
  <c r="AQ125" i="3"/>
  <c r="A125" i="3"/>
  <c r="B126" i="3"/>
  <c r="CD124" i="3"/>
  <c r="AO124" i="3"/>
  <c r="BV124" i="3"/>
  <c r="BP124" i="3"/>
  <c r="BK124" i="3"/>
  <c r="BO124" i="3"/>
  <c r="BM124" i="3"/>
  <c r="BH124" i="3"/>
  <c r="BT124" i="3"/>
  <c r="BZ124" i="3"/>
  <c r="BL124" i="3"/>
  <c r="BU124" i="3"/>
  <c r="AV124" i="3"/>
  <c r="CA124" i="3"/>
  <c r="BX124" i="3"/>
  <c r="BY124" i="3"/>
  <c r="AP124" i="3"/>
  <c r="BR124" i="3"/>
  <c r="BN124" i="3"/>
  <c r="AU124" i="3"/>
  <c r="BI124" i="3"/>
  <c r="BW124" i="3"/>
  <c r="AT124" i="3"/>
  <c r="CB124" i="3"/>
  <c r="BQ124" i="3"/>
  <c r="BS124" i="3"/>
  <c r="Y124" i="3"/>
  <c r="X124" i="3"/>
  <c r="BJ124" i="3"/>
  <c r="AR126" i="3" l="1"/>
  <c r="AQ126" i="3"/>
  <c r="A126" i="3"/>
  <c r="B127" i="3"/>
  <c r="CD125" i="3"/>
  <c r="BI125" i="3"/>
  <c r="CB125" i="3"/>
  <c r="BS125" i="3"/>
  <c r="BQ125" i="3"/>
  <c r="BV125" i="3"/>
  <c r="BP125" i="3"/>
  <c r="AP125" i="3"/>
  <c r="BO125" i="3"/>
  <c r="AT125" i="3"/>
  <c r="BJ125" i="3"/>
  <c r="BH125" i="3"/>
  <c r="BZ125" i="3"/>
  <c r="BK125" i="3"/>
  <c r="BM125" i="3"/>
  <c r="BU125" i="3"/>
  <c r="BR125" i="3"/>
  <c r="BY125" i="3"/>
  <c r="BT125" i="3"/>
  <c r="BW125" i="3"/>
  <c r="AV125" i="3"/>
  <c r="CA125" i="3"/>
  <c r="BX125" i="3"/>
  <c r="AU125" i="3"/>
  <c r="BL125" i="3"/>
  <c r="BN125" i="3"/>
  <c r="AO125" i="3"/>
  <c r="Y125" i="3"/>
  <c r="X125" i="3"/>
  <c r="AR127" i="3" l="1"/>
  <c r="AQ127" i="3"/>
  <c r="A127" i="3"/>
  <c r="B128" i="3"/>
  <c r="CD126" i="3"/>
  <c r="CB126" i="3"/>
  <c r="BV126" i="3"/>
  <c r="BT126" i="3"/>
  <c r="BP126" i="3"/>
  <c r="AT126" i="3"/>
  <c r="BK126" i="3"/>
  <c r="BH126" i="3"/>
  <c r="X126" i="3"/>
  <c r="BR126" i="3"/>
  <c r="BO126" i="3"/>
  <c r="BI126" i="3"/>
  <c r="Y126" i="3"/>
  <c r="BS126" i="3"/>
  <c r="BM126" i="3"/>
  <c r="BZ126" i="3"/>
  <c r="CA126" i="3"/>
  <c r="BX126" i="3"/>
  <c r="BJ126" i="3"/>
  <c r="BQ126" i="3"/>
  <c r="BW126" i="3"/>
  <c r="AO126" i="3"/>
  <c r="AV126" i="3"/>
  <c r="BU126" i="3"/>
  <c r="AP126" i="3"/>
  <c r="BY126" i="3"/>
  <c r="AU126" i="3"/>
  <c r="BL126" i="3"/>
  <c r="BN126" i="3"/>
  <c r="A128" i="3" l="1"/>
  <c r="B129" i="3"/>
  <c r="AQ128" i="3"/>
  <c r="AR128" i="3"/>
  <c r="CD127" i="3"/>
  <c r="BK127" i="3"/>
  <c r="CA127" i="3"/>
  <c r="BY127" i="3"/>
  <c r="BL127" i="3"/>
  <c r="BU127" i="3"/>
  <c r="BO127" i="3"/>
  <c r="CB127" i="3"/>
  <c r="AP127" i="3"/>
  <c r="BM127" i="3"/>
  <c r="BJ127" i="3"/>
  <c r="BR127" i="3"/>
  <c r="AU127" i="3"/>
  <c r="BQ127" i="3"/>
  <c r="BP127" i="3"/>
  <c r="AT127" i="3"/>
  <c r="BX127" i="3"/>
  <c r="BH127" i="3"/>
  <c r="BN127" i="3"/>
  <c r="BW127" i="3"/>
  <c r="BZ127" i="3"/>
  <c r="AO127" i="3"/>
  <c r="BI127" i="3"/>
  <c r="BT127" i="3"/>
  <c r="BV127" i="3"/>
  <c r="AV127" i="3"/>
  <c r="X127" i="3"/>
  <c r="BS127" i="3"/>
  <c r="Y127" i="3"/>
  <c r="A129" i="3" l="1"/>
  <c r="B130" i="3"/>
  <c r="AR129" i="3"/>
  <c r="AQ129" i="3"/>
  <c r="CD128" i="3"/>
  <c r="BY128" i="3"/>
  <c r="BP128" i="3"/>
  <c r="BM128" i="3"/>
  <c r="AV128" i="3"/>
  <c r="BZ128" i="3"/>
  <c r="BI128" i="3"/>
  <c r="BS128" i="3"/>
  <c r="BU128" i="3"/>
  <c r="BO128" i="3"/>
  <c r="BL128" i="3"/>
  <c r="BR128" i="3"/>
  <c r="BQ128" i="3"/>
  <c r="BV128" i="3"/>
  <c r="BT128" i="3"/>
  <c r="BW128" i="3"/>
  <c r="AT128" i="3"/>
  <c r="AO128" i="3"/>
  <c r="BJ128" i="3"/>
  <c r="BK128" i="3"/>
  <c r="CB128" i="3"/>
  <c r="BH128" i="3"/>
  <c r="BX128" i="3"/>
  <c r="AP128" i="3"/>
  <c r="AU128" i="3"/>
  <c r="CA128" i="3"/>
  <c r="Y128" i="3"/>
  <c r="BN128" i="3"/>
  <c r="X128" i="3"/>
  <c r="A130" i="3" l="1"/>
  <c r="B131" i="3"/>
  <c r="AQ130" i="3"/>
  <c r="AR130" i="3"/>
  <c r="CD129" i="3"/>
  <c r="BP129" i="3"/>
  <c r="BZ129" i="3"/>
  <c r="CA129" i="3"/>
  <c r="BY129" i="3"/>
  <c r="BM129" i="3"/>
  <c r="AP129" i="3"/>
  <c r="BN129" i="3"/>
  <c r="BS129" i="3"/>
  <c r="BQ129" i="3"/>
  <c r="BH129" i="3"/>
  <c r="BT129" i="3"/>
  <c r="BR129" i="3"/>
  <c r="BX129" i="3"/>
  <c r="BU129" i="3"/>
  <c r="AV129" i="3"/>
  <c r="BV129" i="3"/>
  <c r="AU129" i="3"/>
  <c r="BO129" i="3"/>
  <c r="BW129" i="3"/>
  <c r="CB129" i="3"/>
  <c r="BI129" i="3"/>
  <c r="BL129" i="3"/>
  <c r="AT129" i="3"/>
  <c r="AO129" i="3"/>
  <c r="X129" i="3"/>
  <c r="BK129" i="3"/>
  <c r="Y129" i="3"/>
  <c r="BJ129" i="3"/>
  <c r="A131" i="3" l="1"/>
  <c r="B132" i="3"/>
  <c r="AR131" i="3"/>
  <c r="AQ131" i="3"/>
  <c r="CD130" i="3"/>
  <c r="BI130" i="3"/>
  <c r="CA130" i="3"/>
  <c r="AU130" i="3"/>
  <c r="Y130" i="3"/>
  <c r="X130" i="3"/>
  <c r="BJ130" i="3"/>
  <c r="AT130" i="3"/>
  <c r="BS130" i="3"/>
  <c r="BL130" i="3"/>
  <c r="BH130" i="3"/>
  <c r="BW130" i="3"/>
  <c r="AV130" i="3"/>
  <c r="BP130" i="3"/>
  <c r="BQ130" i="3"/>
  <c r="BU130" i="3"/>
  <c r="BK130" i="3"/>
  <c r="BV130" i="3"/>
  <c r="BT130" i="3"/>
  <c r="CB130" i="3"/>
  <c r="AP130" i="3"/>
  <c r="BM130" i="3"/>
  <c r="BN130" i="3"/>
  <c r="BR130" i="3"/>
  <c r="BZ130" i="3"/>
  <c r="AO130" i="3"/>
  <c r="BX130" i="3"/>
  <c r="BO130" i="3"/>
  <c r="BY130" i="3"/>
  <c r="A132" i="3" l="1"/>
  <c r="B133" i="3"/>
  <c r="AQ132" i="3"/>
  <c r="AR132" i="3"/>
  <c r="CD131" i="3"/>
  <c r="BY131" i="3"/>
  <c r="BK131" i="3"/>
  <c r="BZ131" i="3"/>
  <c r="BL131" i="3"/>
  <c r="BN131" i="3"/>
  <c r="BR131" i="3"/>
  <c r="AT131" i="3"/>
  <c r="BJ131" i="3"/>
  <c r="BM131" i="3"/>
  <c r="BI131" i="3"/>
  <c r="AO131" i="3"/>
  <c r="CA131" i="3"/>
  <c r="BW131" i="3"/>
  <c r="AP131" i="3"/>
  <c r="BU131" i="3"/>
  <c r="AV131" i="3"/>
  <c r="CB131" i="3"/>
  <c r="BO131" i="3"/>
  <c r="AU131" i="3"/>
  <c r="BV131" i="3"/>
  <c r="BS131" i="3"/>
  <c r="BX131" i="3"/>
  <c r="BQ131" i="3"/>
  <c r="BT131" i="3"/>
  <c r="BH131" i="3"/>
  <c r="BP131" i="3"/>
  <c r="X131" i="3"/>
  <c r="Y131" i="3"/>
  <c r="AR133" i="3" l="1"/>
  <c r="AQ133" i="3"/>
  <c r="A133" i="3"/>
  <c r="B134" i="3"/>
  <c r="CD132" i="3"/>
  <c r="Y132" i="3"/>
  <c r="BV132" i="3"/>
  <c r="CA132" i="3"/>
  <c r="BR132" i="3"/>
  <c r="BH132" i="3"/>
  <c r="BY132" i="3"/>
  <c r="BI132" i="3"/>
  <c r="BM132" i="3"/>
  <c r="CB132" i="3"/>
  <c r="BN132" i="3"/>
  <c r="BX132" i="3"/>
  <c r="BQ132" i="3"/>
  <c r="AP132" i="3"/>
  <c r="BK132" i="3"/>
  <c r="BL132" i="3"/>
  <c r="BS132" i="3"/>
  <c r="BO132" i="3"/>
  <c r="AU132" i="3"/>
  <c r="AO132" i="3"/>
  <c r="AV132" i="3"/>
  <c r="BW132" i="3"/>
  <c r="AT132" i="3"/>
  <c r="BJ132" i="3"/>
  <c r="BZ132" i="3"/>
  <c r="BU132" i="3"/>
  <c r="X132" i="3"/>
  <c r="BP132" i="3"/>
  <c r="BT132" i="3"/>
  <c r="AR134" i="3" l="1"/>
  <c r="AQ134" i="3"/>
  <c r="A134" i="3"/>
  <c r="B135" i="3"/>
  <c r="CD133" i="3"/>
  <c r="AU133" i="3"/>
  <c r="BT133" i="3"/>
  <c r="BL133" i="3"/>
  <c r="CB133" i="3"/>
  <c r="BI133" i="3"/>
  <c r="BO133" i="3"/>
  <c r="BN133" i="3"/>
  <c r="BK133" i="3"/>
  <c r="BJ133" i="3"/>
  <c r="AP133" i="3"/>
  <c r="BW133" i="3"/>
  <c r="BU133" i="3"/>
  <c r="BM133" i="3"/>
  <c r="BQ133" i="3"/>
  <c r="CA133" i="3"/>
  <c r="BP133" i="3"/>
  <c r="BY133" i="3"/>
  <c r="BS133" i="3"/>
  <c r="BV133" i="3"/>
  <c r="AT133" i="3"/>
  <c r="BH133" i="3"/>
  <c r="BX133" i="3"/>
  <c r="BR133" i="3"/>
  <c r="BZ133" i="3"/>
  <c r="AV133" i="3"/>
  <c r="Y133" i="3"/>
  <c r="X133" i="3"/>
  <c r="AO133" i="3"/>
  <c r="AR135" i="3" l="1"/>
  <c r="AQ135" i="3"/>
  <c r="A135" i="3"/>
  <c r="B136" i="3"/>
  <c r="CD134" i="3"/>
  <c r="AU134" i="3"/>
  <c r="BQ134" i="3"/>
  <c r="BZ134" i="3"/>
  <c r="BK134" i="3"/>
  <c r="BM134" i="3"/>
  <c r="BU134" i="3"/>
  <c r="X134" i="3"/>
  <c r="CA134" i="3"/>
  <c r="BI134" i="3"/>
  <c r="BR134" i="3"/>
  <c r="BW134" i="3"/>
  <c r="BH134" i="3"/>
  <c r="BN134" i="3"/>
  <c r="BP134" i="3"/>
  <c r="CB134" i="3"/>
  <c r="AV134" i="3"/>
  <c r="BV134" i="3"/>
  <c r="AP134" i="3"/>
  <c r="BY134" i="3"/>
  <c r="AO134" i="3"/>
  <c r="BL134" i="3"/>
  <c r="BX134" i="3"/>
  <c r="BT134" i="3"/>
  <c r="BS134" i="3"/>
  <c r="BO134" i="3"/>
  <c r="BJ134" i="3"/>
  <c r="AT134" i="3"/>
  <c r="Y134" i="3"/>
  <c r="AR136" i="3" l="1"/>
  <c r="AQ136" i="3"/>
  <c r="A136" i="3"/>
  <c r="B137" i="3"/>
  <c r="CD135" i="3"/>
  <c r="BT135" i="3"/>
  <c r="BN135" i="3"/>
  <c r="AV135" i="3"/>
  <c r="AP135" i="3"/>
  <c r="BU135" i="3"/>
  <c r="BM135" i="3"/>
  <c r="BY135" i="3"/>
  <c r="BR135" i="3"/>
  <c r="BW135" i="3"/>
  <c r="BS135" i="3"/>
  <c r="CB135" i="3"/>
  <c r="BQ135" i="3"/>
  <c r="BH135" i="3"/>
  <c r="AU135" i="3"/>
  <c r="BV135" i="3"/>
  <c r="BJ135" i="3"/>
  <c r="BO135" i="3"/>
  <c r="BX135" i="3"/>
  <c r="BP135" i="3"/>
  <c r="BL135" i="3"/>
  <c r="BI135" i="3"/>
  <c r="BK135" i="3"/>
  <c r="AT135" i="3"/>
  <c r="AO135" i="3"/>
  <c r="CA135" i="3"/>
  <c r="Y135" i="3"/>
  <c r="BZ135" i="3"/>
  <c r="X135" i="3"/>
  <c r="AR137" i="3" l="1"/>
  <c r="AQ137" i="3"/>
  <c r="A137" i="3"/>
  <c r="B138" i="3"/>
  <c r="CD136" i="3"/>
  <c r="BY136" i="3"/>
  <c r="X136" i="3"/>
  <c r="BI136" i="3"/>
  <c r="BZ136" i="3"/>
  <c r="BP136" i="3"/>
  <c r="BT136" i="3"/>
  <c r="BW136" i="3"/>
  <c r="BU136" i="3"/>
  <c r="AV136" i="3"/>
  <c r="AO136" i="3"/>
  <c r="BX136" i="3"/>
  <c r="AT136" i="3"/>
  <c r="Y136" i="3"/>
  <c r="BS136" i="3"/>
  <c r="BQ136" i="3"/>
  <c r="BJ136" i="3"/>
  <c r="CA136" i="3"/>
  <c r="AP136" i="3"/>
  <c r="BH136" i="3"/>
  <c r="BO136" i="3"/>
  <c r="BR136" i="3"/>
  <c r="BL136" i="3"/>
  <c r="CB136" i="3"/>
  <c r="BN136" i="3"/>
  <c r="BM136" i="3"/>
  <c r="BK136" i="3"/>
  <c r="BV136" i="3"/>
  <c r="AU136" i="3"/>
  <c r="AR138" i="3" l="1"/>
  <c r="AQ138" i="3"/>
  <c r="A138" i="3"/>
  <c r="B139" i="3"/>
  <c r="CD137" i="3"/>
  <c r="X137" i="3"/>
  <c r="BM137" i="3"/>
  <c r="BW137" i="3"/>
  <c r="BZ137" i="3"/>
  <c r="BP137" i="3"/>
  <c r="BS137" i="3"/>
  <c r="AT137" i="3"/>
  <c r="BU137" i="3"/>
  <c r="AP137" i="3"/>
  <c r="BY137" i="3"/>
  <c r="AO137" i="3"/>
  <c r="AV137" i="3"/>
  <c r="BH137" i="3"/>
  <c r="BN137" i="3"/>
  <c r="BQ137" i="3"/>
  <c r="Y137" i="3"/>
  <c r="BK137" i="3"/>
  <c r="BR137" i="3"/>
  <c r="BT137" i="3"/>
  <c r="BL137" i="3"/>
  <c r="CB137" i="3"/>
  <c r="BO137" i="3"/>
  <c r="BJ137" i="3"/>
  <c r="AU137" i="3"/>
  <c r="BX137" i="3"/>
  <c r="BV137" i="3"/>
  <c r="CA137" i="3"/>
  <c r="BI137" i="3"/>
  <c r="AR139" i="3" l="1"/>
  <c r="AQ139" i="3"/>
  <c r="A139" i="3"/>
  <c r="B140" i="3"/>
  <c r="CD138" i="3"/>
  <c r="AO138" i="3"/>
  <c r="BS138" i="3"/>
  <c r="BV138" i="3"/>
  <c r="Y138" i="3"/>
  <c r="AV138" i="3"/>
  <c r="X138" i="3"/>
  <c r="BW138" i="3"/>
  <c r="BK138" i="3"/>
  <c r="CA138" i="3"/>
  <c r="BJ138" i="3"/>
  <c r="BL138" i="3"/>
  <c r="BZ138" i="3"/>
  <c r="AU138" i="3"/>
  <c r="BI138" i="3"/>
  <c r="BX138" i="3"/>
  <c r="BM138" i="3"/>
  <c r="BH138" i="3"/>
  <c r="BT138" i="3"/>
  <c r="AT138" i="3"/>
  <c r="AP138" i="3"/>
  <c r="BO138" i="3"/>
  <c r="BQ138" i="3"/>
  <c r="BY138" i="3"/>
  <c r="BP138" i="3"/>
  <c r="BU138" i="3"/>
  <c r="CB138" i="3"/>
  <c r="BN138" i="3"/>
  <c r="BR138" i="3"/>
  <c r="A140" i="3" l="1"/>
  <c r="B141" i="3"/>
  <c r="AQ140" i="3"/>
  <c r="AR140" i="3"/>
  <c r="CD139" i="3"/>
  <c r="Y139" i="3"/>
  <c r="BS139" i="3"/>
  <c r="BZ139" i="3"/>
  <c r="BW139" i="3"/>
  <c r="BR139" i="3"/>
  <c r="BK139" i="3"/>
  <c r="BL139" i="3"/>
  <c r="AU139" i="3"/>
  <c r="BP139" i="3"/>
  <c r="X139" i="3"/>
  <c r="BU139" i="3"/>
  <c r="BN139" i="3"/>
  <c r="BX139" i="3"/>
  <c r="AV139" i="3"/>
  <c r="BM139" i="3"/>
  <c r="BJ139" i="3"/>
  <c r="CA139" i="3"/>
  <c r="BH139" i="3"/>
  <c r="BY139" i="3"/>
  <c r="AP139" i="3"/>
  <c r="AO139" i="3"/>
  <c r="CB139" i="3"/>
  <c r="BO139" i="3"/>
  <c r="BV139" i="3"/>
  <c r="BT139" i="3"/>
  <c r="BI139" i="3"/>
  <c r="AT139" i="3"/>
  <c r="BQ139" i="3"/>
  <c r="A141" i="3" l="1"/>
  <c r="B142" i="3"/>
  <c r="AR141" i="3"/>
  <c r="AQ141" i="3"/>
  <c r="CD140" i="3"/>
  <c r="Y140" i="3"/>
  <c r="BT140" i="3"/>
  <c r="BI140" i="3"/>
  <c r="AU140" i="3"/>
  <c r="CB140" i="3"/>
  <c r="AV140" i="3"/>
  <c r="X140" i="3"/>
  <c r="BX140" i="3"/>
  <c r="BR140" i="3"/>
  <c r="AT140" i="3"/>
  <c r="CA140" i="3"/>
  <c r="BK140" i="3"/>
  <c r="AP140" i="3"/>
  <c r="BM140" i="3"/>
  <c r="BS140" i="3"/>
  <c r="BP140" i="3"/>
  <c r="BZ140" i="3"/>
  <c r="BL140" i="3"/>
  <c r="AO140" i="3"/>
  <c r="BJ140" i="3"/>
  <c r="BY140" i="3"/>
  <c r="BV140" i="3"/>
  <c r="BQ140" i="3"/>
  <c r="BN140" i="3"/>
  <c r="BU140" i="3"/>
  <c r="BW140" i="3"/>
  <c r="BH140" i="3"/>
  <c r="BO140" i="3"/>
  <c r="A142" i="3" l="1"/>
  <c r="B143" i="3"/>
  <c r="AR142" i="3"/>
  <c r="AQ142" i="3"/>
  <c r="CD141" i="3"/>
  <c r="BS141" i="3"/>
  <c r="BY141" i="3"/>
  <c r="BX141" i="3"/>
  <c r="BL141" i="3"/>
  <c r="BN141" i="3"/>
  <c r="BV141" i="3"/>
  <c r="X141" i="3"/>
  <c r="CA141" i="3"/>
  <c r="BU141" i="3"/>
  <c r="AP141" i="3"/>
  <c r="BK141" i="3"/>
  <c r="CB141" i="3"/>
  <c r="BP141" i="3"/>
  <c r="BM141" i="3"/>
  <c r="BR141" i="3"/>
  <c r="AO141" i="3"/>
  <c r="AU141" i="3"/>
  <c r="BJ141" i="3"/>
  <c r="BO141" i="3"/>
  <c r="Y141" i="3"/>
  <c r="BQ141" i="3"/>
  <c r="BH141" i="3"/>
  <c r="AV141" i="3"/>
  <c r="BT141" i="3"/>
  <c r="BW141" i="3"/>
  <c r="BI141" i="3"/>
  <c r="AT141" i="3"/>
  <c r="BZ141" i="3"/>
  <c r="A143" i="3" l="1"/>
  <c r="B144" i="3"/>
  <c r="AQ143" i="3"/>
  <c r="AR143" i="3"/>
  <c r="CD142" i="3"/>
  <c r="AP142" i="3"/>
  <c r="BJ142" i="3"/>
  <c r="X142" i="3"/>
  <c r="BV142" i="3"/>
  <c r="BM142" i="3"/>
  <c r="BO142" i="3"/>
  <c r="BQ142" i="3"/>
  <c r="CA142" i="3"/>
  <c r="BS142" i="3"/>
  <c r="BU142" i="3"/>
  <c r="BP142" i="3"/>
  <c r="Y142" i="3"/>
  <c r="BW142" i="3"/>
  <c r="CB142" i="3"/>
  <c r="BL142" i="3"/>
  <c r="BI142" i="3"/>
  <c r="BN142" i="3"/>
  <c r="AO142" i="3"/>
  <c r="BK142" i="3"/>
  <c r="BX142" i="3"/>
  <c r="BT142" i="3"/>
  <c r="AT142" i="3"/>
  <c r="BY142" i="3"/>
  <c r="AV142" i="3"/>
  <c r="BH142" i="3"/>
  <c r="BR142" i="3"/>
  <c r="AU142" i="3"/>
  <c r="BZ142" i="3"/>
  <c r="A144" i="3" l="1"/>
  <c r="B145" i="3"/>
  <c r="AQ144" i="3"/>
  <c r="AR144" i="3"/>
  <c r="CD143" i="3"/>
  <c r="BK143" i="3"/>
  <c r="BQ143" i="3"/>
  <c r="BU143" i="3"/>
  <c r="BS143" i="3"/>
  <c r="BR143" i="3"/>
  <c r="BN143" i="3"/>
  <c r="BP143" i="3"/>
  <c r="Y143" i="3"/>
  <c r="BT143" i="3"/>
  <c r="BY143" i="3"/>
  <c r="AP143" i="3"/>
  <c r="CB143" i="3"/>
  <c r="BX143" i="3"/>
  <c r="AO143" i="3"/>
  <c r="BL143" i="3"/>
  <c r="BM143" i="3"/>
  <c r="AV143" i="3"/>
  <c r="BV143" i="3"/>
  <c r="X143" i="3"/>
  <c r="CA143" i="3"/>
  <c r="AT143" i="3"/>
  <c r="BO143" i="3"/>
  <c r="BJ143" i="3"/>
  <c r="BI143" i="3"/>
  <c r="BW143" i="3"/>
  <c r="AU143" i="3"/>
  <c r="BH143" i="3"/>
  <c r="BZ143" i="3"/>
  <c r="AR145" i="3" l="1"/>
  <c r="AQ145" i="3"/>
  <c r="A145" i="3"/>
  <c r="B146" i="3"/>
  <c r="CD144" i="3"/>
  <c r="AT144" i="3"/>
  <c r="AV144" i="3"/>
  <c r="BW144" i="3"/>
  <c r="BT144" i="3"/>
  <c r="BY144" i="3"/>
  <c r="AO144" i="3"/>
  <c r="Y144" i="3"/>
  <c r="BP144" i="3"/>
  <c r="BJ144" i="3"/>
  <c r="BN144" i="3"/>
  <c r="BR144" i="3"/>
  <c r="CB144" i="3"/>
  <c r="BQ144" i="3"/>
  <c r="BX144" i="3"/>
  <c r="AU144" i="3"/>
  <c r="BM144" i="3"/>
  <c r="AP144" i="3"/>
  <c r="BK144" i="3"/>
  <c r="CA144" i="3"/>
  <c r="BU144" i="3"/>
  <c r="BZ144" i="3"/>
  <c r="BV144" i="3"/>
  <c r="X144" i="3"/>
  <c r="BH144" i="3"/>
  <c r="BS144" i="3"/>
  <c r="BL144" i="3"/>
  <c r="BI144" i="3"/>
  <c r="BO144" i="3"/>
  <c r="AR146" i="3" l="1"/>
  <c r="AQ146" i="3"/>
  <c r="A146" i="3"/>
  <c r="B147" i="3"/>
  <c r="CD145" i="3"/>
  <c r="CB145" i="3"/>
  <c r="BY145" i="3"/>
  <c r="BO145" i="3"/>
  <c r="BM145" i="3"/>
  <c r="BS145" i="3"/>
  <c r="BX145" i="3"/>
  <c r="BV145" i="3"/>
  <c r="BR145" i="3"/>
  <c r="BH145" i="3"/>
  <c r="X145" i="3"/>
  <c r="Y145" i="3"/>
  <c r="AP145" i="3"/>
  <c r="BQ145" i="3"/>
  <c r="BZ145" i="3"/>
  <c r="BT145" i="3"/>
  <c r="BN145" i="3"/>
  <c r="BU145" i="3"/>
  <c r="BP145" i="3"/>
  <c r="AU145" i="3"/>
  <c r="BW145" i="3"/>
  <c r="BI145" i="3"/>
  <c r="AT145" i="3"/>
  <c r="BJ145" i="3"/>
  <c r="AV145" i="3"/>
  <c r="BL145" i="3"/>
  <c r="BK145" i="3"/>
  <c r="CA145" i="3"/>
  <c r="AO145" i="3"/>
  <c r="AR147" i="3" l="1"/>
  <c r="AQ147" i="3"/>
  <c r="A147" i="3"/>
  <c r="B148" i="3"/>
  <c r="CD146" i="3"/>
  <c r="AT146" i="3"/>
  <c r="BN146" i="3"/>
  <c r="Y146" i="3"/>
  <c r="BJ146" i="3"/>
  <c r="BQ146" i="3"/>
  <c r="BI146" i="3"/>
  <c r="AP146" i="3"/>
  <c r="BK146" i="3"/>
  <c r="BS146" i="3"/>
  <c r="BL146" i="3"/>
  <c r="AU146" i="3"/>
  <c r="BV146" i="3"/>
  <c r="BP146" i="3"/>
  <c r="BR146" i="3"/>
  <c r="BY146" i="3"/>
  <c r="BH146" i="3"/>
  <c r="X146" i="3"/>
  <c r="BT146" i="3"/>
  <c r="CB146" i="3"/>
  <c r="AO146" i="3"/>
  <c r="BU146" i="3"/>
  <c r="BW146" i="3"/>
  <c r="BX146" i="3"/>
  <c r="BO146" i="3"/>
  <c r="AV146" i="3"/>
  <c r="BZ146" i="3"/>
  <c r="BM146" i="3"/>
  <c r="CA146" i="3"/>
  <c r="AR148" i="3" l="1"/>
  <c r="AQ148" i="3"/>
  <c r="A148" i="3"/>
  <c r="B149" i="3"/>
  <c r="CD147" i="3"/>
  <c r="X147" i="3"/>
  <c r="AT147" i="3"/>
  <c r="BW147" i="3"/>
  <c r="BR147" i="3"/>
  <c r="BL147" i="3"/>
  <c r="BX147" i="3"/>
  <c r="BU147" i="3"/>
  <c r="BN147" i="3"/>
  <c r="CB147" i="3"/>
  <c r="AP147" i="3"/>
  <c r="Y147" i="3"/>
  <c r="BT147" i="3"/>
  <c r="AU147" i="3"/>
  <c r="AV147" i="3"/>
  <c r="BJ147" i="3"/>
  <c r="BI147" i="3"/>
  <c r="BZ147" i="3"/>
  <c r="BM147" i="3"/>
  <c r="BH147" i="3"/>
  <c r="BO147" i="3"/>
  <c r="BK147" i="3"/>
  <c r="AO147" i="3"/>
  <c r="CA147" i="3"/>
  <c r="BV147" i="3"/>
  <c r="BY147" i="3"/>
  <c r="BP147" i="3"/>
  <c r="BQ147" i="3"/>
  <c r="BS147" i="3"/>
  <c r="AR149" i="3" l="1"/>
  <c r="AQ149" i="3"/>
  <c r="A149" i="3"/>
  <c r="B150" i="3"/>
  <c r="CD148" i="3"/>
  <c r="BR148" i="3"/>
  <c r="AV148" i="3"/>
  <c r="BM148" i="3"/>
  <c r="BS148" i="3"/>
  <c r="BZ148" i="3"/>
  <c r="BN148" i="3"/>
  <c r="BL148" i="3"/>
  <c r="BY148" i="3"/>
  <c r="AT148" i="3"/>
  <c r="BO148" i="3"/>
  <c r="BK148" i="3"/>
  <c r="BT148" i="3"/>
  <c r="AP148" i="3"/>
  <c r="CA148" i="3"/>
  <c r="BP148" i="3"/>
  <c r="BW148" i="3"/>
  <c r="AO148" i="3"/>
  <c r="BH148" i="3"/>
  <c r="AU148" i="3"/>
  <c r="BQ148" i="3"/>
  <c r="BI148" i="3"/>
  <c r="BX148" i="3"/>
  <c r="CB148" i="3"/>
  <c r="BJ148" i="3"/>
  <c r="Y148" i="3"/>
  <c r="BV148" i="3"/>
  <c r="X148" i="3"/>
  <c r="BU148" i="3"/>
  <c r="AR150" i="3" l="1"/>
  <c r="AQ150" i="3"/>
  <c r="A150" i="3"/>
  <c r="B151" i="3"/>
  <c r="CD149" i="3"/>
  <c r="BH149" i="3"/>
  <c r="BP149" i="3"/>
  <c r="BT149" i="3"/>
  <c r="BZ149" i="3"/>
  <c r="BV149" i="3"/>
  <c r="BN149" i="3"/>
  <c r="BJ149" i="3"/>
  <c r="AV149" i="3"/>
  <c r="BQ149" i="3"/>
  <c r="AT149" i="3"/>
  <c r="BR149" i="3"/>
  <c r="CB149" i="3"/>
  <c r="BM149" i="3"/>
  <c r="BY149" i="3"/>
  <c r="BU149" i="3"/>
  <c r="AU149" i="3"/>
  <c r="BO149" i="3"/>
  <c r="BW149" i="3"/>
  <c r="BX149" i="3"/>
  <c r="BI149" i="3"/>
  <c r="BK149" i="3"/>
  <c r="Y149" i="3"/>
  <c r="CA149" i="3"/>
  <c r="BS149" i="3"/>
  <c r="AO149" i="3"/>
  <c r="X149" i="3"/>
  <c r="BL149" i="3"/>
  <c r="AP149" i="3"/>
  <c r="AR151" i="3" l="1"/>
  <c r="AQ151" i="3"/>
  <c r="A151" i="3"/>
  <c r="B152" i="3"/>
  <c r="CD150" i="3"/>
  <c r="BK150" i="3"/>
  <c r="BY150" i="3"/>
  <c r="AO150" i="3"/>
  <c r="CB150" i="3"/>
  <c r="BN150" i="3"/>
  <c r="BR150" i="3"/>
  <c r="BW150" i="3"/>
  <c r="Y150" i="3"/>
  <c r="BM150" i="3"/>
  <c r="BQ150" i="3"/>
  <c r="BX150" i="3"/>
  <c r="BZ150" i="3"/>
  <c r="BP150" i="3"/>
  <c r="AV150" i="3"/>
  <c r="BL150" i="3"/>
  <c r="CA150" i="3"/>
  <c r="AU150" i="3"/>
  <c r="BI150" i="3"/>
  <c r="BU150" i="3"/>
  <c r="BV150" i="3"/>
  <c r="X150" i="3"/>
  <c r="AT150" i="3"/>
  <c r="BS150" i="3"/>
  <c r="BO150" i="3"/>
  <c r="BH150" i="3"/>
  <c r="AP150" i="3"/>
  <c r="BT150" i="3"/>
  <c r="BJ150" i="3"/>
  <c r="A152" i="3" l="1"/>
  <c r="B153" i="3"/>
  <c r="AR152" i="3"/>
  <c r="AQ152" i="3"/>
  <c r="CD151" i="3"/>
  <c r="BL151" i="3"/>
  <c r="BU151" i="3"/>
  <c r="BQ151" i="3"/>
  <c r="BN151" i="3"/>
  <c r="AT151" i="3"/>
  <c r="BZ151" i="3"/>
  <c r="AV151" i="3"/>
  <c r="BR151" i="3"/>
  <c r="CA151" i="3"/>
  <c r="BX151" i="3"/>
  <c r="Y151" i="3"/>
  <c r="AP151" i="3"/>
  <c r="BH151" i="3"/>
  <c r="BM151" i="3"/>
  <c r="BJ151" i="3"/>
  <c r="BW151" i="3"/>
  <c r="AU151" i="3"/>
  <c r="CB151" i="3"/>
  <c r="BO151" i="3"/>
  <c r="AO151" i="3"/>
  <c r="BT151" i="3"/>
  <c r="BY151" i="3"/>
  <c r="BI151" i="3"/>
  <c r="BS151" i="3"/>
  <c r="BP151" i="3"/>
  <c r="BV151" i="3"/>
  <c r="X151" i="3"/>
  <c r="BK151" i="3"/>
  <c r="A153" i="3" l="1"/>
  <c r="B154" i="3"/>
  <c r="AQ153" i="3"/>
  <c r="AR153" i="3"/>
  <c r="CD152" i="3"/>
  <c r="BH152" i="3"/>
  <c r="BJ152" i="3"/>
  <c r="CB152" i="3"/>
  <c r="BN152" i="3"/>
  <c r="BI152" i="3"/>
  <c r="BS152" i="3"/>
  <c r="AP152" i="3"/>
  <c r="BZ152" i="3"/>
  <c r="BK152" i="3"/>
  <c r="BM152" i="3"/>
  <c r="AV152" i="3"/>
  <c r="BW152" i="3"/>
  <c r="BO152" i="3"/>
  <c r="BT152" i="3"/>
  <c r="BR152" i="3"/>
  <c r="BL152" i="3"/>
  <c r="BX152" i="3"/>
  <c r="BQ152" i="3"/>
  <c r="BY152" i="3"/>
  <c r="AO152" i="3"/>
  <c r="BP152" i="3"/>
  <c r="CA152" i="3"/>
  <c r="AT152" i="3"/>
  <c r="X152" i="3"/>
  <c r="BV152" i="3"/>
  <c r="AU152" i="3"/>
  <c r="Y152" i="3"/>
  <c r="BU152" i="3"/>
  <c r="A154" i="3" l="1"/>
  <c r="B155" i="3"/>
  <c r="AQ154" i="3"/>
  <c r="AR154" i="3"/>
  <c r="CD153" i="3"/>
  <c r="AO153" i="3"/>
  <c r="BW153" i="3"/>
  <c r="AT153" i="3"/>
  <c r="BQ153" i="3"/>
  <c r="BR153" i="3"/>
  <c r="AU153" i="3"/>
  <c r="BH153" i="3"/>
  <c r="AV153" i="3"/>
  <c r="BO153" i="3"/>
  <c r="BN153" i="3"/>
  <c r="BS153" i="3"/>
  <c r="CA153" i="3"/>
  <c r="BZ153" i="3"/>
  <c r="BL153" i="3"/>
  <c r="AP153" i="3"/>
  <c r="BX153" i="3"/>
  <c r="BM153" i="3"/>
  <c r="BT153" i="3"/>
  <c r="CB153" i="3"/>
  <c r="BU153" i="3"/>
  <c r="BV153" i="3"/>
  <c r="BP153" i="3"/>
  <c r="BJ153" i="3"/>
  <c r="BK153" i="3"/>
  <c r="BI153" i="3"/>
  <c r="Y153" i="3"/>
  <c r="X153" i="3"/>
  <c r="BY153" i="3"/>
  <c r="A155" i="3" l="1"/>
  <c r="B156" i="3"/>
  <c r="AQ155" i="3"/>
  <c r="AR155" i="3"/>
  <c r="CD154" i="3"/>
  <c r="BN154" i="3"/>
  <c r="AP154" i="3"/>
  <c r="AU154" i="3"/>
  <c r="Y154" i="3"/>
  <c r="BM154" i="3"/>
  <c r="BX154" i="3"/>
  <c r="BY154" i="3"/>
  <c r="BS154" i="3"/>
  <c r="BK154" i="3"/>
  <c r="BL154" i="3"/>
  <c r="BT154" i="3"/>
  <c r="BU154" i="3"/>
  <c r="BV154" i="3"/>
  <c r="AO154" i="3"/>
  <c r="AV154" i="3"/>
  <c r="BR154" i="3"/>
  <c r="BI154" i="3"/>
  <c r="BP154" i="3"/>
  <c r="BQ154" i="3"/>
  <c r="BH154" i="3"/>
  <c r="CA154" i="3"/>
  <c r="BW154" i="3"/>
  <c r="X154" i="3"/>
  <c r="BZ154" i="3"/>
  <c r="BJ154" i="3"/>
  <c r="AT154" i="3"/>
  <c r="CB154" i="3"/>
  <c r="BO154" i="3"/>
  <c r="A156" i="3" l="1"/>
  <c r="B157" i="3"/>
  <c r="AQ156" i="3"/>
  <c r="AR156" i="3"/>
  <c r="CD155" i="3"/>
  <c r="BV155" i="3"/>
  <c r="BR155" i="3"/>
  <c r="BH155" i="3"/>
  <c r="AU155" i="3"/>
  <c r="BI155" i="3"/>
  <c r="BP155" i="3"/>
  <c r="BS155" i="3"/>
  <c r="BZ155" i="3"/>
  <c r="BT155" i="3"/>
  <c r="AO155" i="3"/>
  <c r="BO155" i="3"/>
  <c r="BN155" i="3"/>
  <c r="BK155" i="3"/>
  <c r="BJ155" i="3"/>
  <c r="BY155" i="3"/>
  <c r="CA155" i="3"/>
  <c r="BX155" i="3"/>
  <c r="AP155" i="3"/>
  <c r="AT155" i="3"/>
  <c r="BL155" i="3"/>
  <c r="BM155" i="3"/>
  <c r="CB155" i="3"/>
  <c r="BU155" i="3"/>
  <c r="AV155" i="3"/>
  <c r="BW155" i="3"/>
  <c r="BQ155" i="3"/>
  <c r="X155" i="3"/>
  <c r="Y155" i="3"/>
  <c r="AR157" i="3" l="1"/>
  <c r="AQ157" i="3"/>
  <c r="A157" i="3"/>
  <c r="B158" i="3"/>
  <c r="CD156" i="3"/>
  <c r="BT156" i="3"/>
  <c r="AT156" i="3"/>
  <c r="AO156" i="3"/>
  <c r="CA156" i="3"/>
  <c r="BW156" i="3"/>
  <c r="BH156" i="3"/>
  <c r="BM156" i="3"/>
  <c r="BJ156" i="3"/>
  <c r="CB156" i="3"/>
  <c r="AP156" i="3"/>
  <c r="BI156" i="3"/>
  <c r="AV156" i="3"/>
  <c r="BO156" i="3"/>
  <c r="BV156" i="3"/>
  <c r="BK156" i="3"/>
  <c r="BY156" i="3"/>
  <c r="BS156" i="3"/>
  <c r="BL156" i="3"/>
  <c r="BQ156" i="3"/>
  <c r="BN156" i="3"/>
  <c r="BU156" i="3"/>
  <c r="BZ156" i="3"/>
  <c r="X156" i="3"/>
  <c r="BP156" i="3"/>
  <c r="BR156" i="3"/>
  <c r="AU156" i="3"/>
  <c r="BX156" i="3"/>
  <c r="Y156" i="3"/>
  <c r="AR158" i="3" l="1"/>
  <c r="AQ158" i="3"/>
  <c r="A158" i="3"/>
  <c r="B159" i="3"/>
  <c r="CD157" i="3"/>
  <c r="BT157" i="3"/>
  <c r="BU157" i="3"/>
  <c r="AP157" i="3"/>
  <c r="BZ157" i="3"/>
  <c r="BY157" i="3"/>
  <c r="BV157" i="3"/>
  <c r="BR157" i="3"/>
  <c r="BX157" i="3"/>
  <c r="AO157" i="3"/>
  <c r="BK157" i="3"/>
  <c r="AU157" i="3"/>
  <c r="BH157" i="3"/>
  <c r="BQ157" i="3"/>
  <c r="BW157" i="3"/>
  <c r="BP157" i="3"/>
  <c r="BO157" i="3"/>
  <c r="BL157" i="3"/>
  <c r="BN157" i="3"/>
  <c r="AV157" i="3"/>
  <c r="CA157" i="3"/>
  <c r="BM157" i="3"/>
  <c r="BS157" i="3"/>
  <c r="AT157" i="3"/>
  <c r="BJ157" i="3"/>
  <c r="Y157" i="3"/>
  <c r="CB157" i="3"/>
  <c r="BI157" i="3"/>
  <c r="X157" i="3"/>
  <c r="AR159" i="3" l="1"/>
  <c r="AQ159" i="3"/>
  <c r="A159" i="3"/>
  <c r="B160" i="3"/>
  <c r="CD158" i="3"/>
  <c r="BX158" i="3"/>
  <c r="BS158" i="3"/>
  <c r="BM158" i="3"/>
  <c r="BY158" i="3"/>
  <c r="BK158" i="3"/>
  <c r="AT158" i="3"/>
  <c r="BN158" i="3"/>
  <c r="BL158" i="3"/>
  <c r="AO158" i="3"/>
  <c r="AV158" i="3"/>
  <c r="BU158" i="3"/>
  <c r="BO158" i="3"/>
  <c r="BJ158" i="3"/>
  <c r="BH158" i="3"/>
  <c r="AP158" i="3"/>
  <c r="BT158" i="3"/>
  <c r="BI158" i="3"/>
  <c r="BW158" i="3"/>
  <c r="BZ158" i="3"/>
  <c r="BP158" i="3"/>
  <c r="BR158" i="3"/>
  <c r="CA158" i="3"/>
  <c r="BQ158" i="3"/>
  <c r="CB158" i="3"/>
  <c r="Y158" i="3"/>
  <c r="X158" i="3"/>
  <c r="AU158" i="3"/>
  <c r="BV158" i="3"/>
  <c r="AR160" i="3" l="1"/>
  <c r="AQ160" i="3"/>
  <c r="A160" i="3"/>
  <c r="B161" i="3"/>
  <c r="CD159" i="3"/>
  <c r="BP159" i="3"/>
  <c r="BI159" i="3"/>
  <c r="BN159" i="3"/>
  <c r="BU159" i="3"/>
  <c r="BL159" i="3"/>
  <c r="CB159" i="3"/>
  <c r="BV159" i="3"/>
  <c r="BK159" i="3"/>
  <c r="AV159" i="3"/>
  <c r="AT159" i="3"/>
  <c r="BR159" i="3"/>
  <c r="BO159" i="3"/>
  <c r="BQ159" i="3"/>
  <c r="CA159" i="3"/>
  <c r="BM159" i="3"/>
  <c r="BH159" i="3"/>
  <c r="BW159" i="3"/>
  <c r="BS159" i="3"/>
  <c r="BJ159" i="3"/>
  <c r="BT159" i="3"/>
  <c r="AO159" i="3"/>
  <c r="Y159" i="3"/>
  <c r="BY159" i="3"/>
  <c r="BZ159" i="3"/>
  <c r="AP159" i="3"/>
  <c r="X159" i="3"/>
  <c r="AU159" i="3"/>
  <c r="BX159" i="3"/>
  <c r="AR161" i="3" l="1"/>
  <c r="AQ161" i="3"/>
  <c r="A161" i="3"/>
  <c r="B162" i="3"/>
  <c r="CD160" i="3"/>
  <c r="X160" i="3"/>
  <c r="Y160" i="3"/>
  <c r="AU160" i="3"/>
  <c r="AV160" i="3"/>
  <c r="AO160" i="3"/>
  <c r="AT160" i="3"/>
  <c r="BR160" i="3"/>
  <c r="CB160" i="3"/>
  <c r="AP160" i="3"/>
  <c r="BZ160" i="3"/>
  <c r="BL160" i="3"/>
  <c r="BW160" i="3"/>
  <c r="BI160" i="3"/>
  <c r="CA160" i="3"/>
  <c r="BX160" i="3"/>
  <c r="BJ160" i="3"/>
  <c r="BN160" i="3"/>
  <c r="BS160" i="3"/>
  <c r="BY160" i="3"/>
  <c r="BU160" i="3"/>
  <c r="BQ160" i="3"/>
  <c r="BO160" i="3"/>
  <c r="BV160" i="3"/>
  <c r="BK160" i="3"/>
  <c r="BH160" i="3"/>
  <c r="BM160" i="3"/>
  <c r="BP160" i="3"/>
  <c r="BT160" i="3"/>
  <c r="AR162" i="3" l="1"/>
  <c r="AQ162" i="3"/>
  <c r="A162" i="3"/>
  <c r="B163" i="3"/>
  <c r="CD161" i="3"/>
  <c r="X161" i="3"/>
  <c r="Y161" i="3"/>
  <c r="AV161" i="3"/>
  <c r="AO161" i="3"/>
  <c r="AU161" i="3"/>
  <c r="AP161" i="3"/>
  <c r="AT161" i="3"/>
  <c r="BV161" i="3"/>
  <c r="BR161" i="3"/>
  <c r="BQ161" i="3"/>
  <c r="BI161" i="3"/>
  <c r="BJ161" i="3"/>
  <c r="BK161" i="3"/>
  <c r="CB161" i="3"/>
  <c r="BZ161" i="3"/>
  <c r="BX161" i="3"/>
  <c r="BH161" i="3"/>
  <c r="BW161" i="3"/>
  <c r="BU161" i="3"/>
  <c r="BY161" i="3"/>
  <c r="BS161" i="3"/>
  <c r="BN161" i="3"/>
  <c r="CA161" i="3"/>
  <c r="BM161" i="3"/>
  <c r="BT161" i="3"/>
  <c r="BL161" i="3"/>
  <c r="BP161" i="3"/>
  <c r="BO161" i="3"/>
  <c r="AR163" i="3" l="1"/>
  <c r="AQ163" i="3"/>
  <c r="A163" i="3"/>
  <c r="B164" i="3"/>
  <c r="CD162" i="3"/>
  <c r="X162" i="3"/>
  <c r="Y162" i="3"/>
  <c r="AU162" i="3"/>
  <c r="AP162" i="3"/>
  <c r="AV162" i="3"/>
  <c r="AO162" i="3"/>
  <c r="BL162" i="3"/>
  <c r="AT162" i="3"/>
  <c r="BH162" i="3"/>
  <c r="BX162" i="3"/>
  <c r="BW162" i="3"/>
  <c r="CB162" i="3"/>
  <c r="BV162" i="3"/>
  <c r="BN162" i="3"/>
  <c r="BS162" i="3"/>
  <c r="BZ162" i="3"/>
  <c r="BJ162" i="3"/>
  <c r="BY162" i="3"/>
  <c r="BR162" i="3"/>
  <c r="BO162" i="3"/>
  <c r="BK162" i="3"/>
  <c r="CA162" i="3"/>
  <c r="BT162" i="3"/>
  <c r="BM162" i="3"/>
  <c r="BP162" i="3"/>
  <c r="BQ162" i="3"/>
  <c r="BI162" i="3"/>
  <c r="BU162" i="3"/>
  <c r="A164" i="3" l="1"/>
  <c r="B165" i="3"/>
  <c r="AQ164" i="3"/>
  <c r="AR164" i="3"/>
  <c r="CD163" i="3"/>
  <c r="Y163" i="3"/>
  <c r="X163" i="3"/>
  <c r="AV163" i="3"/>
  <c r="AO163" i="3"/>
  <c r="AU163" i="3"/>
  <c r="AT163" i="3"/>
  <c r="BI163" i="3"/>
  <c r="AP163" i="3"/>
  <c r="BT163" i="3"/>
  <c r="BW163" i="3"/>
  <c r="BU163" i="3"/>
  <c r="BZ163" i="3"/>
  <c r="BH163" i="3"/>
  <c r="BS163" i="3"/>
  <c r="BK163" i="3"/>
  <c r="BR163" i="3"/>
  <c r="BY163" i="3"/>
  <c r="BN163" i="3"/>
  <c r="BL163" i="3"/>
  <c r="BV163" i="3"/>
  <c r="BM163" i="3"/>
  <c r="BP163" i="3"/>
  <c r="CA163" i="3"/>
  <c r="BJ163" i="3"/>
  <c r="BX163" i="3"/>
  <c r="CB163" i="3"/>
  <c r="BQ163" i="3"/>
  <c r="BO163" i="3"/>
  <c r="A165" i="3" l="1"/>
  <c r="B166" i="3"/>
  <c r="AR165" i="3"/>
  <c r="AQ165" i="3"/>
  <c r="CD164" i="3"/>
  <c r="X164" i="3"/>
  <c r="Y164" i="3"/>
  <c r="AO164" i="3"/>
  <c r="AU164" i="3"/>
  <c r="AT164" i="3"/>
  <c r="AP164" i="3"/>
  <c r="CB164" i="3"/>
  <c r="AV164" i="3"/>
  <c r="BP164" i="3"/>
  <c r="BH164" i="3"/>
  <c r="BO164" i="3"/>
  <c r="BW164" i="3"/>
  <c r="BZ164" i="3"/>
  <c r="BX164" i="3"/>
  <c r="BU164" i="3"/>
  <c r="BL164" i="3"/>
  <c r="BS164" i="3"/>
  <c r="BK164" i="3"/>
  <c r="BY164" i="3"/>
  <c r="BT164" i="3"/>
  <c r="BM164" i="3"/>
  <c r="BV164" i="3"/>
  <c r="BQ164" i="3"/>
  <c r="CA164" i="3"/>
  <c r="BR164" i="3"/>
  <c r="BI164" i="3"/>
  <c r="BJ164" i="3"/>
  <c r="BN164" i="3"/>
  <c r="A166" i="3" l="1"/>
  <c r="B167" i="3"/>
  <c r="AQ166" i="3"/>
  <c r="AR166" i="3"/>
  <c r="CD165" i="3"/>
  <c r="Y165" i="3"/>
  <c r="X165" i="3"/>
  <c r="AO165" i="3"/>
  <c r="AP165" i="3"/>
  <c r="AV165" i="3"/>
  <c r="AU165" i="3"/>
  <c r="AT165" i="3"/>
  <c r="BS165" i="3"/>
  <c r="BP165" i="3"/>
  <c r="CB165" i="3"/>
  <c r="BW165" i="3"/>
  <c r="BT165" i="3"/>
  <c r="BJ165" i="3"/>
  <c r="CA165" i="3"/>
  <c r="BM165" i="3"/>
  <c r="BO165" i="3"/>
  <c r="BI165" i="3"/>
  <c r="BZ165" i="3"/>
  <c r="BX165" i="3"/>
  <c r="BV165" i="3"/>
  <c r="BN165" i="3"/>
  <c r="BH165" i="3"/>
  <c r="BU165" i="3"/>
  <c r="BK165" i="3"/>
  <c r="BY165" i="3"/>
  <c r="BR165" i="3"/>
  <c r="BL165" i="3"/>
  <c r="BQ165" i="3"/>
  <c r="A167" i="3" l="1"/>
  <c r="B168" i="3"/>
  <c r="AR167" i="3"/>
  <c r="AQ167" i="3"/>
  <c r="CD166" i="3"/>
  <c r="X166" i="3"/>
  <c r="Y166" i="3"/>
  <c r="AT166" i="3"/>
  <c r="AV166" i="3"/>
  <c r="AP166" i="3"/>
  <c r="AU166" i="3"/>
  <c r="BQ166" i="3"/>
  <c r="BU166" i="3"/>
  <c r="BY166" i="3"/>
  <c r="AO166" i="3"/>
  <c r="BK166" i="3"/>
  <c r="BT166" i="3"/>
  <c r="BL166" i="3"/>
  <c r="BN166" i="3"/>
  <c r="BS166" i="3"/>
  <c r="BV166" i="3"/>
  <c r="BR166" i="3"/>
  <c r="BP166" i="3"/>
  <c r="BX166" i="3"/>
  <c r="CA166" i="3"/>
  <c r="BH166" i="3"/>
  <c r="BZ166" i="3"/>
  <c r="BJ166" i="3"/>
  <c r="BI166" i="3"/>
  <c r="CB166" i="3"/>
  <c r="BW166" i="3"/>
  <c r="BM166" i="3"/>
  <c r="BO166" i="3"/>
  <c r="A168" i="3" l="1"/>
  <c r="B169" i="3"/>
  <c r="AR168" i="3"/>
  <c r="AQ168" i="3"/>
  <c r="CD167" i="3"/>
  <c r="Y167" i="3"/>
  <c r="X167" i="3"/>
  <c r="AP167" i="3"/>
  <c r="AU167" i="3"/>
  <c r="AV167" i="3"/>
  <c r="AT167" i="3"/>
  <c r="AO167" i="3"/>
  <c r="BL167" i="3"/>
  <c r="BZ167" i="3"/>
  <c r="BT167" i="3"/>
  <c r="BI167" i="3"/>
  <c r="BN167" i="3"/>
  <c r="BX167" i="3"/>
  <c r="BJ167" i="3"/>
  <c r="BW167" i="3"/>
  <c r="BU167" i="3"/>
  <c r="BH167" i="3"/>
  <c r="BV167" i="3"/>
  <c r="CA167" i="3"/>
  <c r="BR167" i="3"/>
  <c r="BS167" i="3"/>
  <c r="BK167" i="3"/>
  <c r="BP167" i="3"/>
  <c r="BY167" i="3"/>
  <c r="CB167" i="3"/>
  <c r="BM167" i="3"/>
  <c r="BQ167" i="3"/>
  <c r="BO167" i="3"/>
  <c r="AR169" i="3" l="1"/>
  <c r="AQ169" i="3"/>
  <c r="A169" i="3"/>
  <c r="B170" i="3"/>
  <c r="CD168" i="3"/>
  <c r="Y168" i="3"/>
  <c r="X168" i="3"/>
  <c r="AT168" i="3"/>
  <c r="AU168" i="3"/>
  <c r="AV168" i="3"/>
  <c r="AP168" i="3"/>
  <c r="AO168" i="3"/>
  <c r="BH168" i="3"/>
  <c r="BX168" i="3"/>
  <c r="BI168" i="3"/>
  <c r="BP168" i="3"/>
  <c r="BJ168" i="3"/>
  <c r="BN168" i="3"/>
  <c r="BL168" i="3"/>
  <c r="BQ168" i="3"/>
  <c r="CA168" i="3"/>
  <c r="BV168" i="3"/>
  <c r="BU168" i="3"/>
  <c r="BM168" i="3"/>
  <c r="CB168" i="3"/>
  <c r="BY168" i="3"/>
  <c r="BW168" i="3"/>
  <c r="BS168" i="3"/>
  <c r="BT168" i="3"/>
  <c r="BZ168" i="3"/>
  <c r="BK168" i="3"/>
  <c r="BR168" i="3"/>
  <c r="BO168" i="3"/>
  <c r="AR170" i="3" l="1"/>
  <c r="AQ170" i="3"/>
  <c r="A170" i="3"/>
  <c r="B171" i="3"/>
  <c r="CD169" i="3"/>
  <c r="X169" i="3"/>
  <c r="Y169" i="3"/>
  <c r="AO169" i="3"/>
  <c r="AT169" i="3"/>
  <c r="AU169" i="3"/>
  <c r="AP169" i="3"/>
  <c r="AV169" i="3"/>
  <c r="CB169" i="3"/>
  <c r="BZ169" i="3"/>
  <c r="BU169" i="3"/>
  <c r="BS169" i="3"/>
  <c r="BV169" i="3"/>
  <c r="CA169" i="3"/>
  <c r="BR169" i="3"/>
  <c r="BI169" i="3"/>
  <c r="BX169" i="3"/>
  <c r="BM169" i="3"/>
  <c r="BH169" i="3"/>
  <c r="BW169" i="3"/>
  <c r="BK169" i="3"/>
  <c r="BJ169" i="3"/>
  <c r="BT169" i="3"/>
  <c r="BL169" i="3"/>
  <c r="BN169" i="3"/>
  <c r="BP169" i="3"/>
  <c r="BQ169" i="3"/>
  <c r="BY169" i="3"/>
  <c r="BO169" i="3"/>
  <c r="AR171" i="3" l="1"/>
  <c r="AQ171" i="3"/>
  <c r="A171" i="3"/>
  <c r="B172" i="3"/>
  <c r="CD170" i="3"/>
  <c r="Y170" i="3"/>
  <c r="X170" i="3"/>
  <c r="AP170" i="3"/>
  <c r="AT170" i="3"/>
  <c r="AO170" i="3"/>
  <c r="AV170" i="3"/>
  <c r="AU170" i="3"/>
  <c r="BS170" i="3"/>
  <c r="BP170" i="3"/>
  <c r="BW170" i="3"/>
  <c r="BM170" i="3"/>
  <c r="BL170" i="3"/>
  <c r="CA170" i="3"/>
  <c r="BZ170" i="3"/>
  <c r="BJ170" i="3"/>
  <c r="BV170" i="3"/>
  <c r="BO170" i="3"/>
  <c r="CB170" i="3"/>
  <c r="BX170" i="3"/>
  <c r="BK170" i="3"/>
  <c r="BT170" i="3"/>
  <c r="BR170" i="3"/>
  <c r="BH170" i="3"/>
  <c r="BY170" i="3"/>
  <c r="BN170" i="3"/>
  <c r="BU170" i="3"/>
  <c r="BQ170" i="3"/>
  <c r="BI170" i="3"/>
  <c r="AR172" i="3" l="1"/>
  <c r="AQ172" i="3"/>
  <c r="A172" i="3"/>
  <c r="B173" i="3"/>
  <c r="CD171" i="3"/>
  <c r="Y171" i="3"/>
  <c r="X171" i="3"/>
  <c r="AV171" i="3"/>
  <c r="AT171" i="3"/>
  <c r="AU171" i="3"/>
  <c r="AO171" i="3"/>
  <c r="BW171" i="3"/>
  <c r="AP171" i="3"/>
  <c r="BP171" i="3"/>
  <c r="BQ171" i="3"/>
  <c r="BZ171" i="3"/>
  <c r="BK171" i="3"/>
  <c r="BY171" i="3"/>
  <c r="BL171" i="3"/>
  <c r="BS171" i="3"/>
  <c r="BN171" i="3"/>
  <c r="BI171" i="3"/>
  <c r="BH171" i="3"/>
  <c r="BT171" i="3"/>
  <c r="BX171" i="3"/>
  <c r="BJ171" i="3"/>
  <c r="CB171" i="3"/>
  <c r="BO171" i="3"/>
  <c r="CA171" i="3"/>
  <c r="BV171" i="3"/>
  <c r="BR171" i="3"/>
  <c r="BU171" i="3"/>
  <c r="BM171" i="3"/>
  <c r="AR173" i="3" l="1"/>
  <c r="AQ173" i="3"/>
  <c r="A173" i="3"/>
  <c r="B174" i="3"/>
  <c r="CD172" i="3"/>
  <c r="X172" i="3"/>
  <c r="Y172" i="3"/>
  <c r="AU172" i="3"/>
  <c r="AT172" i="3"/>
  <c r="AP172" i="3"/>
  <c r="AO172" i="3"/>
  <c r="AV172" i="3"/>
  <c r="BH172" i="3"/>
  <c r="BZ172" i="3"/>
  <c r="BL172" i="3"/>
  <c r="CB172" i="3"/>
  <c r="BI172" i="3"/>
  <c r="BN172" i="3"/>
  <c r="BU172" i="3"/>
  <c r="BX172" i="3"/>
  <c r="BP172" i="3"/>
  <c r="BY172" i="3"/>
  <c r="BS172" i="3"/>
  <c r="BO172" i="3"/>
  <c r="BW172" i="3"/>
  <c r="BJ172" i="3"/>
  <c r="BR172" i="3"/>
  <c r="BQ172" i="3"/>
  <c r="BT172" i="3"/>
  <c r="BK172" i="3"/>
  <c r="BV172" i="3"/>
  <c r="BM172" i="3"/>
  <c r="CA172" i="3"/>
  <c r="AR174" i="3" l="1"/>
  <c r="AQ174" i="3"/>
  <c r="A174" i="3"/>
  <c r="B175" i="3"/>
  <c r="CD173" i="3"/>
  <c r="X173" i="3"/>
  <c r="Y173" i="3"/>
  <c r="AT173" i="3"/>
  <c r="AP173" i="3"/>
  <c r="AV173" i="3"/>
  <c r="AU173" i="3"/>
  <c r="AO173" i="3"/>
  <c r="BI173" i="3"/>
  <c r="BO173" i="3"/>
  <c r="BM173" i="3"/>
  <c r="BR173" i="3"/>
  <c r="BW173" i="3"/>
  <c r="CA173" i="3"/>
  <c r="BT173" i="3"/>
  <c r="BY173" i="3"/>
  <c r="BV173" i="3"/>
  <c r="BP173" i="3"/>
  <c r="BL173" i="3"/>
  <c r="BS173" i="3"/>
  <c r="CB173" i="3"/>
  <c r="BZ173" i="3"/>
  <c r="BJ173" i="3"/>
  <c r="BH173" i="3"/>
  <c r="BX173" i="3"/>
  <c r="BQ173" i="3"/>
  <c r="BK173" i="3"/>
  <c r="BN173" i="3"/>
  <c r="BU173" i="3"/>
  <c r="AR175" i="3" l="1"/>
  <c r="AQ175" i="3"/>
  <c r="A175" i="3"/>
  <c r="B176" i="3"/>
  <c r="CD174" i="3"/>
  <c r="X174" i="3"/>
  <c r="Y174" i="3"/>
  <c r="AO174" i="3"/>
  <c r="AV174" i="3"/>
  <c r="BZ174" i="3"/>
  <c r="AT174" i="3"/>
  <c r="AP174" i="3"/>
  <c r="AU174" i="3"/>
  <c r="BY174" i="3"/>
  <c r="BJ174" i="3"/>
  <c r="BL174" i="3"/>
  <c r="BO174" i="3"/>
  <c r="CA174" i="3"/>
  <c r="BV174" i="3"/>
  <c r="BX174" i="3"/>
  <c r="BW174" i="3"/>
  <c r="BK174" i="3"/>
  <c r="BT174" i="3"/>
  <c r="BN174" i="3"/>
  <c r="BP174" i="3"/>
  <c r="BI174" i="3"/>
  <c r="BU174" i="3"/>
  <c r="BR174" i="3"/>
  <c r="BH174" i="3"/>
  <c r="CB174" i="3"/>
  <c r="BM174" i="3"/>
  <c r="BQ174" i="3"/>
  <c r="BS174" i="3"/>
  <c r="A176" i="3" l="1"/>
  <c r="B177" i="3"/>
  <c r="AQ176" i="3"/>
  <c r="AR176" i="3"/>
  <c r="CD175" i="3"/>
  <c r="X175" i="3"/>
  <c r="Y175" i="3"/>
  <c r="AP175" i="3"/>
  <c r="AO175" i="3"/>
  <c r="AU175" i="3"/>
  <c r="AT175" i="3"/>
  <c r="BY175" i="3"/>
  <c r="BP175" i="3"/>
  <c r="BM175" i="3"/>
  <c r="CB175" i="3"/>
  <c r="BH175" i="3"/>
  <c r="AV175" i="3"/>
  <c r="BU175" i="3"/>
  <c r="BX175" i="3"/>
  <c r="BS175" i="3"/>
  <c r="BT175" i="3"/>
  <c r="BO175" i="3"/>
  <c r="BR175" i="3"/>
  <c r="BQ175" i="3"/>
  <c r="CA175" i="3"/>
  <c r="BW175" i="3"/>
  <c r="BZ175" i="3"/>
  <c r="BV175" i="3"/>
  <c r="BK175" i="3"/>
  <c r="BJ175" i="3"/>
  <c r="BL175" i="3"/>
  <c r="BN175" i="3"/>
  <c r="BI175" i="3"/>
  <c r="A177" i="3" l="1"/>
  <c r="B178" i="3"/>
  <c r="AR177" i="3"/>
  <c r="AQ177" i="3"/>
  <c r="CD176" i="3"/>
  <c r="X176" i="3"/>
  <c r="Y176" i="3"/>
  <c r="AU176" i="3"/>
  <c r="AO176" i="3"/>
  <c r="AP176" i="3"/>
  <c r="AV176" i="3"/>
  <c r="BU176" i="3"/>
  <c r="BR176" i="3"/>
  <c r="AT176" i="3"/>
  <c r="BL176" i="3"/>
  <c r="BP176" i="3"/>
  <c r="BK176" i="3"/>
  <c r="CB176" i="3"/>
  <c r="BI176" i="3"/>
  <c r="BV176" i="3"/>
  <c r="BM176" i="3"/>
  <c r="BN176" i="3"/>
  <c r="BO176" i="3"/>
  <c r="BX176" i="3"/>
  <c r="BT176" i="3"/>
  <c r="BY176" i="3"/>
  <c r="BQ176" i="3"/>
  <c r="BJ176" i="3"/>
  <c r="CA176" i="3"/>
  <c r="BH176" i="3"/>
  <c r="BW176" i="3"/>
  <c r="BS176" i="3"/>
  <c r="BZ176" i="3"/>
  <c r="A178" i="3" l="1"/>
  <c r="B179" i="3"/>
  <c r="AR178" i="3"/>
  <c r="AQ178" i="3"/>
  <c r="CD177" i="3"/>
  <c r="Y177" i="3"/>
  <c r="X177" i="3"/>
  <c r="AT177" i="3"/>
  <c r="AU177" i="3"/>
  <c r="AO177" i="3"/>
  <c r="AP177" i="3"/>
  <c r="BV177" i="3"/>
  <c r="AV177" i="3"/>
  <c r="BT177" i="3"/>
  <c r="BI177" i="3"/>
  <c r="BM177" i="3"/>
  <c r="CA177" i="3"/>
  <c r="BN177" i="3"/>
  <c r="BR177" i="3"/>
  <c r="BQ177" i="3"/>
  <c r="BW177" i="3"/>
  <c r="BK177" i="3"/>
  <c r="BS177" i="3"/>
  <c r="BU177" i="3"/>
  <c r="BX177" i="3"/>
  <c r="BZ177" i="3"/>
  <c r="BJ177" i="3"/>
  <c r="CB177" i="3"/>
  <c r="BY177" i="3"/>
  <c r="BL177" i="3"/>
  <c r="BH177" i="3"/>
  <c r="BP177" i="3"/>
  <c r="BO177" i="3"/>
  <c r="B180" i="3" l="1"/>
  <c r="A179" i="3"/>
  <c r="AQ179" i="3"/>
  <c r="AR179" i="3"/>
  <c r="CD178" i="3"/>
  <c r="X178" i="3"/>
  <c r="Y178" i="3"/>
  <c r="AO178" i="3"/>
  <c r="AT178" i="3"/>
  <c r="AU178" i="3"/>
  <c r="BH178" i="3"/>
  <c r="AP178" i="3"/>
  <c r="BN178" i="3"/>
  <c r="AV178" i="3"/>
  <c r="BY178" i="3"/>
  <c r="BS178" i="3"/>
  <c r="CA178" i="3"/>
  <c r="BV178" i="3"/>
  <c r="CB178" i="3"/>
  <c r="BL178" i="3"/>
  <c r="BU178" i="3"/>
  <c r="BM178" i="3"/>
  <c r="BI178" i="3"/>
  <c r="BK178" i="3"/>
  <c r="BT178" i="3"/>
  <c r="BO178" i="3"/>
  <c r="BW178" i="3"/>
  <c r="BZ178" i="3"/>
  <c r="BQ178" i="3"/>
  <c r="BP178" i="3"/>
  <c r="BX178" i="3"/>
  <c r="BJ178" i="3"/>
  <c r="BR178" i="3"/>
  <c r="CD179" i="3" l="1"/>
  <c r="X179" i="3"/>
  <c r="Y179" i="3"/>
  <c r="AT179" i="3"/>
  <c r="AO179" i="3"/>
  <c r="AV179" i="3"/>
  <c r="AU179" i="3"/>
  <c r="BP179" i="3"/>
  <c r="BS179" i="3"/>
  <c r="AP179" i="3"/>
  <c r="BZ179" i="3"/>
  <c r="BK179" i="3"/>
  <c r="CB179" i="3"/>
  <c r="BN179" i="3"/>
  <c r="BQ179" i="3"/>
  <c r="BU179" i="3"/>
  <c r="BH179" i="3"/>
  <c r="CA179" i="3"/>
  <c r="BV179" i="3"/>
  <c r="BL179" i="3"/>
  <c r="BT179" i="3"/>
  <c r="BM179" i="3"/>
  <c r="BW179" i="3"/>
  <c r="BJ179" i="3"/>
  <c r="BR179" i="3"/>
  <c r="BO179" i="3"/>
  <c r="BX179" i="3"/>
  <c r="BY179" i="3"/>
  <c r="BI179" i="3"/>
  <c r="A180" i="3"/>
  <c r="B181" i="3"/>
  <c r="AQ180" i="3"/>
  <c r="AR180" i="3"/>
  <c r="CD180" i="3" l="1"/>
  <c r="Y180" i="3"/>
  <c r="X180" i="3"/>
  <c r="AU180" i="3"/>
  <c r="AO180" i="3"/>
  <c r="AT180" i="3"/>
  <c r="AV180" i="3"/>
  <c r="BR180" i="3"/>
  <c r="CB180" i="3"/>
  <c r="AP180" i="3"/>
  <c r="BW180" i="3"/>
  <c r="BS180" i="3"/>
  <c r="BK180" i="3"/>
  <c r="BI180" i="3"/>
  <c r="BY180" i="3"/>
  <c r="BQ180" i="3"/>
  <c r="BT180" i="3"/>
  <c r="BZ180" i="3"/>
  <c r="BJ180" i="3"/>
  <c r="BH180" i="3"/>
  <c r="CA180" i="3"/>
  <c r="BU180" i="3"/>
  <c r="BX180" i="3"/>
  <c r="BM180" i="3"/>
  <c r="BO180" i="3"/>
  <c r="BP180" i="3"/>
  <c r="BN180" i="3"/>
  <c r="BV180" i="3"/>
  <c r="BL180" i="3"/>
  <c r="AR181" i="3"/>
  <c r="AQ181" i="3"/>
  <c r="A181" i="3"/>
  <c r="B182" i="3"/>
  <c r="CD181" i="3" l="1"/>
  <c r="Y181" i="3"/>
  <c r="X181" i="3"/>
  <c r="AP181" i="3"/>
  <c r="AT181" i="3"/>
  <c r="AU181" i="3"/>
  <c r="AV181" i="3"/>
  <c r="AO181" i="3"/>
  <c r="BS181" i="3"/>
  <c r="BH181" i="3"/>
  <c r="BJ181" i="3"/>
  <c r="BP181" i="3"/>
  <c r="BX181" i="3"/>
  <c r="BN181" i="3"/>
  <c r="CB181" i="3"/>
  <c r="BI181" i="3"/>
  <c r="BK181" i="3"/>
  <c r="BV181" i="3"/>
  <c r="BO181" i="3"/>
  <c r="BU181" i="3"/>
  <c r="CA181" i="3"/>
  <c r="BZ181" i="3"/>
  <c r="BW181" i="3"/>
  <c r="BR181" i="3"/>
  <c r="BM181" i="3"/>
  <c r="BY181" i="3"/>
  <c r="BL181" i="3"/>
  <c r="BQ181" i="3"/>
  <c r="BT181" i="3"/>
  <c r="AR182" i="3"/>
  <c r="AQ182" i="3"/>
  <c r="A182" i="3"/>
  <c r="B183" i="3"/>
  <c r="AR183" i="3" l="1"/>
  <c r="AQ183" i="3"/>
  <c r="A183" i="3"/>
  <c r="B184" i="3"/>
  <c r="CD182" i="3"/>
  <c r="Y182" i="3"/>
  <c r="X182" i="3"/>
  <c r="AO182" i="3"/>
  <c r="AV182" i="3"/>
  <c r="AP182" i="3"/>
  <c r="AU182" i="3"/>
  <c r="AT182" i="3"/>
  <c r="BN182" i="3"/>
  <c r="BM182" i="3"/>
  <c r="BX182" i="3"/>
  <c r="BQ182" i="3"/>
  <c r="BS182" i="3"/>
  <c r="BV182" i="3"/>
  <c r="CB182" i="3"/>
  <c r="BY182" i="3"/>
  <c r="BU182" i="3"/>
  <c r="BL182" i="3"/>
  <c r="BT182" i="3"/>
  <c r="BH182" i="3"/>
  <c r="BJ182" i="3"/>
  <c r="BW182" i="3"/>
  <c r="BI182" i="3"/>
  <c r="CA182" i="3"/>
  <c r="BZ182" i="3"/>
  <c r="BK182" i="3"/>
  <c r="BP182" i="3"/>
  <c r="BR182" i="3"/>
  <c r="BO182" i="3"/>
  <c r="AR184" i="3" l="1"/>
  <c r="AQ184" i="3"/>
  <c r="A184" i="3"/>
  <c r="B185" i="3"/>
  <c r="CD183" i="3"/>
  <c r="X183" i="3"/>
  <c r="Y183" i="3"/>
  <c r="AP183" i="3"/>
  <c r="AU183" i="3"/>
  <c r="AT183" i="3"/>
  <c r="AV183" i="3"/>
  <c r="AO183" i="3"/>
  <c r="BK183" i="3"/>
  <c r="BT183" i="3"/>
  <c r="BU183" i="3"/>
  <c r="CB183" i="3"/>
  <c r="BS183" i="3"/>
  <c r="BW183" i="3"/>
  <c r="BZ183" i="3"/>
  <c r="BI183" i="3"/>
  <c r="BY183" i="3"/>
  <c r="BX183" i="3"/>
  <c r="BQ183" i="3"/>
  <c r="CA183" i="3"/>
  <c r="BV183" i="3"/>
  <c r="BJ183" i="3"/>
  <c r="BM183" i="3"/>
  <c r="BP183" i="3"/>
  <c r="BL183" i="3"/>
  <c r="BO183" i="3"/>
  <c r="BN183" i="3"/>
  <c r="BR183" i="3"/>
  <c r="BH183" i="3"/>
  <c r="AR185" i="3" l="1"/>
  <c r="AQ185" i="3"/>
  <c r="A185" i="3"/>
  <c r="B186" i="3"/>
  <c r="CD184" i="3"/>
  <c r="Y184" i="3"/>
  <c r="AV184" i="3"/>
  <c r="AT184" i="3"/>
  <c r="AP184" i="3"/>
  <c r="X184" i="3"/>
  <c r="AO184" i="3"/>
  <c r="BZ184" i="3"/>
  <c r="AU184" i="3"/>
  <c r="BT184" i="3"/>
  <c r="BM184" i="3"/>
  <c r="BH184" i="3"/>
  <c r="BW184" i="3"/>
  <c r="BY184" i="3"/>
  <c r="BS184" i="3"/>
  <c r="BP184" i="3"/>
  <c r="BN184" i="3"/>
  <c r="BK184" i="3"/>
  <c r="BQ184" i="3"/>
  <c r="BL184" i="3"/>
  <c r="BI184" i="3"/>
  <c r="BV184" i="3"/>
  <c r="BR184" i="3"/>
  <c r="CB184" i="3"/>
  <c r="CA184" i="3"/>
  <c r="BJ184" i="3"/>
  <c r="BO184" i="3"/>
  <c r="BU184" i="3"/>
  <c r="BX184" i="3"/>
  <c r="AR186" i="3" l="1"/>
  <c r="AQ186" i="3"/>
  <c r="A186" i="3"/>
  <c r="B187" i="3"/>
  <c r="CD185" i="3"/>
  <c r="X185" i="3"/>
  <c r="Y185" i="3"/>
  <c r="AT185" i="3"/>
  <c r="AO185" i="3"/>
  <c r="AU185" i="3"/>
  <c r="AV185" i="3"/>
  <c r="AP185" i="3"/>
  <c r="BW185" i="3"/>
  <c r="BP185" i="3"/>
  <c r="BI185" i="3"/>
  <c r="BS185" i="3"/>
  <c r="BJ185" i="3"/>
  <c r="BU185" i="3"/>
  <c r="BV185" i="3"/>
  <c r="BO185" i="3"/>
  <c r="BZ185" i="3"/>
  <c r="BN185" i="3"/>
  <c r="BH185" i="3"/>
  <c r="CA185" i="3"/>
  <c r="BX185" i="3"/>
  <c r="BL185" i="3"/>
  <c r="BT185" i="3"/>
  <c r="BM185" i="3"/>
  <c r="BR185" i="3"/>
  <c r="BQ185" i="3"/>
  <c r="BK185" i="3"/>
  <c r="CB185" i="3"/>
  <c r="BY185" i="3"/>
  <c r="AR187" i="3" l="1"/>
  <c r="AQ187" i="3"/>
  <c r="A187" i="3"/>
  <c r="B188" i="3"/>
  <c r="CD186" i="3"/>
  <c r="X186" i="3"/>
  <c r="Y186" i="3"/>
  <c r="AO186" i="3"/>
  <c r="AT186" i="3"/>
  <c r="AP186" i="3"/>
  <c r="AU186" i="3"/>
  <c r="AV186" i="3"/>
  <c r="BT186" i="3"/>
  <c r="BZ186" i="3"/>
  <c r="BM186" i="3"/>
  <c r="BH186" i="3"/>
  <c r="BX186" i="3"/>
  <c r="BJ186" i="3"/>
  <c r="BV186" i="3"/>
  <c r="BL186" i="3"/>
  <c r="BU186" i="3"/>
  <c r="BQ186" i="3"/>
  <c r="BO186" i="3"/>
  <c r="BI186" i="3"/>
  <c r="BP186" i="3"/>
  <c r="CB186" i="3"/>
  <c r="BW186" i="3"/>
  <c r="BS186" i="3"/>
  <c r="BN186" i="3"/>
  <c r="BY186" i="3"/>
  <c r="BR186" i="3"/>
  <c r="BK186" i="3"/>
  <c r="CA186" i="3"/>
  <c r="A188" i="3" l="1"/>
  <c r="B189" i="3"/>
  <c r="AQ188" i="3"/>
  <c r="AR188" i="3"/>
  <c r="CD187" i="3"/>
  <c r="X187" i="3"/>
  <c r="AO187" i="3"/>
  <c r="AV187" i="3"/>
  <c r="Y187" i="3"/>
  <c r="AU187" i="3"/>
  <c r="CA187" i="3"/>
  <c r="AP187" i="3"/>
  <c r="BK187" i="3"/>
  <c r="BH187" i="3"/>
  <c r="AT187" i="3"/>
  <c r="BQ187" i="3"/>
  <c r="BR187" i="3"/>
  <c r="BI187" i="3"/>
  <c r="BZ187" i="3"/>
  <c r="BW187" i="3"/>
  <c r="BN187" i="3"/>
  <c r="BV187" i="3"/>
  <c r="BS187" i="3"/>
  <c r="BL187" i="3"/>
  <c r="BJ187" i="3"/>
  <c r="BM187" i="3"/>
  <c r="BP187" i="3"/>
  <c r="BT187" i="3"/>
  <c r="BU187" i="3"/>
  <c r="BX187" i="3"/>
  <c r="CB187" i="3"/>
  <c r="BY187" i="3"/>
  <c r="BO187" i="3"/>
  <c r="A189" i="3" l="1"/>
  <c r="B190" i="3"/>
  <c r="AR189" i="3"/>
  <c r="AQ189" i="3"/>
  <c r="CD188" i="3"/>
  <c r="Y188" i="3"/>
  <c r="X188" i="3"/>
  <c r="AP188" i="3"/>
  <c r="AU188" i="3"/>
  <c r="AV188" i="3"/>
  <c r="AT188" i="3"/>
  <c r="BP188" i="3"/>
  <c r="BT188" i="3"/>
  <c r="AO188" i="3"/>
  <c r="BZ188" i="3"/>
  <c r="BQ188" i="3"/>
  <c r="BR188" i="3"/>
  <c r="BM188" i="3"/>
  <c r="BW188" i="3"/>
  <c r="CB188" i="3"/>
  <c r="BH188" i="3"/>
  <c r="BY188" i="3"/>
  <c r="BI188" i="3"/>
  <c r="BL188" i="3"/>
  <c r="BN188" i="3"/>
  <c r="BS188" i="3"/>
  <c r="BO188" i="3"/>
  <c r="CA188" i="3"/>
  <c r="BV188" i="3"/>
  <c r="BX188" i="3"/>
  <c r="BK188" i="3"/>
  <c r="BU188" i="3"/>
  <c r="BJ188" i="3"/>
  <c r="A190" i="3" l="1"/>
  <c r="B191" i="3"/>
  <c r="AQ190" i="3"/>
  <c r="AR190" i="3"/>
  <c r="CD189" i="3"/>
  <c r="Y189" i="3"/>
  <c r="AP189" i="3"/>
  <c r="X189" i="3"/>
  <c r="AO189" i="3"/>
  <c r="AV189" i="3"/>
  <c r="AU189" i="3"/>
  <c r="AT189" i="3"/>
  <c r="BN189" i="3"/>
  <c r="BH189" i="3"/>
  <c r="BW189" i="3"/>
  <c r="BT189" i="3"/>
  <c r="BS189" i="3"/>
  <c r="BK189" i="3"/>
  <c r="BR189" i="3"/>
  <c r="BQ189" i="3"/>
  <c r="BM189" i="3"/>
  <c r="CA189" i="3"/>
  <c r="BX189" i="3"/>
  <c r="BP189" i="3"/>
  <c r="BU189" i="3"/>
  <c r="BY189" i="3"/>
  <c r="BI189" i="3"/>
  <c r="BZ189" i="3"/>
  <c r="BV189" i="3"/>
  <c r="BO189" i="3"/>
  <c r="CB189" i="3"/>
  <c r="BJ189" i="3"/>
  <c r="BL189" i="3"/>
  <c r="A191" i="3" l="1"/>
  <c r="B192" i="3"/>
  <c r="AQ191" i="3"/>
  <c r="AR191" i="3"/>
  <c r="CD190" i="3"/>
  <c r="Y190" i="3"/>
  <c r="X190" i="3"/>
  <c r="AV190" i="3"/>
  <c r="AP190" i="3"/>
  <c r="AO190" i="3"/>
  <c r="AT190" i="3"/>
  <c r="AU190" i="3"/>
  <c r="BL190" i="3"/>
  <c r="BK190" i="3"/>
  <c r="BN190" i="3"/>
  <c r="BH190" i="3"/>
  <c r="BU190" i="3"/>
  <c r="BR190" i="3"/>
  <c r="BY190" i="3"/>
  <c r="BZ190" i="3"/>
  <c r="BJ190" i="3"/>
  <c r="CB190" i="3"/>
  <c r="BM190" i="3"/>
  <c r="BT190" i="3"/>
  <c r="BX190" i="3"/>
  <c r="BV190" i="3"/>
  <c r="BS190" i="3"/>
  <c r="BW190" i="3"/>
  <c r="BP190" i="3"/>
  <c r="CA190" i="3"/>
  <c r="BI190" i="3"/>
  <c r="BQ190" i="3"/>
  <c r="BO190" i="3"/>
  <c r="A192" i="3" l="1"/>
  <c r="B193" i="3"/>
  <c r="AR192" i="3"/>
  <c r="AQ192" i="3"/>
  <c r="CD191" i="3"/>
  <c r="Y191" i="3"/>
  <c r="X191" i="3"/>
  <c r="AV191" i="3"/>
  <c r="AT191" i="3"/>
  <c r="AP191" i="3"/>
  <c r="AO191" i="3"/>
  <c r="AU191" i="3"/>
  <c r="BO191" i="3"/>
  <c r="BU191" i="3"/>
  <c r="BQ191" i="3"/>
  <c r="BX191" i="3"/>
  <c r="BJ191" i="3"/>
  <c r="BP191" i="3"/>
  <c r="BM191" i="3"/>
  <c r="BZ191" i="3"/>
  <c r="BL191" i="3"/>
  <c r="BN191" i="3"/>
  <c r="CA191" i="3"/>
  <c r="BK191" i="3"/>
  <c r="BT191" i="3"/>
  <c r="BS191" i="3"/>
  <c r="BW191" i="3"/>
  <c r="CB191" i="3"/>
  <c r="BI191" i="3"/>
  <c r="BV191" i="3"/>
  <c r="BY191" i="3"/>
  <c r="BR191" i="3"/>
  <c r="BH191" i="3"/>
  <c r="AR193" i="3" l="1"/>
  <c r="AQ193" i="3"/>
  <c r="A193" i="3"/>
  <c r="B194" i="3"/>
  <c r="CD192" i="3"/>
  <c r="Y192" i="3"/>
  <c r="X192" i="3"/>
  <c r="AP192" i="3"/>
  <c r="AU192" i="3"/>
  <c r="AT192" i="3"/>
  <c r="AO192" i="3"/>
  <c r="BO192" i="3"/>
  <c r="BW192" i="3"/>
  <c r="BV192" i="3"/>
  <c r="BP192" i="3"/>
  <c r="AV192" i="3"/>
  <c r="BS192" i="3"/>
  <c r="BR192" i="3"/>
  <c r="BJ192" i="3"/>
  <c r="BQ192" i="3"/>
  <c r="CB192" i="3"/>
  <c r="BU192" i="3"/>
  <c r="BM192" i="3"/>
  <c r="BL192" i="3"/>
  <c r="BK192" i="3"/>
  <c r="BT192" i="3"/>
  <c r="BZ192" i="3"/>
  <c r="BI192" i="3"/>
  <c r="BH192" i="3"/>
  <c r="BN192" i="3"/>
  <c r="BX192" i="3"/>
  <c r="BY192" i="3"/>
  <c r="CA192" i="3"/>
  <c r="AR194" i="3" l="1"/>
  <c r="AQ194" i="3"/>
  <c r="A194" i="3"/>
  <c r="B195" i="3"/>
  <c r="CD193" i="3"/>
  <c r="X193" i="3"/>
  <c r="AU193" i="3"/>
  <c r="Y193" i="3"/>
  <c r="AP193" i="3"/>
  <c r="AV193" i="3"/>
  <c r="AT193" i="3"/>
  <c r="AO193" i="3"/>
  <c r="BQ193" i="3"/>
  <c r="CB193" i="3"/>
  <c r="BM193" i="3"/>
  <c r="BO193" i="3"/>
  <c r="CA193" i="3"/>
  <c r="BY193" i="3"/>
  <c r="BR193" i="3"/>
  <c r="BZ193" i="3"/>
  <c r="BS193" i="3"/>
  <c r="BL193" i="3"/>
  <c r="BV193" i="3"/>
  <c r="BU193" i="3"/>
  <c r="BN193" i="3"/>
  <c r="BI193" i="3"/>
  <c r="BX193" i="3"/>
  <c r="BK193" i="3"/>
  <c r="BT193" i="3"/>
  <c r="BH193" i="3"/>
  <c r="BP193" i="3"/>
  <c r="BJ193" i="3"/>
  <c r="BW193" i="3"/>
  <c r="AR195" i="3" l="1"/>
  <c r="AQ195" i="3"/>
  <c r="A195" i="3"/>
  <c r="B196" i="3"/>
  <c r="CD194" i="3"/>
  <c r="X194" i="3"/>
  <c r="Y194" i="3"/>
  <c r="AO194" i="3"/>
  <c r="AP194" i="3"/>
  <c r="AU194" i="3"/>
  <c r="AV194" i="3"/>
  <c r="AT194" i="3"/>
  <c r="BU194" i="3"/>
  <c r="BS194" i="3"/>
  <c r="BV194" i="3"/>
  <c r="BZ194" i="3"/>
  <c r="BI194" i="3"/>
  <c r="BH194" i="3"/>
  <c r="BM194" i="3"/>
  <c r="BQ194" i="3"/>
  <c r="BT194" i="3"/>
  <c r="BW194" i="3"/>
  <c r="BJ194" i="3"/>
  <c r="BX194" i="3"/>
  <c r="CA194" i="3"/>
  <c r="BO194" i="3"/>
  <c r="BK194" i="3"/>
  <c r="CB194" i="3"/>
  <c r="BY194" i="3"/>
  <c r="BR194" i="3"/>
  <c r="BN194" i="3"/>
  <c r="BL194" i="3"/>
  <c r="BP194" i="3"/>
  <c r="AR196" i="3" l="1"/>
  <c r="AQ196" i="3"/>
  <c r="A196" i="3"/>
  <c r="B197" i="3"/>
  <c r="CD195" i="3"/>
  <c r="X195" i="3"/>
  <c r="Y195" i="3"/>
  <c r="AV195" i="3"/>
  <c r="AO195" i="3"/>
  <c r="AP195" i="3"/>
  <c r="AT195" i="3"/>
  <c r="AU195" i="3"/>
  <c r="CA195" i="3"/>
  <c r="BX195" i="3"/>
  <c r="BH195" i="3"/>
  <c r="BM195" i="3"/>
  <c r="BN195" i="3"/>
  <c r="BK195" i="3"/>
  <c r="BZ195" i="3"/>
  <c r="CB195" i="3"/>
  <c r="BU195" i="3"/>
  <c r="BO195" i="3"/>
  <c r="BL195" i="3"/>
  <c r="BY195" i="3"/>
  <c r="BQ195" i="3"/>
  <c r="BW195" i="3"/>
  <c r="BV195" i="3"/>
  <c r="BJ195" i="3"/>
  <c r="BI195" i="3"/>
  <c r="BR195" i="3"/>
  <c r="BT195" i="3"/>
  <c r="BS195" i="3"/>
  <c r="BP195" i="3"/>
  <c r="AR197" i="3" l="1"/>
  <c r="AQ197" i="3"/>
  <c r="A197" i="3"/>
  <c r="B198" i="3"/>
  <c r="CD196" i="3"/>
  <c r="X196" i="3"/>
  <c r="Y196" i="3"/>
  <c r="AT196" i="3"/>
  <c r="AP196" i="3"/>
  <c r="AV196" i="3"/>
  <c r="AU196" i="3"/>
  <c r="AO196" i="3"/>
  <c r="BM196" i="3"/>
  <c r="BX196" i="3"/>
  <c r="BW196" i="3"/>
  <c r="BR196" i="3"/>
  <c r="BS196" i="3"/>
  <c r="BJ196" i="3"/>
  <c r="BU196" i="3"/>
  <c r="BV196" i="3"/>
  <c r="BN196" i="3"/>
  <c r="CB196" i="3"/>
  <c r="BQ196" i="3"/>
  <c r="BO196" i="3"/>
  <c r="BH196" i="3"/>
  <c r="BT196" i="3"/>
  <c r="BK196" i="3"/>
  <c r="BI196" i="3"/>
  <c r="CA196" i="3"/>
  <c r="BZ196" i="3"/>
  <c r="BP196" i="3"/>
  <c r="BL196" i="3"/>
  <c r="BY196" i="3"/>
  <c r="AR198" i="3" l="1"/>
  <c r="AQ198" i="3"/>
  <c r="A198" i="3"/>
  <c r="B199" i="3"/>
  <c r="CD197" i="3"/>
  <c r="Y197" i="3"/>
  <c r="X197" i="3"/>
  <c r="AU197" i="3"/>
  <c r="AO197" i="3"/>
  <c r="AP197" i="3"/>
  <c r="AT197" i="3"/>
  <c r="AV197" i="3"/>
  <c r="BL197" i="3"/>
  <c r="BP197" i="3"/>
  <c r="BH197" i="3"/>
  <c r="BW197" i="3"/>
  <c r="CB197" i="3"/>
  <c r="BY197" i="3"/>
  <c r="BK197" i="3"/>
  <c r="BI197" i="3"/>
  <c r="BR197" i="3"/>
  <c r="BJ197" i="3"/>
  <c r="BM197" i="3"/>
  <c r="BN197" i="3"/>
  <c r="BV197" i="3"/>
  <c r="BQ197" i="3"/>
  <c r="BU197" i="3"/>
  <c r="BS197" i="3"/>
  <c r="BT197" i="3"/>
  <c r="BZ197" i="3"/>
  <c r="BO197" i="3"/>
  <c r="BX197" i="3"/>
  <c r="CA197" i="3"/>
  <c r="AR199" i="3" l="1"/>
  <c r="AQ199" i="3"/>
  <c r="A199" i="3"/>
  <c r="B200" i="3"/>
  <c r="CD198" i="3"/>
  <c r="Y198" i="3"/>
  <c r="X198" i="3"/>
  <c r="AT198" i="3"/>
  <c r="AV198" i="3"/>
  <c r="AO198" i="3"/>
  <c r="BU198" i="3"/>
  <c r="AP198" i="3"/>
  <c r="AU198" i="3"/>
  <c r="CA198" i="3"/>
  <c r="BJ198" i="3"/>
  <c r="BL198" i="3"/>
  <c r="BZ198" i="3"/>
  <c r="BX198" i="3"/>
  <c r="CB198" i="3"/>
  <c r="BH198" i="3"/>
  <c r="BN198" i="3"/>
  <c r="BW198" i="3"/>
  <c r="BS198" i="3"/>
  <c r="BT198" i="3"/>
  <c r="BR198" i="3"/>
  <c r="BI198" i="3"/>
  <c r="BQ198" i="3"/>
  <c r="BM198" i="3"/>
  <c r="BV198" i="3"/>
  <c r="BP198" i="3"/>
  <c r="BO198" i="3"/>
  <c r="BK198" i="3"/>
  <c r="BY198" i="3"/>
  <c r="A200" i="3" l="1"/>
  <c r="B201" i="3"/>
  <c r="AR200" i="3"/>
  <c r="AQ200" i="3"/>
  <c r="CD199" i="3"/>
  <c r="Y199" i="3"/>
  <c r="AV199" i="3"/>
  <c r="AU199" i="3"/>
  <c r="AT199" i="3"/>
  <c r="AO199" i="3"/>
  <c r="AP199" i="3"/>
  <c r="X199" i="3"/>
  <c r="BJ199" i="3"/>
  <c r="BH199" i="3"/>
  <c r="BS199" i="3"/>
  <c r="BP199" i="3"/>
  <c r="BN199" i="3"/>
  <c r="BZ199" i="3"/>
  <c r="BI199" i="3"/>
  <c r="BK199" i="3"/>
  <c r="BM199" i="3"/>
  <c r="BV199" i="3"/>
  <c r="CA199" i="3"/>
  <c r="BU199" i="3"/>
  <c r="BY199" i="3"/>
  <c r="BQ199" i="3"/>
  <c r="BT199" i="3"/>
  <c r="BO199" i="3"/>
  <c r="CB199" i="3"/>
  <c r="BL199" i="3"/>
  <c r="BX199" i="3"/>
  <c r="BR199" i="3"/>
  <c r="BW199" i="3"/>
  <c r="A201" i="3" l="1"/>
  <c r="B202" i="3"/>
  <c r="AQ201" i="3"/>
  <c r="AR201" i="3"/>
  <c r="CD200" i="3"/>
  <c r="Y200" i="3"/>
  <c r="X200" i="3"/>
  <c r="AP200" i="3"/>
  <c r="AO200" i="3"/>
  <c r="AT200" i="3"/>
  <c r="AV200" i="3"/>
  <c r="AU200" i="3"/>
  <c r="BZ200" i="3"/>
  <c r="CA200" i="3"/>
  <c r="BL200" i="3"/>
  <c r="BU200" i="3"/>
  <c r="BN200" i="3"/>
  <c r="BT200" i="3"/>
  <c r="BJ200" i="3"/>
  <c r="BX200" i="3"/>
  <c r="BK200" i="3"/>
  <c r="BS200" i="3"/>
  <c r="BQ200" i="3"/>
  <c r="BR200" i="3"/>
  <c r="BO200" i="3"/>
  <c r="BI200" i="3"/>
  <c r="BW200" i="3"/>
  <c r="BM200" i="3"/>
  <c r="BV200" i="3"/>
  <c r="BY200" i="3"/>
  <c r="CB200" i="3"/>
  <c r="BP200" i="3"/>
  <c r="BH200" i="3"/>
  <c r="A202" i="3" l="1"/>
  <c r="B203" i="3"/>
  <c r="AR202" i="3"/>
  <c r="AQ202" i="3"/>
  <c r="CD201" i="3"/>
  <c r="X201" i="3"/>
  <c r="Y201" i="3"/>
  <c r="AO201" i="3"/>
  <c r="AP201" i="3"/>
  <c r="AT201" i="3"/>
  <c r="AU201" i="3"/>
  <c r="BV201" i="3"/>
  <c r="AV201" i="3"/>
  <c r="BT201" i="3"/>
  <c r="BJ201" i="3"/>
  <c r="BQ201" i="3"/>
  <c r="BP201" i="3"/>
  <c r="BY201" i="3"/>
  <c r="BZ201" i="3"/>
  <c r="BO201" i="3"/>
  <c r="CA201" i="3"/>
  <c r="BN201" i="3"/>
  <c r="BX201" i="3"/>
  <c r="BL201" i="3"/>
  <c r="BW201" i="3"/>
  <c r="CB201" i="3"/>
  <c r="BR201" i="3"/>
  <c r="BK201" i="3"/>
  <c r="BS201" i="3"/>
  <c r="BH201" i="3"/>
  <c r="BM201" i="3"/>
  <c r="BU201" i="3"/>
  <c r="BI201" i="3"/>
  <c r="A203" i="3" l="1"/>
  <c r="B204" i="3"/>
  <c r="AR203" i="3"/>
  <c r="AQ203" i="3"/>
  <c r="CD202" i="3"/>
  <c r="Y202" i="3"/>
  <c r="X202" i="3"/>
  <c r="AP202" i="3"/>
  <c r="AO202" i="3"/>
  <c r="AT202" i="3"/>
  <c r="AV202" i="3"/>
  <c r="BQ202" i="3"/>
  <c r="BV202" i="3"/>
  <c r="AU202" i="3"/>
  <c r="BR202" i="3"/>
  <c r="BJ202" i="3"/>
  <c r="BS202" i="3"/>
  <c r="BY202" i="3"/>
  <c r="BZ202" i="3"/>
  <c r="BW202" i="3"/>
  <c r="BN202" i="3"/>
  <c r="BU202" i="3"/>
  <c r="BO202" i="3"/>
  <c r="BI202" i="3"/>
  <c r="BH202" i="3"/>
  <c r="BM202" i="3"/>
  <c r="CA202" i="3"/>
  <c r="BP202" i="3"/>
  <c r="BT202" i="3"/>
  <c r="BK202" i="3"/>
  <c r="BL202" i="3"/>
  <c r="CB202" i="3"/>
  <c r="BX202" i="3"/>
  <c r="A204" i="3" l="1"/>
  <c r="B205" i="3"/>
  <c r="AR204" i="3"/>
  <c r="AQ204" i="3"/>
  <c r="CD203" i="3"/>
  <c r="X203" i="3"/>
  <c r="Y203" i="3"/>
  <c r="AO203" i="3"/>
  <c r="AU203" i="3"/>
  <c r="AV203" i="3"/>
  <c r="AT203" i="3"/>
  <c r="BN203" i="3"/>
  <c r="AP203" i="3"/>
  <c r="CB203" i="3"/>
  <c r="BQ203" i="3"/>
  <c r="BT203" i="3"/>
  <c r="BK203" i="3"/>
  <c r="BY203" i="3"/>
  <c r="BX203" i="3"/>
  <c r="BM203" i="3"/>
  <c r="BI203" i="3"/>
  <c r="BH203" i="3"/>
  <c r="BW203" i="3"/>
  <c r="BZ203" i="3"/>
  <c r="BS203" i="3"/>
  <c r="BJ203" i="3"/>
  <c r="BR203" i="3"/>
  <c r="CA203" i="3"/>
  <c r="BV203" i="3"/>
  <c r="BL203" i="3"/>
  <c r="BU203" i="3"/>
  <c r="BP203" i="3"/>
  <c r="BO203" i="3"/>
  <c r="AR205" i="3" l="1"/>
  <c r="AQ205" i="3"/>
  <c r="A205" i="3"/>
  <c r="B206" i="3"/>
  <c r="CD204" i="3"/>
  <c r="Y204" i="3"/>
  <c r="X204" i="3"/>
  <c r="AU204" i="3"/>
  <c r="AO204" i="3"/>
  <c r="AV204" i="3"/>
  <c r="AP204" i="3"/>
  <c r="BJ204" i="3"/>
  <c r="CA204" i="3"/>
  <c r="AT204" i="3"/>
  <c r="BX204" i="3"/>
  <c r="BK204" i="3"/>
  <c r="BS204" i="3"/>
  <c r="BW204" i="3"/>
  <c r="BI204" i="3"/>
  <c r="BV204" i="3"/>
  <c r="BH204" i="3"/>
  <c r="BU204" i="3"/>
  <c r="BL204" i="3"/>
  <c r="BN204" i="3"/>
  <c r="BY204" i="3"/>
  <c r="BZ204" i="3"/>
  <c r="BT204" i="3"/>
  <c r="BP204" i="3"/>
  <c r="CB204" i="3"/>
  <c r="BR204" i="3"/>
  <c r="BM204" i="3"/>
  <c r="BQ204" i="3"/>
  <c r="BO204" i="3"/>
  <c r="AR206" i="3" l="1"/>
  <c r="AQ206" i="3"/>
  <c r="A206" i="3"/>
  <c r="B207" i="3"/>
  <c r="CD205" i="3"/>
  <c r="X205" i="3"/>
  <c r="Y205" i="3"/>
  <c r="AP205" i="3"/>
  <c r="AU205" i="3"/>
  <c r="AT205" i="3"/>
  <c r="AO205" i="3"/>
  <c r="AV205" i="3"/>
  <c r="BZ205" i="3"/>
  <c r="BQ205" i="3"/>
  <c r="CA205" i="3"/>
  <c r="BY205" i="3"/>
  <c r="BW205" i="3"/>
  <c r="BV205" i="3"/>
  <c r="BK205" i="3"/>
  <c r="BO205" i="3"/>
  <c r="BN205" i="3"/>
  <c r="BS205" i="3"/>
  <c r="BI205" i="3"/>
  <c r="BR205" i="3"/>
  <c r="BT205" i="3"/>
  <c r="CB205" i="3"/>
  <c r="BJ205" i="3"/>
  <c r="BL205" i="3"/>
  <c r="BU205" i="3"/>
  <c r="BH205" i="3"/>
  <c r="BP205" i="3"/>
  <c r="BX205" i="3"/>
  <c r="BM205" i="3"/>
  <c r="AR207" i="3" l="1"/>
  <c r="AQ207" i="3"/>
  <c r="A207" i="3"/>
  <c r="B208" i="3"/>
  <c r="CD206" i="3"/>
  <c r="Y206" i="3"/>
  <c r="X206" i="3"/>
  <c r="AV206" i="3"/>
  <c r="AU206" i="3"/>
  <c r="AT206" i="3"/>
  <c r="AP206" i="3"/>
  <c r="AO206" i="3"/>
  <c r="BN206" i="3"/>
  <c r="BW206" i="3"/>
  <c r="CB206" i="3"/>
  <c r="BX206" i="3"/>
  <c r="BT206" i="3"/>
  <c r="CA206" i="3"/>
  <c r="BI206" i="3"/>
  <c r="BS206" i="3"/>
  <c r="BJ206" i="3"/>
  <c r="BO206" i="3"/>
  <c r="BV206" i="3"/>
  <c r="BZ206" i="3"/>
  <c r="BH206" i="3"/>
  <c r="BY206" i="3"/>
  <c r="BL206" i="3"/>
  <c r="BP206" i="3"/>
  <c r="BM206" i="3"/>
  <c r="BK206" i="3"/>
  <c r="BQ206" i="3"/>
  <c r="BU206" i="3"/>
  <c r="BR206" i="3"/>
  <c r="AR208" i="3" l="1"/>
  <c r="AQ208" i="3"/>
  <c r="A208" i="3"/>
  <c r="B209" i="3"/>
  <c r="CD207" i="3"/>
  <c r="X207" i="3"/>
  <c r="Y207" i="3"/>
  <c r="AV207" i="3"/>
  <c r="AO207" i="3"/>
  <c r="AT207" i="3"/>
  <c r="AU207" i="3"/>
  <c r="AP207" i="3"/>
  <c r="BW207" i="3"/>
  <c r="BI207" i="3"/>
  <c r="BM207" i="3"/>
  <c r="BO207" i="3"/>
  <c r="BR207" i="3"/>
  <c r="BJ207" i="3"/>
  <c r="BT207" i="3"/>
  <c r="BH207" i="3"/>
  <c r="CA207" i="3"/>
  <c r="BY207" i="3"/>
  <c r="BX207" i="3"/>
  <c r="BP207" i="3"/>
  <c r="BQ207" i="3"/>
  <c r="BZ207" i="3"/>
  <c r="BL207" i="3"/>
  <c r="BS207" i="3"/>
  <c r="BU207" i="3"/>
  <c r="CB207" i="3"/>
  <c r="BV207" i="3"/>
  <c r="BN207" i="3"/>
  <c r="BK207" i="3"/>
  <c r="AR209" i="3" l="1"/>
  <c r="AQ209" i="3"/>
  <c r="A209" i="3"/>
  <c r="B210" i="3"/>
  <c r="CD208" i="3"/>
  <c r="X208" i="3"/>
  <c r="Y208" i="3"/>
  <c r="AU208" i="3"/>
  <c r="AV208" i="3"/>
  <c r="AP208" i="3"/>
  <c r="AT208" i="3"/>
  <c r="AO208" i="3"/>
  <c r="BJ208" i="3"/>
  <c r="BX208" i="3"/>
  <c r="BY208" i="3"/>
  <c r="BM208" i="3"/>
  <c r="BW208" i="3"/>
  <c r="CA208" i="3"/>
  <c r="BZ208" i="3"/>
  <c r="BI208" i="3"/>
  <c r="BH208" i="3"/>
  <c r="BR208" i="3"/>
  <c r="BQ208" i="3"/>
  <c r="BP208" i="3"/>
  <c r="BV208" i="3"/>
  <c r="BS208" i="3"/>
  <c r="BN208" i="3"/>
  <c r="BO208" i="3"/>
  <c r="BT208" i="3"/>
  <c r="CB208" i="3"/>
  <c r="BK208" i="3"/>
  <c r="BU208" i="3"/>
  <c r="BL208" i="3"/>
  <c r="AR210" i="3" l="1"/>
  <c r="AQ210" i="3"/>
  <c r="A210" i="3"/>
  <c r="B211" i="3"/>
  <c r="CD209" i="3"/>
  <c r="X209" i="3"/>
  <c r="Y209" i="3"/>
  <c r="AU209" i="3"/>
  <c r="AV209" i="3"/>
  <c r="AO209" i="3"/>
  <c r="AT209" i="3"/>
  <c r="AP209" i="3"/>
  <c r="BU209" i="3"/>
  <c r="BZ209" i="3"/>
  <c r="BQ209" i="3"/>
  <c r="BS209" i="3"/>
  <c r="BN209" i="3"/>
  <c r="BW209" i="3"/>
  <c r="BL209" i="3"/>
  <c r="BR209" i="3"/>
  <c r="CA209" i="3"/>
  <c r="BO209" i="3"/>
  <c r="BV209" i="3"/>
  <c r="BY209" i="3"/>
  <c r="BK209" i="3"/>
  <c r="BT209" i="3"/>
  <c r="CB209" i="3"/>
  <c r="BP209" i="3"/>
  <c r="BX209" i="3"/>
  <c r="BI209" i="3"/>
  <c r="BM209" i="3"/>
  <c r="BH209" i="3"/>
  <c r="BJ209" i="3"/>
  <c r="AR211" i="3" l="1"/>
  <c r="AQ211" i="3"/>
  <c r="A211" i="3"/>
  <c r="B212" i="3"/>
  <c r="CD210" i="3"/>
  <c r="Y210" i="3"/>
  <c r="X210" i="3"/>
  <c r="AV210" i="3"/>
  <c r="AT210" i="3"/>
  <c r="AO210" i="3"/>
  <c r="AP210" i="3"/>
  <c r="AU210" i="3"/>
  <c r="BO210" i="3"/>
  <c r="BU210" i="3"/>
  <c r="BN210" i="3"/>
  <c r="BT210" i="3"/>
  <c r="BX210" i="3"/>
  <c r="BI210" i="3"/>
  <c r="BL210" i="3"/>
  <c r="BK210" i="3"/>
  <c r="BY210" i="3"/>
  <c r="BJ210" i="3"/>
  <c r="BQ210" i="3"/>
  <c r="BR210" i="3"/>
  <c r="BV210" i="3"/>
  <c r="BW210" i="3"/>
  <c r="BH210" i="3"/>
  <c r="CA210" i="3"/>
  <c r="BM210" i="3"/>
  <c r="BZ210" i="3"/>
  <c r="BP210" i="3"/>
  <c r="CB210" i="3"/>
  <c r="BS210" i="3"/>
  <c r="B213" i="3" l="1"/>
  <c r="A212" i="3"/>
  <c r="AQ212" i="3"/>
  <c r="AR212" i="3"/>
  <c r="CD211" i="3"/>
  <c r="Y211" i="3"/>
  <c r="X211" i="3"/>
  <c r="AV211" i="3"/>
  <c r="AT211" i="3"/>
  <c r="AO211" i="3"/>
  <c r="AP211" i="3"/>
  <c r="BS211" i="3"/>
  <c r="BQ211" i="3"/>
  <c r="AU211" i="3"/>
  <c r="BU211" i="3"/>
  <c r="BJ211" i="3"/>
  <c r="BM211" i="3"/>
  <c r="BP211" i="3"/>
  <c r="BV211" i="3"/>
  <c r="CB211" i="3"/>
  <c r="BW211" i="3"/>
  <c r="BI211" i="3"/>
  <c r="BO211" i="3"/>
  <c r="BN211" i="3"/>
  <c r="BY211" i="3"/>
  <c r="BL211" i="3"/>
  <c r="BH211" i="3"/>
  <c r="BX211" i="3"/>
  <c r="BK211" i="3"/>
  <c r="CA211" i="3"/>
  <c r="BR211" i="3"/>
  <c r="BZ211" i="3"/>
  <c r="BT211" i="3"/>
  <c r="CD212" i="3" l="1"/>
  <c r="Y212" i="3"/>
  <c r="X212" i="3"/>
  <c r="AT212" i="3"/>
  <c r="AV212" i="3"/>
  <c r="AU212" i="3"/>
  <c r="AP212" i="3"/>
  <c r="AO212" i="3"/>
  <c r="BQ212" i="3"/>
  <c r="BJ212" i="3"/>
  <c r="BN212" i="3"/>
  <c r="CB212" i="3"/>
  <c r="BY212" i="3"/>
  <c r="BV212" i="3"/>
  <c r="CA212" i="3"/>
  <c r="BS212" i="3"/>
  <c r="BO212" i="3"/>
  <c r="BZ212" i="3"/>
  <c r="BX212" i="3"/>
  <c r="BU212" i="3"/>
  <c r="BT212" i="3"/>
  <c r="BP212" i="3"/>
  <c r="BW212" i="3"/>
  <c r="BL212" i="3"/>
  <c r="BH212" i="3"/>
  <c r="BR212" i="3"/>
  <c r="BM212" i="3"/>
  <c r="BI212" i="3"/>
  <c r="BK212" i="3"/>
  <c r="A213" i="3"/>
  <c r="B214" i="3"/>
  <c r="AQ213" i="3"/>
  <c r="AR213" i="3"/>
  <c r="A214" i="3" l="1"/>
  <c r="B215" i="3"/>
  <c r="AR214" i="3"/>
  <c r="AQ214" i="3"/>
  <c r="CD213" i="3"/>
  <c r="Y213" i="3"/>
  <c r="X213" i="3"/>
  <c r="AT213" i="3"/>
  <c r="AP213" i="3"/>
  <c r="AV213" i="3"/>
  <c r="AU213" i="3"/>
  <c r="AO213" i="3"/>
  <c r="BS213" i="3"/>
  <c r="BO213" i="3"/>
  <c r="BN213" i="3"/>
  <c r="BM213" i="3"/>
  <c r="BJ213" i="3"/>
  <c r="BR213" i="3"/>
  <c r="BV213" i="3"/>
  <c r="BI213" i="3"/>
  <c r="BZ213" i="3"/>
  <c r="BK213" i="3"/>
  <c r="BP213" i="3"/>
  <c r="BH213" i="3"/>
  <c r="BL213" i="3"/>
  <c r="CB213" i="3"/>
  <c r="CA213" i="3"/>
  <c r="BW213" i="3"/>
  <c r="BU213" i="3"/>
  <c r="BY213" i="3"/>
  <c r="BQ213" i="3"/>
  <c r="BX213" i="3"/>
  <c r="BT213" i="3"/>
  <c r="A215" i="3" l="1"/>
  <c r="B216" i="3"/>
  <c r="AQ215" i="3"/>
  <c r="AR215" i="3"/>
  <c r="CD214" i="3"/>
  <c r="Y214" i="3"/>
  <c r="X214" i="3"/>
  <c r="AP214" i="3"/>
  <c r="AO214" i="3"/>
  <c r="AT214" i="3"/>
  <c r="AU214" i="3"/>
  <c r="AV214" i="3"/>
  <c r="BK214" i="3"/>
  <c r="BT214" i="3"/>
  <c r="BM214" i="3"/>
  <c r="CB214" i="3"/>
  <c r="BJ214" i="3"/>
  <c r="BI214" i="3"/>
  <c r="BR214" i="3"/>
  <c r="BH214" i="3"/>
  <c r="BQ214" i="3"/>
  <c r="BV214" i="3"/>
  <c r="BO214" i="3"/>
  <c r="BU214" i="3"/>
  <c r="BL214" i="3"/>
  <c r="BZ214" i="3"/>
  <c r="BP214" i="3"/>
  <c r="BY214" i="3"/>
  <c r="BX214" i="3"/>
  <c r="BS214" i="3"/>
  <c r="CA214" i="3"/>
  <c r="BW214" i="3"/>
  <c r="BN214" i="3"/>
  <c r="A216" i="3" l="1"/>
  <c r="B217" i="3"/>
  <c r="AQ216" i="3"/>
  <c r="AR216" i="3"/>
  <c r="CD215" i="3"/>
  <c r="X215" i="3"/>
  <c r="Y215" i="3"/>
  <c r="AT215" i="3"/>
  <c r="AO215" i="3"/>
  <c r="AP215" i="3"/>
  <c r="AU215" i="3"/>
  <c r="BO215" i="3"/>
  <c r="AV215" i="3"/>
  <c r="BQ215" i="3"/>
  <c r="BX215" i="3"/>
  <c r="CB215" i="3"/>
  <c r="BZ215" i="3"/>
  <c r="BS215" i="3"/>
  <c r="CA215" i="3"/>
  <c r="BJ215" i="3"/>
  <c r="BR215" i="3"/>
  <c r="BW215" i="3"/>
  <c r="BK215" i="3"/>
  <c r="BP215" i="3"/>
  <c r="BL215" i="3"/>
  <c r="BM215" i="3"/>
  <c r="BI215" i="3"/>
  <c r="BH215" i="3"/>
  <c r="BY215" i="3"/>
  <c r="BU215" i="3"/>
  <c r="BV215" i="3"/>
  <c r="BT215" i="3"/>
  <c r="BN215" i="3"/>
  <c r="AR217" i="3" l="1"/>
  <c r="AQ217" i="3"/>
  <c r="A217" i="3"/>
  <c r="B218" i="3"/>
  <c r="CD216" i="3"/>
  <c r="X216" i="3"/>
  <c r="Y216" i="3"/>
  <c r="AT216" i="3"/>
  <c r="AP216" i="3"/>
  <c r="AV216" i="3"/>
  <c r="AU216" i="3"/>
  <c r="AO216" i="3"/>
  <c r="BV216" i="3"/>
  <c r="BM216" i="3"/>
  <c r="BW216" i="3"/>
  <c r="BR216" i="3"/>
  <c r="BY216" i="3"/>
  <c r="BU216" i="3"/>
  <c r="BZ216" i="3"/>
  <c r="BN216" i="3"/>
  <c r="BS216" i="3"/>
  <c r="BK216" i="3"/>
  <c r="BH216" i="3"/>
  <c r="CA216" i="3"/>
  <c r="BI216" i="3"/>
  <c r="BT216" i="3"/>
  <c r="BP216" i="3"/>
  <c r="BJ216" i="3"/>
  <c r="BQ216" i="3"/>
  <c r="BL216" i="3"/>
  <c r="BX216" i="3"/>
  <c r="BO216" i="3"/>
  <c r="CB216" i="3"/>
  <c r="AR218" i="3" l="1"/>
  <c r="AQ218" i="3"/>
  <c r="A218" i="3"/>
  <c r="B219" i="3"/>
  <c r="CD217" i="3"/>
  <c r="Y217" i="3"/>
  <c r="X217" i="3"/>
  <c r="AT217" i="3"/>
  <c r="AV217" i="3"/>
  <c r="AP217" i="3"/>
  <c r="AU217" i="3"/>
  <c r="BT217" i="3"/>
  <c r="BQ217" i="3"/>
  <c r="BK217" i="3"/>
  <c r="BW217" i="3"/>
  <c r="AO217" i="3"/>
  <c r="BR217" i="3"/>
  <c r="CB217" i="3"/>
  <c r="BN217" i="3"/>
  <c r="BZ217" i="3"/>
  <c r="BP217" i="3"/>
  <c r="BS217" i="3"/>
  <c r="BX217" i="3"/>
  <c r="BL217" i="3"/>
  <c r="BI217" i="3"/>
  <c r="BO217" i="3"/>
  <c r="BM217" i="3"/>
  <c r="BH217" i="3"/>
  <c r="BJ217" i="3"/>
  <c r="BU217" i="3"/>
  <c r="BV217" i="3"/>
  <c r="BY217" i="3"/>
  <c r="CA217" i="3"/>
  <c r="AR219" i="3" l="1"/>
  <c r="AQ219" i="3"/>
  <c r="A219" i="3"/>
  <c r="B220" i="3"/>
  <c r="CD218" i="3"/>
  <c r="Y218" i="3"/>
  <c r="X218" i="3"/>
  <c r="AP218" i="3"/>
  <c r="AU218" i="3"/>
  <c r="AO218" i="3"/>
  <c r="AT218" i="3"/>
  <c r="AV218" i="3"/>
  <c r="BK218" i="3"/>
  <c r="BN218" i="3"/>
  <c r="BU218" i="3"/>
  <c r="BL218" i="3"/>
  <c r="BT218" i="3"/>
  <c r="BO218" i="3"/>
  <c r="BW218" i="3"/>
  <c r="BJ218" i="3"/>
  <c r="BZ218" i="3"/>
  <c r="BV218" i="3"/>
  <c r="BR218" i="3"/>
  <c r="CB218" i="3"/>
  <c r="BS218" i="3"/>
  <c r="BP218" i="3"/>
  <c r="CA218" i="3"/>
  <c r="BX218" i="3"/>
  <c r="BH218" i="3"/>
  <c r="BY218" i="3"/>
  <c r="BM218" i="3"/>
  <c r="BI218" i="3"/>
  <c r="BQ218" i="3"/>
  <c r="AR220" i="3" l="1"/>
  <c r="AQ220" i="3"/>
  <c r="A220" i="3"/>
  <c r="B221" i="3"/>
  <c r="CD219" i="3"/>
  <c r="Y219" i="3"/>
  <c r="X219" i="3"/>
  <c r="AV219" i="3"/>
  <c r="AU219" i="3"/>
  <c r="AP219" i="3"/>
  <c r="AO219" i="3"/>
  <c r="AT219" i="3"/>
  <c r="BY219" i="3"/>
  <c r="CA219" i="3"/>
  <c r="BL219" i="3"/>
  <c r="BO219" i="3"/>
  <c r="BN219" i="3"/>
  <c r="BZ219" i="3"/>
  <c r="BX219" i="3"/>
  <c r="BK219" i="3"/>
  <c r="CB219" i="3"/>
  <c r="BM219" i="3"/>
  <c r="BI219" i="3"/>
  <c r="BJ219" i="3"/>
  <c r="BH219" i="3"/>
  <c r="BT219" i="3"/>
  <c r="BW219" i="3"/>
  <c r="BU219" i="3"/>
  <c r="BQ219" i="3"/>
  <c r="BV219" i="3"/>
  <c r="BR219" i="3"/>
  <c r="BP219" i="3"/>
  <c r="BS219" i="3"/>
  <c r="AR221" i="3" l="1"/>
  <c r="AQ221" i="3"/>
  <c r="A221" i="3"/>
  <c r="B222" i="3"/>
  <c r="CD220" i="3"/>
  <c r="X220" i="3"/>
  <c r="Y220" i="3"/>
  <c r="AP220" i="3"/>
  <c r="AU220" i="3"/>
  <c r="AT220" i="3"/>
  <c r="AV220" i="3"/>
  <c r="AO220" i="3"/>
  <c r="BW220" i="3"/>
  <c r="BO220" i="3"/>
  <c r="BP220" i="3"/>
  <c r="BM220" i="3"/>
  <c r="BR220" i="3"/>
  <c r="BX220" i="3"/>
  <c r="BJ220" i="3"/>
  <c r="BZ220" i="3"/>
  <c r="BH220" i="3"/>
  <c r="BI220" i="3"/>
  <c r="CB220" i="3"/>
  <c r="BY220" i="3"/>
  <c r="CA220" i="3"/>
  <c r="BQ220" i="3"/>
  <c r="BT220" i="3"/>
  <c r="BK220" i="3"/>
  <c r="BS220" i="3"/>
  <c r="BU220" i="3"/>
  <c r="BL220" i="3"/>
  <c r="BV220" i="3"/>
  <c r="BN220" i="3"/>
  <c r="AR222" i="3" l="1"/>
  <c r="AQ222" i="3"/>
  <c r="B223" i="3"/>
  <c r="A222" i="3"/>
  <c r="CD221" i="3"/>
  <c r="Y221" i="3"/>
  <c r="X221" i="3"/>
  <c r="AP221" i="3"/>
  <c r="AV221" i="3"/>
  <c r="AO221" i="3"/>
  <c r="AT221" i="3"/>
  <c r="AU221" i="3"/>
  <c r="BO221" i="3"/>
  <c r="BS221" i="3"/>
  <c r="BJ221" i="3"/>
  <c r="BZ221" i="3"/>
  <c r="BW221" i="3"/>
  <c r="BX221" i="3"/>
  <c r="BT221" i="3"/>
  <c r="BH221" i="3"/>
  <c r="BR221" i="3"/>
  <c r="BV221" i="3"/>
  <c r="CA221" i="3"/>
  <c r="BY221" i="3"/>
  <c r="BI221" i="3"/>
  <c r="BN221" i="3"/>
  <c r="BL221" i="3"/>
  <c r="CB221" i="3"/>
  <c r="BK221" i="3"/>
  <c r="BQ221" i="3"/>
  <c r="BU221" i="3"/>
  <c r="BM221" i="3"/>
  <c r="BP221" i="3"/>
  <c r="CD222" i="3" l="1"/>
  <c r="X222" i="3"/>
  <c r="Y222" i="3"/>
  <c r="AO222" i="3"/>
  <c r="AU222" i="3"/>
  <c r="AT222" i="3"/>
  <c r="AP222" i="3"/>
  <c r="BI222" i="3"/>
  <c r="AV222" i="3"/>
  <c r="BZ222" i="3"/>
  <c r="BH222" i="3"/>
  <c r="BQ222" i="3"/>
  <c r="BY222" i="3"/>
  <c r="BS222" i="3"/>
  <c r="BV222" i="3"/>
  <c r="BN222" i="3"/>
  <c r="BW222" i="3"/>
  <c r="BT222" i="3"/>
  <c r="BO222" i="3"/>
  <c r="BJ222" i="3"/>
  <c r="BM222" i="3"/>
  <c r="BL222" i="3"/>
  <c r="BP222" i="3"/>
  <c r="BX222" i="3"/>
  <c r="BR222" i="3"/>
  <c r="BU222" i="3"/>
  <c r="BK222" i="3"/>
  <c r="CA222" i="3"/>
  <c r="CB222" i="3"/>
  <c r="AR223" i="3"/>
  <c r="AQ223" i="3"/>
  <c r="A223" i="3"/>
  <c r="B224" i="3"/>
  <c r="A224" i="3" l="1"/>
  <c r="B225" i="3"/>
  <c r="AR224" i="3"/>
  <c r="AQ224" i="3"/>
  <c r="CD223" i="3"/>
  <c r="X223" i="3"/>
  <c r="Y223" i="3"/>
  <c r="AP223" i="3"/>
  <c r="AT223" i="3"/>
  <c r="AO223" i="3"/>
  <c r="AU223" i="3"/>
  <c r="AV223" i="3"/>
  <c r="BN223" i="3"/>
  <c r="BS223" i="3"/>
  <c r="BT223" i="3"/>
  <c r="BU223" i="3"/>
  <c r="BR223" i="3"/>
  <c r="BZ223" i="3"/>
  <c r="CA223" i="3"/>
  <c r="CB223" i="3"/>
  <c r="BV223" i="3"/>
  <c r="BX223" i="3"/>
  <c r="BW223" i="3"/>
  <c r="BK223" i="3"/>
  <c r="BQ223" i="3"/>
  <c r="BJ223" i="3"/>
  <c r="BP223" i="3"/>
  <c r="BO223" i="3"/>
  <c r="BM223" i="3"/>
  <c r="BI223" i="3"/>
  <c r="BY223" i="3"/>
  <c r="BL223" i="3"/>
  <c r="BH223" i="3"/>
  <c r="A225" i="3" l="1"/>
  <c r="B226" i="3"/>
  <c r="AR225" i="3"/>
  <c r="AQ225" i="3"/>
  <c r="CD224" i="3"/>
  <c r="X224" i="3"/>
  <c r="Y224" i="3"/>
  <c r="AV224" i="3"/>
  <c r="AP224" i="3"/>
  <c r="AU224" i="3"/>
  <c r="AO224" i="3"/>
  <c r="AT224" i="3"/>
  <c r="BW224" i="3"/>
  <c r="BX224" i="3"/>
  <c r="BH224" i="3"/>
  <c r="BU224" i="3"/>
  <c r="BM224" i="3"/>
  <c r="CA224" i="3"/>
  <c r="BL224" i="3"/>
  <c r="BV224" i="3"/>
  <c r="BO224" i="3"/>
  <c r="BT224" i="3"/>
  <c r="CB224" i="3"/>
  <c r="BY224" i="3"/>
  <c r="BJ224" i="3"/>
  <c r="BR224" i="3"/>
  <c r="BI224" i="3"/>
  <c r="BP224" i="3"/>
  <c r="BN224" i="3"/>
  <c r="BZ224" i="3"/>
  <c r="BK224" i="3"/>
  <c r="BQ224" i="3"/>
  <c r="BS224" i="3"/>
  <c r="A226" i="3" l="1"/>
  <c r="B227" i="3"/>
  <c r="AQ226" i="3"/>
  <c r="AR226" i="3"/>
  <c r="CD225" i="3"/>
  <c r="Y225" i="3"/>
  <c r="X225" i="3"/>
  <c r="AT225" i="3"/>
  <c r="AO225" i="3"/>
  <c r="AU225" i="3"/>
  <c r="AP225" i="3"/>
  <c r="AV225" i="3"/>
  <c r="BP225" i="3"/>
  <c r="BI225" i="3"/>
  <c r="BT225" i="3"/>
  <c r="BK225" i="3"/>
  <c r="CB225" i="3"/>
  <c r="BW225" i="3"/>
  <c r="BN225" i="3"/>
  <c r="BM225" i="3"/>
  <c r="BX225" i="3"/>
  <c r="BO225" i="3"/>
  <c r="BH225" i="3"/>
  <c r="BU225" i="3"/>
  <c r="BR225" i="3"/>
  <c r="BS225" i="3"/>
  <c r="BL225" i="3"/>
  <c r="CA225" i="3"/>
  <c r="BZ225" i="3"/>
  <c r="BQ225" i="3"/>
  <c r="BV225" i="3"/>
  <c r="BJ225" i="3"/>
  <c r="BY225" i="3"/>
  <c r="A227" i="3" l="1"/>
  <c r="B228" i="3"/>
  <c r="AQ227" i="3"/>
  <c r="AR227" i="3"/>
  <c r="CD226" i="3"/>
  <c r="Y226" i="3"/>
  <c r="X226" i="3"/>
  <c r="AO226" i="3"/>
  <c r="AU226" i="3"/>
  <c r="AP226" i="3"/>
  <c r="AT226" i="3"/>
  <c r="AV226" i="3"/>
  <c r="BK226" i="3"/>
  <c r="BV226" i="3"/>
  <c r="BY226" i="3"/>
  <c r="BI226" i="3"/>
  <c r="BU226" i="3"/>
  <c r="CA226" i="3"/>
  <c r="BQ226" i="3"/>
  <c r="BN226" i="3"/>
  <c r="BR226" i="3"/>
  <c r="BX226" i="3"/>
  <c r="BO226" i="3"/>
  <c r="BH226" i="3"/>
  <c r="BP226" i="3"/>
  <c r="CB226" i="3"/>
  <c r="BZ226" i="3"/>
  <c r="BW226" i="3"/>
  <c r="BS226" i="3"/>
  <c r="BT226" i="3"/>
  <c r="BL226" i="3"/>
  <c r="BM226" i="3"/>
  <c r="BJ226" i="3"/>
  <c r="A228" i="3" l="1"/>
  <c r="B229" i="3"/>
  <c r="AQ228" i="3"/>
  <c r="AR228" i="3"/>
  <c r="CD227" i="3"/>
  <c r="Y227" i="3"/>
  <c r="AP227" i="3"/>
  <c r="AO227" i="3"/>
  <c r="AU227" i="3"/>
  <c r="AV227" i="3"/>
  <c r="X227" i="3"/>
  <c r="BZ227" i="3"/>
  <c r="AT227" i="3"/>
  <c r="BN227" i="3"/>
  <c r="BX227" i="3"/>
  <c r="CA227" i="3"/>
  <c r="BY227" i="3"/>
  <c r="CB227" i="3"/>
  <c r="BV227" i="3"/>
  <c r="BU227" i="3"/>
  <c r="BW227" i="3"/>
  <c r="BJ227" i="3"/>
  <c r="BI227" i="3"/>
  <c r="BO227" i="3"/>
  <c r="BH227" i="3"/>
  <c r="BL227" i="3"/>
  <c r="BP227" i="3"/>
  <c r="BQ227" i="3"/>
  <c r="BK227" i="3"/>
  <c r="BS227" i="3"/>
  <c r="BR227" i="3"/>
  <c r="BT227" i="3"/>
  <c r="BM227" i="3"/>
  <c r="AR229" i="3" l="1"/>
  <c r="AQ229" i="3"/>
  <c r="A229" i="3"/>
  <c r="B230" i="3"/>
  <c r="CD228" i="3"/>
  <c r="X228" i="3"/>
  <c r="Y228" i="3"/>
  <c r="AP228" i="3"/>
  <c r="AU228" i="3"/>
  <c r="AV228" i="3"/>
  <c r="AO228" i="3"/>
  <c r="AT228" i="3"/>
  <c r="BR228" i="3"/>
  <c r="BO228" i="3"/>
  <c r="BN228" i="3"/>
  <c r="BM228" i="3"/>
  <c r="BV228" i="3"/>
  <c r="BK228" i="3"/>
  <c r="BP228" i="3"/>
  <c r="BT228" i="3"/>
  <c r="BI228" i="3"/>
  <c r="BS228" i="3"/>
  <c r="BW228" i="3"/>
  <c r="BX228" i="3"/>
  <c r="BL228" i="3"/>
  <c r="BH228" i="3"/>
  <c r="CA228" i="3"/>
  <c r="BQ228" i="3"/>
  <c r="BJ228" i="3"/>
  <c r="BU228" i="3"/>
  <c r="CB228" i="3"/>
  <c r="BZ228" i="3"/>
  <c r="BY228" i="3"/>
  <c r="AR230" i="3" l="1"/>
  <c r="AQ230" i="3"/>
  <c r="A230" i="3"/>
  <c r="B231" i="3"/>
  <c r="CD229" i="3"/>
  <c r="X229" i="3"/>
  <c r="Y229" i="3"/>
  <c r="AP229" i="3"/>
  <c r="AU229" i="3"/>
  <c r="AT229" i="3"/>
  <c r="AO229" i="3"/>
  <c r="AV229" i="3"/>
  <c r="CB229" i="3"/>
  <c r="BN229" i="3"/>
  <c r="BO229" i="3"/>
  <c r="BY229" i="3"/>
  <c r="BT229" i="3"/>
  <c r="BR229" i="3"/>
  <c r="BM229" i="3"/>
  <c r="BU229" i="3"/>
  <c r="BK229" i="3"/>
  <c r="CA229" i="3"/>
  <c r="BX229" i="3"/>
  <c r="BZ229" i="3"/>
  <c r="BP229" i="3"/>
  <c r="BW229" i="3"/>
  <c r="BS229" i="3"/>
  <c r="BL229" i="3"/>
  <c r="BQ229" i="3"/>
  <c r="BI229" i="3"/>
  <c r="BJ229" i="3"/>
  <c r="BV229" i="3"/>
  <c r="BH229" i="3"/>
  <c r="AR231" i="3" l="1"/>
  <c r="AQ231" i="3"/>
  <c r="A231" i="3"/>
  <c r="B232" i="3"/>
  <c r="CD230" i="3"/>
  <c r="X230" i="3"/>
  <c r="Y230" i="3"/>
  <c r="AT230" i="3"/>
  <c r="AO230" i="3"/>
  <c r="AV230" i="3"/>
  <c r="AP230" i="3"/>
  <c r="BP230" i="3"/>
  <c r="AU230" i="3"/>
  <c r="BJ230" i="3"/>
  <c r="BU230" i="3"/>
  <c r="BO230" i="3"/>
  <c r="BX230" i="3"/>
  <c r="BM230" i="3"/>
  <c r="BL230" i="3"/>
  <c r="CB230" i="3"/>
  <c r="BW230" i="3"/>
  <c r="CA230" i="3"/>
  <c r="BV230" i="3"/>
  <c r="BH230" i="3"/>
  <c r="BS230" i="3"/>
  <c r="BN230" i="3"/>
  <c r="BI230" i="3"/>
  <c r="BZ230" i="3"/>
  <c r="BK230" i="3"/>
  <c r="BT230" i="3"/>
  <c r="BR230" i="3"/>
  <c r="BY230" i="3"/>
  <c r="BQ230" i="3"/>
  <c r="AR232" i="3" l="1"/>
  <c r="AQ232" i="3"/>
  <c r="B233" i="3"/>
  <c r="A232" i="3"/>
  <c r="CD231" i="3"/>
  <c r="Y231" i="3"/>
  <c r="X231" i="3"/>
  <c r="AT231" i="3"/>
  <c r="AU231" i="3"/>
  <c r="AV231" i="3"/>
  <c r="BM231" i="3"/>
  <c r="BV231" i="3"/>
  <c r="BR231" i="3"/>
  <c r="AP231" i="3"/>
  <c r="AO231" i="3"/>
  <c r="BI231" i="3"/>
  <c r="BJ231" i="3"/>
  <c r="BL231" i="3"/>
  <c r="BW231" i="3"/>
  <c r="BP231" i="3"/>
  <c r="CA231" i="3"/>
  <c r="BT231" i="3"/>
  <c r="BK231" i="3"/>
  <c r="CB231" i="3"/>
  <c r="BO231" i="3"/>
  <c r="BU231" i="3"/>
  <c r="BS231" i="3"/>
  <c r="BZ231" i="3"/>
  <c r="BQ231" i="3"/>
  <c r="BX231" i="3"/>
  <c r="BN231" i="3"/>
  <c r="BH231" i="3"/>
  <c r="BY231" i="3"/>
  <c r="CD232" i="3" l="1"/>
  <c r="X232" i="3"/>
  <c r="AP232" i="3"/>
  <c r="AO232" i="3"/>
  <c r="AV232" i="3"/>
  <c r="AU232" i="3"/>
  <c r="Y232" i="3"/>
  <c r="AT232" i="3"/>
  <c r="BM232" i="3"/>
  <c r="CA232" i="3"/>
  <c r="BN232" i="3"/>
  <c r="BV232" i="3"/>
  <c r="BT232" i="3"/>
  <c r="BY232" i="3"/>
  <c r="BP232" i="3"/>
  <c r="BO232" i="3"/>
  <c r="BX232" i="3"/>
  <c r="BR232" i="3"/>
  <c r="BJ232" i="3"/>
  <c r="BU232" i="3"/>
  <c r="CB232" i="3"/>
  <c r="BW232" i="3"/>
  <c r="BL232" i="3"/>
  <c r="BK232" i="3"/>
  <c r="BH232" i="3"/>
  <c r="BZ232" i="3"/>
  <c r="BS232" i="3"/>
  <c r="BQ232" i="3"/>
  <c r="BI232" i="3"/>
  <c r="AR233" i="3"/>
  <c r="AQ233" i="3"/>
  <c r="A233" i="3"/>
  <c r="B234" i="3"/>
  <c r="AR234" i="3" l="1"/>
  <c r="AQ234" i="3"/>
  <c r="A234" i="3"/>
  <c r="B235" i="3"/>
  <c r="CD233" i="3"/>
  <c r="X233" i="3"/>
  <c r="Y233" i="3"/>
  <c r="AO233" i="3"/>
  <c r="AT233" i="3"/>
  <c r="AV233" i="3"/>
  <c r="AP233" i="3"/>
  <c r="AU233" i="3"/>
  <c r="BV233" i="3"/>
  <c r="BY233" i="3"/>
  <c r="BT233" i="3"/>
  <c r="BJ233" i="3"/>
  <c r="BZ233" i="3"/>
  <c r="BH233" i="3"/>
  <c r="BM233" i="3"/>
  <c r="BQ233" i="3"/>
  <c r="BR233" i="3"/>
  <c r="BI233" i="3"/>
  <c r="BO233" i="3"/>
  <c r="BU233" i="3"/>
  <c r="BN233" i="3"/>
  <c r="CB233" i="3"/>
  <c r="BW233" i="3"/>
  <c r="BP233" i="3"/>
  <c r="BX233" i="3"/>
  <c r="BS233" i="3"/>
  <c r="BK233" i="3"/>
  <c r="BL233" i="3"/>
  <c r="CA233" i="3"/>
  <c r="AR235" i="3" l="1"/>
  <c r="AQ235" i="3"/>
  <c r="B236" i="3"/>
  <c r="A235" i="3"/>
  <c r="CD234" i="3"/>
  <c r="X234" i="3"/>
  <c r="Y234" i="3"/>
  <c r="AT234" i="3"/>
  <c r="AU234" i="3"/>
  <c r="AO234" i="3"/>
  <c r="AP234" i="3"/>
  <c r="AV234" i="3"/>
  <c r="BH234" i="3"/>
  <c r="BW234" i="3"/>
  <c r="BP234" i="3"/>
  <c r="BT234" i="3"/>
  <c r="BQ234" i="3"/>
  <c r="BR234" i="3"/>
  <c r="BU234" i="3"/>
  <c r="BJ234" i="3"/>
  <c r="BO234" i="3"/>
  <c r="BZ234" i="3"/>
  <c r="BL234" i="3"/>
  <c r="BK234" i="3"/>
  <c r="CB234" i="3"/>
  <c r="BV234" i="3"/>
  <c r="BS234" i="3"/>
  <c r="BI234" i="3"/>
  <c r="BM234" i="3"/>
  <c r="BX234" i="3"/>
  <c r="BN234" i="3"/>
  <c r="BY234" i="3"/>
  <c r="CA234" i="3"/>
  <c r="CD235" i="3" l="1"/>
  <c r="X235" i="3"/>
  <c r="AU235" i="3"/>
  <c r="AO235" i="3"/>
  <c r="Y235" i="3"/>
  <c r="AP235" i="3"/>
  <c r="AT235" i="3"/>
  <c r="AV235" i="3"/>
  <c r="BR235" i="3"/>
  <c r="BK235" i="3"/>
  <c r="BU235" i="3"/>
  <c r="CB235" i="3"/>
  <c r="BQ235" i="3"/>
  <c r="BV235" i="3"/>
  <c r="BM235" i="3"/>
  <c r="BH235" i="3"/>
  <c r="BX235" i="3"/>
  <c r="CA235" i="3"/>
  <c r="BJ235" i="3"/>
  <c r="BS235" i="3"/>
  <c r="BY235" i="3"/>
  <c r="BP235" i="3"/>
  <c r="BO235" i="3"/>
  <c r="BI235" i="3"/>
  <c r="BN235" i="3"/>
  <c r="BT235" i="3"/>
  <c r="BZ235" i="3"/>
  <c r="BL235" i="3"/>
  <c r="BW235" i="3"/>
  <c r="A236" i="3"/>
  <c r="B237" i="3"/>
  <c r="AR236" i="3"/>
  <c r="AQ236" i="3"/>
  <c r="A237" i="3" l="1"/>
  <c r="B238" i="3"/>
  <c r="AQ237" i="3"/>
  <c r="AR237" i="3"/>
  <c r="CD236" i="3"/>
  <c r="X236" i="3"/>
  <c r="Y236" i="3"/>
  <c r="AU236" i="3"/>
  <c r="AP236" i="3"/>
  <c r="AV236" i="3"/>
  <c r="AO236" i="3"/>
  <c r="AT236" i="3"/>
  <c r="BR236" i="3"/>
  <c r="BV236" i="3"/>
  <c r="BK236" i="3"/>
  <c r="CB236" i="3"/>
  <c r="BO236" i="3"/>
  <c r="CA236" i="3"/>
  <c r="BN236" i="3"/>
  <c r="BZ236" i="3"/>
  <c r="BW236" i="3"/>
  <c r="BQ236" i="3"/>
  <c r="BJ236" i="3"/>
  <c r="BU236" i="3"/>
  <c r="BX236" i="3"/>
  <c r="BL236" i="3"/>
  <c r="BP236" i="3"/>
  <c r="BT236" i="3"/>
  <c r="BI236" i="3"/>
  <c r="BY236" i="3"/>
  <c r="BM236" i="3"/>
  <c r="BH236" i="3"/>
  <c r="BS236" i="3"/>
  <c r="A238" i="3" l="1"/>
  <c r="B239" i="3"/>
  <c r="AR238" i="3"/>
  <c r="AQ238" i="3"/>
  <c r="CD237" i="3"/>
  <c r="X237" i="3"/>
  <c r="Y237" i="3"/>
  <c r="AP237" i="3"/>
  <c r="AU237" i="3"/>
  <c r="AO237" i="3"/>
  <c r="AT237" i="3"/>
  <c r="BL237" i="3"/>
  <c r="AV237" i="3"/>
  <c r="BO237" i="3"/>
  <c r="BV237" i="3"/>
  <c r="BY237" i="3"/>
  <c r="BX237" i="3"/>
  <c r="BH237" i="3"/>
  <c r="BK237" i="3"/>
  <c r="BP237" i="3"/>
  <c r="BZ237" i="3"/>
  <c r="BR237" i="3"/>
  <c r="CB237" i="3"/>
  <c r="BM237" i="3"/>
  <c r="BN237" i="3"/>
  <c r="BW237" i="3"/>
  <c r="BI237" i="3"/>
  <c r="BS237" i="3"/>
  <c r="BT237" i="3"/>
  <c r="BU237" i="3"/>
  <c r="CA237" i="3"/>
  <c r="BJ237" i="3"/>
  <c r="BQ237" i="3"/>
  <c r="A239" i="3" l="1"/>
  <c r="B240" i="3"/>
  <c r="AQ239" i="3"/>
  <c r="AR239" i="3"/>
  <c r="CD238" i="3"/>
  <c r="Y238" i="3"/>
  <c r="X238" i="3"/>
  <c r="AP238" i="3"/>
  <c r="AO238" i="3"/>
  <c r="AT238" i="3"/>
  <c r="AV238" i="3"/>
  <c r="AU238" i="3"/>
  <c r="CA238" i="3"/>
  <c r="BL238" i="3"/>
  <c r="BS238" i="3"/>
  <c r="BT238" i="3"/>
  <c r="BZ238" i="3"/>
  <c r="BJ238" i="3"/>
  <c r="BO238" i="3"/>
  <c r="BH238" i="3"/>
  <c r="BI238" i="3"/>
  <c r="BM238" i="3"/>
  <c r="BX238" i="3"/>
  <c r="BV238" i="3"/>
  <c r="BQ238" i="3"/>
  <c r="BY238" i="3"/>
  <c r="CB238" i="3"/>
  <c r="BW238" i="3"/>
  <c r="BR238" i="3"/>
  <c r="BU238" i="3"/>
  <c r="BP238" i="3"/>
  <c r="BN238" i="3"/>
  <c r="BK238" i="3"/>
  <c r="A240" i="3" l="1"/>
  <c r="B241" i="3"/>
  <c r="AR240" i="3"/>
  <c r="AQ240" i="3"/>
  <c r="CD239" i="3"/>
  <c r="Y239" i="3"/>
  <c r="X239" i="3"/>
  <c r="AO239" i="3"/>
  <c r="AU239" i="3"/>
  <c r="AV239" i="3"/>
  <c r="AT239" i="3"/>
  <c r="AP239" i="3"/>
  <c r="BP239" i="3"/>
  <c r="BU239" i="3"/>
  <c r="BL239" i="3"/>
  <c r="BS239" i="3"/>
  <c r="BT239" i="3"/>
  <c r="CB239" i="3"/>
  <c r="BN239" i="3"/>
  <c r="BK239" i="3"/>
  <c r="BI239" i="3"/>
  <c r="BH239" i="3"/>
  <c r="BW239" i="3"/>
  <c r="CA239" i="3"/>
  <c r="BO239" i="3"/>
  <c r="BV239" i="3"/>
  <c r="BY239" i="3"/>
  <c r="BX239" i="3"/>
  <c r="BR239" i="3"/>
  <c r="BZ239" i="3"/>
  <c r="BJ239" i="3"/>
  <c r="BQ239" i="3"/>
  <c r="BM239" i="3"/>
  <c r="AR241" i="3" l="1"/>
  <c r="AQ241" i="3"/>
  <c r="A241" i="3"/>
  <c r="B242" i="3"/>
  <c r="CD240" i="3"/>
  <c r="X240" i="3"/>
  <c r="Y240" i="3"/>
  <c r="AV240" i="3"/>
  <c r="AO240" i="3"/>
  <c r="AU240" i="3"/>
  <c r="AP240" i="3"/>
  <c r="AT240" i="3"/>
  <c r="BQ240" i="3"/>
  <c r="BX240" i="3"/>
  <c r="BR240" i="3"/>
  <c r="BV240" i="3"/>
  <c r="BJ240" i="3"/>
  <c r="BN240" i="3"/>
  <c r="BO240" i="3"/>
  <c r="BH240" i="3"/>
  <c r="BZ240" i="3"/>
  <c r="BY240" i="3"/>
  <c r="BM240" i="3"/>
  <c r="BU240" i="3"/>
  <c r="BL240" i="3"/>
  <c r="CB240" i="3"/>
  <c r="BI240" i="3"/>
  <c r="BW240" i="3"/>
  <c r="BT240" i="3"/>
  <c r="CA240" i="3"/>
  <c r="BS240" i="3"/>
  <c r="BP240" i="3"/>
  <c r="BK240" i="3"/>
  <c r="AR242" i="3" l="1"/>
  <c r="AQ242" i="3"/>
  <c r="A242" i="3"/>
  <c r="B243" i="3"/>
  <c r="CD241" i="3"/>
  <c r="X241" i="3"/>
  <c r="Y241" i="3"/>
  <c r="AO241" i="3"/>
  <c r="AT241" i="3"/>
  <c r="AU241" i="3"/>
  <c r="AV241" i="3"/>
  <c r="BK241" i="3"/>
  <c r="BH241" i="3"/>
  <c r="BV241" i="3"/>
  <c r="AP241" i="3"/>
  <c r="BY241" i="3"/>
  <c r="BL241" i="3"/>
  <c r="BQ241" i="3"/>
  <c r="BI241" i="3"/>
  <c r="BS241" i="3"/>
  <c r="CB241" i="3"/>
  <c r="BO241" i="3"/>
  <c r="BU241" i="3"/>
  <c r="BJ241" i="3"/>
  <c r="BP241" i="3"/>
  <c r="BZ241" i="3"/>
  <c r="BT241" i="3"/>
  <c r="BW241" i="3"/>
  <c r="CA241" i="3"/>
  <c r="BX241" i="3"/>
  <c r="BN241" i="3"/>
  <c r="BM241" i="3"/>
  <c r="BR241" i="3"/>
  <c r="AR243" i="3" l="1"/>
  <c r="AQ243" i="3"/>
  <c r="B244" i="3"/>
  <c r="A243" i="3"/>
  <c r="CD242" i="3"/>
  <c r="Y242" i="3"/>
  <c r="X242" i="3"/>
  <c r="AP242" i="3"/>
  <c r="AO242" i="3"/>
  <c r="AV242" i="3"/>
  <c r="AU242" i="3"/>
  <c r="BH242" i="3"/>
  <c r="CA242" i="3"/>
  <c r="AT242" i="3"/>
  <c r="BX242" i="3"/>
  <c r="BY242" i="3"/>
  <c r="BU242" i="3"/>
  <c r="BZ242" i="3"/>
  <c r="BN242" i="3"/>
  <c r="BI242" i="3"/>
  <c r="BJ242" i="3"/>
  <c r="BV242" i="3"/>
  <c r="CB242" i="3"/>
  <c r="BM242" i="3"/>
  <c r="BQ242" i="3"/>
  <c r="BP242" i="3"/>
  <c r="BS242" i="3"/>
  <c r="BT242" i="3"/>
  <c r="BL242" i="3"/>
  <c r="BO242" i="3"/>
  <c r="BR242" i="3"/>
  <c r="BK242" i="3"/>
  <c r="BW242" i="3"/>
  <c r="CD243" i="3" l="1"/>
  <c r="X243" i="3"/>
  <c r="Y243" i="3"/>
  <c r="AP243" i="3"/>
  <c r="AV243" i="3"/>
  <c r="AO243" i="3"/>
  <c r="AU243" i="3"/>
  <c r="BZ243" i="3"/>
  <c r="BH243" i="3"/>
  <c r="AT243" i="3"/>
  <c r="BT243" i="3"/>
  <c r="BN243" i="3"/>
  <c r="BY243" i="3"/>
  <c r="BL243" i="3"/>
  <c r="BV243" i="3"/>
  <c r="BI243" i="3"/>
  <c r="BO243" i="3"/>
  <c r="BS243" i="3"/>
  <c r="CA243" i="3"/>
  <c r="BQ243" i="3"/>
  <c r="BX243" i="3"/>
  <c r="BW243" i="3"/>
  <c r="BM243" i="3"/>
  <c r="BU243" i="3"/>
  <c r="BK243" i="3"/>
  <c r="CB243" i="3"/>
  <c r="BR243" i="3"/>
  <c r="BJ243" i="3"/>
  <c r="BP243" i="3"/>
  <c r="AR244" i="3"/>
  <c r="AQ244" i="3"/>
  <c r="A244" i="3"/>
  <c r="B245" i="3"/>
  <c r="AR245" i="3" l="1"/>
  <c r="AQ245" i="3"/>
  <c r="A245" i="3"/>
  <c r="B246" i="3"/>
  <c r="CD244" i="3"/>
  <c r="X244" i="3"/>
  <c r="AO244" i="3"/>
  <c r="AT244" i="3"/>
  <c r="AU244" i="3"/>
  <c r="Y244" i="3"/>
  <c r="AP244" i="3"/>
  <c r="BP244" i="3"/>
  <c r="AV244" i="3"/>
  <c r="BH244" i="3"/>
  <c r="BQ244" i="3"/>
  <c r="BI244" i="3"/>
  <c r="BM244" i="3"/>
  <c r="BJ244" i="3"/>
  <c r="BR244" i="3"/>
  <c r="BS244" i="3"/>
  <c r="BW244" i="3"/>
  <c r="BZ244" i="3"/>
  <c r="BK244" i="3"/>
  <c r="BV244" i="3"/>
  <c r="BX244" i="3"/>
  <c r="BN244" i="3"/>
  <c r="BY244" i="3"/>
  <c r="BL244" i="3"/>
  <c r="CA244" i="3"/>
  <c r="BO244" i="3"/>
  <c r="BU244" i="3"/>
  <c r="CB244" i="3"/>
  <c r="BT244" i="3"/>
  <c r="AR246" i="3" l="1"/>
  <c r="AQ246" i="3"/>
  <c r="A246" i="3"/>
  <c r="B247" i="3"/>
  <c r="CD245" i="3"/>
  <c r="X245" i="3"/>
  <c r="Y245" i="3"/>
  <c r="AP245" i="3"/>
  <c r="AU245" i="3"/>
  <c r="AT245" i="3"/>
  <c r="AV245" i="3"/>
  <c r="BU245" i="3"/>
  <c r="AO245" i="3"/>
  <c r="BI245" i="3"/>
  <c r="BW245" i="3"/>
  <c r="BK245" i="3"/>
  <c r="BV245" i="3"/>
  <c r="BH245" i="3"/>
  <c r="BZ245" i="3"/>
  <c r="BM245" i="3"/>
  <c r="BL245" i="3"/>
  <c r="BT245" i="3"/>
  <c r="BX245" i="3"/>
  <c r="BO245" i="3"/>
  <c r="BY245" i="3"/>
  <c r="BJ245" i="3"/>
  <c r="CA245" i="3"/>
  <c r="BQ245" i="3"/>
  <c r="BN245" i="3"/>
  <c r="BP245" i="3"/>
  <c r="BR245" i="3"/>
  <c r="CB245" i="3"/>
  <c r="BS245" i="3"/>
  <c r="AR247" i="3" l="1"/>
  <c r="AQ247" i="3"/>
  <c r="A247" i="3"/>
  <c r="B248" i="3"/>
  <c r="CD246" i="3"/>
  <c r="X246" i="3"/>
  <c r="Y246" i="3"/>
  <c r="AP246" i="3"/>
  <c r="AU246" i="3"/>
  <c r="AO246" i="3"/>
  <c r="AV246" i="3"/>
  <c r="AT246" i="3"/>
  <c r="BI246" i="3"/>
  <c r="BZ246" i="3"/>
  <c r="BK246" i="3"/>
  <c r="BU246" i="3"/>
  <c r="BQ246" i="3"/>
  <c r="BY246" i="3"/>
  <c r="BL246" i="3"/>
  <c r="BV246" i="3"/>
  <c r="BS246" i="3"/>
  <c r="CA246" i="3"/>
  <c r="BT246" i="3"/>
  <c r="BW246" i="3"/>
  <c r="BN246" i="3"/>
  <c r="BP246" i="3"/>
  <c r="BX246" i="3"/>
  <c r="BR246" i="3"/>
  <c r="CB246" i="3"/>
  <c r="BM246" i="3"/>
  <c r="BJ246" i="3"/>
  <c r="BO246" i="3"/>
  <c r="BH246" i="3"/>
  <c r="A248" i="3" l="1"/>
  <c r="B249" i="3"/>
  <c r="AQ248" i="3"/>
  <c r="AR248" i="3"/>
  <c r="CD247" i="3"/>
  <c r="Y247" i="3"/>
  <c r="X247" i="3"/>
  <c r="AT247" i="3"/>
  <c r="AP247" i="3"/>
  <c r="AO247" i="3"/>
  <c r="AU247" i="3"/>
  <c r="AV247" i="3"/>
  <c r="BZ247" i="3"/>
  <c r="BN247" i="3"/>
  <c r="BL247" i="3"/>
  <c r="BR247" i="3"/>
  <c r="BK247" i="3"/>
  <c r="BM247" i="3"/>
  <c r="BX247" i="3"/>
  <c r="BJ247" i="3"/>
  <c r="BT247" i="3"/>
  <c r="BW247" i="3"/>
  <c r="BQ247" i="3"/>
  <c r="BY247" i="3"/>
  <c r="BU247" i="3"/>
  <c r="CA247" i="3"/>
  <c r="BH247" i="3"/>
  <c r="BP247" i="3"/>
  <c r="BS247" i="3"/>
  <c r="BI247" i="3"/>
  <c r="CB247" i="3"/>
  <c r="BO247" i="3"/>
  <c r="BV247" i="3"/>
  <c r="A249" i="3" l="1"/>
  <c r="B250" i="3"/>
  <c r="AR249" i="3"/>
  <c r="AQ249" i="3"/>
  <c r="CD248" i="3"/>
  <c r="Y248" i="3"/>
  <c r="X248" i="3"/>
  <c r="AU248" i="3"/>
  <c r="AV248" i="3"/>
  <c r="AP248" i="3"/>
  <c r="AO248" i="3"/>
  <c r="AT248" i="3"/>
  <c r="CA248" i="3"/>
  <c r="BH248" i="3"/>
  <c r="BI248" i="3"/>
  <c r="BP248" i="3"/>
  <c r="CB248" i="3"/>
  <c r="BL248" i="3"/>
  <c r="BY248" i="3"/>
  <c r="BN248" i="3"/>
  <c r="BT248" i="3"/>
  <c r="BK248" i="3"/>
  <c r="BW248" i="3"/>
  <c r="BJ248" i="3"/>
  <c r="BM248" i="3"/>
  <c r="BU248" i="3"/>
  <c r="BO248" i="3"/>
  <c r="BV248" i="3"/>
  <c r="BS248" i="3"/>
  <c r="BR248" i="3"/>
  <c r="BQ248" i="3"/>
  <c r="BX248" i="3"/>
  <c r="BZ248" i="3"/>
  <c r="A250" i="3" l="1"/>
  <c r="B251" i="3"/>
  <c r="AR250" i="3"/>
  <c r="AQ250" i="3"/>
  <c r="CD249" i="3"/>
  <c r="X249" i="3"/>
  <c r="AP249" i="3"/>
  <c r="AV249" i="3"/>
  <c r="AT249" i="3"/>
  <c r="AO249" i="3"/>
  <c r="Y249" i="3"/>
  <c r="BZ249" i="3"/>
  <c r="BH249" i="3"/>
  <c r="BN249" i="3"/>
  <c r="AU249" i="3"/>
  <c r="BJ249" i="3"/>
  <c r="CA249" i="3"/>
  <c r="BS249" i="3"/>
  <c r="BI249" i="3"/>
  <c r="BU249" i="3"/>
  <c r="BL249" i="3"/>
  <c r="BX249" i="3"/>
  <c r="BP249" i="3"/>
  <c r="BQ249" i="3"/>
  <c r="BY249" i="3"/>
  <c r="BO249" i="3"/>
  <c r="BK249" i="3"/>
  <c r="BM249" i="3"/>
  <c r="CB249" i="3"/>
  <c r="BV249" i="3"/>
  <c r="BT249" i="3"/>
  <c r="BW249" i="3"/>
  <c r="BR249" i="3"/>
  <c r="B252" i="3" l="1"/>
  <c r="A251" i="3"/>
  <c r="AQ251" i="3"/>
  <c r="AR251" i="3"/>
  <c r="CD250" i="3"/>
  <c r="AO250" i="3"/>
  <c r="X250" i="3"/>
  <c r="AP250" i="3"/>
  <c r="Y250" i="3"/>
  <c r="AT250" i="3"/>
  <c r="AU250" i="3"/>
  <c r="AV250" i="3"/>
  <c r="BU250" i="3"/>
  <c r="CB250" i="3"/>
  <c r="CA250" i="3"/>
  <c r="BO250" i="3"/>
  <c r="BY250" i="3"/>
  <c r="BJ250" i="3"/>
  <c r="BK250" i="3"/>
  <c r="BQ250" i="3"/>
  <c r="BT250" i="3"/>
  <c r="BX250" i="3"/>
  <c r="BM250" i="3"/>
  <c r="BZ250" i="3"/>
  <c r="BP250" i="3"/>
  <c r="BW250" i="3"/>
  <c r="BH250" i="3"/>
  <c r="BL250" i="3"/>
  <c r="BN250" i="3"/>
  <c r="BI250" i="3"/>
  <c r="BV250" i="3"/>
  <c r="BR250" i="3"/>
  <c r="BS250" i="3"/>
  <c r="CD251" i="3" l="1"/>
  <c r="Y251" i="3"/>
  <c r="X251" i="3"/>
  <c r="AP251" i="3"/>
  <c r="AO251" i="3"/>
  <c r="BI251" i="3"/>
  <c r="BV251" i="3"/>
  <c r="AU251" i="3"/>
  <c r="BW251" i="3"/>
  <c r="BX251" i="3"/>
  <c r="AV251" i="3"/>
  <c r="BN251" i="3"/>
  <c r="AT251" i="3"/>
  <c r="BH251" i="3"/>
  <c r="BK251" i="3"/>
  <c r="BM251" i="3"/>
  <c r="BJ251" i="3"/>
  <c r="BQ251" i="3"/>
  <c r="BY251" i="3"/>
  <c r="BU251" i="3"/>
  <c r="CB251" i="3"/>
  <c r="BP251" i="3"/>
  <c r="BO251" i="3"/>
  <c r="BS251" i="3"/>
  <c r="BL251" i="3"/>
  <c r="BT251" i="3"/>
  <c r="BZ251" i="3"/>
  <c r="CA251" i="3"/>
  <c r="BR251" i="3"/>
  <c r="A252" i="3"/>
  <c r="B253" i="3"/>
  <c r="AR252" i="3"/>
  <c r="AQ252" i="3"/>
  <c r="AR253" i="3" l="1"/>
  <c r="AQ253" i="3"/>
  <c r="A253" i="3"/>
  <c r="B254" i="3"/>
  <c r="CD252" i="3"/>
  <c r="Y252" i="3"/>
  <c r="X252" i="3"/>
  <c r="AO252" i="3"/>
  <c r="AP252" i="3"/>
  <c r="AU252" i="3"/>
  <c r="AT252" i="3"/>
  <c r="AV252" i="3"/>
  <c r="BM252" i="3"/>
  <c r="BS252" i="3"/>
  <c r="BZ252" i="3"/>
  <c r="BN252" i="3"/>
  <c r="BY252" i="3"/>
  <c r="BW252" i="3"/>
  <c r="BR252" i="3"/>
  <c r="BQ252" i="3"/>
  <c r="BJ252" i="3"/>
  <c r="BI252" i="3"/>
  <c r="BU252" i="3"/>
  <c r="BO252" i="3"/>
  <c r="BL252" i="3"/>
  <c r="BP252" i="3"/>
  <c r="CB252" i="3"/>
  <c r="BT252" i="3"/>
  <c r="BK252" i="3"/>
  <c r="BX252" i="3"/>
  <c r="BH252" i="3"/>
  <c r="CA252" i="3"/>
  <c r="BV252" i="3"/>
  <c r="AR254" i="3" l="1"/>
  <c r="AQ254" i="3"/>
  <c r="A254" i="3"/>
  <c r="B255" i="3"/>
  <c r="CD253" i="3"/>
  <c r="X253" i="3"/>
  <c r="Y253" i="3"/>
  <c r="AV253" i="3"/>
  <c r="AT253" i="3"/>
  <c r="AP253" i="3"/>
  <c r="AO253" i="3"/>
  <c r="BY253" i="3"/>
  <c r="BK253" i="3"/>
  <c r="BW253" i="3"/>
  <c r="BT253" i="3"/>
  <c r="BM253" i="3"/>
  <c r="BO253" i="3"/>
  <c r="AU253" i="3"/>
  <c r="BR253" i="3"/>
  <c r="BX253" i="3"/>
  <c r="BN253" i="3"/>
  <c r="BJ253" i="3"/>
  <c r="BZ253" i="3"/>
  <c r="BS253" i="3"/>
  <c r="BV253" i="3"/>
  <c r="CB253" i="3"/>
  <c r="BP253" i="3"/>
  <c r="BH253" i="3"/>
  <c r="BQ253" i="3"/>
  <c r="BU253" i="3"/>
  <c r="BI253" i="3"/>
  <c r="BL253" i="3"/>
  <c r="CA253" i="3"/>
  <c r="AR255" i="3" l="1"/>
  <c r="AQ255" i="3"/>
  <c r="A255" i="3"/>
  <c r="B256" i="3"/>
  <c r="CD254" i="3"/>
  <c r="X254" i="3"/>
  <c r="Y254" i="3"/>
  <c r="AV254" i="3"/>
  <c r="AU254" i="3"/>
  <c r="AO254" i="3"/>
  <c r="AT254" i="3"/>
  <c r="AP254" i="3"/>
  <c r="BP254" i="3"/>
  <c r="BZ254" i="3"/>
  <c r="BY254" i="3"/>
  <c r="BL254" i="3"/>
  <c r="BU254" i="3"/>
  <c r="BW254" i="3"/>
  <c r="BX254" i="3"/>
  <c r="BO254" i="3"/>
  <c r="BJ254" i="3"/>
  <c r="BM254" i="3"/>
  <c r="BR254" i="3"/>
  <c r="BV254" i="3"/>
  <c r="BI254" i="3"/>
  <c r="BH254" i="3"/>
  <c r="CB254" i="3"/>
  <c r="BT254" i="3"/>
  <c r="BK254" i="3"/>
  <c r="BS254" i="3"/>
  <c r="BQ254" i="3"/>
  <c r="BN254" i="3"/>
  <c r="CA254" i="3"/>
  <c r="AR256" i="3" l="1"/>
  <c r="AQ256" i="3"/>
  <c r="A256" i="3"/>
  <c r="B257" i="3"/>
  <c r="CD255" i="3"/>
  <c r="X255" i="3"/>
  <c r="AT255" i="3"/>
  <c r="AU255" i="3"/>
  <c r="Y255" i="3"/>
  <c r="AP255" i="3"/>
  <c r="CA255" i="3"/>
  <c r="AV255" i="3"/>
  <c r="BO255" i="3"/>
  <c r="BI255" i="3"/>
  <c r="AO255" i="3"/>
  <c r="BJ255" i="3"/>
  <c r="BU255" i="3"/>
  <c r="BN255" i="3"/>
  <c r="CB255" i="3"/>
  <c r="BQ255" i="3"/>
  <c r="BZ255" i="3"/>
  <c r="BL255" i="3"/>
  <c r="BP255" i="3"/>
  <c r="BT255" i="3"/>
  <c r="BW255" i="3"/>
  <c r="BK255" i="3"/>
  <c r="BS255" i="3"/>
  <c r="BH255" i="3"/>
  <c r="BY255" i="3"/>
  <c r="BM255" i="3"/>
  <c r="BX255" i="3"/>
  <c r="BV255" i="3"/>
  <c r="BR255" i="3"/>
  <c r="AR257" i="3" l="1"/>
  <c r="AQ257" i="3"/>
  <c r="A257" i="3"/>
  <c r="B258" i="3"/>
  <c r="CD256" i="3"/>
  <c r="X256" i="3"/>
  <c r="Y256" i="3"/>
  <c r="AV256" i="3"/>
  <c r="AP256" i="3"/>
  <c r="AO256" i="3"/>
  <c r="AU256" i="3"/>
  <c r="AT256" i="3"/>
  <c r="BK256" i="3"/>
  <c r="CA256" i="3"/>
  <c r="BR256" i="3"/>
  <c r="BU256" i="3"/>
  <c r="BX256" i="3"/>
  <c r="BJ256" i="3"/>
  <c r="BO256" i="3"/>
  <c r="BZ256" i="3"/>
  <c r="BW256" i="3"/>
  <c r="BH256" i="3"/>
  <c r="BT256" i="3"/>
  <c r="BQ256" i="3"/>
  <c r="CB256" i="3"/>
  <c r="BN256" i="3"/>
  <c r="BP256" i="3"/>
  <c r="BL256" i="3"/>
  <c r="BV256" i="3"/>
  <c r="BS256" i="3"/>
  <c r="BY256" i="3"/>
  <c r="BI256" i="3"/>
  <c r="BM256" i="3"/>
  <c r="AR258" i="3" l="1"/>
  <c r="AQ258" i="3"/>
  <c r="A258" i="3"/>
  <c r="B259" i="3"/>
  <c r="CD257" i="3"/>
  <c r="Y257" i="3"/>
  <c r="X257" i="3"/>
  <c r="AO257" i="3"/>
  <c r="AV257" i="3"/>
  <c r="AU257" i="3"/>
  <c r="AT257" i="3"/>
  <c r="AP257" i="3"/>
  <c r="BI257" i="3"/>
  <c r="CB257" i="3"/>
  <c r="BL257" i="3"/>
  <c r="BU257" i="3"/>
  <c r="BR257" i="3"/>
  <c r="BM257" i="3"/>
  <c r="BZ257" i="3"/>
  <c r="BW257" i="3"/>
  <c r="BP257" i="3"/>
  <c r="BO257" i="3"/>
  <c r="BV257" i="3"/>
  <c r="BQ257" i="3"/>
  <c r="BT257" i="3"/>
  <c r="BS257" i="3"/>
  <c r="BY257" i="3"/>
  <c r="BK257" i="3"/>
  <c r="BJ257" i="3"/>
  <c r="CA257" i="3"/>
  <c r="BX257" i="3"/>
  <c r="BN257" i="3"/>
  <c r="BH257" i="3"/>
  <c r="AR259" i="3" l="1"/>
  <c r="AQ259" i="3"/>
  <c r="B260" i="3"/>
  <c r="A259" i="3"/>
  <c r="CD258" i="3"/>
  <c r="Y258" i="3"/>
  <c r="X258" i="3"/>
  <c r="AU258" i="3"/>
  <c r="AT258" i="3"/>
  <c r="AO258" i="3"/>
  <c r="AP258" i="3"/>
  <c r="CB258" i="3"/>
  <c r="BP258" i="3"/>
  <c r="AV258" i="3"/>
  <c r="BJ258" i="3"/>
  <c r="BV258" i="3"/>
  <c r="BH258" i="3"/>
  <c r="BQ258" i="3"/>
  <c r="BN258" i="3"/>
  <c r="BS258" i="3"/>
  <c r="BW258" i="3"/>
  <c r="BU258" i="3"/>
  <c r="BL258" i="3"/>
  <c r="BT258" i="3"/>
  <c r="BY258" i="3"/>
  <c r="BI258" i="3"/>
  <c r="BK258" i="3"/>
  <c r="BX258" i="3"/>
  <c r="BZ258" i="3"/>
  <c r="BO258" i="3"/>
  <c r="BM258" i="3"/>
  <c r="CA258" i="3"/>
  <c r="BR258" i="3"/>
  <c r="CD259" i="3" l="1"/>
  <c r="X259" i="3"/>
  <c r="Y259" i="3"/>
  <c r="AP259" i="3"/>
  <c r="AU259" i="3"/>
  <c r="AO259" i="3"/>
  <c r="AV259" i="3"/>
  <c r="AT259" i="3"/>
  <c r="BU259" i="3"/>
  <c r="BK259" i="3"/>
  <c r="BZ259" i="3"/>
  <c r="BR259" i="3"/>
  <c r="BH259" i="3"/>
  <c r="BP259" i="3"/>
  <c r="BJ259" i="3"/>
  <c r="BO259" i="3"/>
  <c r="BX259" i="3"/>
  <c r="BM259" i="3"/>
  <c r="BY259" i="3"/>
  <c r="BW259" i="3"/>
  <c r="BT259" i="3"/>
  <c r="CB259" i="3"/>
  <c r="BS259" i="3"/>
  <c r="BN259" i="3"/>
  <c r="BI259" i="3"/>
  <c r="BQ259" i="3"/>
  <c r="CA259" i="3"/>
  <c r="BV259" i="3"/>
  <c r="BL259" i="3"/>
  <c r="A260" i="3"/>
  <c r="B261" i="3"/>
  <c r="AQ260" i="3"/>
  <c r="AR260" i="3"/>
  <c r="A261" i="3" l="1"/>
  <c r="B262" i="3"/>
  <c r="AQ261" i="3"/>
  <c r="AR261" i="3"/>
  <c r="CD260" i="3"/>
  <c r="Y260" i="3"/>
  <c r="X260" i="3"/>
  <c r="AO260" i="3"/>
  <c r="AT260" i="3"/>
  <c r="AU260" i="3"/>
  <c r="AV260" i="3"/>
  <c r="BR260" i="3"/>
  <c r="CA260" i="3"/>
  <c r="AP260" i="3"/>
  <c r="BZ260" i="3"/>
  <c r="BM260" i="3"/>
  <c r="BS260" i="3"/>
  <c r="BP260" i="3"/>
  <c r="CB260" i="3"/>
  <c r="BI260" i="3"/>
  <c r="BN260" i="3"/>
  <c r="BX260" i="3"/>
  <c r="BY260" i="3"/>
  <c r="BQ260" i="3"/>
  <c r="BL260" i="3"/>
  <c r="BU260" i="3"/>
  <c r="BH260" i="3"/>
  <c r="BO260" i="3"/>
  <c r="BJ260" i="3"/>
  <c r="BW260" i="3"/>
  <c r="BK260" i="3"/>
  <c r="BV260" i="3"/>
  <c r="BT260" i="3"/>
  <c r="A262" i="3" l="1"/>
  <c r="B263" i="3"/>
  <c r="AR262" i="3"/>
  <c r="AQ262" i="3"/>
  <c r="CD261" i="3"/>
  <c r="X261" i="3"/>
  <c r="Y261" i="3"/>
  <c r="AU261" i="3"/>
  <c r="AP261" i="3"/>
  <c r="AV261" i="3"/>
  <c r="AT261" i="3"/>
  <c r="AO261" i="3"/>
  <c r="BM261" i="3"/>
  <c r="BS261" i="3"/>
  <c r="BW261" i="3"/>
  <c r="BP261" i="3"/>
  <c r="BX261" i="3"/>
  <c r="BZ261" i="3"/>
  <c r="BN261" i="3"/>
  <c r="BT261" i="3"/>
  <c r="BJ261" i="3"/>
  <c r="BV261" i="3"/>
  <c r="BH261" i="3"/>
  <c r="CB261" i="3"/>
  <c r="BK261" i="3"/>
  <c r="CA261" i="3"/>
  <c r="BI261" i="3"/>
  <c r="BL261" i="3"/>
  <c r="BR261" i="3"/>
  <c r="BO261" i="3"/>
  <c r="BQ261" i="3"/>
  <c r="BU261" i="3"/>
  <c r="BY261" i="3"/>
  <c r="A263" i="3" l="1"/>
  <c r="B264" i="3"/>
  <c r="AR263" i="3"/>
  <c r="AQ263" i="3"/>
  <c r="CD262" i="3"/>
  <c r="Y262" i="3"/>
  <c r="X262" i="3"/>
  <c r="AO262" i="3"/>
  <c r="AU262" i="3"/>
  <c r="AT262" i="3"/>
  <c r="BN262" i="3"/>
  <c r="AV262" i="3"/>
  <c r="BO262" i="3"/>
  <c r="AP262" i="3"/>
  <c r="BM262" i="3"/>
  <c r="BX262" i="3"/>
  <c r="BZ262" i="3"/>
  <c r="BT262" i="3"/>
  <c r="BR262" i="3"/>
  <c r="BP262" i="3"/>
  <c r="BU262" i="3"/>
  <c r="BS262" i="3"/>
  <c r="BJ262" i="3"/>
  <c r="CA262" i="3"/>
  <c r="BQ262" i="3"/>
  <c r="BH262" i="3"/>
  <c r="BY262" i="3"/>
  <c r="CB262" i="3"/>
  <c r="BV262" i="3"/>
  <c r="BL262" i="3"/>
  <c r="BK262" i="3"/>
  <c r="BW262" i="3"/>
  <c r="BI262" i="3"/>
  <c r="A264" i="3" l="1"/>
  <c r="B265" i="3"/>
  <c r="AQ264" i="3"/>
  <c r="AR264" i="3"/>
  <c r="CD263" i="3"/>
  <c r="X263" i="3"/>
  <c r="AT263" i="3"/>
  <c r="Y263" i="3"/>
  <c r="AV263" i="3"/>
  <c r="AO263" i="3"/>
  <c r="AU263" i="3"/>
  <c r="BW263" i="3"/>
  <c r="BL263" i="3"/>
  <c r="BY263" i="3"/>
  <c r="BO263" i="3"/>
  <c r="BT263" i="3"/>
  <c r="AP263" i="3"/>
  <c r="BH263" i="3"/>
  <c r="BS263" i="3"/>
  <c r="BK263" i="3"/>
  <c r="CB263" i="3"/>
  <c r="BM263" i="3"/>
  <c r="CA263" i="3"/>
  <c r="BP263" i="3"/>
  <c r="BI263" i="3"/>
  <c r="BX263" i="3"/>
  <c r="BV263" i="3"/>
  <c r="BZ263" i="3"/>
  <c r="BN263" i="3"/>
  <c r="BQ263" i="3"/>
  <c r="BJ263" i="3"/>
  <c r="BR263" i="3"/>
  <c r="BU263" i="3"/>
  <c r="AR265" i="3" l="1"/>
  <c r="AQ265" i="3"/>
  <c r="A265" i="3"/>
  <c r="B266" i="3"/>
  <c r="CD264" i="3"/>
  <c r="X264" i="3"/>
  <c r="Y264" i="3"/>
  <c r="AV264" i="3"/>
  <c r="AT264" i="3"/>
  <c r="AU264" i="3"/>
  <c r="AP264" i="3"/>
  <c r="BR264" i="3"/>
  <c r="AO264" i="3"/>
  <c r="BZ264" i="3"/>
  <c r="BL264" i="3"/>
  <c r="BJ264" i="3"/>
  <c r="CB264" i="3"/>
  <c r="BH264" i="3"/>
  <c r="BQ264" i="3"/>
  <c r="BI264" i="3"/>
  <c r="BM264" i="3"/>
  <c r="BO264" i="3"/>
  <c r="BP264" i="3"/>
  <c r="CA264" i="3"/>
  <c r="BX264" i="3"/>
  <c r="BK264" i="3"/>
  <c r="BY264" i="3"/>
  <c r="BN264" i="3"/>
  <c r="BV264" i="3"/>
  <c r="BS264" i="3"/>
  <c r="BU264" i="3"/>
  <c r="BW264" i="3"/>
  <c r="BT264" i="3"/>
  <c r="AR266" i="3" l="1"/>
  <c r="AQ266" i="3"/>
  <c r="A266" i="3"/>
  <c r="B267" i="3"/>
  <c r="CD265" i="3"/>
  <c r="X265" i="3"/>
  <c r="Y265" i="3"/>
  <c r="AO265" i="3"/>
  <c r="AT265" i="3"/>
  <c r="AP265" i="3"/>
  <c r="AU265" i="3"/>
  <c r="BX265" i="3"/>
  <c r="BR265" i="3"/>
  <c r="BV265" i="3"/>
  <c r="AV265" i="3"/>
  <c r="BW265" i="3"/>
  <c r="BO265" i="3"/>
  <c r="CA265" i="3"/>
  <c r="BU265" i="3"/>
  <c r="BH265" i="3"/>
  <c r="BK265" i="3"/>
  <c r="BN265" i="3"/>
  <c r="BM265" i="3"/>
  <c r="BP265" i="3"/>
  <c r="BZ265" i="3"/>
  <c r="BJ265" i="3"/>
  <c r="BT265" i="3"/>
  <c r="BQ265" i="3"/>
  <c r="BI265" i="3"/>
  <c r="BS265" i="3"/>
  <c r="BL265" i="3"/>
  <c r="CB265" i="3"/>
  <c r="BY265" i="3"/>
  <c r="AR267" i="3" l="1"/>
  <c r="AQ267" i="3"/>
  <c r="B268" i="3"/>
  <c r="A267" i="3"/>
  <c r="CD266" i="3"/>
  <c r="X266" i="3"/>
  <c r="Y266" i="3"/>
  <c r="AO266" i="3"/>
  <c r="AT266" i="3"/>
  <c r="AU266" i="3"/>
  <c r="AP266" i="3"/>
  <c r="AV266" i="3"/>
  <c r="BQ266" i="3"/>
  <c r="BI266" i="3"/>
  <c r="BH266" i="3"/>
  <c r="BT266" i="3"/>
  <c r="BU266" i="3"/>
  <c r="BP266" i="3"/>
  <c r="BS266" i="3"/>
  <c r="CA266" i="3"/>
  <c r="BN266" i="3"/>
  <c r="BR266" i="3"/>
  <c r="BK266" i="3"/>
  <c r="BX266" i="3"/>
  <c r="BW266" i="3"/>
  <c r="BL266" i="3"/>
  <c r="BV266" i="3"/>
  <c r="BM266" i="3"/>
  <c r="BZ266" i="3"/>
  <c r="BO266" i="3"/>
  <c r="BY266" i="3"/>
  <c r="BJ266" i="3"/>
  <c r="CB266" i="3"/>
  <c r="CD267" i="3" l="1"/>
  <c r="X267" i="3"/>
  <c r="Y267" i="3"/>
  <c r="AU267" i="3"/>
  <c r="AP267" i="3"/>
  <c r="AO267" i="3"/>
  <c r="AT267" i="3"/>
  <c r="BQ267" i="3"/>
  <c r="BN267" i="3"/>
  <c r="AV267" i="3"/>
  <c r="BH267" i="3"/>
  <c r="BI267" i="3"/>
  <c r="BY267" i="3"/>
  <c r="BX267" i="3"/>
  <c r="CA267" i="3"/>
  <c r="BS267" i="3"/>
  <c r="BU267" i="3"/>
  <c r="BR267" i="3"/>
  <c r="BP267" i="3"/>
  <c r="BO267" i="3"/>
  <c r="BK267" i="3"/>
  <c r="BL267" i="3"/>
  <c r="BV267" i="3"/>
  <c r="BM267" i="3"/>
  <c r="BZ267" i="3"/>
  <c r="BJ267" i="3"/>
  <c r="CB267" i="3"/>
  <c r="BW267" i="3"/>
  <c r="BT267" i="3"/>
  <c r="AR268" i="3"/>
  <c r="AQ268" i="3"/>
  <c r="A268" i="3"/>
  <c r="B269" i="3"/>
  <c r="CD268" i="3" l="1"/>
  <c r="Y268" i="3"/>
  <c r="X268" i="3"/>
  <c r="AP268" i="3"/>
  <c r="AT268" i="3"/>
  <c r="AU268" i="3"/>
  <c r="AO268" i="3"/>
  <c r="AV268" i="3"/>
  <c r="BX268" i="3"/>
  <c r="BS268" i="3"/>
  <c r="BT268" i="3"/>
  <c r="BU268" i="3"/>
  <c r="BI268" i="3"/>
  <c r="BP268" i="3"/>
  <c r="BJ268" i="3"/>
  <c r="BR268" i="3"/>
  <c r="CA268" i="3"/>
  <c r="BV268" i="3"/>
  <c r="BW268" i="3"/>
  <c r="BY268" i="3"/>
  <c r="BZ268" i="3"/>
  <c r="BO268" i="3"/>
  <c r="BN268" i="3"/>
  <c r="CB268" i="3"/>
  <c r="BL268" i="3"/>
  <c r="BH268" i="3"/>
  <c r="BQ268" i="3"/>
  <c r="BM268" i="3"/>
  <c r="BK268" i="3"/>
  <c r="AR269" i="3"/>
  <c r="AQ269" i="3"/>
  <c r="A269" i="3"/>
  <c r="B270" i="3"/>
  <c r="CD269" i="3" l="1"/>
  <c r="X269" i="3"/>
  <c r="Y269" i="3"/>
  <c r="AV269" i="3"/>
  <c r="AU269" i="3"/>
  <c r="AT269" i="3"/>
  <c r="AP269" i="3"/>
  <c r="BS269" i="3"/>
  <c r="BQ269" i="3"/>
  <c r="BX269" i="3"/>
  <c r="AO269" i="3"/>
  <c r="CA269" i="3"/>
  <c r="BN269" i="3"/>
  <c r="BI269" i="3"/>
  <c r="BT269" i="3"/>
  <c r="BL269" i="3"/>
  <c r="BK269" i="3"/>
  <c r="BV269" i="3"/>
  <c r="BR269" i="3"/>
  <c r="BJ269" i="3"/>
  <c r="BM269" i="3"/>
  <c r="BU269" i="3"/>
  <c r="BY269" i="3"/>
  <c r="BH269" i="3"/>
  <c r="BP269" i="3"/>
  <c r="BW269" i="3"/>
  <c r="BZ269" i="3"/>
  <c r="BO269" i="3"/>
  <c r="CB269" i="3"/>
  <c r="AR270" i="3"/>
  <c r="AQ270" i="3"/>
  <c r="A270" i="3"/>
  <c r="B271" i="3"/>
  <c r="AR271" i="3" l="1"/>
  <c r="AQ271" i="3"/>
  <c r="A271" i="3"/>
  <c r="B272" i="3"/>
  <c r="CD270" i="3"/>
  <c r="X270" i="3"/>
  <c r="Y270" i="3"/>
  <c r="AO270" i="3"/>
  <c r="AT270" i="3"/>
  <c r="AV270" i="3"/>
  <c r="AU270" i="3"/>
  <c r="BQ270" i="3"/>
  <c r="AP270" i="3"/>
  <c r="BU270" i="3"/>
  <c r="BH270" i="3"/>
  <c r="BO270" i="3"/>
  <c r="BI270" i="3"/>
  <c r="CA270" i="3"/>
  <c r="BX270" i="3"/>
  <c r="BV270" i="3"/>
  <c r="BL270" i="3"/>
  <c r="BM270" i="3"/>
  <c r="BR270" i="3"/>
  <c r="BN270" i="3"/>
  <c r="CB270" i="3"/>
  <c r="BK270" i="3"/>
  <c r="BY270" i="3"/>
  <c r="BS270" i="3"/>
  <c r="BJ270" i="3"/>
  <c r="BP270" i="3"/>
  <c r="BT270" i="3"/>
  <c r="BW270" i="3"/>
  <c r="BZ270" i="3"/>
  <c r="A272" i="3" l="1"/>
  <c r="B273" i="3"/>
  <c r="AR272" i="3"/>
  <c r="AQ272" i="3"/>
  <c r="CD271" i="3"/>
  <c r="X271" i="3"/>
  <c r="Y271" i="3"/>
  <c r="AP271" i="3"/>
  <c r="AT271" i="3"/>
  <c r="AU271" i="3"/>
  <c r="AO271" i="3"/>
  <c r="AV271" i="3"/>
  <c r="BZ271" i="3"/>
  <c r="BS271" i="3"/>
  <c r="BP271" i="3"/>
  <c r="BL271" i="3"/>
  <c r="BI271" i="3"/>
  <c r="CB271" i="3"/>
  <c r="BW271" i="3"/>
  <c r="BO271" i="3"/>
  <c r="CA271" i="3"/>
  <c r="BV271" i="3"/>
  <c r="BN271" i="3"/>
  <c r="BU271" i="3"/>
  <c r="BY271" i="3"/>
  <c r="BK271" i="3"/>
  <c r="BR271" i="3"/>
  <c r="BT271" i="3"/>
  <c r="BX271" i="3"/>
  <c r="BM271" i="3"/>
  <c r="BH271" i="3"/>
  <c r="BQ271" i="3"/>
  <c r="BJ271" i="3"/>
  <c r="A273" i="3" l="1"/>
  <c r="B274" i="3"/>
  <c r="AR273" i="3"/>
  <c r="AQ273" i="3"/>
  <c r="CD272" i="3"/>
  <c r="Y272" i="3"/>
  <c r="X272" i="3"/>
  <c r="AO272" i="3"/>
  <c r="AV272" i="3"/>
  <c r="AT272" i="3"/>
  <c r="AU272" i="3"/>
  <c r="BZ272" i="3"/>
  <c r="BY272" i="3"/>
  <c r="AP272" i="3"/>
  <c r="BP272" i="3"/>
  <c r="BN272" i="3"/>
  <c r="BR272" i="3"/>
  <c r="BQ272" i="3"/>
  <c r="BV272" i="3"/>
  <c r="CA272" i="3"/>
  <c r="BW272" i="3"/>
  <c r="BO272" i="3"/>
  <c r="BT272" i="3"/>
  <c r="BH272" i="3"/>
  <c r="BK272" i="3"/>
  <c r="BX272" i="3"/>
  <c r="BI272" i="3"/>
  <c r="CB272" i="3"/>
  <c r="BS272" i="3"/>
  <c r="BM272" i="3"/>
  <c r="BL272" i="3"/>
  <c r="BJ272" i="3"/>
  <c r="BU272" i="3"/>
  <c r="A274" i="3" l="1"/>
  <c r="B275" i="3"/>
  <c r="AQ274" i="3"/>
  <c r="AR274" i="3"/>
  <c r="CD273" i="3"/>
  <c r="Y273" i="3"/>
  <c r="X273" i="3"/>
  <c r="AO273" i="3"/>
  <c r="AT273" i="3"/>
  <c r="AV273" i="3"/>
  <c r="AP273" i="3"/>
  <c r="BQ273" i="3"/>
  <c r="BK273" i="3"/>
  <c r="AU273" i="3"/>
  <c r="BL273" i="3"/>
  <c r="BX273" i="3"/>
  <c r="BZ273" i="3"/>
  <c r="BI273" i="3"/>
  <c r="CB273" i="3"/>
  <c r="BJ273" i="3"/>
  <c r="BP273" i="3"/>
  <c r="BO273" i="3"/>
  <c r="BR273" i="3"/>
  <c r="BW273" i="3"/>
  <c r="BH273" i="3"/>
  <c r="BY273" i="3"/>
  <c r="BU273" i="3"/>
  <c r="BS273" i="3"/>
  <c r="BM273" i="3"/>
  <c r="BT273" i="3"/>
  <c r="CA273" i="3"/>
  <c r="BN273" i="3"/>
  <c r="BV273" i="3"/>
  <c r="B276" i="3" l="1"/>
  <c r="A275" i="3"/>
  <c r="AQ275" i="3"/>
  <c r="AR275" i="3"/>
  <c r="CD274" i="3"/>
  <c r="Y274" i="3"/>
  <c r="AU274" i="3"/>
  <c r="X274" i="3"/>
  <c r="AP274" i="3"/>
  <c r="AT274" i="3"/>
  <c r="AO274" i="3"/>
  <c r="AV274" i="3"/>
  <c r="BR274" i="3"/>
  <c r="CA274" i="3"/>
  <c r="BV274" i="3"/>
  <c r="CB274" i="3"/>
  <c r="BW274" i="3"/>
  <c r="BZ274" i="3"/>
  <c r="BJ274" i="3"/>
  <c r="BI274" i="3"/>
  <c r="BS274" i="3"/>
  <c r="BX274" i="3"/>
  <c r="BH274" i="3"/>
  <c r="BP274" i="3"/>
  <c r="BY274" i="3"/>
  <c r="BT274" i="3"/>
  <c r="BL274" i="3"/>
  <c r="BO274" i="3"/>
  <c r="BQ274" i="3"/>
  <c r="BU274" i="3"/>
  <c r="BM274" i="3"/>
  <c r="BK274" i="3"/>
  <c r="BN274" i="3"/>
  <c r="CD275" i="3" l="1"/>
  <c r="Y275" i="3"/>
  <c r="AO275" i="3"/>
  <c r="AU275" i="3"/>
  <c r="AT275" i="3"/>
  <c r="AV275" i="3"/>
  <c r="X275" i="3"/>
  <c r="AP275" i="3"/>
  <c r="BZ275" i="3"/>
  <c r="BR275" i="3"/>
  <c r="BH275" i="3"/>
  <c r="BX275" i="3"/>
  <c r="BO275" i="3"/>
  <c r="BW275" i="3"/>
  <c r="BU275" i="3"/>
  <c r="BS275" i="3"/>
  <c r="BT275" i="3"/>
  <c r="BV275" i="3"/>
  <c r="BM275" i="3"/>
  <c r="BQ275" i="3"/>
  <c r="BK275" i="3"/>
  <c r="CB275" i="3"/>
  <c r="BN275" i="3"/>
  <c r="BP275" i="3"/>
  <c r="BY275" i="3"/>
  <c r="BL275" i="3"/>
  <c r="BJ275" i="3"/>
  <c r="BI275" i="3"/>
  <c r="CA275" i="3"/>
  <c r="A276" i="3"/>
  <c r="B277" i="3"/>
  <c r="AQ276" i="3"/>
  <c r="AR276" i="3"/>
  <c r="AR277" i="3" l="1"/>
  <c r="AQ277" i="3"/>
  <c r="A277" i="3"/>
  <c r="B278" i="3"/>
  <c r="CD276" i="3"/>
  <c r="Y276" i="3"/>
  <c r="X276" i="3"/>
  <c r="AO276" i="3"/>
  <c r="AU276" i="3"/>
  <c r="AT276" i="3"/>
  <c r="AP276" i="3"/>
  <c r="BS276" i="3"/>
  <c r="BH276" i="3"/>
  <c r="AV276" i="3"/>
  <c r="BR276" i="3"/>
  <c r="BU276" i="3"/>
  <c r="BT276" i="3"/>
  <c r="BY276" i="3"/>
  <c r="BM276" i="3"/>
  <c r="BP276" i="3"/>
  <c r="BQ276" i="3"/>
  <c r="BZ276" i="3"/>
  <c r="CB276" i="3"/>
  <c r="BL276" i="3"/>
  <c r="BI276" i="3"/>
  <c r="BK276" i="3"/>
  <c r="BX276" i="3"/>
  <c r="BN276" i="3"/>
  <c r="BW276" i="3"/>
  <c r="BJ276" i="3"/>
  <c r="BO276" i="3"/>
  <c r="CA276" i="3"/>
  <c r="BV276" i="3"/>
  <c r="AR278" i="3" l="1"/>
  <c r="AQ278" i="3"/>
  <c r="A278" i="3"/>
  <c r="B279" i="3"/>
  <c r="CD277" i="3"/>
  <c r="X277" i="3"/>
  <c r="Y277" i="3"/>
  <c r="AT277" i="3"/>
  <c r="AO277" i="3"/>
  <c r="AU277" i="3"/>
  <c r="AV277" i="3"/>
  <c r="AP277" i="3"/>
  <c r="BP277" i="3"/>
  <c r="BR277" i="3"/>
  <c r="BN277" i="3"/>
  <c r="BW277" i="3"/>
  <c r="BM277" i="3"/>
  <c r="BO277" i="3"/>
  <c r="BV277" i="3"/>
  <c r="BL277" i="3"/>
  <c r="BJ277" i="3"/>
  <c r="BK277" i="3"/>
  <c r="BZ277" i="3"/>
  <c r="CB277" i="3"/>
  <c r="BS277" i="3"/>
  <c r="BQ277" i="3"/>
  <c r="BH277" i="3"/>
  <c r="BU277" i="3"/>
  <c r="BX277" i="3"/>
  <c r="BT277" i="3"/>
  <c r="CA277" i="3"/>
  <c r="BY277" i="3"/>
  <c r="BI277" i="3"/>
  <c r="AR279" i="3" l="1"/>
  <c r="AQ279" i="3"/>
  <c r="A279" i="3"/>
  <c r="B280" i="3"/>
  <c r="CD278" i="3"/>
  <c r="X278" i="3"/>
  <c r="Y278" i="3"/>
  <c r="AP278" i="3"/>
  <c r="AT278" i="3"/>
  <c r="AO278" i="3"/>
  <c r="AV278" i="3"/>
  <c r="AU278" i="3"/>
  <c r="BY278" i="3"/>
  <c r="BN278" i="3"/>
  <c r="BL278" i="3"/>
  <c r="BV278" i="3"/>
  <c r="BJ278" i="3"/>
  <c r="BP278" i="3"/>
  <c r="BQ278" i="3"/>
  <c r="BR278" i="3"/>
  <c r="BU278" i="3"/>
  <c r="CA278" i="3"/>
  <c r="BT278" i="3"/>
  <c r="BM278" i="3"/>
  <c r="BS278" i="3"/>
  <c r="BW278" i="3"/>
  <c r="BX278" i="3"/>
  <c r="BO278" i="3"/>
  <c r="BH278" i="3"/>
  <c r="CB278" i="3"/>
  <c r="BK278" i="3"/>
  <c r="BI278" i="3"/>
  <c r="BZ278" i="3"/>
  <c r="AR280" i="3" l="1"/>
  <c r="AQ280" i="3"/>
  <c r="A280" i="3"/>
  <c r="B281" i="3"/>
  <c r="CD279" i="3"/>
  <c r="Y279" i="3"/>
  <c r="X279" i="3"/>
  <c r="AV279" i="3"/>
  <c r="AU279" i="3"/>
  <c r="AP279" i="3"/>
  <c r="BU279" i="3"/>
  <c r="AT279" i="3"/>
  <c r="BM279" i="3"/>
  <c r="BR279" i="3"/>
  <c r="AO279" i="3"/>
  <c r="BQ279" i="3"/>
  <c r="BL279" i="3"/>
  <c r="BY279" i="3"/>
  <c r="BN279" i="3"/>
  <c r="BT279" i="3"/>
  <c r="CB279" i="3"/>
  <c r="BS279" i="3"/>
  <c r="BW279" i="3"/>
  <c r="CA279" i="3"/>
  <c r="BI279" i="3"/>
  <c r="BV279" i="3"/>
  <c r="BO279" i="3"/>
  <c r="BJ279" i="3"/>
  <c r="BH279" i="3"/>
  <c r="BX279" i="3"/>
  <c r="BP279" i="3"/>
  <c r="BK279" i="3"/>
  <c r="BZ279" i="3"/>
  <c r="AR281" i="3" l="1"/>
  <c r="AQ281" i="3"/>
  <c r="A281" i="3"/>
  <c r="B282" i="3"/>
  <c r="CD280" i="3"/>
  <c r="X280" i="3"/>
  <c r="Y280" i="3"/>
  <c r="AV280" i="3"/>
  <c r="AT280" i="3"/>
  <c r="AU280" i="3"/>
  <c r="AP280" i="3"/>
  <c r="AO280" i="3"/>
  <c r="CB280" i="3"/>
  <c r="BW280" i="3"/>
  <c r="BZ280" i="3"/>
  <c r="CA280" i="3"/>
  <c r="BS280" i="3"/>
  <c r="BH280" i="3"/>
  <c r="BX280" i="3"/>
  <c r="BM280" i="3"/>
  <c r="BV280" i="3"/>
  <c r="BJ280" i="3"/>
  <c r="BI280" i="3"/>
  <c r="BK280" i="3"/>
  <c r="BO280" i="3"/>
  <c r="BL280" i="3"/>
  <c r="BY280" i="3"/>
  <c r="BP280" i="3"/>
  <c r="BN280" i="3"/>
  <c r="BT280" i="3"/>
  <c r="BQ280" i="3"/>
  <c r="BU280" i="3"/>
  <c r="BR280" i="3"/>
  <c r="AR282" i="3" l="1"/>
  <c r="AQ282" i="3"/>
  <c r="A282" i="3"/>
  <c r="B283" i="3"/>
  <c r="CD281" i="3"/>
  <c r="X281" i="3"/>
  <c r="Y281" i="3"/>
  <c r="AP281" i="3"/>
  <c r="AU281" i="3"/>
  <c r="AO281" i="3"/>
  <c r="AV281" i="3"/>
  <c r="AT281" i="3"/>
  <c r="BR281" i="3"/>
  <c r="BU281" i="3"/>
  <c r="CB281" i="3"/>
  <c r="BT281" i="3"/>
  <c r="BZ281" i="3"/>
  <c r="BW281" i="3"/>
  <c r="BH281" i="3"/>
  <c r="BM281" i="3"/>
  <c r="BL281" i="3"/>
  <c r="BN281" i="3"/>
  <c r="BO281" i="3"/>
  <c r="BX281" i="3"/>
  <c r="BJ281" i="3"/>
  <c r="BQ281" i="3"/>
  <c r="BY281" i="3"/>
  <c r="BS281" i="3"/>
  <c r="BI281" i="3"/>
  <c r="BV281" i="3"/>
  <c r="BP281" i="3"/>
  <c r="BK281" i="3"/>
  <c r="CA281" i="3"/>
  <c r="AR283" i="3" l="1"/>
  <c r="AQ283" i="3"/>
  <c r="B284" i="3"/>
  <c r="A283" i="3"/>
  <c r="CD282" i="3"/>
  <c r="X282" i="3"/>
  <c r="Y282" i="3"/>
  <c r="AT282" i="3"/>
  <c r="AP282" i="3"/>
  <c r="AO282" i="3"/>
  <c r="AV282" i="3"/>
  <c r="AU282" i="3"/>
  <c r="BO282" i="3"/>
  <c r="BL282" i="3"/>
  <c r="BV282" i="3"/>
  <c r="BR282" i="3"/>
  <c r="BN282" i="3"/>
  <c r="BH282" i="3"/>
  <c r="BK282" i="3"/>
  <c r="BM282" i="3"/>
  <c r="BI282" i="3"/>
  <c r="BU282" i="3"/>
  <c r="BQ282" i="3"/>
  <c r="BP282" i="3"/>
  <c r="BW282" i="3"/>
  <c r="BX282" i="3"/>
  <c r="CB282" i="3"/>
  <c r="BS282" i="3"/>
  <c r="BY282" i="3"/>
  <c r="BZ282" i="3"/>
  <c r="CA282" i="3"/>
  <c r="BJ282" i="3"/>
  <c r="BT282" i="3"/>
  <c r="CD283" i="3" l="1"/>
  <c r="X283" i="3"/>
  <c r="Y283" i="3"/>
  <c r="AP283" i="3"/>
  <c r="AT283" i="3"/>
  <c r="AV283" i="3"/>
  <c r="AU283" i="3"/>
  <c r="BY283" i="3"/>
  <c r="BN283" i="3"/>
  <c r="BL283" i="3"/>
  <c r="AO283" i="3"/>
  <c r="CA283" i="3"/>
  <c r="BM283" i="3"/>
  <c r="CB283" i="3"/>
  <c r="BX283" i="3"/>
  <c r="BZ283" i="3"/>
  <c r="BW283" i="3"/>
  <c r="BJ283" i="3"/>
  <c r="BV283" i="3"/>
  <c r="BK283" i="3"/>
  <c r="BP283" i="3"/>
  <c r="BQ283" i="3"/>
  <c r="BR283" i="3"/>
  <c r="BT283" i="3"/>
  <c r="BU283" i="3"/>
  <c r="BO283" i="3"/>
  <c r="BH283" i="3"/>
  <c r="BI283" i="3"/>
  <c r="BS283" i="3"/>
  <c r="A284" i="3"/>
  <c r="B285" i="3"/>
  <c r="AR284" i="3"/>
  <c r="AQ284" i="3"/>
  <c r="CD284" i="3" l="1"/>
  <c r="X284" i="3"/>
  <c r="Y284" i="3"/>
  <c r="AO284" i="3"/>
  <c r="AV284" i="3"/>
  <c r="AP284" i="3"/>
  <c r="AT284" i="3"/>
  <c r="AU284" i="3"/>
  <c r="BK284" i="3"/>
  <c r="BH284" i="3"/>
  <c r="BP284" i="3"/>
  <c r="BO284" i="3"/>
  <c r="CB284" i="3"/>
  <c r="BW284" i="3"/>
  <c r="BZ284" i="3"/>
  <c r="BJ284" i="3"/>
  <c r="BL284" i="3"/>
  <c r="BQ284" i="3"/>
  <c r="BT284" i="3"/>
  <c r="CA284" i="3"/>
  <c r="BX284" i="3"/>
  <c r="BU284" i="3"/>
  <c r="BN284" i="3"/>
  <c r="BV284" i="3"/>
  <c r="BS284" i="3"/>
  <c r="BI284" i="3"/>
  <c r="BR284" i="3"/>
  <c r="BM284" i="3"/>
  <c r="BY284" i="3"/>
  <c r="A285" i="3"/>
  <c r="B286" i="3"/>
  <c r="AQ285" i="3"/>
  <c r="AR285" i="3"/>
  <c r="A286" i="3" l="1"/>
  <c r="B287" i="3"/>
  <c r="AR286" i="3"/>
  <c r="AQ286" i="3"/>
  <c r="CD285" i="3"/>
  <c r="X285" i="3"/>
  <c r="Y285" i="3"/>
  <c r="AU285" i="3"/>
  <c r="AP285" i="3"/>
  <c r="AV285" i="3"/>
  <c r="AT285" i="3"/>
  <c r="AO285" i="3"/>
  <c r="BP285" i="3"/>
  <c r="BS285" i="3"/>
  <c r="BR285" i="3"/>
  <c r="BK285" i="3"/>
  <c r="BH285" i="3"/>
  <c r="BL285" i="3"/>
  <c r="BJ285" i="3"/>
  <c r="BZ285" i="3"/>
  <c r="BQ285" i="3"/>
  <c r="CA285" i="3"/>
  <c r="BU285" i="3"/>
  <c r="BY285" i="3"/>
  <c r="BM285" i="3"/>
  <c r="BT285" i="3"/>
  <c r="BO285" i="3"/>
  <c r="CB285" i="3"/>
  <c r="BW285" i="3"/>
  <c r="BV285" i="3"/>
  <c r="BX285" i="3"/>
  <c r="BI285" i="3"/>
  <c r="BN285" i="3"/>
  <c r="A287" i="3" l="1"/>
  <c r="B288" i="3"/>
  <c r="AR287" i="3"/>
  <c r="AQ287" i="3"/>
  <c r="CD286" i="3"/>
  <c r="Y286" i="3"/>
  <c r="X286" i="3"/>
  <c r="AO286" i="3"/>
  <c r="AP286" i="3"/>
  <c r="AV286" i="3"/>
  <c r="AU286" i="3"/>
  <c r="AT286" i="3"/>
  <c r="BS286" i="3"/>
  <c r="BZ286" i="3"/>
  <c r="BJ286" i="3"/>
  <c r="BN286" i="3"/>
  <c r="BW286" i="3"/>
  <c r="BU286" i="3"/>
  <c r="BK286" i="3"/>
  <c r="BM286" i="3"/>
  <c r="BH286" i="3"/>
  <c r="CA286" i="3"/>
  <c r="BT286" i="3"/>
  <c r="BO286" i="3"/>
  <c r="BV286" i="3"/>
  <c r="BR286" i="3"/>
  <c r="BL286" i="3"/>
  <c r="BI286" i="3"/>
  <c r="BQ286" i="3"/>
  <c r="BY286" i="3"/>
  <c r="BP286" i="3"/>
  <c r="BX286" i="3"/>
  <c r="CB286" i="3"/>
  <c r="A288" i="3" l="1"/>
  <c r="B289" i="3"/>
  <c r="AR288" i="3"/>
  <c r="AQ288" i="3"/>
  <c r="CD287" i="3"/>
  <c r="X287" i="3"/>
  <c r="Y287" i="3"/>
  <c r="AV287" i="3"/>
  <c r="AU287" i="3"/>
  <c r="AT287" i="3"/>
  <c r="AP287" i="3"/>
  <c r="AO287" i="3"/>
  <c r="BP287" i="3"/>
  <c r="BS287" i="3"/>
  <c r="BW287" i="3"/>
  <c r="BQ287" i="3"/>
  <c r="CB287" i="3"/>
  <c r="BV287" i="3"/>
  <c r="BN287" i="3"/>
  <c r="BY287" i="3"/>
  <c r="BO287" i="3"/>
  <c r="CA287" i="3"/>
  <c r="BL287" i="3"/>
  <c r="BH287" i="3"/>
  <c r="BU287" i="3"/>
  <c r="BZ287" i="3"/>
  <c r="BR287" i="3"/>
  <c r="BX287" i="3"/>
  <c r="BJ287" i="3"/>
  <c r="BK287" i="3"/>
  <c r="BI287" i="3"/>
  <c r="BM287" i="3"/>
  <c r="BT287" i="3"/>
  <c r="AR289" i="3" l="1"/>
  <c r="AQ289" i="3"/>
  <c r="A289" i="3"/>
  <c r="B290" i="3"/>
  <c r="CD288" i="3"/>
  <c r="X288" i="3"/>
  <c r="Y288" i="3"/>
  <c r="AU288" i="3"/>
  <c r="AP288" i="3"/>
  <c r="AO288" i="3"/>
  <c r="AT288" i="3"/>
  <c r="AV288" i="3"/>
  <c r="BW288" i="3"/>
  <c r="BL288" i="3"/>
  <c r="BQ288" i="3"/>
  <c r="BO288" i="3"/>
  <c r="BS288" i="3"/>
  <c r="BM288" i="3"/>
  <c r="BP288" i="3"/>
  <c r="BJ288" i="3"/>
  <c r="BZ288" i="3"/>
  <c r="CB288" i="3"/>
  <c r="BY288" i="3"/>
  <c r="BN288" i="3"/>
  <c r="BI288" i="3"/>
  <c r="BV288" i="3"/>
  <c r="BH288" i="3"/>
  <c r="BX288" i="3"/>
  <c r="BU288" i="3"/>
  <c r="BK288" i="3"/>
  <c r="CA288" i="3"/>
  <c r="BT288" i="3"/>
  <c r="BR288" i="3"/>
  <c r="AR290" i="3" l="1"/>
  <c r="AQ290" i="3"/>
  <c r="A290" i="3"/>
  <c r="B291" i="3"/>
  <c r="CD289" i="3"/>
  <c r="Y289" i="3"/>
  <c r="X289" i="3"/>
  <c r="AO289" i="3"/>
  <c r="AV289" i="3"/>
  <c r="BK289" i="3"/>
  <c r="BN289" i="3"/>
  <c r="AU289" i="3"/>
  <c r="AP289" i="3"/>
  <c r="AT289" i="3"/>
  <c r="BU289" i="3"/>
  <c r="BP289" i="3"/>
  <c r="CB289" i="3"/>
  <c r="BZ289" i="3"/>
  <c r="BW289" i="3"/>
  <c r="CA289" i="3"/>
  <c r="BQ289" i="3"/>
  <c r="BH289" i="3"/>
  <c r="BM289" i="3"/>
  <c r="BT289" i="3"/>
  <c r="BY289" i="3"/>
  <c r="BJ289" i="3"/>
  <c r="BS289" i="3"/>
  <c r="BR289" i="3"/>
  <c r="BL289" i="3"/>
  <c r="BI289" i="3"/>
  <c r="BV289" i="3"/>
  <c r="BX289" i="3"/>
  <c r="BO289" i="3"/>
  <c r="AR291" i="3" l="1"/>
  <c r="AQ291" i="3"/>
  <c r="B292" i="3"/>
  <c r="A291" i="3"/>
  <c r="CD290" i="3"/>
  <c r="Y290" i="3"/>
  <c r="X290" i="3"/>
  <c r="AP290" i="3"/>
  <c r="AT290" i="3"/>
  <c r="AV290" i="3"/>
  <c r="AO290" i="3"/>
  <c r="AU290" i="3"/>
  <c r="BV290" i="3"/>
  <c r="BK290" i="3"/>
  <c r="BJ290" i="3"/>
  <c r="BN290" i="3"/>
  <c r="CA290" i="3"/>
  <c r="BI290" i="3"/>
  <c r="BM290" i="3"/>
  <c r="BQ290" i="3"/>
  <c r="BP290" i="3"/>
  <c r="BW290" i="3"/>
  <c r="BT290" i="3"/>
  <c r="BX290" i="3"/>
  <c r="BO290" i="3"/>
  <c r="BZ290" i="3"/>
  <c r="BS290" i="3"/>
  <c r="BY290" i="3"/>
  <c r="BU290" i="3"/>
  <c r="CB290" i="3"/>
  <c r="BL290" i="3"/>
  <c r="BH290" i="3"/>
  <c r="BR290" i="3"/>
  <c r="CD291" i="3" l="1"/>
  <c r="Y291" i="3"/>
  <c r="X291" i="3"/>
  <c r="AT291" i="3"/>
  <c r="AU291" i="3"/>
  <c r="BT291" i="3"/>
  <c r="AV291" i="3"/>
  <c r="BV291" i="3"/>
  <c r="BQ291" i="3"/>
  <c r="AO291" i="3"/>
  <c r="BZ291" i="3"/>
  <c r="BM291" i="3"/>
  <c r="BU291" i="3"/>
  <c r="AP291" i="3"/>
  <c r="BY291" i="3"/>
  <c r="BJ291" i="3"/>
  <c r="BH291" i="3"/>
  <c r="CB291" i="3"/>
  <c r="BS291" i="3"/>
  <c r="CA291" i="3"/>
  <c r="BL291" i="3"/>
  <c r="BK291" i="3"/>
  <c r="BP291" i="3"/>
  <c r="BR291" i="3"/>
  <c r="BW291" i="3"/>
  <c r="BI291" i="3"/>
  <c r="BN291" i="3"/>
  <c r="BX291" i="3"/>
  <c r="BO291" i="3"/>
  <c r="AR292" i="3"/>
  <c r="AQ292" i="3"/>
  <c r="A292" i="3"/>
  <c r="B293" i="3"/>
  <c r="AR293" i="3" l="1"/>
  <c r="AQ293" i="3"/>
  <c r="A293" i="3"/>
  <c r="B294" i="3"/>
  <c r="CD292" i="3"/>
  <c r="X292" i="3"/>
  <c r="Y292" i="3"/>
  <c r="AT292" i="3"/>
  <c r="AP292" i="3"/>
  <c r="AU292" i="3"/>
  <c r="AV292" i="3"/>
  <c r="AO292" i="3"/>
  <c r="BM292" i="3"/>
  <c r="BY292" i="3"/>
  <c r="BQ292" i="3"/>
  <c r="BK292" i="3"/>
  <c r="BN292" i="3"/>
  <c r="BZ292" i="3"/>
  <c r="BL292" i="3"/>
  <c r="CA292" i="3"/>
  <c r="BT292" i="3"/>
  <c r="BR292" i="3"/>
  <c r="BJ292" i="3"/>
  <c r="BP292" i="3"/>
  <c r="BS292" i="3"/>
  <c r="BU292" i="3"/>
  <c r="BW292" i="3"/>
  <c r="BO292" i="3"/>
  <c r="CB292" i="3"/>
  <c r="BH292" i="3"/>
  <c r="BV292" i="3"/>
  <c r="BX292" i="3"/>
  <c r="BI292" i="3"/>
  <c r="AR294" i="3" l="1"/>
  <c r="AQ294" i="3"/>
  <c r="A294" i="3"/>
  <c r="B295" i="3"/>
  <c r="CD293" i="3"/>
  <c r="X293" i="3"/>
  <c r="AP293" i="3"/>
  <c r="AU293" i="3"/>
  <c r="AT293" i="3"/>
  <c r="Y293" i="3"/>
  <c r="AO293" i="3"/>
  <c r="AV293" i="3"/>
  <c r="BV293" i="3"/>
  <c r="CA293" i="3"/>
  <c r="BH293" i="3"/>
  <c r="BL293" i="3"/>
  <c r="BN293" i="3"/>
  <c r="BY293" i="3"/>
  <c r="BU293" i="3"/>
  <c r="BX293" i="3"/>
  <c r="BI293" i="3"/>
  <c r="BS293" i="3"/>
  <c r="BQ293" i="3"/>
  <c r="BZ293" i="3"/>
  <c r="BR293" i="3"/>
  <c r="BM293" i="3"/>
  <c r="CB293" i="3"/>
  <c r="BW293" i="3"/>
  <c r="BP293" i="3"/>
  <c r="BO293" i="3"/>
  <c r="BJ293" i="3"/>
  <c r="BT293" i="3"/>
  <c r="BK293" i="3"/>
  <c r="AR295" i="3" l="1"/>
  <c r="AQ295" i="3"/>
  <c r="A295" i="3"/>
  <c r="B296" i="3"/>
  <c r="CD294" i="3"/>
  <c r="Y294" i="3"/>
  <c r="X294" i="3"/>
  <c r="AP294" i="3"/>
  <c r="AV294" i="3"/>
  <c r="AO294" i="3"/>
  <c r="AT294" i="3"/>
  <c r="AU294" i="3"/>
  <c r="BP294" i="3"/>
  <c r="BY294" i="3"/>
  <c r="BO294" i="3"/>
  <c r="BZ294" i="3"/>
  <c r="BT294" i="3"/>
  <c r="CA294" i="3"/>
  <c r="BH294" i="3"/>
  <c r="BK294" i="3"/>
  <c r="BM294" i="3"/>
  <c r="BL294" i="3"/>
  <c r="BV294" i="3"/>
  <c r="BS294" i="3"/>
  <c r="BI294" i="3"/>
  <c r="BJ294" i="3"/>
  <c r="BU294" i="3"/>
  <c r="BQ294" i="3"/>
  <c r="BR294" i="3"/>
  <c r="BX294" i="3"/>
  <c r="CB294" i="3"/>
  <c r="BW294" i="3"/>
  <c r="BN294" i="3"/>
  <c r="A296" i="3" l="1"/>
  <c r="B297" i="3"/>
  <c r="AR296" i="3"/>
  <c r="AQ296" i="3"/>
  <c r="CD295" i="3"/>
  <c r="Y295" i="3"/>
  <c r="X295" i="3"/>
  <c r="AP295" i="3"/>
  <c r="AV295" i="3"/>
  <c r="BN295" i="3"/>
  <c r="AU295" i="3"/>
  <c r="BJ295" i="3"/>
  <c r="AO295" i="3"/>
  <c r="AT295" i="3"/>
  <c r="CA295" i="3"/>
  <c r="BP295" i="3"/>
  <c r="BX295" i="3"/>
  <c r="BR295" i="3"/>
  <c r="BY295" i="3"/>
  <c r="BT295" i="3"/>
  <c r="BI295" i="3"/>
  <c r="BO295" i="3"/>
  <c r="BM295" i="3"/>
  <c r="BQ295" i="3"/>
  <c r="CB295" i="3"/>
  <c r="BZ295" i="3"/>
  <c r="BL295" i="3"/>
  <c r="BK295" i="3"/>
  <c r="BW295" i="3"/>
  <c r="BV295" i="3"/>
  <c r="BU295" i="3"/>
  <c r="BS295" i="3"/>
  <c r="BH295" i="3"/>
  <c r="A297" i="3" l="1"/>
  <c r="B298" i="3"/>
  <c r="AQ297" i="3"/>
  <c r="AR297" i="3"/>
  <c r="CD296" i="3"/>
  <c r="Y296" i="3"/>
  <c r="X296" i="3"/>
  <c r="AT296" i="3"/>
  <c r="AV296" i="3"/>
  <c r="AU296" i="3"/>
  <c r="AP296" i="3"/>
  <c r="AO296" i="3"/>
  <c r="BU296" i="3"/>
  <c r="BN296" i="3"/>
  <c r="BM296" i="3"/>
  <c r="BP296" i="3"/>
  <c r="BS296" i="3"/>
  <c r="BY296" i="3"/>
  <c r="CB296" i="3"/>
  <c r="BL296" i="3"/>
  <c r="BO296" i="3"/>
  <c r="BX296" i="3"/>
  <c r="BQ296" i="3"/>
  <c r="BI296" i="3"/>
  <c r="BR296" i="3"/>
  <c r="BW296" i="3"/>
  <c r="BJ296" i="3"/>
  <c r="BH296" i="3"/>
  <c r="BT296" i="3"/>
  <c r="BV296" i="3"/>
  <c r="CA296" i="3"/>
  <c r="BZ296" i="3"/>
  <c r="BK296" i="3"/>
  <c r="A298" i="3" l="1"/>
  <c r="B299" i="3"/>
  <c r="AQ298" i="3"/>
  <c r="AR298" i="3"/>
  <c r="CD297" i="3"/>
  <c r="X297" i="3"/>
  <c r="Y297" i="3"/>
  <c r="AV297" i="3"/>
  <c r="AP297" i="3"/>
  <c r="AO297" i="3"/>
  <c r="AU297" i="3"/>
  <c r="BP297" i="3"/>
  <c r="BT297" i="3"/>
  <c r="BJ297" i="3"/>
  <c r="AT297" i="3"/>
  <c r="BX297" i="3"/>
  <c r="BQ297" i="3"/>
  <c r="BH297" i="3"/>
  <c r="BN297" i="3"/>
  <c r="BR297" i="3"/>
  <c r="BO297" i="3"/>
  <c r="BM297" i="3"/>
  <c r="BS297" i="3"/>
  <c r="CA297" i="3"/>
  <c r="BZ297" i="3"/>
  <c r="BI297" i="3"/>
  <c r="BU297" i="3"/>
  <c r="BV297" i="3"/>
  <c r="BW297" i="3"/>
  <c r="BY297" i="3"/>
  <c r="CB297" i="3"/>
  <c r="BL297" i="3"/>
  <c r="BK297" i="3"/>
  <c r="B300" i="3" l="1"/>
  <c r="A299" i="3"/>
  <c r="AR299" i="3"/>
  <c r="AQ299" i="3"/>
  <c r="CD298" i="3"/>
  <c r="Y298" i="3"/>
  <c r="X298" i="3"/>
  <c r="AT298" i="3"/>
  <c r="AU298" i="3"/>
  <c r="AO298" i="3"/>
  <c r="AV298" i="3"/>
  <c r="BU298" i="3"/>
  <c r="BW298" i="3"/>
  <c r="AP298" i="3"/>
  <c r="CA298" i="3"/>
  <c r="BM298" i="3"/>
  <c r="BK298" i="3"/>
  <c r="BJ298" i="3"/>
  <c r="BZ298" i="3"/>
  <c r="BS298" i="3"/>
  <c r="BP298" i="3"/>
  <c r="BI298" i="3"/>
  <c r="BQ298" i="3"/>
  <c r="BT298" i="3"/>
  <c r="BY298" i="3"/>
  <c r="BN298" i="3"/>
  <c r="CB298" i="3"/>
  <c r="BL298" i="3"/>
  <c r="BR298" i="3"/>
  <c r="BO298" i="3"/>
  <c r="BH298" i="3"/>
  <c r="BV298" i="3"/>
  <c r="BX298" i="3"/>
  <c r="CD299" i="3" l="1"/>
  <c r="X299" i="3"/>
  <c r="Y299" i="3"/>
  <c r="AV299" i="3"/>
  <c r="AT299" i="3"/>
  <c r="AU299" i="3"/>
  <c r="AO299" i="3"/>
  <c r="AP299" i="3"/>
  <c r="BQ299" i="3"/>
  <c r="BH299" i="3"/>
  <c r="BU299" i="3"/>
  <c r="BN299" i="3"/>
  <c r="BV299" i="3"/>
  <c r="BJ299" i="3"/>
  <c r="BL299" i="3"/>
  <c r="BI299" i="3"/>
  <c r="BY299" i="3"/>
  <c r="CA299" i="3"/>
  <c r="BP299" i="3"/>
  <c r="BR299" i="3"/>
  <c r="BO299" i="3"/>
  <c r="BK299" i="3"/>
  <c r="BT299" i="3"/>
  <c r="BM299" i="3"/>
  <c r="BW299" i="3"/>
  <c r="BX299" i="3"/>
  <c r="CB299" i="3"/>
  <c r="BZ299" i="3"/>
  <c r="BS299" i="3"/>
  <c r="A300" i="3"/>
  <c r="B301" i="3"/>
  <c r="AR300" i="3"/>
  <c r="AQ300" i="3"/>
  <c r="AR301" i="3" l="1"/>
  <c r="AQ301" i="3"/>
  <c r="A301" i="3"/>
  <c r="B302" i="3"/>
  <c r="CD300" i="3"/>
  <c r="X300" i="3"/>
  <c r="Y300" i="3"/>
  <c r="AP300" i="3"/>
  <c r="AO300" i="3"/>
  <c r="CB300" i="3"/>
  <c r="AV300" i="3"/>
  <c r="AT300" i="3"/>
  <c r="BR300" i="3"/>
  <c r="BZ300" i="3"/>
  <c r="AU300" i="3"/>
  <c r="BV300" i="3"/>
  <c r="BK300" i="3"/>
  <c r="BL300" i="3"/>
  <c r="BJ300" i="3"/>
  <c r="BW300" i="3"/>
  <c r="BU300" i="3"/>
  <c r="BP300" i="3"/>
  <c r="BY300" i="3"/>
  <c r="BM300" i="3"/>
  <c r="BN300" i="3"/>
  <c r="BQ300" i="3"/>
  <c r="BT300" i="3"/>
  <c r="BX300" i="3"/>
  <c r="BI300" i="3"/>
  <c r="BS300" i="3"/>
  <c r="CA300" i="3"/>
  <c r="BH300" i="3"/>
  <c r="BO300" i="3"/>
  <c r="AR302" i="3" l="1"/>
  <c r="AQ302" i="3"/>
  <c r="A302" i="3"/>
  <c r="B303" i="3"/>
  <c r="CD301" i="3"/>
  <c r="X301" i="3"/>
  <c r="Y301" i="3"/>
  <c r="AT301" i="3"/>
  <c r="AV301" i="3"/>
  <c r="AO301" i="3"/>
  <c r="AP301" i="3"/>
  <c r="AU301" i="3"/>
  <c r="BV301" i="3"/>
  <c r="BY301" i="3"/>
  <c r="BX301" i="3"/>
  <c r="BO301" i="3"/>
  <c r="BZ301" i="3"/>
  <c r="BR301" i="3"/>
  <c r="BH301" i="3"/>
  <c r="BT301" i="3"/>
  <c r="BW301" i="3"/>
  <c r="BQ301" i="3"/>
  <c r="BU301" i="3"/>
  <c r="BS301" i="3"/>
  <c r="BJ301" i="3"/>
  <c r="BN301" i="3"/>
  <c r="CB301" i="3"/>
  <c r="CA301" i="3"/>
  <c r="BI301" i="3"/>
  <c r="BK301" i="3"/>
  <c r="BM301" i="3"/>
  <c r="BP301" i="3"/>
  <c r="BL301" i="3"/>
  <c r="AR303" i="3" l="1"/>
  <c r="AQ303" i="3"/>
  <c r="A303" i="3"/>
  <c r="B304" i="3"/>
  <c r="CD302" i="3"/>
  <c r="Y302" i="3"/>
  <c r="X302" i="3"/>
  <c r="AP302" i="3"/>
  <c r="AO302" i="3"/>
  <c r="AT302" i="3"/>
  <c r="AV302" i="3"/>
  <c r="BT302" i="3"/>
  <c r="BK302" i="3"/>
  <c r="AU302" i="3"/>
  <c r="BL302" i="3"/>
  <c r="BY302" i="3"/>
  <c r="BQ302" i="3"/>
  <c r="CA302" i="3"/>
  <c r="BR302" i="3"/>
  <c r="BO302" i="3"/>
  <c r="BM302" i="3"/>
  <c r="BI302" i="3"/>
  <c r="BJ302" i="3"/>
  <c r="BH302" i="3"/>
  <c r="BS302" i="3"/>
  <c r="CB302" i="3"/>
  <c r="BW302" i="3"/>
  <c r="BZ302" i="3"/>
  <c r="BV302" i="3"/>
  <c r="BU302" i="3"/>
  <c r="BX302" i="3"/>
  <c r="BP302" i="3"/>
  <c r="BN302" i="3"/>
  <c r="AR304" i="3" l="1"/>
  <c r="AQ304" i="3"/>
  <c r="A304" i="3"/>
  <c r="B305" i="3"/>
  <c r="CD303" i="3"/>
  <c r="Y303" i="3"/>
  <c r="X303" i="3"/>
  <c r="AP303" i="3"/>
  <c r="AT303" i="3"/>
  <c r="AU303" i="3"/>
  <c r="AV303" i="3"/>
  <c r="BI303" i="3"/>
  <c r="BL303" i="3"/>
  <c r="BZ303" i="3"/>
  <c r="AO303" i="3"/>
  <c r="BS303" i="3"/>
  <c r="BW303" i="3"/>
  <c r="BR303" i="3"/>
  <c r="BQ303" i="3"/>
  <c r="BT303" i="3"/>
  <c r="CB303" i="3"/>
  <c r="BV303" i="3"/>
  <c r="BM303" i="3"/>
  <c r="CA303" i="3"/>
  <c r="BN303" i="3"/>
  <c r="BU303" i="3"/>
  <c r="BH303" i="3"/>
  <c r="BK303" i="3"/>
  <c r="BJ303" i="3"/>
  <c r="BO303" i="3"/>
  <c r="BP303" i="3"/>
  <c r="BX303" i="3"/>
  <c r="BY303" i="3"/>
  <c r="AR305" i="3" l="1"/>
  <c r="AQ305" i="3"/>
  <c r="A305" i="3"/>
  <c r="B306" i="3"/>
  <c r="CD304" i="3"/>
  <c r="Y304" i="3"/>
  <c r="X304" i="3"/>
  <c r="AT304" i="3"/>
  <c r="AU304" i="3"/>
  <c r="AV304" i="3"/>
  <c r="AO304" i="3"/>
  <c r="CA304" i="3"/>
  <c r="BP304" i="3"/>
  <c r="AP304" i="3"/>
  <c r="BL304" i="3"/>
  <c r="BX304" i="3"/>
  <c r="BW304" i="3"/>
  <c r="BK304" i="3"/>
  <c r="BR304" i="3"/>
  <c r="BJ304" i="3"/>
  <c r="BO304" i="3"/>
  <c r="BM304" i="3"/>
  <c r="BT304" i="3"/>
  <c r="BI304" i="3"/>
  <c r="BH304" i="3"/>
  <c r="BN304" i="3"/>
  <c r="BS304" i="3"/>
  <c r="CB304" i="3"/>
  <c r="BY304" i="3"/>
  <c r="BQ304" i="3"/>
  <c r="BU304" i="3"/>
  <c r="BZ304" i="3"/>
  <c r="BV304" i="3"/>
  <c r="AR306" i="3" l="1"/>
  <c r="AQ306" i="3"/>
  <c r="A306" i="3"/>
  <c r="B307" i="3"/>
  <c r="CD305" i="3"/>
  <c r="Y305" i="3"/>
  <c r="X305" i="3"/>
  <c r="AU305" i="3"/>
  <c r="AV305" i="3"/>
  <c r="AT305" i="3"/>
  <c r="AO305" i="3"/>
  <c r="AP305" i="3"/>
  <c r="BO305" i="3"/>
  <c r="BM305" i="3"/>
  <c r="BX305" i="3"/>
  <c r="BH305" i="3"/>
  <c r="BS305" i="3"/>
  <c r="BV305" i="3"/>
  <c r="BW305" i="3"/>
  <c r="BJ305" i="3"/>
  <c r="BY305" i="3"/>
  <c r="BZ305" i="3"/>
  <c r="BP305" i="3"/>
  <c r="CA305" i="3"/>
  <c r="BR305" i="3"/>
  <c r="BT305" i="3"/>
  <c r="BL305" i="3"/>
  <c r="BK305" i="3"/>
  <c r="CB305" i="3"/>
  <c r="BU305" i="3"/>
  <c r="BQ305" i="3"/>
  <c r="BN305" i="3"/>
  <c r="BI305" i="3"/>
  <c r="AR307" i="3" l="1"/>
  <c r="AQ307" i="3"/>
  <c r="B308" i="3"/>
  <c r="A307" i="3"/>
  <c r="CD306" i="3"/>
  <c r="Y306" i="3"/>
  <c r="X306" i="3"/>
  <c r="AU306" i="3"/>
  <c r="AP306" i="3"/>
  <c r="AV306" i="3"/>
  <c r="AO306" i="3"/>
  <c r="AT306" i="3"/>
  <c r="BV306" i="3"/>
  <c r="BL306" i="3"/>
  <c r="BQ306" i="3"/>
  <c r="BW306" i="3"/>
  <c r="BZ306" i="3"/>
  <c r="BN306" i="3"/>
  <c r="BP306" i="3"/>
  <c r="BJ306" i="3"/>
  <c r="BM306" i="3"/>
  <c r="BH306" i="3"/>
  <c r="BR306" i="3"/>
  <c r="BS306" i="3"/>
  <c r="CB306" i="3"/>
  <c r="BO306" i="3"/>
  <c r="BI306" i="3"/>
  <c r="BT306" i="3"/>
  <c r="BK306" i="3"/>
  <c r="BX306" i="3"/>
  <c r="BY306" i="3"/>
  <c r="BU306" i="3"/>
  <c r="CA306" i="3"/>
  <c r="CD307" i="3" l="1"/>
  <c r="Y307" i="3"/>
  <c r="X307" i="3"/>
  <c r="AV307" i="3"/>
  <c r="AP307" i="3"/>
  <c r="AT307" i="3"/>
  <c r="AU307" i="3"/>
  <c r="BZ307" i="3"/>
  <c r="BL307" i="3"/>
  <c r="AO307" i="3"/>
  <c r="BU307" i="3"/>
  <c r="BJ307" i="3"/>
  <c r="BM307" i="3"/>
  <c r="BH307" i="3"/>
  <c r="BQ307" i="3"/>
  <c r="BR307" i="3"/>
  <c r="BW307" i="3"/>
  <c r="BT307" i="3"/>
  <c r="BX307" i="3"/>
  <c r="BI307" i="3"/>
  <c r="BO307" i="3"/>
  <c r="BK307" i="3"/>
  <c r="BN307" i="3"/>
  <c r="BS307" i="3"/>
  <c r="BY307" i="3"/>
  <c r="BV307" i="3"/>
  <c r="CB307" i="3"/>
  <c r="BP307" i="3"/>
  <c r="CA307" i="3"/>
  <c r="A308" i="3"/>
  <c r="B309" i="3"/>
  <c r="AR308" i="3"/>
  <c r="AQ308" i="3"/>
  <c r="A309" i="3" l="1"/>
  <c r="B310" i="3"/>
  <c r="AR309" i="3"/>
  <c r="AQ309" i="3"/>
  <c r="CD308" i="3"/>
  <c r="X308" i="3"/>
  <c r="Y308" i="3"/>
  <c r="AP308" i="3"/>
  <c r="AV308" i="3"/>
  <c r="AT308" i="3"/>
  <c r="AU308" i="3"/>
  <c r="AO308" i="3"/>
  <c r="BS308" i="3"/>
  <c r="BZ308" i="3"/>
  <c r="BH308" i="3"/>
  <c r="BQ308" i="3"/>
  <c r="BX308" i="3"/>
  <c r="BN308" i="3"/>
  <c r="BW308" i="3"/>
  <c r="BV308" i="3"/>
  <c r="BO308" i="3"/>
  <c r="BM308" i="3"/>
  <c r="BT308" i="3"/>
  <c r="BI308" i="3"/>
  <c r="BJ308" i="3"/>
  <c r="BR308" i="3"/>
  <c r="CA308" i="3"/>
  <c r="BL308" i="3"/>
  <c r="BU308" i="3"/>
  <c r="CB308" i="3"/>
  <c r="BK308" i="3"/>
  <c r="BP308" i="3"/>
  <c r="BY308" i="3"/>
  <c r="A310" i="3" l="1"/>
  <c r="B311" i="3"/>
  <c r="AR310" i="3"/>
  <c r="AQ310" i="3"/>
  <c r="CD309" i="3"/>
  <c r="X309" i="3"/>
  <c r="Y309" i="3"/>
  <c r="AU309" i="3"/>
  <c r="AV309" i="3"/>
  <c r="AO309" i="3"/>
  <c r="AP309" i="3"/>
  <c r="BK309" i="3"/>
  <c r="AT309" i="3"/>
  <c r="CA309" i="3"/>
  <c r="BX309" i="3"/>
  <c r="BJ309" i="3"/>
  <c r="BZ309" i="3"/>
  <c r="BL309" i="3"/>
  <c r="BI309" i="3"/>
  <c r="BQ309" i="3"/>
  <c r="BU309" i="3"/>
  <c r="BM309" i="3"/>
  <c r="BH309" i="3"/>
  <c r="CB309" i="3"/>
  <c r="BS309" i="3"/>
  <c r="BR309" i="3"/>
  <c r="BW309" i="3"/>
  <c r="BT309" i="3"/>
  <c r="BV309" i="3"/>
  <c r="BP309" i="3"/>
  <c r="BO309" i="3"/>
  <c r="BY309" i="3"/>
  <c r="BN309" i="3"/>
  <c r="A311" i="3" l="1"/>
  <c r="B312" i="3"/>
  <c r="AQ311" i="3"/>
  <c r="AR311" i="3"/>
  <c r="CD310" i="3"/>
  <c r="Y310" i="3"/>
  <c r="X310" i="3"/>
  <c r="AT310" i="3"/>
  <c r="AU310" i="3"/>
  <c r="AP310" i="3"/>
  <c r="BW310" i="3"/>
  <c r="AV310" i="3"/>
  <c r="BZ310" i="3"/>
  <c r="AO310" i="3"/>
  <c r="BT310" i="3"/>
  <c r="BH310" i="3"/>
  <c r="BR310" i="3"/>
  <c r="BJ310" i="3"/>
  <c r="BM310" i="3"/>
  <c r="BS310" i="3"/>
  <c r="BK310" i="3"/>
  <c r="BY310" i="3"/>
  <c r="BI310" i="3"/>
  <c r="BO310" i="3"/>
  <c r="BQ310" i="3"/>
  <c r="CA310" i="3"/>
  <c r="BU310" i="3"/>
  <c r="BV310" i="3"/>
  <c r="BP310" i="3"/>
  <c r="BN310" i="3"/>
  <c r="BL310" i="3"/>
  <c r="BX310" i="3"/>
  <c r="CB310" i="3"/>
  <c r="A312" i="3" l="1"/>
  <c r="B313" i="3"/>
  <c r="AQ312" i="3"/>
  <c r="AR312" i="3"/>
  <c r="CD311" i="3"/>
  <c r="Y311" i="3"/>
  <c r="X311" i="3"/>
  <c r="AO311" i="3"/>
  <c r="AP311" i="3"/>
  <c r="AU311" i="3"/>
  <c r="AV311" i="3"/>
  <c r="AT311" i="3"/>
  <c r="CB311" i="3"/>
  <c r="BL311" i="3"/>
  <c r="BR311" i="3"/>
  <c r="BP311" i="3"/>
  <c r="BJ311" i="3"/>
  <c r="BK311" i="3"/>
  <c r="BH311" i="3"/>
  <c r="BY311" i="3"/>
  <c r="BW311" i="3"/>
  <c r="BZ311" i="3"/>
  <c r="BN311" i="3"/>
  <c r="BS311" i="3"/>
  <c r="BX311" i="3"/>
  <c r="CA311" i="3"/>
  <c r="BO311" i="3"/>
  <c r="BQ311" i="3"/>
  <c r="BV311" i="3"/>
  <c r="BU311" i="3"/>
  <c r="BT311" i="3"/>
  <c r="BM311" i="3"/>
  <c r="BI311" i="3"/>
  <c r="AR313" i="3" l="1"/>
  <c r="AQ313" i="3"/>
  <c r="A313" i="3"/>
  <c r="B314" i="3"/>
  <c r="CD312" i="3"/>
  <c r="Y312" i="3"/>
  <c r="X312" i="3"/>
  <c r="AU312" i="3"/>
  <c r="AV312" i="3"/>
  <c r="AO312" i="3"/>
  <c r="BI312" i="3"/>
  <c r="BV312" i="3"/>
  <c r="BX312" i="3"/>
  <c r="AP312" i="3"/>
  <c r="BS312" i="3"/>
  <c r="BP312" i="3"/>
  <c r="AT312" i="3"/>
  <c r="BL312" i="3"/>
  <c r="CB312" i="3"/>
  <c r="BU312" i="3"/>
  <c r="CA312" i="3"/>
  <c r="BO312" i="3"/>
  <c r="BZ312" i="3"/>
  <c r="BW312" i="3"/>
  <c r="BJ312" i="3"/>
  <c r="BN312" i="3"/>
  <c r="BY312" i="3"/>
  <c r="BM312" i="3"/>
  <c r="BK312" i="3"/>
  <c r="BR312" i="3"/>
  <c r="BT312" i="3"/>
  <c r="BH312" i="3"/>
  <c r="BQ312" i="3"/>
  <c r="AR314" i="3" l="1"/>
  <c r="AQ314" i="3"/>
  <c r="A314" i="3"/>
  <c r="B315" i="3"/>
  <c r="CD313" i="3"/>
  <c r="Y313" i="3"/>
  <c r="X313" i="3"/>
  <c r="AT313" i="3"/>
  <c r="AV313" i="3"/>
  <c r="AP313" i="3"/>
  <c r="AO313" i="3"/>
  <c r="BW313" i="3"/>
  <c r="AU313" i="3"/>
  <c r="BR313" i="3"/>
  <c r="BN313" i="3"/>
  <c r="BO313" i="3"/>
  <c r="BX313" i="3"/>
  <c r="BH313" i="3"/>
  <c r="BM313" i="3"/>
  <c r="BQ313" i="3"/>
  <c r="CA313" i="3"/>
  <c r="BU313" i="3"/>
  <c r="BS313" i="3"/>
  <c r="BT313" i="3"/>
  <c r="BI313" i="3"/>
  <c r="BK313" i="3"/>
  <c r="CB313" i="3"/>
  <c r="BV313" i="3"/>
  <c r="BL313" i="3"/>
  <c r="BJ313" i="3"/>
  <c r="BP313" i="3"/>
  <c r="BZ313" i="3"/>
  <c r="BY313" i="3"/>
  <c r="AR315" i="3" l="1"/>
  <c r="AQ315" i="3"/>
  <c r="B316" i="3"/>
  <c r="A315" i="3"/>
  <c r="CD314" i="3"/>
  <c r="Y314" i="3"/>
  <c r="X314" i="3"/>
  <c r="AO314" i="3"/>
  <c r="AV314" i="3"/>
  <c r="AU314" i="3"/>
  <c r="AT314" i="3"/>
  <c r="AP314" i="3"/>
  <c r="CA314" i="3"/>
  <c r="BS314" i="3"/>
  <c r="BN314" i="3"/>
  <c r="BT314" i="3"/>
  <c r="BW314" i="3"/>
  <c r="BM314" i="3"/>
  <c r="BK314" i="3"/>
  <c r="CB314" i="3"/>
  <c r="BU314" i="3"/>
  <c r="BX314" i="3"/>
  <c r="BO314" i="3"/>
  <c r="BL314" i="3"/>
  <c r="BR314" i="3"/>
  <c r="BZ314" i="3"/>
  <c r="BY314" i="3"/>
  <c r="BV314" i="3"/>
  <c r="BH314" i="3"/>
  <c r="BJ314" i="3"/>
  <c r="BQ314" i="3"/>
  <c r="BI314" i="3"/>
  <c r="BP314" i="3"/>
  <c r="CD315" i="3" l="1"/>
  <c r="X315" i="3"/>
  <c r="Y315" i="3"/>
  <c r="AU315" i="3"/>
  <c r="AP315" i="3"/>
  <c r="AT315" i="3"/>
  <c r="AV315" i="3"/>
  <c r="CB315" i="3"/>
  <c r="BI315" i="3"/>
  <c r="BR315" i="3"/>
  <c r="AO315" i="3"/>
  <c r="BL315" i="3"/>
  <c r="BT315" i="3"/>
  <c r="BX315" i="3"/>
  <c r="BK315" i="3"/>
  <c r="BH315" i="3"/>
  <c r="BW315" i="3"/>
  <c r="BV315" i="3"/>
  <c r="BP315" i="3"/>
  <c r="BO315" i="3"/>
  <c r="BM315" i="3"/>
  <c r="BJ315" i="3"/>
  <c r="BU315" i="3"/>
  <c r="BS315" i="3"/>
  <c r="BN315" i="3"/>
  <c r="BY315" i="3"/>
  <c r="BZ315" i="3"/>
  <c r="CA315" i="3"/>
  <c r="BQ315" i="3"/>
  <c r="AR316" i="3"/>
  <c r="AQ316" i="3"/>
  <c r="A316" i="3"/>
  <c r="B317" i="3"/>
  <c r="AR317" i="3" l="1"/>
  <c r="AQ317" i="3"/>
  <c r="A317" i="3"/>
  <c r="B318" i="3"/>
  <c r="CD316" i="3"/>
  <c r="X316" i="3"/>
  <c r="Y316" i="3"/>
  <c r="AP316" i="3"/>
  <c r="AV316" i="3"/>
  <c r="AU316" i="3"/>
  <c r="BK316" i="3"/>
  <c r="BV316" i="3"/>
  <c r="BY316" i="3"/>
  <c r="AT316" i="3"/>
  <c r="BR316" i="3"/>
  <c r="BW316" i="3"/>
  <c r="AO316" i="3"/>
  <c r="BJ316" i="3"/>
  <c r="BT316" i="3"/>
  <c r="BL316" i="3"/>
  <c r="BO316" i="3"/>
  <c r="BM316" i="3"/>
  <c r="BS316" i="3"/>
  <c r="BH316" i="3"/>
  <c r="BU316" i="3"/>
  <c r="BZ316" i="3"/>
  <c r="BI316" i="3"/>
  <c r="BP316" i="3"/>
  <c r="CA316" i="3"/>
  <c r="BX316" i="3"/>
  <c r="CB316" i="3"/>
  <c r="BQ316" i="3"/>
  <c r="BN316" i="3"/>
  <c r="AR318" i="3" l="1"/>
  <c r="AQ318" i="3"/>
  <c r="A318" i="3"/>
  <c r="B319" i="3"/>
  <c r="CD317" i="3"/>
  <c r="X317" i="3"/>
  <c r="Y317" i="3"/>
  <c r="AP317" i="3"/>
  <c r="AV317" i="3"/>
  <c r="AO317" i="3"/>
  <c r="AT317" i="3"/>
  <c r="AU317" i="3"/>
  <c r="BH317" i="3"/>
  <c r="CB317" i="3"/>
  <c r="CA317" i="3"/>
  <c r="BX317" i="3"/>
  <c r="BL317" i="3"/>
  <c r="BM317" i="3"/>
  <c r="BU317" i="3"/>
  <c r="BY317" i="3"/>
  <c r="BK317" i="3"/>
  <c r="BJ317" i="3"/>
  <c r="BQ317" i="3"/>
  <c r="BR317" i="3"/>
  <c r="BP317" i="3"/>
  <c r="BW317" i="3"/>
  <c r="BI317" i="3"/>
  <c r="BO317" i="3"/>
  <c r="BZ317" i="3"/>
  <c r="BS317" i="3"/>
  <c r="BV317" i="3"/>
  <c r="BN317" i="3"/>
  <c r="BT317" i="3"/>
  <c r="AR319" i="3" l="1"/>
  <c r="AQ319" i="3"/>
  <c r="A319" i="3"/>
  <c r="B320" i="3"/>
  <c r="CD318" i="3"/>
  <c r="Y318" i="3"/>
  <c r="X318" i="3"/>
  <c r="AU318" i="3"/>
  <c r="AT318" i="3"/>
  <c r="AV318" i="3"/>
  <c r="AO318" i="3"/>
  <c r="AP318" i="3"/>
  <c r="BY318" i="3"/>
  <c r="BI318" i="3"/>
  <c r="BR318" i="3"/>
  <c r="CA318" i="3"/>
  <c r="BQ318" i="3"/>
  <c r="BL318" i="3"/>
  <c r="BP318" i="3"/>
  <c r="BK318" i="3"/>
  <c r="BV318" i="3"/>
  <c r="CB318" i="3"/>
  <c r="BW318" i="3"/>
  <c r="BM318" i="3"/>
  <c r="BH318" i="3"/>
  <c r="BJ318" i="3"/>
  <c r="BZ318" i="3"/>
  <c r="BX318" i="3"/>
  <c r="BO318" i="3"/>
  <c r="BS318" i="3"/>
  <c r="BN318" i="3"/>
  <c r="BT318" i="3"/>
  <c r="BU318" i="3"/>
  <c r="A320" i="3" l="1"/>
  <c r="B321" i="3"/>
  <c r="AR320" i="3"/>
  <c r="AQ320" i="3"/>
  <c r="CD319" i="3"/>
  <c r="Y319" i="3"/>
  <c r="X319" i="3"/>
  <c r="AT319" i="3"/>
  <c r="AP319" i="3"/>
  <c r="BY319" i="3"/>
  <c r="BI319" i="3"/>
  <c r="BP319" i="3"/>
  <c r="AU319" i="3"/>
  <c r="AV319" i="3"/>
  <c r="AO319" i="3"/>
  <c r="CB319" i="3"/>
  <c r="CA319" i="3"/>
  <c r="BS319" i="3"/>
  <c r="BX319" i="3"/>
  <c r="BO319" i="3"/>
  <c r="BV319" i="3"/>
  <c r="BM319" i="3"/>
  <c r="BQ319" i="3"/>
  <c r="BW319" i="3"/>
  <c r="BK319" i="3"/>
  <c r="BT319" i="3"/>
  <c r="BJ319" i="3"/>
  <c r="BU319" i="3"/>
  <c r="BZ319" i="3"/>
  <c r="BN319" i="3"/>
  <c r="BL319" i="3"/>
  <c r="BH319" i="3"/>
  <c r="BR319" i="3"/>
  <c r="A321" i="3" l="1"/>
  <c r="B322" i="3"/>
  <c r="AQ321" i="3"/>
  <c r="AR321" i="3"/>
  <c r="CD320" i="3"/>
  <c r="X320" i="3"/>
  <c r="Y320" i="3"/>
  <c r="AU320" i="3"/>
  <c r="AO320" i="3"/>
  <c r="AV320" i="3"/>
  <c r="AT320" i="3"/>
  <c r="AP320" i="3"/>
  <c r="BP320" i="3"/>
  <c r="BY320" i="3"/>
  <c r="BV320" i="3"/>
  <c r="BO320" i="3"/>
  <c r="CB320" i="3"/>
  <c r="BJ320" i="3"/>
  <c r="BX320" i="3"/>
  <c r="BM320" i="3"/>
  <c r="BI320" i="3"/>
  <c r="BQ320" i="3"/>
  <c r="BU320" i="3"/>
  <c r="BL320" i="3"/>
  <c r="BK320" i="3"/>
  <c r="BW320" i="3"/>
  <c r="BS320" i="3"/>
  <c r="BH320" i="3"/>
  <c r="BR320" i="3"/>
  <c r="BZ320" i="3"/>
  <c r="BT320" i="3"/>
  <c r="BN320" i="3"/>
  <c r="CA320" i="3"/>
  <c r="A322" i="3" l="1"/>
  <c r="B323" i="3"/>
  <c r="AQ322" i="3"/>
  <c r="AR322" i="3"/>
  <c r="CD321" i="3"/>
  <c r="Y321" i="3"/>
  <c r="X321" i="3"/>
  <c r="AO321" i="3"/>
  <c r="AV321" i="3"/>
  <c r="AU321" i="3"/>
  <c r="AT321" i="3"/>
  <c r="AP321" i="3"/>
  <c r="BX321" i="3"/>
  <c r="CB321" i="3"/>
  <c r="BO321" i="3"/>
  <c r="BK321" i="3"/>
  <c r="BH321" i="3"/>
  <c r="BZ321" i="3"/>
  <c r="BJ321" i="3"/>
  <c r="BM321" i="3"/>
  <c r="BS321" i="3"/>
  <c r="BQ321" i="3"/>
  <c r="BR321" i="3"/>
  <c r="BT321" i="3"/>
  <c r="BY321" i="3"/>
  <c r="BV321" i="3"/>
  <c r="CA321" i="3"/>
  <c r="BP321" i="3"/>
  <c r="BI321" i="3"/>
  <c r="BW321" i="3"/>
  <c r="BL321" i="3"/>
  <c r="BU321" i="3"/>
  <c r="BN321" i="3"/>
  <c r="B324" i="3" l="1"/>
  <c r="A323" i="3"/>
  <c r="AQ323" i="3"/>
  <c r="AR323" i="3"/>
  <c r="CD322" i="3"/>
  <c r="Y322" i="3"/>
  <c r="X322" i="3"/>
  <c r="AO322" i="3"/>
  <c r="AP322" i="3"/>
  <c r="AV322" i="3"/>
  <c r="AT322" i="3"/>
  <c r="AU322" i="3"/>
  <c r="BW322" i="3"/>
  <c r="BZ322" i="3"/>
  <c r="BK322" i="3"/>
  <c r="BJ322" i="3"/>
  <c r="BV322" i="3"/>
  <c r="CA322" i="3"/>
  <c r="BO322" i="3"/>
  <c r="BY322" i="3"/>
  <c r="BU322" i="3"/>
  <c r="BL322" i="3"/>
  <c r="BT322" i="3"/>
  <c r="BS322" i="3"/>
  <c r="BQ322" i="3"/>
  <c r="BN322" i="3"/>
  <c r="BR322" i="3"/>
  <c r="CB322" i="3"/>
  <c r="BH322" i="3"/>
  <c r="BP322" i="3"/>
  <c r="BM322" i="3"/>
  <c r="BI322" i="3"/>
  <c r="BX322" i="3"/>
  <c r="CD323" i="3" l="1"/>
  <c r="Y323" i="3"/>
  <c r="X323" i="3"/>
  <c r="AO323" i="3"/>
  <c r="AU323" i="3"/>
  <c r="AV323" i="3"/>
  <c r="AT323" i="3"/>
  <c r="AP323" i="3"/>
  <c r="CA323" i="3"/>
  <c r="BL323" i="3"/>
  <c r="BT323" i="3"/>
  <c r="BI323" i="3"/>
  <c r="BZ323" i="3"/>
  <c r="BJ323" i="3"/>
  <c r="BV323" i="3"/>
  <c r="CB323" i="3"/>
  <c r="BP323" i="3"/>
  <c r="BX323" i="3"/>
  <c r="BS323" i="3"/>
  <c r="BO323" i="3"/>
  <c r="BQ323" i="3"/>
  <c r="BY323" i="3"/>
  <c r="BH323" i="3"/>
  <c r="BU323" i="3"/>
  <c r="BK323" i="3"/>
  <c r="BM323" i="3"/>
  <c r="BN323" i="3"/>
  <c r="BW323" i="3"/>
  <c r="BR323" i="3"/>
  <c r="A324" i="3"/>
  <c r="B325" i="3"/>
  <c r="AQ324" i="3"/>
  <c r="AR324" i="3"/>
  <c r="CD324" i="3" l="1"/>
  <c r="X324" i="3"/>
  <c r="Y324" i="3"/>
  <c r="AO324" i="3"/>
  <c r="AV324" i="3"/>
  <c r="BQ324" i="3"/>
  <c r="AP324" i="3"/>
  <c r="BV324" i="3"/>
  <c r="BX324" i="3"/>
  <c r="AU324" i="3"/>
  <c r="AT324" i="3"/>
  <c r="BN324" i="3"/>
  <c r="BR324" i="3"/>
  <c r="BZ324" i="3"/>
  <c r="BY324" i="3"/>
  <c r="BL324" i="3"/>
  <c r="BM324" i="3"/>
  <c r="BO324" i="3"/>
  <c r="BS324" i="3"/>
  <c r="CB324" i="3"/>
  <c r="BJ324" i="3"/>
  <c r="BT324" i="3"/>
  <c r="BP324" i="3"/>
  <c r="BU324" i="3"/>
  <c r="BW324" i="3"/>
  <c r="CA324" i="3"/>
  <c r="BH324" i="3"/>
  <c r="BI324" i="3"/>
  <c r="BK324" i="3"/>
  <c r="AR325" i="3"/>
  <c r="AQ325" i="3"/>
  <c r="A325" i="3"/>
  <c r="B326" i="3"/>
  <c r="CD325" i="3" l="1"/>
  <c r="X325" i="3"/>
  <c r="Y325" i="3"/>
  <c r="AP325" i="3"/>
  <c r="AU325" i="3"/>
  <c r="AT325" i="3"/>
  <c r="AV325" i="3"/>
  <c r="AO325" i="3"/>
  <c r="BX325" i="3"/>
  <c r="BV325" i="3"/>
  <c r="BR325" i="3"/>
  <c r="BL325" i="3"/>
  <c r="BH325" i="3"/>
  <c r="BY325" i="3"/>
  <c r="BJ325" i="3"/>
  <c r="BQ325" i="3"/>
  <c r="BZ325" i="3"/>
  <c r="BM325" i="3"/>
  <c r="BU325" i="3"/>
  <c r="BS325" i="3"/>
  <c r="BT325" i="3"/>
  <c r="BK325" i="3"/>
  <c r="BO325" i="3"/>
  <c r="CA325" i="3"/>
  <c r="BN325" i="3"/>
  <c r="CB325" i="3"/>
  <c r="BP325" i="3"/>
  <c r="BW325" i="3"/>
  <c r="BI325" i="3"/>
  <c r="AR326" i="3"/>
  <c r="AQ326" i="3"/>
  <c r="A326" i="3"/>
  <c r="B327" i="3"/>
  <c r="AR327" i="3" l="1"/>
  <c r="AQ327" i="3"/>
  <c r="A327" i="3"/>
  <c r="B328" i="3"/>
  <c r="CD326" i="3"/>
  <c r="X326" i="3"/>
  <c r="Y326" i="3"/>
  <c r="AP326" i="3"/>
  <c r="AU326" i="3"/>
  <c r="AV326" i="3"/>
  <c r="AO326" i="3"/>
  <c r="AT326" i="3"/>
  <c r="CA326" i="3"/>
  <c r="BT326" i="3"/>
  <c r="BV326" i="3"/>
  <c r="BI326" i="3"/>
  <c r="BP326" i="3"/>
  <c r="CB326" i="3"/>
  <c r="BU326" i="3"/>
  <c r="BL326" i="3"/>
  <c r="BK326" i="3"/>
  <c r="BR326" i="3"/>
  <c r="BS326" i="3"/>
  <c r="BX326" i="3"/>
  <c r="BH326" i="3"/>
  <c r="BQ326" i="3"/>
  <c r="BZ326" i="3"/>
  <c r="BO326" i="3"/>
  <c r="BY326" i="3"/>
  <c r="BW326" i="3"/>
  <c r="BM326" i="3"/>
  <c r="BN326" i="3"/>
  <c r="BJ326" i="3"/>
  <c r="AR328" i="3" l="1"/>
  <c r="AQ328" i="3"/>
  <c r="A328" i="3"/>
  <c r="B329" i="3"/>
  <c r="CD327" i="3"/>
  <c r="X327" i="3"/>
  <c r="Y327" i="3"/>
  <c r="AO327" i="3"/>
  <c r="AT327" i="3"/>
  <c r="AV327" i="3"/>
  <c r="AP327" i="3"/>
  <c r="AU327" i="3"/>
  <c r="BL327" i="3"/>
  <c r="BH327" i="3"/>
  <c r="BZ327" i="3"/>
  <c r="BX327" i="3"/>
  <c r="BP327" i="3"/>
  <c r="BI327" i="3"/>
  <c r="BQ327" i="3"/>
  <c r="BU327" i="3"/>
  <c r="BN327" i="3"/>
  <c r="CB327" i="3"/>
  <c r="BY327" i="3"/>
  <c r="BO327" i="3"/>
  <c r="BJ327" i="3"/>
  <c r="BW327" i="3"/>
  <c r="BV327" i="3"/>
  <c r="CA327" i="3"/>
  <c r="BT327" i="3"/>
  <c r="BM327" i="3"/>
  <c r="BR327" i="3"/>
  <c r="BS327" i="3"/>
  <c r="BK327" i="3"/>
  <c r="AR329" i="3" l="1"/>
  <c r="AQ329" i="3"/>
  <c r="A329" i="3"/>
  <c r="B330" i="3"/>
  <c r="CD328" i="3"/>
  <c r="X328" i="3"/>
  <c r="Y328" i="3"/>
  <c r="AP328" i="3"/>
  <c r="AV328" i="3"/>
  <c r="AT328" i="3"/>
  <c r="AU328" i="3"/>
  <c r="BM328" i="3"/>
  <c r="AO328" i="3"/>
  <c r="BW328" i="3"/>
  <c r="BP328" i="3"/>
  <c r="BX328" i="3"/>
  <c r="BS328" i="3"/>
  <c r="BR328" i="3"/>
  <c r="BL328" i="3"/>
  <c r="BT328" i="3"/>
  <c r="BZ328" i="3"/>
  <c r="BV328" i="3"/>
  <c r="BQ328" i="3"/>
  <c r="BH328" i="3"/>
  <c r="BI328" i="3"/>
  <c r="BU328" i="3"/>
  <c r="BO328" i="3"/>
  <c r="CB328" i="3"/>
  <c r="BN328" i="3"/>
  <c r="BJ328" i="3"/>
  <c r="BK328" i="3"/>
  <c r="CA328" i="3"/>
  <c r="BY328" i="3"/>
  <c r="AR330" i="3" l="1"/>
  <c r="AQ330" i="3"/>
  <c r="A330" i="3"/>
  <c r="B331" i="3"/>
  <c r="CD329" i="3"/>
  <c r="X329" i="3"/>
  <c r="Y329" i="3"/>
  <c r="AT329" i="3"/>
  <c r="AV329" i="3"/>
  <c r="AP329" i="3"/>
  <c r="AU329" i="3"/>
  <c r="AO329" i="3"/>
  <c r="BI329" i="3"/>
  <c r="BS329" i="3"/>
  <c r="BK329" i="3"/>
  <c r="BT329" i="3"/>
  <c r="BP329" i="3"/>
  <c r="BU329" i="3"/>
  <c r="BX329" i="3"/>
  <c r="BH329" i="3"/>
  <c r="BQ329" i="3"/>
  <c r="CB329" i="3"/>
  <c r="BL329" i="3"/>
  <c r="BO329" i="3"/>
  <c r="BR329" i="3"/>
  <c r="BV329" i="3"/>
  <c r="BN329" i="3"/>
  <c r="BM329" i="3"/>
  <c r="BY329" i="3"/>
  <c r="BZ329" i="3"/>
  <c r="BJ329" i="3"/>
  <c r="BW329" i="3"/>
  <c r="CA329" i="3"/>
  <c r="AR331" i="3" l="1"/>
  <c r="AQ331" i="3"/>
  <c r="B332" i="3"/>
  <c r="A331" i="3"/>
  <c r="CD330" i="3"/>
  <c r="Y330" i="3"/>
  <c r="AT330" i="3"/>
  <c r="AO330" i="3"/>
  <c r="AV330" i="3"/>
  <c r="AP330" i="3"/>
  <c r="AU330" i="3"/>
  <c r="X330" i="3"/>
  <c r="BS330" i="3"/>
  <c r="BI330" i="3"/>
  <c r="BZ330" i="3"/>
  <c r="BN330" i="3"/>
  <c r="BK330" i="3"/>
  <c r="BU330" i="3"/>
  <c r="BP330" i="3"/>
  <c r="BO330" i="3"/>
  <c r="CB330" i="3"/>
  <c r="BM330" i="3"/>
  <c r="BT330" i="3"/>
  <c r="BW330" i="3"/>
  <c r="BL330" i="3"/>
  <c r="BY330" i="3"/>
  <c r="BJ330" i="3"/>
  <c r="BX330" i="3"/>
  <c r="BV330" i="3"/>
  <c r="BQ330" i="3"/>
  <c r="BH330" i="3"/>
  <c r="CA330" i="3"/>
  <c r="BR330" i="3"/>
  <c r="CD331" i="3" l="1"/>
  <c r="X331" i="3"/>
  <c r="Y331" i="3"/>
  <c r="AV331" i="3"/>
  <c r="AO331" i="3"/>
  <c r="AU331" i="3"/>
  <c r="AT331" i="3"/>
  <c r="AP331" i="3"/>
  <c r="BR331" i="3"/>
  <c r="BM331" i="3"/>
  <c r="BY331" i="3"/>
  <c r="BU331" i="3"/>
  <c r="BT331" i="3"/>
  <c r="BI331" i="3"/>
  <c r="BV331" i="3"/>
  <c r="BO331" i="3"/>
  <c r="BN331" i="3"/>
  <c r="CA331" i="3"/>
  <c r="BW331" i="3"/>
  <c r="BL331" i="3"/>
  <c r="BX331" i="3"/>
  <c r="BQ331" i="3"/>
  <c r="BS331" i="3"/>
  <c r="BJ331" i="3"/>
  <c r="BH331" i="3"/>
  <c r="BZ331" i="3"/>
  <c r="BK331" i="3"/>
  <c r="BP331" i="3"/>
  <c r="CB331" i="3"/>
  <c r="A332" i="3"/>
  <c r="B333" i="3"/>
  <c r="AR332" i="3"/>
  <c r="AQ332" i="3"/>
  <c r="A333" i="3" l="1"/>
  <c r="B334" i="3"/>
  <c r="AQ333" i="3"/>
  <c r="AR333" i="3"/>
  <c r="CD332" i="3"/>
  <c r="X332" i="3"/>
  <c r="AU332" i="3"/>
  <c r="AT332" i="3"/>
  <c r="Y332" i="3"/>
  <c r="AP332" i="3"/>
  <c r="AV332" i="3"/>
  <c r="CB332" i="3"/>
  <c r="AO332" i="3"/>
  <c r="BJ332" i="3"/>
  <c r="BZ332" i="3"/>
  <c r="BS332" i="3"/>
  <c r="BT332" i="3"/>
  <c r="BI332" i="3"/>
  <c r="BO332" i="3"/>
  <c r="BX332" i="3"/>
  <c r="BV332" i="3"/>
  <c r="BQ332" i="3"/>
  <c r="BM332" i="3"/>
  <c r="BU332" i="3"/>
  <c r="BP332" i="3"/>
  <c r="BY332" i="3"/>
  <c r="BR332" i="3"/>
  <c r="BK332" i="3"/>
  <c r="BL332" i="3"/>
  <c r="CA332" i="3"/>
  <c r="BN332" i="3"/>
  <c r="BW332" i="3"/>
  <c r="BH332" i="3"/>
  <c r="A334" i="3" l="1"/>
  <c r="B335" i="3"/>
  <c r="AQ334" i="3"/>
  <c r="AR334" i="3"/>
  <c r="CD333" i="3"/>
  <c r="X333" i="3"/>
  <c r="Y333" i="3"/>
  <c r="AU333" i="3"/>
  <c r="AP333" i="3"/>
  <c r="AV333" i="3"/>
  <c r="AO333" i="3"/>
  <c r="AT333" i="3"/>
  <c r="BV333" i="3"/>
  <c r="BZ333" i="3"/>
  <c r="BK333" i="3"/>
  <c r="BQ333" i="3"/>
  <c r="BU333" i="3"/>
  <c r="BL333" i="3"/>
  <c r="BR333" i="3"/>
  <c r="BW333" i="3"/>
  <c r="BX333" i="3"/>
  <c r="BO333" i="3"/>
  <c r="BJ333" i="3"/>
  <c r="BP333" i="3"/>
  <c r="BN333" i="3"/>
  <c r="BM333" i="3"/>
  <c r="BT333" i="3"/>
  <c r="BY333" i="3"/>
  <c r="CB333" i="3"/>
  <c r="CA333" i="3"/>
  <c r="BH333" i="3"/>
  <c r="BS333" i="3"/>
  <c r="BI333" i="3"/>
  <c r="A335" i="3" l="1"/>
  <c r="B336" i="3"/>
  <c r="AR335" i="3"/>
  <c r="AQ335" i="3"/>
  <c r="CD334" i="3"/>
  <c r="Y334" i="3"/>
  <c r="X334" i="3"/>
  <c r="AP334" i="3"/>
  <c r="AO334" i="3"/>
  <c r="AU334" i="3"/>
  <c r="AT334" i="3"/>
  <c r="AV334" i="3"/>
  <c r="BY334" i="3"/>
  <c r="BO334" i="3"/>
  <c r="BZ334" i="3"/>
  <c r="CA334" i="3"/>
  <c r="BU334" i="3"/>
  <c r="BW334" i="3"/>
  <c r="BX334" i="3"/>
  <c r="BM334" i="3"/>
  <c r="BH334" i="3"/>
  <c r="BL334" i="3"/>
  <c r="BV334" i="3"/>
  <c r="BP334" i="3"/>
  <c r="BR334" i="3"/>
  <c r="BT334" i="3"/>
  <c r="CB334" i="3"/>
  <c r="BK334" i="3"/>
  <c r="BJ334" i="3"/>
  <c r="BN334" i="3"/>
  <c r="BQ334" i="3"/>
  <c r="BI334" i="3"/>
  <c r="BS334" i="3"/>
  <c r="A336" i="3" l="1"/>
  <c r="B337" i="3"/>
  <c r="AQ336" i="3"/>
  <c r="AR336" i="3"/>
  <c r="CD335" i="3"/>
  <c r="X335" i="3"/>
  <c r="Y335" i="3"/>
  <c r="AU335" i="3"/>
  <c r="AV335" i="3"/>
  <c r="AT335" i="3"/>
  <c r="AO335" i="3"/>
  <c r="AP335" i="3"/>
  <c r="BO335" i="3"/>
  <c r="BW335" i="3"/>
  <c r="BJ335" i="3"/>
  <c r="BK335" i="3"/>
  <c r="BH335" i="3"/>
  <c r="BS335" i="3"/>
  <c r="BZ335" i="3"/>
  <c r="BQ335" i="3"/>
  <c r="BV335" i="3"/>
  <c r="BP335" i="3"/>
  <c r="BM335" i="3"/>
  <c r="CB335" i="3"/>
  <c r="BN335" i="3"/>
  <c r="BY335" i="3"/>
  <c r="BR335" i="3"/>
  <c r="BU335" i="3"/>
  <c r="BL335" i="3"/>
  <c r="BT335" i="3"/>
  <c r="BI335" i="3"/>
  <c r="BX335" i="3"/>
  <c r="CA335" i="3"/>
  <c r="AR337" i="3" l="1"/>
  <c r="AQ337" i="3"/>
  <c r="A337" i="3"/>
  <c r="B338" i="3"/>
  <c r="CD336" i="3"/>
  <c r="Y336" i="3"/>
  <c r="X336" i="3"/>
  <c r="AT336" i="3"/>
  <c r="AU336" i="3"/>
  <c r="AO336" i="3"/>
  <c r="AV336" i="3"/>
  <c r="BO336" i="3"/>
  <c r="BZ336" i="3"/>
  <c r="AP336" i="3"/>
  <c r="BN336" i="3"/>
  <c r="CA336" i="3"/>
  <c r="BJ336" i="3"/>
  <c r="BL336" i="3"/>
  <c r="BK336" i="3"/>
  <c r="BY336" i="3"/>
  <c r="BM336" i="3"/>
  <c r="CB336" i="3"/>
  <c r="BS336" i="3"/>
  <c r="BR336" i="3"/>
  <c r="BV336" i="3"/>
  <c r="BU336" i="3"/>
  <c r="BW336" i="3"/>
  <c r="BQ336" i="3"/>
  <c r="BT336" i="3"/>
  <c r="BH336" i="3"/>
  <c r="BX336" i="3"/>
  <c r="BP336" i="3"/>
  <c r="BI336" i="3"/>
  <c r="AR338" i="3" l="1"/>
  <c r="AQ338" i="3"/>
  <c r="A338" i="3"/>
  <c r="B339" i="3"/>
  <c r="CD337" i="3"/>
  <c r="Y337" i="3"/>
  <c r="X337" i="3"/>
  <c r="AT337" i="3"/>
  <c r="AV337" i="3"/>
  <c r="AP337" i="3"/>
  <c r="AU337" i="3"/>
  <c r="BL337" i="3"/>
  <c r="AO337" i="3"/>
  <c r="BT337" i="3"/>
  <c r="BV337" i="3"/>
  <c r="CA337" i="3"/>
  <c r="BO337" i="3"/>
  <c r="BR337" i="3"/>
  <c r="BM337" i="3"/>
  <c r="BX337" i="3"/>
  <c r="BS337" i="3"/>
  <c r="BP337" i="3"/>
  <c r="BW337" i="3"/>
  <c r="BH337" i="3"/>
  <c r="BY337" i="3"/>
  <c r="CB337" i="3"/>
  <c r="BK337" i="3"/>
  <c r="BI337" i="3"/>
  <c r="BN337" i="3"/>
  <c r="BJ337" i="3"/>
  <c r="BQ337" i="3"/>
  <c r="BU337" i="3"/>
  <c r="BZ337" i="3"/>
  <c r="AR339" i="3" l="1"/>
  <c r="AQ339" i="3"/>
  <c r="B340" i="3"/>
  <c r="A339" i="3"/>
  <c r="CD338" i="3"/>
  <c r="Y338" i="3"/>
  <c r="X338" i="3"/>
  <c r="AT338" i="3"/>
  <c r="AV338" i="3"/>
  <c r="AP338" i="3"/>
  <c r="AU338" i="3"/>
  <c r="AO338" i="3"/>
  <c r="BM338" i="3"/>
  <c r="BV338" i="3"/>
  <c r="BX338" i="3"/>
  <c r="BN338" i="3"/>
  <c r="BS338" i="3"/>
  <c r="BI338" i="3"/>
  <c r="BW338" i="3"/>
  <c r="BL338" i="3"/>
  <c r="CB338" i="3"/>
  <c r="BU338" i="3"/>
  <c r="BK338" i="3"/>
  <c r="BQ338" i="3"/>
  <c r="BJ338" i="3"/>
  <c r="BH338" i="3"/>
  <c r="BP338" i="3"/>
  <c r="BY338" i="3"/>
  <c r="BZ338" i="3"/>
  <c r="CA338" i="3"/>
  <c r="BT338" i="3"/>
  <c r="BR338" i="3"/>
  <c r="BO338" i="3"/>
  <c r="CD339" i="3" l="1"/>
  <c r="X339" i="3"/>
  <c r="Y339" i="3"/>
  <c r="AU339" i="3"/>
  <c r="AT339" i="3"/>
  <c r="AP339" i="3"/>
  <c r="AV339" i="3"/>
  <c r="BM339" i="3"/>
  <c r="BS339" i="3"/>
  <c r="BK339" i="3"/>
  <c r="BW339" i="3"/>
  <c r="AO339" i="3"/>
  <c r="BP339" i="3"/>
  <c r="BR339" i="3"/>
  <c r="BZ339" i="3"/>
  <c r="BX339" i="3"/>
  <c r="CA339" i="3"/>
  <c r="BO339" i="3"/>
  <c r="BH339" i="3"/>
  <c r="BY339" i="3"/>
  <c r="BN339" i="3"/>
  <c r="CB339" i="3"/>
  <c r="BJ339" i="3"/>
  <c r="BU339" i="3"/>
  <c r="BI339" i="3"/>
  <c r="BT339" i="3"/>
  <c r="BL339" i="3"/>
  <c r="BV339" i="3"/>
  <c r="BQ339" i="3"/>
  <c r="AR340" i="3"/>
  <c r="AQ340" i="3"/>
  <c r="A340" i="3"/>
  <c r="B341" i="3"/>
  <c r="AR341" i="3" l="1"/>
  <c r="AQ341" i="3"/>
  <c r="A341" i="3"/>
  <c r="B342" i="3"/>
  <c r="CD340" i="3"/>
  <c r="X340" i="3"/>
  <c r="Y340" i="3"/>
  <c r="AV340" i="3"/>
  <c r="AU340" i="3"/>
  <c r="AP340" i="3"/>
  <c r="AO340" i="3"/>
  <c r="AT340" i="3"/>
  <c r="CA340" i="3"/>
  <c r="BH340" i="3"/>
  <c r="BM340" i="3"/>
  <c r="BV340" i="3"/>
  <c r="BX340" i="3"/>
  <c r="CB340" i="3"/>
  <c r="BR340" i="3"/>
  <c r="BL340" i="3"/>
  <c r="BI340" i="3"/>
  <c r="BU340" i="3"/>
  <c r="BS340" i="3"/>
  <c r="BZ340" i="3"/>
  <c r="BK340" i="3"/>
  <c r="BQ340" i="3"/>
  <c r="BO340" i="3"/>
  <c r="BJ340" i="3"/>
  <c r="BP340" i="3"/>
  <c r="BY340" i="3"/>
  <c r="BW340" i="3"/>
  <c r="BT340" i="3"/>
  <c r="BN340" i="3"/>
  <c r="AR342" i="3" l="1"/>
  <c r="AQ342" i="3"/>
  <c r="A342" i="3"/>
  <c r="B343" i="3"/>
  <c r="CD341" i="3"/>
  <c r="X341" i="3"/>
  <c r="Y341" i="3"/>
  <c r="AT341" i="3"/>
  <c r="AV341" i="3"/>
  <c r="AO341" i="3"/>
  <c r="AU341" i="3"/>
  <c r="BU341" i="3"/>
  <c r="AP341" i="3"/>
  <c r="BM341" i="3"/>
  <c r="BH341" i="3"/>
  <c r="BR341" i="3"/>
  <c r="BO341" i="3"/>
  <c r="BK341" i="3"/>
  <c r="BS341" i="3"/>
  <c r="BT341" i="3"/>
  <c r="BX341" i="3"/>
  <c r="CB341" i="3"/>
  <c r="BJ341" i="3"/>
  <c r="BW341" i="3"/>
  <c r="BN341" i="3"/>
  <c r="BZ341" i="3"/>
  <c r="BP341" i="3"/>
  <c r="BV341" i="3"/>
  <c r="BQ341" i="3"/>
  <c r="BY341" i="3"/>
  <c r="BI341" i="3"/>
  <c r="BL341" i="3"/>
  <c r="CA341" i="3"/>
  <c r="AR343" i="3" l="1"/>
  <c r="AQ343" i="3"/>
  <c r="A343" i="3"/>
  <c r="B344" i="3"/>
  <c r="CD342" i="3"/>
  <c r="Y342" i="3"/>
  <c r="AU342" i="3"/>
  <c r="AT342" i="3"/>
  <c r="AV342" i="3"/>
  <c r="X342" i="3"/>
  <c r="AP342" i="3"/>
  <c r="AO342" i="3"/>
  <c r="BV342" i="3"/>
  <c r="BT342" i="3"/>
  <c r="BL342" i="3"/>
  <c r="CB342" i="3"/>
  <c r="BS342" i="3"/>
  <c r="BU342" i="3"/>
  <c r="BX342" i="3"/>
  <c r="BI342" i="3"/>
  <c r="CA342" i="3"/>
  <c r="BK342" i="3"/>
  <c r="BY342" i="3"/>
  <c r="BR342" i="3"/>
  <c r="BQ342" i="3"/>
  <c r="BM342" i="3"/>
  <c r="BW342" i="3"/>
  <c r="BH342" i="3"/>
  <c r="BN342" i="3"/>
  <c r="BP342" i="3"/>
  <c r="BZ342" i="3"/>
  <c r="BO342" i="3"/>
  <c r="BJ342" i="3"/>
  <c r="A344" i="3" l="1"/>
  <c r="B345" i="3"/>
  <c r="AQ344" i="3"/>
  <c r="AR344" i="3"/>
  <c r="CD343" i="3"/>
  <c r="Y343" i="3"/>
  <c r="X343" i="3"/>
  <c r="AO343" i="3"/>
  <c r="AT343" i="3"/>
  <c r="AP343" i="3"/>
  <c r="AV343" i="3"/>
  <c r="AU343" i="3"/>
  <c r="BU343" i="3"/>
  <c r="BV343" i="3"/>
  <c r="BR343" i="3"/>
  <c r="BO343" i="3"/>
  <c r="BK343" i="3"/>
  <c r="BI343" i="3"/>
  <c r="BS343" i="3"/>
  <c r="BW343" i="3"/>
  <c r="BP343" i="3"/>
  <c r="BL343" i="3"/>
  <c r="BM343" i="3"/>
  <c r="BN343" i="3"/>
  <c r="BT343" i="3"/>
  <c r="BY343" i="3"/>
  <c r="CA343" i="3"/>
  <c r="CB343" i="3"/>
  <c r="BQ343" i="3"/>
  <c r="BJ343" i="3"/>
  <c r="BH343" i="3"/>
  <c r="BX343" i="3"/>
  <c r="BZ343" i="3"/>
  <c r="A345" i="3" l="1"/>
  <c r="B346" i="3"/>
  <c r="AR345" i="3"/>
  <c r="AQ345" i="3"/>
  <c r="CD344" i="3"/>
  <c r="Y344" i="3"/>
  <c r="X344" i="3"/>
  <c r="AV344" i="3"/>
  <c r="AO344" i="3"/>
  <c r="AP344" i="3"/>
  <c r="AU344" i="3"/>
  <c r="BJ344" i="3"/>
  <c r="AT344" i="3"/>
  <c r="BR344" i="3"/>
  <c r="BY344" i="3"/>
  <c r="BP344" i="3"/>
  <c r="BW344" i="3"/>
  <c r="BX344" i="3"/>
  <c r="BN344" i="3"/>
  <c r="BT344" i="3"/>
  <c r="BS344" i="3"/>
  <c r="BQ344" i="3"/>
  <c r="BO344" i="3"/>
  <c r="BI344" i="3"/>
  <c r="BM344" i="3"/>
  <c r="BZ344" i="3"/>
  <c r="BK344" i="3"/>
  <c r="CA344" i="3"/>
  <c r="CB344" i="3"/>
  <c r="BV344" i="3"/>
  <c r="BH344" i="3"/>
  <c r="BL344" i="3"/>
  <c r="BU344" i="3"/>
  <c r="A346" i="3" l="1"/>
  <c r="B347" i="3"/>
  <c r="AR346" i="3"/>
  <c r="AQ346" i="3"/>
  <c r="CD345" i="3"/>
  <c r="Y345" i="3"/>
  <c r="X345" i="3"/>
  <c r="AU345" i="3"/>
  <c r="AV345" i="3"/>
  <c r="AP345" i="3"/>
  <c r="AO345" i="3"/>
  <c r="AT345" i="3"/>
  <c r="BO345" i="3"/>
  <c r="CA345" i="3"/>
  <c r="BT345" i="3"/>
  <c r="BW345" i="3"/>
  <c r="BX345" i="3"/>
  <c r="BS345" i="3"/>
  <c r="BN345" i="3"/>
  <c r="BU345" i="3"/>
  <c r="BV345" i="3"/>
  <c r="BP345" i="3"/>
  <c r="BQ345" i="3"/>
  <c r="BI345" i="3"/>
  <c r="BJ345" i="3"/>
  <c r="BK345" i="3"/>
  <c r="BM345" i="3"/>
  <c r="BH345" i="3"/>
  <c r="BY345" i="3"/>
  <c r="BZ345" i="3"/>
  <c r="BR345" i="3"/>
  <c r="BL345" i="3"/>
  <c r="CB345" i="3"/>
  <c r="B348" i="3" l="1"/>
  <c r="A347" i="3"/>
  <c r="AQ347" i="3"/>
  <c r="AR347" i="3"/>
  <c r="CD346" i="3"/>
  <c r="Y346" i="3"/>
  <c r="X346" i="3"/>
  <c r="AU346" i="3"/>
  <c r="AO346" i="3"/>
  <c r="AP346" i="3"/>
  <c r="AV346" i="3"/>
  <c r="AT346" i="3"/>
  <c r="BU346" i="3"/>
  <c r="BJ346" i="3"/>
  <c r="BZ346" i="3"/>
  <c r="BM346" i="3"/>
  <c r="BT346" i="3"/>
  <c r="BS346" i="3"/>
  <c r="BN346" i="3"/>
  <c r="BL346" i="3"/>
  <c r="BI346" i="3"/>
  <c r="BV346" i="3"/>
  <c r="BK346" i="3"/>
  <c r="CA346" i="3"/>
  <c r="BO346" i="3"/>
  <c r="BY346" i="3"/>
  <c r="BR346" i="3"/>
  <c r="BQ346" i="3"/>
  <c r="BW346" i="3"/>
  <c r="BP346" i="3"/>
  <c r="CB346" i="3"/>
  <c r="BH346" i="3"/>
  <c r="BX346" i="3"/>
  <c r="CD347" i="3" l="1"/>
  <c r="Y347" i="3"/>
  <c r="X347" i="3"/>
  <c r="AO347" i="3"/>
  <c r="AT347" i="3"/>
  <c r="AU347" i="3"/>
  <c r="AP347" i="3"/>
  <c r="AV347" i="3"/>
  <c r="BS347" i="3"/>
  <c r="BN347" i="3"/>
  <c r="BJ347" i="3"/>
  <c r="BR347" i="3"/>
  <c r="BQ347" i="3"/>
  <c r="BI347" i="3"/>
  <c r="BP347" i="3"/>
  <c r="BT347" i="3"/>
  <c r="BV347" i="3"/>
  <c r="BK347" i="3"/>
  <c r="CA347" i="3"/>
  <c r="CB347" i="3"/>
  <c r="BM347" i="3"/>
  <c r="BL347" i="3"/>
  <c r="BY347" i="3"/>
  <c r="BO347" i="3"/>
  <c r="BW347" i="3"/>
  <c r="BU347" i="3"/>
  <c r="BH347" i="3"/>
  <c r="BZ347" i="3"/>
  <c r="BX347" i="3"/>
  <c r="A348" i="3"/>
  <c r="B349" i="3"/>
  <c r="AQ348" i="3"/>
  <c r="AR348" i="3"/>
  <c r="AR349" i="3" l="1"/>
  <c r="AQ349" i="3"/>
  <c r="A349" i="3"/>
  <c r="B350" i="3"/>
  <c r="CD348" i="3"/>
  <c r="X348" i="3"/>
  <c r="Y348" i="3"/>
  <c r="AV348" i="3"/>
  <c r="AP348" i="3"/>
  <c r="AO348" i="3"/>
  <c r="BU348" i="3"/>
  <c r="AU348" i="3"/>
  <c r="AT348" i="3"/>
  <c r="BM348" i="3"/>
  <c r="BP348" i="3"/>
  <c r="BR348" i="3"/>
  <c r="BV348" i="3"/>
  <c r="BQ348" i="3"/>
  <c r="BN348" i="3"/>
  <c r="BZ348" i="3"/>
  <c r="BH348" i="3"/>
  <c r="BI348" i="3"/>
  <c r="BT348" i="3"/>
  <c r="BS348" i="3"/>
  <c r="BK348" i="3"/>
  <c r="CA348" i="3"/>
  <c r="BY348" i="3"/>
  <c r="BL348" i="3"/>
  <c r="CB348" i="3"/>
  <c r="BO348" i="3"/>
  <c r="BX348" i="3"/>
  <c r="BJ348" i="3"/>
  <c r="BW348" i="3"/>
  <c r="AR350" i="3" l="1"/>
  <c r="AQ350" i="3"/>
  <c r="A350" i="3"/>
  <c r="B351" i="3"/>
  <c r="CD349" i="3"/>
  <c r="X349" i="3"/>
  <c r="Y349" i="3"/>
  <c r="AP349" i="3"/>
  <c r="AV349" i="3"/>
  <c r="AT349" i="3"/>
  <c r="AO349" i="3"/>
  <c r="BQ349" i="3"/>
  <c r="BX349" i="3"/>
  <c r="BO349" i="3"/>
  <c r="AU349" i="3"/>
  <c r="BP349" i="3"/>
  <c r="BN349" i="3"/>
  <c r="BZ349" i="3"/>
  <c r="BH349" i="3"/>
  <c r="BV349" i="3"/>
  <c r="BS349" i="3"/>
  <c r="BT349" i="3"/>
  <c r="CB349" i="3"/>
  <c r="BI349" i="3"/>
  <c r="BL349" i="3"/>
  <c r="BR349" i="3"/>
  <c r="BJ349" i="3"/>
  <c r="BW349" i="3"/>
  <c r="BY349" i="3"/>
  <c r="CA349" i="3"/>
  <c r="BU349" i="3"/>
  <c r="BK349" i="3"/>
  <c r="BM349" i="3"/>
  <c r="AR351" i="3" l="1"/>
  <c r="AQ351" i="3"/>
  <c r="A351" i="3"/>
  <c r="B352" i="3"/>
  <c r="CD350" i="3"/>
  <c r="Y350" i="3"/>
  <c r="X350" i="3"/>
  <c r="AP350" i="3"/>
  <c r="AO350" i="3"/>
  <c r="AU350" i="3"/>
  <c r="AV350" i="3"/>
  <c r="BV350" i="3"/>
  <c r="BT350" i="3"/>
  <c r="BQ350" i="3"/>
  <c r="AT350" i="3"/>
  <c r="BK350" i="3"/>
  <c r="BI350" i="3"/>
  <c r="CA350" i="3"/>
  <c r="BM350" i="3"/>
  <c r="BY350" i="3"/>
  <c r="BX350" i="3"/>
  <c r="BJ350" i="3"/>
  <c r="BZ350" i="3"/>
  <c r="BW350" i="3"/>
  <c r="BN350" i="3"/>
  <c r="BR350" i="3"/>
  <c r="BU350" i="3"/>
  <c r="CB350" i="3"/>
  <c r="BH350" i="3"/>
  <c r="BP350" i="3"/>
  <c r="BS350" i="3"/>
  <c r="BL350" i="3"/>
  <c r="BO350" i="3"/>
  <c r="AR352" i="3" l="1"/>
  <c r="AQ352" i="3"/>
  <c r="A352" i="3"/>
  <c r="B353" i="3"/>
  <c r="CD351" i="3"/>
  <c r="Y351" i="3"/>
  <c r="X351" i="3"/>
  <c r="AT351" i="3"/>
  <c r="AV351" i="3"/>
  <c r="AO351" i="3"/>
  <c r="AU351" i="3"/>
  <c r="BK351" i="3"/>
  <c r="BY351" i="3"/>
  <c r="AP351" i="3"/>
  <c r="CB351" i="3"/>
  <c r="BP351" i="3"/>
  <c r="BJ351" i="3"/>
  <c r="BX351" i="3"/>
  <c r="CA351" i="3"/>
  <c r="BH351" i="3"/>
  <c r="BS351" i="3"/>
  <c r="BL351" i="3"/>
  <c r="BN351" i="3"/>
  <c r="BT351" i="3"/>
  <c r="BO351" i="3"/>
  <c r="BR351" i="3"/>
  <c r="BI351" i="3"/>
  <c r="BQ351" i="3"/>
  <c r="BV351" i="3"/>
  <c r="BU351" i="3"/>
  <c r="BZ351" i="3"/>
  <c r="BM351" i="3"/>
  <c r="BW351" i="3"/>
  <c r="AR353" i="3" l="1"/>
  <c r="AQ353" i="3"/>
  <c r="A353" i="3"/>
  <c r="B354" i="3"/>
  <c r="CD352" i="3"/>
  <c r="Y352" i="3"/>
  <c r="X352" i="3"/>
  <c r="AO352" i="3"/>
  <c r="AP352" i="3"/>
  <c r="AV352" i="3"/>
  <c r="AT352" i="3"/>
  <c r="AU352" i="3"/>
  <c r="BV352" i="3"/>
  <c r="BN352" i="3"/>
  <c r="BS352" i="3"/>
  <c r="BK352" i="3"/>
  <c r="BL352" i="3"/>
  <c r="BM352" i="3"/>
  <c r="BO352" i="3"/>
  <c r="BX352" i="3"/>
  <c r="BU352" i="3"/>
  <c r="BH352" i="3"/>
  <c r="CA352" i="3"/>
  <c r="BI352" i="3"/>
  <c r="BJ352" i="3"/>
  <c r="BY352" i="3"/>
  <c r="BZ352" i="3"/>
  <c r="BQ352" i="3"/>
  <c r="BR352" i="3"/>
  <c r="BT352" i="3"/>
  <c r="CB352" i="3"/>
  <c r="BP352" i="3"/>
  <c r="BW352" i="3"/>
  <c r="AR354" i="3" l="1"/>
  <c r="AQ354" i="3"/>
  <c r="A354" i="3"/>
  <c r="B355" i="3"/>
  <c r="CD353" i="3"/>
  <c r="Y353" i="3"/>
  <c r="X353" i="3"/>
  <c r="AP353" i="3"/>
  <c r="AU353" i="3"/>
  <c r="AT353" i="3"/>
  <c r="BO353" i="3"/>
  <c r="CA353" i="3"/>
  <c r="BI353" i="3"/>
  <c r="AO353" i="3"/>
  <c r="AV353" i="3"/>
  <c r="BH353" i="3"/>
  <c r="BV353" i="3"/>
  <c r="BZ353" i="3"/>
  <c r="BY353" i="3"/>
  <c r="BS353" i="3"/>
  <c r="BW353" i="3"/>
  <c r="CB353" i="3"/>
  <c r="BT353" i="3"/>
  <c r="BM353" i="3"/>
  <c r="BL353" i="3"/>
  <c r="BJ353" i="3"/>
  <c r="BN353" i="3"/>
  <c r="BX353" i="3"/>
  <c r="BP353" i="3"/>
  <c r="BR353" i="3"/>
  <c r="BU353" i="3"/>
  <c r="BK353" i="3"/>
  <c r="BQ353" i="3"/>
  <c r="AR355" i="3" l="1"/>
  <c r="AQ355" i="3"/>
  <c r="B356" i="3"/>
  <c r="A355" i="3"/>
  <c r="CD354" i="3"/>
  <c r="Y354" i="3"/>
  <c r="X354" i="3"/>
  <c r="AV354" i="3"/>
  <c r="AT354" i="3"/>
  <c r="AP354" i="3"/>
  <c r="AO354" i="3"/>
  <c r="AU354" i="3"/>
  <c r="BY354" i="3"/>
  <c r="BJ354" i="3"/>
  <c r="BH354" i="3"/>
  <c r="BX354" i="3"/>
  <c r="BM354" i="3"/>
  <c r="BR354" i="3"/>
  <c r="BI354" i="3"/>
  <c r="CA354" i="3"/>
  <c r="BL354" i="3"/>
  <c r="BT354" i="3"/>
  <c r="BO354" i="3"/>
  <c r="BK354" i="3"/>
  <c r="BU354" i="3"/>
  <c r="BP354" i="3"/>
  <c r="BW354" i="3"/>
  <c r="BV354" i="3"/>
  <c r="BZ354" i="3"/>
  <c r="CB354" i="3"/>
  <c r="BS354" i="3"/>
  <c r="BQ354" i="3"/>
  <c r="BN354" i="3"/>
  <c r="CD355" i="3" l="1"/>
  <c r="Y355" i="3"/>
  <c r="X355" i="3"/>
  <c r="AO355" i="3"/>
  <c r="AU355" i="3"/>
  <c r="AT355" i="3"/>
  <c r="AP355" i="3"/>
  <c r="BJ355" i="3"/>
  <c r="AV355" i="3"/>
  <c r="BY355" i="3"/>
  <c r="BH355" i="3"/>
  <c r="BI355" i="3"/>
  <c r="BS355" i="3"/>
  <c r="BO355" i="3"/>
  <c r="BM355" i="3"/>
  <c r="BQ355" i="3"/>
  <c r="CA355" i="3"/>
  <c r="CB355" i="3"/>
  <c r="BX355" i="3"/>
  <c r="BZ355" i="3"/>
  <c r="BN355" i="3"/>
  <c r="BV355" i="3"/>
  <c r="BW355" i="3"/>
  <c r="BL355" i="3"/>
  <c r="BK355" i="3"/>
  <c r="BR355" i="3"/>
  <c r="BU355" i="3"/>
  <c r="BP355" i="3"/>
  <c r="BT355" i="3"/>
  <c r="A356" i="3"/>
  <c r="B357" i="3"/>
  <c r="AQ356" i="3"/>
  <c r="AR356" i="3"/>
  <c r="A357" i="3" l="1"/>
  <c r="B358" i="3"/>
  <c r="AR357" i="3"/>
  <c r="AQ357" i="3"/>
  <c r="CD356" i="3"/>
  <c r="X356" i="3"/>
  <c r="Y356" i="3"/>
  <c r="AP356" i="3"/>
  <c r="AT356" i="3"/>
  <c r="AO356" i="3"/>
  <c r="AV356" i="3"/>
  <c r="AU356" i="3"/>
  <c r="BZ356" i="3"/>
  <c r="BT356" i="3"/>
  <c r="BI356" i="3"/>
  <c r="BN356" i="3"/>
  <c r="BJ356" i="3"/>
  <c r="BW356" i="3"/>
  <c r="BQ356" i="3"/>
  <c r="BM356" i="3"/>
  <c r="BU356" i="3"/>
  <c r="BX356" i="3"/>
  <c r="BK356" i="3"/>
  <c r="BY356" i="3"/>
  <c r="CA356" i="3"/>
  <c r="BP356" i="3"/>
  <c r="BR356" i="3"/>
  <c r="BV356" i="3"/>
  <c r="CB356" i="3"/>
  <c r="BH356" i="3"/>
  <c r="BO356" i="3"/>
  <c r="BL356" i="3"/>
  <c r="BS356" i="3"/>
  <c r="A358" i="3" l="1"/>
  <c r="B359" i="3"/>
  <c r="AQ358" i="3"/>
  <c r="AR358" i="3"/>
  <c r="CD357" i="3"/>
  <c r="X357" i="3"/>
  <c r="AP357" i="3"/>
  <c r="Y357" i="3"/>
  <c r="AT357" i="3"/>
  <c r="BO357" i="3"/>
  <c r="AU357" i="3"/>
  <c r="AO357" i="3"/>
  <c r="AV357" i="3"/>
  <c r="BM357" i="3"/>
  <c r="BU357" i="3"/>
  <c r="BN357" i="3"/>
  <c r="BP357" i="3"/>
  <c r="CB357" i="3"/>
  <c r="BT357" i="3"/>
  <c r="BQ357" i="3"/>
  <c r="BY357" i="3"/>
  <c r="BL357" i="3"/>
  <c r="BS357" i="3"/>
  <c r="BH357" i="3"/>
  <c r="BR357" i="3"/>
  <c r="BI357" i="3"/>
  <c r="BX357" i="3"/>
  <c r="BV357" i="3"/>
  <c r="BJ357" i="3"/>
  <c r="BW357" i="3"/>
  <c r="CA357" i="3"/>
  <c r="BK357" i="3"/>
  <c r="BZ357" i="3"/>
  <c r="A359" i="3" l="1"/>
  <c r="B360" i="3"/>
  <c r="AQ359" i="3"/>
  <c r="AR359" i="3"/>
  <c r="CD358" i="3"/>
  <c r="Y358" i="3"/>
  <c r="X358" i="3"/>
  <c r="AP358" i="3"/>
  <c r="AT358" i="3"/>
  <c r="AO358" i="3"/>
  <c r="AV358" i="3"/>
  <c r="AU358" i="3"/>
  <c r="BT358" i="3"/>
  <c r="BM358" i="3"/>
  <c r="BK358" i="3"/>
  <c r="BP358" i="3"/>
  <c r="BO358" i="3"/>
  <c r="CA358" i="3"/>
  <c r="BS358" i="3"/>
  <c r="BZ358" i="3"/>
  <c r="BL358" i="3"/>
  <c r="BW358" i="3"/>
  <c r="BN358" i="3"/>
  <c r="BY358" i="3"/>
  <c r="BI358" i="3"/>
  <c r="BX358" i="3"/>
  <c r="BU358" i="3"/>
  <c r="BH358" i="3"/>
  <c r="BR358" i="3"/>
  <c r="CB358" i="3"/>
  <c r="BJ358" i="3"/>
  <c r="BQ358" i="3"/>
  <c r="BV358" i="3"/>
  <c r="A360" i="3" l="1"/>
  <c r="B361" i="3"/>
  <c r="AR360" i="3"/>
  <c r="AQ360" i="3"/>
  <c r="CD359" i="3"/>
  <c r="Y359" i="3"/>
  <c r="X359" i="3"/>
  <c r="AV359" i="3"/>
  <c r="AP359" i="3"/>
  <c r="AU359" i="3"/>
  <c r="AO359" i="3"/>
  <c r="AT359" i="3"/>
  <c r="BU359" i="3"/>
  <c r="BL359" i="3"/>
  <c r="BH359" i="3"/>
  <c r="BM359" i="3"/>
  <c r="BT359" i="3"/>
  <c r="BN359" i="3"/>
  <c r="BY359" i="3"/>
  <c r="BV359" i="3"/>
  <c r="BS359" i="3"/>
  <c r="BR359" i="3"/>
  <c r="CB359" i="3"/>
  <c r="BI359" i="3"/>
  <c r="BX359" i="3"/>
  <c r="BZ359" i="3"/>
  <c r="BW359" i="3"/>
  <c r="CA359" i="3"/>
  <c r="BJ359" i="3"/>
  <c r="BP359" i="3"/>
  <c r="BO359" i="3"/>
  <c r="BK359" i="3"/>
  <c r="BQ359" i="3"/>
  <c r="AR361" i="3" l="1"/>
  <c r="AQ361" i="3"/>
  <c r="A361" i="3"/>
  <c r="B362" i="3"/>
  <c r="CD360" i="3"/>
  <c r="Y360" i="3"/>
  <c r="AP360" i="3"/>
  <c r="AT360" i="3"/>
  <c r="AU360" i="3"/>
  <c r="X360" i="3"/>
  <c r="AV360" i="3"/>
  <c r="AO360" i="3"/>
  <c r="BQ360" i="3"/>
  <c r="BV360" i="3"/>
  <c r="BZ360" i="3"/>
  <c r="BI360" i="3"/>
  <c r="BL360" i="3"/>
  <c r="BK360" i="3"/>
  <c r="BO360" i="3"/>
  <c r="BW360" i="3"/>
  <c r="BP360" i="3"/>
  <c r="CA360" i="3"/>
  <c r="BH360" i="3"/>
  <c r="BX360" i="3"/>
  <c r="BR360" i="3"/>
  <c r="BY360" i="3"/>
  <c r="BM360" i="3"/>
  <c r="BS360" i="3"/>
  <c r="CB360" i="3"/>
  <c r="BN360" i="3"/>
  <c r="BU360" i="3"/>
  <c r="BT360" i="3"/>
  <c r="BJ360" i="3"/>
  <c r="AR362" i="3" l="1"/>
  <c r="AQ362" i="3"/>
  <c r="A362" i="3"/>
  <c r="B363" i="3"/>
  <c r="CD361" i="3"/>
  <c r="X361" i="3"/>
  <c r="Y361" i="3"/>
  <c r="AU361" i="3"/>
  <c r="AT361" i="3"/>
  <c r="AV361" i="3"/>
  <c r="AP361" i="3"/>
  <c r="BJ361" i="3"/>
  <c r="BM361" i="3"/>
  <c r="AO361" i="3"/>
  <c r="BL361" i="3"/>
  <c r="BN361" i="3"/>
  <c r="CB361" i="3"/>
  <c r="BS361" i="3"/>
  <c r="BY361" i="3"/>
  <c r="BW361" i="3"/>
  <c r="BH361" i="3"/>
  <c r="BP361" i="3"/>
  <c r="BZ361" i="3"/>
  <c r="BT361" i="3"/>
  <c r="BV361" i="3"/>
  <c r="BX361" i="3"/>
  <c r="CA361" i="3"/>
  <c r="BO361" i="3"/>
  <c r="BR361" i="3"/>
  <c r="BI361" i="3"/>
  <c r="BK361" i="3"/>
  <c r="BQ361" i="3"/>
  <c r="BU361" i="3"/>
  <c r="AR363" i="3" l="1"/>
  <c r="AQ363" i="3"/>
  <c r="B364" i="3"/>
  <c r="A363" i="3"/>
  <c r="CD362" i="3"/>
  <c r="Y362" i="3"/>
  <c r="X362" i="3"/>
  <c r="AO362" i="3"/>
  <c r="AP362" i="3"/>
  <c r="AV362" i="3"/>
  <c r="AT362" i="3"/>
  <c r="AU362" i="3"/>
  <c r="BU362" i="3"/>
  <c r="BI362" i="3"/>
  <c r="BJ362" i="3"/>
  <c r="BS362" i="3"/>
  <c r="BQ362" i="3"/>
  <c r="BR362" i="3"/>
  <c r="BZ362" i="3"/>
  <c r="BX362" i="3"/>
  <c r="BO362" i="3"/>
  <c r="BH362" i="3"/>
  <c r="BL362" i="3"/>
  <c r="BM362" i="3"/>
  <c r="BN362" i="3"/>
  <c r="BW362" i="3"/>
  <c r="CB362" i="3"/>
  <c r="BK362" i="3"/>
  <c r="BV362" i="3"/>
  <c r="BY362" i="3"/>
  <c r="BP362" i="3"/>
  <c r="CA362" i="3"/>
  <c r="BT362" i="3"/>
  <c r="CD363" i="3" l="1"/>
  <c r="X363" i="3"/>
  <c r="Y363" i="3"/>
  <c r="AV363" i="3"/>
  <c r="AP363" i="3"/>
  <c r="AO363" i="3"/>
  <c r="AU363" i="3"/>
  <c r="AT363" i="3"/>
  <c r="BL363" i="3"/>
  <c r="BW363" i="3"/>
  <c r="BY363" i="3"/>
  <c r="CB363" i="3"/>
  <c r="BQ363" i="3"/>
  <c r="BM363" i="3"/>
  <c r="BJ363" i="3"/>
  <c r="BS363" i="3"/>
  <c r="BT363" i="3"/>
  <c r="BI363" i="3"/>
  <c r="BR363" i="3"/>
  <c r="BU363" i="3"/>
  <c r="BX363" i="3"/>
  <c r="BZ363" i="3"/>
  <c r="BV363" i="3"/>
  <c r="BP363" i="3"/>
  <c r="BN363" i="3"/>
  <c r="BH363" i="3"/>
  <c r="CA363" i="3"/>
  <c r="BK363" i="3"/>
  <c r="BO363" i="3"/>
  <c r="AR364" i="3"/>
  <c r="AQ364" i="3"/>
  <c r="A364" i="3"/>
  <c r="B365" i="3"/>
  <c r="AR365" i="3" l="1"/>
  <c r="AQ365" i="3"/>
  <c r="A365" i="3"/>
  <c r="B366" i="3"/>
  <c r="CD364" i="3"/>
  <c r="X364" i="3"/>
  <c r="Y364" i="3"/>
  <c r="AP364" i="3"/>
  <c r="AO364" i="3"/>
  <c r="AU364" i="3"/>
  <c r="AT364" i="3"/>
  <c r="BN364" i="3"/>
  <c r="AV364" i="3"/>
  <c r="BH364" i="3"/>
  <c r="BX364" i="3"/>
  <c r="BW364" i="3"/>
  <c r="BM364" i="3"/>
  <c r="BT364" i="3"/>
  <c r="BO364" i="3"/>
  <c r="BK364" i="3"/>
  <c r="BU364" i="3"/>
  <c r="BP364" i="3"/>
  <c r="BI364" i="3"/>
  <c r="BZ364" i="3"/>
  <c r="BL364" i="3"/>
  <c r="BQ364" i="3"/>
  <c r="BV364" i="3"/>
  <c r="BS364" i="3"/>
  <c r="CB364" i="3"/>
  <c r="BR364" i="3"/>
  <c r="CA364" i="3"/>
  <c r="BJ364" i="3"/>
  <c r="BY364" i="3"/>
  <c r="AR366" i="3" l="1"/>
  <c r="AQ366" i="3"/>
  <c r="A366" i="3"/>
  <c r="B367" i="3"/>
  <c r="CD365" i="3"/>
  <c r="X365" i="3"/>
  <c r="Y365" i="3"/>
  <c r="AP365" i="3"/>
  <c r="AU365" i="3"/>
  <c r="AO365" i="3"/>
  <c r="AT365" i="3"/>
  <c r="AV365" i="3"/>
  <c r="BJ365" i="3"/>
  <c r="BS365" i="3"/>
  <c r="CA365" i="3"/>
  <c r="BU365" i="3"/>
  <c r="BQ365" i="3"/>
  <c r="BX365" i="3"/>
  <c r="BI365" i="3"/>
  <c r="CB365" i="3"/>
  <c r="BR365" i="3"/>
  <c r="BL365" i="3"/>
  <c r="BY365" i="3"/>
  <c r="BK365" i="3"/>
  <c r="BP365" i="3"/>
  <c r="BO365" i="3"/>
  <c r="BM365" i="3"/>
  <c r="BN365" i="3"/>
  <c r="BZ365" i="3"/>
  <c r="BH365" i="3"/>
  <c r="BV365" i="3"/>
  <c r="BW365" i="3"/>
  <c r="BT365" i="3"/>
  <c r="AR367" i="3" l="1"/>
  <c r="AQ367" i="3"/>
  <c r="A367" i="3"/>
  <c r="B368" i="3"/>
  <c r="CD366" i="3"/>
  <c r="Y366" i="3"/>
  <c r="X366" i="3"/>
  <c r="AU366" i="3"/>
  <c r="AO366" i="3"/>
  <c r="AT366" i="3"/>
  <c r="AV366" i="3"/>
  <c r="CA366" i="3"/>
  <c r="BJ366" i="3"/>
  <c r="AP366" i="3"/>
  <c r="BV366" i="3"/>
  <c r="BO366" i="3"/>
  <c r="BI366" i="3"/>
  <c r="BM366" i="3"/>
  <c r="BQ366" i="3"/>
  <c r="BW366" i="3"/>
  <c r="BX366" i="3"/>
  <c r="BR366" i="3"/>
  <c r="BS366" i="3"/>
  <c r="BU366" i="3"/>
  <c r="BN366" i="3"/>
  <c r="BP366" i="3"/>
  <c r="BH366" i="3"/>
  <c r="BK366" i="3"/>
  <c r="BL366" i="3"/>
  <c r="CB366" i="3"/>
  <c r="BY366" i="3"/>
  <c r="BZ366" i="3"/>
  <c r="BT366" i="3"/>
  <c r="A368" i="3" l="1"/>
  <c r="B369" i="3"/>
  <c r="AQ368" i="3"/>
  <c r="AR368" i="3"/>
  <c r="CD367" i="3"/>
  <c r="X367" i="3"/>
  <c r="Y367" i="3"/>
  <c r="AO367" i="3"/>
  <c r="AV367" i="3"/>
  <c r="AU367" i="3"/>
  <c r="AT367" i="3"/>
  <c r="AP367" i="3"/>
  <c r="BH367" i="3"/>
  <c r="BP367" i="3"/>
  <c r="BK367" i="3"/>
  <c r="BS367" i="3"/>
  <c r="BY367" i="3"/>
  <c r="BM367" i="3"/>
  <c r="BI367" i="3"/>
  <c r="BJ367" i="3"/>
  <c r="BW367" i="3"/>
  <c r="BU367" i="3"/>
  <c r="CA367" i="3"/>
  <c r="BO367" i="3"/>
  <c r="BT367" i="3"/>
  <c r="BR367" i="3"/>
  <c r="BQ367" i="3"/>
  <c r="BZ367" i="3"/>
  <c r="BN367" i="3"/>
  <c r="BV367" i="3"/>
  <c r="CB367" i="3"/>
  <c r="BL367" i="3"/>
  <c r="BX367" i="3"/>
  <c r="A369" i="3" l="1"/>
  <c r="B370" i="3"/>
  <c r="AR369" i="3"/>
  <c r="AQ369" i="3"/>
  <c r="CD368" i="3"/>
  <c r="Y368" i="3"/>
  <c r="X368" i="3"/>
  <c r="AT368" i="3"/>
  <c r="AP368" i="3"/>
  <c r="AU368" i="3"/>
  <c r="AO368" i="3"/>
  <c r="AV368" i="3"/>
  <c r="BP368" i="3"/>
  <c r="BY368" i="3"/>
  <c r="BT368" i="3"/>
  <c r="BH368" i="3"/>
  <c r="BQ368" i="3"/>
  <c r="BR368" i="3"/>
  <c r="BU368" i="3"/>
  <c r="BI368" i="3"/>
  <c r="BK368" i="3"/>
  <c r="CA368" i="3"/>
  <c r="BM368" i="3"/>
  <c r="BZ368" i="3"/>
  <c r="BN368" i="3"/>
  <c r="BS368" i="3"/>
  <c r="BL368" i="3"/>
  <c r="BV368" i="3"/>
  <c r="BO368" i="3"/>
  <c r="BX368" i="3"/>
  <c r="CB368" i="3"/>
  <c r="BJ368" i="3"/>
  <c r="BW368" i="3"/>
  <c r="A370" i="3" l="1"/>
  <c r="B371" i="3"/>
  <c r="AQ370" i="3"/>
  <c r="AR370" i="3"/>
  <c r="CD369" i="3"/>
  <c r="Y369" i="3"/>
  <c r="X369" i="3"/>
  <c r="AT369" i="3"/>
  <c r="AU369" i="3"/>
  <c r="AP369" i="3"/>
  <c r="AO369" i="3"/>
  <c r="AV369" i="3"/>
  <c r="BW369" i="3"/>
  <c r="BL369" i="3"/>
  <c r="BU369" i="3"/>
  <c r="BJ369" i="3"/>
  <c r="BT369" i="3"/>
  <c r="BH369" i="3"/>
  <c r="BQ369" i="3"/>
  <c r="BI369" i="3"/>
  <c r="BM369" i="3"/>
  <c r="CA369" i="3"/>
  <c r="CB369" i="3"/>
  <c r="BK369" i="3"/>
  <c r="BS369" i="3"/>
  <c r="BP369" i="3"/>
  <c r="BV369" i="3"/>
  <c r="BZ369" i="3"/>
  <c r="BR369" i="3"/>
  <c r="BN369" i="3"/>
  <c r="BY369" i="3"/>
  <c r="BO369" i="3"/>
  <c r="BX369" i="3"/>
  <c r="B372" i="3" l="1"/>
  <c r="A371" i="3"/>
  <c r="AQ371" i="3"/>
  <c r="AR371" i="3"/>
  <c r="CD370" i="3"/>
  <c r="X370" i="3"/>
  <c r="Y370" i="3"/>
  <c r="AO370" i="3"/>
  <c r="AP370" i="3"/>
  <c r="AT370" i="3"/>
  <c r="AV370" i="3"/>
  <c r="AU370" i="3"/>
  <c r="BT370" i="3"/>
  <c r="BQ370" i="3"/>
  <c r="BW370" i="3"/>
  <c r="CA370" i="3"/>
  <c r="BO370" i="3"/>
  <c r="BN370" i="3"/>
  <c r="CB370" i="3"/>
  <c r="BU370" i="3"/>
  <c r="BJ370" i="3"/>
  <c r="BI370" i="3"/>
  <c r="BM370" i="3"/>
  <c r="BZ370" i="3"/>
  <c r="BX370" i="3"/>
  <c r="BR370" i="3"/>
  <c r="BK370" i="3"/>
  <c r="BV370" i="3"/>
  <c r="BS370" i="3"/>
  <c r="BP370" i="3"/>
  <c r="BH370" i="3"/>
  <c r="BL370" i="3"/>
  <c r="BY370" i="3"/>
  <c r="CD371" i="3" l="1"/>
  <c r="Y371" i="3"/>
  <c r="X371" i="3"/>
  <c r="AP371" i="3"/>
  <c r="AU371" i="3"/>
  <c r="AT371" i="3"/>
  <c r="AV371" i="3"/>
  <c r="AO371" i="3"/>
  <c r="BN371" i="3"/>
  <c r="BY371" i="3"/>
  <c r="BH371" i="3"/>
  <c r="BL371" i="3"/>
  <c r="BS371" i="3"/>
  <c r="BU371" i="3"/>
  <c r="BI371" i="3"/>
  <c r="CA371" i="3"/>
  <c r="BR371" i="3"/>
  <c r="BZ371" i="3"/>
  <c r="BV371" i="3"/>
  <c r="BJ371" i="3"/>
  <c r="BM371" i="3"/>
  <c r="BX371" i="3"/>
  <c r="CB371" i="3"/>
  <c r="BP371" i="3"/>
  <c r="BQ371" i="3"/>
  <c r="BT371" i="3"/>
  <c r="BO371" i="3"/>
  <c r="BW371" i="3"/>
  <c r="BK371" i="3"/>
  <c r="A372" i="3"/>
  <c r="B373" i="3"/>
  <c r="AR372" i="3"/>
  <c r="AQ372" i="3"/>
  <c r="AR373" i="3" l="1"/>
  <c r="AQ373" i="3"/>
  <c r="A373" i="3"/>
  <c r="B374" i="3"/>
  <c r="CD372" i="3"/>
  <c r="X372" i="3"/>
  <c r="Y372" i="3"/>
  <c r="AT372" i="3"/>
  <c r="AU372" i="3"/>
  <c r="AV372" i="3"/>
  <c r="AO372" i="3"/>
  <c r="AP372" i="3"/>
  <c r="BY372" i="3"/>
  <c r="BX372" i="3"/>
  <c r="BP372" i="3"/>
  <c r="BL372" i="3"/>
  <c r="BI372" i="3"/>
  <c r="BM372" i="3"/>
  <c r="BQ372" i="3"/>
  <c r="BU372" i="3"/>
  <c r="CB372" i="3"/>
  <c r="BO372" i="3"/>
  <c r="BS372" i="3"/>
  <c r="BR372" i="3"/>
  <c r="BK372" i="3"/>
  <c r="BN372" i="3"/>
  <c r="BT372" i="3"/>
  <c r="BW372" i="3"/>
  <c r="BZ372" i="3"/>
  <c r="BV372" i="3"/>
  <c r="CA372" i="3"/>
  <c r="BJ372" i="3"/>
  <c r="BH372" i="3"/>
  <c r="AR374" i="3" l="1"/>
  <c r="AQ374" i="3"/>
  <c r="A374" i="3"/>
  <c r="B375" i="3"/>
  <c r="CD373" i="3"/>
  <c r="X373" i="3"/>
  <c r="Y373" i="3"/>
  <c r="AO373" i="3"/>
  <c r="AT373" i="3"/>
  <c r="AP373" i="3"/>
  <c r="AV373" i="3"/>
  <c r="CB373" i="3"/>
  <c r="BS373" i="3"/>
  <c r="BU373" i="3"/>
  <c r="BT373" i="3"/>
  <c r="AU373" i="3"/>
  <c r="CA373" i="3"/>
  <c r="BO373" i="3"/>
  <c r="BQ373" i="3"/>
  <c r="BH373" i="3"/>
  <c r="BL373" i="3"/>
  <c r="BP373" i="3"/>
  <c r="BI373" i="3"/>
  <c r="BR373" i="3"/>
  <c r="BM373" i="3"/>
  <c r="BN373" i="3"/>
  <c r="BZ373" i="3"/>
  <c r="BK373" i="3"/>
  <c r="BV373" i="3"/>
  <c r="BJ373" i="3"/>
  <c r="BX373" i="3"/>
  <c r="BW373" i="3"/>
  <c r="BY373" i="3"/>
  <c r="AR375" i="3" l="1"/>
  <c r="AQ375" i="3"/>
  <c r="A375" i="3"/>
  <c r="B376" i="3"/>
  <c r="CD374" i="3"/>
  <c r="Y374" i="3"/>
  <c r="X374" i="3"/>
  <c r="AU374" i="3"/>
  <c r="AO374" i="3"/>
  <c r="AV374" i="3"/>
  <c r="AT374" i="3"/>
  <c r="AP374" i="3"/>
  <c r="BW374" i="3"/>
  <c r="BO374" i="3"/>
  <c r="BY374" i="3"/>
  <c r="BI374" i="3"/>
  <c r="BT374" i="3"/>
  <c r="BV374" i="3"/>
  <c r="BS374" i="3"/>
  <c r="BP374" i="3"/>
  <c r="BH374" i="3"/>
  <c r="CB374" i="3"/>
  <c r="CA374" i="3"/>
  <c r="BN374" i="3"/>
  <c r="BX374" i="3"/>
  <c r="BK374" i="3"/>
  <c r="BZ374" i="3"/>
  <c r="BM374" i="3"/>
  <c r="BL374" i="3"/>
  <c r="BJ374" i="3"/>
  <c r="BQ374" i="3"/>
  <c r="BU374" i="3"/>
  <c r="BR374" i="3"/>
  <c r="AR376" i="3" l="1"/>
  <c r="AQ376" i="3"/>
  <c r="A376" i="3"/>
  <c r="B377" i="3"/>
  <c r="CD375" i="3"/>
  <c r="X375" i="3"/>
  <c r="Y375" i="3"/>
  <c r="AV375" i="3"/>
  <c r="AT375" i="3"/>
  <c r="AP375" i="3"/>
  <c r="AO375" i="3"/>
  <c r="BW375" i="3"/>
  <c r="AU375" i="3"/>
  <c r="BJ375" i="3"/>
  <c r="BP375" i="3"/>
  <c r="BT375" i="3"/>
  <c r="BK375" i="3"/>
  <c r="BX375" i="3"/>
  <c r="BH375" i="3"/>
  <c r="BM375" i="3"/>
  <c r="BY375" i="3"/>
  <c r="CB375" i="3"/>
  <c r="BL375" i="3"/>
  <c r="BO375" i="3"/>
  <c r="BS375" i="3"/>
  <c r="BU375" i="3"/>
  <c r="BR375" i="3"/>
  <c r="BZ375" i="3"/>
  <c r="BV375" i="3"/>
  <c r="BN375" i="3"/>
  <c r="BI375" i="3"/>
  <c r="BQ375" i="3"/>
  <c r="CA375" i="3"/>
  <c r="AR377" i="3" l="1"/>
  <c r="AQ377" i="3"/>
  <c r="A377" i="3"/>
  <c r="B378" i="3"/>
  <c r="CD376" i="3"/>
  <c r="Y376" i="3"/>
  <c r="X376" i="3"/>
  <c r="AP376" i="3"/>
  <c r="AV376" i="3"/>
  <c r="AT376" i="3"/>
  <c r="AO376" i="3"/>
  <c r="AU376" i="3"/>
  <c r="BX376" i="3"/>
  <c r="BQ376" i="3"/>
  <c r="BV376" i="3"/>
  <c r="BH376" i="3"/>
  <c r="BW376" i="3"/>
  <c r="BU376" i="3"/>
  <c r="BM376" i="3"/>
  <c r="BY376" i="3"/>
  <c r="BI376" i="3"/>
  <c r="BZ376" i="3"/>
  <c r="CA376" i="3"/>
  <c r="BO376" i="3"/>
  <c r="BR376" i="3"/>
  <c r="CB376" i="3"/>
  <c r="BK376" i="3"/>
  <c r="BT376" i="3"/>
  <c r="BL376" i="3"/>
  <c r="BN376" i="3"/>
  <c r="BS376" i="3"/>
  <c r="BP376" i="3"/>
  <c r="BJ376" i="3"/>
  <c r="AR378" i="3" l="1"/>
  <c r="AQ378" i="3"/>
  <c r="A378" i="3"/>
  <c r="B379" i="3"/>
  <c r="CD377" i="3"/>
  <c r="Y377" i="3"/>
  <c r="X377" i="3"/>
  <c r="AV377" i="3"/>
  <c r="AP377" i="3"/>
  <c r="AO377" i="3"/>
  <c r="AT377" i="3"/>
  <c r="AU377" i="3"/>
  <c r="BI377" i="3"/>
  <c r="BW377" i="3"/>
  <c r="BV377" i="3"/>
  <c r="BZ377" i="3"/>
  <c r="BH377" i="3"/>
  <c r="BP377" i="3"/>
  <c r="BU377" i="3"/>
  <c r="BX377" i="3"/>
  <c r="BS377" i="3"/>
  <c r="BL377" i="3"/>
  <c r="BT377" i="3"/>
  <c r="BJ377" i="3"/>
  <c r="BN377" i="3"/>
  <c r="CA377" i="3"/>
  <c r="BM377" i="3"/>
  <c r="BO377" i="3"/>
  <c r="BQ377" i="3"/>
  <c r="BY377" i="3"/>
  <c r="BK377" i="3"/>
  <c r="BR377" i="3"/>
  <c r="CB377" i="3"/>
  <c r="AR379" i="3" l="1"/>
  <c r="AQ379" i="3"/>
  <c r="B380" i="3"/>
  <c r="A379" i="3"/>
  <c r="CD378" i="3"/>
  <c r="Y378" i="3"/>
  <c r="X378" i="3"/>
  <c r="AO378" i="3"/>
  <c r="AU378" i="3"/>
  <c r="AV378" i="3"/>
  <c r="AT378" i="3"/>
  <c r="BJ378" i="3"/>
  <c r="BW378" i="3"/>
  <c r="BZ378" i="3"/>
  <c r="BL378" i="3"/>
  <c r="BY378" i="3"/>
  <c r="AP378" i="3"/>
  <c r="BH378" i="3"/>
  <c r="BO378" i="3"/>
  <c r="BR378" i="3"/>
  <c r="BK378" i="3"/>
  <c r="BM378" i="3"/>
  <c r="BX378" i="3"/>
  <c r="BI378" i="3"/>
  <c r="BU378" i="3"/>
  <c r="BQ378" i="3"/>
  <c r="BV378" i="3"/>
  <c r="CA378" i="3"/>
  <c r="BN378" i="3"/>
  <c r="BT378" i="3"/>
  <c r="BP378" i="3"/>
  <c r="CB378" i="3"/>
  <c r="BS378" i="3"/>
  <c r="CD379" i="3" l="1"/>
  <c r="X379" i="3"/>
  <c r="Y379" i="3"/>
  <c r="AT379" i="3"/>
  <c r="AV379" i="3"/>
  <c r="BY379" i="3"/>
  <c r="AO379" i="3"/>
  <c r="BP379" i="3"/>
  <c r="AU379" i="3"/>
  <c r="BX379" i="3"/>
  <c r="BT379" i="3"/>
  <c r="AP379" i="3"/>
  <c r="BM379" i="3"/>
  <c r="BW379" i="3"/>
  <c r="BN379" i="3"/>
  <c r="BO379" i="3"/>
  <c r="BV379" i="3"/>
  <c r="BH379" i="3"/>
  <c r="BQ379" i="3"/>
  <c r="BK379" i="3"/>
  <c r="CA379" i="3"/>
  <c r="BL379" i="3"/>
  <c r="CB379" i="3"/>
  <c r="BI379" i="3"/>
  <c r="BZ379" i="3"/>
  <c r="BU379" i="3"/>
  <c r="BJ379" i="3"/>
  <c r="BR379" i="3"/>
  <c r="BS379" i="3"/>
  <c r="A380" i="3"/>
  <c r="B381" i="3"/>
  <c r="AR380" i="3"/>
  <c r="AQ380" i="3"/>
  <c r="CD380" i="3" l="1"/>
  <c r="X380" i="3"/>
  <c r="Y380" i="3"/>
  <c r="AU380" i="3"/>
  <c r="AT380" i="3"/>
  <c r="BP380" i="3"/>
  <c r="BW380" i="3"/>
  <c r="BN380" i="3"/>
  <c r="AO380" i="3"/>
  <c r="AV380" i="3"/>
  <c r="AP380" i="3"/>
  <c r="CA380" i="3"/>
  <c r="BO380" i="3"/>
  <c r="BZ380" i="3"/>
  <c r="BH380" i="3"/>
  <c r="BL380" i="3"/>
  <c r="BU380" i="3"/>
  <c r="BR380" i="3"/>
  <c r="BV380" i="3"/>
  <c r="BK380" i="3"/>
  <c r="BX380" i="3"/>
  <c r="BY380" i="3"/>
  <c r="BS380" i="3"/>
  <c r="BI380" i="3"/>
  <c r="BJ380" i="3"/>
  <c r="BQ380" i="3"/>
  <c r="BT380" i="3"/>
  <c r="CB380" i="3"/>
  <c r="BM380" i="3"/>
  <c r="A381" i="3"/>
  <c r="B382" i="3"/>
  <c r="AR381" i="3"/>
  <c r="AQ381" i="3"/>
  <c r="A382" i="3" l="1"/>
  <c r="B383" i="3"/>
  <c r="AQ382" i="3"/>
  <c r="AR382" i="3"/>
  <c r="CD381" i="3"/>
  <c r="X381" i="3"/>
  <c r="Y381" i="3"/>
  <c r="AU381" i="3"/>
  <c r="AO381" i="3"/>
  <c r="BK381" i="3"/>
  <c r="BX381" i="3"/>
  <c r="AT381" i="3"/>
  <c r="AV381" i="3"/>
  <c r="BL381" i="3"/>
  <c r="CB381" i="3"/>
  <c r="AP381" i="3"/>
  <c r="BZ381" i="3"/>
  <c r="BY381" i="3"/>
  <c r="BJ381" i="3"/>
  <c r="BW381" i="3"/>
  <c r="BN381" i="3"/>
  <c r="BH381" i="3"/>
  <c r="BV381" i="3"/>
  <c r="BT381" i="3"/>
  <c r="BM381" i="3"/>
  <c r="BI381" i="3"/>
  <c r="BU381" i="3"/>
  <c r="BP381" i="3"/>
  <c r="BR381" i="3"/>
  <c r="CA381" i="3"/>
  <c r="BQ381" i="3"/>
  <c r="BS381" i="3"/>
  <c r="BO381" i="3"/>
  <c r="A383" i="3" l="1"/>
  <c r="B384" i="3"/>
  <c r="AR383" i="3"/>
  <c r="AQ383" i="3"/>
  <c r="CD382" i="3"/>
  <c r="Y382" i="3"/>
  <c r="X382" i="3"/>
  <c r="AT382" i="3"/>
  <c r="AV382" i="3"/>
  <c r="AP382" i="3"/>
  <c r="AO382" i="3"/>
  <c r="AU382" i="3"/>
  <c r="BW382" i="3"/>
  <c r="BS382" i="3"/>
  <c r="BI382" i="3"/>
  <c r="BZ382" i="3"/>
  <c r="BX382" i="3"/>
  <c r="BY382" i="3"/>
  <c r="BO382" i="3"/>
  <c r="BQ382" i="3"/>
  <c r="BJ382" i="3"/>
  <c r="BT382" i="3"/>
  <c r="BH382" i="3"/>
  <c r="CA382" i="3"/>
  <c r="BM382" i="3"/>
  <c r="BK382" i="3"/>
  <c r="BN382" i="3"/>
  <c r="BP382" i="3"/>
  <c r="BL382" i="3"/>
  <c r="BV382" i="3"/>
  <c r="CB382" i="3"/>
  <c r="BR382" i="3"/>
  <c r="BU382" i="3"/>
  <c r="A384" i="3" l="1"/>
  <c r="B385" i="3"/>
  <c r="AR384" i="3"/>
  <c r="AQ384" i="3"/>
  <c r="CD383" i="3"/>
  <c r="Y383" i="3"/>
  <c r="X383" i="3"/>
  <c r="AO383" i="3"/>
  <c r="AU383" i="3"/>
  <c r="AT383" i="3"/>
  <c r="AP383" i="3"/>
  <c r="BH383" i="3"/>
  <c r="BV383" i="3"/>
  <c r="BW383" i="3"/>
  <c r="AV383" i="3"/>
  <c r="BS383" i="3"/>
  <c r="BR383" i="3"/>
  <c r="BI383" i="3"/>
  <c r="BK383" i="3"/>
  <c r="BY383" i="3"/>
  <c r="BP383" i="3"/>
  <c r="BJ383" i="3"/>
  <c r="CA383" i="3"/>
  <c r="BL383" i="3"/>
  <c r="BN383" i="3"/>
  <c r="BM383" i="3"/>
  <c r="BZ383" i="3"/>
  <c r="CB383" i="3"/>
  <c r="BT383" i="3"/>
  <c r="BQ383" i="3"/>
  <c r="BX383" i="3"/>
  <c r="BU383" i="3"/>
  <c r="BO383" i="3"/>
  <c r="AR385" i="3" l="1"/>
  <c r="AQ385" i="3"/>
  <c r="A385" i="3"/>
  <c r="B386" i="3"/>
  <c r="CD384" i="3"/>
  <c r="Y384" i="3"/>
  <c r="X384" i="3"/>
  <c r="AO384" i="3"/>
  <c r="AV384" i="3"/>
  <c r="AU384" i="3"/>
  <c r="AT384" i="3"/>
  <c r="CB384" i="3"/>
  <c r="AP384" i="3"/>
  <c r="BL384" i="3"/>
  <c r="BK384" i="3"/>
  <c r="BH384" i="3"/>
  <c r="CA384" i="3"/>
  <c r="BP384" i="3"/>
  <c r="BW384" i="3"/>
  <c r="BN384" i="3"/>
  <c r="BZ384" i="3"/>
  <c r="BY384" i="3"/>
  <c r="BR384" i="3"/>
  <c r="BM384" i="3"/>
  <c r="BO384" i="3"/>
  <c r="BX384" i="3"/>
  <c r="BI384" i="3"/>
  <c r="BQ384" i="3"/>
  <c r="BS384" i="3"/>
  <c r="BT384" i="3"/>
  <c r="BJ384" i="3"/>
  <c r="BV384" i="3"/>
  <c r="BU384" i="3"/>
  <c r="AR386" i="3" l="1"/>
  <c r="AQ386" i="3"/>
  <c r="A386" i="3"/>
  <c r="B387" i="3"/>
  <c r="CD385" i="3"/>
  <c r="Y385" i="3"/>
  <c r="X385" i="3"/>
  <c r="AP385" i="3"/>
  <c r="AO385" i="3"/>
  <c r="AU385" i="3"/>
  <c r="AT385" i="3"/>
  <c r="BY385" i="3"/>
  <c r="BN385" i="3"/>
  <c r="AV385" i="3"/>
  <c r="BX385" i="3"/>
  <c r="BH385" i="3"/>
  <c r="BZ385" i="3"/>
  <c r="BP385" i="3"/>
  <c r="BT385" i="3"/>
  <c r="BK385" i="3"/>
  <c r="CA385" i="3"/>
  <c r="BR385" i="3"/>
  <c r="BV385" i="3"/>
  <c r="BO385" i="3"/>
  <c r="BW385" i="3"/>
  <c r="BU385" i="3"/>
  <c r="BQ385" i="3"/>
  <c r="BJ385" i="3"/>
  <c r="BI385" i="3"/>
  <c r="BM385" i="3"/>
  <c r="BL385" i="3"/>
  <c r="BS385" i="3"/>
  <c r="CB385" i="3"/>
  <c r="AR387" i="3" l="1"/>
  <c r="AQ387" i="3"/>
  <c r="B388" i="3"/>
  <c r="A387" i="3"/>
  <c r="CD386" i="3"/>
  <c r="Y386" i="3"/>
  <c r="X386" i="3"/>
  <c r="AP386" i="3"/>
  <c r="AU386" i="3"/>
  <c r="AO386" i="3"/>
  <c r="AV386" i="3"/>
  <c r="BS386" i="3"/>
  <c r="BM386" i="3"/>
  <c r="BX386" i="3"/>
  <c r="AT386" i="3"/>
  <c r="BL386" i="3"/>
  <c r="BZ386" i="3"/>
  <c r="BT386" i="3"/>
  <c r="BV386" i="3"/>
  <c r="BK386" i="3"/>
  <c r="CA386" i="3"/>
  <c r="BO386" i="3"/>
  <c r="BW386" i="3"/>
  <c r="BN386" i="3"/>
  <c r="BQ386" i="3"/>
  <c r="CB386" i="3"/>
  <c r="BY386" i="3"/>
  <c r="BU386" i="3"/>
  <c r="BH386" i="3"/>
  <c r="BR386" i="3"/>
  <c r="BJ386" i="3"/>
  <c r="BI386" i="3"/>
  <c r="BP386" i="3"/>
  <c r="CD387" i="3" l="1"/>
  <c r="X387" i="3"/>
  <c r="Y387" i="3"/>
  <c r="AV387" i="3"/>
  <c r="AO387" i="3"/>
  <c r="AT387" i="3"/>
  <c r="BN387" i="3"/>
  <c r="BV387" i="3"/>
  <c r="BL387" i="3"/>
  <c r="BP387" i="3"/>
  <c r="BM387" i="3"/>
  <c r="AU387" i="3"/>
  <c r="AP387" i="3"/>
  <c r="BI387" i="3"/>
  <c r="CA387" i="3"/>
  <c r="CB387" i="3"/>
  <c r="BJ387" i="3"/>
  <c r="BY387" i="3"/>
  <c r="BR387" i="3"/>
  <c r="BX387" i="3"/>
  <c r="BZ387" i="3"/>
  <c r="BH387" i="3"/>
  <c r="BU387" i="3"/>
  <c r="BW387" i="3"/>
  <c r="BK387" i="3"/>
  <c r="BT387" i="3"/>
  <c r="BS387" i="3"/>
  <c r="BO387" i="3"/>
  <c r="BQ387" i="3"/>
  <c r="AR388" i="3"/>
  <c r="AQ388" i="3"/>
  <c r="A388" i="3"/>
  <c r="B389" i="3"/>
  <c r="AR389" i="3" l="1"/>
  <c r="AQ389" i="3"/>
  <c r="A389" i="3"/>
  <c r="B390" i="3"/>
  <c r="CD388" i="3"/>
  <c r="X388" i="3"/>
  <c r="Y388" i="3"/>
  <c r="AP388" i="3"/>
  <c r="AV388" i="3"/>
  <c r="AO388" i="3"/>
  <c r="AU388" i="3"/>
  <c r="AT388" i="3"/>
  <c r="BV388" i="3"/>
  <c r="BJ388" i="3"/>
  <c r="BY388" i="3"/>
  <c r="BT388" i="3"/>
  <c r="BU388" i="3"/>
  <c r="BZ388" i="3"/>
  <c r="BQ388" i="3"/>
  <c r="BR388" i="3"/>
  <c r="BL388" i="3"/>
  <c r="BX388" i="3"/>
  <c r="BW388" i="3"/>
  <c r="BM388" i="3"/>
  <c r="BS388" i="3"/>
  <c r="CA388" i="3"/>
  <c r="BK388" i="3"/>
  <c r="BN388" i="3"/>
  <c r="BO388" i="3"/>
  <c r="BP388" i="3"/>
  <c r="BI388" i="3"/>
  <c r="BH388" i="3"/>
  <c r="CB388" i="3"/>
  <c r="AR390" i="3" l="1"/>
  <c r="AQ390" i="3"/>
  <c r="A390" i="3"/>
  <c r="B391" i="3"/>
  <c r="CD389" i="3"/>
  <c r="X389" i="3"/>
  <c r="Y389" i="3"/>
  <c r="AU389" i="3"/>
  <c r="AV389" i="3"/>
  <c r="AO389" i="3"/>
  <c r="AP389" i="3"/>
  <c r="BJ389" i="3"/>
  <c r="CA389" i="3"/>
  <c r="BQ389" i="3"/>
  <c r="BT389" i="3"/>
  <c r="AT389" i="3"/>
  <c r="BM389" i="3"/>
  <c r="BS389" i="3"/>
  <c r="BZ389" i="3"/>
  <c r="BO389" i="3"/>
  <c r="BW389" i="3"/>
  <c r="BK389" i="3"/>
  <c r="BR389" i="3"/>
  <c r="BX389" i="3"/>
  <c r="BI389" i="3"/>
  <c r="BY389" i="3"/>
  <c r="BU389" i="3"/>
  <c r="BP389" i="3"/>
  <c r="CB389" i="3"/>
  <c r="BH389" i="3"/>
  <c r="BL389" i="3"/>
  <c r="BN389" i="3"/>
  <c r="BV389" i="3"/>
  <c r="AR391" i="3" l="1"/>
  <c r="AQ391" i="3"/>
  <c r="A391" i="3"/>
  <c r="B392" i="3"/>
  <c r="CD390" i="3"/>
  <c r="Y390" i="3"/>
  <c r="AU390" i="3"/>
  <c r="X390" i="3"/>
  <c r="AT390" i="3"/>
  <c r="AP390" i="3"/>
  <c r="BZ390" i="3"/>
  <c r="AV390" i="3"/>
  <c r="AO390" i="3"/>
  <c r="BT390" i="3"/>
  <c r="BR390" i="3"/>
  <c r="BP390" i="3"/>
  <c r="BN390" i="3"/>
  <c r="BL390" i="3"/>
  <c r="BX390" i="3"/>
  <c r="BU390" i="3"/>
  <c r="CA390" i="3"/>
  <c r="BM390" i="3"/>
  <c r="BI390" i="3"/>
  <c r="BW390" i="3"/>
  <c r="BK390" i="3"/>
  <c r="BO390" i="3"/>
  <c r="BV390" i="3"/>
  <c r="BH390" i="3"/>
  <c r="CB390" i="3"/>
  <c r="BS390" i="3"/>
  <c r="BJ390" i="3"/>
  <c r="BQ390" i="3"/>
  <c r="BY390" i="3"/>
  <c r="A392" i="3" l="1"/>
  <c r="B393" i="3"/>
  <c r="AQ392" i="3"/>
  <c r="AR392" i="3"/>
  <c r="CD391" i="3"/>
  <c r="Y391" i="3"/>
  <c r="X391" i="3"/>
  <c r="AO391" i="3"/>
  <c r="AV391" i="3"/>
  <c r="AP391" i="3"/>
  <c r="AT391" i="3"/>
  <c r="AU391" i="3"/>
  <c r="BX391" i="3"/>
  <c r="BS391" i="3"/>
  <c r="BI391" i="3"/>
  <c r="BO391" i="3"/>
  <c r="BM391" i="3"/>
  <c r="CB391" i="3"/>
  <c r="CA391" i="3"/>
  <c r="BN391" i="3"/>
  <c r="BR391" i="3"/>
  <c r="BJ391" i="3"/>
  <c r="BK391" i="3"/>
  <c r="BP391" i="3"/>
  <c r="BL391" i="3"/>
  <c r="BV391" i="3"/>
  <c r="BY391" i="3"/>
  <c r="BZ391" i="3"/>
  <c r="BT391" i="3"/>
  <c r="BW391" i="3"/>
  <c r="BQ391" i="3"/>
  <c r="BH391" i="3"/>
  <c r="BU391" i="3"/>
  <c r="A393" i="3" l="1"/>
  <c r="B394" i="3"/>
  <c r="AQ393" i="3"/>
  <c r="AR393" i="3"/>
  <c r="CD392" i="3"/>
  <c r="Y392" i="3"/>
  <c r="AO392" i="3"/>
  <c r="AV392" i="3"/>
  <c r="AT392" i="3"/>
  <c r="AP392" i="3"/>
  <c r="X392" i="3"/>
  <c r="AU392" i="3"/>
  <c r="BP392" i="3"/>
  <c r="BZ392" i="3"/>
  <c r="BT392" i="3"/>
  <c r="BK392" i="3"/>
  <c r="BY392" i="3"/>
  <c r="BI392" i="3"/>
  <c r="BJ392" i="3"/>
  <c r="BH392" i="3"/>
  <c r="CA392" i="3"/>
  <c r="BQ392" i="3"/>
  <c r="CB392" i="3"/>
  <c r="BN392" i="3"/>
  <c r="BW392" i="3"/>
  <c r="BX392" i="3"/>
  <c r="BL392" i="3"/>
  <c r="BR392" i="3"/>
  <c r="BO392" i="3"/>
  <c r="BS392" i="3"/>
  <c r="BV392" i="3"/>
  <c r="BM392" i="3"/>
  <c r="BU392" i="3"/>
  <c r="A394" i="3" l="1"/>
  <c r="B395" i="3"/>
  <c r="AR394" i="3"/>
  <c r="AQ394" i="3"/>
  <c r="CD393" i="3"/>
  <c r="Y393" i="3"/>
  <c r="X393" i="3"/>
  <c r="AV393" i="3"/>
  <c r="AU393" i="3"/>
  <c r="AT393" i="3"/>
  <c r="AP393" i="3"/>
  <c r="BO393" i="3"/>
  <c r="BX393" i="3"/>
  <c r="BV393" i="3"/>
  <c r="BP393" i="3"/>
  <c r="BJ393" i="3"/>
  <c r="AO393" i="3"/>
  <c r="BQ393" i="3"/>
  <c r="CB393" i="3"/>
  <c r="BH393" i="3"/>
  <c r="BM393" i="3"/>
  <c r="BI393" i="3"/>
  <c r="BL393" i="3"/>
  <c r="CA393" i="3"/>
  <c r="BN393" i="3"/>
  <c r="BS393" i="3"/>
  <c r="BR393" i="3"/>
  <c r="BK393" i="3"/>
  <c r="BU393" i="3"/>
  <c r="BT393" i="3"/>
  <c r="BZ393" i="3"/>
  <c r="BY393" i="3"/>
  <c r="BW393" i="3"/>
  <c r="B396" i="3" l="1"/>
  <c r="A395" i="3"/>
  <c r="AR395" i="3"/>
  <c r="AQ395" i="3"/>
  <c r="CD394" i="3"/>
  <c r="X394" i="3"/>
  <c r="Y394" i="3"/>
  <c r="AU394" i="3"/>
  <c r="AT394" i="3"/>
  <c r="AV394" i="3"/>
  <c r="AO394" i="3"/>
  <c r="AP394" i="3"/>
  <c r="BI394" i="3"/>
  <c r="CB394" i="3"/>
  <c r="BM394" i="3"/>
  <c r="BJ394" i="3"/>
  <c r="BS394" i="3"/>
  <c r="BN394" i="3"/>
  <c r="BT394" i="3"/>
  <c r="BL394" i="3"/>
  <c r="BX394" i="3"/>
  <c r="BK394" i="3"/>
  <c r="BU394" i="3"/>
  <c r="BQ394" i="3"/>
  <c r="BV394" i="3"/>
  <c r="BY394" i="3"/>
  <c r="BO394" i="3"/>
  <c r="CA394" i="3"/>
  <c r="BH394" i="3"/>
  <c r="BR394" i="3"/>
  <c r="BW394" i="3"/>
  <c r="BZ394" i="3"/>
  <c r="BP394" i="3"/>
  <c r="CD395" i="3" l="1"/>
  <c r="Y395" i="3"/>
  <c r="X395" i="3"/>
  <c r="AO395" i="3"/>
  <c r="AV395" i="3"/>
  <c r="AU395" i="3"/>
  <c r="AP395" i="3"/>
  <c r="AT395" i="3"/>
  <c r="BV395" i="3"/>
  <c r="BU395" i="3"/>
  <c r="BZ395" i="3"/>
  <c r="BW395" i="3"/>
  <c r="BM395" i="3"/>
  <c r="BL395" i="3"/>
  <c r="BP395" i="3"/>
  <c r="BX395" i="3"/>
  <c r="BT395" i="3"/>
  <c r="CB395" i="3"/>
  <c r="CA395" i="3"/>
  <c r="BN395" i="3"/>
  <c r="BR395" i="3"/>
  <c r="BI395" i="3"/>
  <c r="BO395" i="3"/>
  <c r="BY395" i="3"/>
  <c r="BK395" i="3"/>
  <c r="BJ395" i="3"/>
  <c r="BS395" i="3"/>
  <c r="BQ395" i="3"/>
  <c r="BH395" i="3"/>
  <c r="A396" i="3"/>
  <c r="B397" i="3"/>
  <c r="AQ396" i="3"/>
  <c r="AR396" i="3"/>
  <c r="AR397" i="3" l="1"/>
  <c r="AQ397" i="3"/>
  <c r="A397" i="3"/>
  <c r="B398" i="3"/>
  <c r="CD396" i="3"/>
  <c r="X396" i="3"/>
  <c r="Y396" i="3"/>
  <c r="AO396" i="3"/>
  <c r="AT396" i="3"/>
  <c r="AV396" i="3"/>
  <c r="AP396" i="3"/>
  <c r="BK396" i="3"/>
  <c r="AU396" i="3"/>
  <c r="BP396" i="3"/>
  <c r="BY396" i="3"/>
  <c r="BJ396" i="3"/>
  <c r="BV396" i="3"/>
  <c r="BQ396" i="3"/>
  <c r="BS396" i="3"/>
  <c r="BO396" i="3"/>
  <c r="BW396" i="3"/>
  <c r="CA396" i="3"/>
  <c r="BL396" i="3"/>
  <c r="BU396" i="3"/>
  <c r="BN396" i="3"/>
  <c r="BZ396" i="3"/>
  <c r="BR396" i="3"/>
  <c r="BT396" i="3"/>
  <c r="CB396" i="3"/>
  <c r="BX396" i="3"/>
  <c r="BM396" i="3"/>
  <c r="BI396" i="3"/>
  <c r="BH396" i="3"/>
  <c r="AR398" i="3" l="1"/>
  <c r="AQ398" i="3"/>
  <c r="A398" i="3"/>
  <c r="B399" i="3"/>
  <c r="CD397" i="3"/>
  <c r="X397" i="3"/>
  <c r="Y397" i="3"/>
  <c r="AP397" i="3"/>
  <c r="AU397" i="3"/>
  <c r="AV397" i="3"/>
  <c r="AO397" i="3"/>
  <c r="AT397" i="3"/>
  <c r="BV397" i="3"/>
  <c r="BO397" i="3"/>
  <c r="BK397" i="3"/>
  <c r="BJ397" i="3"/>
  <c r="BY397" i="3"/>
  <c r="BL397" i="3"/>
  <c r="CB397" i="3"/>
  <c r="BW397" i="3"/>
  <c r="BP397" i="3"/>
  <c r="BU397" i="3"/>
  <c r="BR397" i="3"/>
  <c r="BH397" i="3"/>
  <c r="CA397" i="3"/>
  <c r="BS397" i="3"/>
  <c r="BN397" i="3"/>
  <c r="BX397" i="3"/>
  <c r="BI397" i="3"/>
  <c r="BZ397" i="3"/>
  <c r="BM397" i="3"/>
  <c r="BT397" i="3"/>
  <c r="BQ397" i="3"/>
  <c r="AR399" i="3" l="1"/>
  <c r="AQ399" i="3"/>
  <c r="A399" i="3"/>
  <c r="B400" i="3"/>
  <c r="CD398" i="3"/>
  <c r="Y398" i="3"/>
  <c r="X398" i="3"/>
  <c r="AP398" i="3"/>
  <c r="AT398" i="3"/>
  <c r="AV398" i="3"/>
  <c r="AO398" i="3"/>
  <c r="BS398" i="3"/>
  <c r="BT398" i="3"/>
  <c r="BP398" i="3"/>
  <c r="BW398" i="3"/>
  <c r="BM398" i="3"/>
  <c r="BK398" i="3"/>
  <c r="BQ398" i="3"/>
  <c r="AU398" i="3"/>
  <c r="BI398" i="3"/>
  <c r="BL398" i="3"/>
  <c r="CB398" i="3"/>
  <c r="BX398" i="3"/>
  <c r="CA398" i="3"/>
  <c r="BO398" i="3"/>
  <c r="BY398" i="3"/>
  <c r="BJ398" i="3"/>
  <c r="BZ398" i="3"/>
  <c r="BR398" i="3"/>
  <c r="BH398" i="3"/>
  <c r="BN398" i="3"/>
  <c r="BU398" i="3"/>
  <c r="BV398" i="3"/>
  <c r="AR400" i="3" l="1"/>
  <c r="AQ400" i="3"/>
  <c r="A400" i="3"/>
  <c r="B401" i="3"/>
  <c r="CD399" i="3"/>
  <c r="X399" i="3"/>
  <c r="Y399" i="3"/>
  <c r="AT399" i="3"/>
  <c r="AO399" i="3"/>
  <c r="AV399" i="3"/>
  <c r="AP399" i="3"/>
  <c r="AU399" i="3"/>
  <c r="CA399" i="3"/>
  <c r="BQ399" i="3"/>
  <c r="BR399" i="3"/>
  <c r="BT399" i="3"/>
  <c r="BU399" i="3"/>
  <c r="BO399" i="3"/>
  <c r="BM399" i="3"/>
  <c r="BW399" i="3"/>
  <c r="BX399" i="3"/>
  <c r="CB399" i="3"/>
  <c r="BI399" i="3"/>
  <c r="BY399" i="3"/>
  <c r="BS399" i="3"/>
  <c r="BH399" i="3"/>
  <c r="BV399" i="3"/>
  <c r="BK399" i="3"/>
  <c r="BL399" i="3"/>
  <c r="BP399" i="3"/>
  <c r="BN399" i="3"/>
  <c r="BJ399" i="3"/>
  <c r="BZ399" i="3"/>
  <c r="AR401" i="3" l="1"/>
  <c r="AQ401" i="3"/>
  <c r="A401" i="3"/>
  <c r="B402" i="3"/>
  <c r="CD400" i="3"/>
  <c r="Y400" i="3"/>
  <c r="X400" i="3"/>
  <c r="AV400" i="3"/>
  <c r="AT400" i="3"/>
  <c r="AU400" i="3"/>
  <c r="AP400" i="3"/>
  <c r="AO400" i="3"/>
  <c r="BK400" i="3"/>
  <c r="BW400" i="3"/>
  <c r="CA400" i="3"/>
  <c r="BI400" i="3"/>
  <c r="BQ400" i="3"/>
  <c r="BM400" i="3"/>
  <c r="CB400" i="3"/>
  <c r="BP400" i="3"/>
  <c r="BV400" i="3"/>
  <c r="BT400" i="3"/>
  <c r="BJ400" i="3"/>
  <c r="BZ400" i="3"/>
  <c r="BU400" i="3"/>
  <c r="BS400" i="3"/>
  <c r="BO400" i="3"/>
  <c r="BY400" i="3"/>
  <c r="BL400" i="3"/>
  <c r="BN400" i="3"/>
  <c r="BR400" i="3"/>
  <c r="BH400" i="3"/>
  <c r="BX400" i="3"/>
  <c r="AR402" i="3" l="1"/>
  <c r="AQ402" i="3"/>
  <c r="A402" i="3"/>
  <c r="B403" i="3"/>
  <c r="CD401" i="3"/>
  <c r="Y401" i="3"/>
  <c r="X401" i="3"/>
  <c r="AP401" i="3"/>
  <c r="AT401" i="3"/>
  <c r="AO401" i="3"/>
  <c r="AV401" i="3"/>
  <c r="AU401" i="3"/>
  <c r="BR401" i="3"/>
  <c r="BZ401" i="3"/>
  <c r="BS401" i="3"/>
  <c r="BW401" i="3"/>
  <c r="BH401" i="3"/>
  <c r="BX401" i="3"/>
  <c r="BU401" i="3"/>
  <c r="BI401" i="3"/>
  <c r="BJ401" i="3"/>
  <c r="BK401" i="3"/>
  <c r="BT401" i="3"/>
  <c r="CA401" i="3"/>
  <c r="BY401" i="3"/>
  <c r="BO401" i="3"/>
  <c r="BP401" i="3"/>
  <c r="BQ401" i="3"/>
  <c r="BM401" i="3"/>
  <c r="BN401" i="3"/>
  <c r="CB401" i="3"/>
  <c r="BL401" i="3"/>
  <c r="BV401" i="3"/>
  <c r="AR403" i="3" l="1"/>
  <c r="AQ403" i="3"/>
  <c r="B404" i="3"/>
  <c r="A403" i="3"/>
  <c r="CD402" i="3"/>
  <c r="Y402" i="3"/>
  <c r="X402" i="3"/>
  <c r="AP402" i="3"/>
  <c r="AT402" i="3"/>
  <c r="AV402" i="3"/>
  <c r="AO402" i="3"/>
  <c r="AU402" i="3"/>
  <c r="BO402" i="3"/>
  <c r="BR402" i="3"/>
  <c r="BN402" i="3"/>
  <c r="CB402" i="3"/>
  <c r="BY402" i="3"/>
  <c r="BL402" i="3"/>
  <c r="BI402" i="3"/>
  <c r="BM402" i="3"/>
  <c r="BX402" i="3"/>
  <c r="BJ402" i="3"/>
  <c r="BZ402" i="3"/>
  <c r="BU402" i="3"/>
  <c r="BQ402" i="3"/>
  <c r="BK402" i="3"/>
  <c r="BH402" i="3"/>
  <c r="BV402" i="3"/>
  <c r="BP402" i="3"/>
  <c r="BT402" i="3"/>
  <c r="CA402" i="3"/>
  <c r="BS402" i="3"/>
  <c r="BW402" i="3"/>
  <c r="CD403" i="3" l="1"/>
  <c r="Y403" i="3"/>
  <c r="X403" i="3"/>
  <c r="AU403" i="3"/>
  <c r="AO403" i="3"/>
  <c r="AP403" i="3"/>
  <c r="AT403" i="3"/>
  <c r="AV403" i="3"/>
  <c r="BV403" i="3"/>
  <c r="BW403" i="3"/>
  <c r="BM403" i="3"/>
  <c r="BI403" i="3"/>
  <c r="BZ403" i="3"/>
  <c r="BH403" i="3"/>
  <c r="CB403" i="3"/>
  <c r="BP403" i="3"/>
  <c r="BN403" i="3"/>
  <c r="BO403" i="3"/>
  <c r="BT403" i="3"/>
  <c r="BJ403" i="3"/>
  <c r="BX403" i="3"/>
  <c r="BK403" i="3"/>
  <c r="BY403" i="3"/>
  <c r="BL403" i="3"/>
  <c r="BS403" i="3"/>
  <c r="BQ403" i="3"/>
  <c r="BR403" i="3"/>
  <c r="BU403" i="3"/>
  <c r="CA403" i="3"/>
  <c r="A404" i="3"/>
  <c r="B405" i="3"/>
  <c r="AQ404" i="3"/>
  <c r="AR404" i="3"/>
  <c r="A405" i="3" l="1"/>
  <c r="B406" i="3"/>
  <c r="AR405" i="3"/>
  <c r="AQ405" i="3"/>
  <c r="CD404" i="3"/>
  <c r="Y404" i="3"/>
  <c r="X404" i="3"/>
  <c r="AO404" i="3"/>
  <c r="AU404" i="3"/>
  <c r="AT404" i="3"/>
  <c r="AV404" i="3"/>
  <c r="BN404" i="3"/>
  <c r="CA404" i="3"/>
  <c r="AP404" i="3"/>
  <c r="BX404" i="3"/>
  <c r="BZ404" i="3"/>
  <c r="BY404" i="3"/>
  <c r="BI404" i="3"/>
  <c r="BJ404" i="3"/>
  <c r="BU404" i="3"/>
  <c r="CB404" i="3"/>
  <c r="BH404" i="3"/>
  <c r="BW404" i="3"/>
  <c r="BT404" i="3"/>
  <c r="BL404" i="3"/>
  <c r="BV404" i="3"/>
  <c r="BP404" i="3"/>
  <c r="BR404" i="3"/>
  <c r="BM404" i="3"/>
  <c r="BQ404" i="3"/>
  <c r="BK404" i="3"/>
  <c r="BO404" i="3"/>
  <c r="BS404" i="3"/>
  <c r="A406" i="3" l="1"/>
  <c r="B407" i="3"/>
  <c r="AQ406" i="3"/>
  <c r="AR406" i="3"/>
  <c r="CD405" i="3"/>
  <c r="X405" i="3"/>
  <c r="Y405" i="3"/>
  <c r="AP405" i="3"/>
  <c r="AT405" i="3"/>
  <c r="AO405" i="3"/>
  <c r="AU405" i="3"/>
  <c r="CB405" i="3"/>
  <c r="AV405" i="3"/>
  <c r="CA405" i="3"/>
  <c r="BT405" i="3"/>
  <c r="BS405" i="3"/>
  <c r="BW405" i="3"/>
  <c r="BO405" i="3"/>
  <c r="BN405" i="3"/>
  <c r="BY405" i="3"/>
  <c r="BX405" i="3"/>
  <c r="BL405" i="3"/>
  <c r="BJ405" i="3"/>
  <c r="BU405" i="3"/>
  <c r="BM405" i="3"/>
  <c r="BR405" i="3"/>
  <c r="BH405" i="3"/>
  <c r="BZ405" i="3"/>
  <c r="BQ405" i="3"/>
  <c r="BV405" i="3"/>
  <c r="BK405" i="3"/>
  <c r="BP405" i="3"/>
  <c r="BI405" i="3"/>
  <c r="A407" i="3" l="1"/>
  <c r="B408" i="3"/>
  <c r="AQ407" i="3"/>
  <c r="AR407" i="3"/>
  <c r="CD406" i="3"/>
  <c r="Y406" i="3"/>
  <c r="X406" i="3"/>
  <c r="AO406" i="3"/>
  <c r="AV406" i="3"/>
  <c r="AT406" i="3"/>
  <c r="AP406" i="3"/>
  <c r="AU406" i="3"/>
  <c r="BK406" i="3"/>
  <c r="BH406" i="3"/>
  <c r="BM406" i="3"/>
  <c r="BU406" i="3"/>
  <c r="BR406" i="3"/>
  <c r="BW406" i="3"/>
  <c r="BL406" i="3"/>
  <c r="CB406" i="3"/>
  <c r="BV406" i="3"/>
  <c r="BS406" i="3"/>
  <c r="BY406" i="3"/>
  <c r="BO406" i="3"/>
  <c r="BI406" i="3"/>
  <c r="CA406" i="3"/>
  <c r="BN406" i="3"/>
  <c r="BP406" i="3"/>
  <c r="BJ406" i="3"/>
  <c r="BX406" i="3"/>
  <c r="BQ406" i="3"/>
  <c r="BT406" i="3"/>
  <c r="BZ406" i="3"/>
  <c r="A408" i="3" l="1"/>
  <c r="B409" i="3"/>
  <c r="AQ408" i="3"/>
  <c r="AR408" i="3"/>
  <c r="CD407" i="3"/>
  <c r="Y407" i="3"/>
  <c r="X407" i="3"/>
  <c r="AU407" i="3"/>
  <c r="AV407" i="3"/>
  <c r="AT407" i="3"/>
  <c r="BR407" i="3"/>
  <c r="BZ407" i="3"/>
  <c r="BI407" i="3"/>
  <c r="AO407" i="3"/>
  <c r="BJ407" i="3"/>
  <c r="CB407" i="3"/>
  <c r="BS407" i="3"/>
  <c r="BT407" i="3"/>
  <c r="BL407" i="3"/>
  <c r="AP407" i="3"/>
  <c r="BM407" i="3"/>
  <c r="BN407" i="3"/>
  <c r="BK407" i="3"/>
  <c r="BU407" i="3"/>
  <c r="BX407" i="3"/>
  <c r="BH407" i="3"/>
  <c r="BV407" i="3"/>
  <c r="BW407" i="3"/>
  <c r="CA407" i="3"/>
  <c r="BQ407" i="3"/>
  <c r="BY407" i="3"/>
  <c r="BP407" i="3"/>
  <c r="BO407" i="3"/>
  <c r="AR409" i="3" l="1"/>
  <c r="AQ409" i="3"/>
  <c r="A409" i="3"/>
  <c r="B410" i="3"/>
  <c r="CD408" i="3"/>
  <c r="Y408" i="3"/>
  <c r="X408" i="3"/>
  <c r="AO408" i="3"/>
  <c r="AP408" i="3"/>
  <c r="AT408" i="3"/>
  <c r="AU408" i="3"/>
  <c r="AV408" i="3"/>
  <c r="BO408" i="3"/>
  <c r="CB408" i="3"/>
  <c r="BU408" i="3"/>
  <c r="BW408" i="3"/>
  <c r="BT408" i="3"/>
  <c r="BX408" i="3"/>
  <c r="BP408" i="3"/>
  <c r="BL408" i="3"/>
  <c r="BJ408" i="3"/>
  <c r="BS408" i="3"/>
  <c r="BY408" i="3"/>
  <c r="BM408" i="3"/>
  <c r="BI408" i="3"/>
  <c r="BR408" i="3"/>
  <c r="BZ408" i="3"/>
  <c r="BV408" i="3"/>
  <c r="BN408" i="3"/>
  <c r="BK408" i="3"/>
  <c r="BQ408" i="3"/>
  <c r="BH408" i="3"/>
  <c r="CA408" i="3"/>
  <c r="AR410" i="3" l="1"/>
  <c r="AQ410" i="3"/>
  <c r="A410" i="3"/>
  <c r="B411" i="3"/>
  <c r="CD409" i="3"/>
  <c r="Y409" i="3"/>
  <c r="X409" i="3"/>
  <c r="AU409" i="3"/>
  <c r="AP409" i="3"/>
  <c r="AV409" i="3"/>
  <c r="AO409" i="3"/>
  <c r="AT409" i="3"/>
  <c r="BL409" i="3"/>
  <c r="BX409" i="3"/>
  <c r="BK409" i="3"/>
  <c r="BP409" i="3"/>
  <c r="BO409" i="3"/>
  <c r="BY409" i="3"/>
  <c r="BV409" i="3"/>
  <c r="BI409" i="3"/>
  <c r="BN409" i="3"/>
  <c r="BT409" i="3"/>
  <c r="BH409" i="3"/>
  <c r="CA409" i="3"/>
  <c r="BQ409" i="3"/>
  <c r="BU409" i="3"/>
  <c r="BJ409" i="3"/>
  <c r="BM409" i="3"/>
  <c r="BR409" i="3"/>
  <c r="BS409" i="3"/>
  <c r="CB409" i="3"/>
  <c r="BZ409" i="3"/>
  <c r="BW409" i="3"/>
  <c r="AR411" i="3" l="1"/>
  <c r="AQ411" i="3"/>
  <c r="B412" i="3"/>
  <c r="A411" i="3"/>
  <c r="CD410" i="3"/>
  <c r="X410" i="3"/>
  <c r="Y410" i="3"/>
  <c r="AP410" i="3"/>
  <c r="AO410" i="3"/>
  <c r="AT410" i="3"/>
  <c r="AU410" i="3"/>
  <c r="AV410" i="3"/>
  <c r="CA410" i="3"/>
  <c r="BI410" i="3"/>
  <c r="BK410" i="3"/>
  <c r="BS410" i="3"/>
  <c r="BZ410" i="3"/>
  <c r="BH410" i="3"/>
  <c r="BU410" i="3"/>
  <c r="BR410" i="3"/>
  <c r="BL410" i="3"/>
  <c r="BN410" i="3"/>
  <c r="BO410" i="3"/>
  <c r="BV410" i="3"/>
  <c r="BY410" i="3"/>
  <c r="CB410" i="3"/>
  <c r="BJ410" i="3"/>
  <c r="BT410" i="3"/>
  <c r="BX410" i="3"/>
  <c r="BQ410" i="3"/>
  <c r="BW410" i="3"/>
  <c r="BP410" i="3"/>
  <c r="BM410" i="3"/>
  <c r="CD411" i="3" l="1"/>
  <c r="Y411" i="3"/>
  <c r="X411" i="3"/>
  <c r="AV411" i="3"/>
  <c r="AP411" i="3"/>
  <c r="AU411" i="3"/>
  <c r="AO411" i="3"/>
  <c r="AT411" i="3"/>
  <c r="BV411" i="3"/>
  <c r="BQ411" i="3"/>
  <c r="CA411" i="3"/>
  <c r="BU411" i="3"/>
  <c r="BW411" i="3"/>
  <c r="BL411" i="3"/>
  <c r="BI411" i="3"/>
  <c r="BH411" i="3"/>
  <c r="BO411" i="3"/>
  <c r="CB411" i="3"/>
  <c r="BX411" i="3"/>
  <c r="BY411" i="3"/>
  <c r="BN411" i="3"/>
  <c r="BS411" i="3"/>
  <c r="BM411" i="3"/>
  <c r="BR411" i="3"/>
  <c r="BT411" i="3"/>
  <c r="BK411" i="3"/>
  <c r="BP411" i="3"/>
  <c r="BZ411" i="3"/>
  <c r="BJ411" i="3"/>
  <c r="AR412" i="3"/>
  <c r="AQ412" i="3"/>
  <c r="A412" i="3"/>
  <c r="B413" i="3"/>
  <c r="AR413" i="3" l="1"/>
  <c r="AQ413" i="3"/>
  <c r="A413" i="3"/>
  <c r="B414" i="3"/>
  <c r="CD412" i="3"/>
  <c r="X412" i="3"/>
  <c r="Y412" i="3"/>
  <c r="AO412" i="3"/>
  <c r="AU412" i="3"/>
  <c r="AV412" i="3"/>
  <c r="AT412" i="3"/>
  <c r="AP412" i="3"/>
  <c r="BM412" i="3"/>
  <c r="BP412" i="3"/>
  <c r="BS412" i="3"/>
  <c r="BV412" i="3"/>
  <c r="BT412" i="3"/>
  <c r="BZ412" i="3"/>
  <c r="BJ412" i="3"/>
  <c r="BN412" i="3"/>
  <c r="CA412" i="3"/>
  <c r="BW412" i="3"/>
  <c r="BY412" i="3"/>
  <c r="BX412" i="3"/>
  <c r="BK412" i="3"/>
  <c r="BU412" i="3"/>
  <c r="BQ412" i="3"/>
  <c r="BO412" i="3"/>
  <c r="BR412" i="3"/>
  <c r="BH412" i="3"/>
  <c r="CB412" i="3"/>
  <c r="BL412" i="3"/>
  <c r="BI412" i="3"/>
  <c r="AR414" i="3" l="1"/>
  <c r="AQ414" i="3"/>
  <c r="A414" i="3"/>
  <c r="B415" i="3"/>
  <c r="CD413" i="3"/>
  <c r="X413" i="3"/>
  <c r="Y413" i="3"/>
  <c r="AU413" i="3"/>
  <c r="AV413" i="3"/>
  <c r="AO413" i="3"/>
  <c r="AT413" i="3"/>
  <c r="AP413" i="3"/>
  <c r="BW413" i="3"/>
  <c r="CB413" i="3"/>
  <c r="CA413" i="3"/>
  <c r="BL413" i="3"/>
  <c r="BV413" i="3"/>
  <c r="BQ413" i="3"/>
  <c r="BY413" i="3"/>
  <c r="BX413" i="3"/>
  <c r="BM413" i="3"/>
  <c r="BJ413" i="3"/>
  <c r="BR413" i="3"/>
  <c r="BS413" i="3"/>
  <c r="BK413" i="3"/>
  <c r="BO413" i="3"/>
  <c r="BI413" i="3"/>
  <c r="BZ413" i="3"/>
  <c r="BT413" i="3"/>
  <c r="BN413" i="3"/>
  <c r="BH413" i="3"/>
  <c r="BU413" i="3"/>
  <c r="BP413" i="3"/>
  <c r="AR415" i="3" l="1"/>
  <c r="AQ415" i="3"/>
  <c r="A415" i="3"/>
  <c r="B416" i="3"/>
  <c r="CD414" i="3"/>
  <c r="Y414" i="3"/>
  <c r="X414" i="3"/>
  <c r="AU414" i="3"/>
  <c r="AP414" i="3"/>
  <c r="AO414" i="3"/>
  <c r="AT414" i="3"/>
  <c r="BV414" i="3"/>
  <c r="BN414" i="3"/>
  <c r="BU414" i="3"/>
  <c r="BW414" i="3"/>
  <c r="AV414" i="3"/>
  <c r="BS414" i="3"/>
  <c r="BT414" i="3"/>
  <c r="CA414" i="3"/>
  <c r="BO414" i="3"/>
  <c r="BX414" i="3"/>
  <c r="BP414" i="3"/>
  <c r="BM414" i="3"/>
  <c r="BL414" i="3"/>
  <c r="BQ414" i="3"/>
  <c r="BK414" i="3"/>
  <c r="CB414" i="3"/>
  <c r="BH414" i="3"/>
  <c r="BI414" i="3"/>
  <c r="BY414" i="3"/>
  <c r="BR414" i="3"/>
  <c r="BZ414" i="3"/>
  <c r="BJ414" i="3"/>
  <c r="A416" i="3" l="1"/>
  <c r="B417" i="3"/>
  <c r="AQ416" i="3"/>
  <c r="AR416" i="3"/>
  <c r="CD415" i="3"/>
  <c r="Y415" i="3"/>
  <c r="X415" i="3"/>
  <c r="AU415" i="3"/>
  <c r="AP415" i="3"/>
  <c r="AV415" i="3"/>
  <c r="AO415" i="3"/>
  <c r="BQ415" i="3"/>
  <c r="AT415" i="3"/>
  <c r="BH415" i="3"/>
  <c r="BW415" i="3"/>
  <c r="BX415" i="3"/>
  <c r="BS415" i="3"/>
  <c r="BV415" i="3"/>
  <c r="CA415" i="3"/>
  <c r="BO415" i="3"/>
  <c r="BR415" i="3"/>
  <c r="BI415" i="3"/>
  <c r="BN415" i="3"/>
  <c r="BJ415" i="3"/>
  <c r="BM415" i="3"/>
  <c r="BT415" i="3"/>
  <c r="BK415" i="3"/>
  <c r="BY415" i="3"/>
  <c r="BU415" i="3"/>
  <c r="BZ415" i="3"/>
  <c r="BP415" i="3"/>
  <c r="BL415" i="3"/>
  <c r="CB415" i="3"/>
  <c r="A417" i="3" l="1"/>
  <c r="B418" i="3"/>
  <c r="AR417" i="3"/>
  <c r="AQ417" i="3"/>
  <c r="CD416" i="3"/>
  <c r="Y416" i="3"/>
  <c r="X416" i="3"/>
  <c r="AV416" i="3"/>
  <c r="AP416" i="3"/>
  <c r="AT416" i="3"/>
  <c r="AO416" i="3"/>
  <c r="CB416" i="3"/>
  <c r="BR416" i="3"/>
  <c r="BI416" i="3"/>
  <c r="BL416" i="3"/>
  <c r="AU416" i="3"/>
  <c r="BQ416" i="3"/>
  <c r="BX416" i="3"/>
  <c r="BT416" i="3"/>
  <c r="BZ416" i="3"/>
  <c r="BY416" i="3"/>
  <c r="CA416" i="3"/>
  <c r="BO416" i="3"/>
  <c r="BM416" i="3"/>
  <c r="BN416" i="3"/>
  <c r="BW416" i="3"/>
  <c r="BJ416" i="3"/>
  <c r="BH416" i="3"/>
  <c r="BK416" i="3"/>
  <c r="BU416" i="3"/>
  <c r="BP416" i="3"/>
  <c r="BS416" i="3"/>
  <c r="BV416" i="3"/>
  <c r="A418" i="3" l="1"/>
  <c r="B419" i="3"/>
  <c r="AQ418" i="3"/>
  <c r="AR418" i="3"/>
  <c r="CD417" i="3"/>
  <c r="Y417" i="3"/>
  <c r="X417" i="3"/>
  <c r="AO417" i="3"/>
  <c r="AU417" i="3"/>
  <c r="AV417" i="3"/>
  <c r="AP417" i="3"/>
  <c r="AT417" i="3"/>
  <c r="BW417" i="3"/>
  <c r="BZ417" i="3"/>
  <c r="BO417" i="3"/>
  <c r="BI417" i="3"/>
  <c r="CA417" i="3"/>
  <c r="CB417" i="3"/>
  <c r="BM417" i="3"/>
  <c r="BX417" i="3"/>
  <c r="BS417" i="3"/>
  <c r="BN417" i="3"/>
  <c r="BY417" i="3"/>
  <c r="BP417" i="3"/>
  <c r="BT417" i="3"/>
  <c r="BV417" i="3"/>
  <c r="BL417" i="3"/>
  <c r="BR417" i="3"/>
  <c r="BQ417" i="3"/>
  <c r="BU417" i="3"/>
  <c r="BK417" i="3"/>
  <c r="BH417" i="3"/>
  <c r="BJ417" i="3"/>
  <c r="B420" i="3" l="1"/>
  <c r="A419" i="3"/>
  <c r="AQ419" i="3"/>
  <c r="AR419" i="3"/>
  <c r="CD418" i="3"/>
  <c r="X418" i="3"/>
  <c r="Y418" i="3"/>
  <c r="AP418" i="3"/>
  <c r="AT418" i="3"/>
  <c r="AV418" i="3"/>
  <c r="AO418" i="3"/>
  <c r="BK418" i="3"/>
  <c r="AU418" i="3"/>
  <c r="BQ418" i="3"/>
  <c r="BL418" i="3"/>
  <c r="BS418" i="3"/>
  <c r="BO418" i="3"/>
  <c r="CA418" i="3"/>
  <c r="BW418" i="3"/>
  <c r="BZ418" i="3"/>
  <c r="BM418" i="3"/>
  <c r="BH418" i="3"/>
  <c r="BI418" i="3"/>
  <c r="BX418" i="3"/>
  <c r="BV418" i="3"/>
  <c r="BR418" i="3"/>
  <c r="BN418" i="3"/>
  <c r="BY418" i="3"/>
  <c r="BU418" i="3"/>
  <c r="BP418" i="3"/>
  <c r="BJ418" i="3"/>
  <c r="BT418" i="3"/>
  <c r="CB418" i="3"/>
  <c r="CD419" i="3" l="1"/>
  <c r="X419" i="3"/>
  <c r="Y419" i="3"/>
  <c r="AV419" i="3"/>
  <c r="AT419" i="3"/>
  <c r="AO419" i="3"/>
  <c r="AP419" i="3"/>
  <c r="AU419" i="3"/>
  <c r="BH419" i="3"/>
  <c r="BL419" i="3"/>
  <c r="BP419" i="3"/>
  <c r="BQ419" i="3"/>
  <c r="BI419" i="3"/>
  <c r="BN419" i="3"/>
  <c r="BR419" i="3"/>
  <c r="BO419" i="3"/>
  <c r="BY419" i="3"/>
  <c r="BV419" i="3"/>
  <c r="BU419" i="3"/>
  <c r="BS419" i="3"/>
  <c r="BW419" i="3"/>
  <c r="BM419" i="3"/>
  <c r="BK419" i="3"/>
  <c r="BZ419" i="3"/>
  <c r="CB419" i="3"/>
  <c r="CA419" i="3"/>
  <c r="BX419" i="3"/>
  <c r="BJ419" i="3"/>
  <c r="BT419" i="3"/>
  <c r="A420" i="3"/>
  <c r="B421" i="3"/>
  <c r="AR420" i="3"/>
  <c r="AQ420" i="3"/>
  <c r="AR421" i="3" l="1"/>
  <c r="AQ421" i="3"/>
  <c r="A421" i="3"/>
  <c r="B422" i="3"/>
  <c r="CD420" i="3"/>
  <c r="Y420" i="3"/>
  <c r="X420" i="3"/>
  <c r="AU420" i="3"/>
  <c r="AT420" i="3"/>
  <c r="AO420" i="3"/>
  <c r="AP420" i="3"/>
  <c r="CA420" i="3"/>
  <c r="BU420" i="3"/>
  <c r="AV420" i="3"/>
  <c r="BI420" i="3"/>
  <c r="BK420" i="3"/>
  <c r="BV420" i="3"/>
  <c r="BN420" i="3"/>
  <c r="BY420" i="3"/>
  <c r="BM420" i="3"/>
  <c r="BH420" i="3"/>
  <c r="BQ420" i="3"/>
  <c r="BL420" i="3"/>
  <c r="BT420" i="3"/>
  <c r="BR420" i="3"/>
  <c r="BO420" i="3"/>
  <c r="BJ420" i="3"/>
  <c r="CB420" i="3"/>
  <c r="BW420" i="3"/>
  <c r="BP420" i="3"/>
  <c r="BS420" i="3"/>
  <c r="BX420" i="3"/>
  <c r="BZ420" i="3"/>
  <c r="AR422" i="3" l="1"/>
  <c r="AQ422" i="3"/>
  <c r="A422" i="3"/>
  <c r="B423" i="3"/>
  <c r="CD421" i="3"/>
  <c r="Y421" i="3"/>
  <c r="X421" i="3"/>
  <c r="AU421" i="3"/>
  <c r="AP421" i="3"/>
  <c r="AV421" i="3"/>
  <c r="AT421" i="3"/>
  <c r="AO421" i="3"/>
  <c r="BT421" i="3"/>
  <c r="BR421" i="3"/>
  <c r="BS421" i="3"/>
  <c r="BK421" i="3"/>
  <c r="BW421" i="3"/>
  <c r="BO421" i="3"/>
  <c r="BP421" i="3"/>
  <c r="BY421" i="3"/>
  <c r="BX421" i="3"/>
  <c r="BH421" i="3"/>
  <c r="BN421" i="3"/>
  <c r="CB421" i="3"/>
  <c r="BQ421" i="3"/>
  <c r="BM421" i="3"/>
  <c r="BJ421" i="3"/>
  <c r="CA421" i="3"/>
  <c r="BI421" i="3"/>
  <c r="BL421" i="3"/>
  <c r="BV421" i="3"/>
  <c r="BZ421" i="3"/>
  <c r="BU421" i="3"/>
  <c r="AR423" i="3" l="1"/>
  <c r="AQ423" i="3"/>
  <c r="A423" i="3"/>
  <c r="B424" i="3"/>
  <c r="CD422" i="3"/>
  <c r="X422" i="3"/>
  <c r="Y422" i="3"/>
  <c r="AU422" i="3"/>
  <c r="AT422" i="3"/>
  <c r="AO422" i="3"/>
  <c r="AV422" i="3"/>
  <c r="BL422" i="3"/>
  <c r="BI422" i="3"/>
  <c r="BO422" i="3"/>
  <c r="AP422" i="3"/>
  <c r="BN422" i="3"/>
  <c r="BJ422" i="3"/>
  <c r="BY422" i="3"/>
  <c r="BP422" i="3"/>
  <c r="BK422" i="3"/>
  <c r="CA422" i="3"/>
  <c r="BZ422" i="3"/>
  <c r="BT422" i="3"/>
  <c r="BH422" i="3"/>
  <c r="BU422" i="3"/>
  <c r="BW422" i="3"/>
  <c r="CB422" i="3"/>
  <c r="BX422" i="3"/>
  <c r="BM422" i="3"/>
  <c r="BR422" i="3"/>
  <c r="BV422" i="3"/>
  <c r="BQ422" i="3"/>
  <c r="BS422" i="3"/>
  <c r="AR424" i="3" l="1"/>
  <c r="AQ424" i="3"/>
  <c r="A424" i="3"/>
  <c r="B425" i="3"/>
  <c r="CD423" i="3"/>
  <c r="X423" i="3"/>
  <c r="Y423" i="3"/>
  <c r="AP423" i="3"/>
  <c r="AO423" i="3"/>
  <c r="AT423" i="3"/>
  <c r="AV423" i="3"/>
  <c r="BY423" i="3"/>
  <c r="BK423" i="3"/>
  <c r="BJ423" i="3"/>
  <c r="AU423" i="3"/>
  <c r="BZ423" i="3"/>
  <c r="CA423" i="3"/>
  <c r="BP423" i="3"/>
  <c r="BL423" i="3"/>
  <c r="BS423" i="3"/>
  <c r="BQ423" i="3"/>
  <c r="CB423" i="3"/>
  <c r="BN423" i="3"/>
  <c r="BR423" i="3"/>
  <c r="BI423" i="3"/>
  <c r="BV423" i="3"/>
  <c r="BX423" i="3"/>
  <c r="BT423" i="3"/>
  <c r="BW423" i="3"/>
  <c r="BH423" i="3"/>
  <c r="BM423" i="3"/>
  <c r="BU423" i="3"/>
  <c r="BO423" i="3"/>
  <c r="AR425" i="3" l="1"/>
  <c r="AQ425" i="3"/>
  <c r="A425" i="3"/>
  <c r="B426" i="3"/>
  <c r="CD424" i="3"/>
  <c r="Y424" i="3"/>
  <c r="X424" i="3"/>
  <c r="AP424" i="3"/>
  <c r="AV424" i="3"/>
  <c r="AT424" i="3"/>
  <c r="AU424" i="3"/>
  <c r="AO424" i="3"/>
  <c r="BN424" i="3"/>
  <c r="BR424" i="3"/>
  <c r="CB424" i="3"/>
  <c r="BQ424" i="3"/>
  <c r="BL424" i="3"/>
  <c r="BT424" i="3"/>
  <c r="BU424" i="3"/>
  <c r="BK424" i="3"/>
  <c r="CA424" i="3"/>
  <c r="BO424" i="3"/>
  <c r="BY424" i="3"/>
  <c r="BH424" i="3"/>
  <c r="BJ424" i="3"/>
  <c r="BV424" i="3"/>
  <c r="BW424" i="3"/>
  <c r="BI424" i="3"/>
  <c r="BZ424" i="3"/>
  <c r="BM424" i="3"/>
  <c r="BP424" i="3"/>
  <c r="BS424" i="3"/>
  <c r="BX424" i="3"/>
  <c r="AR426" i="3" l="1"/>
  <c r="AQ426" i="3"/>
  <c r="A426" i="3"/>
  <c r="B427" i="3"/>
  <c r="CD425" i="3"/>
  <c r="X425" i="3"/>
  <c r="Y425" i="3"/>
  <c r="AT425" i="3"/>
  <c r="AU425" i="3"/>
  <c r="AO425" i="3"/>
  <c r="AP425" i="3"/>
  <c r="AV425" i="3"/>
  <c r="BJ425" i="3"/>
  <c r="BP425" i="3"/>
  <c r="BL425" i="3"/>
  <c r="BO425" i="3"/>
  <c r="CB425" i="3"/>
  <c r="BK425" i="3"/>
  <c r="BQ425" i="3"/>
  <c r="BR425" i="3"/>
  <c r="BI425" i="3"/>
  <c r="BZ425" i="3"/>
  <c r="BN425" i="3"/>
  <c r="BX425" i="3"/>
  <c r="CA425" i="3"/>
  <c r="BT425" i="3"/>
  <c r="BV425" i="3"/>
  <c r="BU425" i="3"/>
  <c r="BY425" i="3"/>
  <c r="BW425" i="3"/>
  <c r="BS425" i="3"/>
  <c r="BH425" i="3"/>
  <c r="BM425" i="3"/>
  <c r="AR427" i="3" l="1"/>
  <c r="AQ427" i="3"/>
  <c r="A427" i="3"/>
  <c r="B428" i="3"/>
  <c r="CD426" i="3"/>
  <c r="X426" i="3"/>
  <c r="Y426" i="3"/>
  <c r="AP426" i="3"/>
  <c r="AU426" i="3"/>
  <c r="AT426" i="3"/>
  <c r="AV426" i="3"/>
  <c r="BY426" i="3"/>
  <c r="CB426" i="3"/>
  <c r="BT426" i="3"/>
  <c r="AO426" i="3"/>
  <c r="BK426" i="3"/>
  <c r="BJ426" i="3"/>
  <c r="BZ426" i="3"/>
  <c r="BW426" i="3"/>
  <c r="BP426" i="3"/>
  <c r="BR426" i="3"/>
  <c r="BO426" i="3"/>
  <c r="BS426" i="3"/>
  <c r="BM426" i="3"/>
  <c r="BH426" i="3"/>
  <c r="CA426" i="3"/>
  <c r="BU426" i="3"/>
  <c r="BV426" i="3"/>
  <c r="BQ426" i="3"/>
  <c r="BX426" i="3"/>
  <c r="BI426" i="3"/>
  <c r="BN426" i="3"/>
  <c r="BL426" i="3"/>
  <c r="A428" i="3" l="1"/>
  <c r="B429" i="3"/>
  <c r="AR428" i="3"/>
  <c r="AQ428" i="3"/>
  <c r="CD427" i="3"/>
  <c r="X427" i="3"/>
  <c r="Y427" i="3"/>
  <c r="AU427" i="3"/>
  <c r="AV427" i="3"/>
  <c r="AP427" i="3"/>
  <c r="AT427" i="3"/>
  <c r="BZ427" i="3"/>
  <c r="CB427" i="3"/>
  <c r="BR427" i="3"/>
  <c r="BW427" i="3"/>
  <c r="BU427" i="3"/>
  <c r="AO427" i="3"/>
  <c r="BO427" i="3"/>
  <c r="BV427" i="3"/>
  <c r="BS427" i="3"/>
  <c r="BK427" i="3"/>
  <c r="BP427" i="3"/>
  <c r="BQ427" i="3"/>
  <c r="BT427" i="3"/>
  <c r="BM427" i="3"/>
  <c r="BX427" i="3"/>
  <c r="BI427" i="3"/>
  <c r="BH427" i="3"/>
  <c r="BJ427" i="3"/>
  <c r="BY427" i="3"/>
  <c r="BN427" i="3"/>
  <c r="BL427" i="3"/>
  <c r="CA427" i="3"/>
  <c r="A429" i="3" l="1"/>
  <c r="B430" i="3"/>
  <c r="AQ429" i="3"/>
  <c r="AR429" i="3"/>
  <c r="CD428" i="3"/>
  <c r="X428" i="3"/>
  <c r="Y428" i="3"/>
  <c r="AV428" i="3"/>
  <c r="AT428" i="3"/>
  <c r="AU428" i="3"/>
  <c r="AO428" i="3"/>
  <c r="AP428" i="3"/>
  <c r="BV428" i="3"/>
  <c r="CB428" i="3"/>
  <c r="BH428" i="3"/>
  <c r="BT428" i="3"/>
  <c r="BJ428" i="3"/>
  <c r="BR428" i="3"/>
  <c r="BU428" i="3"/>
  <c r="BM428" i="3"/>
  <c r="BP428" i="3"/>
  <c r="BL428" i="3"/>
  <c r="BX428" i="3"/>
  <c r="CA428" i="3"/>
  <c r="BI428" i="3"/>
  <c r="BO428" i="3"/>
  <c r="BY428" i="3"/>
  <c r="BN428" i="3"/>
  <c r="BK428" i="3"/>
  <c r="BW428" i="3"/>
  <c r="BQ428" i="3"/>
  <c r="BZ428" i="3"/>
  <c r="BS428" i="3"/>
  <c r="A430" i="3" l="1"/>
  <c r="B431" i="3"/>
  <c r="AR430" i="3"/>
  <c r="AQ430" i="3"/>
  <c r="CD429" i="3"/>
  <c r="Y429" i="3"/>
  <c r="X429" i="3"/>
  <c r="AV429" i="3"/>
  <c r="AO429" i="3"/>
  <c r="AU429" i="3"/>
  <c r="AP429" i="3"/>
  <c r="AT429" i="3"/>
  <c r="CB429" i="3"/>
  <c r="CA429" i="3"/>
  <c r="BK429" i="3"/>
  <c r="BU429" i="3"/>
  <c r="BS429" i="3"/>
  <c r="BZ429" i="3"/>
  <c r="BJ429" i="3"/>
  <c r="BL429" i="3"/>
  <c r="BR429" i="3"/>
  <c r="BY429" i="3"/>
  <c r="BW429" i="3"/>
  <c r="BO429" i="3"/>
  <c r="BH429" i="3"/>
  <c r="BQ429" i="3"/>
  <c r="BN429" i="3"/>
  <c r="BT429" i="3"/>
  <c r="BP429" i="3"/>
  <c r="BI429" i="3"/>
  <c r="BX429" i="3"/>
  <c r="BM429" i="3"/>
  <c r="BV429" i="3"/>
  <c r="A431" i="3" l="1"/>
  <c r="B432" i="3"/>
  <c r="AQ431" i="3"/>
  <c r="AR431" i="3"/>
  <c r="CD430" i="3"/>
  <c r="Y430" i="3"/>
  <c r="X430" i="3"/>
  <c r="AT430" i="3"/>
  <c r="AU430" i="3"/>
  <c r="AO430" i="3"/>
  <c r="AP430" i="3"/>
  <c r="AV430" i="3"/>
  <c r="BU430" i="3"/>
  <c r="BN430" i="3"/>
  <c r="BS430" i="3"/>
  <c r="BZ430" i="3"/>
  <c r="BP430" i="3"/>
  <c r="BR430" i="3"/>
  <c r="BK430" i="3"/>
  <c r="CA430" i="3"/>
  <c r="CB430" i="3"/>
  <c r="BJ430" i="3"/>
  <c r="BT430" i="3"/>
  <c r="BQ430" i="3"/>
  <c r="BO430" i="3"/>
  <c r="BM430" i="3"/>
  <c r="BX430" i="3"/>
  <c r="BH430" i="3"/>
  <c r="BI430" i="3"/>
  <c r="BW430" i="3"/>
  <c r="BL430" i="3"/>
  <c r="BY430" i="3"/>
  <c r="BV430" i="3"/>
  <c r="A432" i="3" l="1"/>
  <c r="B433" i="3"/>
  <c r="AR432" i="3"/>
  <c r="AQ432" i="3"/>
  <c r="CD431" i="3"/>
  <c r="Y431" i="3"/>
  <c r="X431" i="3"/>
  <c r="AT431" i="3"/>
  <c r="AV431" i="3"/>
  <c r="AP431" i="3"/>
  <c r="AU431" i="3"/>
  <c r="AO431" i="3"/>
  <c r="BK431" i="3"/>
  <c r="BO431" i="3"/>
  <c r="CB431" i="3"/>
  <c r="BX431" i="3"/>
  <c r="BW431" i="3"/>
  <c r="CA431" i="3"/>
  <c r="BP431" i="3"/>
  <c r="BZ431" i="3"/>
  <c r="BL431" i="3"/>
  <c r="BH431" i="3"/>
  <c r="BV431" i="3"/>
  <c r="BJ431" i="3"/>
  <c r="BU431" i="3"/>
  <c r="BT431" i="3"/>
  <c r="BN431" i="3"/>
  <c r="BR431" i="3"/>
  <c r="BQ431" i="3"/>
  <c r="BY431" i="3"/>
  <c r="BI431" i="3"/>
  <c r="BM431" i="3"/>
  <c r="BS431" i="3"/>
  <c r="AR433" i="3" l="1"/>
  <c r="AQ433" i="3"/>
  <c r="A433" i="3"/>
  <c r="B434" i="3"/>
  <c r="CD432" i="3"/>
  <c r="Y432" i="3"/>
  <c r="X432" i="3"/>
  <c r="AU432" i="3"/>
  <c r="AO432" i="3"/>
  <c r="AV432" i="3"/>
  <c r="AT432" i="3"/>
  <c r="AP432" i="3"/>
  <c r="BU432" i="3"/>
  <c r="BM432" i="3"/>
  <c r="BS432" i="3"/>
  <c r="CA432" i="3"/>
  <c r="BR432" i="3"/>
  <c r="BY432" i="3"/>
  <c r="BQ432" i="3"/>
  <c r="BV432" i="3"/>
  <c r="BO432" i="3"/>
  <c r="BI432" i="3"/>
  <c r="CB432" i="3"/>
  <c r="BK432" i="3"/>
  <c r="BX432" i="3"/>
  <c r="BH432" i="3"/>
  <c r="BJ432" i="3"/>
  <c r="BP432" i="3"/>
  <c r="BN432" i="3"/>
  <c r="BW432" i="3"/>
  <c r="BZ432" i="3"/>
  <c r="BT432" i="3"/>
  <c r="BL432" i="3"/>
  <c r="AR434" i="3" l="1"/>
  <c r="AQ434" i="3"/>
  <c r="A434" i="3"/>
  <c r="B435" i="3"/>
  <c r="CD433" i="3"/>
  <c r="Y433" i="3"/>
  <c r="X433" i="3"/>
  <c r="AV433" i="3"/>
  <c r="AU433" i="3"/>
  <c r="AT433" i="3"/>
  <c r="AO433" i="3"/>
  <c r="BH433" i="3"/>
  <c r="BX433" i="3"/>
  <c r="BT433" i="3"/>
  <c r="BW433" i="3"/>
  <c r="BS433" i="3"/>
  <c r="BJ433" i="3"/>
  <c r="AP433" i="3"/>
  <c r="BV433" i="3"/>
  <c r="CB433" i="3"/>
  <c r="BL433" i="3"/>
  <c r="BZ433" i="3"/>
  <c r="BK433" i="3"/>
  <c r="CA433" i="3"/>
  <c r="BP433" i="3"/>
  <c r="BR433" i="3"/>
  <c r="BY433" i="3"/>
  <c r="BQ433" i="3"/>
  <c r="BO433" i="3"/>
  <c r="BM433" i="3"/>
  <c r="BU433" i="3"/>
  <c r="BN433" i="3"/>
  <c r="BI433" i="3"/>
  <c r="AR435" i="3" l="1"/>
  <c r="AQ435" i="3"/>
  <c r="A435" i="3"/>
  <c r="CD434" i="3"/>
  <c r="Y434" i="3"/>
  <c r="X434" i="3"/>
  <c r="AT434" i="3"/>
  <c r="AP434" i="3"/>
  <c r="AU434" i="3"/>
  <c r="AV434" i="3"/>
  <c r="CB434" i="3"/>
  <c r="BJ434" i="3"/>
  <c r="BK434" i="3"/>
  <c r="AO434" i="3"/>
  <c r="BP434" i="3"/>
  <c r="BL434" i="3"/>
  <c r="BO434" i="3"/>
  <c r="BS434" i="3"/>
  <c r="BH434" i="3"/>
  <c r="BY434" i="3"/>
  <c r="BQ434" i="3"/>
  <c r="BT434" i="3"/>
  <c r="CA434" i="3"/>
  <c r="BI434" i="3"/>
  <c r="BW434" i="3"/>
  <c r="BU434" i="3"/>
  <c r="BV434" i="3"/>
  <c r="BZ434" i="3"/>
  <c r="BR434" i="3"/>
  <c r="BX434" i="3"/>
  <c r="BN434" i="3"/>
  <c r="BM434" i="3"/>
  <c r="CD435" i="3" l="1"/>
  <c r="BA4" i="2"/>
  <c r="AH4" i="2"/>
  <c r="AF4" i="2"/>
  <c r="I4" i="2"/>
  <c r="H4" i="2"/>
  <c r="Z4" i="2"/>
  <c r="AZ4" i="2"/>
  <c r="AL4" i="2"/>
  <c r="AD4" i="2"/>
  <c r="L4" i="2"/>
  <c r="C5" i="2"/>
  <c r="AW4" i="2"/>
  <c r="G4" i="2"/>
  <c r="C4" i="2"/>
  <c r="AX4" i="2"/>
  <c r="D6" i="2"/>
  <c r="AI4" i="2"/>
  <c r="AK4" i="2"/>
  <c r="G5" i="2"/>
  <c r="AB4" i="2"/>
  <c r="AZ6" i="2"/>
  <c r="B4" i="2"/>
  <c r="F4" i="2"/>
  <c r="G6" i="2"/>
  <c r="AE4" i="2"/>
  <c r="J4" i="2"/>
  <c r="H5" i="2"/>
  <c r="AY4" i="2"/>
  <c r="M4" i="2"/>
  <c r="AA4" i="2"/>
  <c r="D4" i="2"/>
  <c r="J6" i="2"/>
  <c r="I6" i="2"/>
  <c r="AK5" i="2"/>
  <c r="Z5" i="2"/>
  <c r="E4" i="2"/>
  <c r="AH5" i="2"/>
  <c r="BB4" i="2"/>
  <c r="K5" i="2"/>
  <c r="K4" i="2"/>
  <c r="AC4" i="2"/>
  <c r="AX5" i="2"/>
  <c r="AL6" i="2"/>
  <c r="AY6" i="2"/>
  <c r="BB6" i="2"/>
  <c r="M6" i="2"/>
  <c r="AF5" i="2"/>
  <c r="B5" i="2"/>
  <c r="BA5" i="2"/>
  <c r="BA6" i="2"/>
  <c r="C6" i="2"/>
  <c r="K6" i="2"/>
  <c r="AI6" i="2"/>
  <c r="BA7" i="2"/>
  <c r="AW5" i="2"/>
  <c r="AC6" i="2"/>
  <c r="AX6" i="2"/>
  <c r="H6" i="2"/>
  <c r="F6" i="2"/>
  <c r="BE6" i="2"/>
  <c r="AI5" i="2"/>
  <c r="AK6" i="2"/>
  <c r="D5" i="2"/>
  <c r="BE5" i="2"/>
  <c r="AE5" i="2"/>
  <c r="M5" i="2"/>
  <c r="L5" i="2"/>
  <c r="Z6" i="2"/>
  <c r="BB5" i="2"/>
  <c r="Z7" i="2"/>
  <c r="B6" i="2"/>
  <c r="AY5" i="2"/>
  <c r="E6" i="2"/>
  <c r="L6" i="2"/>
  <c r="AB6" i="2"/>
  <c r="AC5" i="2"/>
  <c r="AB5" i="2"/>
  <c r="AL5" i="2"/>
  <c r="AD5" i="2"/>
  <c r="AH6" i="2"/>
  <c r="AY7" i="2"/>
  <c r="AK7" i="2"/>
  <c r="AE6" i="2"/>
  <c r="AX7" i="2"/>
  <c r="F7" i="2"/>
  <c r="AA6" i="2"/>
  <c r="F5" i="2"/>
  <c r="I5" i="2"/>
  <c r="AA5" i="2"/>
  <c r="AZ5" i="2"/>
  <c r="E5" i="2"/>
  <c r="AD6" i="2"/>
  <c r="AW6" i="2"/>
  <c r="AF6" i="2"/>
  <c r="J5" i="2"/>
  <c r="AF7" i="2"/>
  <c r="J7" i="2"/>
  <c r="B7" i="2"/>
  <c r="AH8" i="2"/>
  <c r="H10" i="2"/>
  <c r="H8" i="2"/>
  <c r="AW8" i="2"/>
  <c r="AW7" i="2"/>
  <c r="AX8" i="2"/>
  <c r="BB7" i="2"/>
  <c r="AE8" i="2"/>
  <c r="AI7" i="2"/>
  <c r="K8" i="2"/>
  <c r="AE7" i="2"/>
  <c r="AL8" i="2"/>
  <c r="AI8" i="2"/>
  <c r="AC7" i="2"/>
  <c r="AY8" i="2"/>
  <c r="L7" i="2"/>
  <c r="AK8" i="2"/>
  <c r="AH7" i="2"/>
  <c r="G7" i="2"/>
  <c r="E7" i="2"/>
  <c r="Z8" i="2"/>
  <c r="AB7" i="2"/>
  <c r="I7" i="2"/>
  <c r="H7" i="2"/>
  <c r="AL7" i="2"/>
  <c r="BE8" i="2"/>
  <c r="I8" i="2"/>
  <c r="M8" i="2"/>
  <c r="AC8" i="2"/>
  <c r="AB8" i="2"/>
  <c r="BE7" i="2"/>
  <c r="C7" i="2"/>
  <c r="J8" i="2"/>
  <c r="AD8" i="2"/>
  <c r="C8" i="2"/>
  <c r="AZ7" i="2"/>
  <c r="E8" i="2"/>
  <c r="M7" i="2"/>
  <c r="B8" i="2"/>
  <c r="D7" i="2"/>
  <c r="K7" i="2"/>
  <c r="D8" i="2"/>
  <c r="AA7" i="2"/>
  <c r="AF8" i="2"/>
  <c r="AD7" i="2"/>
  <c r="Z9" i="2"/>
  <c r="AZ8" i="2"/>
  <c r="L8" i="2"/>
  <c r="AL9" i="2"/>
  <c r="L9" i="2"/>
  <c r="AH10" i="2"/>
  <c r="G10" i="2"/>
  <c r="B9" i="2"/>
  <c r="E10" i="2"/>
  <c r="M10" i="2"/>
  <c r="F8" i="2"/>
  <c r="AD10" i="2"/>
  <c r="BA8" i="2"/>
  <c r="BB8" i="2"/>
  <c r="AZ10" i="2"/>
  <c r="D9" i="2"/>
  <c r="AC9" i="2"/>
  <c r="D10" i="2"/>
  <c r="BA9" i="2"/>
  <c r="AA8" i="2"/>
  <c r="G8" i="2"/>
  <c r="E9" i="2"/>
  <c r="AK9" i="2"/>
  <c r="F9" i="2"/>
  <c r="J10" i="2"/>
  <c r="C10" i="2"/>
  <c r="B10" i="2"/>
  <c r="AI10" i="2"/>
  <c r="K10" i="2"/>
  <c r="AE10" i="2"/>
  <c r="AY9" i="2"/>
  <c r="AC10" i="2"/>
  <c r="AB10" i="2"/>
  <c r="AX9" i="2"/>
  <c r="I10" i="2"/>
  <c r="AA10" i="2"/>
  <c r="AY10" i="2"/>
  <c r="AF9" i="2"/>
  <c r="F10" i="2"/>
  <c r="L10" i="2"/>
  <c r="AH9" i="2"/>
  <c r="AD9" i="2"/>
  <c r="BE10" i="2"/>
  <c r="BB9" i="2"/>
  <c r="M9" i="2"/>
  <c r="C9" i="2"/>
  <c r="AZ9" i="2"/>
  <c r="K9" i="2"/>
  <c r="AI9" i="2"/>
  <c r="AW10" i="2"/>
  <c r="BB10" i="2"/>
  <c r="AX10" i="2"/>
  <c r="AA9" i="2"/>
  <c r="J9" i="2"/>
  <c r="G9" i="2"/>
  <c r="AE9" i="2"/>
  <c r="I9" i="2"/>
  <c r="H9" i="2"/>
  <c r="AL10" i="2"/>
  <c r="AW9" i="2"/>
  <c r="AB9" i="2"/>
  <c r="BE9" i="2"/>
  <c r="E11" i="2"/>
  <c r="AF10" i="2"/>
  <c r="Z10" i="2"/>
  <c r="AW11" i="2"/>
  <c r="BA10" i="2"/>
  <c r="AK10" i="2"/>
  <c r="AB11" i="2"/>
  <c r="G11" i="2"/>
  <c r="I11" i="2"/>
  <c r="AA11" i="2"/>
  <c r="AK11" i="2"/>
  <c r="AE11" i="2"/>
  <c r="D11" i="2"/>
  <c r="L11" i="2"/>
  <c r="Z12" i="2"/>
  <c r="AD12" i="2"/>
  <c r="E12" i="2"/>
  <c r="H11" i="2"/>
  <c r="AZ11" i="2"/>
  <c r="BE11" i="2"/>
  <c r="J12" i="2"/>
  <c r="AF11" i="2"/>
  <c r="AX12" i="2"/>
  <c r="BA11" i="2"/>
  <c r="C11" i="2"/>
  <c r="AF12" i="2"/>
  <c r="AX11" i="2"/>
  <c r="AZ12" i="2"/>
  <c r="BB11" i="2"/>
  <c r="AL11" i="2"/>
  <c r="D12" i="2"/>
  <c r="AB12" i="2"/>
  <c r="J11" i="2"/>
  <c r="K12" i="2"/>
  <c r="L12" i="2"/>
  <c r="AE12" i="2"/>
  <c r="M11" i="2"/>
  <c r="AC12" i="2"/>
  <c r="G12" i="2"/>
  <c r="AC11" i="2"/>
  <c r="Z11" i="2"/>
  <c r="BB12" i="2"/>
  <c r="BA12" i="2"/>
  <c r="AI11" i="2"/>
  <c r="B11" i="2"/>
  <c r="F12" i="2"/>
  <c r="AH12" i="2"/>
  <c r="AY11" i="2"/>
  <c r="AH11" i="2"/>
  <c r="AD11" i="2"/>
  <c r="K11" i="2"/>
  <c r="AL12" i="2"/>
  <c r="F11" i="2"/>
  <c r="H12" i="2"/>
  <c r="B12" i="2"/>
  <c r="C12" i="2"/>
  <c r="AA12" i="2"/>
  <c r="I12" i="2"/>
  <c r="M12" i="2"/>
  <c r="AY12" i="2"/>
  <c r="AI12" i="2"/>
  <c r="BE12" i="2"/>
  <c r="AK12" i="2"/>
  <c r="AW12" i="2"/>
  <c r="AA13" i="2"/>
  <c r="AY13" i="2"/>
  <c r="AZ13" i="2"/>
  <c r="AB13" i="2"/>
  <c r="BB13" i="2"/>
  <c r="BE13" i="2"/>
  <c r="F13" i="2"/>
  <c r="AF13" i="2"/>
  <c r="M13" i="2"/>
  <c r="G13" i="2"/>
  <c r="E13" i="2"/>
  <c r="C13" i="2"/>
  <c r="AL13" i="2"/>
  <c r="AE13" i="2"/>
  <c r="AX13" i="2"/>
  <c r="AC13" i="2"/>
  <c r="I13" i="2"/>
  <c r="AH13" i="2"/>
  <c r="D13" i="2"/>
  <c r="Z13" i="2"/>
  <c r="L13" i="2"/>
  <c r="AK13" i="2"/>
  <c r="AI13" i="2"/>
  <c r="B13" i="2"/>
  <c r="J13" i="2"/>
  <c r="H13" i="2"/>
  <c r="AD13" i="2"/>
  <c r="AW13" i="2"/>
  <c r="K13" i="2"/>
  <c r="BA13" i="2"/>
  <c r="L14" i="2"/>
  <c r="AH14" i="2"/>
  <c r="AK14" i="2"/>
  <c r="J14" i="2"/>
  <c r="AC14" i="2"/>
  <c r="D14" i="2"/>
  <c r="BA14" i="2"/>
  <c r="BB14" i="2"/>
  <c r="BE14" i="2"/>
  <c r="AE14" i="2"/>
  <c r="AL14" i="2"/>
  <c r="AB14" i="2"/>
  <c r="AI14" i="2"/>
  <c r="K14" i="2"/>
  <c r="H14" i="2"/>
  <c r="AF14" i="2"/>
  <c r="AA14" i="2"/>
  <c r="F14" i="2"/>
  <c r="AD14" i="2"/>
  <c r="B14" i="2"/>
  <c r="E14" i="2"/>
  <c r="AX14" i="2"/>
  <c r="Z14" i="2"/>
  <c r="M14" i="2"/>
  <c r="AW14" i="2"/>
  <c r="I14" i="2"/>
  <c r="G14" i="2"/>
  <c r="AZ14" i="2"/>
  <c r="AY14" i="2"/>
  <c r="C14" i="2"/>
  <c r="I15" i="2"/>
  <c r="AH15" i="2"/>
  <c r="E15" i="2"/>
  <c r="AF15" i="2"/>
  <c r="F15" i="2"/>
  <c r="AX15" i="2"/>
  <c r="AL15" i="2"/>
  <c r="BE15" i="2"/>
  <c r="AZ15" i="2"/>
  <c r="B15" i="2"/>
  <c r="D15" i="2"/>
  <c r="K15" i="2"/>
  <c r="Z15" i="2"/>
  <c r="M15" i="2"/>
  <c r="J15" i="2"/>
  <c r="AB15" i="2"/>
  <c r="AE15" i="2"/>
  <c r="C15" i="2"/>
  <c r="BA15" i="2"/>
  <c r="G15" i="2"/>
  <c r="BB15" i="2"/>
  <c r="AW15" i="2"/>
  <c r="AA15" i="2"/>
  <c r="AK15" i="2"/>
  <c r="H15" i="2"/>
  <c r="AC15" i="2"/>
  <c r="AD15" i="2"/>
  <c r="AI15" i="2"/>
  <c r="L15" i="2"/>
  <c r="AY15" i="2"/>
  <c r="Z16" i="2"/>
  <c r="D16" i="2"/>
  <c r="L16" i="2"/>
  <c r="BA16" i="2"/>
  <c r="C16" i="2"/>
  <c r="AB16" i="2"/>
  <c r="J16" i="2"/>
  <c r="AD16" i="2"/>
  <c r="K16" i="2"/>
  <c r="AI16" i="2"/>
  <c r="AW16" i="2"/>
  <c r="E16" i="2"/>
  <c r="AY16" i="2"/>
  <c r="AF16" i="2"/>
  <c r="I16" i="2"/>
  <c r="AK16" i="2"/>
  <c r="AL16" i="2"/>
  <c r="F16" i="2"/>
  <c r="H16" i="2"/>
  <c r="AE16" i="2"/>
  <c r="BE16" i="2"/>
  <c r="AA16" i="2"/>
  <c r="G16" i="2"/>
  <c r="AX16" i="2"/>
  <c r="AZ16" i="2"/>
  <c r="AC16" i="2"/>
  <c r="BB16" i="2"/>
  <c r="B16" i="2"/>
  <c r="M16" i="2"/>
  <c r="AH16" i="2"/>
  <c r="AX17" i="2"/>
  <c r="F17" i="2"/>
  <c r="AI17" i="2"/>
  <c r="BA17" i="2"/>
  <c r="AL17" i="2"/>
  <c r="H17" i="2"/>
  <c r="C17" i="2"/>
  <c r="BB17" i="2"/>
  <c r="BE17" i="2"/>
  <c r="K17" i="2"/>
  <c r="AZ17" i="2"/>
  <c r="D17" i="2"/>
  <c r="AH17" i="2"/>
  <c r="L17" i="2"/>
  <c r="G17" i="2"/>
  <c r="M17" i="2"/>
  <c r="AE17" i="2"/>
  <c r="J17" i="2"/>
  <c r="AB17" i="2"/>
  <c r="AD17" i="2"/>
  <c r="AA17" i="2"/>
  <c r="AY17" i="2"/>
  <c r="I17" i="2"/>
  <c r="Z17" i="2"/>
  <c r="E17" i="2"/>
  <c r="B17" i="2"/>
  <c r="AC17" i="2"/>
  <c r="AW17" i="2"/>
  <c r="AK17" i="2"/>
  <c r="AF17" i="2"/>
  <c r="AF18" i="2"/>
  <c r="I18" i="2"/>
  <c r="AC18" i="2"/>
  <c r="AX18" i="2"/>
  <c r="AI18" i="2"/>
  <c r="AA18" i="2"/>
  <c r="AY18" i="2"/>
  <c r="AD18" i="2"/>
  <c r="B18" i="2"/>
  <c r="AW18" i="2"/>
  <c r="F18" i="2"/>
  <c r="E18" i="2"/>
  <c r="AB18" i="2"/>
  <c r="BB18" i="2"/>
  <c r="AL18" i="2"/>
  <c r="G18" i="2"/>
  <c r="AK18" i="2"/>
  <c r="L18" i="2"/>
  <c r="AH18" i="2"/>
  <c r="Z18" i="2"/>
  <c r="C18" i="2"/>
  <c r="BE18" i="2"/>
  <c r="K18" i="2"/>
  <c r="AE18" i="2"/>
  <c r="H18" i="2"/>
  <c r="J18" i="2"/>
  <c r="D18" i="2"/>
  <c r="AZ18" i="2"/>
  <c r="BA18" i="2"/>
  <c r="M18" i="2"/>
  <c r="AX19" i="2"/>
  <c r="AC19" i="2"/>
  <c r="AK19" i="2"/>
  <c r="AI19" i="2"/>
  <c r="D19" i="2"/>
  <c r="AW19" i="2"/>
  <c r="Z19" i="2"/>
  <c r="AF19" i="2"/>
  <c r="C19" i="2"/>
  <c r="J19" i="2"/>
  <c r="G19" i="2"/>
  <c r="AE19" i="2"/>
  <c r="B19" i="2"/>
  <c r="AY19" i="2"/>
  <c r="AL19" i="2"/>
  <c r="AZ19" i="2"/>
  <c r="BE19" i="2"/>
  <c r="H19" i="2"/>
  <c r="L19" i="2"/>
  <c r="AA19" i="2"/>
  <c r="AH19" i="2"/>
  <c r="AB19" i="2"/>
  <c r="E19" i="2"/>
  <c r="BB19" i="2"/>
  <c r="M19" i="2"/>
  <c r="F19" i="2"/>
  <c r="I19" i="2"/>
  <c r="K19" i="2"/>
  <c r="AD19" i="2"/>
  <c r="BA19" i="2"/>
  <c r="AW20" i="2"/>
  <c r="I20" i="2"/>
  <c r="AC20" i="2"/>
  <c r="Z20" i="2"/>
  <c r="AL20" i="2"/>
  <c r="AK20" i="2"/>
  <c r="M20" i="2"/>
  <c r="AI20" i="2"/>
  <c r="BE20" i="2"/>
  <c r="E20" i="2"/>
  <c r="J20" i="2"/>
  <c r="H20" i="2"/>
  <c r="BB20" i="2"/>
  <c r="D20" i="2"/>
  <c r="AA20" i="2"/>
  <c r="AF20" i="2"/>
  <c r="K20" i="2"/>
  <c r="AD20" i="2"/>
  <c r="L20" i="2"/>
  <c r="AH20" i="2"/>
  <c r="B20" i="2"/>
  <c r="F20" i="2"/>
  <c r="C20" i="2"/>
  <c r="AZ20" i="2"/>
  <c r="G20" i="2"/>
  <c r="AB20" i="2"/>
  <c r="AE20" i="2"/>
  <c r="BA20" i="2"/>
  <c r="AX20" i="2"/>
  <c r="AY20" i="2"/>
  <c r="AB21" i="2"/>
  <c r="J21" i="2"/>
  <c r="AH21" i="2"/>
  <c r="AK21" i="2"/>
  <c r="BB21" i="2"/>
  <c r="AF21" i="2"/>
  <c r="AY21" i="2"/>
  <c r="M21" i="2"/>
  <c r="K21" i="2"/>
  <c r="G21" i="2"/>
  <c r="D21" i="2"/>
  <c r="AA21" i="2"/>
  <c r="AZ21" i="2"/>
  <c r="E21" i="2"/>
  <c r="BE21" i="2"/>
  <c r="L21" i="2"/>
  <c r="AC21" i="2"/>
  <c r="AL21" i="2"/>
  <c r="H21" i="2"/>
  <c r="AD21" i="2"/>
  <c r="AE21" i="2"/>
  <c r="AX21" i="2"/>
  <c r="Z21" i="2"/>
  <c r="B21" i="2"/>
  <c r="AI21" i="2"/>
  <c r="I21" i="2"/>
  <c r="C21" i="2"/>
  <c r="BA21" i="2"/>
  <c r="F21" i="2"/>
  <c r="AW21" i="2"/>
  <c r="AF22" i="2"/>
  <c r="AL22" i="2"/>
  <c r="AK22" i="2"/>
  <c r="AH22" i="2"/>
  <c r="AY22" i="2"/>
  <c r="F22" i="2"/>
  <c r="BE22" i="2"/>
  <c r="E22" i="2"/>
  <c r="AE22" i="2"/>
  <c r="AC22" i="2"/>
  <c r="BB22" i="2"/>
  <c r="AZ22" i="2"/>
  <c r="D22" i="2"/>
  <c r="M22" i="2"/>
  <c r="AA22" i="2"/>
  <c r="AD22" i="2"/>
  <c r="I22" i="2"/>
  <c r="B22" i="2"/>
  <c r="J22" i="2"/>
  <c r="G22" i="2"/>
  <c r="AW22" i="2"/>
  <c r="K22" i="2"/>
  <c r="AI22" i="2"/>
  <c r="BA22" i="2"/>
  <c r="H22" i="2"/>
  <c r="L22" i="2"/>
  <c r="Z22" i="2"/>
  <c r="AX22" i="2"/>
  <c r="AB22" i="2"/>
  <c r="C22" i="2"/>
  <c r="BA23" i="2"/>
  <c r="E23" i="2"/>
  <c r="AC23" i="2"/>
  <c r="B23" i="2"/>
  <c r="D23" i="2"/>
  <c r="AF23" i="2"/>
  <c r="AH23" i="2"/>
  <c r="AW23" i="2"/>
  <c r="AB23" i="2"/>
  <c r="F23" i="2"/>
  <c r="J23" i="2"/>
  <c r="G23" i="2"/>
  <c r="L23" i="2"/>
  <c r="BE23" i="2"/>
  <c r="I23" i="2"/>
  <c r="M23" i="2"/>
  <c r="K23" i="2"/>
  <c r="H23" i="2"/>
  <c r="AK23" i="2"/>
  <c r="AX23" i="2"/>
  <c r="AA23" i="2"/>
  <c r="Z23" i="2"/>
  <c r="AL23" i="2"/>
  <c r="AE23" i="2"/>
  <c r="BB23" i="2"/>
  <c r="C23" i="2"/>
  <c r="AY23" i="2"/>
  <c r="AI23" i="2"/>
  <c r="AD23" i="2"/>
  <c r="AZ23" i="2"/>
  <c r="AI24" i="2"/>
  <c r="AE24" i="2"/>
  <c r="F24" i="2"/>
  <c r="G24" i="2"/>
  <c r="AK24" i="2"/>
  <c r="D24" i="2"/>
  <c r="I24" i="2"/>
  <c r="AX24" i="2"/>
  <c r="H24" i="2"/>
  <c r="B24" i="2"/>
  <c r="AA24" i="2"/>
  <c r="AZ24" i="2"/>
  <c r="J24" i="2"/>
  <c r="AL24" i="2"/>
  <c r="BA24" i="2"/>
  <c r="E24" i="2"/>
  <c r="M24" i="2"/>
  <c r="BB24" i="2"/>
  <c r="Z24" i="2"/>
  <c r="AC24" i="2"/>
  <c r="C24" i="2"/>
  <c r="AD24" i="2"/>
  <c r="AY24" i="2"/>
  <c r="K24" i="2"/>
  <c r="AW24" i="2"/>
  <c r="BE24" i="2"/>
  <c r="AB24" i="2"/>
  <c r="L24" i="2"/>
  <c r="AF24" i="2"/>
  <c r="AH24" i="2"/>
  <c r="I25" i="2"/>
  <c r="G25" i="2"/>
  <c r="AK25" i="2"/>
  <c r="BE25" i="2"/>
  <c r="AX25" i="2"/>
  <c r="AH25" i="2"/>
  <c r="AI25" i="2"/>
  <c r="E25" i="2"/>
  <c r="J25" i="2"/>
  <c r="BA25" i="2"/>
  <c r="C25" i="2"/>
  <c r="AA25" i="2"/>
  <c r="BB25" i="2"/>
  <c r="AE25" i="2"/>
  <c r="AW25" i="2"/>
  <c r="F25" i="2"/>
  <c r="D25" i="2"/>
  <c r="K25" i="2"/>
  <c r="AY25" i="2"/>
  <c r="AZ25" i="2"/>
  <c r="L25" i="2"/>
  <c r="M25" i="2"/>
  <c r="AF25" i="2"/>
  <c r="AL25" i="2"/>
  <c r="B25" i="2"/>
  <c r="H25" i="2"/>
  <c r="AD25" i="2"/>
  <c r="Z25" i="2"/>
  <c r="AB25" i="2"/>
  <c r="AC25" i="2"/>
  <c r="H26" i="2"/>
  <c r="F26" i="2"/>
  <c r="BA26" i="2"/>
  <c r="Z26" i="2"/>
  <c r="AX26" i="2"/>
  <c r="AF26" i="2"/>
  <c r="AA26" i="2"/>
  <c r="AB26" i="2"/>
  <c r="I26" i="2"/>
  <c r="BE26" i="2"/>
  <c r="AH26" i="2"/>
  <c r="AC26" i="2"/>
  <c r="J26" i="2"/>
  <c r="AI26" i="2"/>
  <c r="AE26" i="2"/>
  <c r="AY26" i="2"/>
  <c r="E26" i="2"/>
  <c r="AK26" i="2"/>
  <c r="D26" i="2"/>
  <c r="AZ26" i="2"/>
  <c r="M26" i="2"/>
  <c r="G26" i="2"/>
  <c r="AL26" i="2"/>
  <c r="BB26" i="2"/>
  <c r="C26" i="2"/>
  <c r="AW26" i="2"/>
  <c r="L26" i="2"/>
  <c r="B26" i="2"/>
  <c r="K26" i="2"/>
  <c r="AD26" i="2"/>
  <c r="BE27" i="2"/>
  <c r="Z27" i="2"/>
  <c r="BA27" i="2"/>
  <c r="B27" i="2"/>
  <c r="K27" i="2"/>
  <c r="C27" i="2"/>
  <c r="AD27" i="2"/>
  <c r="AY27" i="2"/>
  <c r="AX27" i="2"/>
  <c r="E27" i="2"/>
  <c r="M27" i="2"/>
  <c r="AH27" i="2"/>
  <c r="G27" i="2"/>
  <c r="AI27" i="2"/>
  <c r="AB27" i="2"/>
  <c r="F27" i="2"/>
  <c r="AA27" i="2"/>
  <c r="AW27" i="2"/>
  <c r="D27" i="2"/>
  <c r="AC27" i="2"/>
  <c r="AK27" i="2"/>
  <c r="J27" i="2"/>
  <c r="AL27" i="2"/>
  <c r="AE27" i="2"/>
  <c r="L27" i="2"/>
  <c r="I27" i="2"/>
  <c r="AZ27" i="2"/>
  <c r="AF27" i="2"/>
  <c r="BB27" i="2"/>
  <c r="H27" i="2"/>
  <c r="I28" i="2"/>
  <c r="AI28" i="2"/>
  <c r="AZ28" i="2"/>
  <c r="Z28" i="2"/>
  <c r="AD28" i="2"/>
  <c r="AK28" i="2"/>
  <c r="BA28" i="2"/>
  <c r="BE28" i="2"/>
  <c r="AE28" i="2"/>
  <c r="BB28" i="2"/>
  <c r="Y435" i="3"/>
  <c r="F28" i="2"/>
  <c r="M28" i="2"/>
  <c r="AA28" i="2"/>
  <c r="C28" i="2"/>
  <c r="AH28" i="2"/>
  <c r="H28" i="2"/>
  <c r="AL28" i="2"/>
  <c r="G28" i="2"/>
  <c r="K28" i="2"/>
  <c r="AW28" i="2"/>
  <c r="L28" i="2"/>
  <c r="J28" i="2"/>
  <c r="X435" i="3"/>
  <c r="B28" i="2"/>
  <c r="AY28" i="2"/>
  <c r="AF28" i="2"/>
  <c r="AX28" i="2"/>
  <c r="E28" i="2"/>
  <c r="D28" i="2"/>
  <c r="AB28" i="2"/>
  <c r="AC28" i="2"/>
  <c r="AU435" i="3"/>
  <c r="AO435" i="3"/>
  <c r="AV435" i="3"/>
  <c r="AT435" i="3"/>
  <c r="BU435" i="3"/>
  <c r="BS435" i="3"/>
  <c r="AP435" i="3"/>
  <c r="BN435" i="3"/>
  <c r="BJ435" i="3"/>
  <c r="CB435" i="3"/>
  <c r="BP435" i="3"/>
  <c r="BL435" i="3"/>
  <c r="BH435" i="3"/>
  <c r="BM435" i="3"/>
  <c r="CA435" i="3"/>
  <c r="BI435" i="3"/>
  <c r="BW435" i="3"/>
  <c r="BK435" i="3"/>
  <c r="BY435" i="3"/>
  <c r="BZ435" i="3"/>
  <c r="BO435" i="3"/>
  <c r="BV435" i="3"/>
  <c r="BR435" i="3"/>
  <c r="BQ435" i="3"/>
  <c r="BX435" i="3"/>
  <c r="BT435" i="3"/>
  <c r="M29" i="2"/>
  <c r="H29" i="2"/>
  <c r="F29" i="2"/>
  <c r="AC29" i="2"/>
  <c r="K29" i="2"/>
  <c r="AY29" i="2"/>
  <c r="BE29" i="2"/>
  <c r="Z29" i="2"/>
  <c r="L29" i="2"/>
  <c r="J29" i="2"/>
  <c r="AB29" i="2"/>
  <c r="AZ29" i="2"/>
  <c r="AX29" i="2"/>
  <c r="D29" i="2"/>
  <c r="AD29" i="2"/>
  <c r="AF29" i="2"/>
  <c r="AE29" i="2"/>
  <c r="E29" i="2"/>
  <c r="C29" i="2"/>
  <c r="BA29" i="2"/>
  <c r="G29" i="2"/>
  <c r="BB29" i="2"/>
  <c r="AA29" i="2"/>
  <c r="I29" i="2"/>
  <c r="AH29" i="2"/>
  <c r="AI29" i="2"/>
  <c r="AW29" i="2"/>
  <c r="B29" i="2"/>
  <c r="AL29" i="2"/>
  <c r="AK29" i="2"/>
  <c r="BE30" i="2"/>
  <c r="AW30" i="2"/>
  <c r="B30" i="2"/>
  <c r="Z30" i="2"/>
  <c r="AK30" i="2"/>
  <c r="AE30" i="2"/>
  <c r="D30" i="2"/>
  <c r="BB30" i="2"/>
  <c r="M30" i="2"/>
  <c r="K30" i="2"/>
  <c r="E30" i="2"/>
  <c r="AB30" i="2"/>
  <c r="AD30" i="2"/>
  <c r="AF30" i="2"/>
  <c r="L30" i="2"/>
  <c r="I30" i="2"/>
  <c r="AA30" i="2"/>
  <c r="AZ30" i="2"/>
  <c r="J30" i="2"/>
  <c r="AI30" i="2"/>
  <c r="AX30" i="2"/>
  <c r="BA30" i="2"/>
  <c r="F30" i="2"/>
  <c r="H30" i="2"/>
  <c r="AL30" i="2"/>
  <c r="AY30" i="2"/>
  <c r="G30" i="2"/>
  <c r="AH30" i="2"/>
  <c r="AC30" i="2"/>
  <c r="C30" i="2"/>
  <c r="AC31" i="2"/>
  <c r="AL31" i="2"/>
  <c r="D31" i="2"/>
  <c r="E31" i="2"/>
  <c r="F31" i="2"/>
  <c r="L31" i="2"/>
  <c r="AZ31" i="2"/>
  <c r="AE31" i="2"/>
  <c r="AW31" i="2"/>
  <c r="AA31" i="2"/>
  <c r="BA31" i="2"/>
  <c r="C31" i="2"/>
  <c r="AF31" i="2"/>
  <c r="AX31" i="2"/>
  <c r="BE31" i="2"/>
  <c r="Z31" i="2"/>
  <c r="AH31" i="2"/>
  <c r="K31" i="2"/>
  <c r="AB31" i="2"/>
  <c r="I31" i="2"/>
  <c r="BB31" i="2"/>
  <c r="B31" i="2"/>
  <c r="M31" i="2"/>
  <c r="H31" i="2"/>
  <c r="AK31" i="2"/>
  <c r="J31" i="2"/>
  <c r="G31" i="2"/>
  <c r="AD31" i="2"/>
  <c r="AI31" i="2"/>
  <c r="AY31" i="2"/>
  <c r="AZ32" i="2"/>
  <c r="AI32" i="2"/>
  <c r="AX32" i="2"/>
  <c r="AA32" i="2"/>
  <c r="AD32" i="2"/>
  <c r="L32" i="2"/>
  <c r="E32" i="2"/>
  <c r="BB32" i="2"/>
  <c r="D32" i="2"/>
  <c r="C32" i="2"/>
  <c r="Z32" i="2"/>
  <c r="AH32" i="2"/>
  <c r="I32" i="2"/>
  <c r="AK32" i="2"/>
  <c r="M32" i="2"/>
  <c r="AC32" i="2"/>
  <c r="F32" i="2"/>
  <c r="BA32" i="2"/>
  <c r="BE32" i="2"/>
  <c r="AB32" i="2"/>
  <c r="AW32" i="2"/>
  <c r="AE32" i="2"/>
  <c r="G32" i="2"/>
  <c r="H32" i="2"/>
  <c r="AL32" i="2"/>
  <c r="J32" i="2"/>
  <c r="AF32" i="2"/>
  <c r="B32" i="2"/>
  <c r="K32" i="2"/>
  <c r="AY32" i="2"/>
  <c r="F33" i="2"/>
  <c r="L33" i="2"/>
  <c r="M33" i="2"/>
  <c r="D33" i="2"/>
  <c r="J33" i="2"/>
  <c r="AF33" i="2"/>
  <c r="K33" i="2"/>
  <c r="AE33" i="2"/>
  <c r="BE33" i="2"/>
  <c r="B33" i="2"/>
  <c r="AA33" i="2"/>
  <c r="E33" i="2"/>
  <c r="I33" i="2"/>
  <c r="H33" i="2"/>
  <c r="AY33" i="2"/>
  <c r="AI33" i="2"/>
  <c r="C33" i="2"/>
  <c r="AB33" i="2"/>
  <c r="AH33" i="2"/>
  <c r="AX33" i="2"/>
  <c r="G33" i="2"/>
  <c r="BA33" i="2"/>
  <c r="AK33" i="2"/>
  <c r="AD33" i="2"/>
  <c r="BB33" i="2"/>
  <c r="AZ33" i="2"/>
  <c r="AC33" i="2"/>
  <c r="AL33" i="2"/>
  <c r="Z33" i="2"/>
  <c r="AW33" i="2"/>
  <c r="BB34" i="2"/>
  <c r="AI34" i="2"/>
  <c r="AW34" i="2"/>
  <c r="I34" i="2"/>
  <c r="AD34" i="2"/>
  <c r="AK34" i="2"/>
  <c r="F34" i="2"/>
  <c r="D34" i="2"/>
  <c r="BE34" i="2"/>
  <c r="B34" i="2"/>
  <c r="AA34" i="2"/>
  <c r="AF34" i="2"/>
  <c r="C34" i="2"/>
  <c r="G34" i="2"/>
  <c r="AL34" i="2"/>
  <c r="AZ34" i="2"/>
  <c r="AX34" i="2"/>
  <c r="AE34" i="2"/>
  <c r="AC34" i="2"/>
  <c r="J34" i="2"/>
  <c r="M34" i="2"/>
  <c r="E34" i="2"/>
  <c r="AY34" i="2"/>
  <c r="H34" i="2"/>
  <c r="K34" i="2"/>
  <c r="L34" i="2"/>
  <c r="AH34" i="2"/>
  <c r="Z34" i="2"/>
  <c r="BA34" i="2"/>
  <c r="AB34" i="2"/>
  <c r="M35" i="2"/>
  <c r="AB35" i="2"/>
  <c r="B35" i="2"/>
  <c r="AZ35" i="2"/>
  <c r="E35" i="2"/>
  <c r="AD35" i="2"/>
  <c r="AA35" i="2"/>
  <c r="AH35" i="2"/>
  <c r="G35" i="2"/>
  <c r="AY35" i="2"/>
  <c r="AE35" i="2"/>
  <c r="AL35" i="2"/>
  <c r="AI35" i="2"/>
  <c r="AW35" i="2"/>
  <c r="L35" i="2"/>
  <c r="Z35" i="2"/>
  <c r="F35" i="2"/>
  <c r="AX35" i="2"/>
  <c r="BA35" i="2"/>
  <c r="J35" i="2"/>
  <c r="AF35" i="2"/>
  <c r="I35" i="2"/>
  <c r="K35" i="2"/>
  <c r="C35" i="2"/>
  <c r="H35" i="2"/>
  <c r="BB35" i="2"/>
  <c r="BE35" i="2"/>
  <c r="D35" i="2"/>
  <c r="AC35" i="2"/>
  <c r="AK35" i="2"/>
  <c r="AE36" i="2"/>
  <c r="AZ36" i="2"/>
  <c r="AX36" i="2"/>
  <c r="AA36" i="2"/>
  <c r="AB36" i="2"/>
  <c r="G36" i="2"/>
  <c r="AK36" i="2"/>
  <c r="F36" i="2"/>
  <c r="AL36" i="2"/>
  <c r="K36" i="2"/>
  <c r="AF36" i="2"/>
  <c r="AY36" i="2"/>
  <c r="B36" i="2"/>
  <c r="Z36" i="2"/>
  <c r="AH36" i="2"/>
  <c r="D36" i="2"/>
  <c r="AW36" i="2"/>
  <c r="C36" i="2"/>
  <c r="AC36" i="2"/>
  <c r="M36" i="2"/>
  <c r="AD36" i="2"/>
  <c r="L36" i="2"/>
  <c r="E36" i="2"/>
  <c r="J36" i="2"/>
  <c r="BA36" i="2"/>
  <c r="BB36" i="2"/>
  <c r="AI36" i="2"/>
  <c r="BE36" i="2"/>
  <c r="I36" i="2"/>
  <c r="H36" i="2"/>
  <c r="BA37" i="2"/>
  <c r="AF37" i="2"/>
  <c r="AY37" i="2"/>
  <c r="AH37" i="2"/>
  <c r="AK37" i="2"/>
  <c r="L37" i="2"/>
  <c r="BE37" i="2"/>
  <c r="AA37" i="2"/>
  <c r="AC37" i="2"/>
  <c r="BB37" i="2"/>
  <c r="AL37" i="2"/>
  <c r="C37" i="2"/>
  <c r="AX37" i="2"/>
  <c r="Z37" i="2"/>
  <c r="B37" i="2"/>
  <c r="E37" i="2"/>
  <c r="AW37" i="2"/>
  <c r="AE37" i="2"/>
  <c r="AD37" i="2"/>
  <c r="AI37" i="2"/>
  <c r="G37" i="2"/>
  <c r="H37" i="2"/>
  <c r="AB37" i="2"/>
  <c r="D37" i="2"/>
  <c r="F37" i="2"/>
  <c r="I37" i="2"/>
  <c r="M37" i="2"/>
  <c r="J37" i="2"/>
  <c r="AZ37" i="2"/>
  <c r="K37" i="2"/>
  <c r="AD38" i="2"/>
  <c r="K38" i="2"/>
  <c r="D38" i="2"/>
  <c r="I38" i="2"/>
  <c r="AC38" i="2"/>
  <c r="AE38" i="2"/>
  <c r="C38" i="2"/>
  <c r="BE38" i="2"/>
  <c r="AZ38" i="2"/>
  <c r="AB38" i="2"/>
  <c r="AX38" i="2"/>
  <c r="AA38" i="2"/>
  <c r="F38" i="2"/>
  <c r="Z38" i="2"/>
  <c r="AI38" i="2"/>
  <c r="L38" i="2"/>
  <c r="AL38" i="2"/>
  <c r="AH38" i="2"/>
  <c r="AK38" i="2"/>
  <c r="BA38" i="2"/>
  <c r="M38" i="2"/>
  <c r="G38" i="2"/>
  <c r="E38" i="2"/>
  <c r="B38" i="2"/>
  <c r="AF38" i="2"/>
  <c r="AW38" i="2"/>
  <c r="AY38" i="2"/>
  <c r="J38" i="2"/>
  <c r="BB38" i="2"/>
  <c r="H38" i="2"/>
  <c r="AY39" i="2"/>
  <c r="AE39" i="2"/>
  <c r="K39" i="2"/>
  <c r="AI39" i="2"/>
  <c r="J39" i="2"/>
  <c r="BE39" i="2"/>
  <c r="L39" i="2"/>
  <c r="AB39" i="2"/>
  <c r="Z39" i="2"/>
  <c r="D39" i="2"/>
  <c r="B39" i="2"/>
  <c r="AX39" i="2"/>
  <c r="AD39" i="2"/>
  <c r="H39" i="2"/>
  <c r="I39" i="2"/>
  <c r="AL39" i="2"/>
  <c r="AK39" i="2"/>
  <c r="C39" i="2"/>
  <c r="AW39" i="2"/>
  <c r="E39" i="2"/>
  <c r="AC39" i="2"/>
  <c r="BB39" i="2"/>
  <c r="AH39" i="2"/>
  <c r="BA39" i="2"/>
  <c r="AF39" i="2"/>
  <c r="F39" i="2"/>
  <c r="G39" i="2"/>
  <c r="M39" i="2"/>
  <c r="AZ39" i="2"/>
  <c r="AA39" i="2"/>
  <c r="BE4" i="2" l="1"/>
  <c r="BD11" i="2" l="1"/>
  <c r="BD10" i="2"/>
  <c r="BD4" i="2"/>
  <c r="BD5" i="2" l="1"/>
  <c r="BD6" i="2"/>
  <c r="BD14" i="2"/>
  <c r="BD9" i="2"/>
  <c r="BD13" i="2"/>
  <c r="BD7" i="2"/>
  <c r="BD8" i="2"/>
  <c r="BD12" i="2"/>
  <c r="BD15" i="2" l="1"/>
  <c r="BD16" i="2" l="1"/>
  <c r="BD17" i="2" l="1"/>
  <c r="BD18" i="2" l="1"/>
  <c r="BD19" i="2" l="1"/>
  <c r="BD20" i="2" l="1"/>
  <c r="BD21" i="2" l="1"/>
  <c r="BD22" i="2" l="1"/>
  <c r="BD23" i="2" l="1"/>
  <c r="BD24" i="2" l="1"/>
  <c r="BD25" i="2" l="1"/>
  <c r="BD26" i="2" l="1"/>
  <c r="BD27" i="2" l="1"/>
  <c r="BD28" i="2" l="1"/>
  <c r="BD29" i="2" l="1"/>
  <c r="BD30" i="2" l="1"/>
  <c r="BD31" i="2" l="1"/>
  <c r="BD32" i="2" l="1"/>
  <c r="BD33" i="2" l="1"/>
  <c r="BD34" i="2" l="1"/>
  <c r="BD35" i="2" l="1"/>
  <c r="BD36" i="2" l="1"/>
  <c r="BD37" i="2" l="1"/>
  <c r="BD38" i="2" l="1"/>
  <c r="BD39" i="2" l="1"/>
</calcChain>
</file>

<file path=xl/sharedStrings.xml><?xml version="1.0" encoding="utf-8"?>
<sst xmlns="http://schemas.openxmlformats.org/spreadsheetml/2006/main" count="265" uniqueCount="119">
  <si>
    <t>Time Period</t>
  </si>
  <si>
    <t>Definition</t>
  </si>
  <si>
    <t>On-Peak</t>
  </si>
  <si>
    <t>normal peak hours: 5 days x 16 hours</t>
  </si>
  <si>
    <t>Off-Peak</t>
  </si>
  <si>
    <t>ALL hours not on-peak (5 days x 8 hours + 2 days x 24 hours weekend)</t>
  </si>
  <si>
    <t>Nights</t>
  </si>
  <si>
    <t>ALL night hours: 7 days x 8 hours</t>
  </si>
  <si>
    <t>Weekends</t>
  </si>
  <si>
    <t>all weekend hours: 2 days x 24 hours</t>
  </si>
  <si>
    <t>Weekend Peak</t>
  </si>
  <si>
    <t>normal peak hours weekend only: 2 days x 16 hours</t>
  </si>
  <si>
    <t>PROMOD Weeknight</t>
  </si>
  <si>
    <t>32 hrs (excludes Friday night)</t>
  </si>
  <si>
    <t>PROMOD Weekend</t>
  </si>
  <si>
    <t>56 hrs (includes Friday night - Monday morning)</t>
  </si>
  <si>
    <t>Short ton to Metric Tonne conversion factor</t>
  </si>
  <si>
    <t>Heat Rates (mmbtu/MWh)</t>
  </si>
  <si>
    <t>Inflation Factor</t>
  </si>
  <si>
    <t>PJM_AEP</t>
  </si>
  <si>
    <t>SPP_Central</t>
  </si>
  <si>
    <t>SPP_KSMO</t>
  </si>
  <si>
    <t>12395 Btu/lb
1.6# SO2</t>
  </si>
  <si>
    <t>12500 Btu/lb
1.6# SO2</t>
  </si>
  <si>
    <t>12000 Btu/lb
1.2# SO2</t>
  </si>
  <si>
    <t>12000 Btu/lb
1.67# SO2</t>
  </si>
  <si>
    <t>12500 Btu/lb
6# SO2</t>
  </si>
  <si>
    <t>13000 Btu/lb
4# SO2</t>
  </si>
  <si>
    <t>11512 Btu/lb
4.3# SO2</t>
  </si>
  <si>
    <t>8800 Btu/lb
0.8# SO2</t>
  </si>
  <si>
    <t>8400 Btu/lb
0.8# SO2</t>
  </si>
  <si>
    <t>11700 Btu/lb
0.9# SO2</t>
  </si>
  <si>
    <t>Year</t>
  </si>
  <si>
    <t>CAPP</t>
  </si>
  <si>
    <t>CAPP CSX-Rail</t>
  </si>
  <si>
    <t>CAPP Compliance</t>
  </si>
  <si>
    <t>CAPP NYMEX</t>
  </si>
  <si>
    <t>NAPP High Sulfur</t>
  </si>
  <si>
    <t>NAPP Med Sulfur</t>
  </si>
  <si>
    <t>I-Basin</t>
  </si>
  <si>
    <t>PRB 8800</t>
  </si>
  <si>
    <t>PRB 8400</t>
  </si>
  <si>
    <t>Colorado</t>
  </si>
  <si>
    <t>Henry Hub</t>
  </si>
  <si>
    <t>TCO Pool</t>
  </si>
  <si>
    <t>Dominion South Point Pool</t>
  </si>
  <si>
    <t>TCO Deliv</t>
  </si>
  <si>
    <t>HSC</t>
  </si>
  <si>
    <t>PEPL TX-OK</t>
  </si>
  <si>
    <t>Swing Service Adder</t>
  </si>
  <si>
    <r>
      <t>SO</t>
    </r>
    <r>
      <rPr>
        <vertAlign val="subscript"/>
        <sz val="8.5"/>
        <rFont val="Arial"/>
        <family val="2"/>
      </rPr>
      <t>2</t>
    </r>
  </si>
  <si>
    <r>
      <t>NO</t>
    </r>
    <r>
      <rPr>
        <vertAlign val="subscript"/>
        <sz val="8.5"/>
        <rFont val="Arial"/>
        <family val="2"/>
      </rPr>
      <t xml:space="preserve">X </t>
    </r>
    <r>
      <rPr>
        <sz val="8.5"/>
        <rFont val="Arial"/>
        <family val="2"/>
      </rPr>
      <t>Annual</t>
    </r>
  </si>
  <si>
    <r>
      <t>NO</t>
    </r>
    <r>
      <rPr>
        <vertAlign val="subscript"/>
        <sz val="8.5"/>
        <rFont val="Arial"/>
        <family val="2"/>
      </rPr>
      <t>X</t>
    </r>
    <r>
      <rPr>
        <sz val="10"/>
        <rFont val="Arial"/>
        <family val="2"/>
      </rPr>
      <t xml:space="preserve"> Summer</t>
    </r>
  </si>
  <si>
    <t>AEP GEN HUB - HR</t>
  </si>
  <si>
    <t>SPP_Central - HR</t>
  </si>
  <si>
    <t>AEP GEN HUB Hub Cap.</t>
  </si>
  <si>
    <t>SPP_Central/KSMO Cap.</t>
  </si>
  <si>
    <t>PJM - AEP GEN HUB</t>
  </si>
  <si>
    <t>SPP_CENTRAL</t>
  </si>
  <si>
    <t>Month</t>
  </si>
  <si>
    <t>SPP KSMO - HR</t>
  </si>
  <si>
    <t>Weekend</t>
  </si>
  <si>
    <t xml:space="preserve">Annual </t>
  </si>
  <si>
    <t>Inflation</t>
  </si>
  <si>
    <t>(%)</t>
  </si>
  <si>
    <t>Index</t>
  </si>
  <si>
    <t>Deflator</t>
  </si>
  <si>
    <t>ERCOT_South</t>
  </si>
  <si>
    <t>ERCOT_West</t>
  </si>
  <si>
    <t>ERCOT North - HR</t>
  </si>
  <si>
    <t>ERCOT South - HR</t>
  </si>
  <si>
    <t>ERCOT West - HR</t>
  </si>
  <si>
    <t>ERCOT_NORTH</t>
  </si>
  <si>
    <t>$2012</t>
  </si>
  <si>
    <t>Group 2</t>
  </si>
  <si>
    <t>Group 3</t>
  </si>
  <si>
    <r>
      <t>RGGI CO</t>
    </r>
    <r>
      <rPr>
        <vertAlign val="subscript"/>
        <sz val="10"/>
        <rFont val="Arial"/>
        <family val="2"/>
      </rPr>
      <t>2</t>
    </r>
  </si>
  <si>
    <r>
      <t>National CO</t>
    </r>
    <r>
      <rPr>
        <vertAlign val="subscript"/>
        <sz val="8.5"/>
        <rFont val="Arial"/>
        <family val="2"/>
      </rPr>
      <t>2</t>
    </r>
  </si>
  <si>
    <t>Wind PTC</t>
  </si>
  <si>
    <t xml:space="preserve"> Solar_MD</t>
  </si>
  <si>
    <t xml:space="preserve"> Solar_PA</t>
  </si>
  <si>
    <t>Wind_MD_Tier_I</t>
  </si>
  <si>
    <t>Wind_DC_Tier_I</t>
  </si>
  <si>
    <t>Wind_NJ_Class_I</t>
  </si>
  <si>
    <t>Wind_OH</t>
  </si>
  <si>
    <t>Wind_PA_Tier_I</t>
  </si>
  <si>
    <t>Wind_VA</t>
  </si>
  <si>
    <t>Wind_CT_Class_I</t>
  </si>
  <si>
    <t>Wind_MA_Class_I</t>
  </si>
  <si>
    <t>Wind_ME_Class_I</t>
  </si>
  <si>
    <t>Wind_NH_Class_I</t>
  </si>
  <si>
    <t>Wind_NH_Class_II</t>
  </si>
  <si>
    <t>Wind_RI_New</t>
  </si>
  <si>
    <t>Wind_NY_Tier_I</t>
  </si>
  <si>
    <t>Wind_CA_RPS_Bucket_3</t>
  </si>
  <si>
    <t xml:space="preserve"> Solar_TX</t>
  </si>
  <si>
    <t>Wind_TX</t>
  </si>
  <si>
    <t>Wind_GreenE_National</t>
  </si>
  <si>
    <t xml:space="preserve"> Solar_GreenE_National</t>
  </si>
  <si>
    <t>RGGI/National CO2 Blend</t>
  </si>
  <si>
    <t>Hydrogen ($/mmbtu)</t>
  </si>
  <si>
    <t>100% Hydrogen</t>
  </si>
  <si>
    <t>89/11 NG/Hydrogen Blend</t>
  </si>
  <si>
    <t xml:space="preserve">UO2 </t>
  </si>
  <si>
    <t>HALEU</t>
  </si>
  <si>
    <t>Uranium Fuel ($/mmbtu)</t>
  </si>
  <si>
    <t>Natural Gas ($/mmbtu)</t>
  </si>
  <si>
    <t>Emissions ($/ton)</t>
  </si>
  <si>
    <t>Carbon ($/short ton)</t>
  </si>
  <si>
    <t>Capacity Prices ($/MW-day)</t>
  </si>
  <si>
    <t>Renewable Energy Credits ($/MWh)</t>
  </si>
  <si>
    <t>Annual Inflation %</t>
  </si>
  <si>
    <t>Coal ($/ton) FOB</t>
  </si>
  <si>
    <t>Power Prices ($/MWh)</t>
  </si>
  <si>
    <t>Y2023_Base</t>
  </si>
  <si>
    <t>$2022</t>
  </si>
  <si>
    <t>ERCOT North</t>
  </si>
  <si>
    <t>ERCOT South</t>
  </si>
  <si>
    <t>ERCOT West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</si>
</sst>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[$-409]mmm\-yy;@"/>
    <numFmt numFmtId="165" formatCode="0.0%"/>
    <numFmt numFmtId="166" formatCode="0.0"/>
    <numFmt numFmtId="167" formatCode="_(* #,##0.000_);_(* \(#,##0.0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color indexed="10"/>
      <name val="Arial"/>
      <family val="2"/>
    </font>
    <font>
      <vertAlign val="subscript"/>
      <sz val="8.5"/>
      <name val="Arial"/>
      <family val="2"/>
    </font>
    <font>
      <sz val="8.5"/>
      <name val="Arial"/>
      <family val="2"/>
    </font>
    <font>
      <b/>
      <sz val="10"/>
      <color indexed="9"/>
      <name val="Arial"/>
      <family val="2"/>
    </font>
    <font>
      <sz val="9"/>
      <color indexed="8"/>
      <name val="Calibri"/>
      <family val="2"/>
    </font>
    <font>
      <b/>
      <sz val="9"/>
      <color indexed="8"/>
      <name val="Calibri"/>
      <family val="2"/>
    </font>
    <font>
      <b/>
      <sz val="12"/>
      <color indexed="30"/>
      <name val="Calibri"/>
      <family val="2"/>
    </font>
    <font>
      <vertAlign val="subscript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BFBFBF"/>
      </bottom>
      <diagonal/>
    </border>
    <border>
      <left/>
      <right/>
      <top style="medium">
        <color rgb="FF0096D7"/>
      </top>
      <bottom/>
      <diagonal/>
    </border>
    <border>
      <left/>
      <right/>
      <top/>
      <bottom style="thick">
        <color rgb="FF0096D7"/>
      </bottom>
      <diagonal/>
    </border>
    <border>
      <left/>
      <right/>
      <top/>
      <bottom style="thin">
        <color rgb="FFBFBFBF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4" fillId="0" borderId="0"/>
    <xf numFmtId="0" fontId="10" fillId="0" borderId="24" applyNumberFormat="0" applyFont="0" applyProtection="0">
      <alignment wrapText="1"/>
    </xf>
    <xf numFmtId="0" fontId="10" fillId="0" borderId="0" applyNumberFormat="0" applyFill="0" applyBorder="0" applyAlignment="0" applyProtection="0"/>
    <xf numFmtId="0" fontId="10" fillId="0" borderId="25" applyNumberFormat="0" applyProtection="0">
      <alignment wrapText="1"/>
    </xf>
    <xf numFmtId="0" fontId="11" fillId="0" borderId="26" applyNumberFormat="0" applyProtection="0">
      <alignment wrapText="1"/>
    </xf>
    <xf numFmtId="0" fontId="11" fillId="0" borderId="27" applyNumberFormat="0" applyProtection="0">
      <alignment wrapText="1"/>
    </xf>
    <xf numFmtId="0" fontId="12" fillId="0" borderId="0" applyNumberFormat="0" applyProtection="0">
      <alignment horizontal="left"/>
    </xf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3" fillId="2" borderId="1" xfId="2" applyFont="1" applyFill="1" applyBorder="1"/>
    <xf numFmtId="0" fontId="3" fillId="2" borderId="2" xfId="2" applyFont="1" applyFill="1" applyBorder="1"/>
    <xf numFmtId="0" fontId="2" fillId="0" borderId="0" xfId="2"/>
    <xf numFmtId="0" fontId="2" fillId="0" borderId="1" xfId="2" applyBorder="1"/>
    <xf numFmtId="0" fontId="2" fillId="0" borderId="2" xfId="2" applyBorder="1"/>
    <xf numFmtId="0" fontId="2" fillId="0" borderId="3" xfId="2" applyBorder="1"/>
    <xf numFmtId="0" fontId="2" fillId="0" borderId="4" xfId="2" applyBorder="1"/>
    <xf numFmtId="0" fontId="4" fillId="0" borderId="5" xfId="2" applyFont="1" applyBorder="1"/>
    <xf numFmtId="0" fontId="4" fillId="0" borderId="6" xfId="2" applyFont="1" applyBorder="1"/>
    <xf numFmtId="0" fontId="3" fillId="0" borderId="0" xfId="2" applyFont="1"/>
    <xf numFmtId="0" fontId="2" fillId="0" borderId="0" xfId="2" quotePrefix="1"/>
    <xf numFmtId="0" fontId="5" fillId="0" borderId="0" xfId="2" applyFont="1"/>
    <xf numFmtId="0" fontId="2" fillId="0" borderId="0" xfId="2" applyBorder="1"/>
    <xf numFmtId="2" fontId="4" fillId="2" borderId="0" xfId="2" applyNumberFormat="1" applyFont="1" applyFill="1" applyBorder="1" applyAlignment="1">
      <alignment horizontal="center" wrapText="1"/>
    </xf>
    <xf numFmtId="2" fontId="4" fillId="2" borderId="0" xfId="2" applyNumberFormat="1" applyFont="1" applyFill="1" applyBorder="1"/>
    <xf numFmtId="2" fontId="4" fillId="2" borderId="13" xfId="2" applyNumberFormat="1" applyFont="1" applyFill="1" applyBorder="1" applyAlignment="1">
      <alignment horizontal="center"/>
    </xf>
    <xf numFmtId="0" fontId="2" fillId="0" borderId="12" xfId="2" applyNumberFormat="1" applyFill="1" applyBorder="1"/>
    <xf numFmtId="2" fontId="2" fillId="0" borderId="12" xfId="2" applyNumberFormat="1" applyFill="1" applyBorder="1"/>
    <xf numFmtId="2" fontId="2" fillId="0" borderId="0" xfId="2" applyNumberFormat="1" applyFill="1" applyBorder="1"/>
    <xf numFmtId="2" fontId="2" fillId="0" borderId="13" xfId="2" applyNumberFormat="1" applyFill="1" applyBorder="1"/>
    <xf numFmtId="2" fontId="2" fillId="0" borderId="11" xfId="2" applyNumberFormat="1" applyFill="1" applyBorder="1"/>
    <xf numFmtId="10" fontId="0" fillId="0" borderId="11" xfId="3" applyNumberFormat="1" applyFont="1" applyFill="1" applyBorder="1"/>
    <xf numFmtId="0" fontId="4" fillId="0" borderId="0" xfId="4" applyBorder="1"/>
    <xf numFmtId="164" fontId="4" fillId="2" borderId="7" xfId="4" applyNumberFormat="1" applyFont="1" applyFill="1" applyBorder="1"/>
    <xf numFmtId="164" fontId="4" fillId="2" borderId="11" xfId="4" applyNumberFormat="1" applyFont="1" applyFill="1" applyBorder="1"/>
    <xf numFmtId="164" fontId="4" fillId="2" borderId="11" xfId="4" applyNumberFormat="1" applyFont="1" applyFill="1" applyBorder="1" applyAlignment="1">
      <alignment horizontal="center"/>
    </xf>
    <xf numFmtId="164" fontId="4" fillId="3" borderId="12" xfId="4" applyNumberFormat="1" applyFill="1" applyBorder="1"/>
    <xf numFmtId="2" fontId="4" fillId="3" borderId="8" xfId="4" applyNumberFormat="1" applyFill="1" applyBorder="1"/>
    <xf numFmtId="2" fontId="4" fillId="3" borderId="9" xfId="4" applyNumberFormat="1" applyFill="1" applyBorder="1"/>
    <xf numFmtId="2" fontId="4" fillId="3" borderId="10" xfId="4" applyNumberFormat="1" applyFill="1" applyBorder="1"/>
    <xf numFmtId="2" fontId="4" fillId="3" borderId="12" xfId="4" applyNumberFormat="1" applyFill="1" applyBorder="1"/>
    <xf numFmtId="2" fontId="4" fillId="3" borderId="0" xfId="4" applyNumberFormat="1" applyFill="1" applyBorder="1"/>
    <xf numFmtId="2" fontId="4" fillId="3" borderId="11" xfId="4" applyNumberFormat="1" applyFill="1" applyBorder="1"/>
    <xf numFmtId="2" fontId="4" fillId="3" borderId="12" xfId="4" applyNumberFormat="1" applyFill="1" applyBorder="1" applyAlignment="1">
      <alignment horizontal="right"/>
    </xf>
    <xf numFmtId="2" fontId="4" fillId="3" borderId="0" xfId="4" applyNumberFormat="1" applyFill="1" applyBorder="1" applyAlignment="1">
      <alignment horizontal="right"/>
    </xf>
    <xf numFmtId="1" fontId="4" fillId="3" borderId="12" xfId="4" applyNumberFormat="1" applyFill="1" applyBorder="1" applyAlignment="1">
      <alignment horizontal="right"/>
    </xf>
    <xf numFmtId="1" fontId="4" fillId="3" borderId="13" xfId="4" applyNumberFormat="1" applyFill="1" applyBorder="1" applyAlignment="1">
      <alignment horizontal="right"/>
    </xf>
    <xf numFmtId="2" fontId="4" fillId="3" borderId="13" xfId="4" applyNumberFormat="1" applyFill="1" applyBorder="1"/>
    <xf numFmtId="10" fontId="0" fillId="3" borderId="11" xfId="3" applyNumberFormat="1" applyFont="1" applyFill="1" applyBorder="1"/>
    <xf numFmtId="2" fontId="4" fillId="0" borderId="0" xfId="4" applyNumberFormat="1" applyBorder="1"/>
    <xf numFmtId="0" fontId="4" fillId="0" borderId="0" xfId="4"/>
    <xf numFmtId="0" fontId="4" fillId="2" borderId="0" xfId="4" applyFill="1" applyBorder="1" applyAlignment="1">
      <alignment horizontal="center"/>
    </xf>
    <xf numFmtId="0" fontId="4" fillId="2" borderId="4" xfId="4" applyFill="1" applyBorder="1" applyAlignment="1">
      <alignment horizontal="center"/>
    </xf>
    <xf numFmtId="0" fontId="4" fillId="2" borderId="3" xfId="4" applyFill="1" applyBorder="1" applyAlignment="1">
      <alignment horizontal="center"/>
    </xf>
    <xf numFmtId="164" fontId="4" fillId="0" borderId="11" xfId="4" applyNumberFormat="1" applyBorder="1"/>
    <xf numFmtId="2" fontId="4" fillId="0" borderId="12" xfId="4" applyNumberFormat="1" applyBorder="1"/>
    <xf numFmtId="2" fontId="4" fillId="0" borderId="4" xfId="4" applyNumberFormat="1" applyBorder="1"/>
    <xf numFmtId="2" fontId="4" fillId="0" borderId="3" xfId="4" applyNumberFormat="1" applyBorder="1"/>
    <xf numFmtId="164" fontId="4" fillId="3" borderId="11" xfId="4" applyNumberFormat="1" applyFill="1" applyBorder="1"/>
    <xf numFmtId="2" fontId="4" fillId="3" borderId="4" xfId="4" applyNumberFormat="1" applyFill="1" applyBorder="1"/>
    <xf numFmtId="2" fontId="4" fillId="3" borderId="3" xfId="4" applyNumberFormat="1" applyFill="1" applyBorder="1"/>
    <xf numFmtId="164" fontId="4" fillId="0" borderId="14" xfId="4" applyNumberFormat="1" applyBorder="1"/>
    <xf numFmtId="0" fontId="4" fillId="0" borderId="0" xfId="4" applyFill="1" applyBorder="1"/>
    <xf numFmtId="0" fontId="9" fillId="4" borderId="15" xfId="4" applyFont="1" applyFill="1" applyBorder="1" applyAlignment="1">
      <alignment horizontal="centerContinuous"/>
    </xf>
    <xf numFmtId="0" fontId="9" fillId="4" borderId="16" xfId="4" applyFont="1" applyFill="1" applyBorder="1" applyAlignment="1">
      <alignment horizontal="centerContinuous"/>
    </xf>
    <xf numFmtId="0" fontId="9" fillId="4" borderId="20" xfId="4" applyFont="1" applyFill="1" applyBorder="1" applyAlignment="1">
      <alignment horizontal="center"/>
    </xf>
    <xf numFmtId="0" fontId="9" fillId="4" borderId="21" xfId="4" applyFont="1" applyFill="1" applyBorder="1" applyAlignment="1">
      <alignment horizontal="center"/>
    </xf>
    <xf numFmtId="0" fontId="9" fillId="4" borderId="22" xfId="4" applyFont="1" applyFill="1" applyBorder="1" applyAlignment="1">
      <alignment horizontal="center"/>
    </xf>
    <xf numFmtId="165" fontId="2" fillId="0" borderId="0" xfId="2" quotePrefix="1" applyNumberFormat="1" applyAlignment="1">
      <alignment horizontal="center"/>
    </xf>
    <xf numFmtId="2" fontId="4" fillId="5" borderId="12" xfId="4" applyNumberFormat="1" applyFill="1" applyBorder="1"/>
    <xf numFmtId="10" fontId="2" fillId="0" borderId="23" xfId="1" applyNumberFormat="1" applyFont="1" applyBorder="1" applyAlignment="1">
      <alignment horizontal="center"/>
    </xf>
    <xf numFmtId="166" fontId="0" fillId="0" borderId="0" xfId="0" applyNumberFormat="1" applyAlignment="1">
      <alignment horizontal="center"/>
    </xf>
    <xf numFmtId="167" fontId="2" fillId="0" borderId="23" xfId="12" applyNumberFormat="1" applyFont="1" applyBorder="1" applyAlignment="1">
      <alignment horizontal="center"/>
    </xf>
    <xf numFmtId="0" fontId="3" fillId="2" borderId="15" xfId="4" applyFont="1" applyFill="1" applyBorder="1" applyAlignment="1"/>
    <xf numFmtId="0" fontId="3" fillId="2" borderId="17" xfId="4" applyFont="1" applyFill="1" applyBorder="1" applyAlignment="1"/>
    <xf numFmtId="2" fontId="2" fillId="2" borderId="0" xfId="2" applyNumberFormat="1" applyFont="1" applyFill="1" applyBorder="1"/>
    <xf numFmtId="0" fontId="3" fillId="2" borderId="0" xfId="4" applyFont="1" applyFill="1" applyBorder="1" applyAlignment="1"/>
    <xf numFmtId="0" fontId="4" fillId="2" borderId="13" xfId="4" applyFill="1" applyBorder="1" applyAlignment="1">
      <alignment horizontal="center"/>
    </xf>
    <xf numFmtId="2" fontId="4" fillId="0" borderId="13" xfId="4" applyNumberFormat="1" applyBorder="1"/>
    <xf numFmtId="2" fontId="3" fillId="2" borderId="0" xfId="2" applyNumberFormat="1" applyFont="1" applyFill="1" applyAlignment="1">
      <alignment vertical="center"/>
    </xf>
    <xf numFmtId="2" fontId="3" fillId="2" borderId="0" xfId="2" applyNumberFormat="1" applyFont="1" applyFill="1" applyAlignment="1">
      <alignment horizontal="center" vertical="center" wrapText="1"/>
    </xf>
    <xf numFmtId="2" fontId="3" fillId="2" borderId="12" xfId="2" applyNumberFormat="1" applyFont="1" applyFill="1" applyBorder="1" applyAlignment="1">
      <alignment vertical="center"/>
    </xf>
    <xf numFmtId="0" fontId="9" fillId="4" borderId="21" xfId="4" quotePrefix="1" applyFont="1" applyFill="1" applyBorder="1" applyAlignment="1">
      <alignment horizontal="center"/>
    </xf>
    <xf numFmtId="0" fontId="3" fillId="0" borderId="0" xfId="0" applyFont="1"/>
    <xf numFmtId="165" fontId="2" fillId="0" borderId="23" xfId="1" applyNumberFormat="1" applyFont="1" applyBorder="1" applyAlignment="1">
      <alignment horizontal="center"/>
    </xf>
    <xf numFmtId="2" fontId="4" fillId="0" borderId="23" xfId="4" applyNumberFormat="1" applyBorder="1" applyAlignment="1">
      <alignment horizontal="center"/>
    </xf>
    <xf numFmtId="2" fontId="0" fillId="0" borderId="11" xfId="0" applyNumberFormat="1" applyBorder="1"/>
    <xf numFmtId="2" fontId="4" fillId="6" borderId="12" xfId="4" applyNumberFormat="1" applyFill="1" applyBorder="1"/>
    <xf numFmtId="43" fontId="2" fillId="0" borderId="12" xfId="12" applyFont="1" applyFill="1" applyBorder="1"/>
    <xf numFmtId="43" fontId="2" fillId="0" borderId="0" xfId="12" applyFont="1" applyFill="1" applyBorder="1"/>
    <xf numFmtId="43" fontId="2" fillId="0" borderId="13" xfId="12" applyFont="1" applyFill="1" applyBorder="1"/>
    <xf numFmtId="2" fontId="3" fillId="2" borderId="0" xfId="2" applyNumberFormat="1" applyFont="1" applyFill="1" applyBorder="1" applyAlignment="1">
      <alignment vertical="center"/>
    </xf>
    <xf numFmtId="43" fontId="4" fillId="3" borderId="0" xfId="12" applyFont="1" applyFill="1" applyBorder="1" applyAlignment="1">
      <alignment horizontal="right"/>
    </xf>
    <xf numFmtId="2" fontId="4" fillId="2" borderId="12" xfId="2" applyNumberFormat="1" applyFont="1" applyFill="1" applyBorder="1" applyAlignment="1">
      <alignment horizontal="center"/>
    </xf>
    <xf numFmtId="0" fontId="2" fillId="0" borderId="0" xfId="2" applyBorder="1" applyAlignment="1"/>
    <xf numFmtId="2" fontId="2" fillId="2" borderId="3" xfId="2" applyNumberFormat="1" applyFill="1" applyBorder="1"/>
    <xf numFmtId="2" fontId="2" fillId="2" borderId="0" xfId="2" applyNumberFormat="1" applyFill="1" applyBorder="1"/>
    <xf numFmtId="2" fontId="2" fillId="2" borderId="0" xfId="2" applyNumberFormat="1" applyFill="1" applyBorder="1" applyAlignment="1">
      <alignment horizontal="center"/>
    </xf>
    <xf numFmtId="2" fontId="2" fillId="2" borderId="4" xfId="2" applyNumberFormat="1" applyFill="1" applyBorder="1" applyAlignment="1">
      <alignment horizontal="center"/>
    </xf>
    <xf numFmtId="2" fontId="2" fillId="2" borderId="5" xfId="2" applyNumberFormat="1" applyFill="1" applyBorder="1" applyAlignment="1">
      <alignment horizontal="center"/>
    </xf>
    <xf numFmtId="2" fontId="2" fillId="2" borderId="29" xfId="2" applyNumberFormat="1" applyFill="1" applyBorder="1" applyAlignment="1">
      <alignment horizontal="center"/>
    </xf>
    <xf numFmtId="2" fontId="2" fillId="2" borderId="6" xfId="2" applyNumberFormat="1" applyFill="1" applyBorder="1" applyAlignment="1">
      <alignment horizontal="center"/>
    </xf>
    <xf numFmtId="2" fontId="4" fillId="2" borderId="3" xfId="2" applyNumberFormat="1" applyFont="1" applyFill="1" applyBorder="1"/>
    <xf numFmtId="2" fontId="2" fillId="2" borderId="4" xfId="2" applyNumberFormat="1" applyFont="1" applyFill="1" applyBorder="1"/>
    <xf numFmtId="2" fontId="4" fillId="2" borderId="5" xfId="2" applyNumberFormat="1" applyFont="1" applyFill="1" applyBorder="1" applyAlignment="1">
      <alignment horizontal="center"/>
    </xf>
    <xf numFmtId="0" fontId="2" fillId="2" borderId="29" xfId="2" applyFill="1" applyBorder="1" applyAlignment="1">
      <alignment horizontal="center"/>
    </xf>
    <xf numFmtId="0" fontId="2" fillId="2" borderId="6" xfId="2" applyFill="1" applyBorder="1" applyAlignment="1">
      <alignment horizontal="center"/>
    </xf>
    <xf numFmtId="2" fontId="2" fillId="2" borderId="0" xfId="2" applyNumberFormat="1" applyFont="1" applyFill="1" applyAlignment="1">
      <alignment horizontal="center"/>
    </xf>
    <xf numFmtId="2" fontId="2" fillId="2" borderId="12" xfId="2" applyNumberFormat="1" applyFont="1" applyFill="1" applyBorder="1" applyAlignment="1">
      <alignment horizontal="center"/>
    </xf>
    <xf numFmtId="2" fontId="3" fillId="2" borderId="11" xfId="2" applyNumberFormat="1" applyFont="1" applyFill="1" applyBorder="1" applyAlignment="1">
      <alignment vertical="top" wrapText="1"/>
    </xf>
    <xf numFmtId="2" fontId="2" fillId="2" borderId="11" xfId="2" applyNumberFormat="1" applyFont="1" applyFill="1" applyBorder="1" applyAlignment="1">
      <alignment horizontal="center" wrapText="1"/>
    </xf>
    <xf numFmtId="0" fontId="2" fillId="0" borderId="0" xfId="2" applyBorder="1" applyAlignment="1">
      <alignment horizontal="left"/>
    </xf>
    <xf numFmtId="2" fontId="3" fillId="2" borderId="8" xfId="2" applyNumberFormat="1" applyFont="1" applyFill="1" applyBorder="1" applyAlignment="1">
      <alignment horizontal="left" vertical="center"/>
    </xf>
    <xf numFmtId="2" fontId="3" fillId="2" borderId="0" xfId="2" applyNumberFormat="1" applyFont="1" applyFill="1" applyAlignment="1">
      <alignment horizontal="left" vertical="center"/>
    </xf>
    <xf numFmtId="2" fontId="3" fillId="2" borderId="0" xfId="2" applyNumberFormat="1" applyFont="1" applyFill="1" applyAlignment="1">
      <alignment horizontal="left" vertical="center" wrapText="1"/>
    </xf>
    <xf numFmtId="2" fontId="3" fillId="2" borderId="7" xfId="2" applyNumberFormat="1" applyFont="1" applyFill="1" applyBorder="1" applyAlignment="1">
      <alignment horizontal="left" vertical="top" wrapText="1"/>
    </xf>
    <xf numFmtId="164" fontId="4" fillId="2" borderId="8" xfId="2" applyNumberFormat="1" applyFont="1" applyFill="1" applyBorder="1" applyAlignment="1">
      <alignment horizontal="left"/>
    </xf>
    <xf numFmtId="164" fontId="4" fillId="2" borderId="12" xfId="2" applyNumberFormat="1" applyFont="1" applyFill="1" applyBorder="1"/>
    <xf numFmtId="164" fontId="4" fillId="2" borderId="12" xfId="2" applyNumberFormat="1" applyFont="1" applyFill="1" applyBorder="1" applyAlignment="1">
      <alignment horizontal="center"/>
    </xf>
    <xf numFmtId="2" fontId="4" fillId="2" borderId="29" xfId="2" applyNumberFormat="1" applyFont="1" applyFill="1" applyBorder="1" applyAlignment="1">
      <alignment horizontal="center"/>
    </xf>
    <xf numFmtId="2" fontId="2" fillId="2" borderId="29" xfId="2" applyNumberFormat="1" applyFont="1" applyFill="1" applyBorder="1" applyAlignment="1">
      <alignment horizontal="center"/>
    </xf>
    <xf numFmtId="2" fontId="2" fillId="2" borderId="6" xfId="2" applyNumberFormat="1" applyFont="1" applyFill="1" applyBorder="1" applyAlignment="1">
      <alignment horizontal="center"/>
    </xf>
    <xf numFmtId="2" fontId="4" fillId="2" borderId="3" xfId="2" applyNumberFormat="1" applyFont="1" applyFill="1" applyBorder="1" applyAlignment="1">
      <alignment horizontal="center" wrapText="1"/>
    </xf>
    <xf numFmtId="2" fontId="4" fillId="2" borderId="4" xfId="2" applyNumberFormat="1" applyFont="1" applyFill="1" applyBorder="1" applyAlignment="1">
      <alignment horizontal="center" wrapText="1"/>
    </xf>
    <xf numFmtId="2" fontId="4" fillId="2" borderId="6" xfId="2" applyNumberFormat="1" applyFont="1" applyFill="1" applyBorder="1" applyAlignment="1">
      <alignment horizontal="center"/>
    </xf>
    <xf numFmtId="2" fontId="4" fillId="2" borderId="4" xfId="2" applyNumberFormat="1" applyFont="1" applyFill="1" applyBorder="1"/>
    <xf numFmtId="2" fontId="3" fillId="2" borderId="3" xfId="4" applyNumberFormat="1" applyFont="1" applyFill="1" applyBorder="1" applyAlignment="1">
      <alignment vertical="center" wrapText="1"/>
    </xf>
    <xf numFmtId="2" fontId="3" fillId="2" borderId="4" xfId="4" applyNumberFormat="1" applyFont="1" applyFill="1" applyBorder="1" applyAlignment="1">
      <alignment vertical="center" wrapText="1"/>
    </xf>
    <xf numFmtId="2" fontId="2" fillId="2" borderId="5" xfId="4" applyNumberFormat="1" applyFont="1" applyFill="1" applyBorder="1" applyAlignment="1">
      <alignment horizontal="center" wrapText="1"/>
    </xf>
    <xf numFmtId="2" fontId="2" fillId="2" borderId="6" xfId="4" applyNumberFormat="1" applyFont="1" applyFill="1" applyBorder="1" applyAlignment="1">
      <alignment horizontal="center" wrapText="1"/>
    </xf>
    <xf numFmtId="2" fontId="6" fillId="2" borderId="3" xfId="4" applyNumberFormat="1" applyFont="1" applyFill="1" applyBorder="1" applyAlignment="1">
      <alignment wrapText="1"/>
    </xf>
    <xf numFmtId="2" fontId="6" fillId="2" borderId="0" xfId="4" applyNumberFormat="1" applyFont="1" applyFill="1" applyBorder="1" applyAlignment="1">
      <alignment wrapText="1"/>
    </xf>
    <xf numFmtId="2" fontId="6" fillId="2" borderId="4" xfId="4" applyNumberFormat="1" applyFont="1" applyFill="1" applyBorder="1" applyAlignment="1">
      <alignment wrapText="1"/>
    </xf>
    <xf numFmtId="2" fontId="4" fillId="2" borderId="3" xfId="2" applyNumberFormat="1" applyFont="1" applyFill="1" applyBorder="1" applyAlignment="1">
      <alignment horizontal="center"/>
    </xf>
    <xf numFmtId="2" fontId="4" fillId="2" borderId="4" xfId="2" applyNumberFormat="1" applyFont="1" applyFill="1" applyBorder="1" applyAlignment="1">
      <alignment horizontal="center"/>
    </xf>
    <xf numFmtId="2" fontId="3" fillId="2" borderId="1" xfId="2" applyNumberFormat="1" applyFont="1" applyFill="1" applyBorder="1" applyAlignment="1">
      <alignment horizontal="left" vertical="center"/>
    </xf>
    <xf numFmtId="2" fontId="3" fillId="2" borderId="28" xfId="2" applyNumberFormat="1" applyFont="1" applyFill="1" applyBorder="1" applyAlignment="1">
      <alignment horizontal="left" vertical="center"/>
    </xf>
    <xf numFmtId="2" fontId="3" fillId="2" borderId="28" xfId="2" applyNumberFormat="1" applyFont="1" applyFill="1" applyBorder="1" applyAlignment="1">
      <alignment horizontal="left" vertical="center" wrapText="1"/>
    </xf>
    <xf numFmtId="2" fontId="3" fillId="2" borderId="2" xfId="2" applyNumberFormat="1" applyFont="1" applyFill="1" applyBorder="1" applyAlignment="1">
      <alignment horizontal="left" vertical="center" wrapText="1"/>
    </xf>
    <xf numFmtId="2" fontId="3" fillId="2" borderId="3" xfId="2" applyNumberFormat="1" applyFont="1" applyFill="1" applyBorder="1" applyAlignment="1">
      <alignment vertical="center"/>
    </xf>
    <xf numFmtId="2" fontId="3" fillId="2" borderId="0" xfId="2" applyNumberFormat="1" applyFont="1" applyFill="1" applyBorder="1" applyAlignment="1">
      <alignment horizontal="center" vertical="center" wrapText="1"/>
    </xf>
    <xf numFmtId="2" fontId="3" fillId="2" borderId="4" xfId="2" applyNumberFormat="1" applyFont="1" applyFill="1" applyBorder="1" applyAlignment="1">
      <alignment horizontal="center" vertical="center" wrapText="1"/>
    </xf>
    <xf numFmtId="2" fontId="2" fillId="2" borderId="5" xfId="2" applyNumberFormat="1" applyFont="1" applyFill="1" applyBorder="1" applyAlignment="1">
      <alignment horizontal="center"/>
    </xf>
    <xf numFmtId="0" fontId="2" fillId="0" borderId="11" xfId="2" applyBorder="1" applyAlignment="1">
      <alignment horizontal="left"/>
    </xf>
    <xf numFmtId="0" fontId="2" fillId="0" borderId="11" xfId="2" applyBorder="1"/>
    <xf numFmtId="0" fontId="2" fillId="0" borderId="11" xfId="2" applyBorder="1" applyAlignment="1"/>
    <xf numFmtId="0" fontId="4" fillId="0" borderId="11" xfId="4" applyBorder="1"/>
    <xf numFmtId="2" fontId="3" fillId="2" borderId="1" xfId="2" applyNumberFormat="1" applyFont="1" applyFill="1" applyBorder="1" applyAlignment="1">
      <alignment horizontal="left"/>
    </xf>
    <xf numFmtId="2" fontId="3" fillId="2" borderId="28" xfId="2" applyNumberFormat="1" applyFont="1" applyFill="1" applyBorder="1" applyAlignment="1">
      <alignment horizontal="left"/>
    </xf>
    <xf numFmtId="2" fontId="3" fillId="2" borderId="2" xfId="2" applyNumberFormat="1" applyFont="1" applyFill="1" applyBorder="1" applyAlignment="1">
      <alignment horizontal="left"/>
    </xf>
    <xf numFmtId="2" fontId="2" fillId="2" borderId="0" xfId="2" applyNumberFormat="1" applyFont="1" applyFill="1" applyBorder="1" applyAlignment="1">
      <alignment horizontal="center"/>
    </xf>
    <xf numFmtId="2" fontId="2" fillId="2" borderId="4" xfId="2" applyNumberFormat="1" applyFont="1" applyFill="1" applyBorder="1" applyAlignment="1">
      <alignment horizontal="center"/>
    </xf>
    <xf numFmtId="2" fontId="3" fillId="2" borderId="1" xfId="4" applyNumberFormat="1" applyFont="1" applyFill="1" applyBorder="1" applyAlignment="1">
      <alignment horizontal="left" vertical="center"/>
    </xf>
    <xf numFmtId="2" fontId="3" fillId="2" borderId="2" xfId="4" applyNumberFormat="1" applyFont="1" applyFill="1" applyBorder="1" applyAlignment="1">
      <alignment horizontal="left" vertical="center"/>
    </xf>
    <xf numFmtId="2" fontId="4" fillId="2" borderId="3" xfId="2" applyNumberFormat="1" applyFont="1" applyFill="1" applyBorder="1" applyAlignment="1">
      <alignment horizontal="center"/>
    </xf>
    <xf numFmtId="2" fontId="4" fillId="2" borderId="0" xfId="2" applyNumberFormat="1" applyFont="1" applyFill="1" applyBorder="1" applyAlignment="1">
      <alignment horizontal="center"/>
    </xf>
    <xf numFmtId="2" fontId="3" fillId="2" borderId="1" xfId="4" applyNumberFormat="1" applyFont="1" applyFill="1" applyBorder="1" applyAlignment="1">
      <alignment horizontal="left"/>
    </xf>
    <xf numFmtId="2" fontId="3" fillId="2" borderId="28" xfId="4" applyNumberFormat="1" applyFont="1" applyFill="1" applyBorder="1" applyAlignment="1">
      <alignment horizontal="left"/>
    </xf>
    <xf numFmtId="2" fontId="3" fillId="2" borderId="2" xfId="4" applyNumberFormat="1" applyFont="1" applyFill="1" applyBorder="1" applyAlignment="1">
      <alignment horizontal="left"/>
    </xf>
    <xf numFmtId="2" fontId="3" fillId="2" borderId="1" xfId="4" applyNumberFormat="1" applyFont="1" applyFill="1" applyBorder="1" applyAlignment="1">
      <alignment horizontal="left" wrapText="1"/>
    </xf>
    <xf numFmtId="2" fontId="3" fillId="2" borderId="28" xfId="4" applyNumberFormat="1" applyFont="1" applyFill="1" applyBorder="1" applyAlignment="1">
      <alignment horizontal="left" wrapText="1"/>
    </xf>
    <xf numFmtId="2" fontId="3" fillId="2" borderId="2" xfId="4" applyNumberFormat="1" applyFont="1" applyFill="1" applyBorder="1" applyAlignment="1">
      <alignment horizontal="left" wrapText="1"/>
    </xf>
    <xf numFmtId="2" fontId="3" fillId="2" borderId="8" xfId="2" applyNumberFormat="1" applyFont="1" applyFill="1" applyBorder="1" applyAlignment="1">
      <alignment horizontal="left" vertical="top" wrapText="1"/>
    </xf>
    <xf numFmtId="2" fontId="3" fillId="2" borderId="10" xfId="2" applyNumberFormat="1" applyFont="1" applyFill="1" applyBorder="1" applyAlignment="1">
      <alignment horizontal="left" vertical="top" wrapText="1"/>
    </xf>
    <xf numFmtId="2" fontId="3" fillId="2" borderId="1" xfId="2" applyNumberFormat="1" applyFont="1" applyFill="1" applyBorder="1" applyAlignment="1">
      <alignment horizontal="left" vertical="top" wrapText="1"/>
    </xf>
    <xf numFmtId="2" fontId="3" fillId="2" borderId="2" xfId="2" applyNumberFormat="1" applyFont="1" applyFill="1" applyBorder="1" applyAlignment="1">
      <alignment horizontal="left" vertical="top" wrapText="1"/>
    </xf>
    <xf numFmtId="0" fontId="2" fillId="2" borderId="9" xfId="4" applyFont="1" applyFill="1" applyBorder="1" applyAlignment="1">
      <alignment horizontal="center"/>
    </xf>
    <xf numFmtId="0" fontId="4" fillId="2" borderId="9" xfId="4" applyFill="1" applyBorder="1" applyAlignment="1">
      <alignment horizontal="center"/>
    </xf>
    <xf numFmtId="0" fontId="4" fillId="2" borderId="10" xfId="4" applyFill="1" applyBorder="1" applyAlignment="1">
      <alignment horizontal="center"/>
    </xf>
    <xf numFmtId="0" fontId="4" fillId="2" borderId="18" xfId="4" applyFill="1" applyBorder="1" applyAlignment="1">
      <alignment horizontal="center"/>
    </xf>
    <xf numFmtId="0" fontId="2" fillId="2" borderId="19" xfId="4" applyFont="1" applyFill="1" applyBorder="1" applyAlignment="1">
      <alignment horizontal="center"/>
    </xf>
  </cellXfs>
  <cellStyles count="13">
    <cellStyle name="Body: normal cell" xfId="5" xr:uid="{00000000-0005-0000-0000-000000000000}"/>
    <cellStyle name="Comma" xfId="12" builtinId="3"/>
    <cellStyle name="Comma 2" xfId="11" xr:uid="{00000000-0005-0000-0000-000002000000}"/>
    <cellStyle name="Font: Calibri, 9pt regular" xfId="6" xr:uid="{00000000-0005-0000-0000-000003000000}"/>
    <cellStyle name="Footnotes: top row" xfId="7" xr:uid="{00000000-0005-0000-0000-000004000000}"/>
    <cellStyle name="Header: bottom row" xfId="8" xr:uid="{00000000-0005-0000-0000-000005000000}"/>
    <cellStyle name="Normal" xfId="0" builtinId="0"/>
    <cellStyle name="Normal 2" xfId="2" xr:uid="{00000000-0005-0000-0000-000007000000}"/>
    <cellStyle name="Normal 2 2" xfId="4" xr:uid="{00000000-0005-0000-0000-000008000000}"/>
    <cellStyle name="Parent row" xfId="9" xr:uid="{00000000-0005-0000-0000-000009000000}"/>
    <cellStyle name="Percent" xfId="1" builtinId="5"/>
    <cellStyle name="Percent 2" xfId="3" xr:uid="{00000000-0005-0000-0000-00000B000000}"/>
    <cellStyle name="Table title" xfId="10" xr:uid="{00000000-0005-0000-0000-00000C000000}"/>
  </cellStyles>
  <dxfs count="51"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9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1" defaultTableStyle="TableStyleMedium2" defaultPivotStyle="PivotStyleLight16">
    <tableStyle name="Invisible" pivot="0" table="0" count="0" xr9:uid="{4A489A90-DE32-4BAB-A904-1E085504C5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Y2016H2/Base/Results/Published/Integrated_Price_Forecast_Y2016H1_Base_PTC_2016101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Y2016H2/Base/Results/Integrated_Price_Forecast_Y2016H1_Base_PTC_20161012_updatelink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24-400/Aurora/Forecasts/2H2010/Reference/Results/Price_Forecast_Nominal_2H2010_Reference_0CO2_2010_11_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F2" t="str">
            <v>Lookup</v>
          </cell>
          <cell r="G2" t="str">
            <v>Annual Inflation Factors</v>
          </cell>
          <cell r="I2" t="str">
            <v>Cumulative</v>
          </cell>
          <cell r="M2">
            <v>2015</v>
          </cell>
        </row>
        <row r="3">
          <cell r="B3">
            <v>40544</v>
          </cell>
          <cell r="C3">
            <v>40179</v>
          </cell>
          <cell r="D3">
            <v>1.0013236543545083</v>
          </cell>
          <cell r="F3">
            <v>2011</v>
          </cell>
          <cell r="G3">
            <v>2010</v>
          </cell>
          <cell r="H3">
            <v>1.6</v>
          </cell>
          <cell r="I3">
            <v>1</v>
          </cell>
          <cell r="M3" t="str">
            <v>Y2015H1_Base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  <cell r="F4">
            <v>2012</v>
          </cell>
          <cell r="G4">
            <v>2011</v>
          </cell>
          <cell r="H4">
            <v>3.1</v>
          </cell>
          <cell r="I4">
            <v>1.0309999999999999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  <cell r="F5">
            <v>2013</v>
          </cell>
          <cell r="G5">
            <v>2012</v>
          </cell>
          <cell r="H5">
            <v>2.1</v>
          </cell>
          <cell r="I5">
            <v>1.0526509999999998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  <cell r="F6">
            <v>2014</v>
          </cell>
          <cell r="G6">
            <v>2013</v>
          </cell>
          <cell r="H6">
            <v>1.5</v>
          </cell>
          <cell r="I6">
            <v>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  <cell r="F7">
            <v>2015</v>
          </cell>
          <cell r="G7">
            <v>2014</v>
          </cell>
          <cell r="H7">
            <v>1.6</v>
          </cell>
          <cell r="I7">
            <v>1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  <cell r="F8">
            <v>2016</v>
          </cell>
          <cell r="G8">
            <v>2015</v>
          </cell>
          <cell r="H8">
            <v>0.7</v>
          </cell>
          <cell r="I8">
            <v>1.0069999999999999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  <cell r="F9">
            <v>2017</v>
          </cell>
          <cell r="G9">
            <v>2016</v>
          </cell>
          <cell r="H9">
            <v>2.5</v>
          </cell>
          <cell r="I9">
            <v>1.0321749999999998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  <cell r="F10">
            <v>2018</v>
          </cell>
          <cell r="G10">
            <v>2017</v>
          </cell>
          <cell r="H10">
            <v>2.6</v>
          </cell>
          <cell r="I10">
            <v>1.0590115499999999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  <cell r="F11">
            <v>2019</v>
          </cell>
          <cell r="G11">
            <v>2018</v>
          </cell>
          <cell r="H11">
            <v>2.7</v>
          </cell>
          <cell r="I11">
            <v>1.0876048618499998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  <cell r="F12">
            <v>2020</v>
          </cell>
          <cell r="G12">
            <v>2019</v>
          </cell>
          <cell r="H12">
            <v>2.6</v>
          </cell>
          <cell r="I12">
            <v>1.1158825882580998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  <cell r="F13">
            <v>2021</v>
          </cell>
          <cell r="G13">
            <v>2020</v>
          </cell>
          <cell r="H13">
            <v>2.2999999999999998</v>
          </cell>
          <cell r="I13">
            <v>1.1415478877880361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  <cell r="F14">
            <v>2022</v>
          </cell>
          <cell r="G14">
            <v>2021</v>
          </cell>
          <cell r="H14">
            <v>2.2000000000000002</v>
          </cell>
          <cell r="I14">
            <v>1.1666619413193728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  <cell r="F15">
            <v>2023</v>
          </cell>
          <cell r="G15">
            <v>2022</v>
          </cell>
          <cell r="H15">
            <v>2.2000000000000002</v>
          </cell>
          <cell r="I15">
            <v>1.1923285040283991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  <cell r="F16">
            <v>2024</v>
          </cell>
          <cell r="G16">
            <v>2023</v>
          </cell>
          <cell r="H16">
            <v>2.1</v>
          </cell>
          <cell r="I16">
            <v>1.2173674026129953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  <cell r="F17">
            <v>2025</v>
          </cell>
          <cell r="G17">
            <v>2024</v>
          </cell>
          <cell r="H17">
            <v>2.1</v>
          </cell>
          <cell r="I17">
            <v>1.2429321180678681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  <cell r="F18">
            <v>2026</v>
          </cell>
          <cell r="G18">
            <v>2025</v>
          </cell>
          <cell r="H18">
            <v>2.1</v>
          </cell>
          <cell r="I18">
            <v>1.2690336925472931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  <cell r="F19">
            <v>2027</v>
          </cell>
          <cell r="G19">
            <v>2026</v>
          </cell>
          <cell r="H19">
            <v>2</v>
          </cell>
          <cell r="I19">
            <v>1.294414366398239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  <cell r="F20">
            <v>2028</v>
          </cell>
          <cell r="G20">
            <v>2027</v>
          </cell>
          <cell r="H20">
            <v>2</v>
          </cell>
          <cell r="I20">
            <v>1.3203026537262039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  <cell r="F21">
            <v>2029</v>
          </cell>
          <cell r="G21">
            <v>2028</v>
          </cell>
          <cell r="H21">
            <v>2</v>
          </cell>
          <cell r="I21">
            <v>1.346708706800728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  <cell r="F22">
            <v>2030</v>
          </cell>
          <cell r="G22">
            <v>2029</v>
          </cell>
          <cell r="H22">
            <v>2</v>
          </cell>
          <cell r="I22">
            <v>1.3736428809367425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  <cell r="F23">
            <v>2031</v>
          </cell>
          <cell r="G23">
            <v>2030</v>
          </cell>
          <cell r="H23">
            <v>2</v>
          </cell>
          <cell r="I23">
            <v>1.4011157385554773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  <cell r="F24">
            <v>2032</v>
          </cell>
          <cell r="G24">
            <v>2031</v>
          </cell>
          <cell r="H24">
            <v>2</v>
          </cell>
          <cell r="I24">
            <v>1.4291380533265869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  <cell r="F25">
            <v>2033</v>
          </cell>
          <cell r="G25">
            <v>2032</v>
          </cell>
          <cell r="H25">
            <v>2</v>
          </cell>
          <cell r="I25">
            <v>1.4577208143931186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  <cell r="F26">
            <v>2034</v>
          </cell>
          <cell r="G26">
            <v>2033</v>
          </cell>
          <cell r="H26">
            <v>1.9</v>
          </cell>
          <cell r="I26">
            <v>1.4854175098665878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  <cell r="F27">
            <v>2035</v>
          </cell>
          <cell r="G27">
            <v>2034</v>
          </cell>
          <cell r="H27">
            <v>1.9</v>
          </cell>
          <cell r="I27">
            <v>1.5136404425540528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  <cell r="F28">
            <v>2036</v>
          </cell>
          <cell r="G28">
            <v>2035</v>
          </cell>
          <cell r="H28">
            <v>2</v>
          </cell>
          <cell r="I28">
            <v>1.5439132514051339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  <cell r="F29">
            <v>2037</v>
          </cell>
          <cell r="G29">
            <v>2036</v>
          </cell>
          <cell r="H29">
            <v>2</v>
          </cell>
          <cell r="I29">
            <v>1.5747915164332367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  <cell r="F30">
            <v>2038</v>
          </cell>
          <cell r="G30">
            <v>2037</v>
          </cell>
          <cell r="H30">
            <v>2</v>
          </cell>
          <cell r="I30">
            <v>1.6062873467619014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  <cell r="F31">
            <v>2039</v>
          </cell>
          <cell r="G31">
            <v>2038</v>
          </cell>
          <cell r="H31">
            <v>1.9</v>
          </cell>
          <cell r="I31">
            <v>1.6368068063503773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  <cell r="F32">
            <v>2040</v>
          </cell>
          <cell r="G32">
            <v>2039</v>
          </cell>
          <cell r="H32">
            <v>1.9</v>
          </cell>
          <cell r="I32">
            <v>1.6679061356710343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  <cell r="F33">
            <v>2041</v>
          </cell>
          <cell r="G33">
            <v>2040</v>
          </cell>
          <cell r="H33">
            <v>1.9</v>
          </cell>
          <cell r="I33">
            <v>1.6995963522487838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  <cell r="F34">
            <v>2042</v>
          </cell>
          <cell r="G34">
            <v>2041</v>
          </cell>
          <cell r="H34">
            <v>1.9</v>
          </cell>
          <cell r="I34">
            <v>1.7318886829415105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  <cell r="F35">
            <v>2043</v>
          </cell>
          <cell r="G35">
            <v>2042</v>
          </cell>
          <cell r="H35">
            <v>1.9</v>
          </cell>
          <cell r="I35">
            <v>1.7647945679173991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  <cell r="F36">
            <v>2044</v>
          </cell>
          <cell r="G36">
            <v>2043</v>
          </cell>
          <cell r="H36">
            <v>1.8</v>
          </cell>
          <cell r="I36">
            <v>1.7965608701399123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  <cell r="F37">
            <v>2045</v>
          </cell>
          <cell r="G37">
            <v>2044</v>
          </cell>
          <cell r="H37">
            <v>1.8</v>
          </cell>
          <cell r="I37">
            <v>1.8288989658024308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  <cell r="F38">
            <v>2046</v>
          </cell>
          <cell r="G38">
            <v>2045</v>
          </cell>
          <cell r="H38">
            <v>1.8</v>
          </cell>
          <cell r="I38">
            <v>1.8618191471868746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  <cell r="F39">
            <v>2047</v>
          </cell>
          <cell r="G39">
            <v>2046</v>
          </cell>
          <cell r="H39">
            <v>1.8</v>
          </cell>
          <cell r="I39">
            <v>1.8953318918362383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  <cell r="F40">
            <v>1</v>
          </cell>
          <cell r="G40">
            <v>0</v>
          </cell>
          <cell r="H40">
            <v>1.8</v>
          </cell>
          <cell r="I40">
            <v>1.9294478658892906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  <cell r="F41">
            <v>1</v>
          </cell>
          <cell r="G41">
            <v>0</v>
          </cell>
          <cell r="H41">
            <v>1.8</v>
          </cell>
          <cell r="I41">
            <v>1.964177927475298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>
        <row r="3">
          <cell r="S3" t="str">
            <v>Henry Hub</v>
          </cell>
        </row>
      </sheetData>
      <sheetData sheetId="8">
        <row r="6">
          <cell r="J6" t="str">
            <v>CAPP Compliance/2016</v>
          </cell>
        </row>
      </sheetData>
      <sheetData sheetId="9">
        <row r="63">
          <cell r="B63">
            <v>34.597206115722656</v>
          </cell>
        </row>
      </sheetData>
      <sheetData sheetId="10">
        <row r="104">
          <cell r="A104">
            <v>2007</v>
          </cell>
          <cell r="B104" t="str">
            <v>NOx Price 2007</v>
          </cell>
          <cell r="C104" t="str">
            <v>0</v>
          </cell>
          <cell r="D104" t="str">
            <v>0</v>
          </cell>
          <cell r="E104" t="str">
            <v>0</v>
          </cell>
          <cell r="F104" t="str">
            <v>0</v>
          </cell>
          <cell r="G104" t="str">
            <v>910</v>
          </cell>
          <cell r="H104" t="str">
            <v>749</v>
          </cell>
          <cell r="I104" t="str">
            <v>609</v>
          </cell>
          <cell r="J104" t="str">
            <v>562</v>
          </cell>
          <cell r="K104" t="str">
            <v>674</v>
          </cell>
          <cell r="L104" t="str">
            <v>0</v>
          </cell>
          <cell r="M104" t="str">
            <v>0</v>
          </cell>
          <cell r="N104" t="str">
            <v>0</v>
          </cell>
        </row>
        <row r="105">
          <cell r="A105">
            <v>2008</v>
          </cell>
          <cell r="B105" t="str">
            <v>NOx Price 2008</v>
          </cell>
          <cell r="C105" t="str">
            <v>0</v>
          </cell>
          <cell r="D105" t="str">
            <v>0</v>
          </cell>
          <cell r="E105" t="str">
            <v>0</v>
          </cell>
          <cell r="F105" t="str">
            <v>0</v>
          </cell>
          <cell r="G105" t="str">
            <v>650</v>
          </cell>
          <cell r="H105" t="str">
            <v>650</v>
          </cell>
          <cell r="I105" t="str">
            <v>650</v>
          </cell>
          <cell r="J105" t="str">
            <v>650</v>
          </cell>
          <cell r="K105" t="str">
            <v>650</v>
          </cell>
          <cell r="L105" t="str">
            <v>0</v>
          </cell>
          <cell r="M105" t="str">
            <v>0</v>
          </cell>
          <cell r="N105" t="str">
            <v>0</v>
          </cell>
        </row>
        <row r="106">
          <cell r="A106">
            <v>2009</v>
          </cell>
          <cell r="B106" t="str">
            <v>NOx2009Summer</v>
          </cell>
          <cell r="C106" t="e">
            <v>#N/A</v>
          </cell>
          <cell r="D106" t="e">
            <v>#N/A</v>
          </cell>
          <cell r="E106" t="e">
            <v>#N/A</v>
          </cell>
          <cell r="F106" t="e">
            <v>#N/A</v>
          </cell>
          <cell r="G106" t="e">
            <v>#N/A</v>
          </cell>
          <cell r="H106" t="e">
            <v>#N/A</v>
          </cell>
          <cell r="I106" t="e">
            <v>#N/A</v>
          </cell>
          <cell r="J106" t="e">
            <v>#N/A</v>
          </cell>
          <cell r="K106" t="e">
            <v>#N/A</v>
          </cell>
          <cell r="L106" t="e">
            <v>#N/A</v>
          </cell>
          <cell r="M106" t="e">
            <v>#N/A</v>
          </cell>
          <cell r="N106" t="e">
            <v>#N/A</v>
          </cell>
        </row>
        <row r="107">
          <cell r="A107">
            <v>2010</v>
          </cell>
          <cell r="B107" t="str">
            <v>NOx2010Summer</v>
          </cell>
          <cell r="C107" t="e">
            <v>#N/A</v>
          </cell>
          <cell r="D107" t="e">
            <v>#N/A</v>
          </cell>
          <cell r="E107" t="e">
            <v>#N/A</v>
          </cell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</row>
        <row r="108">
          <cell r="A108">
            <v>2011</v>
          </cell>
          <cell r="B108" t="str">
            <v>NOx2011Summer</v>
          </cell>
          <cell r="C108" t="e">
            <v>#N/A</v>
          </cell>
          <cell r="D108" t="e">
            <v>#N/A</v>
          </cell>
          <cell r="E108" t="e">
            <v>#N/A</v>
          </cell>
          <cell r="F108" t="e">
            <v>#N/A</v>
          </cell>
          <cell r="G108" t="e">
            <v>#N/A</v>
          </cell>
          <cell r="H108" t="e">
            <v>#N/A</v>
          </cell>
          <cell r="I108" t="e">
            <v>#N/A</v>
          </cell>
          <cell r="J108" t="e">
            <v>#N/A</v>
          </cell>
          <cell r="K108" t="e">
            <v>#N/A</v>
          </cell>
          <cell r="L108" t="e">
            <v>#N/A</v>
          </cell>
          <cell r="M108" t="e">
            <v>#N/A</v>
          </cell>
          <cell r="N108" t="e">
            <v>#N/A</v>
          </cell>
        </row>
        <row r="109">
          <cell r="A109">
            <v>2012</v>
          </cell>
          <cell r="B109" t="str">
            <v>NOx2012Summer</v>
          </cell>
          <cell r="C109" t="e">
            <v>#N/A</v>
          </cell>
          <cell r="D109" t="e">
            <v>#N/A</v>
          </cell>
          <cell r="E109" t="e">
            <v>#N/A</v>
          </cell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</row>
        <row r="110">
          <cell r="A110">
            <v>2013</v>
          </cell>
          <cell r="B110" t="str">
            <v>NOx2013Summer</v>
          </cell>
          <cell r="C110" t="e">
            <v>#N/A</v>
          </cell>
          <cell r="D110" t="e">
            <v>#N/A</v>
          </cell>
          <cell r="E110" t="e">
            <v>#N/A</v>
          </cell>
          <cell r="F110" t="e">
            <v>#N/A</v>
          </cell>
          <cell r="G110" t="e">
            <v>#N/A</v>
          </cell>
          <cell r="H110" t="e">
            <v>#N/A</v>
          </cell>
          <cell r="I110" t="e">
            <v>#N/A</v>
          </cell>
          <cell r="J110" t="e">
            <v>#N/A</v>
          </cell>
          <cell r="K110" t="e">
            <v>#N/A</v>
          </cell>
          <cell r="L110" t="e">
            <v>#N/A</v>
          </cell>
          <cell r="M110" t="e">
            <v>#N/A</v>
          </cell>
          <cell r="N110" t="e">
            <v>#N/A</v>
          </cell>
        </row>
        <row r="111">
          <cell r="A111">
            <v>2014</v>
          </cell>
          <cell r="B111" t="str">
            <v>NOx2014Summer</v>
          </cell>
          <cell r="C111" t="e">
            <v>#N/A</v>
          </cell>
          <cell r="D111" t="e">
            <v>#N/A</v>
          </cell>
          <cell r="E111" t="e">
            <v>#N/A</v>
          </cell>
          <cell r="F111" t="e">
            <v>#N/A</v>
          </cell>
          <cell r="G111" t="e">
            <v>#N/A</v>
          </cell>
          <cell r="H111" t="e">
            <v>#N/A</v>
          </cell>
          <cell r="I111" t="e">
            <v>#N/A</v>
          </cell>
          <cell r="J111" t="e">
            <v>#N/A</v>
          </cell>
          <cell r="K111" t="e">
            <v>#N/A</v>
          </cell>
          <cell r="L111" t="e">
            <v>#N/A</v>
          </cell>
          <cell r="M111" t="e">
            <v>#N/A</v>
          </cell>
          <cell r="N111" t="e">
            <v>#N/A</v>
          </cell>
        </row>
        <row r="112">
          <cell r="A112">
            <v>2015</v>
          </cell>
          <cell r="B112" t="str">
            <v>NOx2015Summer</v>
          </cell>
          <cell r="C112" t="e">
            <v>#N/A</v>
          </cell>
          <cell r="D112" t="e">
            <v>#N/A</v>
          </cell>
          <cell r="E112" t="e">
            <v>#N/A</v>
          </cell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</row>
        <row r="113">
          <cell r="A113">
            <v>2016</v>
          </cell>
          <cell r="B113" t="str">
            <v>NOx2016Summer</v>
          </cell>
          <cell r="C113" t="e">
            <v>#N/A</v>
          </cell>
          <cell r="D113" t="e">
            <v>#N/A</v>
          </cell>
          <cell r="E113" t="e">
            <v>#N/A</v>
          </cell>
          <cell r="F113" t="e">
            <v>#N/A</v>
          </cell>
          <cell r="G113" t="e">
            <v>#N/A</v>
          </cell>
          <cell r="H113" t="e">
            <v>#N/A</v>
          </cell>
          <cell r="I113" t="e">
            <v>#N/A</v>
          </cell>
          <cell r="J113" t="e">
            <v>#N/A</v>
          </cell>
          <cell r="K113" t="e">
            <v>#N/A</v>
          </cell>
          <cell r="L113" t="e">
            <v>#N/A</v>
          </cell>
          <cell r="M113" t="e">
            <v>#N/A</v>
          </cell>
          <cell r="N113" t="e">
            <v>#N/A</v>
          </cell>
        </row>
        <row r="114">
          <cell r="A114">
            <v>2017</v>
          </cell>
          <cell r="B114" t="str">
            <v>NOx2017Summer</v>
          </cell>
          <cell r="C114" t="e">
            <v>#N/A</v>
          </cell>
          <cell r="D114" t="e">
            <v>#N/A</v>
          </cell>
          <cell r="E114" t="e">
            <v>#N/A</v>
          </cell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</row>
        <row r="115">
          <cell r="A115">
            <v>2018</v>
          </cell>
          <cell r="B115" t="str">
            <v>NOx2018Summer</v>
          </cell>
          <cell r="C115" t="e">
            <v>#N/A</v>
          </cell>
          <cell r="D115" t="e">
            <v>#N/A</v>
          </cell>
          <cell r="E115" t="e">
            <v>#N/A</v>
          </cell>
          <cell r="F115" t="e">
            <v>#N/A</v>
          </cell>
          <cell r="G115" t="e">
            <v>#N/A</v>
          </cell>
          <cell r="H115" t="e">
            <v>#N/A</v>
          </cell>
          <cell r="I115" t="e">
            <v>#N/A</v>
          </cell>
          <cell r="J115" t="e">
            <v>#N/A</v>
          </cell>
          <cell r="K115" t="e">
            <v>#N/A</v>
          </cell>
          <cell r="L115" t="e">
            <v>#N/A</v>
          </cell>
          <cell r="M115" t="e">
            <v>#N/A</v>
          </cell>
          <cell r="N115" t="e">
            <v>#N/A</v>
          </cell>
        </row>
        <row r="116">
          <cell r="A116">
            <v>2019</v>
          </cell>
          <cell r="B116" t="str">
            <v>NOx2019Summer</v>
          </cell>
          <cell r="C116" t="e">
            <v>#N/A</v>
          </cell>
          <cell r="D116" t="e">
            <v>#N/A</v>
          </cell>
          <cell r="E116" t="e">
            <v>#N/A</v>
          </cell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</row>
        <row r="117">
          <cell r="A117">
            <v>2020</v>
          </cell>
          <cell r="B117" t="str">
            <v>NOx2020Summer</v>
          </cell>
          <cell r="C117" t="e">
            <v>#N/A</v>
          </cell>
          <cell r="D117" t="e">
            <v>#N/A</v>
          </cell>
          <cell r="E117" t="e">
            <v>#N/A</v>
          </cell>
          <cell r="F117" t="e">
            <v>#N/A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 t="e">
            <v>#N/A</v>
          </cell>
          <cell r="M117" t="e">
            <v>#N/A</v>
          </cell>
          <cell r="N117" t="e">
            <v>#N/A</v>
          </cell>
        </row>
        <row r="118">
          <cell r="A118">
            <v>2021</v>
          </cell>
          <cell r="B118" t="str">
            <v>NOx2021Summer</v>
          </cell>
          <cell r="C118" t="e">
            <v>#N/A</v>
          </cell>
          <cell r="D118" t="e">
            <v>#N/A</v>
          </cell>
          <cell r="E118" t="e">
            <v>#N/A</v>
          </cell>
          <cell r="F118" t="e">
            <v>#N/A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 t="e">
            <v>#N/A</v>
          </cell>
          <cell r="M118" t="e">
            <v>#N/A</v>
          </cell>
          <cell r="N118" t="e">
            <v>#N/A</v>
          </cell>
        </row>
        <row r="119">
          <cell r="A119">
            <v>2022</v>
          </cell>
          <cell r="B119" t="str">
            <v>NOx2022Summer</v>
          </cell>
          <cell r="C119" t="e">
            <v>#N/A</v>
          </cell>
          <cell r="D119" t="e">
            <v>#N/A</v>
          </cell>
          <cell r="E119" t="e">
            <v>#N/A</v>
          </cell>
          <cell r="F119" t="e">
            <v>#N/A</v>
          </cell>
          <cell r="G119" t="e">
            <v>#N/A</v>
          </cell>
          <cell r="H119" t="e">
            <v>#N/A</v>
          </cell>
          <cell r="I119" t="e">
            <v>#N/A</v>
          </cell>
          <cell r="J119" t="e">
            <v>#N/A</v>
          </cell>
          <cell r="K119" t="e">
            <v>#N/A</v>
          </cell>
          <cell r="L119" t="e">
            <v>#N/A</v>
          </cell>
          <cell r="M119" t="e">
            <v>#N/A</v>
          </cell>
          <cell r="N119" t="e">
            <v>#N/A</v>
          </cell>
        </row>
        <row r="120">
          <cell r="A120">
            <v>2023</v>
          </cell>
          <cell r="B120" t="str">
            <v>NOx2023Summer</v>
          </cell>
          <cell r="C120" t="e">
            <v>#N/A</v>
          </cell>
          <cell r="D120" t="e">
            <v>#N/A</v>
          </cell>
          <cell r="E120" t="e">
            <v>#N/A</v>
          </cell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</row>
        <row r="121">
          <cell r="A121">
            <v>2024</v>
          </cell>
          <cell r="B121" t="str">
            <v>NOx2024Summer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</row>
        <row r="122">
          <cell r="A122">
            <v>2025</v>
          </cell>
          <cell r="B122" t="str">
            <v>NOx2025Summer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5">
          <cell r="A125">
            <v>2009</v>
          </cell>
          <cell r="B125" t="str">
            <v>NOx2009Annual</v>
          </cell>
          <cell r="C125" t="e">
            <v>#N/A</v>
          </cell>
          <cell r="D125" t="e">
            <v>#N/A</v>
          </cell>
          <cell r="E125" t="e">
            <v>#N/A</v>
          </cell>
          <cell r="F125" t="e">
            <v>#N/A</v>
          </cell>
          <cell r="G125" t="e">
            <v>#N/A</v>
          </cell>
          <cell r="H125" t="e">
            <v>#N/A</v>
          </cell>
          <cell r="I125" t="e">
            <v>#N/A</v>
          </cell>
          <cell r="J125" t="e">
            <v>#N/A</v>
          </cell>
          <cell r="K125" t="e">
            <v>#N/A</v>
          </cell>
          <cell r="L125" t="e">
            <v>#N/A</v>
          </cell>
          <cell r="M125" t="e">
            <v>#N/A</v>
          </cell>
          <cell r="N125" t="e">
            <v>#N/A</v>
          </cell>
        </row>
        <row r="126">
          <cell r="A126">
            <v>2010</v>
          </cell>
          <cell r="B126" t="str">
            <v>NOx2010Annual</v>
          </cell>
          <cell r="C126" t="e">
            <v>#N/A</v>
          </cell>
          <cell r="D126" t="e">
            <v>#N/A</v>
          </cell>
          <cell r="E126" t="e">
            <v>#N/A</v>
          </cell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</row>
        <row r="127">
          <cell r="A127">
            <v>2011</v>
          </cell>
          <cell r="B127" t="str">
            <v>NOx2011Annual</v>
          </cell>
          <cell r="C127" t="e">
            <v>#N/A</v>
          </cell>
          <cell r="D127" t="e">
            <v>#N/A</v>
          </cell>
          <cell r="E127" t="e">
            <v>#N/A</v>
          </cell>
          <cell r="F127" t="e">
            <v>#N/A</v>
          </cell>
          <cell r="G127" t="e">
            <v>#N/A</v>
          </cell>
          <cell r="H127" t="e">
            <v>#N/A</v>
          </cell>
          <cell r="I127" t="e">
            <v>#N/A</v>
          </cell>
          <cell r="J127" t="e">
            <v>#N/A</v>
          </cell>
          <cell r="K127" t="e">
            <v>#N/A</v>
          </cell>
          <cell r="L127" t="e">
            <v>#N/A</v>
          </cell>
          <cell r="M127" t="e">
            <v>#N/A</v>
          </cell>
          <cell r="N127" t="e">
            <v>#N/A</v>
          </cell>
        </row>
        <row r="128">
          <cell r="A128">
            <v>2012</v>
          </cell>
          <cell r="B128" t="str">
            <v>NOx2012Annual</v>
          </cell>
          <cell r="C128" t="e">
            <v>#N/A</v>
          </cell>
          <cell r="D128" t="e">
            <v>#N/A</v>
          </cell>
          <cell r="E128" t="e">
            <v>#N/A</v>
          </cell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</row>
        <row r="129">
          <cell r="A129">
            <v>2013</v>
          </cell>
          <cell r="B129" t="str">
            <v>NOx2013Annual</v>
          </cell>
          <cell r="C129" t="e">
            <v>#N/A</v>
          </cell>
          <cell r="D129" t="e">
            <v>#N/A</v>
          </cell>
          <cell r="E129" t="e">
            <v>#N/A</v>
          </cell>
          <cell r="F129" t="e">
            <v>#N/A</v>
          </cell>
          <cell r="G129" t="e">
            <v>#N/A</v>
          </cell>
          <cell r="H129" t="e">
            <v>#N/A</v>
          </cell>
          <cell r="I129" t="e">
            <v>#N/A</v>
          </cell>
          <cell r="J129" t="e">
            <v>#N/A</v>
          </cell>
          <cell r="K129" t="e">
            <v>#N/A</v>
          </cell>
          <cell r="L129" t="e">
            <v>#N/A</v>
          </cell>
          <cell r="M129" t="e">
            <v>#N/A</v>
          </cell>
          <cell r="N129" t="e">
            <v>#N/A</v>
          </cell>
        </row>
        <row r="130">
          <cell r="A130">
            <v>2014</v>
          </cell>
          <cell r="B130" t="str">
            <v>NOx2014Annual</v>
          </cell>
          <cell r="C130" t="e">
            <v>#N/A</v>
          </cell>
          <cell r="D130" t="e">
            <v>#N/A</v>
          </cell>
          <cell r="E130" t="e">
            <v>#N/A</v>
          </cell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</row>
        <row r="131">
          <cell r="A131">
            <v>2015</v>
          </cell>
          <cell r="B131" t="str">
            <v>NOx2015Annual</v>
          </cell>
          <cell r="C131" t="e">
            <v>#N/A</v>
          </cell>
          <cell r="D131" t="e">
            <v>#N/A</v>
          </cell>
          <cell r="E131" t="e">
            <v>#N/A</v>
          </cell>
          <cell r="F131" t="e">
            <v>#N/A</v>
          </cell>
          <cell r="G131" t="e">
            <v>#N/A</v>
          </cell>
          <cell r="H131" t="e">
            <v>#N/A</v>
          </cell>
          <cell r="I131" t="e">
            <v>#N/A</v>
          </cell>
          <cell r="J131" t="e">
            <v>#N/A</v>
          </cell>
          <cell r="K131" t="e">
            <v>#N/A</v>
          </cell>
          <cell r="L131" t="e">
            <v>#N/A</v>
          </cell>
          <cell r="M131" t="e">
            <v>#N/A</v>
          </cell>
          <cell r="N131" t="e">
            <v>#N/A</v>
          </cell>
        </row>
        <row r="132">
          <cell r="A132">
            <v>2016</v>
          </cell>
          <cell r="B132" t="str">
            <v>NOx2016Annual</v>
          </cell>
          <cell r="C132" t="e">
            <v>#N/A</v>
          </cell>
          <cell r="D132" t="e">
            <v>#N/A</v>
          </cell>
          <cell r="E132" t="e">
            <v>#N/A</v>
          </cell>
          <cell r="F132" t="e">
            <v>#N/A</v>
          </cell>
          <cell r="G132" t="e">
            <v>#N/A</v>
          </cell>
          <cell r="H132" t="e">
            <v>#N/A</v>
          </cell>
          <cell r="I132" t="e">
            <v>#N/A</v>
          </cell>
          <cell r="J132" t="e">
            <v>#N/A</v>
          </cell>
          <cell r="K132" t="e">
            <v>#N/A</v>
          </cell>
          <cell r="L132" t="e">
            <v>#N/A</v>
          </cell>
          <cell r="M132" t="e">
            <v>#N/A</v>
          </cell>
          <cell r="N132" t="e">
            <v>#N/A</v>
          </cell>
        </row>
        <row r="133">
          <cell r="A133">
            <v>2017</v>
          </cell>
          <cell r="B133" t="str">
            <v>NOx2017Annual</v>
          </cell>
          <cell r="C133" t="e">
            <v>#N/A</v>
          </cell>
          <cell r="D133" t="e">
            <v>#N/A</v>
          </cell>
          <cell r="E133" t="e">
            <v>#N/A</v>
          </cell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</row>
        <row r="134">
          <cell r="A134">
            <v>2018</v>
          </cell>
          <cell r="B134" t="str">
            <v>NOx2018Annual</v>
          </cell>
          <cell r="C134" t="e">
            <v>#N/A</v>
          </cell>
          <cell r="D134" t="e">
            <v>#N/A</v>
          </cell>
          <cell r="E134" t="e">
            <v>#N/A</v>
          </cell>
          <cell r="F134" t="e">
            <v>#N/A</v>
          </cell>
          <cell r="G134" t="e">
            <v>#N/A</v>
          </cell>
          <cell r="H134" t="e">
            <v>#N/A</v>
          </cell>
          <cell r="I134" t="e">
            <v>#N/A</v>
          </cell>
          <cell r="J134" t="e">
            <v>#N/A</v>
          </cell>
          <cell r="K134" t="e">
            <v>#N/A</v>
          </cell>
          <cell r="L134" t="e">
            <v>#N/A</v>
          </cell>
          <cell r="M134" t="e">
            <v>#N/A</v>
          </cell>
          <cell r="N134" t="e">
            <v>#N/A</v>
          </cell>
        </row>
        <row r="135">
          <cell r="A135">
            <v>2019</v>
          </cell>
          <cell r="B135" t="str">
            <v>NOx2019Annual</v>
          </cell>
          <cell r="C135" t="e">
            <v>#N/A</v>
          </cell>
          <cell r="D135" t="e">
            <v>#N/A</v>
          </cell>
          <cell r="E135" t="e">
            <v>#N/A</v>
          </cell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</row>
        <row r="136">
          <cell r="A136">
            <v>2020</v>
          </cell>
          <cell r="B136" t="str">
            <v>NOx2020Annual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A137">
            <v>2021</v>
          </cell>
          <cell r="B137" t="str">
            <v>NOx2021Annual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A138">
            <v>2022</v>
          </cell>
          <cell r="B138" t="str">
            <v>NOx2022Annual</v>
          </cell>
          <cell r="C138" t="e">
            <v>#N/A</v>
          </cell>
          <cell r="D138" t="e">
            <v>#N/A</v>
          </cell>
          <cell r="E138" t="e">
            <v>#N/A</v>
          </cell>
          <cell r="F138" t="e">
            <v>#N/A</v>
          </cell>
          <cell r="G138" t="e">
            <v>#N/A</v>
          </cell>
          <cell r="H138" t="e">
            <v>#N/A</v>
          </cell>
          <cell r="I138" t="e">
            <v>#N/A</v>
          </cell>
          <cell r="J138" t="e">
            <v>#N/A</v>
          </cell>
          <cell r="K138" t="e">
            <v>#N/A</v>
          </cell>
          <cell r="L138" t="e">
            <v>#N/A</v>
          </cell>
          <cell r="M138" t="e">
            <v>#N/A</v>
          </cell>
          <cell r="N138" t="e">
            <v>#N/A</v>
          </cell>
        </row>
        <row r="139">
          <cell r="A139">
            <v>2023</v>
          </cell>
          <cell r="B139" t="str">
            <v>NOx2023Annual</v>
          </cell>
          <cell r="C139" t="e">
            <v>#N/A</v>
          </cell>
          <cell r="D139" t="e">
            <v>#N/A</v>
          </cell>
          <cell r="E139" t="e">
            <v>#N/A</v>
          </cell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</row>
        <row r="140">
          <cell r="A140">
            <v>2024</v>
          </cell>
          <cell r="B140" t="str">
            <v>NOx2024Annual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</row>
        <row r="141">
          <cell r="A141">
            <v>2025</v>
          </cell>
          <cell r="B141" t="str">
            <v>NOx2025Annual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4">
          <cell r="A144">
            <v>2009</v>
          </cell>
          <cell r="B144" t="str">
            <v>NOx2009Annual_AEP</v>
          </cell>
          <cell r="C144" t="e">
            <v>#N/A</v>
          </cell>
          <cell r="D144" t="e">
            <v>#N/A</v>
          </cell>
          <cell r="E144" t="e">
            <v>#N/A</v>
          </cell>
          <cell r="F144" t="e">
            <v>#N/A</v>
          </cell>
          <cell r="G144" t="e">
            <v>#N/A</v>
          </cell>
          <cell r="H144" t="e">
            <v>#N/A</v>
          </cell>
          <cell r="I144" t="e">
            <v>#N/A</v>
          </cell>
          <cell r="J144" t="e">
            <v>#N/A</v>
          </cell>
          <cell r="K144" t="e">
            <v>#N/A</v>
          </cell>
          <cell r="L144" t="e">
            <v>#N/A</v>
          </cell>
          <cell r="M144" t="e">
            <v>#N/A</v>
          </cell>
          <cell r="N144" t="e">
            <v>#N/A</v>
          </cell>
        </row>
        <row r="145">
          <cell r="A145">
            <v>2010</v>
          </cell>
          <cell r="B145" t="str">
            <v>NOx2010Annual_AEP</v>
          </cell>
          <cell r="C145" t="e">
            <v>#N/A</v>
          </cell>
          <cell r="D145" t="e">
            <v>#N/A</v>
          </cell>
          <cell r="E145" t="e">
            <v>#N/A</v>
          </cell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</row>
        <row r="146">
          <cell r="A146">
            <v>2011</v>
          </cell>
          <cell r="B146" t="str">
            <v>NOx2011Annual_AEP</v>
          </cell>
          <cell r="C146" t="e">
            <v>#N/A</v>
          </cell>
          <cell r="D146" t="e">
            <v>#N/A</v>
          </cell>
          <cell r="E146" t="e">
            <v>#N/A</v>
          </cell>
          <cell r="F146" t="e">
            <v>#N/A</v>
          </cell>
          <cell r="G146" t="e">
            <v>#N/A</v>
          </cell>
          <cell r="H146" t="e">
            <v>#N/A</v>
          </cell>
          <cell r="I146" t="e">
            <v>#N/A</v>
          </cell>
          <cell r="J146" t="e">
            <v>#N/A</v>
          </cell>
          <cell r="K146" t="e">
            <v>#N/A</v>
          </cell>
          <cell r="L146" t="e">
            <v>#N/A</v>
          </cell>
          <cell r="M146" t="e">
            <v>#N/A</v>
          </cell>
          <cell r="N146" t="e">
            <v>#N/A</v>
          </cell>
        </row>
        <row r="147">
          <cell r="A147">
            <v>2012</v>
          </cell>
          <cell r="B147" t="str">
            <v>NOx2012Annual_AEP</v>
          </cell>
          <cell r="C147" t="e">
            <v>#N/A</v>
          </cell>
          <cell r="D147" t="e">
            <v>#N/A</v>
          </cell>
          <cell r="E147" t="e">
            <v>#N/A</v>
          </cell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</row>
        <row r="148">
          <cell r="A148">
            <v>2013</v>
          </cell>
          <cell r="B148" t="str">
            <v>NOx2013Annual_AEP</v>
          </cell>
          <cell r="C148" t="e">
            <v>#N/A</v>
          </cell>
          <cell r="D148" t="e">
            <v>#N/A</v>
          </cell>
          <cell r="E148" t="e">
            <v>#N/A</v>
          </cell>
          <cell r="F148" t="e">
            <v>#N/A</v>
          </cell>
          <cell r="G148" t="e">
            <v>#N/A</v>
          </cell>
          <cell r="H148" t="e">
            <v>#N/A</v>
          </cell>
          <cell r="I148" t="e">
            <v>#N/A</v>
          </cell>
          <cell r="J148" t="e">
            <v>#N/A</v>
          </cell>
          <cell r="K148" t="e">
            <v>#N/A</v>
          </cell>
          <cell r="L148" t="e">
            <v>#N/A</v>
          </cell>
          <cell r="M148" t="e">
            <v>#N/A</v>
          </cell>
          <cell r="N148" t="e">
            <v>#N/A</v>
          </cell>
        </row>
        <row r="149">
          <cell r="A149">
            <v>2014</v>
          </cell>
          <cell r="B149" t="str">
            <v>NOx2014Annual_AEP</v>
          </cell>
          <cell r="C149" t="e">
            <v>#N/A</v>
          </cell>
          <cell r="D149" t="e">
            <v>#N/A</v>
          </cell>
          <cell r="E149" t="e">
            <v>#N/A</v>
          </cell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</row>
        <row r="150">
          <cell r="A150">
            <v>2015</v>
          </cell>
          <cell r="B150" t="str">
            <v>NOx2015Annual_AEP</v>
          </cell>
          <cell r="C150" t="e">
            <v>#N/A</v>
          </cell>
          <cell r="D150" t="e">
            <v>#N/A</v>
          </cell>
          <cell r="E150" t="e">
            <v>#N/A</v>
          </cell>
          <cell r="F150" t="e">
            <v>#N/A</v>
          </cell>
          <cell r="G150" t="e">
            <v>#N/A</v>
          </cell>
          <cell r="H150" t="e">
            <v>#N/A</v>
          </cell>
          <cell r="I150" t="e">
            <v>#N/A</v>
          </cell>
          <cell r="J150" t="e">
            <v>#N/A</v>
          </cell>
          <cell r="K150" t="e">
            <v>#N/A</v>
          </cell>
          <cell r="L150" t="e">
            <v>#N/A</v>
          </cell>
          <cell r="M150" t="e">
            <v>#N/A</v>
          </cell>
          <cell r="N150" t="e">
            <v>#N/A</v>
          </cell>
        </row>
        <row r="151">
          <cell r="A151">
            <v>2016</v>
          </cell>
          <cell r="B151" t="str">
            <v>NOx2016Annual_AEP</v>
          </cell>
          <cell r="C151" t="e">
            <v>#N/A</v>
          </cell>
          <cell r="D151" t="e">
            <v>#N/A</v>
          </cell>
          <cell r="E151" t="e">
            <v>#N/A</v>
          </cell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</row>
        <row r="152">
          <cell r="A152">
            <v>2017</v>
          </cell>
          <cell r="B152" t="str">
            <v>NOx2017Annual_AEP</v>
          </cell>
          <cell r="C152" t="e">
            <v>#N/A</v>
          </cell>
          <cell r="D152" t="e">
            <v>#N/A</v>
          </cell>
          <cell r="E152" t="e">
            <v>#N/A</v>
          </cell>
          <cell r="F152" t="e">
            <v>#N/A</v>
          </cell>
          <cell r="G152" t="e">
            <v>#N/A</v>
          </cell>
          <cell r="H152" t="e">
            <v>#N/A</v>
          </cell>
          <cell r="I152" t="e">
            <v>#N/A</v>
          </cell>
          <cell r="J152" t="e">
            <v>#N/A</v>
          </cell>
          <cell r="K152" t="e">
            <v>#N/A</v>
          </cell>
          <cell r="L152" t="e">
            <v>#N/A</v>
          </cell>
          <cell r="M152" t="e">
            <v>#N/A</v>
          </cell>
          <cell r="N152" t="e">
            <v>#N/A</v>
          </cell>
        </row>
        <row r="153">
          <cell r="A153">
            <v>2018</v>
          </cell>
          <cell r="B153" t="str">
            <v>NOx2018Annual_AEP</v>
          </cell>
          <cell r="C153" t="e">
            <v>#N/A</v>
          </cell>
          <cell r="D153" t="e">
            <v>#N/A</v>
          </cell>
          <cell r="E153" t="e">
            <v>#N/A</v>
          </cell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</row>
        <row r="154">
          <cell r="A154">
            <v>2019</v>
          </cell>
          <cell r="B154" t="str">
            <v>NOx2019Annual_AEP</v>
          </cell>
          <cell r="C154" t="e">
            <v>#N/A</v>
          </cell>
          <cell r="D154" t="e">
            <v>#N/A</v>
          </cell>
          <cell r="E154" t="e">
            <v>#N/A</v>
          </cell>
          <cell r="F154" t="e">
            <v>#N/A</v>
          </cell>
          <cell r="G154" t="e">
            <v>#N/A</v>
          </cell>
          <cell r="H154" t="e">
            <v>#N/A</v>
          </cell>
          <cell r="I154" t="e">
            <v>#N/A</v>
          </cell>
          <cell r="J154" t="e">
            <v>#N/A</v>
          </cell>
          <cell r="K154" t="e">
            <v>#N/A</v>
          </cell>
          <cell r="L154" t="e">
            <v>#N/A</v>
          </cell>
          <cell r="M154" t="e">
            <v>#N/A</v>
          </cell>
          <cell r="N154" t="e">
            <v>#N/A</v>
          </cell>
        </row>
        <row r="155">
          <cell r="A155">
            <v>2020</v>
          </cell>
          <cell r="B155" t="str">
            <v>NOx2020Annual_AEP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A156">
            <v>2021</v>
          </cell>
          <cell r="B156" t="str">
            <v>NOx2021Annual_AEP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A157">
            <v>2022</v>
          </cell>
          <cell r="B157" t="str">
            <v>NOx2022Annual_AEP</v>
          </cell>
          <cell r="C157" t="e">
            <v>#N/A</v>
          </cell>
          <cell r="D157" t="e">
            <v>#N/A</v>
          </cell>
          <cell r="E157" t="e">
            <v>#N/A</v>
          </cell>
          <cell r="F157" t="e">
            <v>#N/A</v>
          </cell>
          <cell r="G157" t="e">
            <v>#N/A</v>
          </cell>
          <cell r="H157" t="e">
            <v>#N/A</v>
          </cell>
          <cell r="I157" t="e">
            <v>#N/A</v>
          </cell>
          <cell r="J157" t="e">
            <v>#N/A</v>
          </cell>
          <cell r="K157" t="e">
            <v>#N/A</v>
          </cell>
          <cell r="L157" t="e">
            <v>#N/A</v>
          </cell>
          <cell r="M157" t="e">
            <v>#N/A</v>
          </cell>
          <cell r="N157" t="e">
            <v>#N/A</v>
          </cell>
        </row>
        <row r="158">
          <cell r="A158">
            <v>2023</v>
          </cell>
          <cell r="B158" t="str">
            <v>NOx2023Annual_AEP</v>
          </cell>
          <cell r="C158" t="e">
            <v>#N/A</v>
          </cell>
          <cell r="D158" t="e">
            <v>#N/A</v>
          </cell>
          <cell r="E158" t="e">
            <v>#N/A</v>
          </cell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</row>
        <row r="159">
          <cell r="A159">
            <v>2024</v>
          </cell>
          <cell r="B159" t="str">
            <v>NOx2024Annual_AEP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2025</v>
          </cell>
          <cell r="B160" t="str">
            <v>NOx2025Annual_AEP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97">
          <cell r="A197">
            <v>2007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2008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2009</v>
          </cell>
          <cell r="C199" t="e">
            <v>#N/A</v>
          </cell>
          <cell r="D199" t="e">
            <v>#N/A</v>
          </cell>
          <cell r="E199" t="e">
            <v>#N/A</v>
          </cell>
          <cell r="F199" t="e">
            <v>#N/A</v>
          </cell>
          <cell r="G199" t="e">
            <v>#N/A</v>
          </cell>
          <cell r="H199" t="e">
            <v>#N/A</v>
          </cell>
          <cell r="I199" t="e">
            <v>#N/A</v>
          </cell>
          <cell r="J199" t="e">
            <v>#N/A</v>
          </cell>
          <cell r="K199" t="e">
            <v>#N/A</v>
          </cell>
          <cell r="L199" t="e">
            <v>#N/A</v>
          </cell>
          <cell r="M199" t="e">
            <v>#N/A</v>
          </cell>
          <cell r="N199" t="e">
            <v>#N/A</v>
          </cell>
        </row>
        <row r="200">
          <cell r="A200">
            <v>2010</v>
          </cell>
          <cell r="C200" t="e">
            <v>#N/A</v>
          </cell>
          <cell r="D200" t="e">
            <v>#N/A</v>
          </cell>
          <cell r="E200" t="e">
            <v>#N/A</v>
          </cell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</row>
        <row r="201">
          <cell r="A201">
            <v>2011</v>
          </cell>
          <cell r="C201" t="e">
            <v>#N/A</v>
          </cell>
          <cell r="D201" t="e">
            <v>#N/A</v>
          </cell>
          <cell r="E201" t="e">
            <v>#N/A</v>
          </cell>
          <cell r="F201" t="e">
            <v>#N/A</v>
          </cell>
          <cell r="G201" t="e">
            <v>#N/A</v>
          </cell>
          <cell r="H201" t="e">
            <v>#N/A</v>
          </cell>
          <cell r="I201" t="e">
            <v>#N/A</v>
          </cell>
          <cell r="J201" t="e">
            <v>#N/A</v>
          </cell>
          <cell r="K201" t="e">
            <v>#N/A</v>
          </cell>
          <cell r="L201" t="e">
            <v>#N/A</v>
          </cell>
          <cell r="M201" t="e">
            <v>#N/A</v>
          </cell>
          <cell r="N201" t="e">
            <v>#N/A</v>
          </cell>
        </row>
        <row r="202">
          <cell r="A202">
            <v>2012</v>
          </cell>
          <cell r="C202" t="e">
            <v>#N/A</v>
          </cell>
          <cell r="D202" t="e">
            <v>#N/A</v>
          </cell>
          <cell r="E202" t="e">
            <v>#N/A</v>
          </cell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</row>
        <row r="203">
          <cell r="A203">
            <v>2013</v>
          </cell>
          <cell r="C203" t="e">
            <v>#N/A</v>
          </cell>
          <cell r="D203" t="e">
            <v>#N/A</v>
          </cell>
          <cell r="E203" t="e">
            <v>#N/A</v>
          </cell>
          <cell r="F203" t="e">
            <v>#N/A</v>
          </cell>
          <cell r="G203" t="e">
            <v>#N/A</v>
          </cell>
          <cell r="H203" t="e">
            <v>#N/A</v>
          </cell>
          <cell r="I203" t="e">
            <v>#N/A</v>
          </cell>
          <cell r="J203" t="e">
            <v>#N/A</v>
          </cell>
          <cell r="K203" t="e">
            <v>#N/A</v>
          </cell>
          <cell r="L203" t="e">
            <v>#N/A</v>
          </cell>
          <cell r="M203" t="e">
            <v>#N/A</v>
          </cell>
          <cell r="N203" t="e">
            <v>#N/A</v>
          </cell>
        </row>
        <row r="204">
          <cell r="A204">
            <v>2014</v>
          </cell>
          <cell r="C204" t="e">
            <v>#N/A</v>
          </cell>
          <cell r="D204" t="e">
            <v>#N/A</v>
          </cell>
          <cell r="E204" t="e">
            <v>#N/A</v>
          </cell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</row>
        <row r="205">
          <cell r="A205">
            <v>2015</v>
          </cell>
          <cell r="C205" t="e">
            <v>#N/A</v>
          </cell>
          <cell r="D205" t="e">
            <v>#N/A</v>
          </cell>
          <cell r="E205" t="e">
            <v>#N/A</v>
          </cell>
          <cell r="F205" t="e">
            <v>#N/A</v>
          </cell>
          <cell r="G205" t="e">
            <v>#N/A</v>
          </cell>
          <cell r="H205" t="e">
            <v>#N/A</v>
          </cell>
          <cell r="I205" t="e">
            <v>#N/A</v>
          </cell>
          <cell r="J205" t="e">
            <v>#N/A</v>
          </cell>
          <cell r="K205" t="e">
            <v>#N/A</v>
          </cell>
          <cell r="L205" t="e">
            <v>#N/A</v>
          </cell>
          <cell r="M205" t="e">
            <v>#N/A</v>
          </cell>
          <cell r="N205" t="e">
            <v>#N/A</v>
          </cell>
        </row>
        <row r="206">
          <cell r="A206">
            <v>2016</v>
          </cell>
          <cell r="C206" t="e">
            <v>#N/A</v>
          </cell>
          <cell r="D206" t="e">
            <v>#N/A</v>
          </cell>
          <cell r="E206" t="e">
            <v>#N/A</v>
          </cell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</row>
        <row r="207">
          <cell r="A207">
            <v>2017</v>
          </cell>
          <cell r="C207" t="e">
            <v>#N/A</v>
          </cell>
          <cell r="D207" t="e">
            <v>#N/A</v>
          </cell>
          <cell r="E207" t="e">
            <v>#N/A</v>
          </cell>
          <cell r="F207" t="e">
            <v>#N/A</v>
          </cell>
          <cell r="G207" t="e">
            <v>#N/A</v>
          </cell>
          <cell r="H207" t="e">
            <v>#N/A</v>
          </cell>
          <cell r="I207" t="e">
            <v>#N/A</v>
          </cell>
          <cell r="J207" t="e">
            <v>#N/A</v>
          </cell>
          <cell r="K207" t="e">
            <v>#N/A</v>
          </cell>
          <cell r="L207" t="e">
            <v>#N/A</v>
          </cell>
          <cell r="M207" t="e">
            <v>#N/A</v>
          </cell>
          <cell r="N207" t="e">
            <v>#N/A</v>
          </cell>
        </row>
        <row r="208">
          <cell r="A208">
            <v>2018</v>
          </cell>
          <cell r="C208" t="e">
            <v>#N/A</v>
          </cell>
          <cell r="D208" t="e">
            <v>#N/A</v>
          </cell>
          <cell r="E208" t="e">
            <v>#N/A</v>
          </cell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</row>
        <row r="209">
          <cell r="A209">
            <v>2019</v>
          </cell>
          <cell r="C209" t="e">
            <v>#N/A</v>
          </cell>
          <cell r="D209" t="e">
            <v>#N/A</v>
          </cell>
          <cell r="E209" t="e">
            <v>#N/A</v>
          </cell>
          <cell r="F209" t="e">
            <v>#N/A</v>
          </cell>
          <cell r="G209" t="e">
            <v>#N/A</v>
          </cell>
          <cell r="H209" t="e">
            <v>#N/A</v>
          </cell>
          <cell r="I209" t="e">
            <v>#N/A</v>
          </cell>
          <cell r="J209" t="e">
            <v>#N/A</v>
          </cell>
          <cell r="K209" t="e">
            <v>#N/A</v>
          </cell>
          <cell r="L209" t="e">
            <v>#N/A</v>
          </cell>
          <cell r="M209" t="e">
            <v>#N/A</v>
          </cell>
          <cell r="N209" t="e">
            <v>#N/A</v>
          </cell>
        </row>
        <row r="210">
          <cell r="A210">
            <v>2020</v>
          </cell>
          <cell r="C210" t="e">
            <v>#N/A</v>
          </cell>
          <cell r="D210" t="e">
            <v>#N/A</v>
          </cell>
          <cell r="E210" t="e">
            <v>#N/A</v>
          </cell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</row>
        <row r="211">
          <cell r="A211">
            <v>2021</v>
          </cell>
          <cell r="C211" t="e">
            <v>#N/A</v>
          </cell>
          <cell r="D211" t="e">
            <v>#N/A</v>
          </cell>
          <cell r="E211" t="e">
            <v>#N/A</v>
          </cell>
          <cell r="F211" t="e">
            <v>#N/A</v>
          </cell>
          <cell r="G211" t="e">
            <v>#N/A</v>
          </cell>
          <cell r="H211" t="e">
            <v>#N/A</v>
          </cell>
          <cell r="I211" t="e">
            <v>#N/A</v>
          </cell>
          <cell r="J211" t="e">
            <v>#N/A</v>
          </cell>
          <cell r="K211" t="e">
            <v>#N/A</v>
          </cell>
          <cell r="L211" t="e">
            <v>#N/A</v>
          </cell>
          <cell r="M211" t="e">
            <v>#N/A</v>
          </cell>
          <cell r="N211" t="e">
            <v>#N/A</v>
          </cell>
        </row>
        <row r="212">
          <cell r="A212">
            <v>2022</v>
          </cell>
          <cell r="C212" t="e">
            <v>#N/A</v>
          </cell>
          <cell r="D212" t="e">
            <v>#N/A</v>
          </cell>
          <cell r="E212" t="e">
            <v>#N/A</v>
          </cell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</row>
        <row r="213">
          <cell r="A213">
            <v>2023</v>
          </cell>
          <cell r="C213" t="e">
            <v>#N/A</v>
          </cell>
          <cell r="D213" t="e">
            <v>#N/A</v>
          </cell>
          <cell r="E213" t="e">
            <v>#N/A</v>
          </cell>
          <cell r="F213" t="e">
            <v>#N/A</v>
          </cell>
          <cell r="G213" t="e">
            <v>#N/A</v>
          </cell>
          <cell r="H213" t="e">
            <v>#N/A</v>
          </cell>
          <cell r="I213" t="e">
            <v>#N/A</v>
          </cell>
          <cell r="J213" t="e">
            <v>#N/A</v>
          </cell>
          <cell r="K213" t="e">
            <v>#N/A</v>
          </cell>
          <cell r="L213" t="e">
            <v>#N/A</v>
          </cell>
          <cell r="M213" t="e">
            <v>#N/A</v>
          </cell>
          <cell r="N213" t="e">
            <v>#N/A</v>
          </cell>
        </row>
        <row r="214">
          <cell r="A214">
            <v>2024</v>
          </cell>
          <cell r="C214">
            <v>2.9200000762939453</v>
          </cell>
          <cell r="D214">
            <v>2.9200000762939453</v>
          </cell>
          <cell r="E214">
            <v>2.9200000762939453</v>
          </cell>
          <cell r="F214">
            <v>2.9199998378753662</v>
          </cell>
          <cell r="G214">
            <v>2.9200003147125244</v>
          </cell>
          <cell r="H214">
            <v>2.9200000762939453</v>
          </cell>
          <cell r="I214">
            <v>2.9199998378753662</v>
          </cell>
          <cell r="J214">
            <v>2.9200000762939453</v>
          </cell>
          <cell r="K214">
            <v>2.9200000762939453</v>
          </cell>
          <cell r="L214">
            <v>2.9200000762939453</v>
          </cell>
          <cell r="M214">
            <v>2.9200003147125244</v>
          </cell>
          <cell r="N214">
            <v>2.9200000762939453</v>
          </cell>
        </row>
        <row r="215">
          <cell r="A215">
            <v>2025</v>
          </cell>
          <cell r="C215">
            <v>5.8499999046325684</v>
          </cell>
          <cell r="D215">
            <v>5.8499999046325684</v>
          </cell>
          <cell r="E215">
            <v>5.8499999046325684</v>
          </cell>
          <cell r="F215">
            <v>5.8499999046325684</v>
          </cell>
          <cell r="G215">
            <v>5.8499999046325684</v>
          </cell>
          <cell r="H215">
            <v>5.8500003814697266</v>
          </cell>
          <cell r="I215">
            <v>5.8500003814697266</v>
          </cell>
          <cell r="J215">
            <v>5.8499999046325684</v>
          </cell>
          <cell r="K215">
            <v>5.8499999046325684</v>
          </cell>
          <cell r="L215">
            <v>5.8499994277954102</v>
          </cell>
          <cell r="M215">
            <v>5.8499999046325684</v>
          </cell>
          <cell r="N215">
            <v>5.8500003814697266</v>
          </cell>
        </row>
        <row r="216">
          <cell r="A216">
            <v>2026</v>
          </cell>
          <cell r="C216">
            <v>8.7699995040893555</v>
          </cell>
          <cell r="D216">
            <v>8.7700004577636719</v>
          </cell>
          <cell r="E216">
            <v>8.7699995040893555</v>
          </cell>
          <cell r="F216">
            <v>8.7700004577636719</v>
          </cell>
          <cell r="G216">
            <v>8.7700004577636719</v>
          </cell>
          <cell r="H216">
            <v>8.7700004577636719</v>
          </cell>
          <cell r="I216">
            <v>8.7699995040893555</v>
          </cell>
          <cell r="J216">
            <v>8.7699995040893555</v>
          </cell>
          <cell r="K216">
            <v>8.7699995040893555</v>
          </cell>
          <cell r="L216">
            <v>8.7699995040893555</v>
          </cell>
          <cell r="M216">
            <v>8.7699995040893555</v>
          </cell>
          <cell r="N216">
            <v>8.7699995040893555</v>
          </cell>
        </row>
        <row r="217">
          <cell r="A217">
            <v>2027</v>
          </cell>
          <cell r="C217">
            <v>11.689999580383301</v>
          </cell>
          <cell r="D217">
            <v>11.689999580383301</v>
          </cell>
          <cell r="E217">
            <v>11.689999580383301</v>
          </cell>
          <cell r="F217">
            <v>11.690000534057617</v>
          </cell>
          <cell r="G217">
            <v>11.690000534057617</v>
          </cell>
          <cell r="H217">
            <v>11.690000534057617</v>
          </cell>
          <cell r="I217">
            <v>11.690000534057617</v>
          </cell>
          <cell r="J217">
            <v>11.690000534057617</v>
          </cell>
          <cell r="K217">
            <v>11.689999580383301</v>
          </cell>
          <cell r="L217">
            <v>11.689999580383301</v>
          </cell>
          <cell r="M217">
            <v>11.690001487731934</v>
          </cell>
          <cell r="N217">
            <v>11.690000534057617</v>
          </cell>
        </row>
        <row r="218">
          <cell r="A218">
            <v>2028</v>
          </cell>
          <cell r="C218">
            <v>14.619999885559082</v>
          </cell>
          <cell r="D218">
            <v>14.619999885559082</v>
          </cell>
          <cell r="E218">
            <v>14.619999885559082</v>
          </cell>
          <cell r="F218">
            <v>14.620000839233398</v>
          </cell>
          <cell r="G218">
            <v>14.619999885559082</v>
          </cell>
          <cell r="H218">
            <v>14.619999885559082</v>
          </cell>
          <cell r="I218">
            <v>14.620000839233398</v>
          </cell>
          <cell r="J218">
            <v>14.619999885559082</v>
          </cell>
          <cell r="K218">
            <v>14.619999885559082</v>
          </cell>
          <cell r="L218">
            <v>14.619999885559082</v>
          </cell>
          <cell r="M218">
            <v>14.620000839233398</v>
          </cell>
          <cell r="N218">
            <v>14.620000839233398</v>
          </cell>
        </row>
        <row r="219">
          <cell r="A219">
            <v>2029</v>
          </cell>
          <cell r="C219">
            <v>17.539999008178711</v>
          </cell>
          <cell r="D219">
            <v>17.540000915527344</v>
          </cell>
          <cell r="E219">
            <v>17.540000915527344</v>
          </cell>
          <cell r="F219">
            <v>17.539999008178711</v>
          </cell>
          <cell r="G219">
            <v>17.539999008178711</v>
          </cell>
          <cell r="H219">
            <v>17.540000915527344</v>
          </cell>
          <cell r="I219">
            <v>17.539999008178711</v>
          </cell>
          <cell r="J219">
            <v>17.539999008178711</v>
          </cell>
          <cell r="K219">
            <v>17.540000915527344</v>
          </cell>
          <cell r="L219">
            <v>17.539999008178711</v>
          </cell>
          <cell r="M219">
            <v>17.539999008178711</v>
          </cell>
          <cell r="N219">
            <v>17.539999008178711</v>
          </cell>
        </row>
        <row r="220">
          <cell r="A220">
            <v>2030</v>
          </cell>
          <cell r="C220">
            <v>20.459999084472656</v>
          </cell>
          <cell r="D220">
            <v>20.459999084472656</v>
          </cell>
          <cell r="E220">
            <v>20.460000991821289</v>
          </cell>
          <cell r="F220">
            <v>20.460000991821289</v>
          </cell>
          <cell r="G220">
            <v>20.460000991821289</v>
          </cell>
          <cell r="H220">
            <v>20.460000991821289</v>
          </cell>
          <cell r="I220">
            <v>20.460000991821289</v>
          </cell>
          <cell r="J220">
            <v>20.459999084472656</v>
          </cell>
          <cell r="K220">
            <v>20.460000991821289</v>
          </cell>
          <cell r="L220">
            <v>20.460000991821289</v>
          </cell>
          <cell r="M220">
            <v>20.459999084472656</v>
          </cell>
          <cell r="N220">
            <v>20.459999084472656</v>
          </cell>
        </row>
        <row r="221">
          <cell r="A221">
            <v>2031</v>
          </cell>
          <cell r="C221">
            <v>23.39000129699707</v>
          </cell>
          <cell r="D221">
            <v>23.39000129699707</v>
          </cell>
          <cell r="E221">
            <v>23.389999389648438</v>
          </cell>
          <cell r="F221">
            <v>23.39000129699707</v>
          </cell>
          <cell r="G221">
            <v>23.389999389648438</v>
          </cell>
          <cell r="H221">
            <v>23.389999389648438</v>
          </cell>
          <cell r="I221">
            <v>23.389999389648438</v>
          </cell>
          <cell r="J221">
            <v>23.39000129699707</v>
          </cell>
          <cell r="K221">
            <v>23.39000129699707</v>
          </cell>
          <cell r="L221">
            <v>23.39000129699707</v>
          </cell>
          <cell r="M221">
            <v>23.389999389648438</v>
          </cell>
          <cell r="N221">
            <v>23.39000129699707</v>
          </cell>
        </row>
        <row r="222">
          <cell r="A222">
            <v>2032</v>
          </cell>
          <cell r="C222">
            <v>26.309999465942383</v>
          </cell>
          <cell r="D222">
            <v>26.309999465942383</v>
          </cell>
          <cell r="E222">
            <v>26.310001373291016</v>
          </cell>
          <cell r="F222">
            <v>26.309999465942383</v>
          </cell>
          <cell r="G222">
            <v>26.309999465942383</v>
          </cell>
          <cell r="H222">
            <v>26.310001373291016</v>
          </cell>
          <cell r="I222">
            <v>26.309999465942383</v>
          </cell>
          <cell r="J222">
            <v>26.310001373291016</v>
          </cell>
          <cell r="K222">
            <v>26.310001373291016</v>
          </cell>
          <cell r="L222">
            <v>26.310001373291016</v>
          </cell>
          <cell r="M222">
            <v>26.310001373291016</v>
          </cell>
          <cell r="N222">
            <v>26.310001373291016</v>
          </cell>
        </row>
        <row r="223">
          <cell r="A223">
            <v>2033</v>
          </cell>
          <cell r="C223">
            <v>26.810001373291016</v>
          </cell>
          <cell r="D223">
            <v>26.810001373291016</v>
          </cell>
          <cell r="E223">
            <v>26.809999465942383</v>
          </cell>
          <cell r="F223">
            <v>26.80999755859375</v>
          </cell>
          <cell r="G223">
            <v>26.810001373291016</v>
          </cell>
          <cell r="H223">
            <v>26.809999465942383</v>
          </cell>
          <cell r="I223">
            <v>26.810001373291016</v>
          </cell>
          <cell r="J223">
            <v>26.809999465942383</v>
          </cell>
          <cell r="K223">
            <v>26.809999465942383</v>
          </cell>
          <cell r="L223">
            <v>26.809999465942383</v>
          </cell>
          <cell r="M223">
            <v>26.810001373291016</v>
          </cell>
          <cell r="N223">
            <v>26.810001373291016</v>
          </cell>
        </row>
        <row r="224">
          <cell r="A224">
            <v>2034</v>
          </cell>
          <cell r="C224">
            <v>27.310001373291016</v>
          </cell>
          <cell r="D224">
            <v>27.309999465942383</v>
          </cell>
          <cell r="E224">
            <v>27.309999465942383</v>
          </cell>
          <cell r="F224">
            <v>27.30999755859375</v>
          </cell>
          <cell r="G224">
            <v>27.310001373291016</v>
          </cell>
          <cell r="H224">
            <v>27.310001373291016</v>
          </cell>
          <cell r="I224">
            <v>27.309999465942383</v>
          </cell>
          <cell r="J224">
            <v>27.309999465942383</v>
          </cell>
          <cell r="K224">
            <v>27.309999465942383</v>
          </cell>
          <cell r="L224">
            <v>27.310001373291016</v>
          </cell>
          <cell r="M224">
            <v>27.310003280639648</v>
          </cell>
          <cell r="N224">
            <v>27.310001373291016</v>
          </cell>
        </row>
        <row r="225">
          <cell r="A225">
            <v>2035</v>
          </cell>
          <cell r="C225">
            <v>27.829999923706055</v>
          </cell>
          <cell r="D225">
            <v>27.829999923706055</v>
          </cell>
          <cell r="E225">
            <v>27.830001831054688</v>
          </cell>
          <cell r="F225">
            <v>27.829999923706055</v>
          </cell>
          <cell r="G225">
            <v>27.829999923706055</v>
          </cell>
          <cell r="H225">
            <v>27.829999923706055</v>
          </cell>
          <cell r="I225">
            <v>27.829999923706055</v>
          </cell>
          <cell r="J225">
            <v>27.830001831054688</v>
          </cell>
          <cell r="K225">
            <v>27.829999923706055</v>
          </cell>
          <cell r="L225">
            <v>27.829999923706055</v>
          </cell>
          <cell r="M225">
            <v>27.829999923706055</v>
          </cell>
          <cell r="N225">
            <v>27.829999923706055</v>
          </cell>
        </row>
        <row r="226">
          <cell r="A226">
            <v>2036</v>
          </cell>
          <cell r="C226">
            <v>28.339998245239258</v>
          </cell>
          <cell r="D226">
            <v>28.340000152587891</v>
          </cell>
          <cell r="E226">
            <v>28.340000152587891</v>
          </cell>
          <cell r="F226">
            <v>28.340000152587891</v>
          </cell>
          <cell r="G226">
            <v>28.340002059936523</v>
          </cell>
          <cell r="H226">
            <v>28.340002059936523</v>
          </cell>
          <cell r="I226">
            <v>28.340000152587891</v>
          </cell>
          <cell r="J226">
            <v>28.340000152587891</v>
          </cell>
          <cell r="K226">
            <v>28.339998245239258</v>
          </cell>
          <cell r="L226">
            <v>28.339998245239258</v>
          </cell>
          <cell r="M226">
            <v>28.340000152587891</v>
          </cell>
          <cell r="N226">
            <v>28.340000152587891</v>
          </cell>
        </row>
        <row r="227">
          <cell r="A227">
            <v>2037</v>
          </cell>
          <cell r="C227">
            <v>28.860000610351563</v>
          </cell>
          <cell r="D227">
            <v>28.860000610351563</v>
          </cell>
          <cell r="E227">
            <v>28.860000610351563</v>
          </cell>
          <cell r="F227">
            <v>28.860002517700195</v>
          </cell>
          <cell r="G227">
            <v>28.860000610351563</v>
          </cell>
          <cell r="H227">
            <v>28.860000610351563</v>
          </cell>
          <cell r="I227">
            <v>28.85999870300293</v>
          </cell>
          <cell r="J227">
            <v>28.860000610351563</v>
          </cell>
          <cell r="K227">
            <v>28.85999870300293</v>
          </cell>
          <cell r="L227">
            <v>28.85999870300293</v>
          </cell>
          <cell r="M227">
            <v>28.860000610351563</v>
          </cell>
          <cell r="N227">
            <v>28.85999870300293</v>
          </cell>
        </row>
        <row r="228">
          <cell r="A228">
            <v>2038</v>
          </cell>
          <cell r="C228">
            <v>29.389999389648438</v>
          </cell>
          <cell r="D228">
            <v>29.39000129699707</v>
          </cell>
          <cell r="E228">
            <v>29.39000129699707</v>
          </cell>
          <cell r="F228">
            <v>29.389999389648438</v>
          </cell>
          <cell r="G228">
            <v>29.39000129699707</v>
          </cell>
          <cell r="H228">
            <v>29.39000129699707</v>
          </cell>
          <cell r="I228">
            <v>29.389999389648438</v>
          </cell>
          <cell r="J228">
            <v>29.389999389648438</v>
          </cell>
          <cell r="K228">
            <v>29.389999389648438</v>
          </cell>
          <cell r="L228">
            <v>29.389999389648438</v>
          </cell>
          <cell r="M228">
            <v>29.39000129699707</v>
          </cell>
          <cell r="N228">
            <v>29.39000129699707</v>
          </cell>
        </row>
        <row r="229">
          <cell r="A229">
            <v>2039</v>
          </cell>
          <cell r="C229">
            <v>29.930000305175781</v>
          </cell>
          <cell r="D229">
            <v>29.930002212524414</v>
          </cell>
          <cell r="E229">
            <v>29.930002212524414</v>
          </cell>
          <cell r="F229">
            <v>29.930000305175781</v>
          </cell>
          <cell r="G229">
            <v>29.930000305175781</v>
          </cell>
          <cell r="H229">
            <v>29.930002212524414</v>
          </cell>
          <cell r="I229">
            <v>29.929998397827148</v>
          </cell>
          <cell r="J229">
            <v>29.930000305175781</v>
          </cell>
          <cell r="K229">
            <v>29.930000305175781</v>
          </cell>
          <cell r="L229">
            <v>29.929998397827148</v>
          </cell>
          <cell r="M229">
            <v>29.930002212524414</v>
          </cell>
          <cell r="N229">
            <v>29.930002212524414</v>
          </cell>
        </row>
        <row r="230">
          <cell r="A230">
            <v>2040</v>
          </cell>
          <cell r="C230">
            <v>30.480001449584961</v>
          </cell>
          <cell r="D230">
            <v>30.479999542236328</v>
          </cell>
          <cell r="E230">
            <v>30.479999542236328</v>
          </cell>
          <cell r="F230">
            <v>30.479999542236328</v>
          </cell>
          <cell r="G230">
            <v>30.479999542236328</v>
          </cell>
          <cell r="H230">
            <v>30.479999542236328</v>
          </cell>
          <cell r="I230">
            <v>30.479999542236328</v>
          </cell>
          <cell r="J230">
            <v>30.479999542236328</v>
          </cell>
          <cell r="K230">
            <v>30.479999542236328</v>
          </cell>
          <cell r="L230">
            <v>30.479999542236328</v>
          </cell>
          <cell r="M230">
            <v>30.479999542236328</v>
          </cell>
          <cell r="N230">
            <v>30.479999542236328</v>
          </cell>
        </row>
        <row r="231">
          <cell r="A231">
            <v>2041</v>
          </cell>
          <cell r="C231">
            <v>31.040000915527344</v>
          </cell>
          <cell r="D231">
            <v>31.040000915527344</v>
          </cell>
          <cell r="E231">
            <v>31.040000915527344</v>
          </cell>
          <cell r="F231">
            <v>31.040000915527344</v>
          </cell>
          <cell r="G231">
            <v>31.039999008178711</v>
          </cell>
          <cell r="H231">
            <v>31.040000915527344</v>
          </cell>
          <cell r="I231">
            <v>31.039999008178711</v>
          </cell>
          <cell r="J231">
            <v>31.039999008178711</v>
          </cell>
          <cell r="K231">
            <v>31.039997100830078</v>
          </cell>
          <cell r="L231">
            <v>31.039999008178711</v>
          </cell>
          <cell r="M231">
            <v>31.040002822875977</v>
          </cell>
          <cell r="N231">
            <v>31.040000915527344</v>
          </cell>
        </row>
        <row r="232">
          <cell r="A232">
            <v>2042</v>
          </cell>
          <cell r="C232">
            <v>31.610000610351563</v>
          </cell>
          <cell r="D232">
            <v>31.610002517700195</v>
          </cell>
          <cell r="E232">
            <v>31.610002517700195</v>
          </cell>
          <cell r="F232">
            <v>31.610000610351563</v>
          </cell>
          <cell r="G232">
            <v>31.60999870300293</v>
          </cell>
          <cell r="H232">
            <v>31.610002517700195</v>
          </cell>
          <cell r="I232">
            <v>31.60999870300293</v>
          </cell>
          <cell r="J232">
            <v>31.610000610351563</v>
          </cell>
          <cell r="K232">
            <v>31.60999870300293</v>
          </cell>
          <cell r="L232">
            <v>31.610000610351563</v>
          </cell>
          <cell r="M232">
            <v>31.610000610351563</v>
          </cell>
          <cell r="N232">
            <v>31.610000610351563</v>
          </cell>
        </row>
        <row r="233">
          <cell r="A233">
            <v>2043</v>
          </cell>
          <cell r="C233">
            <v>32.189998626708984</v>
          </cell>
          <cell r="D233">
            <v>32.189998626708984</v>
          </cell>
          <cell r="E233">
            <v>32.19000244140625</v>
          </cell>
          <cell r="F233">
            <v>32.189998626708984</v>
          </cell>
          <cell r="G233">
            <v>32.19000244140625</v>
          </cell>
          <cell r="H233">
            <v>32.189998626708984</v>
          </cell>
          <cell r="I233">
            <v>32.189998626708984</v>
          </cell>
          <cell r="J233">
            <v>32.19000244140625</v>
          </cell>
          <cell r="K233">
            <v>32.19000244140625</v>
          </cell>
          <cell r="L233">
            <v>32.189998626708984</v>
          </cell>
          <cell r="M233">
            <v>32.19000244140625</v>
          </cell>
          <cell r="N233">
            <v>32.19000244140625</v>
          </cell>
        </row>
        <row r="234">
          <cell r="A234">
            <v>2044</v>
          </cell>
          <cell r="C234">
            <v>32.779998779296875</v>
          </cell>
          <cell r="D234">
            <v>32.779998779296875</v>
          </cell>
          <cell r="E234">
            <v>32.780002593994141</v>
          </cell>
          <cell r="F234">
            <v>32.779998779296875</v>
          </cell>
          <cell r="G234">
            <v>32.779998779296875</v>
          </cell>
          <cell r="H234">
            <v>32.780002593994141</v>
          </cell>
          <cell r="I234">
            <v>32.779998779296875</v>
          </cell>
          <cell r="J234">
            <v>32.780002593994141</v>
          </cell>
          <cell r="K234">
            <v>32.779998779296875</v>
          </cell>
          <cell r="L234">
            <v>32.779998779296875</v>
          </cell>
          <cell r="M234">
            <v>32.779998779296875</v>
          </cell>
          <cell r="N234">
            <v>32.780002593994141</v>
          </cell>
        </row>
        <row r="235">
          <cell r="A235">
            <v>2045</v>
          </cell>
          <cell r="C235">
            <v>33.380001068115234</v>
          </cell>
          <cell r="D235">
            <v>33.380001068115234</v>
          </cell>
          <cell r="E235">
            <v>33.380001068115234</v>
          </cell>
          <cell r="F235">
            <v>33.380001068115234</v>
          </cell>
          <cell r="G235">
            <v>33.380001068115234</v>
          </cell>
          <cell r="H235">
            <v>33.379997253417969</v>
          </cell>
          <cell r="I235">
            <v>33.380001068115234</v>
          </cell>
          <cell r="J235">
            <v>33.379997253417969</v>
          </cell>
          <cell r="K235">
            <v>33.380001068115234</v>
          </cell>
          <cell r="L235">
            <v>33.380001068115234</v>
          </cell>
          <cell r="M235">
            <v>33.380001068115234</v>
          </cell>
          <cell r="N235">
            <v>33.380001068115234</v>
          </cell>
        </row>
        <row r="236">
          <cell r="A236">
            <v>2046</v>
          </cell>
          <cell r="C236">
            <v>33.990001678466797</v>
          </cell>
          <cell r="D236">
            <v>33.990001678466797</v>
          </cell>
          <cell r="E236">
            <v>33.990001678466797</v>
          </cell>
          <cell r="F236">
            <v>33.989997863769531</v>
          </cell>
          <cell r="G236">
            <v>33.990001678466797</v>
          </cell>
          <cell r="H236">
            <v>33.990001678466797</v>
          </cell>
          <cell r="I236">
            <v>33.989997863769531</v>
          </cell>
          <cell r="J236">
            <v>33.989997863769531</v>
          </cell>
          <cell r="K236">
            <v>33.990001678466797</v>
          </cell>
          <cell r="L236">
            <v>33.989997863769531</v>
          </cell>
          <cell r="M236">
            <v>33.990001678466797</v>
          </cell>
          <cell r="N236">
            <v>33.990005493164063</v>
          </cell>
        </row>
      </sheetData>
      <sheetData sheetId="11"/>
      <sheetData sheetId="12">
        <row r="1">
          <cell r="B1" t="str">
            <v>Capacity Prices ($/MW-day)</v>
          </cell>
        </row>
      </sheetData>
      <sheetData sheetId="13">
        <row r="43">
          <cell r="B43">
            <v>2015</v>
          </cell>
        </row>
      </sheetData>
      <sheetData sheetId="14">
        <row r="2">
          <cell r="A2">
            <v>2005</v>
          </cell>
        </row>
      </sheetData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Definitions"/>
      <sheetName val="XML_Export"/>
      <sheetName val="Annual_Prices"/>
      <sheetName val="Forecast-Peak_OffPeak"/>
      <sheetName val="Forecast-Night_Wkend"/>
      <sheetName val="Inflation_Factors"/>
      <sheetName val="Natural Gas Prices"/>
      <sheetName val="Coal_Price_Data"/>
      <sheetName val="Coal Prices"/>
      <sheetName val="Emissions"/>
      <sheetName val="Demand"/>
      <sheetName val="CapacityCreditAuction"/>
      <sheetName val="Capacity Credits"/>
      <sheetName val="Uranium"/>
      <sheetName val="REC_Price"/>
      <sheetName val="GDP_Scenarios_H110"/>
      <sheetName val="GDP_Scenarios"/>
    </sheetNames>
    <sheetDataSet>
      <sheetData sheetId="0"/>
      <sheetData sheetId="1"/>
      <sheetData sheetId="2">
        <row r="2">
          <cell r="T2" t="str">
            <v>Fuel Labels</v>
          </cell>
        </row>
      </sheetData>
      <sheetData sheetId="3"/>
      <sheetData sheetId="4"/>
      <sheetData sheetId="5"/>
      <sheetData sheetId="6">
        <row r="2">
          <cell r="B2" t="str">
            <v>Lookup</v>
          </cell>
          <cell r="C2" t="str">
            <v>Monthly Inflation Factors</v>
          </cell>
          <cell r="D2"/>
        </row>
        <row r="3">
          <cell r="B3">
            <v>40544</v>
          </cell>
          <cell r="C3">
            <v>40179</v>
          </cell>
          <cell r="D3">
            <v>1.0013236543545083</v>
          </cell>
        </row>
        <row r="4">
          <cell r="B4">
            <v>40575</v>
          </cell>
          <cell r="C4">
            <v>40210</v>
          </cell>
          <cell r="D4">
            <v>1.0026490607698668</v>
          </cell>
        </row>
        <row r="5">
          <cell r="B5">
            <v>40603</v>
          </cell>
          <cell r="C5">
            <v>40238</v>
          </cell>
          <cell r="D5">
            <v>1.0039762215651986</v>
          </cell>
        </row>
        <row r="6">
          <cell r="B6">
            <v>40634</v>
          </cell>
          <cell r="C6">
            <v>40269</v>
          </cell>
          <cell r="D6">
            <v>1.0053051390626961</v>
          </cell>
        </row>
        <row r="7">
          <cell r="B7">
            <v>40664</v>
          </cell>
          <cell r="C7">
            <v>40299</v>
          </cell>
          <cell r="D7">
            <v>1.006635815587626</v>
          </cell>
        </row>
        <row r="8">
          <cell r="B8">
            <v>40695</v>
          </cell>
          <cell r="C8">
            <v>40330</v>
          </cell>
          <cell r="D8">
            <v>1.0079682534683327</v>
          </cell>
        </row>
        <row r="9">
          <cell r="B9">
            <v>40725</v>
          </cell>
          <cell r="C9">
            <v>40360</v>
          </cell>
          <cell r="D9">
            <v>1.0093024550362422</v>
          </cell>
        </row>
        <row r="10">
          <cell r="B10">
            <v>40756</v>
          </cell>
          <cell r="C10">
            <v>40391</v>
          </cell>
          <cell r="D10">
            <v>1.0106384226258669</v>
          </cell>
        </row>
        <row r="11">
          <cell r="B11">
            <v>40787</v>
          </cell>
          <cell r="C11">
            <v>40422</v>
          </cell>
          <cell r="D11">
            <v>1.011976158574809</v>
          </cell>
        </row>
        <row r="12">
          <cell r="B12">
            <v>40817</v>
          </cell>
          <cell r="C12">
            <v>40452</v>
          </cell>
          <cell r="D12">
            <v>1.0133156652237651</v>
          </cell>
        </row>
        <row r="13">
          <cell r="B13">
            <v>40848</v>
          </cell>
          <cell r="C13">
            <v>40483</v>
          </cell>
          <cell r="D13">
            <v>1.0146569449165301</v>
          </cell>
        </row>
        <row r="14">
          <cell r="B14">
            <v>40878</v>
          </cell>
          <cell r="C14">
            <v>40513</v>
          </cell>
          <cell r="D14">
            <v>1.0160000000000009</v>
          </cell>
        </row>
        <row r="15">
          <cell r="B15">
            <v>40909</v>
          </cell>
          <cell r="C15">
            <v>40544</v>
          </cell>
          <cell r="D15">
            <v>1.0185880968194416</v>
          </cell>
        </row>
        <row r="16">
          <cell r="B16">
            <v>40940</v>
          </cell>
          <cell r="C16">
            <v>40575</v>
          </cell>
          <cell r="D16">
            <v>1.0211827863998535</v>
          </cell>
        </row>
        <row r="17">
          <cell r="B17">
            <v>40969</v>
          </cell>
          <cell r="C17">
            <v>40603</v>
          </cell>
          <cell r="D17">
            <v>1.0237840855352365</v>
          </cell>
        </row>
        <row r="18">
          <cell r="B18">
            <v>41000</v>
          </cell>
          <cell r="C18">
            <v>40634</v>
          </cell>
          <cell r="D18">
            <v>1.0263920110623701</v>
          </cell>
        </row>
        <row r="19">
          <cell r="B19">
            <v>41030</v>
          </cell>
          <cell r="C19">
            <v>40664</v>
          </cell>
          <cell r="D19">
            <v>1.0290065798609231</v>
          </cell>
        </row>
        <row r="20">
          <cell r="B20">
            <v>41061</v>
          </cell>
          <cell r="C20">
            <v>40695</v>
          </cell>
          <cell r="D20">
            <v>1.0316278088535624</v>
          </cell>
        </row>
        <row r="21">
          <cell r="B21">
            <v>41091</v>
          </cell>
          <cell r="C21">
            <v>40725</v>
          </cell>
          <cell r="D21">
            <v>1.0342557150060629</v>
          </cell>
        </row>
        <row r="22">
          <cell r="B22">
            <v>41122</v>
          </cell>
          <cell r="C22">
            <v>40756</v>
          </cell>
          <cell r="D22">
            <v>1.0368903153274167</v>
          </cell>
        </row>
        <row r="23">
          <cell r="B23">
            <v>41153</v>
          </cell>
          <cell r="C23">
            <v>40787</v>
          </cell>
          <cell r="D23">
            <v>1.0395316268699439</v>
          </cell>
        </row>
        <row r="24">
          <cell r="B24">
            <v>41183</v>
          </cell>
          <cell r="C24">
            <v>40817</v>
          </cell>
          <cell r="D24">
            <v>1.0421796667294028</v>
          </cell>
        </row>
        <row r="25">
          <cell r="B25">
            <v>41214</v>
          </cell>
          <cell r="C25">
            <v>40848</v>
          </cell>
          <cell r="D25">
            <v>1.0448344520450996</v>
          </cell>
        </row>
        <row r="26">
          <cell r="B26">
            <v>41244</v>
          </cell>
          <cell r="C26">
            <v>40878</v>
          </cell>
          <cell r="D26">
            <v>1.0474960000000011</v>
          </cell>
        </row>
        <row r="27">
          <cell r="B27">
            <v>41275</v>
          </cell>
          <cell r="C27">
            <v>40909</v>
          </cell>
          <cell r="D27">
            <v>1.0493117073935454</v>
          </cell>
        </row>
        <row r="28">
          <cell r="B28">
            <v>41306</v>
          </cell>
          <cell r="C28">
            <v>40940</v>
          </cell>
          <cell r="D28">
            <v>1.0511305620958518</v>
          </cell>
        </row>
        <row r="29">
          <cell r="B29">
            <v>41334</v>
          </cell>
          <cell r="C29">
            <v>40969</v>
          </cell>
          <cell r="D29">
            <v>1.0529525695623985</v>
          </cell>
        </row>
        <row r="30">
          <cell r="B30">
            <v>41365</v>
          </cell>
          <cell r="C30">
            <v>41000</v>
          </cell>
          <cell r="D30">
            <v>1.0547777352581202</v>
          </cell>
        </row>
        <row r="31">
          <cell r="B31">
            <v>41395</v>
          </cell>
          <cell r="C31">
            <v>41030</v>
          </cell>
          <cell r="D31">
            <v>1.0566060646574249</v>
          </cell>
        </row>
        <row r="32">
          <cell r="B32">
            <v>41426</v>
          </cell>
          <cell r="C32">
            <v>41061</v>
          </cell>
          <cell r="D32">
            <v>1.0584375632442091</v>
          </cell>
        </row>
        <row r="33">
          <cell r="B33">
            <v>41456</v>
          </cell>
          <cell r="C33">
            <v>41091</v>
          </cell>
          <cell r="D33">
            <v>1.0602722365118755</v>
          </cell>
        </row>
        <row r="34">
          <cell r="B34">
            <v>41487</v>
          </cell>
          <cell r="C34">
            <v>41122</v>
          </cell>
          <cell r="D34">
            <v>1.0621100899633487</v>
          </cell>
        </row>
        <row r="35">
          <cell r="B35">
            <v>41518</v>
          </cell>
          <cell r="C35">
            <v>41153</v>
          </cell>
          <cell r="D35">
            <v>1.0639511291110919</v>
          </cell>
        </row>
        <row r="36">
          <cell r="B36">
            <v>41548</v>
          </cell>
          <cell r="C36">
            <v>41183</v>
          </cell>
          <cell r="D36">
            <v>1.0657953594771237</v>
          </cell>
        </row>
        <row r="37">
          <cell r="B37">
            <v>41579</v>
          </cell>
          <cell r="C37">
            <v>41214</v>
          </cell>
          <cell r="D37">
            <v>1.0676427865930342</v>
          </cell>
        </row>
        <row r="38">
          <cell r="B38">
            <v>41609</v>
          </cell>
          <cell r="C38">
            <v>41244</v>
          </cell>
          <cell r="D38">
            <v>1.069493416000002</v>
          </cell>
        </row>
        <row r="39">
          <cell r="B39">
            <v>41640</v>
          </cell>
          <cell r="C39">
            <v>41275</v>
          </cell>
          <cell r="D39">
            <v>1.0708211789387894</v>
          </cell>
        </row>
        <row r="40">
          <cell r="B40">
            <v>41671</v>
          </cell>
          <cell r="C40">
            <v>41306</v>
          </cell>
          <cell r="D40">
            <v>1.0721505902789557</v>
          </cell>
        </row>
        <row r="41">
          <cell r="B41">
            <v>41699</v>
          </cell>
          <cell r="C41">
            <v>41334</v>
          </cell>
          <cell r="D41">
            <v>1.0734816520669708</v>
          </cell>
        </row>
        <row r="42">
          <cell r="B42">
            <v>41730</v>
          </cell>
          <cell r="C42">
            <v>41365</v>
          </cell>
          <cell r="D42">
            <v>1.0748143663518457</v>
          </cell>
        </row>
        <row r="43">
          <cell r="B43">
            <v>41760</v>
          </cell>
          <cell r="C43">
            <v>41395</v>
          </cell>
          <cell r="D43">
            <v>1.0761487351851347</v>
          </cell>
        </row>
        <row r="44">
          <cell r="B44">
            <v>41791</v>
          </cell>
          <cell r="C44">
            <v>41426</v>
          </cell>
          <cell r="D44">
            <v>1.0774847606209395</v>
          </cell>
        </row>
        <row r="45">
          <cell r="B45">
            <v>41821</v>
          </cell>
          <cell r="C45">
            <v>41456</v>
          </cell>
          <cell r="D45">
            <v>1.0788224447159116</v>
          </cell>
        </row>
        <row r="46">
          <cell r="B46">
            <v>41852</v>
          </cell>
          <cell r="C46">
            <v>41487</v>
          </cell>
          <cell r="D46">
            <v>1.0801617895292561</v>
          </cell>
        </row>
        <row r="47">
          <cell r="B47">
            <v>41883</v>
          </cell>
          <cell r="C47">
            <v>41518</v>
          </cell>
          <cell r="D47">
            <v>1.0815027971227344</v>
          </cell>
        </row>
        <row r="48">
          <cell r="B48">
            <v>41913</v>
          </cell>
          <cell r="C48">
            <v>41548</v>
          </cell>
          <cell r="D48">
            <v>1.082845469560668</v>
          </cell>
        </row>
        <row r="49">
          <cell r="B49">
            <v>41944</v>
          </cell>
          <cell r="C49">
            <v>41579</v>
          </cell>
          <cell r="D49">
            <v>1.0841898089099402</v>
          </cell>
        </row>
        <row r="50">
          <cell r="B50">
            <v>41974</v>
          </cell>
          <cell r="C50">
            <v>41609</v>
          </cell>
          <cell r="D50">
            <v>1.0855358172400014</v>
          </cell>
        </row>
        <row r="51">
          <cell r="B51">
            <v>42005</v>
          </cell>
          <cell r="C51">
            <v>41640</v>
          </cell>
          <cell r="D51">
            <v>1.0869726914514659</v>
          </cell>
        </row>
        <row r="52">
          <cell r="B52">
            <v>42036</v>
          </cell>
          <cell r="C52">
            <v>41671</v>
          </cell>
          <cell r="D52">
            <v>1.0884114675877372</v>
          </cell>
        </row>
        <row r="53">
          <cell r="B53">
            <v>42064</v>
          </cell>
          <cell r="C53">
            <v>41699</v>
          </cell>
          <cell r="D53">
            <v>1.0898521481663066</v>
          </cell>
        </row>
        <row r="54">
          <cell r="B54">
            <v>42095</v>
          </cell>
          <cell r="C54">
            <v>41730</v>
          </cell>
          <cell r="D54">
            <v>1.0912947357079972</v>
          </cell>
        </row>
        <row r="55">
          <cell r="B55">
            <v>42125</v>
          </cell>
          <cell r="C55">
            <v>41760</v>
          </cell>
          <cell r="D55">
            <v>1.0927392327369692</v>
          </cell>
        </row>
        <row r="56">
          <cell r="B56">
            <v>42156</v>
          </cell>
          <cell r="C56">
            <v>41791</v>
          </cell>
          <cell r="D56">
            <v>1.0941856417807234</v>
          </cell>
        </row>
        <row r="57">
          <cell r="B57">
            <v>42186</v>
          </cell>
          <cell r="C57">
            <v>41821</v>
          </cell>
          <cell r="D57">
            <v>1.095633965370107</v>
          </cell>
        </row>
        <row r="58">
          <cell r="B58">
            <v>42217</v>
          </cell>
          <cell r="C58">
            <v>41852</v>
          </cell>
          <cell r="D58">
            <v>1.0970842060393164</v>
          </cell>
        </row>
        <row r="59">
          <cell r="B59">
            <v>42248</v>
          </cell>
          <cell r="C59">
            <v>41883</v>
          </cell>
          <cell r="D59">
            <v>1.0985363663259027</v>
          </cell>
        </row>
        <row r="60">
          <cell r="B60">
            <v>42278</v>
          </cell>
          <cell r="C60">
            <v>41913</v>
          </cell>
          <cell r="D60">
            <v>1.0999904487707757</v>
          </cell>
        </row>
        <row r="61">
          <cell r="B61">
            <v>42309</v>
          </cell>
          <cell r="C61">
            <v>41944</v>
          </cell>
          <cell r="D61">
            <v>1.1014464559182087</v>
          </cell>
        </row>
        <row r="62">
          <cell r="B62">
            <v>42339</v>
          </cell>
          <cell r="C62">
            <v>41974</v>
          </cell>
          <cell r="D62">
            <v>1.1029043903158426</v>
          </cell>
        </row>
        <row r="63">
          <cell r="B63">
            <v>42370</v>
          </cell>
          <cell r="C63">
            <v>42005</v>
          </cell>
          <cell r="D63">
            <v>1.1035456962783163</v>
          </cell>
        </row>
        <row r="64">
          <cell r="B64">
            <v>42401</v>
          </cell>
          <cell r="C64">
            <v>42036</v>
          </cell>
          <cell r="D64">
            <v>1.1041873751410534</v>
          </cell>
        </row>
        <row r="65">
          <cell r="B65">
            <v>42430</v>
          </cell>
          <cell r="C65">
            <v>42064</v>
          </cell>
          <cell r="D65">
            <v>1.1048294271208841</v>
          </cell>
        </row>
        <row r="66">
          <cell r="B66">
            <v>42461</v>
          </cell>
          <cell r="C66">
            <v>42095</v>
          </cell>
          <cell r="D66">
            <v>1.1054718524347649</v>
          </cell>
        </row>
        <row r="67">
          <cell r="B67">
            <v>42491</v>
          </cell>
          <cell r="C67">
            <v>42125</v>
          </cell>
          <cell r="D67">
            <v>1.1061146512997784</v>
          </cell>
        </row>
        <row r="68">
          <cell r="B68">
            <v>42522</v>
          </cell>
          <cell r="C68">
            <v>42156</v>
          </cell>
          <cell r="D68">
            <v>1.1067578239331333</v>
          </cell>
        </row>
        <row r="69">
          <cell r="B69">
            <v>42552</v>
          </cell>
          <cell r="C69">
            <v>42186</v>
          </cell>
          <cell r="D69">
            <v>1.1074013705521648</v>
          </cell>
        </row>
        <row r="70">
          <cell r="B70">
            <v>42583</v>
          </cell>
          <cell r="C70">
            <v>42217</v>
          </cell>
          <cell r="D70">
            <v>1.1080452913743346</v>
          </cell>
        </row>
        <row r="71">
          <cell r="B71">
            <v>42614</v>
          </cell>
          <cell r="C71">
            <v>42248</v>
          </cell>
          <cell r="D71">
            <v>1.1086895866172304</v>
          </cell>
        </row>
        <row r="72">
          <cell r="B72">
            <v>42644</v>
          </cell>
          <cell r="C72">
            <v>42278</v>
          </cell>
          <cell r="D72">
            <v>1.1093342564985667</v>
          </cell>
        </row>
        <row r="73">
          <cell r="B73">
            <v>42675</v>
          </cell>
          <cell r="C73">
            <v>42309</v>
          </cell>
          <cell r="D73">
            <v>1.1099793012361847</v>
          </cell>
        </row>
        <row r="74">
          <cell r="B74">
            <v>42705</v>
          </cell>
          <cell r="C74">
            <v>42339</v>
          </cell>
          <cell r="D74">
            <v>1.110624721048052</v>
          </cell>
        </row>
        <row r="75">
          <cell r="B75">
            <v>42736</v>
          </cell>
          <cell r="C75">
            <v>42370</v>
          </cell>
          <cell r="D75">
            <v>1.1129124261306507</v>
          </cell>
        </row>
        <row r="76">
          <cell r="B76">
            <v>42767</v>
          </cell>
          <cell r="C76">
            <v>42401</v>
          </cell>
          <cell r="D76">
            <v>1.1152048435111532</v>
          </cell>
        </row>
        <row r="77">
          <cell r="B77">
            <v>42795</v>
          </cell>
          <cell r="C77">
            <v>42430</v>
          </cell>
          <cell r="D77">
            <v>1.1175019828961219</v>
          </cell>
        </row>
        <row r="78">
          <cell r="B78">
            <v>42826</v>
          </cell>
          <cell r="C78">
            <v>42461</v>
          </cell>
          <cell r="D78">
            <v>1.1198038540121125</v>
          </cell>
        </row>
        <row r="79">
          <cell r="B79">
            <v>42856</v>
          </cell>
          <cell r="C79">
            <v>42491</v>
          </cell>
          <cell r="D79">
            <v>1.1221104666057162</v>
          </cell>
        </row>
        <row r="80">
          <cell r="B80">
            <v>42887</v>
          </cell>
          <cell r="C80">
            <v>42522</v>
          </cell>
          <cell r="D80">
            <v>1.1244218304436009</v>
          </cell>
        </row>
        <row r="81">
          <cell r="B81">
            <v>42917</v>
          </cell>
          <cell r="C81">
            <v>42552</v>
          </cell>
          <cell r="D81">
            <v>1.1267379553125516</v>
          </cell>
        </row>
        <row r="82">
          <cell r="B82">
            <v>42948</v>
          </cell>
          <cell r="C82">
            <v>42583</v>
          </cell>
          <cell r="D82">
            <v>1.1290588510195128</v>
          </cell>
        </row>
        <row r="83">
          <cell r="B83">
            <v>42979</v>
          </cell>
          <cell r="C83">
            <v>42614</v>
          </cell>
          <cell r="D83">
            <v>1.1313845273916296</v>
          </cell>
        </row>
        <row r="84">
          <cell r="B84">
            <v>43009</v>
          </cell>
          <cell r="C84">
            <v>42644</v>
          </cell>
          <cell r="D84">
            <v>1.1337149942762899</v>
          </cell>
        </row>
        <row r="85">
          <cell r="B85">
            <v>43040</v>
          </cell>
          <cell r="C85">
            <v>42675</v>
          </cell>
          <cell r="D85">
            <v>1.1360502615411647</v>
          </cell>
        </row>
        <row r="86">
          <cell r="B86">
            <v>43070</v>
          </cell>
          <cell r="C86">
            <v>42705</v>
          </cell>
          <cell r="D86">
            <v>1.1383903390742516</v>
          </cell>
        </row>
        <row r="87">
          <cell r="B87">
            <v>43101</v>
          </cell>
          <cell r="C87">
            <v>42736</v>
          </cell>
          <cell r="D87">
            <v>1.1408279380416095</v>
          </cell>
        </row>
        <row r="88">
          <cell r="B88">
            <v>43132</v>
          </cell>
          <cell r="C88">
            <v>42767</v>
          </cell>
          <cell r="D88">
            <v>1.1432707565619815</v>
          </cell>
        </row>
        <row r="89">
          <cell r="B89">
            <v>43160</v>
          </cell>
          <cell r="C89">
            <v>42795</v>
          </cell>
          <cell r="D89">
            <v>1.1457188058118304</v>
          </cell>
        </row>
        <row r="90">
          <cell r="B90">
            <v>43191</v>
          </cell>
          <cell r="C90">
            <v>42826</v>
          </cell>
          <cell r="D90">
            <v>1.1481720969915505</v>
          </cell>
        </row>
        <row r="91">
          <cell r="B91">
            <v>43221</v>
          </cell>
          <cell r="C91">
            <v>42856</v>
          </cell>
          <cell r="D91">
            <v>1.1506306413255192</v>
          </cell>
        </row>
        <row r="92">
          <cell r="B92">
            <v>43252</v>
          </cell>
          <cell r="C92">
            <v>42887</v>
          </cell>
          <cell r="D92">
            <v>1.1530944500621483</v>
          </cell>
        </row>
        <row r="93">
          <cell r="B93">
            <v>43282</v>
          </cell>
          <cell r="C93">
            <v>42917</v>
          </cell>
          <cell r="D93">
            <v>1.1555635344739357</v>
          </cell>
        </row>
        <row r="94">
          <cell r="B94">
            <v>43313</v>
          </cell>
          <cell r="C94">
            <v>42948</v>
          </cell>
          <cell r="D94">
            <v>1.1580379058575163</v>
          </cell>
        </row>
        <row r="95">
          <cell r="B95">
            <v>43344</v>
          </cell>
          <cell r="C95">
            <v>42979</v>
          </cell>
          <cell r="D95">
            <v>1.1605175755337147</v>
          </cell>
        </row>
        <row r="96">
          <cell r="B96">
            <v>43374</v>
          </cell>
          <cell r="C96">
            <v>43009</v>
          </cell>
          <cell r="D96">
            <v>1.1630025548475957</v>
          </cell>
        </row>
        <row r="97">
          <cell r="B97">
            <v>43405</v>
          </cell>
          <cell r="C97">
            <v>43040</v>
          </cell>
          <cell r="D97">
            <v>1.1654928551685177</v>
          </cell>
        </row>
        <row r="98">
          <cell r="B98">
            <v>43435</v>
          </cell>
          <cell r="C98">
            <v>43070</v>
          </cell>
          <cell r="D98">
            <v>1.1679884878901834</v>
          </cell>
        </row>
        <row r="99">
          <cell r="B99">
            <v>43466</v>
          </cell>
          <cell r="C99">
            <v>43101</v>
          </cell>
          <cell r="D99">
            <v>1.1705844909828629</v>
          </cell>
        </row>
        <row r="100">
          <cell r="B100">
            <v>43497</v>
          </cell>
          <cell r="C100">
            <v>43132</v>
          </cell>
          <cell r="D100">
            <v>1.1731862640228725</v>
          </cell>
        </row>
        <row r="101">
          <cell r="B101">
            <v>43525</v>
          </cell>
          <cell r="C101">
            <v>43160</v>
          </cell>
          <cell r="D101">
            <v>1.1757938198346545</v>
          </cell>
        </row>
        <row r="102">
          <cell r="B102">
            <v>43556</v>
          </cell>
          <cell r="C102">
            <v>43191</v>
          </cell>
          <cell r="D102">
            <v>1.1784071712711552</v>
          </cell>
        </row>
        <row r="103">
          <cell r="B103">
            <v>43586</v>
          </cell>
          <cell r="C103">
            <v>43221</v>
          </cell>
          <cell r="D103">
            <v>1.1810263312138887</v>
          </cell>
        </row>
        <row r="104">
          <cell r="B104">
            <v>43617</v>
          </cell>
          <cell r="C104">
            <v>43252</v>
          </cell>
          <cell r="D104">
            <v>1.183651312572999</v>
          </cell>
        </row>
        <row r="105">
          <cell r="B105">
            <v>43647</v>
          </cell>
          <cell r="C105">
            <v>43282</v>
          </cell>
          <cell r="D105">
            <v>1.1862821282873253</v>
          </cell>
        </row>
        <row r="106">
          <cell r="B106">
            <v>43678</v>
          </cell>
          <cell r="C106">
            <v>43313</v>
          </cell>
          <cell r="D106">
            <v>1.1889187913244648</v>
          </cell>
        </row>
        <row r="107">
          <cell r="B107">
            <v>43709</v>
          </cell>
          <cell r="C107">
            <v>43344</v>
          </cell>
          <cell r="D107">
            <v>1.1915613146808366</v>
          </cell>
        </row>
        <row r="108">
          <cell r="B108">
            <v>43739</v>
          </cell>
          <cell r="C108">
            <v>43374</v>
          </cell>
          <cell r="D108">
            <v>1.1942097113817463</v>
          </cell>
        </row>
        <row r="109">
          <cell r="B109">
            <v>43770</v>
          </cell>
          <cell r="C109">
            <v>43405</v>
          </cell>
          <cell r="D109">
            <v>1.1968639944814496</v>
          </cell>
        </row>
        <row r="110">
          <cell r="B110">
            <v>43800</v>
          </cell>
          <cell r="C110">
            <v>43435</v>
          </cell>
          <cell r="D110">
            <v>1.1995241770632175</v>
          </cell>
        </row>
        <row r="111">
          <cell r="B111">
            <v>43831</v>
          </cell>
          <cell r="C111">
            <v>43466</v>
          </cell>
          <cell r="D111">
            <v>1.2020926799703204</v>
          </cell>
        </row>
        <row r="112">
          <cell r="B112">
            <v>43862</v>
          </cell>
          <cell r="C112">
            <v>43497</v>
          </cell>
          <cell r="D112">
            <v>1.2046666827308736</v>
          </cell>
        </row>
        <row r="113">
          <cell r="B113">
            <v>43891</v>
          </cell>
          <cell r="C113">
            <v>43525</v>
          </cell>
          <cell r="D113">
            <v>1.2072461971215378</v>
          </cell>
        </row>
        <row r="114">
          <cell r="B114">
            <v>43922</v>
          </cell>
          <cell r="C114">
            <v>43556</v>
          </cell>
          <cell r="D114">
            <v>1.2098312349441913</v>
          </cell>
        </row>
        <row r="115">
          <cell r="B115">
            <v>43952</v>
          </cell>
          <cell r="C115">
            <v>43586</v>
          </cell>
          <cell r="D115">
            <v>1.2124218080259828</v>
          </cell>
        </row>
        <row r="116">
          <cell r="B116">
            <v>43983</v>
          </cell>
          <cell r="C116">
            <v>43617</v>
          </cell>
          <cell r="D116">
            <v>1.2150179282193865</v>
          </cell>
        </row>
        <row r="117">
          <cell r="B117">
            <v>44013</v>
          </cell>
          <cell r="C117">
            <v>43647</v>
          </cell>
          <cell r="D117">
            <v>1.2176196074022556</v>
          </cell>
        </row>
        <row r="118">
          <cell r="B118">
            <v>44044</v>
          </cell>
          <cell r="C118">
            <v>43678</v>
          </cell>
          <cell r="D118">
            <v>1.2202268574778774</v>
          </cell>
        </row>
        <row r="119">
          <cell r="B119">
            <v>44075</v>
          </cell>
          <cell r="C119">
            <v>43709</v>
          </cell>
          <cell r="D119">
            <v>1.2228396903750269</v>
          </cell>
        </row>
        <row r="120">
          <cell r="B120">
            <v>44105</v>
          </cell>
          <cell r="C120">
            <v>43739</v>
          </cell>
          <cell r="D120">
            <v>1.2254581180480222</v>
          </cell>
        </row>
        <row r="121">
          <cell r="B121">
            <v>44136</v>
          </cell>
          <cell r="C121">
            <v>43770</v>
          </cell>
          <cell r="D121">
            <v>1.2280821524767782</v>
          </cell>
        </row>
        <row r="122">
          <cell r="B122">
            <v>44166</v>
          </cell>
          <cell r="C122">
            <v>43800</v>
          </cell>
          <cell r="D122">
            <v>1.2307118056668627</v>
          </cell>
        </row>
        <row r="123">
          <cell r="B123">
            <v>44197</v>
          </cell>
          <cell r="C123">
            <v>43831</v>
          </cell>
          <cell r="D123">
            <v>1.2330461629776648</v>
          </cell>
        </row>
        <row r="124">
          <cell r="B124">
            <v>44228</v>
          </cell>
          <cell r="C124">
            <v>43862</v>
          </cell>
          <cell r="D124">
            <v>1.2353849479895984</v>
          </cell>
        </row>
        <row r="125">
          <cell r="B125">
            <v>44256</v>
          </cell>
          <cell r="C125">
            <v>43891</v>
          </cell>
          <cell r="D125">
            <v>1.2377281691009225</v>
          </cell>
        </row>
        <row r="126">
          <cell r="B126">
            <v>44287</v>
          </cell>
          <cell r="C126">
            <v>43922</v>
          </cell>
          <cell r="D126">
            <v>1.2400758347258256</v>
          </cell>
        </row>
        <row r="127">
          <cell r="B127">
            <v>44317</v>
          </cell>
          <cell r="C127">
            <v>43952</v>
          </cell>
          <cell r="D127">
            <v>1.2424279532944558</v>
          </cell>
        </row>
        <row r="128">
          <cell r="B128">
            <v>44348</v>
          </cell>
          <cell r="C128">
            <v>43983</v>
          </cell>
          <cell r="D128">
            <v>1.244784533252951</v>
          </cell>
        </row>
        <row r="129">
          <cell r="B129">
            <v>44378</v>
          </cell>
          <cell r="C129">
            <v>44013</v>
          </cell>
          <cell r="D129">
            <v>1.2471455830634695</v>
          </cell>
        </row>
        <row r="130">
          <cell r="B130">
            <v>44409</v>
          </cell>
          <cell r="C130">
            <v>44044</v>
          </cell>
          <cell r="D130">
            <v>1.2495111112042201</v>
          </cell>
        </row>
        <row r="131">
          <cell r="B131">
            <v>44440</v>
          </cell>
          <cell r="C131">
            <v>44075</v>
          </cell>
          <cell r="D131">
            <v>1.2518811261694927</v>
          </cell>
        </row>
        <row r="132">
          <cell r="B132">
            <v>44470</v>
          </cell>
          <cell r="C132">
            <v>44105</v>
          </cell>
          <cell r="D132">
            <v>1.2542556364696889</v>
          </cell>
        </row>
        <row r="133">
          <cell r="B133">
            <v>44501</v>
          </cell>
          <cell r="C133">
            <v>44136</v>
          </cell>
          <cell r="D133">
            <v>1.2566346506313524</v>
          </cell>
        </row>
        <row r="134">
          <cell r="B134">
            <v>44531</v>
          </cell>
          <cell r="C134">
            <v>44166</v>
          </cell>
          <cell r="D134">
            <v>1.2590181771971996</v>
          </cell>
        </row>
        <row r="135">
          <cell r="B135">
            <v>44562</v>
          </cell>
          <cell r="C135">
            <v>44197</v>
          </cell>
          <cell r="D135">
            <v>1.2613034248137942</v>
          </cell>
        </row>
        <row r="136">
          <cell r="B136">
            <v>44593</v>
          </cell>
          <cell r="C136">
            <v>44228</v>
          </cell>
          <cell r="D136">
            <v>1.2635928203900957</v>
          </cell>
        </row>
        <row r="137">
          <cell r="B137">
            <v>44621</v>
          </cell>
          <cell r="C137">
            <v>44256</v>
          </cell>
          <cell r="D137">
            <v>1.2658863714550779</v>
          </cell>
        </row>
        <row r="138">
          <cell r="B138">
            <v>44652</v>
          </cell>
          <cell r="C138">
            <v>44287</v>
          </cell>
          <cell r="D138">
            <v>1.2681840855513806</v>
          </cell>
        </row>
        <row r="139">
          <cell r="B139">
            <v>44682</v>
          </cell>
          <cell r="C139">
            <v>44317</v>
          </cell>
          <cell r="D139">
            <v>1.2704859702353344</v>
          </cell>
        </row>
        <row r="140">
          <cell r="B140">
            <v>44713</v>
          </cell>
          <cell r="C140">
            <v>44348</v>
          </cell>
          <cell r="D140">
            <v>1.2727920330769851</v>
          </cell>
        </row>
        <row r="141">
          <cell r="B141">
            <v>44743</v>
          </cell>
          <cell r="C141">
            <v>44378</v>
          </cell>
          <cell r="D141">
            <v>1.2751022816601192</v>
          </cell>
        </row>
        <row r="142">
          <cell r="B142">
            <v>44774</v>
          </cell>
          <cell r="C142">
            <v>44409</v>
          </cell>
          <cell r="D142">
            <v>1.2774167235822884</v>
          </cell>
        </row>
        <row r="143">
          <cell r="B143">
            <v>44805</v>
          </cell>
          <cell r="C143">
            <v>44440</v>
          </cell>
          <cell r="D143">
            <v>1.2797353664548348</v>
          </cell>
        </row>
        <row r="144">
          <cell r="B144">
            <v>44835</v>
          </cell>
          <cell r="C144">
            <v>44470</v>
          </cell>
          <cell r="D144">
            <v>1.2820582179029159</v>
          </cell>
        </row>
        <row r="145">
          <cell r="B145">
            <v>44866</v>
          </cell>
          <cell r="C145">
            <v>44501</v>
          </cell>
          <cell r="D145">
            <v>1.2843852855655293</v>
          </cell>
        </row>
        <row r="146">
          <cell r="B146">
            <v>44896</v>
          </cell>
          <cell r="C146">
            <v>44531</v>
          </cell>
          <cell r="D146">
            <v>1.2867165770955389</v>
          </cell>
        </row>
        <row r="147">
          <cell r="B147">
            <v>44927</v>
          </cell>
          <cell r="C147">
            <v>44562</v>
          </cell>
          <cell r="D147">
            <v>1.2890521001596986</v>
          </cell>
        </row>
        <row r="148">
          <cell r="B148">
            <v>44958</v>
          </cell>
          <cell r="C148">
            <v>44593</v>
          </cell>
          <cell r="D148">
            <v>1.2913918624386789</v>
          </cell>
        </row>
        <row r="149">
          <cell r="B149">
            <v>44986</v>
          </cell>
          <cell r="C149">
            <v>44621</v>
          </cell>
          <cell r="D149">
            <v>1.2937358716270908</v>
          </cell>
        </row>
        <row r="150">
          <cell r="B150">
            <v>45017</v>
          </cell>
          <cell r="C150">
            <v>44652</v>
          </cell>
          <cell r="D150">
            <v>1.2960841354335122</v>
          </cell>
        </row>
        <row r="151">
          <cell r="B151">
            <v>45047</v>
          </cell>
          <cell r="C151">
            <v>44682</v>
          </cell>
          <cell r="D151">
            <v>1.298436661580513</v>
          </cell>
        </row>
        <row r="152">
          <cell r="B152">
            <v>45078</v>
          </cell>
          <cell r="C152">
            <v>44713</v>
          </cell>
          <cell r="D152">
            <v>1.30079345780468</v>
          </cell>
        </row>
        <row r="153">
          <cell r="B153">
            <v>45108</v>
          </cell>
          <cell r="C153">
            <v>44743</v>
          </cell>
          <cell r="D153">
            <v>1.3031545318566431</v>
          </cell>
        </row>
        <row r="154">
          <cell r="B154">
            <v>45139</v>
          </cell>
          <cell r="C154">
            <v>44774</v>
          </cell>
          <cell r="D154">
            <v>1.3055198915010999</v>
          </cell>
        </row>
        <row r="155">
          <cell r="B155">
            <v>45170</v>
          </cell>
          <cell r="C155">
            <v>44805</v>
          </cell>
          <cell r="D155">
            <v>1.3078895445168424</v>
          </cell>
        </row>
        <row r="156">
          <cell r="B156">
            <v>45200</v>
          </cell>
          <cell r="C156">
            <v>44835</v>
          </cell>
          <cell r="D156">
            <v>1.3102634986967812</v>
          </cell>
        </row>
        <row r="157">
          <cell r="B157">
            <v>45231</v>
          </cell>
          <cell r="C157">
            <v>44866</v>
          </cell>
          <cell r="D157">
            <v>1.3126417618479722</v>
          </cell>
        </row>
        <row r="158">
          <cell r="B158">
            <v>45261</v>
          </cell>
          <cell r="C158">
            <v>44896</v>
          </cell>
          <cell r="D158">
            <v>1.3150243417916421</v>
          </cell>
        </row>
        <row r="159">
          <cell r="B159">
            <v>45292</v>
          </cell>
          <cell r="C159">
            <v>44927</v>
          </cell>
          <cell r="D159">
            <v>1.3173037771499458</v>
          </cell>
        </row>
        <row r="160">
          <cell r="B160">
            <v>45323</v>
          </cell>
          <cell r="C160">
            <v>44958</v>
          </cell>
          <cell r="D160">
            <v>1.3195871636332497</v>
          </cell>
        </row>
        <row r="161">
          <cell r="B161">
            <v>45352</v>
          </cell>
          <cell r="C161">
            <v>44986</v>
          </cell>
          <cell r="D161">
            <v>1.3218745080903502</v>
          </cell>
        </row>
        <row r="162">
          <cell r="B162">
            <v>45383</v>
          </cell>
          <cell r="C162">
            <v>45017</v>
          </cell>
          <cell r="D162">
            <v>1.3241658173819153</v>
          </cell>
        </row>
        <row r="163">
          <cell r="B163">
            <v>45413</v>
          </cell>
          <cell r="C163">
            <v>45047</v>
          </cell>
          <cell r="D163">
            <v>1.3264610983805052</v>
          </cell>
        </row>
        <row r="164">
          <cell r="B164">
            <v>45444</v>
          </cell>
          <cell r="C164">
            <v>45078</v>
          </cell>
          <cell r="D164">
            <v>1.3287603579705927</v>
          </cell>
        </row>
        <row r="165">
          <cell r="B165">
            <v>45474</v>
          </cell>
          <cell r="C165">
            <v>45108</v>
          </cell>
          <cell r="D165">
            <v>1.3310636030485841</v>
          </cell>
        </row>
        <row r="166">
          <cell r="B166">
            <v>45505</v>
          </cell>
          <cell r="C166">
            <v>45139</v>
          </cell>
          <cell r="D166">
            <v>1.3333708405228397</v>
          </cell>
        </row>
        <row r="167">
          <cell r="B167">
            <v>45536</v>
          </cell>
          <cell r="C167">
            <v>45170</v>
          </cell>
          <cell r="D167">
            <v>1.3356820773136948</v>
          </cell>
        </row>
        <row r="168">
          <cell r="B168">
            <v>45566</v>
          </cell>
          <cell r="C168">
            <v>45200</v>
          </cell>
          <cell r="D168">
            <v>1.3379973203534803</v>
          </cell>
        </row>
        <row r="169">
          <cell r="B169">
            <v>45597</v>
          </cell>
          <cell r="C169">
            <v>45231</v>
          </cell>
          <cell r="D169">
            <v>1.340316576586543</v>
          </cell>
        </row>
        <row r="170">
          <cell r="B170">
            <v>45627</v>
          </cell>
          <cell r="C170">
            <v>45261</v>
          </cell>
          <cell r="D170">
            <v>1.3426398529692674</v>
          </cell>
        </row>
        <row r="171">
          <cell r="B171">
            <v>45658</v>
          </cell>
          <cell r="C171">
            <v>45292</v>
          </cell>
          <cell r="D171">
            <v>1.3449671564700956</v>
          </cell>
        </row>
        <row r="172">
          <cell r="B172">
            <v>45689</v>
          </cell>
          <cell r="C172">
            <v>45323</v>
          </cell>
          <cell r="D172">
            <v>1.3472984940695489</v>
          </cell>
        </row>
        <row r="173">
          <cell r="B173">
            <v>45717</v>
          </cell>
          <cell r="C173">
            <v>45352</v>
          </cell>
          <cell r="D173">
            <v>1.3496338727602486</v>
          </cell>
        </row>
        <row r="174">
          <cell r="B174">
            <v>45748</v>
          </cell>
          <cell r="C174">
            <v>45383</v>
          </cell>
          <cell r="D174">
            <v>1.3519732995469367</v>
          </cell>
        </row>
        <row r="175">
          <cell r="B175">
            <v>45778</v>
          </cell>
          <cell r="C175">
            <v>45413</v>
          </cell>
          <cell r="D175">
            <v>1.3543167814464969</v>
          </cell>
        </row>
        <row r="176">
          <cell r="B176">
            <v>45809</v>
          </cell>
          <cell r="C176">
            <v>45444</v>
          </cell>
          <cell r="D176">
            <v>1.3566643254879762</v>
          </cell>
        </row>
        <row r="177">
          <cell r="B177">
            <v>45839</v>
          </cell>
          <cell r="C177">
            <v>45474</v>
          </cell>
          <cell r="D177">
            <v>1.3590159387126055</v>
          </cell>
        </row>
        <row r="178">
          <cell r="B178">
            <v>45870</v>
          </cell>
          <cell r="C178">
            <v>45505</v>
          </cell>
          <cell r="D178">
            <v>1.3613716281738206</v>
          </cell>
        </row>
        <row r="179">
          <cell r="B179">
            <v>45901</v>
          </cell>
          <cell r="C179">
            <v>45536</v>
          </cell>
          <cell r="D179">
            <v>1.3637314009372838</v>
          </cell>
        </row>
        <row r="180">
          <cell r="B180">
            <v>45931</v>
          </cell>
          <cell r="C180">
            <v>45566</v>
          </cell>
          <cell r="D180">
            <v>1.3660952640809048</v>
          </cell>
        </row>
        <row r="181">
          <cell r="B181">
            <v>45962</v>
          </cell>
          <cell r="C181">
            <v>45597</v>
          </cell>
          <cell r="D181">
            <v>1.3684632246948618</v>
          </cell>
        </row>
        <row r="182">
          <cell r="B182">
            <v>45992</v>
          </cell>
          <cell r="C182">
            <v>45627</v>
          </cell>
          <cell r="D182">
            <v>1.3708352898816232</v>
          </cell>
        </row>
        <row r="183">
          <cell r="B183">
            <v>46023</v>
          </cell>
          <cell r="C183">
            <v>45658</v>
          </cell>
          <cell r="D183">
            <v>1.3732114667559687</v>
          </cell>
        </row>
        <row r="184">
          <cell r="B184">
            <v>46054</v>
          </cell>
          <cell r="C184">
            <v>45689</v>
          </cell>
          <cell r="D184">
            <v>1.3755917624450105</v>
          </cell>
        </row>
        <row r="185">
          <cell r="B185">
            <v>46082</v>
          </cell>
          <cell r="C185">
            <v>45717</v>
          </cell>
          <cell r="D185">
            <v>1.3779761840882148</v>
          </cell>
        </row>
        <row r="186">
          <cell r="B186">
            <v>46113</v>
          </cell>
          <cell r="C186">
            <v>45748</v>
          </cell>
          <cell r="D186">
            <v>1.3803647388374232</v>
          </cell>
        </row>
        <row r="187">
          <cell r="B187">
            <v>46143</v>
          </cell>
          <cell r="C187">
            <v>45778</v>
          </cell>
          <cell r="D187">
            <v>1.3827574338568742</v>
          </cell>
        </row>
        <row r="188">
          <cell r="B188">
            <v>46174</v>
          </cell>
          <cell r="C188">
            <v>45809</v>
          </cell>
          <cell r="D188">
            <v>1.3851542763232247</v>
          </cell>
        </row>
        <row r="189">
          <cell r="B189">
            <v>46204</v>
          </cell>
          <cell r="C189">
            <v>45839</v>
          </cell>
          <cell r="D189">
            <v>1.3875552734255712</v>
          </cell>
        </row>
        <row r="190">
          <cell r="B190">
            <v>46235</v>
          </cell>
          <cell r="C190">
            <v>45870</v>
          </cell>
          <cell r="D190">
            <v>1.3899604323654717</v>
          </cell>
        </row>
        <row r="191">
          <cell r="B191">
            <v>46266</v>
          </cell>
          <cell r="C191">
            <v>45901</v>
          </cell>
          <cell r="D191">
            <v>1.3923697603569676</v>
          </cell>
        </row>
        <row r="192">
          <cell r="B192">
            <v>46296</v>
          </cell>
          <cell r="C192">
            <v>45931</v>
          </cell>
          <cell r="D192">
            <v>1.3947832646266045</v>
          </cell>
        </row>
        <row r="193">
          <cell r="B193">
            <v>46327</v>
          </cell>
          <cell r="C193">
            <v>45962</v>
          </cell>
          <cell r="D193">
            <v>1.3972009524134545</v>
          </cell>
        </row>
        <row r="194">
          <cell r="B194">
            <v>46357</v>
          </cell>
          <cell r="C194">
            <v>45992</v>
          </cell>
          <cell r="D194">
            <v>1.3996228309691381</v>
          </cell>
        </row>
        <row r="195">
          <cell r="B195">
            <v>46388</v>
          </cell>
          <cell r="C195">
            <v>46023</v>
          </cell>
          <cell r="D195">
            <v>1.4019344218665073</v>
          </cell>
        </row>
        <row r="196">
          <cell r="B196">
            <v>46419</v>
          </cell>
          <cell r="C196">
            <v>46054</v>
          </cell>
          <cell r="D196">
            <v>1.4042498305441804</v>
          </cell>
        </row>
        <row r="197">
          <cell r="B197">
            <v>46447</v>
          </cell>
          <cell r="C197">
            <v>46082</v>
          </cell>
          <cell r="D197">
            <v>1.4065690633075318</v>
          </cell>
        </row>
        <row r="198">
          <cell r="B198">
            <v>46478</v>
          </cell>
          <cell r="C198">
            <v>46113</v>
          </cell>
          <cell r="D198">
            <v>1.40889212647235</v>
          </cell>
        </row>
        <row r="199">
          <cell r="B199">
            <v>46508</v>
          </cell>
          <cell r="C199">
            <v>46143</v>
          </cell>
          <cell r="D199">
            <v>1.4112190263648543</v>
          </cell>
        </row>
        <row r="200">
          <cell r="B200">
            <v>46539</v>
          </cell>
          <cell r="C200">
            <v>46174</v>
          </cell>
          <cell r="D200">
            <v>1.4135497693217125</v>
          </cell>
        </row>
        <row r="201">
          <cell r="B201">
            <v>46569</v>
          </cell>
          <cell r="C201">
            <v>46204</v>
          </cell>
          <cell r="D201">
            <v>1.4158843616900578</v>
          </cell>
        </row>
        <row r="202">
          <cell r="B202">
            <v>46600</v>
          </cell>
          <cell r="C202">
            <v>46235</v>
          </cell>
          <cell r="D202">
            <v>1.4182228098275065</v>
          </cell>
        </row>
        <row r="203">
          <cell r="B203">
            <v>46631</v>
          </cell>
          <cell r="C203">
            <v>46266</v>
          </cell>
          <cell r="D203">
            <v>1.4205651201021743</v>
          </cell>
        </row>
        <row r="204">
          <cell r="B204">
            <v>46661</v>
          </cell>
          <cell r="C204">
            <v>46296</v>
          </cell>
          <cell r="D204">
            <v>1.4229112988926951</v>
          </cell>
        </row>
        <row r="205">
          <cell r="B205">
            <v>46692</v>
          </cell>
          <cell r="C205">
            <v>46327</v>
          </cell>
          <cell r="D205">
            <v>1.4252613525882372</v>
          </cell>
        </row>
        <row r="206">
          <cell r="B206">
            <v>46722</v>
          </cell>
          <cell r="C206">
            <v>46357</v>
          </cell>
          <cell r="D206">
            <v>1.4276152875885215</v>
          </cell>
        </row>
        <row r="207">
          <cell r="B207">
            <v>46753</v>
          </cell>
          <cell r="C207">
            <v>46388</v>
          </cell>
          <cell r="D207">
            <v>1.4299731103038382</v>
          </cell>
        </row>
        <row r="208">
          <cell r="B208">
            <v>46784</v>
          </cell>
          <cell r="C208">
            <v>46419</v>
          </cell>
          <cell r="D208">
            <v>1.4323348271550647</v>
          </cell>
        </row>
        <row r="209">
          <cell r="B209">
            <v>46813</v>
          </cell>
          <cell r="C209">
            <v>46447</v>
          </cell>
          <cell r="D209">
            <v>1.4347004445736831</v>
          </cell>
        </row>
        <row r="210">
          <cell r="B210">
            <v>46844</v>
          </cell>
          <cell r="C210">
            <v>46478</v>
          </cell>
          <cell r="D210">
            <v>1.4370699690017976</v>
          </cell>
        </row>
        <row r="211">
          <cell r="B211">
            <v>46874</v>
          </cell>
          <cell r="C211">
            <v>46508</v>
          </cell>
          <cell r="D211">
            <v>1.439443406892152</v>
          </cell>
        </row>
        <row r="212">
          <cell r="B212">
            <v>46905</v>
          </cell>
          <cell r="C212">
            <v>46539</v>
          </cell>
          <cell r="D212">
            <v>1.4418207647081474</v>
          </cell>
        </row>
        <row r="213">
          <cell r="B213">
            <v>46935</v>
          </cell>
          <cell r="C213">
            <v>46569</v>
          </cell>
          <cell r="D213">
            <v>1.4442020489238596</v>
          </cell>
        </row>
        <row r="214">
          <cell r="B214">
            <v>46966</v>
          </cell>
          <cell r="C214">
            <v>46600</v>
          </cell>
          <cell r="D214">
            <v>1.4465872660240571</v>
          </cell>
        </row>
        <row r="215">
          <cell r="B215">
            <v>46997</v>
          </cell>
          <cell r="C215">
            <v>46631</v>
          </cell>
          <cell r="D215">
            <v>1.4489764225042183</v>
          </cell>
        </row>
        <row r="216">
          <cell r="B216">
            <v>47027</v>
          </cell>
          <cell r="C216">
            <v>46661</v>
          </cell>
          <cell r="D216">
            <v>1.4513695248705496</v>
          </cell>
        </row>
        <row r="217">
          <cell r="B217">
            <v>47058</v>
          </cell>
          <cell r="C217">
            <v>46692</v>
          </cell>
          <cell r="D217">
            <v>1.4537665796400026</v>
          </cell>
        </row>
        <row r="218">
          <cell r="B218">
            <v>47088</v>
          </cell>
          <cell r="C218">
            <v>46722</v>
          </cell>
          <cell r="D218">
            <v>1.4561675933402924</v>
          </cell>
        </row>
        <row r="219">
          <cell r="B219">
            <v>47119</v>
          </cell>
          <cell r="C219">
            <v>46753</v>
          </cell>
          <cell r="D219">
            <v>1.4585725725099155</v>
          </cell>
        </row>
        <row r="220">
          <cell r="B220">
            <v>47150</v>
          </cell>
          <cell r="C220">
            <v>46784</v>
          </cell>
          <cell r="D220">
            <v>1.4609815236981665</v>
          </cell>
        </row>
        <row r="221">
          <cell r="B221">
            <v>47178</v>
          </cell>
          <cell r="C221">
            <v>46813</v>
          </cell>
          <cell r="D221">
            <v>1.4633944534651573</v>
          </cell>
        </row>
        <row r="222">
          <cell r="B222">
            <v>47209</v>
          </cell>
          <cell r="C222">
            <v>46844</v>
          </cell>
          <cell r="D222">
            <v>1.4658113683818341</v>
          </cell>
        </row>
        <row r="223">
          <cell r="B223">
            <v>47239</v>
          </cell>
          <cell r="C223">
            <v>46874</v>
          </cell>
          <cell r="D223">
            <v>1.4682322750299956</v>
          </cell>
        </row>
        <row r="224">
          <cell r="B224">
            <v>47270</v>
          </cell>
          <cell r="C224">
            <v>46905</v>
          </cell>
          <cell r="D224">
            <v>1.4706571800023109</v>
          </cell>
        </row>
        <row r="225">
          <cell r="B225">
            <v>47300</v>
          </cell>
          <cell r="C225">
            <v>46935</v>
          </cell>
          <cell r="D225">
            <v>1.4730860899023375</v>
          </cell>
        </row>
        <row r="226">
          <cell r="B226">
            <v>47331</v>
          </cell>
          <cell r="C226">
            <v>46966</v>
          </cell>
          <cell r="D226">
            <v>1.4755190113445389</v>
          </cell>
        </row>
        <row r="227">
          <cell r="B227">
            <v>47362</v>
          </cell>
          <cell r="C227">
            <v>46997</v>
          </cell>
          <cell r="D227">
            <v>1.4779559509543034</v>
          </cell>
        </row>
        <row r="228">
          <cell r="B228">
            <v>47392</v>
          </cell>
          <cell r="C228">
            <v>47027</v>
          </cell>
          <cell r="D228">
            <v>1.4803969153679613</v>
          </cell>
        </row>
        <row r="229">
          <cell r="B229">
            <v>47423</v>
          </cell>
          <cell r="C229">
            <v>47058</v>
          </cell>
          <cell r="D229">
            <v>1.4828419112328033</v>
          </cell>
        </row>
        <row r="230">
          <cell r="B230">
            <v>47453</v>
          </cell>
          <cell r="C230">
            <v>47088</v>
          </cell>
          <cell r="D230">
            <v>1.485290945207099</v>
          </cell>
        </row>
        <row r="231">
          <cell r="B231">
            <v>47484</v>
          </cell>
          <cell r="C231">
            <v>47119</v>
          </cell>
          <cell r="D231">
            <v>1.4877440239601145</v>
          </cell>
        </row>
        <row r="232">
          <cell r="B232">
            <v>47515</v>
          </cell>
          <cell r="C232">
            <v>47150</v>
          </cell>
          <cell r="D232">
            <v>1.4902011541721305</v>
          </cell>
        </row>
        <row r="233">
          <cell r="B233">
            <v>47543</v>
          </cell>
          <cell r="C233">
            <v>47178</v>
          </cell>
          <cell r="D233">
            <v>1.4926623425344612</v>
          </cell>
        </row>
        <row r="234">
          <cell r="B234">
            <v>47574</v>
          </cell>
          <cell r="C234">
            <v>47209</v>
          </cell>
          <cell r="D234">
            <v>1.4951275957494716</v>
          </cell>
        </row>
        <row r="235">
          <cell r="B235">
            <v>47604</v>
          </cell>
          <cell r="C235">
            <v>47239</v>
          </cell>
          <cell r="D235">
            <v>1.4975969205305963</v>
          </cell>
        </row>
        <row r="236">
          <cell r="B236">
            <v>47635</v>
          </cell>
          <cell r="C236">
            <v>47270</v>
          </cell>
          <cell r="D236">
            <v>1.500070323602358</v>
          </cell>
        </row>
        <row r="237">
          <cell r="B237">
            <v>47665</v>
          </cell>
          <cell r="C237">
            <v>47300</v>
          </cell>
          <cell r="D237">
            <v>1.5025478117003852</v>
          </cell>
        </row>
        <row r="238">
          <cell r="B238">
            <v>47696</v>
          </cell>
          <cell r="C238">
            <v>47331</v>
          </cell>
          <cell r="D238">
            <v>1.5050293915714308</v>
          </cell>
        </row>
        <row r="239">
          <cell r="B239">
            <v>47727</v>
          </cell>
          <cell r="C239">
            <v>47362</v>
          </cell>
          <cell r="D239">
            <v>1.5075150699733906</v>
          </cell>
        </row>
        <row r="240">
          <cell r="B240">
            <v>47757</v>
          </cell>
          <cell r="C240">
            <v>47392</v>
          </cell>
          <cell r="D240">
            <v>1.5100048536753217</v>
          </cell>
        </row>
        <row r="241">
          <cell r="B241">
            <v>47788</v>
          </cell>
          <cell r="C241">
            <v>47423</v>
          </cell>
          <cell r="D241">
            <v>1.5124987494574607</v>
          </cell>
        </row>
        <row r="242">
          <cell r="B242">
            <v>47818</v>
          </cell>
          <cell r="C242">
            <v>47453</v>
          </cell>
          <cell r="D242">
            <v>1.5149967641112423</v>
          </cell>
        </row>
        <row r="243">
          <cell r="B243">
            <v>47849</v>
          </cell>
          <cell r="C243">
            <v>47484</v>
          </cell>
          <cell r="D243">
            <v>1.5174989044393181</v>
          </cell>
        </row>
        <row r="244">
          <cell r="B244">
            <v>47880</v>
          </cell>
          <cell r="C244">
            <v>47515</v>
          </cell>
          <cell r="D244">
            <v>1.5200051772555745</v>
          </cell>
        </row>
        <row r="245">
          <cell r="B245">
            <v>47908</v>
          </cell>
          <cell r="C245">
            <v>47543</v>
          </cell>
          <cell r="D245">
            <v>1.5225155893851516</v>
          </cell>
        </row>
        <row r="246">
          <cell r="B246">
            <v>47939</v>
          </cell>
          <cell r="C246">
            <v>47574</v>
          </cell>
          <cell r="D246">
            <v>1.5250301476644621</v>
          </cell>
        </row>
        <row r="247">
          <cell r="B247">
            <v>47969</v>
          </cell>
          <cell r="C247">
            <v>47604</v>
          </cell>
          <cell r="D247">
            <v>1.5275488589412094</v>
          </cell>
        </row>
        <row r="248">
          <cell r="B248">
            <v>48000</v>
          </cell>
          <cell r="C248">
            <v>47635</v>
          </cell>
          <cell r="D248">
            <v>1.5300717300744062</v>
          </cell>
        </row>
        <row r="249">
          <cell r="B249">
            <v>48030</v>
          </cell>
          <cell r="C249">
            <v>47665</v>
          </cell>
          <cell r="D249">
            <v>1.5325987679343938</v>
          </cell>
        </row>
        <row r="250">
          <cell r="B250">
            <v>48061</v>
          </cell>
          <cell r="C250">
            <v>47696</v>
          </cell>
          <cell r="D250">
            <v>1.5351299794028601</v>
          </cell>
        </row>
        <row r="251">
          <cell r="B251">
            <v>48092</v>
          </cell>
          <cell r="C251">
            <v>47727</v>
          </cell>
          <cell r="D251">
            <v>1.537665371372859</v>
          </cell>
        </row>
        <row r="252">
          <cell r="B252">
            <v>48122</v>
          </cell>
          <cell r="C252">
            <v>47757</v>
          </cell>
          <cell r="D252">
            <v>1.5402049507488287</v>
          </cell>
        </row>
        <row r="253">
          <cell r="B253">
            <v>48153</v>
          </cell>
          <cell r="C253">
            <v>47788</v>
          </cell>
          <cell r="D253">
            <v>1.5427487244466105</v>
          </cell>
        </row>
        <row r="254">
          <cell r="B254">
            <v>48183</v>
          </cell>
          <cell r="C254">
            <v>47818</v>
          </cell>
          <cell r="D254">
            <v>1.5452966993934678</v>
          </cell>
        </row>
        <row r="255">
          <cell r="B255">
            <v>48214</v>
          </cell>
          <cell r="C255">
            <v>47849</v>
          </cell>
          <cell r="D255">
            <v>1.5478488825281052</v>
          </cell>
        </row>
        <row r="256">
          <cell r="B256">
            <v>48245</v>
          </cell>
          <cell r="C256">
            <v>47880</v>
          </cell>
          <cell r="D256">
            <v>1.5504052808006867</v>
          </cell>
        </row>
        <row r="257">
          <cell r="B257">
            <v>48274</v>
          </cell>
          <cell r="C257">
            <v>47908</v>
          </cell>
          <cell r="D257">
            <v>1.5529659011728556</v>
          </cell>
        </row>
        <row r="258">
          <cell r="B258">
            <v>48305</v>
          </cell>
          <cell r="C258">
            <v>47939</v>
          </cell>
          <cell r="D258">
            <v>1.5555307506177525</v>
          </cell>
        </row>
        <row r="259">
          <cell r="B259">
            <v>48335</v>
          </cell>
          <cell r="C259">
            <v>47969</v>
          </cell>
          <cell r="D259">
            <v>1.5580998361200347</v>
          </cell>
        </row>
        <row r="260">
          <cell r="B260">
            <v>48366</v>
          </cell>
          <cell r="C260">
            <v>48000</v>
          </cell>
          <cell r="D260">
            <v>1.5606731646758956</v>
          </cell>
        </row>
        <row r="261">
          <cell r="B261">
            <v>48396</v>
          </cell>
          <cell r="C261">
            <v>48030</v>
          </cell>
          <cell r="D261">
            <v>1.5632507432930829</v>
          </cell>
        </row>
        <row r="262">
          <cell r="B262">
            <v>48427</v>
          </cell>
          <cell r="C262">
            <v>48061</v>
          </cell>
          <cell r="D262">
            <v>1.5658325789909187</v>
          </cell>
        </row>
        <row r="263">
          <cell r="B263">
            <v>48458</v>
          </cell>
          <cell r="C263">
            <v>48092</v>
          </cell>
          <cell r="D263">
            <v>1.5684186788003176</v>
          </cell>
        </row>
        <row r="264">
          <cell r="B264">
            <v>48488</v>
          </cell>
          <cell r="C264">
            <v>48122</v>
          </cell>
          <cell r="D264">
            <v>1.5710090497638067</v>
          </cell>
        </row>
        <row r="265">
          <cell r="B265">
            <v>48519</v>
          </cell>
          <cell r="C265">
            <v>48153</v>
          </cell>
          <cell r="D265">
            <v>1.5736036989355442</v>
          </cell>
        </row>
        <row r="266">
          <cell r="B266">
            <v>48549</v>
          </cell>
          <cell r="C266">
            <v>48183</v>
          </cell>
          <cell r="D266">
            <v>1.5762026333813386</v>
          </cell>
        </row>
        <row r="267">
          <cell r="B267">
            <v>48580</v>
          </cell>
          <cell r="C267">
            <v>48214</v>
          </cell>
          <cell r="D267">
            <v>1.5788058601786685</v>
          </cell>
        </row>
        <row r="268">
          <cell r="B268">
            <v>48611</v>
          </cell>
          <cell r="C268">
            <v>48245</v>
          </cell>
          <cell r="D268">
            <v>1.5814133864167017</v>
          </cell>
        </row>
        <row r="269">
          <cell r="B269">
            <v>48639</v>
          </cell>
          <cell r="C269">
            <v>48274</v>
          </cell>
          <cell r="D269">
            <v>1.5840252191963138</v>
          </cell>
        </row>
        <row r="270">
          <cell r="B270">
            <v>48670</v>
          </cell>
          <cell r="C270">
            <v>48305</v>
          </cell>
          <cell r="D270">
            <v>1.5866413656301086</v>
          </cell>
        </row>
        <row r="271">
          <cell r="B271">
            <v>48700</v>
          </cell>
          <cell r="C271">
            <v>48335</v>
          </cell>
          <cell r="D271">
            <v>1.5892618328424364</v>
          </cell>
        </row>
        <row r="272">
          <cell r="B272">
            <v>48731</v>
          </cell>
          <cell r="C272">
            <v>48366</v>
          </cell>
          <cell r="D272">
            <v>1.5918866279694144</v>
          </cell>
        </row>
        <row r="273">
          <cell r="B273">
            <v>48761</v>
          </cell>
          <cell r="C273">
            <v>48396</v>
          </cell>
          <cell r="D273">
            <v>1.5945157581589455</v>
          </cell>
        </row>
        <row r="274">
          <cell r="B274">
            <v>48792</v>
          </cell>
          <cell r="C274">
            <v>48427</v>
          </cell>
          <cell r="D274">
            <v>1.597149230570738</v>
          </cell>
        </row>
        <row r="275">
          <cell r="B275">
            <v>48823</v>
          </cell>
          <cell r="C275">
            <v>48458</v>
          </cell>
          <cell r="D275">
            <v>1.5997870523763249</v>
          </cell>
        </row>
        <row r="276">
          <cell r="B276">
            <v>48853</v>
          </cell>
          <cell r="C276">
            <v>48488</v>
          </cell>
          <cell r="D276">
            <v>1.6024292307590837</v>
          </cell>
        </row>
        <row r="277">
          <cell r="B277">
            <v>48884</v>
          </cell>
          <cell r="C277">
            <v>48519</v>
          </cell>
          <cell r="D277">
            <v>1.6050757729142557</v>
          </cell>
        </row>
        <row r="278">
          <cell r="B278">
            <v>48914</v>
          </cell>
          <cell r="C278">
            <v>48549</v>
          </cell>
          <cell r="D278">
            <v>1.6077266860489661</v>
          </cell>
        </row>
        <row r="279">
          <cell r="B279">
            <v>48945</v>
          </cell>
          <cell r="C279">
            <v>48580</v>
          </cell>
          <cell r="D279">
            <v>1.6102503510709432</v>
          </cell>
        </row>
        <row r="280">
          <cell r="B280">
            <v>48976</v>
          </cell>
          <cell r="C280">
            <v>48611</v>
          </cell>
          <cell r="D280">
            <v>1.6127779775157158</v>
          </cell>
        </row>
        <row r="281">
          <cell r="B281">
            <v>49004</v>
          </cell>
          <cell r="C281">
            <v>48639</v>
          </cell>
          <cell r="D281">
            <v>1.6153095716015697</v>
          </cell>
        </row>
        <row r="282">
          <cell r="B282">
            <v>49035</v>
          </cell>
          <cell r="C282">
            <v>48670</v>
          </cell>
          <cell r="D282">
            <v>1.6178451395565521</v>
          </cell>
        </row>
        <row r="283">
          <cell r="B283">
            <v>49065</v>
          </cell>
          <cell r="C283">
            <v>48700</v>
          </cell>
          <cell r="D283">
            <v>1.6203846876184855</v>
          </cell>
        </row>
        <row r="284">
          <cell r="B284">
            <v>49096</v>
          </cell>
          <cell r="C284">
            <v>48731</v>
          </cell>
          <cell r="D284">
            <v>1.6229282220349848</v>
          </cell>
        </row>
        <row r="285">
          <cell r="B285">
            <v>49126</v>
          </cell>
          <cell r="C285">
            <v>48761</v>
          </cell>
          <cell r="D285">
            <v>1.6254757490634715</v>
          </cell>
        </row>
        <row r="286">
          <cell r="B286">
            <v>49157</v>
          </cell>
          <cell r="C286">
            <v>48792</v>
          </cell>
          <cell r="D286">
            <v>1.6280272749711893</v>
          </cell>
        </row>
        <row r="287">
          <cell r="B287">
            <v>49188</v>
          </cell>
          <cell r="C287">
            <v>48823</v>
          </cell>
          <cell r="D287">
            <v>1.6305828060352201</v>
          </cell>
        </row>
        <row r="288">
          <cell r="B288">
            <v>49218</v>
          </cell>
          <cell r="C288">
            <v>48853</v>
          </cell>
          <cell r="D288">
            <v>1.6331423485424985</v>
          </cell>
        </row>
        <row r="289">
          <cell r="B289">
            <v>49249</v>
          </cell>
          <cell r="C289">
            <v>48884</v>
          </cell>
          <cell r="D289">
            <v>1.635705908789828</v>
          </cell>
        </row>
        <row r="290">
          <cell r="B290">
            <v>49279</v>
          </cell>
          <cell r="C290">
            <v>48914</v>
          </cell>
          <cell r="D290">
            <v>1.6382734930838965</v>
          </cell>
        </row>
        <row r="291">
          <cell r="B291">
            <v>49310</v>
          </cell>
          <cell r="C291">
            <v>48945</v>
          </cell>
          <cell r="D291">
            <v>1.6408451077412911</v>
          </cell>
        </row>
        <row r="292">
          <cell r="B292">
            <v>49341</v>
          </cell>
          <cell r="C292">
            <v>48976</v>
          </cell>
          <cell r="D292">
            <v>1.6434207590885144</v>
          </cell>
        </row>
        <row r="293">
          <cell r="B293">
            <v>49369</v>
          </cell>
          <cell r="C293">
            <v>49004</v>
          </cell>
          <cell r="D293">
            <v>1.6460004534619996</v>
          </cell>
        </row>
        <row r="294">
          <cell r="B294">
            <v>49400</v>
          </cell>
          <cell r="C294">
            <v>49035</v>
          </cell>
          <cell r="D294">
            <v>1.6485841972081265</v>
          </cell>
        </row>
        <row r="295">
          <cell r="B295">
            <v>49430</v>
          </cell>
          <cell r="C295">
            <v>49065</v>
          </cell>
          <cell r="D295">
            <v>1.6511719966832368</v>
          </cell>
        </row>
        <row r="296">
          <cell r="B296">
            <v>49461</v>
          </cell>
          <cell r="C296">
            <v>49096</v>
          </cell>
          <cell r="D296">
            <v>1.6537638582536496</v>
          </cell>
        </row>
        <row r="297">
          <cell r="B297">
            <v>49491</v>
          </cell>
          <cell r="C297">
            <v>49126</v>
          </cell>
          <cell r="D297">
            <v>1.6563597882956775</v>
          </cell>
        </row>
        <row r="298">
          <cell r="B298">
            <v>49522</v>
          </cell>
          <cell r="C298">
            <v>49157</v>
          </cell>
          <cell r="D298">
            <v>1.6589597931956421</v>
          </cell>
        </row>
        <row r="299">
          <cell r="B299">
            <v>49553</v>
          </cell>
          <cell r="C299">
            <v>49188</v>
          </cell>
          <cell r="D299">
            <v>1.6615638793498895</v>
          </cell>
        </row>
        <row r="300">
          <cell r="B300">
            <v>49583</v>
          </cell>
          <cell r="C300">
            <v>49218</v>
          </cell>
          <cell r="D300">
            <v>1.6641720531648061</v>
          </cell>
        </row>
        <row r="301">
          <cell r="B301">
            <v>49614</v>
          </cell>
          <cell r="C301">
            <v>49249</v>
          </cell>
          <cell r="D301">
            <v>1.6667843210568349</v>
          </cell>
        </row>
        <row r="302">
          <cell r="B302">
            <v>49644</v>
          </cell>
          <cell r="C302">
            <v>49279</v>
          </cell>
          <cell r="D302">
            <v>1.6694006894524906</v>
          </cell>
        </row>
        <row r="303">
          <cell r="B303">
            <v>49675</v>
          </cell>
          <cell r="C303">
            <v>49310</v>
          </cell>
          <cell r="D303">
            <v>1.6721578404166031</v>
          </cell>
        </row>
        <row r="304">
          <cell r="B304">
            <v>49706</v>
          </cell>
          <cell r="C304">
            <v>49341</v>
          </cell>
          <cell r="D304">
            <v>1.6749195450396945</v>
          </cell>
        </row>
        <row r="305">
          <cell r="B305">
            <v>49735</v>
          </cell>
          <cell r="C305">
            <v>49369</v>
          </cell>
          <cell r="D305">
            <v>1.6776858108425028</v>
          </cell>
        </row>
        <row r="306">
          <cell r="B306">
            <v>49766</v>
          </cell>
          <cell r="C306">
            <v>49400</v>
          </cell>
          <cell r="D306">
            <v>1.6804566453581871</v>
          </cell>
        </row>
        <row r="307">
          <cell r="B307">
            <v>49796</v>
          </cell>
          <cell r="C307">
            <v>49430</v>
          </cell>
          <cell r="D307">
            <v>1.6832320561323482</v>
          </cell>
        </row>
        <row r="308">
          <cell r="B308">
            <v>49827</v>
          </cell>
          <cell r="C308">
            <v>49461</v>
          </cell>
          <cell r="D308">
            <v>1.6860120507230492</v>
          </cell>
        </row>
        <row r="309">
          <cell r="B309">
            <v>49857</v>
          </cell>
          <cell r="C309">
            <v>49491</v>
          </cell>
          <cell r="D309">
            <v>1.6887966367008356</v>
          </cell>
        </row>
        <row r="310">
          <cell r="B310">
            <v>49888</v>
          </cell>
          <cell r="C310">
            <v>49522</v>
          </cell>
          <cell r="D310">
            <v>1.6915858216487565</v>
          </cell>
        </row>
        <row r="311">
          <cell r="B311">
            <v>49919</v>
          </cell>
          <cell r="C311">
            <v>49553</v>
          </cell>
          <cell r="D311">
            <v>1.6943796131623849</v>
          </cell>
        </row>
        <row r="312">
          <cell r="B312">
            <v>49949</v>
          </cell>
          <cell r="C312">
            <v>49583</v>
          </cell>
          <cell r="D312">
            <v>1.6971780188498387</v>
          </cell>
        </row>
        <row r="313">
          <cell r="B313">
            <v>49980</v>
          </cell>
          <cell r="C313">
            <v>49614</v>
          </cell>
          <cell r="D313">
            <v>1.699981046331801</v>
          </cell>
        </row>
        <row r="314">
          <cell r="B314">
            <v>50010</v>
          </cell>
          <cell r="C314">
            <v>49644</v>
          </cell>
          <cell r="D314">
            <v>1.7027887032415414</v>
          </cell>
        </row>
        <row r="315">
          <cell r="B315">
            <v>50041</v>
          </cell>
          <cell r="C315">
            <v>49675</v>
          </cell>
          <cell r="D315">
            <v>1.7056009972249362</v>
          </cell>
        </row>
        <row r="316">
          <cell r="B316">
            <v>50072</v>
          </cell>
          <cell r="C316">
            <v>49706</v>
          </cell>
          <cell r="D316">
            <v>1.7084179359404894</v>
          </cell>
        </row>
        <row r="317">
          <cell r="B317">
            <v>50100</v>
          </cell>
          <cell r="C317">
            <v>49735</v>
          </cell>
          <cell r="D317">
            <v>1.7112395270593539</v>
          </cell>
        </row>
        <row r="318">
          <cell r="B318">
            <v>50131</v>
          </cell>
          <cell r="C318">
            <v>49766</v>
          </cell>
          <cell r="D318">
            <v>1.7140657782653519</v>
          </cell>
        </row>
        <row r="319">
          <cell r="B319">
            <v>50161</v>
          </cell>
          <cell r="C319">
            <v>49796</v>
          </cell>
          <cell r="D319">
            <v>1.7168966972549964</v>
          </cell>
        </row>
        <row r="320">
          <cell r="B320">
            <v>50192</v>
          </cell>
          <cell r="C320">
            <v>49827</v>
          </cell>
          <cell r="D320">
            <v>1.7197322917375113</v>
          </cell>
        </row>
        <row r="321">
          <cell r="B321">
            <v>50222</v>
          </cell>
          <cell r="C321">
            <v>49857</v>
          </cell>
          <cell r="D321">
            <v>1.7225725694348535</v>
          </cell>
        </row>
        <row r="322">
          <cell r="B322">
            <v>50253</v>
          </cell>
          <cell r="C322">
            <v>49888</v>
          </cell>
          <cell r="D322">
            <v>1.7254175380817327</v>
          </cell>
        </row>
        <row r="323">
          <cell r="B323">
            <v>50284</v>
          </cell>
          <cell r="C323">
            <v>49919</v>
          </cell>
          <cell r="D323">
            <v>1.7282672054256336</v>
          </cell>
        </row>
        <row r="324">
          <cell r="B324">
            <v>50314</v>
          </cell>
          <cell r="C324">
            <v>49949</v>
          </cell>
          <cell r="D324">
            <v>1.7311215792268364</v>
          </cell>
        </row>
        <row r="325">
          <cell r="B325">
            <v>50345</v>
          </cell>
          <cell r="C325">
            <v>49980</v>
          </cell>
          <cell r="D325">
            <v>1.7339806672584381</v>
          </cell>
        </row>
        <row r="326">
          <cell r="B326">
            <v>50375</v>
          </cell>
          <cell r="C326">
            <v>50010</v>
          </cell>
          <cell r="D326">
            <v>1.7368444773063734</v>
          </cell>
        </row>
        <row r="327">
          <cell r="B327">
            <v>50406</v>
          </cell>
          <cell r="C327">
            <v>50041</v>
          </cell>
          <cell r="D327">
            <v>1.7397130171694359</v>
          </cell>
        </row>
        <row r="328">
          <cell r="B328">
            <v>50437</v>
          </cell>
          <cell r="C328">
            <v>50072</v>
          </cell>
          <cell r="D328">
            <v>1.7425862946593003</v>
          </cell>
        </row>
        <row r="329">
          <cell r="B329">
            <v>50465</v>
          </cell>
          <cell r="C329">
            <v>50100</v>
          </cell>
          <cell r="D329">
            <v>1.745464317600542</v>
          </cell>
        </row>
        <row r="330">
          <cell r="B330">
            <v>50496</v>
          </cell>
          <cell r="C330">
            <v>50131</v>
          </cell>
          <cell r="D330">
            <v>1.74834709383066</v>
          </cell>
        </row>
        <row r="331">
          <cell r="B331">
            <v>50526</v>
          </cell>
          <cell r="C331">
            <v>50161</v>
          </cell>
          <cell r="D331">
            <v>1.7512346312000973</v>
          </cell>
        </row>
        <row r="332">
          <cell r="B332">
            <v>50557</v>
          </cell>
          <cell r="C332">
            <v>50192</v>
          </cell>
          <cell r="D332">
            <v>1.7541269375722626</v>
          </cell>
        </row>
        <row r="333">
          <cell r="B333">
            <v>50587</v>
          </cell>
          <cell r="C333">
            <v>50222</v>
          </cell>
          <cell r="D333">
            <v>1.7570240208235515</v>
          </cell>
        </row>
        <row r="334">
          <cell r="B334">
            <v>50618</v>
          </cell>
          <cell r="C334">
            <v>50253</v>
          </cell>
          <cell r="D334">
            <v>1.7599258888433684</v>
          </cell>
        </row>
        <row r="335">
          <cell r="B335">
            <v>50649</v>
          </cell>
          <cell r="C335">
            <v>50284</v>
          </cell>
          <cell r="D335">
            <v>1.7628325495341475</v>
          </cell>
        </row>
        <row r="336">
          <cell r="B336">
            <v>50679</v>
          </cell>
          <cell r="C336">
            <v>50314</v>
          </cell>
          <cell r="D336">
            <v>1.7657440108113744</v>
          </cell>
        </row>
        <row r="337">
          <cell r="B337">
            <v>50710</v>
          </cell>
          <cell r="C337">
            <v>50345</v>
          </cell>
          <cell r="D337">
            <v>1.768660280603608</v>
          </cell>
        </row>
        <row r="338">
          <cell r="B338">
            <v>50740</v>
          </cell>
          <cell r="C338">
            <v>50375</v>
          </cell>
          <cell r="D338">
            <v>1.771581366852502</v>
          </cell>
        </row>
        <row r="339">
          <cell r="B339">
            <v>50771</v>
          </cell>
          <cell r="C339">
            <v>50406</v>
          </cell>
          <cell r="D339">
            <v>1.774362236242746</v>
          </cell>
        </row>
        <row r="340">
          <cell r="B340">
            <v>50802</v>
          </cell>
          <cell r="C340">
            <v>50437</v>
          </cell>
          <cell r="D340">
            <v>1.7771474707921129</v>
          </cell>
        </row>
        <row r="341">
          <cell r="B341">
            <v>50830</v>
          </cell>
          <cell r="C341">
            <v>50465</v>
          </cell>
          <cell r="D341">
            <v>1.7799370773526377</v>
          </cell>
        </row>
        <row r="342">
          <cell r="B342">
            <v>50861</v>
          </cell>
          <cell r="C342">
            <v>50496</v>
          </cell>
          <cell r="D342">
            <v>1.7827310627871109</v>
          </cell>
        </row>
        <row r="343">
          <cell r="B343">
            <v>50891</v>
          </cell>
          <cell r="C343">
            <v>50526</v>
          </cell>
          <cell r="D343">
            <v>1.7855294339690959</v>
          </cell>
        </row>
        <row r="344">
          <cell r="B344">
            <v>50922</v>
          </cell>
          <cell r="C344">
            <v>50557</v>
          </cell>
          <cell r="D344">
            <v>1.7883321977829454</v>
          </cell>
        </row>
        <row r="345">
          <cell r="B345">
            <v>50952</v>
          </cell>
          <cell r="C345">
            <v>50587</v>
          </cell>
          <cell r="D345">
            <v>1.7911393611238184</v>
          </cell>
        </row>
        <row r="346">
          <cell r="B346">
            <v>50983</v>
          </cell>
          <cell r="C346">
            <v>50618</v>
          </cell>
          <cell r="D346">
            <v>1.7939509308976977</v>
          </cell>
        </row>
        <row r="347">
          <cell r="B347">
            <v>51014</v>
          </cell>
          <cell r="C347">
            <v>50649</v>
          </cell>
          <cell r="D347">
            <v>1.7967669140214062</v>
          </cell>
        </row>
        <row r="348">
          <cell r="B348">
            <v>51044</v>
          </cell>
          <cell r="C348">
            <v>50679</v>
          </cell>
          <cell r="D348">
            <v>1.7995873174226242</v>
          </cell>
        </row>
        <row r="349">
          <cell r="B349">
            <v>51075</v>
          </cell>
          <cell r="C349">
            <v>50710</v>
          </cell>
          <cell r="D349">
            <v>1.8024121480399065</v>
          </cell>
        </row>
        <row r="350">
          <cell r="B350">
            <v>51105</v>
          </cell>
          <cell r="C350">
            <v>50740</v>
          </cell>
          <cell r="D350">
            <v>1.8052414128226995</v>
          </cell>
        </row>
        <row r="351">
          <cell r="B351">
            <v>51136</v>
          </cell>
          <cell r="C351">
            <v>50771</v>
          </cell>
          <cell r="D351">
            <v>1.808075118731358</v>
          </cell>
        </row>
        <row r="352">
          <cell r="B352">
            <v>51167</v>
          </cell>
          <cell r="C352">
            <v>50802</v>
          </cell>
          <cell r="D352">
            <v>1.8109132727371628</v>
          </cell>
        </row>
        <row r="353">
          <cell r="B353">
            <v>51196</v>
          </cell>
          <cell r="C353">
            <v>50830</v>
          </cell>
          <cell r="D353">
            <v>1.8137558818223376</v>
          </cell>
        </row>
        <row r="354">
          <cell r="B354">
            <v>51227</v>
          </cell>
          <cell r="C354">
            <v>50861</v>
          </cell>
          <cell r="D354">
            <v>1.8166029529800658</v>
          </cell>
        </row>
        <row r="355">
          <cell r="B355">
            <v>51257</v>
          </cell>
          <cell r="C355">
            <v>50891</v>
          </cell>
          <cell r="D355">
            <v>1.8194544932145085</v>
          </cell>
        </row>
        <row r="356">
          <cell r="B356">
            <v>51288</v>
          </cell>
          <cell r="C356">
            <v>50922</v>
          </cell>
          <cell r="D356">
            <v>1.8223105095408212</v>
          </cell>
        </row>
        <row r="357">
          <cell r="B357">
            <v>51318</v>
          </cell>
          <cell r="C357">
            <v>50952</v>
          </cell>
          <cell r="D357">
            <v>1.8251710089851709</v>
          </cell>
        </row>
        <row r="358">
          <cell r="B358">
            <v>51349</v>
          </cell>
          <cell r="C358">
            <v>50983</v>
          </cell>
          <cell r="D358">
            <v>1.8280359985847539</v>
          </cell>
        </row>
        <row r="359">
          <cell r="B359">
            <v>51380</v>
          </cell>
          <cell r="C359">
            <v>51014</v>
          </cell>
          <cell r="D359">
            <v>1.8309054853878128</v>
          </cell>
        </row>
        <row r="360">
          <cell r="B360">
            <v>51410</v>
          </cell>
          <cell r="C360">
            <v>51044</v>
          </cell>
          <cell r="D360">
            <v>1.8337794764536539</v>
          </cell>
        </row>
        <row r="361">
          <cell r="B361">
            <v>51441</v>
          </cell>
          <cell r="C361">
            <v>51075</v>
          </cell>
          <cell r="D361">
            <v>1.8366579788526645</v>
          </cell>
        </row>
        <row r="362">
          <cell r="B362">
            <v>51471</v>
          </cell>
          <cell r="C362">
            <v>51105</v>
          </cell>
          <cell r="D362">
            <v>1.8395409996663306</v>
          </cell>
        </row>
        <row r="363">
          <cell r="B363">
            <v>51502</v>
          </cell>
          <cell r="C363">
            <v>51136</v>
          </cell>
          <cell r="D363">
            <v>1.8424285459872536</v>
          </cell>
        </row>
        <row r="364">
          <cell r="B364">
            <v>51533</v>
          </cell>
          <cell r="C364">
            <v>51167</v>
          </cell>
          <cell r="D364">
            <v>1.8453206249191687</v>
          </cell>
        </row>
        <row r="365">
          <cell r="B365">
            <v>51561</v>
          </cell>
          <cell r="C365">
            <v>51196</v>
          </cell>
          <cell r="D365">
            <v>1.8482172435769617</v>
          </cell>
        </row>
        <row r="366">
          <cell r="B366">
            <v>51592</v>
          </cell>
          <cell r="C366">
            <v>51227</v>
          </cell>
          <cell r="D366">
            <v>1.8511184090866868</v>
          </cell>
        </row>
        <row r="367">
          <cell r="B367">
            <v>51622</v>
          </cell>
          <cell r="C367">
            <v>51257</v>
          </cell>
          <cell r="D367">
            <v>1.8540241285855839</v>
          </cell>
        </row>
        <row r="368">
          <cell r="B368">
            <v>51653</v>
          </cell>
          <cell r="C368">
            <v>51288</v>
          </cell>
          <cell r="D368">
            <v>1.8569344092220965</v>
          </cell>
        </row>
        <row r="369">
          <cell r="B369">
            <v>51683</v>
          </cell>
          <cell r="C369">
            <v>51318</v>
          </cell>
          <cell r="D369">
            <v>1.8598492581558888</v>
          </cell>
        </row>
        <row r="370">
          <cell r="B370">
            <v>51714</v>
          </cell>
          <cell r="C370">
            <v>51349</v>
          </cell>
          <cell r="D370">
            <v>1.8627686825578638</v>
          </cell>
        </row>
        <row r="371">
          <cell r="B371">
            <v>51745</v>
          </cell>
          <cell r="C371">
            <v>51380</v>
          </cell>
          <cell r="D371">
            <v>1.8656926896101809</v>
          </cell>
        </row>
        <row r="372">
          <cell r="B372">
            <v>51775</v>
          </cell>
          <cell r="C372">
            <v>51410</v>
          </cell>
          <cell r="D372">
            <v>1.868621286506273</v>
          </cell>
        </row>
        <row r="373">
          <cell r="B373">
            <v>51806</v>
          </cell>
          <cell r="C373">
            <v>51441</v>
          </cell>
          <cell r="D373">
            <v>1.8715544804508648</v>
          </cell>
        </row>
        <row r="374">
          <cell r="B374">
            <v>51836</v>
          </cell>
          <cell r="C374">
            <v>51471</v>
          </cell>
          <cell r="D374">
            <v>1.8744922786599905</v>
          </cell>
        </row>
        <row r="375">
          <cell r="B375">
            <v>51867</v>
          </cell>
          <cell r="C375">
            <v>51502</v>
          </cell>
          <cell r="D375">
            <v>1.8774346883610111</v>
          </cell>
        </row>
        <row r="376">
          <cell r="B376">
            <v>51898</v>
          </cell>
          <cell r="C376">
            <v>51533</v>
          </cell>
          <cell r="D376">
            <v>1.8803817167926327</v>
          </cell>
        </row>
        <row r="377">
          <cell r="B377">
            <v>51926</v>
          </cell>
          <cell r="C377">
            <v>51561</v>
          </cell>
          <cell r="D377">
            <v>1.8833333712049238</v>
          </cell>
        </row>
        <row r="378">
          <cell r="B378">
            <v>51957</v>
          </cell>
          <cell r="C378">
            <v>51592</v>
          </cell>
          <cell r="D378">
            <v>1.8862896588593336</v>
          </cell>
        </row>
        <row r="379">
          <cell r="B379">
            <v>51987</v>
          </cell>
          <cell r="C379">
            <v>51622</v>
          </cell>
          <cell r="D379">
            <v>1.8892505870287097</v>
          </cell>
        </row>
        <row r="380">
          <cell r="B380">
            <v>52018</v>
          </cell>
          <cell r="C380">
            <v>51653</v>
          </cell>
          <cell r="D380">
            <v>1.892216162997316</v>
          </cell>
        </row>
        <row r="381">
          <cell r="B381">
            <v>52048</v>
          </cell>
          <cell r="C381">
            <v>51683</v>
          </cell>
          <cell r="D381">
            <v>1.8951863940608504</v>
          </cell>
        </row>
        <row r="382">
          <cell r="B382">
            <v>52079</v>
          </cell>
          <cell r="C382">
            <v>51714</v>
          </cell>
          <cell r="D382">
            <v>1.8981612875264631</v>
          </cell>
        </row>
        <row r="383">
          <cell r="B383">
            <v>52110</v>
          </cell>
          <cell r="C383">
            <v>51745</v>
          </cell>
          <cell r="D383">
            <v>1.9011408507127741</v>
          </cell>
        </row>
        <row r="384">
          <cell r="B384">
            <v>52140</v>
          </cell>
          <cell r="C384">
            <v>51775</v>
          </cell>
          <cell r="D384">
            <v>1.9041250909498919</v>
          </cell>
        </row>
        <row r="385">
          <cell r="B385">
            <v>52171</v>
          </cell>
          <cell r="C385">
            <v>51806</v>
          </cell>
          <cell r="D385">
            <v>1.9071140155794311</v>
          </cell>
        </row>
        <row r="386">
          <cell r="B386">
            <v>52201</v>
          </cell>
          <cell r="C386">
            <v>51836</v>
          </cell>
          <cell r="D386">
            <v>1.91010763195453</v>
          </cell>
        </row>
        <row r="387">
          <cell r="B387">
            <v>52232</v>
          </cell>
          <cell r="C387">
            <v>51867</v>
          </cell>
          <cell r="D387">
            <v>1.9131059474398699</v>
          </cell>
        </row>
        <row r="388">
          <cell r="B388">
            <v>52263</v>
          </cell>
          <cell r="C388">
            <v>51898</v>
          </cell>
          <cell r="D388">
            <v>1.9161089694116924</v>
          </cell>
        </row>
        <row r="389">
          <cell r="B389">
            <v>52291</v>
          </cell>
          <cell r="C389">
            <v>51926</v>
          </cell>
          <cell r="D389">
            <v>1.9191167052578171</v>
          </cell>
        </row>
        <row r="390">
          <cell r="B390">
            <v>52322</v>
          </cell>
          <cell r="C390">
            <v>51957</v>
          </cell>
          <cell r="D390">
            <v>1.9221291623776608</v>
          </cell>
        </row>
        <row r="391">
          <cell r="B391">
            <v>52352</v>
          </cell>
          <cell r="C391">
            <v>51987</v>
          </cell>
          <cell r="D391">
            <v>1.9251463481822553</v>
          </cell>
        </row>
        <row r="392">
          <cell r="B392">
            <v>52383</v>
          </cell>
          <cell r="C392">
            <v>52018</v>
          </cell>
          <cell r="D392">
            <v>1.9281682700942651</v>
          </cell>
        </row>
        <row r="393">
          <cell r="B393">
            <v>52413</v>
          </cell>
          <cell r="C393">
            <v>52048</v>
          </cell>
          <cell r="D393">
            <v>1.9311949355480067</v>
          </cell>
        </row>
        <row r="394">
          <cell r="B394">
            <v>52444</v>
          </cell>
          <cell r="C394">
            <v>52079</v>
          </cell>
          <cell r="D394">
            <v>1.934226351989466</v>
          </cell>
        </row>
        <row r="395">
          <cell r="B395">
            <v>52475</v>
          </cell>
          <cell r="C395">
            <v>52110</v>
          </cell>
          <cell r="D395">
            <v>1.9372625268763171</v>
          </cell>
        </row>
        <row r="396">
          <cell r="B396">
            <v>52505</v>
          </cell>
          <cell r="C396">
            <v>52140</v>
          </cell>
          <cell r="D396">
            <v>1.94030346767794</v>
          </cell>
        </row>
        <row r="397">
          <cell r="B397">
            <v>52536</v>
          </cell>
          <cell r="C397">
            <v>52171</v>
          </cell>
          <cell r="D397">
            <v>1.9433491818754405</v>
          </cell>
        </row>
        <row r="398">
          <cell r="B398">
            <v>52566</v>
          </cell>
          <cell r="C398">
            <v>52201</v>
          </cell>
          <cell r="D398">
            <v>1.9463996769616665</v>
          </cell>
        </row>
        <row r="399">
          <cell r="B399">
            <v>52597</v>
          </cell>
          <cell r="C399">
            <v>52232</v>
          </cell>
          <cell r="D399">
            <v>1.9492954631930419</v>
          </cell>
        </row>
        <row r="400">
          <cell r="B400">
            <v>52628</v>
          </cell>
          <cell r="C400">
            <v>52263</v>
          </cell>
          <cell r="D400">
            <v>1.9521955576751826</v>
          </cell>
        </row>
        <row r="401">
          <cell r="B401">
            <v>52657</v>
          </cell>
          <cell r="C401">
            <v>52291</v>
          </cell>
          <cell r="D401">
            <v>1.9550999668177553</v>
          </cell>
        </row>
        <row r="402">
          <cell r="B402">
            <v>52688</v>
          </cell>
          <cell r="C402">
            <v>52322</v>
          </cell>
          <cell r="D402">
            <v>1.9580086970399628</v>
          </cell>
        </row>
        <row r="403">
          <cell r="B403">
            <v>52718</v>
          </cell>
          <cell r="C403">
            <v>52352</v>
          </cell>
          <cell r="D403">
            <v>1.9609217547705582</v>
          </cell>
        </row>
        <row r="404">
          <cell r="B404">
            <v>52749</v>
          </cell>
          <cell r="C404">
            <v>52383</v>
          </cell>
          <cell r="D404">
            <v>1.9638391464478591</v>
          </cell>
        </row>
        <row r="405">
          <cell r="B405">
            <v>52779</v>
          </cell>
          <cell r="C405">
            <v>52413</v>
          </cell>
          <cell r="D405">
            <v>1.9667608785197617</v>
          </cell>
        </row>
        <row r="406">
          <cell r="B406">
            <v>52810</v>
          </cell>
          <cell r="C406">
            <v>52444</v>
          </cell>
          <cell r="D406">
            <v>1.9696869574437552</v>
          </cell>
        </row>
        <row r="407">
          <cell r="B407">
            <v>52841</v>
          </cell>
          <cell r="C407">
            <v>52475</v>
          </cell>
          <cell r="D407">
            <v>1.9726173896869361</v>
          </cell>
        </row>
        <row r="408">
          <cell r="B408">
            <v>52871</v>
          </cell>
          <cell r="C408">
            <v>52505</v>
          </cell>
          <cell r="D408">
            <v>1.9755521817260224</v>
          </cell>
        </row>
        <row r="409">
          <cell r="B409">
            <v>52902</v>
          </cell>
          <cell r="C409">
            <v>52536</v>
          </cell>
          <cell r="D409">
            <v>1.9784913400473678</v>
          </cell>
        </row>
        <row r="410">
          <cell r="B410">
            <v>52932</v>
          </cell>
          <cell r="C410">
            <v>52566</v>
          </cell>
          <cell r="D410">
            <v>1.9814348711469763</v>
          </cell>
        </row>
        <row r="411">
          <cell r="B411">
            <v>52963</v>
          </cell>
          <cell r="C411">
            <v>52597</v>
          </cell>
          <cell r="D411">
            <v>1.9843827815305164</v>
          </cell>
        </row>
        <row r="412">
          <cell r="B412">
            <v>52994</v>
          </cell>
          <cell r="C412">
            <v>52628</v>
          </cell>
          <cell r="D412">
            <v>1.9873350777133356</v>
          </cell>
        </row>
        <row r="413">
          <cell r="B413">
            <v>53022</v>
          </cell>
          <cell r="C413">
            <v>52657</v>
          </cell>
          <cell r="D413">
            <v>1.9902917662204747</v>
          </cell>
        </row>
        <row r="414">
          <cell r="B414">
            <v>53053</v>
          </cell>
          <cell r="C414">
            <v>52688</v>
          </cell>
          <cell r="D414">
            <v>1.9932528535866818</v>
          </cell>
        </row>
        <row r="415">
          <cell r="B415">
            <v>53083</v>
          </cell>
          <cell r="C415">
            <v>52718</v>
          </cell>
          <cell r="D415">
            <v>1.996218346356428</v>
          </cell>
        </row>
        <row r="416">
          <cell r="B416">
            <v>53114</v>
          </cell>
          <cell r="C416">
            <v>52749</v>
          </cell>
          <cell r="D416">
            <v>1.9991882510839203</v>
          </cell>
        </row>
        <row r="417">
          <cell r="B417">
            <v>53144</v>
          </cell>
          <cell r="C417">
            <v>52779</v>
          </cell>
          <cell r="D417">
            <v>2.0021625743331173</v>
          </cell>
        </row>
        <row r="418">
          <cell r="B418">
            <v>53175</v>
          </cell>
          <cell r="C418">
            <v>52810</v>
          </cell>
          <cell r="D418">
            <v>2.0051413226777428</v>
          </cell>
        </row>
        <row r="419">
          <cell r="B419">
            <v>53206</v>
          </cell>
          <cell r="C419">
            <v>52841</v>
          </cell>
          <cell r="D419">
            <v>2.0081245027013011</v>
          </cell>
        </row>
        <row r="420">
          <cell r="B420">
            <v>53236</v>
          </cell>
          <cell r="C420">
            <v>52871</v>
          </cell>
          <cell r="D420">
            <v>2.0111121209970908</v>
          </cell>
        </row>
        <row r="421">
          <cell r="B421">
            <v>53267</v>
          </cell>
          <cell r="C421">
            <v>52902</v>
          </cell>
          <cell r="D421">
            <v>2.0141041841682203</v>
          </cell>
        </row>
        <row r="422">
          <cell r="B422">
            <v>53297</v>
          </cell>
          <cell r="C422">
            <v>52932</v>
          </cell>
          <cell r="D422">
            <v>2.0171006988276217</v>
          </cell>
        </row>
        <row r="423">
          <cell r="B423">
            <v>53328</v>
          </cell>
          <cell r="C423">
            <v>52963</v>
          </cell>
          <cell r="D423">
            <v>2.0201016715980655</v>
          </cell>
        </row>
        <row r="424">
          <cell r="B424">
            <v>53359</v>
          </cell>
          <cell r="C424">
            <v>52994</v>
          </cell>
          <cell r="D424">
            <v>2.0231071091121753</v>
          </cell>
        </row>
        <row r="425">
          <cell r="B425">
            <v>53387</v>
          </cell>
          <cell r="C425">
            <v>53022</v>
          </cell>
          <cell r="D425">
            <v>2.0261170180124428</v>
          </cell>
        </row>
        <row r="426">
          <cell r="B426">
            <v>53418</v>
          </cell>
          <cell r="C426">
            <v>53053</v>
          </cell>
          <cell r="D426">
            <v>2.0291314049512419</v>
          </cell>
        </row>
        <row r="427">
          <cell r="B427">
            <v>53448</v>
          </cell>
          <cell r="C427">
            <v>53083</v>
          </cell>
          <cell r="D427">
            <v>2.0321502765908432</v>
          </cell>
        </row>
        <row r="428">
          <cell r="B428">
            <v>53479</v>
          </cell>
          <cell r="C428">
            <v>53114</v>
          </cell>
          <cell r="D428">
            <v>2.0351736396034306</v>
          </cell>
        </row>
        <row r="429">
          <cell r="B429">
            <v>53509</v>
          </cell>
          <cell r="C429">
            <v>53144</v>
          </cell>
          <cell r="D429">
            <v>2.0382015006711129</v>
          </cell>
        </row>
        <row r="430">
          <cell r="B430">
            <v>53540</v>
          </cell>
          <cell r="C430">
            <v>53175</v>
          </cell>
          <cell r="D430">
            <v>2.0412338664859417</v>
          </cell>
        </row>
        <row r="431">
          <cell r="B431">
            <v>53571</v>
          </cell>
          <cell r="C431">
            <v>53206</v>
          </cell>
          <cell r="D431">
            <v>2.0442707437499239</v>
          </cell>
        </row>
        <row r="432">
          <cell r="B432">
            <v>53601</v>
          </cell>
          <cell r="C432">
            <v>53236</v>
          </cell>
          <cell r="D432">
            <v>2.047312139175038</v>
          </cell>
        </row>
        <row r="433">
          <cell r="B433">
            <v>53632</v>
          </cell>
          <cell r="C433">
            <v>53267</v>
          </cell>
          <cell r="D433">
            <v>2.0503580594832478</v>
          </cell>
        </row>
        <row r="434">
          <cell r="B434">
            <v>53662</v>
          </cell>
          <cell r="C434">
            <v>53297</v>
          </cell>
          <cell r="D434">
            <v>2.0534085114065186</v>
          </cell>
        </row>
      </sheetData>
      <sheetData sheetId="7"/>
      <sheetData sheetId="8"/>
      <sheetData sheetId="9"/>
      <sheetData sheetId="10">
        <row r="104">
          <cell r="A104">
            <v>2007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itions"/>
      <sheetName val="Annual_Prices-Nominal"/>
      <sheetName val="Forecast-Peak_OffPeak-Nominal"/>
      <sheetName val="Forecast-Night_Wkend-Nominal"/>
      <sheetName val="GDP_Scenario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6"/>
  <sheetViews>
    <sheetView workbookViewId="0">
      <selection activeCell="A4" sqref="A4"/>
    </sheetView>
  </sheetViews>
  <sheetFormatPr defaultColWidth="9.33203125" defaultRowHeight="13.2" x14ac:dyDescent="0.25"/>
  <cols>
    <col min="1" max="1" width="19" style="3" bestFit="1" customWidth="1"/>
    <col min="2" max="2" width="62" style="3" bestFit="1" customWidth="1"/>
    <col min="3" max="16384" width="9.33203125" style="3"/>
  </cols>
  <sheetData>
    <row r="1" spans="1:2" x14ac:dyDescent="0.25">
      <c r="A1" s="1" t="s">
        <v>0</v>
      </c>
      <c r="B1" s="2" t="s">
        <v>1</v>
      </c>
    </row>
    <row r="2" spans="1:2" x14ac:dyDescent="0.25">
      <c r="A2" s="4" t="s">
        <v>2</v>
      </c>
      <c r="B2" s="5" t="s">
        <v>3</v>
      </c>
    </row>
    <row r="3" spans="1:2" x14ac:dyDescent="0.25">
      <c r="A3" s="6" t="s">
        <v>4</v>
      </c>
      <c r="B3" s="7" t="s">
        <v>5</v>
      </c>
    </row>
    <row r="4" spans="1:2" x14ac:dyDescent="0.25">
      <c r="A4" s="6" t="s">
        <v>6</v>
      </c>
      <c r="B4" s="7" t="s">
        <v>7</v>
      </c>
    </row>
    <row r="5" spans="1:2" x14ac:dyDescent="0.25">
      <c r="A5" s="6" t="s">
        <v>8</v>
      </c>
      <c r="B5" s="7" t="s">
        <v>9</v>
      </c>
    </row>
    <row r="6" spans="1:2" x14ac:dyDescent="0.25">
      <c r="A6" s="6" t="s">
        <v>10</v>
      </c>
      <c r="B6" s="7" t="s">
        <v>11</v>
      </c>
    </row>
    <row r="7" spans="1:2" x14ac:dyDescent="0.25">
      <c r="A7" s="6" t="s">
        <v>12</v>
      </c>
      <c r="B7" s="7" t="s">
        <v>13</v>
      </c>
    </row>
    <row r="8" spans="1:2" x14ac:dyDescent="0.25">
      <c r="A8" s="8" t="s">
        <v>14</v>
      </c>
      <c r="B8" s="9" t="s">
        <v>15</v>
      </c>
    </row>
    <row r="11" spans="1:2" x14ac:dyDescent="0.25">
      <c r="A11" s="10">
        <v>1.1023000000000001</v>
      </c>
      <c r="B11" s="3" t="s">
        <v>16</v>
      </c>
    </row>
    <row r="12" spans="1:2" x14ac:dyDescent="0.25">
      <c r="A12" s="11"/>
    </row>
    <row r="16" spans="1:2" x14ac:dyDescent="0.25">
      <c r="B16" s="12"/>
    </row>
  </sheetData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CC39"/>
  <sheetViews>
    <sheetView showGridLines="0" tabSelected="1" workbookViewId="0">
      <pane xSplit="1" ySplit="3" topLeftCell="B4" activePane="bottomRight" state="frozen"/>
      <selection activeCell="I43" sqref="I43"/>
      <selection pane="topRight" activeCell="I43" sqref="I43"/>
      <selection pane="bottomLeft" activeCell="I43" sqref="I43"/>
      <selection pane="bottomRight" activeCell="B4" sqref="B4"/>
    </sheetView>
  </sheetViews>
  <sheetFormatPr defaultColWidth="9.33203125" defaultRowHeight="14.4" x14ac:dyDescent="0.3"/>
  <cols>
    <col min="1" max="1" width="7.33203125" style="13" bestFit="1" customWidth="1"/>
    <col min="2" max="13" width="11.6640625" style="13" customWidth="1"/>
    <col min="14" max="14" width="1.44140625" style="23" customWidth="1"/>
    <col min="15" max="15" width="12.33203125" style="13" customWidth="1"/>
    <col min="16" max="16" width="14.33203125" style="13" bestFit="1" customWidth="1"/>
    <col min="17" max="17" width="16.6640625" style="13" bestFit="1" customWidth="1"/>
    <col min="18" max="18" width="13.33203125" style="13" bestFit="1" customWidth="1"/>
    <col min="19" max="19" width="16" style="13" bestFit="1" customWidth="1"/>
    <col min="20" max="20" width="18.6640625" style="13" customWidth="1"/>
    <col min="21" max="24" width="12.33203125" style="13" customWidth="1"/>
    <col min="25" max="25" width="1.44140625" style="23" customWidth="1"/>
    <col min="26" max="27" width="14.6640625" style="13" customWidth="1"/>
    <col min="28" max="28" width="23.6640625" style="13" bestFit="1" customWidth="1"/>
    <col min="29" max="29" width="9.33203125" style="13" bestFit="1" customWidth="1"/>
    <col min="30" max="31" width="14.6640625" style="13" customWidth="1"/>
    <col min="32" max="32" width="18.33203125" style="13" bestFit="1" customWidth="1"/>
    <col min="33" max="33" width="1.44140625" style="23" customWidth="1"/>
    <col min="34" max="35" width="18.33203125" style="13" customWidth="1"/>
    <col min="36" max="36" width="1.44140625" style="23" customWidth="1"/>
    <col min="37" max="38" width="18.33203125" style="13" customWidth="1"/>
    <col min="39" max="39" width="1.44140625" style="23" customWidth="1"/>
    <col min="40" max="43" width="15.5546875" style="13" customWidth="1"/>
    <col min="44" max="44" width="1.44140625" style="23" customWidth="1"/>
    <col min="45" max="45" width="15.5546875" style="13" customWidth="1"/>
    <col min="46" max="46" width="22.109375" style="13" bestFit="1" customWidth="1"/>
    <col min="47" max="47" width="16.33203125" style="13" bestFit="1" customWidth="1"/>
    <col min="48" max="48" width="1.44140625" style="23" customWidth="1"/>
    <col min="49" max="49" width="18.44140625" style="13" bestFit="1" customWidth="1"/>
    <col min="50" max="50" width="16.33203125" style="13" bestFit="1" customWidth="1"/>
    <col min="51" max="51" width="16.33203125" style="13" customWidth="1"/>
    <col min="52" max="52" width="17.33203125" style="13" bestFit="1" customWidth="1"/>
    <col min="53" max="54" width="16.6640625" style="13" bestFit="1" customWidth="1"/>
    <col min="55" max="55" width="1.44140625" style="23" customWidth="1"/>
    <col min="56" max="56" width="22.5546875" style="13" bestFit="1" customWidth="1"/>
    <col min="57" max="57" width="22.6640625" style="13" bestFit="1" customWidth="1"/>
    <col min="58" max="58" width="1.44140625" style="23" customWidth="1"/>
    <col min="59" max="59" width="19.33203125" style="13" customWidth="1"/>
    <col min="60" max="60" width="9.5546875" style="13" bestFit="1" customWidth="1"/>
    <col min="61" max="61" width="9.33203125" bestFit="1" customWidth="1"/>
    <col min="62" max="62" width="14.88671875" style="13" bestFit="1" customWidth="1"/>
    <col min="63" max="63" width="14.6640625" style="13" bestFit="1" customWidth="1"/>
    <col min="64" max="64" width="15.6640625" style="13" bestFit="1" customWidth="1"/>
    <col min="65" max="65" width="8.88671875" style="13" bestFit="1" customWidth="1"/>
    <col min="66" max="66" width="14.5546875" style="13" bestFit="1" customWidth="1"/>
    <col min="67" max="67" width="8.6640625" style="13" bestFit="1" customWidth="1"/>
    <col min="68" max="68" width="15.6640625" style="13" bestFit="1" customWidth="1"/>
    <col min="69" max="70" width="16.109375" style="13" bestFit="1" customWidth="1"/>
    <col min="71" max="71" width="15.88671875" style="13" bestFit="1" customWidth="1"/>
    <col min="72" max="72" width="16.44140625" style="13" bestFit="1" customWidth="1"/>
    <col min="73" max="73" width="12.5546875" style="13" bestFit="1" customWidth="1"/>
    <col min="74" max="74" width="14.5546875" style="13" bestFit="1" customWidth="1"/>
    <col min="75" max="75" width="22.44140625" style="13" bestFit="1" customWidth="1"/>
    <col min="76" max="76" width="9" style="13" bestFit="1" customWidth="1"/>
    <col min="77" max="77" width="8.5546875" style="13" bestFit="1" customWidth="1"/>
    <col min="78" max="78" width="20.33203125" style="13" bestFit="1" customWidth="1"/>
    <col min="79" max="79" width="20.6640625" style="13" bestFit="1" customWidth="1"/>
    <col min="80" max="80" width="1.44140625" style="23" customWidth="1"/>
    <col min="81" max="81" width="19.33203125" style="13" customWidth="1"/>
    <col min="82" max="16384" width="9.33203125" style="13"/>
  </cols>
  <sheetData>
    <row r="1" spans="1:81" s="102" customFormat="1" ht="15" customHeight="1" x14ac:dyDescent="0.25">
      <c r="A1" s="107"/>
      <c r="B1" s="138" t="s">
        <v>113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40"/>
      <c r="O1" s="138" t="s">
        <v>112</v>
      </c>
      <c r="P1" s="139"/>
      <c r="Q1" s="139"/>
      <c r="R1" s="139"/>
      <c r="S1" s="139"/>
      <c r="T1" s="139"/>
      <c r="U1" s="139"/>
      <c r="V1" s="139"/>
      <c r="W1" s="139"/>
      <c r="X1" s="140"/>
      <c r="Z1" s="138" t="s">
        <v>106</v>
      </c>
      <c r="AA1" s="139"/>
      <c r="AB1" s="139"/>
      <c r="AC1" s="139"/>
      <c r="AD1" s="139"/>
      <c r="AE1" s="139"/>
      <c r="AF1" s="140"/>
      <c r="AH1" s="143" t="s">
        <v>100</v>
      </c>
      <c r="AI1" s="144"/>
      <c r="AK1" s="143" t="s">
        <v>105</v>
      </c>
      <c r="AL1" s="144"/>
      <c r="AN1" s="147" t="s">
        <v>107</v>
      </c>
      <c r="AO1" s="148"/>
      <c r="AP1" s="148"/>
      <c r="AQ1" s="149"/>
      <c r="AS1" s="150" t="s">
        <v>108</v>
      </c>
      <c r="AT1" s="151"/>
      <c r="AU1" s="152"/>
      <c r="AW1" s="138" t="s">
        <v>17</v>
      </c>
      <c r="AX1" s="139"/>
      <c r="AY1" s="139"/>
      <c r="AZ1" s="139"/>
      <c r="BA1" s="139"/>
      <c r="BB1" s="140"/>
      <c r="BD1" s="153" t="s">
        <v>109</v>
      </c>
      <c r="BE1" s="154"/>
      <c r="BG1" s="103" t="s">
        <v>110</v>
      </c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5"/>
      <c r="BX1" s="105"/>
      <c r="BY1" s="105"/>
      <c r="BZ1" s="105"/>
      <c r="CA1" s="105"/>
      <c r="CC1" s="106" t="s">
        <v>18</v>
      </c>
    </row>
    <row r="2" spans="1:81" ht="26.4" x14ac:dyDescent="0.25">
      <c r="A2" s="108"/>
      <c r="B2" s="145" t="s">
        <v>19</v>
      </c>
      <c r="C2" s="146"/>
      <c r="D2" s="146" t="s">
        <v>20</v>
      </c>
      <c r="E2" s="146"/>
      <c r="F2" s="146" t="s">
        <v>21</v>
      </c>
      <c r="G2" s="146"/>
      <c r="H2" s="141" t="s">
        <v>72</v>
      </c>
      <c r="I2" s="141"/>
      <c r="J2" s="141" t="s">
        <v>67</v>
      </c>
      <c r="K2" s="141"/>
      <c r="L2" s="141" t="s">
        <v>68</v>
      </c>
      <c r="M2" s="142"/>
      <c r="N2" s="13"/>
      <c r="O2" s="113" t="s">
        <v>22</v>
      </c>
      <c r="P2" s="14" t="s">
        <v>23</v>
      </c>
      <c r="Q2" s="14" t="s">
        <v>24</v>
      </c>
      <c r="R2" s="14" t="s">
        <v>25</v>
      </c>
      <c r="S2" s="14" t="s">
        <v>26</v>
      </c>
      <c r="T2" s="14" t="s">
        <v>27</v>
      </c>
      <c r="U2" s="14" t="s">
        <v>28</v>
      </c>
      <c r="V2" s="14" t="s">
        <v>29</v>
      </c>
      <c r="W2" s="14" t="s">
        <v>30</v>
      </c>
      <c r="X2" s="114" t="s">
        <v>31</v>
      </c>
      <c r="Y2" s="13"/>
      <c r="Z2" s="93"/>
      <c r="AA2" s="15"/>
      <c r="AB2" s="15"/>
      <c r="AC2" s="15"/>
      <c r="AD2" s="15"/>
      <c r="AE2" s="15"/>
      <c r="AF2" s="116"/>
      <c r="AG2" s="13"/>
      <c r="AH2" s="117"/>
      <c r="AI2" s="118"/>
      <c r="AJ2" s="13"/>
      <c r="AK2" s="117"/>
      <c r="AL2" s="118"/>
      <c r="AM2" s="13"/>
      <c r="AN2" s="86"/>
      <c r="AO2" s="87"/>
      <c r="AP2" s="88" t="s">
        <v>74</v>
      </c>
      <c r="AQ2" s="89" t="s">
        <v>75</v>
      </c>
      <c r="AR2" s="13"/>
      <c r="AS2" s="121"/>
      <c r="AT2" s="122"/>
      <c r="AU2" s="123"/>
      <c r="AV2" s="13"/>
      <c r="AW2" s="93"/>
      <c r="AX2" s="15"/>
      <c r="AY2" s="15"/>
      <c r="AZ2" s="66"/>
      <c r="BA2" s="66"/>
      <c r="BB2" s="94"/>
      <c r="BC2" s="13"/>
      <c r="BD2" s="84"/>
      <c r="BE2" s="16"/>
      <c r="BF2" s="13"/>
      <c r="BG2" s="72"/>
      <c r="BH2" s="70"/>
      <c r="BI2" s="70"/>
      <c r="BJ2" s="70"/>
      <c r="BK2" s="70"/>
      <c r="BL2" s="70"/>
      <c r="BM2" s="70"/>
      <c r="BN2" s="70"/>
      <c r="BO2" s="70"/>
      <c r="BP2" s="70"/>
      <c r="BQ2" s="70"/>
      <c r="BR2" s="70"/>
      <c r="BS2" s="70"/>
      <c r="BT2" s="70"/>
      <c r="BU2" s="70"/>
      <c r="BV2" s="70"/>
      <c r="BW2" s="71"/>
      <c r="BX2" s="71"/>
      <c r="BY2" s="71"/>
      <c r="BZ2" s="71"/>
      <c r="CA2" s="71"/>
      <c r="CB2" s="13"/>
      <c r="CC2" s="100"/>
    </row>
    <row r="3" spans="1:81" s="85" customFormat="1" ht="27.6" x14ac:dyDescent="0.35">
      <c r="A3" s="109" t="s">
        <v>32</v>
      </c>
      <c r="B3" s="95" t="s">
        <v>2</v>
      </c>
      <c r="C3" s="110" t="s">
        <v>4</v>
      </c>
      <c r="D3" s="110" t="s">
        <v>2</v>
      </c>
      <c r="E3" s="110" t="s">
        <v>4</v>
      </c>
      <c r="F3" s="110" t="s">
        <v>2</v>
      </c>
      <c r="G3" s="110" t="s">
        <v>4</v>
      </c>
      <c r="H3" s="111" t="s">
        <v>2</v>
      </c>
      <c r="I3" s="111" t="s">
        <v>4</v>
      </c>
      <c r="J3" s="111" t="s">
        <v>2</v>
      </c>
      <c r="K3" s="111" t="s">
        <v>4</v>
      </c>
      <c r="L3" s="111" t="s">
        <v>2</v>
      </c>
      <c r="M3" s="112" t="s">
        <v>4</v>
      </c>
      <c r="O3" s="95" t="s">
        <v>33</v>
      </c>
      <c r="P3" s="110" t="s">
        <v>34</v>
      </c>
      <c r="Q3" s="110" t="s">
        <v>35</v>
      </c>
      <c r="R3" s="110" t="s">
        <v>36</v>
      </c>
      <c r="S3" s="110" t="s">
        <v>37</v>
      </c>
      <c r="T3" s="110" t="s">
        <v>38</v>
      </c>
      <c r="U3" s="110" t="s">
        <v>39</v>
      </c>
      <c r="V3" s="110" t="s">
        <v>40</v>
      </c>
      <c r="W3" s="110" t="s">
        <v>41</v>
      </c>
      <c r="X3" s="115" t="s">
        <v>42</v>
      </c>
      <c r="Z3" s="95" t="s">
        <v>43</v>
      </c>
      <c r="AA3" s="110" t="s">
        <v>44</v>
      </c>
      <c r="AB3" s="110" t="s">
        <v>45</v>
      </c>
      <c r="AC3" s="110" t="s">
        <v>46</v>
      </c>
      <c r="AD3" s="110" t="s">
        <v>47</v>
      </c>
      <c r="AE3" s="96" t="s">
        <v>48</v>
      </c>
      <c r="AF3" s="115" t="s">
        <v>49</v>
      </c>
      <c r="AH3" s="119" t="s">
        <v>101</v>
      </c>
      <c r="AI3" s="120" t="s">
        <v>102</v>
      </c>
      <c r="AK3" s="119" t="s">
        <v>103</v>
      </c>
      <c r="AL3" s="120" t="s">
        <v>104</v>
      </c>
      <c r="AN3" s="90" t="s">
        <v>50</v>
      </c>
      <c r="AO3" s="91" t="s">
        <v>51</v>
      </c>
      <c r="AP3" s="91" t="s">
        <v>52</v>
      </c>
      <c r="AQ3" s="92" t="s">
        <v>52</v>
      </c>
      <c r="AS3" s="90" t="s">
        <v>76</v>
      </c>
      <c r="AT3" s="91" t="s">
        <v>99</v>
      </c>
      <c r="AU3" s="92" t="s">
        <v>77</v>
      </c>
      <c r="AW3" s="95" t="s">
        <v>53</v>
      </c>
      <c r="AX3" s="96" t="s">
        <v>54</v>
      </c>
      <c r="AY3" s="96" t="s">
        <v>60</v>
      </c>
      <c r="AZ3" s="96" t="s">
        <v>69</v>
      </c>
      <c r="BA3" s="96" t="s">
        <v>70</v>
      </c>
      <c r="BB3" s="97" t="s">
        <v>71</v>
      </c>
      <c r="BD3" s="84" t="s">
        <v>55</v>
      </c>
      <c r="BE3" s="16" t="s">
        <v>56</v>
      </c>
      <c r="BG3" s="99" t="s">
        <v>78</v>
      </c>
      <c r="BH3" s="98" t="s">
        <v>79</v>
      </c>
      <c r="BI3" s="98" t="s">
        <v>80</v>
      </c>
      <c r="BJ3" s="98" t="s">
        <v>81</v>
      </c>
      <c r="BK3" s="98" t="s">
        <v>82</v>
      </c>
      <c r="BL3" s="98" t="s">
        <v>83</v>
      </c>
      <c r="BM3" s="98" t="s">
        <v>84</v>
      </c>
      <c r="BN3" s="98" t="s">
        <v>85</v>
      </c>
      <c r="BO3" s="98" t="s">
        <v>86</v>
      </c>
      <c r="BP3" s="98" t="s">
        <v>87</v>
      </c>
      <c r="BQ3" s="98" t="s">
        <v>88</v>
      </c>
      <c r="BR3" s="98" t="s">
        <v>89</v>
      </c>
      <c r="BS3" s="98" t="s">
        <v>90</v>
      </c>
      <c r="BT3" s="98" t="s">
        <v>91</v>
      </c>
      <c r="BU3" s="98" t="s">
        <v>92</v>
      </c>
      <c r="BV3" s="98" t="s">
        <v>93</v>
      </c>
      <c r="BW3" s="98" t="s">
        <v>94</v>
      </c>
      <c r="BX3" s="98" t="s">
        <v>95</v>
      </c>
      <c r="BY3" s="98" t="s">
        <v>96</v>
      </c>
      <c r="BZ3" s="98" t="s">
        <v>97</v>
      </c>
      <c r="CA3" s="98" t="s">
        <v>98</v>
      </c>
      <c r="CC3" s="101" t="s">
        <v>111</v>
      </c>
    </row>
    <row r="4" spans="1:81" x14ac:dyDescent="0.3">
      <c r="A4" s="17">
        <v>2023</v>
      </c>
      <c r="B4" s="18">
        <f>+SUMIF('Forecast-Peak_OffPeak-Nominal'!$A$4:$A$435,$A4,'Forecast-Peak_OffPeak-Nominal'!C$4:C$435)/COUNTIF('Forecast-Peak_OffPeak-Nominal'!$A$4:$A$435,$A4)</f>
        <v>33.313854166666665</v>
      </c>
      <c r="C4" s="19">
        <f>+SUMIF('Forecast-Peak_OffPeak-Nominal'!$A$4:$A$435,$A4,'Forecast-Peak_OffPeak-Nominal'!D$4:D$435)/COUNTIF('Forecast-Peak_OffPeak-Nominal'!$A$4:$A$435,$A4)</f>
        <v>31.453573333333338</v>
      </c>
      <c r="D4" s="19">
        <f>+SUMIF('Forecast-Peak_OffPeak-Nominal'!$A$4:$A$435,$A4,'Forecast-Peak_OffPeak-Nominal'!E$4:E$435)/COUNTIF('Forecast-Peak_OffPeak-Nominal'!$A$4:$A$435,$A4)</f>
        <v>27.622939166666669</v>
      </c>
      <c r="E4" s="19">
        <f>+SUMIF('Forecast-Peak_OffPeak-Nominal'!$A$4:$A$435,$A4,'Forecast-Peak_OffPeak-Nominal'!F$4:F$435)/COUNTIF('Forecast-Peak_OffPeak-Nominal'!$A$4:$A$435,$A4)</f>
        <v>25.6103725</v>
      </c>
      <c r="F4" s="19">
        <f>+SUMIF('Forecast-Peak_OffPeak-Nominal'!$A$4:$A$435,$A4,'Forecast-Peak_OffPeak-Nominal'!G$4:G$435)/COUNTIF('Forecast-Peak_OffPeak-Nominal'!$A$4:$A$435,$A4)</f>
        <v>27.71931833333333</v>
      </c>
      <c r="G4" s="19">
        <f>+SUMIF('Forecast-Peak_OffPeak-Nominal'!$A$4:$A$435,$A4,'Forecast-Peak_OffPeak-Nominal'!H$4:H$435)/COUNTIF('Forecast-Peak_OffPeak-Nominal'!$A$4:$A$435,$A4)</f>
        <v>25.446302500000002</v>
      </c>
      <c r="H4" s="19">
        <f>+SUMIF('Forecast-Peak_OffPeak-Nominal'!$A$4:$A$435,$A4,'Forecast-Peak_OffPeak-Nominal'!I$4:I$435)/COUNTIF('Forecast-Peak_OffPeak-Nominal'!$A$4:$A$435,$A4)</f>
        <v>27.252499999999998</v>
      </c>
      <c r="I4" s="19">
        <f>+SUMIF('Forecast-Peak_OffPeak-Nominal'!$A$4:$A$435,$A4,'Forecast-Peak_OffPeak-Nominal'!J$4:J$435)/COUNTIF('Forecast-Peak_OffPeak-Nominal'!$A$4:$A$435,$A4)</f>
        <v>24.930833333333336</v>
      </c>
      <c r="J4" s="19">
        <f>+SUMIF('Forecast-Peak_OffPeak-Nominal'!$A$4:$A$435,$A4,'Forecast-Peak_OffPeak-Nominal'!K$4:K$435)/COUNTIF('Forecast-Peak_OffPeak-Nominal'!$A$4:$A$435,$A4)</f>
        <v>27.522500000000004</v>
      </c>
      <c r="K4" s="19">
        <f>+SUMIF('Forecast-Peak_OffPeak-Nominal'!$A$4:$A$435,$A4,'Forecast-Peak_OffPeak-Nominal'!L$4:L$435)/COUNTIF('Forecast-Peak_OffPeak-Nominal'!$A$4:$A$435,$A4)</f>
        <v>25.109166666666663</v>
      </c>
      <c r="L4" s="19">
        <f>+SUMIF('Forecast-Peak_OffPeak-Nominal'!$A$4:$A$435,$A4,'Forecast-Peak_OffPeak-Nominal'!M$4:M$435)/COUNTIF('Forecast-Peak_OffPeak-Nominal'!$A$4:$A$435,$A4)</f>
        <v>22.513333333333332</v>
      </c>
      <c r="M4" s="20">
        <f>+SUMIF('Forecast-Peak_OffPeak-Nominal'!$A$4:$A$435,$A4,'Forecast-Peak_OffPeak-Nominal'!N$4:N$435)/COUNTIF('Forecast-Peak_OffPeak-Nominal'!$A$4:$A$435,$A4)</f>
        <v>20.365833333333331</v>
      </c>
      <c r="O4" s="18">
        <v>102.44199999999999</v>
      </c>
      <c r="P4" s="19">
        <v>103.31</v>
      </c>
      <c r="Q4" s="19">
        <v>101.49</v>
      </c>
      <c r="R4" s="19">
        <v>100.55</v>
      </c>
      <c r="S4" s="19">
        <v>63.586612590330198</v>
      </c>
      <c r="T4" s="19">
        <v>66.03</v>
      </c>
      <c r="U4" s="19">
        <v>57.898476521739127</v>
      </c>
      <c r="V4" s="19">
        <v>15.54</v>
      </c>
      <c r="W4" s="19">
        <v>13.51</v>
      </c>
      <c r="X4" s="20">
        <v>35.558893617021276</v>
      </c>
      <c r="Z4" s="18">
        <f>+SUMIF('Forecast-Peak_OffPeak-Nominal'!$A$4:$A$435,$A4,'Forecast-Peak_OffPeak-Nominal'!AA$4:AA$435)/COUNTIF('Forecast-Peak_OffPeak-Nominal'!$A$4:$A$435,$A4)</f>
        <v>3.3733333333333331</v>
      </c>
      <c r="AA4" s="19">
        <f>+SUMIF('Forecast-Peak_OffPeak-Nominal'!$A$4:$A$435,$A4,'Forecast-Peak_OffPeak-Nominal'!AB$4:AB$435)/COUNTIF('Forecast-Peak_OffPeak-Nominal'!$A$4:$A$435,$A4)</f>
        <v>2.8966666666666669</v>
      </c>
      <c r="AB4" s="19">
        <f>+SUMIF('Forecast-Peak_OffPeak-Nominal'!$A$4:$A$435,$A4,'Forecast-Peak_OffPeak-Nominal'!AC$4:AC$435)/COUNTIF('Forecast-Peak_OffPeak-Nominal'!$A$4:$A$435,$A4)</f>
        <v>2.9358333333333331</v>
      </c>
      <c r="AC4" s="19">
        <f>+SUMIF('Forecast-Peak_OffPeak-Nominal'!$A$4:$A$435,$A4,'Forecast-Peak_OffPeak-Nominal'!AD$4:AD$435)/COUNTIF('Forecast-Peak_OffPeak-Nominal'!$A$4:$A$435,$A4)</f>
        <v>3.2849999999999997</v>
      </c>
      <c r="AD4" s="19">
        <f>+SUMIF('Forecast-Peak_OffPeak-Nominal'!$A$4:$A$435,$A4,'Forecast-Peak_OffPeak-Nominal'!AE$4:AE$435)/COUNTIF('Forecast-Peak_OffPeak-Nominal'!$A$4:$A$435,$A4)</f>
        <v>3.2566666666666664</v>
      </c>
      <c r="AE4" s="19">
        <f>+SUMIF('Forecast-Peak_OffPeak-Nominal'!$A$4:$A$435,$A4,'Forecast-Peak_OffPeak-Nominal'!AF$4:AF$435)/COUNTIF('Forecast-Peak_OffPeak-Nominal'!$A$4:$A$435,$A4)</f>
        <v>3.0766666666666667</v>
      </c>
      <c r="AF4" s="20">
        <f>+SUMIF('Forecast-Peak_OffPeak-Nominal'!$A$4:$A$435,$A4,'Forecast-Peak_OffPeak-Nominal'!AG$4:AG$435)/COUNTIF('Forecast-Peak_OffPeak-Nominal'!$A$4:$A$435,$A4)</f>
        <v>0.29194793390672091</v>
      </c>
      <c r="AH4" s="18">
        <f>+SUMIF('Forecast-Peak_OffPeak-Nominal'!$A$4:$A$435,$A4,'Forecast-Peak_OffPeak-Nominal'!AI$4:AI$435)/COUNTIF('Forecast-Peak_OffPeak-Nominal'!$A$4:$A$435,$A4)</f>
        <v>8.9080359866511696</v>
      </c>
      <c r="AI4" s="20">
        <f>+SUMIF('Forecast-Peak_OffPeak-Nominal'!$A$4:$A$436,$A4,'Forecast-Peak_OffPeak-Nominal'!AJ$4:AJ$436)/COUNTIF('Forecast-Peak_OffPeak-Nominal'!$A$4:$A$436,$A4)</f>
        <v>3.3736537337297392</v>
      </c>
      <c r="AK4" s="18">
        <f>+SUMIF('Forecast-Peak_OffPeak-Nominal'!$A$4:$A$435,$A4,'Forecast-Peak_OffPeak-Nominal'!AL$4:AL$435)/COUNTIF('Forecast-Peak_OffPeak-Nominal'!$A$4:$A$435,$A4)</f>
        <v>0.53519824901430035</v>
      </c>
      <c r="AL4" s="20">
        <f>+SUMIF('Forecast-Peak_OffPeak-Nominal'!$A$4:$A$435,$A4,'Forecast-Peak_OffPeak-Nominal'!AM$4:AM$435)/COUNTIF('Forecast-Peak_OffPeak-Nominal'!$A$4:$A$435,$A4)</f>
        <v>0.76860615495902185</v>
      </c>
      <c r="AN4" s="79">
        <v>2</v>
      </c>
      <c r="AO4" s="80">
        <v>2</v>
      </c>
      <c r="AP4" s="80">
        <v>1875</v>
      </c>
      <c r="AQ4" s="80">
        <v>12000</v>
      </c>
      <c r="AS4" s="80">
        <v>13.25</v>
      </c>
      <c r="AT4" s="80">
        <f>AS4</f>
        <v>13.25</v>
      </c>
      <c r="AU4" s="81">
        <v>0</v>
      </c>
      <c r="AW4" s="18">
        <f>+SUMIF('Forecast-Peak_OffPeak-Nominal'!$A$4:$A$435,$A4,'Forecast-Peak_OffPeak-Nominal'!AX$4:AX$435)/COUNTIF('Forecast-Peak_OffPeak-Nominal'!$A$4:$A$435,$A4)</f>
        <v>11.614224370453501</v>
      </c>
      <c r="AX4" s="19">
        <f>+SUMIF('Forecast-Peak_OffPeak-Nominal'!$A$4:$A$435,$A4,'Forecast-Peak_OffPeak-Nominal'!AY$4:AY$435)/COUNTIF('Forecast-Peak_OffPeak-Nominal'!$A$4:$A$435,$A4)</f>
        <v>9.0865953140899123</v>
      </c>
      <c r="AY4" s="19">
        <f>+SUMIF('Forecast-Peak_OffPeak-Nominal'!$A$4:$A$435,$A4,'Forecast-Peak_OffPeak-Nominal'!AZ$4:AZ$435)/COUNTIF('Forecast-Peak_OffPeak-Nominal'!$A$4:$A$435,$A4)</f>
        <v>9.1364704469369027</v>
      </c>
      <c r="AZ4" s="19">
        <f>+SUMIF('Forecast-Peak_OffPeak-Nominal'!$A$4:$A$435,$A4,'Forecast-Peak_OffPeak-Nominal'!BA$4:BA$435)/COUNTIF('Forecast-Peak_OffPeak-Nominal'!$A$4:$A$435,$A4)</f>
        <v>8.3173967227029912</v>
      </c>
      <c r="BA4" s="19">
        <f>+SUMIF('Forecast-Peak_OffPeak-Nominal'!$A$4:$A$435,$A4,'Forecast-Peak_OffPeak-Nominal'!BB$4:BB$435)/COUNTIF('Forecast-Peak_OffPeak-Nominal'!$A$4:$A$435,$A4)</f>
        <v>8.4085124885474958</v>
      </c>
      <c r="BB4" s="20">
        <f>+SUMIF('Forecast-Peak_OffPeak-Nominal'!$A$4:$A$435,$A4,'Forecast-Peak_OffPeak-Nominal'!BC$4:BC$435)/COUNTIF('Forecast-Peak_OffPeak-Nominal'!$A$4:$A$435,$A4)</f>
        <v>6.702315535212346</v>
      </c>
      <c r="BD4" s="18">
        <f>AVERAGEIF('Forecast-Peak_OffPeak-Nominal'!$A$4:$A$435,$A4,'Forecast-Peak_OffPeak-Nominal'!BE$4:BE$435)</f>
        <v>40.701260273972601</v>
      </c>
      <c r="BE4" s="20">
        <f>AVERAGEIF('Forecast-Peak_OffPeak-Nominal'!$A$4:$A$435,$A4,'Forecast-Peak_OffPeak-Nominal'!BF$4:BF$435)</f>
        <v>234.55000000000004</v>
      </c>
      <c r="BG4" s="21">
        <v>27</v>
      </c>
      <c r="BH4" s="19">
        <v>60.5</v>
      </c>
      <c r="BI4" s="19">
        <v>48</v>
      </c>
      <c r="BJ4" s="19">
        <v>28</v>
      </c>
      <c r="BK4" s="19">
        <v>28</v>
      </c>
      <c r="BL4" s="19">
        <v>28</v>
      </c>
      <c r="BM4" s="19">
        <v>15</v>
      </c>
      <c r="BN4" s="19">
        <v>28</v>
      </c>
      <c r="BO4" s="19">
        <v>23</v>
      </c>
      <c r="BP4" s="19">
        <v>38</v>
      </c>
      <c r="BQ4" s="19">
        <v>38.5</v>
      </c>
      <c r="BR4" s="19">
        <v>36</v>
      </c>
      <c r="BS4" s="19">
        <v>35.75</v>
      </c>
      <c r="BT4" s="19">
        <v>35.75</v>
      </c>
      <c r="BU4" s="19">
        <v>36.5</v>
      </c>
      <c r="BV4" s="19">
        <v>27</v>
      </c>
      <c r="BW4" s="19">
        <v>15</v>
      </c>
      <c r="BX4" s="19">
        <v>3</v>
      </c>
      <c r="BY4" s="19">
        <v>3</v>
      </c>
      <c r="BZ4" s="19">
        <v>2.85</v>
      </c>
      <c r="CA4" s="19">
        <v>2.95</v>
      </c>
      <c r="CC4" s="22">
        <f>VLOOKUP($A4,GDP!$A$8:$D$50,3,0)</f>
        <v>3.4245089774013346E-2</v>
      </c>
    </row>
    <row r="5" spans="1:81" x14ac:dyDescent="0.3">
      <c r="A5" s="17">
        <f t="shared" ref="A5:A39" si="0">A4+1</f>
        <v>2024</v>
      </c>
      <c r="B5" s="18">
        <f>+SUMIF('Forecast-Peak_OffPeak-Nominal'!$A$4:$A$435,$A5,'Forecast-Peak_OffPeak-Nominal'!C$4:C$435)/COUNTIF('Forecast-Peak_OffPeak-Nominal'!$A$4:$A$435,$A5)</f>
        <v>35.166827500000004</v>
      </c>
      <c r="C5" s="19">
        <f>+SUMIF('Forecast-Peak_OffPeak-Nominal'!$A$4:$A$435,$A5,'Forecast-Peak_OffPeak-Nominal'!D$4:D$435)/COUNTIF('Forecast-Peak_OffPeak-Nominal'!$A$4:$A$435,$A5)</f>
        <v>32.722999999999992</v>
      </c>
      <c r="D5" s="19">
        <f>+SUMIF('Forecast-Peak_OffPeak-Nominal'!$A$4:$A$435,$A5,'Forecast-Peak_OffPeak-Nominal'!E$4:E$435)/COUNTIF('Forecast-Peak_OffPeak-Nominal'!$A$4:$A$435,$A5)</f>
        <v>30.944305833333331</v>
      </c>
      <c r="E5" s="19">
        <f>+SUMIF('Forecast-Peak_OffPeak-Nominal'!$A$4:$A$435,$A5,'Forecast-Peak_OffPeak-Nominal'!F$4:F$435)/COUNTIF('Forecast-Peak_OffPeak-Nominal'!$A$4:$A$435,$A5)</f>
        <v>28.330748333333332</v>
      </c>
      <c r="F5" s="19">
        <f>+SUMIF('Forecast-Peak_OffPeak-Nominal'!$A$4:$A$435,$A5,'Forecast-Peak_OffPeak-Nominal'!G$4:G$435)/COUNTIF('Forecast-Peak_OffPeak-Nominal'!$A$4:$A$435,$A5)</f>
        <v>31.045964166666664</v>
      </c>
      <c r="G5" s="19">
        <f>+SUMIF('Forecast-Peak_OffPeak-Nominal'!$A$4:$A$435,$A5,'Forecast-Peak_OffPeak-Nominal'!H$4:H$435)/COUNTIF('Forecast-Peak_OffPeak-Nominal'!$A$4:$A$435,$A5)</f>
        <v>28.008128333333335</v>
      </c>
      <c r="H5" s="19">
        <f>+SUMIF('Forecast-Peak_OffPeak-Nominal'!$A$4:$A$435,$A5,'Forecast-Peak_OffPeak-Nominal'!I$4:I$435)/COUNTIF('Forecast-Peak_OffPeak-Nominal'!$A$4:$A$435,$A5)</f>
        <v>30.447499999999994</v>
      </c>
      <c r="I5" s="19">
        <f>+SUMIF('Forecast-Peak_OffPeak-Nominal'!$A$4:$A$435,$A5,'Forecast-Peak_OffPeak-Nominal'!J$4:J$435)/COUNTIF('Forecast-Peak_OffPeak-Nominal'!$A$4:$A$435,$A5)</f>
        <v>28.642499999999998</v>
      </c>
      <c r="J5" s="19">
        <f>+SUMIF('Forecast-Peak_OffPeak-Nominal'!$A$4:$A$435,$A5,'Forecast-Peak_OffPeak-Nominal'!K$4:K$435)/COUNTIF('Forecast-Peak_OffPeak-Nominal'!$A$4:$A$435,$A5)</f>
        <v>30.607499999999998</v>
      </c>
      <c r="K5" s="19">
        <f>+SUMIF('Forecast-Peak_OffPeak-Nominal'!$A$4:$A$435,$A5,'Forecast-Peak_OffPeak-Nominal'!L$4:L$435)/COUNTIF('Forecast-Peak_OffPeak-Nominal'!$A$4:$A$435,$A5)</f>
        <v>28.697499999999994</v>
      </c>
      <c r="L5" s="19">
        <f>+SUMIF('Forecast-Peak_OffPeak-Nominal'!$A$4:$A$435,$A5,'Forecast-Peak_OffPeak-Nominal'!M$4:M$435)/COUNTIF('Forecast-Peak_OffPeak-Nominal'!$A$4:$A$435,$A5)</f>
        <v>25.05916666666667</v>
      </c>
      <c r="M5" s="20">
        <f>+SUMIF('Forecast-Peak_OffPeak-Nominal'!$A$4:$A$435,$A5,'Forecast-Peak_OffPeak-Nominal'!N$4:N$435)/COUNTIF('Forecast-Peak_OffPeak-Nominal'!$A$4:$A$435,$A5)</f>
        <v>24.017499999999998</v>
      </c>
      <c r="O5" s="18">
        <v>105.506</v>
      </c>
      <c r="P5" s="19">
        <v>106.4</v>
      </c>
      <c r="Q5" s="19">
        <v>104.53</v>
      </c>
      <c r="R5" s="19">
        <v>103.59</v>
      </c>
      <c r="S5" s="19">
        <v>64.530077947962056</v>
      </c>
      <c r="T5" s="19">
        <v>67.31</v>
      </c>
      <c r="U5" s="19">
        <v>57.337892173913033</v>
      </c>
      <c r="V5" s="19">
        <v>15.72</v>
      </c>
      <c r="W5" s="19">
        <v>13.68</v>
      </c>
      <c r="X5" s="20">
        <v>43.803659574468085</v>
      </c>
      <c r="Z5" s="18">
        <f>+SUMIF('Forecast-Peak_OffPeak-Nominal'!$A$4:$A$435,$A5,'Forecast-Peak_OffPeak-Nominal'!AA$4:AA$435)/COUNTIF('Forecast-Peak_OffPeak-Nominal'!$A$4:$A$435,$A5)</f>
        <v>3.7941666666666669</v>
      </c>
      <c r="AA5" s="19">
        <f>+SUMIF('Forecast-Peak_OffPeak-Nominal'!$A$4:$A$435,$A5,'Forecast-Peak_OffPeak-Nominal'!AB$4:AB$435)/COUNTIF('Forecast-Peak_OffPeak-Nominal'!$A$4:$A$435,$A5)</f>
        <v>3.4041666666666663</v>
      </c>
      <c r="AB5" s="19">
        <f>+SUMIF('Forecast-Peak_OffPeak-Nominal'!$A$4:$A$435,$A5,'Forecast-Peak_OffPeak-Nominal'!AC$4:AC$435)/COUNTIF('Forecast-Peak_OffPeak-Nominal'!$A$4:$A$435,$A5)</f>
        <v>3.41</v>
      </c>
      <c r="AC5" s="19">
        <f>+SUMIF('Forecast-Peak_OffPeak-Nominal'!$A$4:$A$435,$A5,'Forecast-Peak_OffPeak-Nominal'!AD$4:AD$435)/COUNTIF('Forecast-Peak_OffPeak-Nominal'!$A$4:$A$435,$A5)</f>
        <v>3.7974999999999999</v>
      </c>
      <c r="AD5" s="19">
        <f>+SUMIF('Forecast-Peak_OffPeak-Nominal'!$A$4:$A$435,$A5,'Forecast-Peak_OffPeak-Nominal'!AE$4:AE$435)/COUNTIF('Forecast-Peak_OffPeak-Nominal'!$A$4:$A$435,$A5)</f>
        <v>3.7766666666666673</v>
      </c>
      <c r="AE5" s="19">
        <f>+SUMIF('Forecast-Peak_OffPeak-Nominal'!$A$4:$A$435,$A5,'Forecast-Peak_OffPeak-Nominal'!AF$4:AF$435)/COUNTIF('Forecast-Peak_OffPeak-Nominal'!$A$4:$A$435,$A5)</f>
        <v>3.589166666666666</v>
      </c>
      <c r="AF5" s="20">
        <f>+SUMIF('Forecast-Peak_OffPeak-Nominal'!$A$4:$A$435,$A5,'Forecast-Peak_OffPeak-Nominal'!AG$4:AG$435)/COUNTIF('Forecast-Peak_OffPeak-Nominal'!$A$4:$A$435,$A5)</f>
        <v>0.29908157605572233</v>
      </c>
      <c r="AH5" s="18">
        <f>+SUMIF('Forecast-Peak_OffPeak-Nominal'!$A$4:$A$435,$A5,'Forecast-Peak_OffPeak-Nominal'!AI$4:AI$435)/COUNTIF('Forecast-Peak_OffPeak-Nominal'!$A$4:$A$435,$A5)</f>
        <v>9.3110798239373889</v>
      </c>
      <c r="AI5" s="20">
        <f>+SUMIF('Forecast-Peak_OffPeak-Nominal'!$A$4:$A$436,$A5,'Forecast-Peak_OffPeak-Nominal'!AJ$4:AJ$436)/COUNTIF('Forecast-Peak_OffPeak-Nominal'!$A$4:$A$436,$A5)</f>
        <v>3.7937943452095078</v>
      </c>
      <c r="AK5" s="18">
        <f>+SUMIF('Forecast-Peak_OffPeak-Nominal'!$A$4:$A$435,$A5,'Forecast-Peak_OffPeak-Nominal'!AL$4:AL$435)/COUNTIF('Forecast-Peak_OffPeak-Nominal'!$A$4:$A$435,$A5)</f>
        <v>0.51759575632429922</v>
      </c>
      <c r="AL5" s="20">
        <f>+SUMIF('Forecast-Peak_OffPeak-Nominal'!$A$4:$A$435,$A5,'Forecast-Peak_OffPeak-Nominal'!AM$4:AM$435)/COUNTIF('Forecast-Peak_OffPeak-Nominal'!$A$4:$A$435,$A5)</f>
        <v>0.71537514707237826</v>
      </c>
      <c r="AN5" s="79">
        <v>2</v>
      </c>
      <c r="AO5" s="80">
        <v>2</v>
      </c>
      <c r="AP5" s="80">
        <v>1775</v>
      </c>
      <c r="AQ5" s="80">
        <v>8500</v>
      </c>
      <c r="AS5" s="80">
        <v>14.35</v>
      </c>
      <c r="AT5" s="80">
        <f t="shared" ref="AT5:AT39" si="1">AS5</f>
        <v>14.35</v>
      </c>
      <c r="AU5" s="81">
        <v>0</v>
      </c>
      <c r="AW5" s="18">
        <f>+SUMIF('Forecast-Peak_OffPeak-Nominal'!$A$4:$A$435,$A5,'Forecast-Peak_OffPeak-Nominal'!AX$4:AX$435)/COUNTIF('Forecast-Peak_OffPeak-Nominal'!$A$4:$A$435,$A5)</f>
        <v>10.388224443429765</v>
      </c>
      <c r="AX5" s="19">
        <f>+SUMIF('Forecast-Peak_OffPeak-Nominal'!$A$4:$A$435,$A5,'Forecast-Peak_OffPeak-Nominal'!AY$4:AY$435)/COUNTIF('Forecast-Peak_OffPeak-Nominal'!$A$4:$A$435,$A5)</f>
        <v>8.6722807748862287</v>
      </c>
      <c r="AY5" s="19">
        <f>+SUMIF('Forecast-Peak_OffPeak-Nominal'!$A$4:$A$435,$A5,'Forecast-Peak_OffPeak-Nominal'!AZ$4:AZ$435)/COUNTIF('Forecast-Peak_OffPeak-Nominal'!$A$4:$A$435,$A5)</f>
        <v>8.7027078538417939</v>
      </c>
      <c r="AZ5" s="19">
        <f>+SUMIF('Forecast-Peak_OffPeak-Nominal'!$A$4:$A$435,$A5,'Forecast-Peak_OffPeak-Nominal'!BA$4:BA$435)/COUNTIF('Forecast-Peak_OffPeak-Nominal'!$A$4:$A$435,$A5)</f>
        <v>8.1031279316719296</v>
      </c>
      <c r="BA5" s="19">
        <f>+SUMIF('Forecast-Peak_OffPeak-Nominal'!$A$4:$A$435,$A5,'Forecast-Peak_OffPeak-Nominal'!BB$4:BB$435)/COUNTIF('Forecast-Peak_OffPeak-Nominal'!$A$4:$A$435,$A5)</f>
        <v>8.1465368227269259</v>
      </c>
      <c r="BB5" s="20">
        <f>+SUMIF('Forecast-Peak_OffPeak-Nominal'!$A$4:$A$435,$A5,'Forecast-Peak_OffPeak-Nominal'!BC$4:BC$435)/COUNTIF('Forecast-Peak_OffPeak-Nominal'!$A$4:$A$435,$A5)</f>
        <v>6.6799141764070304</v>
      </c>
      <c r="BD5" s="18">
        <f>AVERAGEIF('Forecast-Peak_OffPeak-Nominal'!$A$4:$A$435,$A5,'Forecast-Peak_OffPeak-Nominal'!BE$4:BE$435)</f>
        <v>31.087868852459014</v>
      </c>
      <c r="BE5" s="20">
        <f>AVERAGEIF('Forecast-Peak_OffPeak-Nominal'!$A$4:$A$435,$A5,'Forecast-Peak_OffPeak-Nominal'!BF$4:BF$435)</f>
        <v>240.0950997838481</v>
      </c>
      <c r="BG5" s="21">
        <v>28</v>
      </c>
      <c r="BH5" s="19">
        <v>60.5</v>
      </c>
      <c r="BI5" s="19">
        <v>45.5</v>
      </c>
      <c r="BJ5" s="19">
        <v>28.7</v>
      </c>
      <c r="BK5" s="19">
        <v>28.7</v>
      </c>
      <c r="BL5" s="19">
        <v>28.7</v>
      </c>
      <c r="BM5" s="19">
        <v>15.38</v>
      </c>
      <c r="BN5" s="19">
        <v>28.7</v>
      </c>
      <c r="BO5" s="19">
        <v>22.55</v>
      </c>
      <c r="BP5" s="19">
        <v>37.67</v>
      </c>
      <c r="BQ5" s="19">
        <v>38.44</v>
      </c>
      <c r="BR5" s="19">
        <v>35.36</v>
      </c>
      <c r="BS5" s="19">
        <v>35.36</v>
      </c>
      <c r="BT5" s="19">
        <v>35.36</v>
      </c>
      <c r="BU5" s="19">
        <v>36.39</v>
      </c>
      <c r="BV5" s="19">
        <v>25.63</v>
      </c>
      <c r="BW5" s="19">
        <v>15.38</v>
      </c>
      <c r="BX5" s="19">
        <v>3.08</v>
      </c>
      <c r="BY5" s="19">
        <v>3.08</v>
      </c>
      <c r="BZ5" s="19">
        <v>3.7</v>
      </c>
      <c r="CA5" s="19">
        <v>3.8</v>
      </c>
      <c r="CC5" s="22">
        <f>VLOOKUP($A5,GDP!$A$8:$D$50,3,0)</f>
        <v>2.3641440135783325E-2</v>
      </c>
    </row>
    <row r="6" spans="1:81" x14ac:dyDescent="0.3">
      <c r="A6" s="17">
        <f t="shared" si="0"/>
        <v>2025</v>
      </c>
      <c r="B6" s="18">
        <f>+SUMIF('Forecast-Peak_OffPeak-Nominal'!$A$4:$A$435,$A6,'Forecast-Peak_OffPeak-Nominal'!C$4:C$435)/COUNTIF('Forecast-Peak_OffPeak-Nominal'!$A$4:$A$435,$A6)</f>
        <v>30.683226666666673</v>
      </c>
      <c r="C6" s="19">
        <f>+SUMIF('Forecast-Peak_OffPeak-Nominal'!$A$4:$A$435,$A6,'Forecast-Peak_OffPeak-Nominal'!D$4:D$435)/COUNTIF('Forecast-Peak_OffPeak-Nominal'!$A$4:$A$435,$A6)</f>
        <v>28.819150000000004</v>
      </c>
      <c r="D6" s="19">
        <f>+SUMIF('Forecast-Peak_OffPeak-Nominal'!$A$4:$A$435,$A6,'Forecast-Peak_OffPeak-Nominal'!E$4:E$435)/COUNTIF('Forecast-Peak_OffPeak-Nominal'!$A$4:$A$435,$A6)</f>
        <v>29.699046666666664</v>
      </c>
      <c r="E6" s="19">
        <f>+SUMIF('Forecast-Peak_OffPeak-Nominal'!$A$4:$A$435,$A6,'Forecast-Peak_OffPeak-Nominal'!F$4:F$435)/COUNTIF('Forecast-Peak_OffPeak-Nominal'!$A$4:$A$435,$A6)</f>
        <v>27.303681666666666</v>
      </c>
      <c r="F6" s="19">
        <f>+SUMIF('Forecast-Peak_OffPeak-Nominal'!$A$4:$A$435,$A6,'Forecast-Peak_OffPeak-Nominal'!G$4:G$435)/COUNTIF('Forecast-Peak_OffPeak-Nominal'!$A$4:$A$435,$A6)</f>
        <v>29.924488333333333</v>
      </c>
      <c r="G6" s="19">
        <f>+SUMIF('Forecast-Peak_OffPeak-Nominal'!$A$4:$A$435,$A6,'Forecast-Peak_OffPeak-Nominal'!H$4:H$435)/COUNTIF('Forecast-Peak_OffPeak-Nominal'!$A$4:$A$435,$A6)</f>
        <v>27.121335833333333</v>
      </c>
      <c r="H6" s="19">
        <f>+SUMIF('Forecast-Peak_OffPeak-Nominal'!$A$4:$A$435,$A6,'Forecast-Peak_OffPeak-Nominal'!I$4:I$435)/COUNTIF('Forecast-Peak_OffPeak-Nominal'!$A$4:$A$435,$A6)</f>
        <v>27.597499999999997</v>
      </c>
      <c r="I6" s="19">
        <f>+SUMIF('Forecast-Peak_OffPeak-Nominal'!$A$4:$A$435,$A6,'Forecast-Peak_OffPeak-Nominal'!J$4:J$435)/COUNTIF('Forecast-Peak_OffPeak-Nominal'!$A$4:$A$435,$A6)</f>
        <v>26.563333333333336</v>
      </c>
      <c r="J6" s="19">
        <f>+SUMIF('Forecast-Peak_OffPeak-Nominal'!$A$4:$A$435,$A6,'Forecast-Peak_OffPeak-Nominal'!K$4:K$435)/COUNTIF('Forecast-Peak_OffPeak-Nominal'!$A$4:$A$435,$A6)</f>
        <v>27.846666666666668</v>
      </c>
      <c r="K6" s="19">
        <f>+SUMIF('Forecast-Peak_OffPeak-Nominal'!$A$4:$A$435,$A6,'Forecast-Peak_OffPeak-Nominal'!L$4:L$435)/COUNTIF('Forecast-Peak_OffPeak-Nominal'!$A$4:$A$435,$A6)</f>
        <v>26.805833333333336</v>
      </c>
      <c r="L6" s="19">
        <f>+SUMIF('Forecast-Peak_OffPeak-Nominal'!$A$4:$A$435,$A6,'Forecast-Peak_OffPeak-Nominal'!M$4:M$435)/COUNTIF('Forecast-Peak_OffPeak-Nominal'!$A$4:$A$435,$A6)</f>
        <v>22.610833333333336</v>
      </c>
      <c r="M6" s="20">
        <f>+SUMIF('Forecast-Peak_OffPeak-Nominal'!$A$4:$A$435,$A6,'Forecast-Peak_OffPeak-Nominal'!N$4:N$435)/COUNTIF('Forecast-Peak_OffPeak-Nominal'!$A$4:$A$435,$A6)</f>
        <v>22.231666666666666</v>
      </c>
      <c r="O6" s="18">
        <v>83.998000000000005</v>
      </c>
      <c r="P6" s="19">
        <v>84.71</v>
      </c>
      <c r="Q6" s="19">
        <v>83.28</v>
      </c>
      <c r="R6" s="19">
        <v>82.34</v>
      </c>
      <c r="S6" s="19">
        <v>50.364955078637244</v>
      </c>
      <c r="T6" s="19">
        <v>52.84</v>
      </c>
      <c r="U6" s="19">
        <v>50.17042086956522</v>
      </c>
      <c r="V6" s="19">
        <v>14.95</v>
      </c>
      <c r="W6" s="19">
        <v>13.02</v>
      </c>
      <c r="X6" s="20">
        <v>35.200425531914895</v>
      </c>
      <c r="Z6" s="18">
        <f>+SUMIF('Forecast-Peak_OffPeak-Nominal'!$A$4:$A$435,$A6,'Forecast-Peak_OffPeak-Nominal'!AA$4:AA$435)/COUNTIF('Forecast-Peak_OffPeak-Nominal'!$A$4:$A$435,$A6)</f>
        <v>3.6199999999999997</v>
      </c>
      <c r="AA6" s="19">
        <f>+SUMIF('Forecast-Peak_OffPeak-Nominal'!$A$4:$A$435,$A6,'Forecast-Peak_OffPeak-Nominal'!AB$4:AB$435)/COUNTIF('Forecast-Peak_OffPeak-Nominal'!$A$4:$A$435,$A6)</f>
        <v>3.1966666666666668</v>
      </c>
      <c r="AB6" s="19">
        <f>+SUMIF('Forecast-Peak_OffPeak-Nominal'!$A$4:$A$435,$A6,'Forecast-Peak_OffPeak-Nominal'!AC$4:AC$435)/COUNTIF('Forecast-Peak_OffPeak-Nominal'!$A$4:$A$435,$A6)</f>
        <v>3.1983333333333337</v>
      </c>
      <c r="AC6" s="19">
        <f>+SUMIF('Forecast-Peak_OffPeak-Nominal'!$A$4:$A$435,$A6,'Forecast-Peak_OffPeak-Nominal'!AD$4:AD$435)/COUNTIF('Forecast-Peak_OffPeak-Nominal'!$A$4:$A$435,$A6)</f>
        <v>3.5891666666666668</v>
      </c>
      <c r="AD6" s="19">
        <f>+SUMIF('Forecast-Peak_OffPeak-Nominal'!$A$4:$A$435,$A6,'Forecast-Peak_OffPeak-Nominal'!AE$4:AE$435)/COUNTIF('Forecast-Peak_OffPeak-Nominal'!$A$4:$A$435,$A6)</f>
        <v>3.6033333333333335</v>
      </c>
      <c r="AE6" s="19">
        <f>+SUMIF('Forecast-Peak_OffPeak-Nominal'!$A$4:$A$435,$A6,'Forecast-Peak_OffPeak-Nominal'!AF$4:AF$435)/COUNTIF('Forecast-Peak_OffPeak-Nominal'!$A$4:$A$435,$A6)</f>
        <v>3.3933333333333326</v>
      </c>
      <c r="AF6" s="20">
        <f>+SUMIF('Forecast-Peak_OffPeak-Nominal'!$A$4:$A$435,$A6,'Forecast-Peak_OffPeak-Nominal'!AG$4:AG$435)/COUNTIF('Forecast-Peak_OffPeak-Nominal'!$A$4:$A$435,$A6)</f>
        <v>0.30735669235128993</v>
      </c>
      <c r="AH6" s="18">
        <f>+SUMIF('Forecast-Peak_OffPeak-Nominal'!$A$4:$A$435,$A6,'Forecast-Peak_OffPeak-Nominal'!AI$4:AI$435)/COUNTIF('Forecast-Peak_OffPeak-Nominal'!$A$4:$A$435,$A6)</f>
        <v>9.1201478689936462</v>
      </c>
      <c r="AI6" s="20">
        <f>+SUMIF('Forecast-Peak_OffPeak-Nominal'!$A$4:$A$436,$A6,'Forecast-Peak_OffPeak-Nominal'!AJ$4:AJ$436)/COUNTIF('Forecast-Peak_OffPeak-Nominal'!$A$4:$A$436,$A6)</f>
        <v>3.619959164459313</v>
      </c>
      <c r="AK6" s="18">
        <f>+SUMIF('Forecast-Peak_OffPeak-Nominal'!$A$4:$A$435,$A6,'Forecast-Peak_OffPeak-Nominal'!AL$4:AL$435)/COUNTIF('Forecast-Peak_OffPeak-Nominal'!$A$4:$A$435,$A6)</f>
        <v>0.52395774941512763</v>
      </c>
      <c r="AL6" s="20">
        <f>+SUMIF('Forecast-Peak_OffPeak-Nominal'!$A$4:$A$435,$A6,'Forecast-Peak_OffPeak-Nominal'!AM$4:AM$435)/COUNTIF('Forecast-Peak_OffPeak-Nominal'!$A$4:$A$435,$A6)</f>
        <v>0.72186823014585366</v>
      </c>
      <c r="AN6" s="79">
        <v>2</v>
      </c>
      <c r="AO6" s="80">
        <v>2</v>
      </c>
      <c r="AP6" s="80">
        <v>750</v>
      </c>
      <c r="AQ6" s="80">
        <v>4200</v>
      </c>
      <c r="AS6" s="80">
        <v>14.75</v>
      </c>
      <c r="AT6" s="80">
        <f t="shared" si="1"/>
        <v>14.75</v>
      </c>
      <c r="AU6" s="81">
        <v>0</v>
      </c>
      <c r="AW6" s="18">
        <f>+SUMIF('Forecast-Peak_OffPeak-Nominal'!$A$4:$A$435,$A6,'Forecast-Peak_OffPeak-Nominal'!AX$4:AX$435)/COUNTIF('Forecast-Peak_OffPeak-Nominal'!$A$4:$A$435,$A6)</f>
        <v>9.6845434765859242</v>
      </c>
      <c r="AX6" s="19">
        <f>+SUMIF('Forecast-Peak_OffPeak-Nominal'!$A$4:$A$435,$A6,'Forecast-Peak_OffPeak-Nominal'!AY$4:AY$435)/COUNTIF('Forecast-Peak_OffPeak-Nominal'!$A$4:$A$435,$A6)</f>
        <v>8.8445246615278954</v>
      </c>
      <c r="AY6" s="19">
        <f>+SUMIF('Forecast-Peak_OffPeak-Nominal'!$A$4:$A$435,$A6,'Forecast-Peak_OffPeak-Nominal'!AZ$4:AZ$435)/COUNTIF('Forecast-Peak_OffPeak-Nominal'!$A$4:$A$435,$A6)</f>
        <v>8.9150699713502561</v>
      </c>
      <c r="AZ6" s="19">
        <f>+SUMIF('Forecast-Peak_OffPeak-Nominal'!$A$4:$A$435,$A6,'Forecast-Peak_OffPeak-Nominal'!BA$4:BA$435)/COUNTIF('Forecast-Peak_OffPeak-Nominal'!$A$4:$A$435,$A6)</f>
        <v>7.687198313820204</v>
      </c>
      <c r="BA6" s="19">
        <f>+SUMIF('Forecast-Peak_OffPeak-Nominal'!$A$4:$A$435,$A6,'Forecast-Peak_OffPeak-Nominal'!BB$4:BB$435)/COUNTIF('Forecast-Peak_OffPeak-Nominal'!$A$4:$A$435,$A6)</f>
        <v>7.758860767653605</v>
      </c>
      <c r="BB6" s="20">
        <f>+SUMIF('Forecast-Peak_OffPeak-Nominal'!$A$4:$A$435,$A6,'Forecast-Peak_OffPeak-Nominal'!BC$4:BC$435)/COUNTIF('Forecast-Peak_OffPeak-Nominal'!$A$4:$A$435,$A6)</f>
        <v>6.3646474277575829</v>
      </c>
      <c r="BD6" s="18">
        <f>AVERAGEIF('Forecast-Peak_OffPeak-Nominal'!$A$4:$A$435,$A6,'Forecast-Peak_OffPeak-Nominal'!BE$4:BE$435)</f>
        <v>88.580500000000015</v>
      </c>
      <c r="BE6" s="20">
        <f>AVERAGEIF('Forecast-Peak_OffPeak-Nominal'!$A$4:$A$435,$A6,'Forecast-Peak_OffPeak-Nominal'!BF$4:BF$435)</f>
        <v>244.69451015397229</v>
      </c>
      <c r="BG6" s="21">
        <v>28</v>
      </c>
      <c r="BH6" s="19">
        <v>56</v>
      </c>
      <c r="BI6" s="19">
        <v>44</v>
      </c>
      <c r="BJ6" s="19">
        <v>29.28</v>
      </c>
      <c r="BK6" s="19">
        <v>29.28</v>
      </c>
      <c r="BL6" s="19">
        <v>29.28</v>
      </c>
      <c r="BM6" s="19">
        <v>15.69</v>
      </c>
      <c r="BN6" s="19">
        <v>29.28</v>
      </c>
      <c r="BO6" s="19">
        <v>21.96</v>
      </c>
      <c r="BP6" s="19">
        <v>37.119999999999997</v>
      </c>
      <c r="BQ6" s="19">
        <v>37.119999999999997</v>
      </c>
      <c r="BR6" s="19">
        <v>33.99</v>
      </c>
      <c r="BS6" s="19">
        <v>33.99</v>
      </c>
      <c r="BT6" s="19">
        <v>33.99</v>
      </c>
      <c r="BU6" s="19">
        <v>35.03</v>
      </c>
      <c r="BV6" s="19">
        <v>24.05</v>
      </c>
      <c r="BW6" s="19">
        <v>15.69</v>
      </c>
      <c r="BX6" s="19">
        <v>3.14</v>
      </c>
      <c r="BY6" s="19">
        <v>3.14</v>
      </c>
      <c r="BZ6" s="19">
        <v>3.85</v>
      </c>
      <c r="CA6" s="19">
        <v>3.95</v>
      </c>
      <c r="CC6" s="22">
        <f>VLOOKUP($A6,GDP!$A$8:$D$50,3,0)</f>
        <v>1.9156619082459733E-2</v>
      </c>
    </row>
    <row r="7" spans="1:81" x14ac:dyDescent="0.3">
      <c r="A7" s="17">
        <f t="shared" si="0"/>
        <v>2026</v>
      </c>
      <c r="B7" s="18">
        <f>+SUMIF('Forecast-Peak_OffPeak-Nominal'!$A$4:$A$435,$A7,'Forecast-Peak_OffPeak-Nominal'!C$4:C$435)/COUNTIF('Forecast-Peak_OffPeak-Nominal'!$A$4:$A$435,$A7)</f>
        <v>30.78856</v>
      </c>
      <c r="C7" s="19">
        <f>+SUMIF('Forecast-Peak_OffPeak-Nominal'!$A$4:$A$435,$A7,'Forecast-Peak_OffPeak-Nominal'!D$4:D$435)/COUNTIF('Forecast-Peak_OffPeak-Nominal'!$A$4:$A$435,$A7)</f>
        <v>28.772765000000003</v>
      </c>
      <c r="D7" s="19">
        <f>+SUMIF('Forecast-Peak_OffPeak-Nominal'!$A$4:$A$435,$A7,'Forecast-Peak_OffPeak-Nominal'!E$4:E$435)/COUNTIF('Forecast-Peak_OffPeak-Nominal'!$A$4:$A$435,$A7)</f>
        <v>29.603685833333333</v>
      </c>
      <c r="E7" s="19">
        <f>+SUMIF('Forecast-Peak_OffPeak-Nominal'!$A$4:$A$435,$A7,'Forecast-Peak_OffPeak-Nominal'!F$4:F$435)/COUNTIF('Forecast-Peak_OffPeak-Nominal'!$A$4:$A$435,$A7)</f>
        <v>27.328734166666667</v>
      </c>
      <c r="F7" s="19">
        <f>+SUMIF('Forecast-Peak_OffPeak-Nominal'!$A$4:$A$435,$A7,'Forecast-Peak_OffPeak-Nominal'!G$4:G$435)/COUNTIF('Forecast-Peak_OffPeak-Nominal'!$A$4:$A$435,$A7)</f>
        <v>29.818278333333335</v>
      </c>
      <c r="G7" s="19">
        <f>+SUMIF('Forecast-Peak_OffPeak-Nominal'!$A$4:$A$435,$A7,'Forecast-Peak_OffPeak-Nominal'!H$4:H$435)/COUNTIF('Forecast-Peak_OffPeak-Nominal'!$A$4:$A$435,$A7)</f>
        <v>27.17568416666667</v>
      </c>
      <c r="H7" s="19">
        <f>+SUMIF('Forecast-Peak_OffPeak-Nominal'!$A$4:$A$435,$A7,'Forecast-Peak_OffPeak-Nominal'!I$4:I$435)/COUNTIF('Forecast-Peak_OffPeak-Nominal'!$A$4:$A$435,$A7)</f>
        <v>26.52</v>
      </c>
      <c r="I7" s="19">
        <f>+SUMIF('Forecast-Peak_OffPeak-Nominal'!$A$4:$A$435,$A7,'Forecast-Peak_OffPeak-Nominal'!J$4:J$435)/COUNTIF('Forecast-Peak_OffPeak-Nominal'!$A$4:$A$435,$A7)</f>
        <v>25.948333333333334</v>
      </c>
      <c r="J7" s="19">
        <f>+SUMIF('Forecast-Peak_OffPeak-Nominal'!$A$4:$A$435,$A7,'Forecast-Peak_OffPeak-Nominal'!K$4:K$435)/COUNTIF('Forecast-Peak_OffPeak-Nominal'!$A$4:$A$435,$A7)</f>
        <v>26.681666666666668</v>
      </c>
      <c r="K7" s="19">
        <f>+SUMIF('Forecast-Peak_OffPeak-Nominal'!$A$4:$A$435,$A7,'Forecast-Peak_OffPeak-Nominal'!L$4:L$435)/COUNTIF('Forecast-Peak_OffPeak-Nominal'!$A$4:$A$435,$A7)</f>
        <v>26.094999999999999</v>
      </c>
      <c r="L7" s="19">
        <f>+SUMIF('Forecast-Peak_OffPeak-Nominal'!$A$4:$A$435,$A7,'Forecast-Peak_OffPeak-Nominal'!M$4:M$435)/COUNTIF('Forecast-Peak_OffPeak-Nominal'!$A$4:$A$435,$A7)</f>
        <v>21.72583333333333</v>
      </c>
      <c r="M7" s="20">
        <f>+SUMIF('Forecast-Peak_OffPeak-Nominal'!$A$4:$A$435,$A7,'Forecast-Peak_OffPeak-Nominal'!N$4:N$435)/COUNTIF('Forecast-Peak_OffPeak-Nominal'!$A$4:$A$435,$A7)</f>
        <v>21.66333333333333</v>
      </c>
      <c r="O7" s="18">
        <v>110.65300000000001</v>
      </c>
      <c r="P7" s="19">
        <v>111.59</v>
      </c>
      <c r="Q7" s="19">
        <v>109.62</v>
      </c>
      <c r="R7" s="19">
        <v>108.68</v>
      </c>
      <c r="S7" s="19">
        <v>51.824710042329059</v>
      </c>
      <c r="T7" s="19">
        <v>49.7</v>
      </c>
      <c r="U7" s="19">
        <v>48.718907826086948</v>
      </c>
      <c r="V7" s="19">
        <v>15.19</v>
      </c>
      <c r="W7" s="19">
        <v>13.25</v>
      </c>
      <c r="X7" s="20">
        <v>35.72817021276596</v>
      </c>
      <c r="Z7" s="18">
        <f>+SUMIF('Forecast-Peak_OffPeak-Nominal'!$A$4:$A$435,$A7,'Forecast-Peak_OffPeak-Nominal'!AA$4:AA$435)/COUNTIF('Forecast-Peak_OffPeak-Nominal'!$A$4:$A$435,$A7)</f>
        <v>3.5675000000000003</v>
      </c>
      <c r="AA7" s="19">
        <f>+SUMIF('Forecast-Peak_OffPeak-Nominal'!$A$4:$A$435,$A7,'Forecast-Peak_OffPeak-Nominal'!AB$4:AB$435)/COUNTIF('Forecast-Peak_OffPeak-Nominal'!$A$4:$A$435,$A7)</f>
        <v>3.1441666666666666</v>
      </c>
      <c r="AB7" s="19">
        <f>+SUMIF('Forecast-Peak_OffPeak-Nominal'!$A$4:$A$435,$A7,'Forecast-Peak_OffPeak-Nominal'!AC$4:AC$435)/COUNTIF('Forecast-Peak_OffPeak-Nominal'!$A$4:$A$435,$A7)</f>
        <v>3.1308333333333334</v>
      </c>
      <c r="AC7" s="19">
        <f>+SUMIF('Forecast-Peak_OffPeak-Nominal'!$A$4:$A$435,$A7,'Forecast-Peak_OffPeak-Nominal'!AD$4:AD$435)/COUNTIF('Forecast-Peak_OffPeak-Nominal'!$A$4:$A$435,$A7)</f>
        <v>3.5341666666666671</v>
      </c>
      <c r="AD7" s="19">
        <f>+SUMIF('Forecast-Peak_OffPeak-Nominal'!$A$4:$A$435,$A7,'Forecast-Peak_OffPeak-Nominal'!AE$4:AE$435)/COUNTIF('Forecast-Peak_OffPeak-Nominal'!$A$4:$A$435,$A7)</f>
        <v>3.5500000000000003</v>
      </c>
      <c r="AE7" s="19">
        <f>+SUMIF('Forecast-Peak_OffPeak-Nominal'!$A$4:$A$435,$A7,'Forecast-Peak_OffPeak-Nominal'!AF$4:AF$435)/COUNTIF('Forecast-Peak_OffPeak-Nominal'!$A$4:$A$435,$A7)</f>
        <v>3.3241666666666667</v>
      </c>
      <c r="AF7" s="20">
        <f>+SUMIF('Forecast-Peak_OffPeak-Nominal'!$A$4:$A$435,$A7,'Forecast-Peak_OffPeak-Nominal'!AG$4:AG$435)/COUNTIF('Forecast-Peak_OffPeak-Nominal'!$A$4:$A$435,$A7)</f>
        <v>0.31506003690751205</v>
      </c>
      <c r="AH7" s="18">
        <f>+SUMIF('Forecast-Peak_OffPeak-Nominal'!$A$4:$A$435,$A7,'Forecast-Peak_OffPeak-Nominal'!AI$4:AI$435)/COUNTIF('Forecast-Peak_OffPeak-Nominal'!$A$4:$A$435,$A7)</f>
        <v>9.0515004752253336</v>
      </c>
      <c r="AI7" s="20">
        <f>+SUMIF('Forecast-Peak_OffPeak-Nominal'!$A$4:$A$436,$A7,'Forecast-Peak_OffPeak-Nominal'!AJ$4:AJ$436)/COUNTIF('Forecast-Peak_OffPeak-Nominal'!$A$4:$A$436,$A7)</f>
        <v>3.5684085448845511</v>
      </c>
      <c r="AK7" s="18">
        <f>+SUMIF('Forecast-Peak_OffPeak-Nominal'!$A$4:$A$435,$A7,'Forecast-Peak_OffPeak-Nominal'!AL$4:AL$435)/COUNTIF('Forecast-Peak_OffPeak-Nominal'!$A$4:$A$435,$A7)</f>
        <v>0.52967430008188643</v>
      </c>
      <c r="AL7" s="20">
        <f>+SUMIF('Forecast-Peak_OffPeak-Nominal'!$A$4:$A$435,$A7,'Forecast-Peak_OffPeak-Nominal'!AM$4:AM$435)/COUNTIF('Forecast-Peak_OffPeak-Nominal'!$A$4:$A$435,$A7)</f>
        <v>0.72772192764433619</v>
      </c>
      <c r="AN7" s="79">
        <v>2</v>
      </c>
      <c r="AO7" s="80">
        <v>2</v>
      </c>
      <c r="AP7" s="80">
        <v>500</v>
      </c>
      <c r="AQ7" s="80">
        <v>3500</v>
      </c>
      <c r="AS7" s="80">
        <v>15.35</v>
      </c>
      <c r="AT7" s="80">
        <f t="shared" si="1"/>
        <v>15.35</v>
      </c>
      <c r="AU7" s="81">
        <v>0</v>
      </c>
      <c r="AW7" s="18">
        <f>+SUMIF('Forecast-Peak_OffPeak-Nominal'!$A$4:$A$435,$A7,'Forecast-Peak_OffPeak-Nominal'!AX$4:AX$435)/COUNTIF('Forecast-Peak_OffPeak-Nominal'!$A$4:$A$435,$A7)</f>
        <v>9.8788556758858252</v>
      </c>
      <c r="AX7" s="19">
        <f>+SUMIF('Forecast-Peak_OffPeak-Nominal'!$A$4:$A$435,$A7,'Forecast-Peak_OffPeak-Nominal'!AY$4:AY$435)/COUNTIF('Forecast-Peak_OffPeak-Nominal'!$A$4:$A$435,$A7)</f>
        <v>9.0006036495743214</v>
      </c>
      <c r="AY7" s="19">
        <f>+SUMIF('Forecast-Peak_OffPeak-Nominal'!$A$4:$A$435,$A7,'Forecast-Peak_OffPeak-Nominal'!AZ$4:AZ$435)/COUNTIF('Forecast-Peak_OffPeak-Nominal'!$A$4:$A$435,$A7)</f>
        <v>9.0680164704994475</v>
      </c>
      <c r="AZ7" s="19">
        <f>+SUMIF('Forecast-Peak_OffPeak-Nominal'!$A$4:$A$435,$A7,'Forecast-Peak_OffPeak-Nominal'!BA$4:BA$435)/COUNTIF('Forecast-Peak_OffPeak-Nominal'!$A$4:$A$435,$A7)</f>
        <v>7.4922766138494232</v>
      </c>
      <c r="BA7" s="19">
        <f>+SUMIF('Forecast-Peak_OffPeak-Nominal'!$A$4:$A$435,$A7,'Forecast-Peak_OffPeak-Nominal'!BB$4:BB$435)/COUNTIF('Forecast-Peak_OffPeak-Nominal'!$A$4:$A$435,$A7)</f>
        <v>7.5398819534991333</v>
      </c>
      <c r="BB7" s="20">
        <f>+SUMIF('Forecast-Peak_OffPeak-Nominal'!$A$4:$A$435,$A7,'Forecast-Peak_OffPeak-Nominal'!BC$4:BC$435)/COUNTIF('Forecast-Peak_OffPeak-Nominal'!$A$4:$A$435,$A7)</f>
        <v>6.1965166192810948</v>
      </c>
      <c r="BD7" s="18">
        <f>AVERAGEIF('Forecast-Peak_OffPeak-Nominal'!$A$4:$A$435,$A7,'Forecast-Peak_OffPeak-Nominal'!BE$4:BE$435)</f>
        <v>170.89599999999999</v>
      </c>
      <c r="BE7" s="20">
        <f>AVERAGEIF('Forecast-Peak_OffPeak-Nominal'!$A$4:$A$435,$A7,'Forecast-Peak_OffPeak-Nominal'!BF$4:BF$435)</f>
        <v>249.25845294243587</v>
      </c>
      <c r="BG7" s="21">
        <v>29</v>
      </c>
      <c r="BH7" s="19">
        <v>40.889333333333333</v>
      </c>
      <c r="BI7" s="19">
        <v>32.889333333333333</v>
      </c>
      <c r="BJ7" s="19">
        <v>29.87</v>
      </c>
      <c r="BK7" s="19">
        <v>29.87</v>
      </c>
      <c r="BL7" s="19">
        <v>29.87</v>
      </c>
      <c r="BM7" s="19">
        <v>16</v>
      </c>
      <c r="BN7" s="19">
        <v>23.47</v>
      </c>
      <c r="BO7" s="19">
        <v>21.87</v>
      </c>
      <c r="BP7" s="19">
        <v>27.47</v>
      </c>
      <c r="BQ7" s="19">
        <v>29.34</v>
      </c>
      <c r="BR7" s="19">
        <v>24.8</v>
      </c>
      <c r="BS7" s="19">
        <v>24.8</v>
      </c>
      <c r="BT7" s="19">
        <v>24.8</v>
      </c>
      <c r="BU7" s="19">
        <v>25.87</v>
      </c>
      <c r="BV7" s="19">
        <v>22.94</v>
      </c>
      <c r="BW7" s="19">
        <v>16</v>
      </c>
      <c r="BX7" s="19">
        <v>3.2</v>
      </c>
      <c r="BY7" s="19">
        <v>3.2</v>
      </c>
      <c r="BZ7" s="19">
        <v>3.2947366666666666</v>
      </c>
      <c r="CA7" s="19">
        <v>2.7773329333333336</v>
      </c>
      <c r="CC7" s="22">
        <f>VLOOKUP($A7,GDP!$A$8:$D$50,3,0)</f>
        <v>1.8651594535536265E-2</v>
      </c>
    </row>
    <row r="8" spans="1:81" x14ac:dyDescent="0.3">
      <c r="A8" s="17">
        <f t="shared" si="0"/>
        <v>2027</v>
      </c>
      <c r="B8" s="18">
        <f>+SUMIF('Forecast-Peak_OffPeak-Nominal'!$A$4:$A$435,$A8,'Forecast-Peak_OffPeak-Nominal'!C$4:C$435)/COUNTIF('Forecast-Peak_OffPeak-Nominal'!$A$4:$A$435,$A8)</f>
        <v>30.567646666666665</v>
      </c>
      <c r="C8" s="19">
        <f>+SUMIF('Forecast-Peak_OffPeak-Nominal'!$A$4:$A$435,$A8,'Forecast-Peak_OffPeak-Nominal'!D$4:D$435)/COUNTIF('Forecast-Peak_OffPeak-Nominal'!$A$4:$A$435,$A8)</f>
        <v>28.618438333333334</v>
      </c>
      <c r="D8" s="19">
        <f>+SUMIF('Forecast-Peak_OffPeak-Nominal'!$A$4:$A$435,$A8,'Forecast-Peak_OffPeak-Nominal'!E$4:E$435)/COUNTIF('Forecast-Peak_OffPeak-Nominal'!$A$4:$A$435,$A8)</f>
        <v>30.197569166666668</v>
      </c>
      <c r="E8" s="19">
        <f>+SUMIF('Forecast-Peak_OffPeak-Nominal'!$A$4:$A$435,$A8,'Forecast-Peak_OffPeak-Nominal'!F$4:F$435)/COUNTIF('Forecast-Peak_OffPeak-Nominal'!$A$4:$A$435,$A8)</f>
        <v>27.749947500000001</v>
      </c>
      <c r="F8" s="19">
        <f>+SUMIF('Forecast-Peak_OffPeak-Nominal'!$A$4:$A$435,$A8,'Forecast-Peak_OffPeak-Nominal'!G$4:G$435)/COUNTIF('Forecast-Peak_OffPeak-Nominal'!$A$4:$A$435,$A8)</f>
        <v>30.353665833333338</v>
      </c>
      <c r="G8" s="19">
        <f>+SUMIF('Forecast-Peak_OffPeak-Nominal'!$A$4:$A$435,$A8,'Forecast-Peak_OffPeak-Nominal'!H$4:H$435)/COUNTIF('Forecast-Peak_OffPeak-Nominal'!$A$4:$A$435,$A8)</f>
        <v>27.479048333333335</v>
      </c>
      <c r="H8" s="19">
        <f>+SUMIF('Forecast-Peak_OffPeak-Nominal'!$A$4:$A$435,$A8,'Forecast-Peak_OffPeak-Nominal'!I$4:I$435)/COUNTIF('Forecast-Peak_OffPeak-Nominal'!$A$4:$A$435,$A8)</f>
        <v>27.040833333333335</v>
      </c>
      <c r="I8" s="19">
        <f>+SUMIF('Forecast-Peak_OffPeak-Nominal'!$A$4:$A$435,$A8,'Forecast-Peak_OffPeak-Nominal'!J$4:J$435)/COUNTIF('Forecast-Peak_OffPeak-Nominal'!$A$4:$A$435,$A8)</f>
        <v>26.631666666666664</v>
      </c>
      <c r="J8" s="19">
        <f>+SUMIF('Forecast-Peak_OffPeak-Nominal'!$A$4:$A$435,$A8,'Forecast-Peak_OffPeak-Nominal'!K$4:K$435)/COUNTIF('Forecast-Peak_OffPeak-Nominal'!$A$4:$A$435,$A8)</f>
        <v>27.198333333333334</v>
      </c>
      <c r="K8" s="19">
        <f>+SUMIF('Forecast-Peak_OffPeak-Nominal'!$A$4:$A$435,$A8,'Forecast-Peak_OffPeak-Nominal'!L$4:L$435)/COUNTIF('Forecast-Peak_OffPeak-Nominal'!$A$4:$A$435,$A8)</f>
        <v>26.771666666666665</v>
      </c>
      <c r="L8" s="19">
        <f>+SUMIF('Forecast-Peak_OffPeak-Nominal'!$A$4:$A$435,$A8,'Forecast-Peak_OffPeak-Nominal'!M$4:M$435)/COUNTIF('Forecast-Peak_OffPeak-Nominal'!$A$4:$A$435,$A8)</f>
        <v>22.180833333333336</v>
      </c>
      <c r="M8" s="20">
        <f>+SUMIF('Forecast-Peak_OffPeak-Nominal'!$A$4:$A$435,$A8,'Forecast-Peak_OffPeak-Nominal'!N$4:N$435)/COUNTIF('Forecast-Peak_OffPeak-Nominal'!$A$4:$A$435,$A8)</f>
        <v>22.498333333333335</v>
      </c>
      <c r="O8" s="18">
        <v>101.054</v>
      </c>
      <c r="P8" s="19">
        <v>101.91</v>
      </c>
      <c r="Q8" s="19">
        <v>100.15</v>
      </c>
      <c r="R8" s="19">
        <v>99.210000000000008</v>
      </c>
      <c r="S8" s="19">
        <v>52.713328611625116</v>
      </c>
      <c r="T8" s="19">
        <v>51.97</v>
      </c>
      <c r="U8" s="19">
        <v>49.950191304347825</v>
      </c>
      <c r="V8" s="19">
        <v>15.49</v>
      </c>
      <c r="W8" s="19">
        <v>13.51</v>
      </c>
      <c r="X8" s="20">
        <v>36.445106382978722</v>
      </c>
      <c r="Z8" s="18">
        <f>+SUMIF('Forecast-Peak_OffPeak-Nominal'!$A$4:$A$435,$A8,'Forecast-Peak_OffPeak-Nominal'!AA$4:AA$435)/COUNTIF('Forecast-Peak_OffPeak-Nominal'!$A$4:$A$435,$A8)</f>
        <v>3.6683333333333334</v>
      </c>
      <c r="AA8" s="19">
        <f>+SUMIF('Forecast-Peak_OffPeak-Nominal'!$A$4:$A$435,$A8,'Forecast-Peak_OffPeak-Nominal'!AB$4:AB$435)/COUNTIF('Forecast-Peak_OffPeak-Nominal'!$A$4:$A$435,$A8)</f>
        <v>3.1741666666666664</v>
      </c>
      <c r="AB8" s="19">
        <f>+SUMIF('Forecast-Peak_OffPeak-Nominal'!$A$4:$A$435,$A8,'Forecast-Peak_OffPeak-Nominal'!AC$4:AC$435)/COUNTIF('Forecast-Peak_OffPeak-Nominal'!$A$4:$A$435,$A8)</f>
        <v>3.1758333333333333</v>
      </c>
      <c r="AC8" s="19">
        <f>+SUMIF('Forecast-Peak_OffPeak-Nominal'!$A$4:$A$435,$A8,'Forecast-Peak_OffPeak-Nominal'!AD$4:AD$435)/COUNTIF('Forecast-Peak_OffPeak-Nominal'!$A$4:$A$435,$A8)</f>
        <v>3.5658333333333325</v>
      </c>
      <c r="AD8" s="19">
        <f>+SUMIF('Forecast-Peak_OffPeak-Nominal'!$A$4:$A$435,$A8,'Forecast-Peak_OffPeak-Nominal'!AE$4:AE$435)/COUNTIF('Forecast-Peak_OffPeak-Nominal'!$A$4:$A$435,$A8)</f>
        <v>3.6508333333333343</v>
      </c>
      <c r="AE8" s="19">
        <f>+SUMIF('Forecast-Peak_OffPeak-Nominal'!$A$4:$A$435,$A8,'Forecast-Peak_OffPeak-Nominal'!AF$4:AF$435)/COUNTIF('Forecast-Peak_OffPeak-Nominal'!$A$4:$A$435,$A8)</f>
        <v>3.3525000000000005</v>
      </c>
      <c r="AF8" s="20">
        <f>+SUMIF('Forecast-Peak_OffPeak-Nominal'!$A$4:$A$435,$A8,'Forecast-Peak_OffPeak-Nominal'!AG$4:AG$435)/COUNTIF('Forecast-Peak_OffPeak-Nominal'!$A$4:$A$435,$A8)</f>
        <v>0.32204365423181436</v>
      </c>
      <c r="AH8" s="18">
        <f>+SUMIF('Forecast-Peak_OffPeak-Nominal'!$A$4:$A$435,$A8,'Forecast-Peak_OffPeak-Nominal'!AI$4:AI$435)/COUNTIF('Forecast-Peak_OffPeak-Nominal'!$A$4:$A$435,$A8)</f>
        <v>9.133775684751873</v>
      </c>
      <c r="AI8" s="20">
        <f>+SUMIF('Forecast-Peak_OffPeak-Nominal'!$A$4:$A$436,$A8,'Forecast-Peak_OffPeak-Nominal'!AJ$4:AJ$436)/COUNTIF('Forecast-Peak_OffPeak-Nominal'!$A$4:$A$436,$A8)</f>
        <v>3.6677805286046397</v>
      </c>
      <c r="AK8" s="18">
        <f>+SUMIF('Forecast-Peak_OffPeak-Nominal'!$A$4:$A$435,$A8,'Forecast-Peak_OffPeak-Nominal'!AL$4:AL$435)/COUNTIF('Forecast-Peak_OffPeak-Nominal'!$A$4:$A$435,$A8)</f>
        <v>0.54142250383108281</v>
      </c>
      <c r="AL8" s="20">
        <f>+SUMIF('Forecast-Peak_OffPeak-Nominal'!$A$4:$A$435,$A8,'Forecast-Peak_OffPeak-Nominal'!AM$4:AM$435)/COUNTIF('Forecast-Peak_OffPeak-Nominal'!$A$4:$A$435,$A8)</f>
        <v>0.74072295275457944</v>
      </c>
      <c r="AN8" s="79">
        <v>2</v>
      </c>
      <c r="AO8" s="80">
        <v>2</v>
      </c>
      <c r="AP8" s="80">
        <v>365</v>
      </c>
      <c r="AQ8" s="80">
        <v>2500</v>
      </c>
      <c r="AS8" s="80">
        <v>16</v>
      </c>
      <c r="AT8" s="80">
        <f t="shared" si="1"/>
        <v>16</v>
      </c>
      <c r="AU8" s="81">
        <v>0</v>
      </c>
      <c r="AW8" s="18">
        <f>+SUMIF('Forecast-Peak_OffPeak-Nominal'!$A$4:$A$435,$A8,'Forecast-Peak_OffPeak-Nominal'!AX$4:AX$435)/COUNTIF('Forecast-Peak_OffPeak-Nominal'!$A$4:$A$435,$A8)</f>
        <v>9.7223475722501167</v>
      </c>
      <c r="AX8" s="19">
        <f>+SUMIF('Forecast-Peak_OffPeak-Nominal'!$A$4:$A$435,$A8,'Forecast-Peak_OffPeak-Nominal'!AY$4:AY$435)/COUNTIF('Forecast-Peak_OffPeak-Nominal'!$A$4:$A$435,$A8)</f>
        <v>9.0924199611421663</v>
      </c>
      <c r="AY8" s="19">
        <f>+SUMIF('Forecast-Peak_OffPeak-Nominal'!$A$4:$A$435,$A8,'Forecast-Peak_OffPeak-Nominal'!AZ$4:AZ$435)/COUNTIF('Forecast-Peak_OffPeak-Nominal'!$A$4:$A$435,$A8)</f>
        <v>9.1409895825578378</v>
      </c>
      <c r="AZ8" s="19">
        <f>+SUMIF('Forecast-Peak_OffPeak-Nominal'!$A$4:$A$435,$A8,'Forecast-Peak_OffPeak-Nominal'!BA$4:BA$435)/COUNTIF('Forecast-Peak_OffPeak-Nominal'!$A$4:$A$435,$A8)</f>
        <v>7.4270060950667949</v>
      </c>
      <c r="BA8" s="19">
        <f>+SUMIF('Forecast-Peak_OffPeak-Nominal'!$A$4:$A$435,$A8,'Forecast-Peak_OffPeak-Nominal'!BB$4:BB$435)/COUNTIF('Forecast-Peak_OffPeak-Nominal'!$A$4:$A$435,$A8)</f>
        <v>7.4725725381412564</v>
      </c>
      <c r="BB8" s="20">
        <f>+SUMIF('Forecast-Peak_OffPeak-Nominal'!$A$4:$A$435,$A8,'Forecast-Peak_OffPeak-Nominal'!BC$4:BC$435)/COUNTIF('Forecast-Peak_OffPeak-Nominal'!$A$4:$A$435,$A8)</f>
        <v>6.2690112049432214</v>
      </c>
      <c r="BD8" s="18">
        <f>AVERAGEIF('Forecast-Peak_OffPeak-Nominal'!$A$4:$A$435,$A8,'Forecast-Peak_OffPeak-Nominal'!BE$4:BE$435)</f>
        <v>160.03600000000003</v>
      </c>
      <c r="BE8" s="20">
        <f>AVERAGEIF('Forecast-Peak_OffPeak-Nominal'!$A$4:$A$435,$A8,'Forecast-Peak_OffPeak-Nominal'!BF$4:BF$435)</f>
        <v>253.74447236907733</v>
      </c>
      <c r="BG8" s="21">
        <v>29</v>
      </c>
      <c r="BH8" s="19">
        <v>25.778666666666666</v>
      </c>
      <c r="BI8" s="19">
        <v>21.778666666666666</v>
      </c>
      <c r="BJ8" s="19">
        <v>30.47</v>
      </c>
      <c r="BK8" s="19">
        <v>30.47</v>
      </c>
      <c r="BL8" s="19">
        <v>30.47</v>
      </c>
      <c r="BM8" s="19">
        <v>11.97</v>
      </c>
      <c r="BN8" s="19">
        <v>19.59</v>
      </c>
      <c r="BO8" s="19">
        <v>21.22</v>
      </c>
      <c r="BP8" s="19">
        <v>25.58</v>
      </c>
      <c r="BQ8" s="19">
        <v>27.75</v>
      </c>
      <c r="BR8" s="19">
        <v>23.94</v>
      </c>
      <c r="BS8" s="19">
        <v>23.94</v>
      </c>
      <c r="BT8" s="19">
        <v>23.94</v>
      </c>
      <c r="BU8" s="19">
        <v>24.22</v>
      </c>
      <c r="BV8" s="19">
        <v>17.690000000000001</v>
      </c>
      <c r="BW8" s="19">
        <v>16.329999999999998</v>
      </c>
      <c r="BX8" s="19">
        <v>3.27</v>
      </c>
      <c r="BY8" s="19">
        <v>3.27</v>
      </c>
      <c r="BZ8" s="19">
        <v>2.7394733333333332</v>
      </c>
      <c r="CA8" s="19">
        <v>1.6046658666666669</v>
      </c>
      <c r="CC8" s="22">
        <f>VLOOKUP($A8,GDP!$A$8:$D$50,3,0)</f>
        <v>1.7997461565234935E-2</v>
      </c>
    </row>
    <row r="9" spans="1:81" x14ac:dyDescent="0.3">
      <c r="A9" s="17">
        <f t="shared" si="0"/>
        <v>2028</v>
      </c>
      <c r="B9" s="18">
        <f>+SUMIF('Forecast-Peak_OffPeak-Nominal'!$A$4:$A$435,$A9,'Forecast-Peak_OffPeak-Nominal'!C$4:C$435)/COUNTIF('Forecast-Peak_OffPeak-Nominal'!$A$4:$A$435,$A9)</f>
        <v>31.475534166666666</v>
      </c>
      <c r="C9" s="19">
        <f>+SUMIF('Forecast-Peak_OffPeak-Nominal'!$A$4:$A$435,$A9,'Forecast-Peak_OffPeak-Nominal'!D$4:D$435)/COUNTIF('Forecast-Peak_OffPeak-Nominal'!$A$4:$A$435,$A9)</f>
        <v>29.537220833333336</v>
      </c>
      <c r="D9" s="19">
        <f>+SUMIF('Forecast-Peak_OffPeak-Nominal'!$A$4:$A$435,$A9,'Forecast-Peak_OffPeak-Nominal'!E$4:E$435)/COUNTIF('Forecast-Peak_OffPeak-Nominal'!$A$4:$A$435,$A9)</f>
        <v>31.415808333333331</v>
      </c>
      <c r="E9" s="19">
        <f>+SUMIF('Forecast-Peak_OffPeak-Nominal'!$A$4:$A$435,$A9,'Forecast-Peak_OffPeak-Nominal'!F$4:F$435)/COUNTIF('Forecast-Peak_OffPeak-Nominal'!$A$4:$A$435,$A9)</f>
        <v>28.866660833333338</v>
      </c>
      <c r="F9" s="19">
        <f>+SUMIF('Forecast-Peak_OffPeak-Nominal'!$A$4:$A$435,$A9,'Forecast-Peak_OffPeak-Nominal'!G$4:G$435)/COUNTIF('Forecast-Peak_OffPeak-Nominal'!$A$4:$A$435,$A9)</f>
        <v>31.499450833333331</v>
      </c>
      <c r="G9" s="19">
        <f>+SUMIF('Forecast-Peak_OffPeak-Nominal'!$A$4:$A$435,$A9,'Forecast-Peak_OffPeak-Nominal'!H$4:H$435)/COUNTIF('Forecast-Peak_OffPeak-Nominal'!$A$4:$A$435,$A9)</f>
        <v>28.493733333333335</v>
      </c>
      <c r="H9" s="19">
        <f>+SUMIF('Forecast-Peak_OffPeak-Nominal'!$A$4:$A$435,$A9,'Forecast-Peak_OffPeak-Nominal'!I$4:I$435)/COUNTIF('Forecast-Peak_OffPeak-Nominal'!$A$4:$A$435,$A9)</f>
        <v>27.682500000000001</v>
      </c>
      <c r="I9" s="19">
        <f>+SUMIF('Forecast-Peak_OffPeak-Nominal'!$A$4:$A$435,$A9,'Forecast-Peak_OffPeak-Nominal'!J$4:J$435)/COUNTIF('Forecast-Peak_OffPeak-Nominal'!$A$4:$A$435,$A9)</f>
        <v>27.172499999999999</v>
      </c>
      <c r="J9" s="19">
        <f>+SUMIF('Forecast-Peak_OffPeak-Nominal'!$A$4:$A$435,$A9,'Forecast-Peak_OffPeak-Nominal'!K$4:K$435)/COUNTIF('Forecast-Peak_OffPeak-Nominal'!$A$4:$A$435,$A9)</f>
        <v>27.842499999999998</v>
      </c>
      <c r="K9" s="19">
        <f>+SUMIF('Forecast-Peak_OffPeak-Nominal'!$A$4:$A$435,$A9,'Forecast-Peak_OffPeak-Nominal'!L$4:L$435)/COUNTIF('Forecast-Peak_OffPeak-Nominal'!$A$4:$A$435,$A9)</f>
        <v>27.290833333333335</v>
      </c>
      <c r="L9" s="19">
        <f>+SUMIF('Forecast-Peak_OffPeak-Nominal'!$A$4:$A$435,$A9,'Forecast-Peak_OffPeak-Nominal'!M$4:M$435)/COUNTIF('Forecast-Peak_OffPeak-Nominal'!$A$4:$A$435,$A9)</f>
        <v>22.645</v>
      </c>
      <c r="M9" s="20">
        <f>+SUMIF('Forecast-Peak_OffPeak-Nominal'!$A$4:$A$435,$A9,'Forecast-Peak_OffPeak-Nominal'!N$4:N$435)/COUNTIF('Forecast-Peak_OffPeak-Nominal'!$A$4:$A$435,$A9)</f>
        <v>23.116666666666664</v>
      </c>
      <c r="O9" s="18">
        <v>88.956000000000003</v>
      </c>
      <c r="P9" s="19">
        <v>89.71</v>
      </c>
      <c r="Q9" s="19">
        <v>88.19</v>
      </c>
      <c r="R9" s="19">
        <v>87.25</v>
      </c>
      <c r="S9" s="19">
        <v>52.889617210034579</v>
      </c>
      <c r="T9" s="19">
        <v>50.64</v>
      </c>
      <c r="U9" s="19">
        <v>50.70097391304347</v>
      </c>
      <c r="V9" s="19">
        <v>15.8</v>
      </c>
      <c r="W9" s="19">
        <v>13.78</v>
      </c>
      <c r="X9" s="20">
        <v>36.484936170212769</v>
      </c>
      <c r="Z9" s="18">
        <f>+SUMIF('Forecast-Peak_OffPeak-Nominal'!$A$4:$A$435,$A9,'Forecast-Peak_OffPeak-Nominal'!AA$4:AA$435)/COUNTIF('Forecast-Peak_OffPeak-Nominal'!$A$4:$A$435,$A9)</f>
        <v>3.7766666666666668</v>
      </c>
      <c r="AA9" s="19">
        <f>+SUMIF('Forecast-Peak_OffPeak-Nominal'!$A$4:$A$435,$A9,'Forecast-Peak_OffPeak-Nominal'!AB$4:AB$435)/COUNTIF('Forecast-Peak_OffPeak-Nominal'!$A$4:$A$435,$A9)</f>
        <v>3.3491666666666666</v>
      </c>
      <c r="AB9" s="19">
        <f>+SUMIF('Forecast-Peak_OffPeak-Nominal'!$A$4:$A$435,$A9,'Forecast-Peak_OffPeak-Nominal'!AC$4:AC$435)/COUNTIF('Forecast-Peak_OffPeak-Nominal'!$A$4:$A$435,$A9)</f>
        <v>3.3275000000000006</v>
      </c>
      <c r="AC9" s="19">
        <f>+SUMIF('Forecast-Peak_OffPeak-Nominal'!$A$4:$A$435,$A9,'Forecast-Peak_OffPeak-Nominal'!AD$4:AD$435)/COUNTIF('Forecast-Peak_OffPeak-Nominal'!$A$4:$A$435,$A9)</f>
        <v>3.7458333333333336</v>
      </c>
      <c r="AD9" s="19">
        <f>+SUMIF('Forecast-Peak_OffPeak-Nominal'!$A$4:$A$435,$A9,'Forecast-Peak_OffPeak-Nominal'!AE$4:AE$435)/COUNTIF('Forecast-Peak_OffPeak-Nominal'!$A$4:$A$435,$A9)</f>
        <v>3.7600000000000002</v>
      </c>
      <c r="AE9" s="19">
        <f>+SUMIF('Forecast-Peak_OffPeak-Nominal'!$A$4:$A$435,$A9,'Forecast-Peak_OffPeak-Nominal'!AF$4:AF$435)/COUNTIF('Forecast-Peak_OffPeak-Nominal'!$A$4:$A$435,$A9)</f>
        <v>3.5124999999999997</v>
      </c>
      <c r="AF9" s="20">
        <f>+SUMIF('Forecast-Peak_OffPeak-Nominal'!$A$4:$A$435,$A9,'Forecast-Peak_OffPeak-Nominal'!AG$4:AG$435)/COUNTIF('Forecast-Peak_OffPeak-Nominal'!$A$4:$A$435,$A9)</f>
        <v>0.3284091582305439</v>
      </c>
      <c r="AH9" s="18">
        <f>+SUMIF('Forecast-Peak_OffPeak-Nominal'!$A$4:$A$435,$A9,'Forecast-Peak_OffPeak-Nominal'!AI$4:AI$435)/COUNTIF('Forecast-Peak_OffPeak-Nominal'!$A$4:$A$435,$A9)</f>
        <v>9.2264687474590019</v>
      </c>
      <c r="AI9" s="20">
        <f>+SUMIF('Forecast-Peak_OffPeak-Nominal'!$A$4:$A$436,$A9,'Forecast-Peak_OffPeak-Nominal'!AJ$4:AJ$436)/COUNTIF('Forecast-Peak_OffPeak-Nominal'!$A$4:$A$436,$A9)</f>
        <v>3.7775703655053126</v>
      </c>
      <c r="AK9" s="18">
        <f>+SUMIF('Forecast-Peak_OffPeak-Nominal'!$A$4:$A$435,$A9,'Forecast-Peak_OffPeak-Nominal'!AL$4:AL$435)/COUNTIF('Forecast-Peak_OffPeak-Nominal'!$A$4:$A$435,$A9)</f>
        <v>0.55363858104379748</v>
      </c>
      <c r="AL9" s="20">
        <f>+SUMIF('Forecast-Peak_OffPeak-Nominal'!$A$4:$A$435,$A9,'Forecast-Peak_OffPeak-Nominal'!AM$4:AM$435)/COUNTIF('Forecast-Peak_OffPeak-Nominal'!$A$4:$A$435,$A9)</f>
        <v>0.75427098851188579</v>
      </c>
      <c r="AN9" s="79">
        <v>2</v>
      </c>
      <c r="AO9" s="80">
        <v>2</v>
      </c>
      <c r="AP9" s="80">
        <v>365</v>
      </c>
      <c r="AQ9" s="80">
        <v>2500</v>
      </c>
      <c r="AS9" s="80">
        <v>9.64</v>
      </c>
      <c r="AT9" s="80">
        <f t="shared" si="1"/>
        <v>9.64</v>
      </c>
      <c r="AU9" s="81">
        <v>0</v>
      </c>
      <c r="AW9" s="18">
        <f>+SUMIF('Forecast-Peak_OffPeak-Nominal'!$A$4:$A$435,$A9,'Forecast-Peak_OffPeak-Nominal'!AX$4:AX$435)/COUNTIF('Forecast-Peak_OffPeak-Nominal'!$A$4:$A$435,$A9)</f>
        <v>9.4715370535118524</v>
      </c>
      <c r="AX9" s="19">
        <f>+SUMIF('Forecast-Peak_OffPeak-Nominal'!$A$4:$A$435,$A9,'Forecast-Peak_OffPeak-Nominal'!AY$4:AY$435)/COUNTIF('Forecast-Peak_OffPeak-Nominal'!$A$4:$A$435,$A9)</f>
        <v>9.0384891271837429</v>
      </c>
      <c r="AY9" s="19">
        <f>+SUMIF('Forecast-Peak_OffPeak-Nominal'!$A$4:$A$435,$A9,'Forecast-Peak_OffPeak-Nominal'!AZ$4:AZ$435)/COUNTIF('Forecast-Peak_OffPeak-Nominal'!$A$4:$A$435,$A9)</f>
        <v>9.0651489559237657</v>
      </c>
      <c r="AZ9" s="19">
        <f>+SUMIF('Forecast-Peak_OffPeak-Nominal'!$A$4:$A$435,$A9,'Forecast-Peak_OffPeak-Nominal'!BA$4:BA$435)/COUNTIF('Forecast-Peak_OffPeak-Nominal'!$A$4:$A$435,$A9)</f>
        <v>7.3864299820954313</v>
      </c>
      <c r="BA9" s="19">
        <f>+SUMIF('Forecast-Peak_OffPeak-Nominal'!$A$4:$A$435,$A9,'Forecast-Peak_OffPeak-Nominal'!BB$4:BB$435)/COUNTIF('Forecast-Peak_OffPeak-Nominal'!$A$4:$A$435,$A9)</f>
        <v>7.4309218389752294</v>
      </c>
      <c r="BB9" s="20">
        <f>+SUMIF('Forecast-Peak_OffPeak-Nominal'!$A$4:$A$435,$A9,'Forecast-Peak_OffPeak-Nominal'!BC$4:BC$435)/COUNTIF('Forecast-Peak_OffPeak-Nominal'!$A$4:$A$435,$A9)</f>
        <v>6.1018081331187979</v>
      </c>
      <c r="BD9" s="18">
        <f>AVERAGEIF('Forecast-Peak_OffPeak-Nominal'!$A$4:$A$435,$A9,'Forecast-Peak_OffPeak-Nominal'!BE$4:BE$435)</f>
        <v>194.49648320359668</v>
      </c>
      <c r="BE9" s="20">
        <f>AVERAGEIF('Forecast-Peak_OffPeak-Nominal'!$A$4:$A$435,$A9,'Forecast-Peak_OffPeak-Nominal'!BF$4:BF$435)</f>
        <v>258.38956810543328</v>
      </c>
      <c r="BG9" s="21">
        <v>30</v>
      </c>
      <c r="BH9" s="19">
        <v>10.667999999999999</v>
      </c>
      <c r="BI9" s="19">
        <v>10.667999999999999</v>
      </c>
      <c r="BJ9" s="19">
        <v>31.08</v>
      </c>
      <c r="BK9" s="19">
        <v>31.08</v>
      </c>
      <c r="BL9" s="19">
        <v>31.08</v>
      </c>
      <c r="BM9" s="19">
        <v>9.99</v>
      </c>
      <c r="BN9" s="19">
        <v>16.649999999999999</v>
      </c>
      <c r="BO9" s="19">
        <v>20.54</v>
      </c>
      <c r="BP9" s="19">
        <v>25.81</v>
      </c>
      <c r="BQ9" s="19">
        <v>25.81</v>
      </c>
      <c r="BR9" s="19">
        <v>24.15</v>
      </c>
      <c r="BS9" s="19">
        <v>23.87</v>
      </c>
      <c r="BT9" s="19">
        <v>23.87</v>
      </c>
      <c r="BU9" s="19">
        <v>23.87</v>
      </c>
      <c r="BV9" s="19">
        <v>16.649999999999999</v>
      </c>
      <c r="BW9" s="19">
        <v>16.649999999999999</v>
      </c>
      <c r="BX9" s="19">
        <v>3.33</v>
      </c>
      <c r="BY9" s="19">
        <v>3.33</v>
      </c>
      <c r="BZ9" s="19">
        <v>2.1842100000000002</v>
      </c>
      <c r="CA9" s="19">
        <v>0.43199880000000002</v>
      </c>
      <c r="CC9" s="22">
        <f>VLOOKUP($A9,GDP!$A$8:$D$50,3,0)</f>
        <v>1.8306194783228914E-2</v>
      </c>
    </row>
    <row r="10" spans="1:81" x14ac:dyDescent="0.3">
      <c r="A10" s="17">
        <f t="shared" si="0"/>
        <v>2029</v>
      </c>
      <c r="B10" s="18">
        <f>+SUMIF('Forecast-Peak_OffPeak-Nominal'!$A$4:$A$435,$A10,'Forecast-Peak_OffPeak-Nominal'!C$4:C$435)/COUNTIF('Forecast-Peak_OffPeak-Nominal'!$A$4:$A$435,$A10)</f>
        <v>32.063541666666666</v>
      </c>
      <c r="C10" s="19">
        <f>+SUMIF('Forecast-Peak_OffPeak-Nominal'!$A$4:$A$435,$A10,'Forecast-Peak_OffPeak-Nominal'!D$4:D$435)/COUNTIF('Forecast-Peak_OffPeak-Nominal'!$A$4:$A$435,$A10)</f>
        <v>30.071380833333336</v>
      </c>
      <c r="D10" s="19">
        <f>+SUMIF('Forecast-Peak_OffPeak-Nominal'!$A$4:$A$435,$A10,'Forecast-Peak_OffPeak-Nominal'!E$4:E$435)/COUNTIF('Forecast-Peak_OffPeak-Nominal'!$A$4:$A$435,$A10)</f>
        <v>32.095657499999994</v>
      </c>
      <c r="E10" s="19">
        <f>+SUMIF('Forecast-Peak_OffPeak-Nominal'!$A$4:$A$435,$A10,'Forecast-Peak_OffPeak-Nominal'!F$4:F$435)/COUNTIF('Forecast-Peak_OffPeak-Nominal'!$A$4:$A$435,$A10)</f>
        <v>29.353153333333328</v>
      </c>
      <c r="F10" s="19">
        <f>+SUMIF('Forecast-Peak_OffPeak-Nominal'!$A$4:$A$435,$A10,'Forecast-Peak_OffPeak-Nominal'!G$4:G$435)/COUNTIF('Forecast-Peak_OffPeak-Nominal'!$A$4:$A$435,$A10)</f>
        <v>32.128203333333339</v>
      </c>
      <c r="G10" s="19">
        <f>+SUMIF('Forecast-Peak_OffPeak-Nominal'!$A$4:$A$435,$A10,'Forecast-Peak_OffPeak-Nominal'!H$4:H$435)/COUNTIF('Forecast-Peak_OffPeak-Nominal'!$A$4:$A$435,$A10)</f>
        <v>28.839647499999998</v>
      </c>
      <c r="H10" s="19">
        <f>+SUMIF('Forecast-Peak_OffPeak-Nominal'!$A$4:$A$435,$A10,'Forecast-Peak_OffPeak-Nominal'!I$4:I$435)/COUNTIF('Forecast-Peak_OffPeak-Nominal'!$A$4:$A$435,$A10)</f>
        <v>28.403333333333332</v>
      </c>
      <c r="I10" s="19">
        <f>+SUMIF('Forecast-Peak_OffPeak-Nominal'!$A$4:$A$435,$A10,'Forecast-Peak_OffPeak-Nominal'!J$4:J$435)/COUNTIF('Forecast-Peak_OffPeak-Nominal'!$A$4:$A$435,$A10)</f>
        <v>27.764999999999997</v>
      </c>
      <c r="J10" s="19">
        <f>+SUMIF('Forecast-Peak_OffPeak-Nominal'!$A$4:$A$435,$A10,'Forecast-Peak_OffPeak-Nominal'!K$4:K$435)/COUNTIF('Forecast-Peak_OffPeak-Nominal'!$A$4:$A$435,$A10)</f>
        <v>28.524999999999995</v>
      </c>
      <c r="K10" s="19">
        <f>+SUMIF('Forecast-Peak_OffPeak-Nominal'!$A$4:$A$435,$A10,'Forecast-Peak_OffPeak-Nominal'!L$4:L$435)/COUNTIF('Forecast-Peak_OffPeak-Nominal'!$A$4:$A$435,$A10)</f>
        <v>27.872500000000006</v>
      </c>
      <c r="L10" s="19">
        <f>+SUMIF('Forecast-Peak_OffPeak-Nominal'!$A$4:$A$435,$A10,'Forecast-Peak_OffPeak-Nominal'!M$4:M$435)/COUNTIF('Forecast-Peak_OffPeak-Nominal'!$A$4:$A$435,$A10)</f>
        <v>23.495000000000001</v>
      </c>
      <c r="M10" s="20">
        <f>+SUMIF('Forecast-Peak_OffPeak-Nominal'!$A$4:$A$435,$A10,'Forecast-Peak_OffPeak-Nominal'!N$4:N$435)/COUNTIF('Forecast-Peak_OffPeak-Nominal'!$A$4:$A$435,$A10)</f>
        <v>24.302499999999998</v>
      </c>
      <c r="O10" s="18">
        <v>90.730999999999995</v>
      </c>
      <c r="P10" s="19">
        <v>91.5</v>
      </c>
      <c r="Q10" s="19">
        <v>90.49</v>
      </c>
      <c r="R10" s="19">
        <v>89.55</v>
      </c>
      <c r="S10" s="19">
        <v>50.502209750347482</v>
      </c>
      <c r="T10" s="19">
        <v>46.6</v>
      </c>
      <c r="U10" s="19">
        <v>48.688876521739132</v>
      </c>
      <c r="V10" s="19">
        <v>15.46</v>
      </c>
      <c r="W10" s="19">
        <v>13.7</v>
      </c>
      <c r="X10" s="20">
        <v>36.942978723404259</v>
      </c>
      <c r="Z10" s="18">
        <f>+SUMIF('Forecast-Peak_OffPeak-Nominal'!$A$4:$A$435,$A10,'Forecast-Peak_OffPeak-Nominal'!AA$4:AA$435)/COUNTIF('Forecast-Peak_OffPeak-Nominal'!$A$4:$A$435,$A10)</f>
        <v>3.8366666666666664</v>
      </c>
      <c r="AA10" s="19">
        <f>+SUMIF('Forecast-Peak_OffPeak-Nominal'!$A$4:$A$435,$A10,'Forecast-Peak_OffPeak-Nominal'!AB$4:AB$435)/COUNTIF('Forecast-Peak_OffPeak-Nominal'!$A$4:$A$435,$A10)</f>
        <v>3.4466666666666659</v>
      </c>
      <c r="AB10" s="19">
        <f>+SUMIF('Forecast-Peak_OffPeak-Nominal'!$A$4:$A$435,$A10,'Forecast-Peak_OffPeak-Nominal'!AC$4:AC$435)/COUNTIF('Forecast-Peak_OffPeak-Nominal'!$A$4:$A$435,$A10)</f>
        <v>3.3983333333333334</v>
      </c>
      <c r="AC10" s="19">
        <f>+SUMIF('Forecast-Peak_OffPeak-Nominal'!$A$4:$A$435,$A10,'Forecast-Peak_OffPeak-Nominal'!AD$4:AD$435)/COUNTIF('Forecast-Peak_OffPeak-Nominal'!$A$4:$A$435,$A10)</f>
        <v>3.8433333333333333</v>
      </c>
      <c r="AD10" s="19">
        <f>+SUMIF('Forecast-Peak_OffPeak-Nominal'!$A$4:$A$435,$A10,'Forecast-Peak_OffPeak-Nominal'!AE$4:AE$435)/COUNTIF('Forecast-Peak_OffPeak-Nominal'!$A$4:$A$435,$A10)</f>
        <v>3.8208333333333333</v>
      </c>
      <c r="AE10" s="19">
        <f>+SUMIF('Forecast-Peak_OffPeak-Nominal'!$A$4:$A$435,$A10,'Forecast-Peak_OffPeak-Nominal'!AF$4:AF$435)/COUNTIF('Forecast-Peak_OffPeak-Nominal'!$A$4:$A$435,$A10)</f>
        <v>3.6141666666666663</v>
      </c>
      <c r="AF10" s="20">
        <f>+SUMIF('Forecast-Peak_OffPeak-Nominal'!$A$4:$A$435,$A10,'Forecast-Peak_OffPeak-Nominal'!AG$4:AG$435)/COUNTIF('Forecast-Peak_OffPeak-Nominal'!$A$4:$A$435,$A10)</f>
        <v>0.33497498945471443</v>
      </c>
      <c r="AH10" s="18">
        <f>+SUMIF('Forecast-Peak_OffPeak-Nominal'!$A$4:$A$435,$A10,'Forecast-Peak_OffPeak-Nominal'!AI$4:AI$435)/COUNTIF('Forecast-Peak_OffPeak-Nominal'!$A$4:$A$435,$A10)</f>
        <v>9.2696905625660211</v>
      </c>
      <c r="AI10" s="20">
        <f>+SUMIF('Forecast-Peak_OffPeak-Nominal'!$A$4:$A$436,$A10,'Forecast-Peak_OffPeak-Nominal'!AJ$4:AJ$436)/COUNTIF('Forecast-Peak_OffPeak-Nominal'!$A$4:$A$436,$A10)</f>
        <v>3.8378889548058832</v>
      </c>
      <c r="AK10" s="18">
        <f>+SUMIF('Forecast-Peak_OffPeak-Nominal'!$A$4:$A$435,$A10,'Forecast-Peak_OffPeak-Nominal'!AL$4:AL$435)/COUNTIF('Forecast-Peak_OffPeak-Nominal'!$A$4:$A$435,$A10)</f>
        <v>0.5663214470280995</v>
      </c>
      <c r="AL10" s="20">
        <f>+SUMIF('Forecast-Peak_OffPeak-Nominal'!$A$4:$A$435,$A10,'Forecast-Peak_OffPeak-Nominal'!AM$4:AM$435)/COUNTIF('Forecast-Peak_OffPeak-Nominal'!$A$4:$A$435,$A10)</f>
        <v>0.76836495022432449</v>
      </c>
      <c r="AN10" s="79">
        <v>2</v>
      </c>
      <c r="AO10" s="80">
        <v>2</v>
      </c>
      <c r="AP10" s="80">
        <v>365</v>
      </c>
      <c r="AQ10" s="80">
        <v>2500</v>
      </c>
      <c r="AS10" s="80">
        <v>10.3</v>
      </c>
      <c r="AT10" s="80">
        <f t="shared" si="1"/>
        <v>10.3</v>
      </c>
      <c r="AU10" s="81">
        <v>0</v>
      </c>
      <c r="AW10" s="18">
        <f>+SUMIF('Forecast-Peak_OffPeak-Nominal'!$A$4:$A$435,$A10,'Forecast-Peak_OffPeak-Nominal'!AX$4:AX$435)/COUNTIF('Forecast-Peak_OffPeak-Nominal'!$A$4:$A$435,$A10)</f>
        <v>9.3426133668845708</v>
      </c>
      <c r="AX10" s="19">
        <f>+SUMIF('Forecast-Peak_OffPeak-Nominal'!$A$4:$A$435,$A10,'Forecast-Peak_OffPeak-Nominal'!AY$4:AY$435)/COUNTIF('Forecast-Peak_OffPeak-Nominal'!$A$4:$A$435,$A10)</f>
        <v>8.9392468676129884</v>
      </c>
      <c r="AY10" s="19">
        <f>+SUMIF('Forecast-Peak_OffPeak-Nominal'!$A$4:$A$435,$A10,'Forecast-Peak_OffPeak-Nominal'!AZ$4:AZ$435)/COUNTIF('Forecast-Peak_OffPeak-Nominal'!$A$4:$A$435,$A10)</f>
        <v>8.9486613638958534</v>
      </c>
      <c r="AZ10" s="19">
        <f>+SUMIF('Forecast-Peak_OffPeak-Nominal'!$A$4:$A$435,$A10,'Forecast-Peak_OffPeak-Nominal'!BA$4:BA$435)/COUNTIF('Forecast-Peak_OffPeak-Nominal'!$A$4:$A$435,$A10)</f>
        <v>7.4602641789971145</v>
      </c>
      <c r="BA10" s="19">
        <f>+SUMIF('Forecast-Peak_OffPeak-Nominal'!$A$4:$A$435,$A10,'Forecast-Peak_OffPeak-Nominal'!BB$4:BB$435)/COUNTIF('Forecast-Peak_OffPeak-Nominal'!$A$4:$A$435,$A10)</f>
        <v>7.4935610821451881</v>
      </c>
      <c r="BB10" s="20">
        <f>+SUMIF('Forecast-Peak_OffPeak-Nominal'!$A$4:$A$435,$A10,'Forecast-Peak_OffPeak-Nominal'!BC$4:BC$435)/COUNTIF('Forecast-Peak_OffPeak-Nominal'!$A$4:$A$435,$A10)</f>
        <v>6.1585476343503283</v>
      </c>
      <c r="BD10" s="18">
        <f>AVERAGEIF('Forecast-Peak_OffPeak-Nominal'!$A$4:$A$435,$A10,'Forecast-Peak_OffPeak-Nominal'!BE$4:BE$435)</f>
        <v>198.10924570018076</v>
      </c>
      <c r="BE10" s="20">
        <f>AVERAGEIF('Forecast-Peak_OffPeak-Nominal'!$A$4:$A$435,$A10,'Forecast-Peak_OffPeak-Nominal'!BF$4:BF$435)</f>
        <v>263.18914147449362</v>
      </c>
      <c r="BG10" s="21">
        <v>30</v>
      </c>
      <c r="BH10" s="19">
        <v>12.93974</v>
      </c>
      <c r="BI10" s="19">
        <v>12.93974</v>
      </c>
      <c r="BJ10" s="19">
        <v>31.71</v>
      </c>
      <c r="BK10" s="19">
        <v>31.71</v>
      </c>
      <c r="BL10" s="19">
        <v>31.71</v>
      </c>
      <c r="BM10" s="19">
        <v>6.79</v>
      </c>
      <c r="BN10" s="19">
        <v>14.15</v>
      </c>
      <c r="BO10" s="19">
        <v>19.25</v>
      </c>
      <c r="BP10" s="19">
        <v>25.48</v>
      </c>
      <c r="BQ10" s="19">
        <v>22.93</v>
      </c>
      <c r="BR10" s="19">
        <v>24.06</v>
      </c>
      <c r="BS10" s="19">
        <v>23.21</v>
      </c>
      <c r="BT10" s="19">
        <v>23.21</v>
      </c>
      <c r="BU10" s="19">
        <v>23.78</v>
      </c>
      <c r="BV10" s="19">
        <v>13.02</v>
      </c>
      <c r="BW10" s="19">
        <v>16.989999999999998</v>
      </c>
      <c r="BX10" s="19">
        <v>3.4</v>
      </c>
      <c r="BY10" s="19">
        <v>3.4</v>
      </c>
      <c r="BZ10" s="19">
        <v>2.3878659999999998</v>
      </c>
      <c r="CA10" s="19">
        <v>0.68551169999999995</v>
      </c>
      <c r="CC10" s="22">
        <f>VLOOKUP($A10,GDP!$A$8:$D$50,3,0)</f>
        <v>1.8574950236001343E-2</v>
      </c>
    </row>
    <row r="11" spans="1:81" x14ac:dyDescent="0.3">
      <c r="A11" s="17">
        <f t="shared" si="0"/>
        <v>2030</v>
      </c>
      <c r="B11" s="18">
        <f>+SUMIF('Forecast-Peak_OffPeak-Nominal'!$A$4:$A$435,$A11,'Forecast-Peak_OffPeak-Nominal'!C$4:C$435)/COUNTIF('Forecast-Peak_OffPeak-Nominal'!$A$4:$A$435,$A11)</f>
        <v>33.28212666666667</v>
      </c>
      <c r="C11" s="19">
        <f>+SUMIF('Forecast-Peak_OffPeak-Nominal'!$A$4:$A$435,$A11,'Forecast-Peak_OffPeak-Nominal'!D$4:D$435)/COUNTIF('Forecast-Peak_OffPeak-Nominal'!$A$4:$A$435,$A11)</f>
        <v>31.425928333333331</v>
      </c>
      <c r="D11" s="19">
        <f>+SUMIF('Forecast-Peak_OffPeak-Nominal'!$A$4:$A$435,$A11,'Forecast-Peak_OffPeak-Nominal'!E$4:E$435)/COUNTIF('Forecast-Peak_OffPeak-Nominal'!$A$4:$A$435,$A11)</f>
        <v>33.771749166666673</v>
      </c>
      <c r="E11" s="19">
        <f>+SUMIF('Forecast-Peak_OffPeak-Nominal'!$A$4:$A$435,$A11,'Forecast-Peak_OffPeak-Nominal'!F$4:F$435)/COUNTIF('Forecast-Peak_OffPeak-Nominal'!$A$4:$A$435,$A11)</f>
        <v>30.692742500000005</v>
      </c>
      <c r="F11" s="19">
        <f>+SUMIF('Forecast-Peak_OffPeak-Nominal'!$A$4:$A$435,$A11,'Forecast-Peak_OffPeak-Nominal'!G$4:G$435)/COUNTIF('Forecast-Peak_OffPeak-Nominal'!$A$4:$A$435,$A11)</f>
        <v>33.763291666666667</v>
      </c>
      <c r="G11" s="19">
        <f>+SUMIF('Forecast-Peak_OffPeak-Nominal'!$A$4:$A$435,$A11,'Forecast-Peak_OffPeak-Nominal'!H$4:H$435)/COUNTIF('Forecast-Peak_OffPeak-Nominal'!$A$4:$A$435,$A11)</f>
        <v>29.986266666666662</v>
      </c>
      <c r="H11" s="19">
        <f>+SUMIF('Forecast-Peak_OffPeak-Nominal'!$A$4:$A$435,$A11,'Forecast-Peak_OffPeak-Nominal'!I$4:I$435)/COUNTIF('Forecast-Peak_OffPeak-Nominal'!$A$4:$A$435,$A11)</f>
        <v>29.622499999999999</v>
      </c>
      <c r="I11" s="19">
        <f>+SUMIF('Forecast-Peak_OffPeak-Nominal'!$A$4:$A$435,$A11,'Forecast-Peak_OffPeak-Nominal'!J$4:J$435)/COUNTIF('Forecast-Peak_OffPeak-Nominal'!$A$4:$A$435,$A11)</f>
        <v>29.085833333333337</v>
      </c>
      <c r="J11" s="19">
        <f>+SUMIF('Forecast-Peak_OffPeak-Nominal'!$A$4:$A$435,$A11,'Forecast-Peak_OffPeak-Nominal'!K$4:K$435)/COUNTIF('Forecast-Peak_OffPeak-Nominal'!$A$4:$A$435,$A11)</f>
        <v>29.558333333333337</v>
      </c>
      <c r="K11" s="19">
        <f>+SUMIF('Forecast-Peak_OffPeak-Nominal'!$A$4:$A$435,$A11,'Forecast-Peak_OffPeak-Nominal'!L$4:L$435)/COUNTIF('Forecast-Peak_OffPeak-Nominal'!$A$4:$A$435,$A11)</f>
        <v>29.01583333333333</v>
      </c>
      <c r="L11" s="19">
        <f>+SUMIF('Forecast-Peak_OffPeak-Nominal'!$A$4:$A$435,$A11,'Forecast-Peak_OffPeak-Nominal'!M$4:M$435)/COUNTIF('Forecast-Peak_OffPeak-Nominal'!$A$4:$A$435,$A11)</f>
        <v>24.537500000000005</v>
      </c>
      <c r="M11" s="20">
        <f>+SUMIF('Forecast-Peak_OffPeak-Nominal'!$A$4:$A$435,$A11,'Forecast-Peak_OffPeak-Nominal'!N$4:N$435)/COUNTIF('Forecast-Peak_OffPeak-Nominal'!$A$4:$A$435,$A11)</f>
        <v>25.810833333333335</v>
      </c>
      <c r="O11" s="18">
        <v>90.543000000000006</v>
      </c>
      <c r="P11" s="19">
        <v>91.31</v>
      </c>
      <c r="Q11" s="19">
        <v>90.65</v>
      </c>
      <c r="R11" s="19">
        <v>89.710000000000008</v>
      </c>
      <c r="S11" s="19">
        <v>49.201283883493488</v>
      </c>
      <c r="T11" s="19">
        <v>44.2</v>
      </c>
      <c r="U11" s="19">
        <v>45.295339130434783</v>
      </c>
      <c r="V11" s="19">
        <v>15.57</v>
      </c>
      <c r="W11" s="19">
        <v>13.77</v>
      </c>
      <c r="X11" s="20">
        <v>37.679829787234048</v>
      </c>
      <c r="Z11" s="18">
        <f>+SUMIF('Forecast-Peak_OffPeak-Nominal'!$A$4:$A$435,$A11,'Forecast-Peak_OffPeak-Nominal'!AA$4:AA$435)/COUNTIF('Forecast-Peak_OffPeak-Nominal'!$A$4:$A$435,$A11)</f>
        <v>4.0183333333333335</v>
      </c>
      <c r="AA11" s="19">
        <f>+SUMIF('Forecast-Peak_OffPeak-Nominal'!$A$4:$A$435,$A11,'Forecast-Peak_OffPeak-Nominal'!AB$4:AB$435)/COUNTIF('Forecast-Peak_OffPeak-Nominal'!$A$4:$A$435,$A11)</f>
        <v>3.6350000000000002</v>
      </c>
      <c r="AB11" s="19">
        <f>+SUMIF('Forecast-Peak_OffPeak-Nominal'!$A$4:$A$435,$A11,'Forecast-Peak_OffPeak-Nominal'!AC$4:AC$435)/COUNTIF('Forecast-Peak_OffPeak-Nominal'!$A$4:$A$435,$A11)</f>
        <v>3.5791666666666662</v>
      </c>
      <c r="AC11" s="19">
        <f>+SUMIF('Forecast-Peak_OffPeak-Nominal'!$A$4:$A$435,$A11,'Forecast-Peak_OffPeak-Nominal'!AD$4:AD$435)/COUNTIF('Forecast-Peak_OffPeak-Nominal'!$A$4:$A$435,$A11)</f>
        <v>4.0333333333333341</v>
      </c>
      <c r="AD11" s="19">
        <f>+SUMIF('Forecast-Peak_OffPeak-Nominal'!$A$4:$A$435,$A11,'Forecast-Peak_OffPeak-Nominal'!AE$4:AE$435)/COUNTIF('Forecast-Peak_OffPeak-Nominal'!$A$4:$A$435,$A11)</f>
        <v>4.003333333333333</v>
      </c>
      <c r="AE11" s="19">
        <f>+SUMIF('Forecast-Peak_OffPeak-Nominal'!$A$4:$A$435,$A11,'Forecast-Peak_OffPeak-Nominal'!AF$4:AF$435)/COUNTIF('Forecast-Peak_OffPeak-Nominal'!$A$4:$A$435,$A11)</f>
        <v>3.8016666666666672</v>
      </c>
      <c r="AF11" s="20">
        <f>+SUMIF('Forecast-Peak_OffPeak-Nominal'!$A$4:$A$435,$A11,'Forecast-Peak_OffPeak-Nominal'!AG$4:AG$435)/COUNTIF('Forecast-Peak_OffPeak-Nominal'!$A$4:$A$435,$A11)</f>
        <v>0.34168978662613919</v>
      </c>
      <c r="AH11" s="18">
        <f>+SUMIF('Forecast-Peak_OffPeak-Nominal'!$A$4:$A$435,$A11,'Forecast-Peak_OffPeak-Nominal'!AI$4:AI$435)/COUNTIF('Forecast-Peak_OffPeak-Nominal'!$A$4:$A$435,$A11)</f>
        <v>4.6027414105449038</v>
      </c>
      <c r="AI11" s="20">
        <f>+SUMIF('Forecast-Peak_OffPeak-Nominal'!$A$4:$A$436,$A11,'Forecast-Peak_OffPeak-Nominal'!AJ$4:AJ$436)/COUNTIF('Forecast-Peak_OffPeak-Nominal'!$A$4:$A$436,$A11)</f>
        <v>4.0835864692851906</v>
      </c>
      <c r="AK11" s="18">
        <f>+SUMIF('Forecast-Peak_OffPeak-Nominal'!$A$4:$A$435,$A11,'Forecast-Peak_OffPeak-Nominal'!AL$4:AL$435)/COUNTIF('Forecast-Peak_OffPeak-Nominal'!$A$4:$A$435,$A11)</f>
        <v>0.57288720623210254</v>
      </c>
      <c r="AL11" s="20">
        <f>+SUMIF('Forecast-Peak_OffPeak-Nominal'!$A$4:$A$435,$A11,'Forecast-Peak_OffPeak-Nominal'!AM$4:AM$435)/COUNTIF('Forecast-Peak_OffPeak-Nominal'!$A$4:$A$435,$A11)</f>
        <v>0.77476722867830894</v>
      </c>
      <c r="AN11" s="79">
        <v>2</v>
      </c>
      <c r="AO11" s="80">
        <v>2</v>
      </c>
      <c r="AP11" s="80">
        <v>365</v>
      </c>
      <c r="AQ11" s="80">
        <v>2500</v>
      </c>
      <c r="AS11" s="80">
        <v>11.03</v>
      </c>
      <c r="AT11" s="80">
        <f t="shared" si="1"/>
        <v>11.03</v>
      </c>
      <c r="AU11" s="81">
        <v>0</v>
      </c>
      <c r="AW11" s="18">
        <f>+SUMIF('Forecast-Peak_OffPeak-Nominal'!$A$4:$A$435,$A11,'Forecast-Peak_OffPeak-Nominal'!AX$4:AX$435)/COUNTIF('Forecast-Peak_OffPeak-Nominal'!$A$4:$A$435,$A11)</f>
        <v>9.1887915834657878</v>
      </c>
      <c r="AX11" s="19">
        <f>+SUMIF('Forecast-Peak_OffPeak-Nominal'!$A$4:$A$435,$A11,'Forecast-Peak_OffPeak-Nominal'!AY$4:AY$435)/COUNTIF('Forecast-Peak_OffPeak-Nominal'!$A$4:$A$435,$A11)</f>
        <v>8.950734323090062</v>
      </c>
      <c r="AY11" s="19">
        <f>+SUMIF('Forecast-Peak_OffPeak-Nominal'!$A$4:$A$435,$A11,'Forecast-Peak_OffPeak-Nominal'!AZ$4:AZ$435)/COUNTIF('Forecast-Peak_OffPeak-Nominal'!$A$4:$A$435,$A11)</f>
        <v>8.949050145568572</v>
      </c>
      <c r="AZ11" s="19">
        <f>+SUMIF('Forecast-Peak_OffPeak-Nominal'!$A$4:$A$435,$A11,'Forecast-Peak_OffPeak-Nominal'!BA$4:BA$435)/COUNTIF('Forecast-Peak_OffPeak-Nominal'!$A$4:$A$435,$A11)</f>
        <v>7.4212951883015421</v>
      </c>
      <c r="BA11" s="19">
        <f>+SUMIF('Forecast-Peak_OffPeak-Nominal'!$A$4:$A$435,$A11,'Forecast-Peak_OffPeak-Nominal'!BB$4:BB$435)/COUNTIF('Forecast-Peak_OffPeak-Nominal'!$A$4:$A$435,$A11)</f>
        <v>7.4063729637802949</v>
      </c>
      <c r="BB11" s="20">
        <f>+SUMIF('Forecast-Peak_OffPeak-Nominal'!$A$4:$A$435,$A11,'Forecast-Peak_OffPeak-Nominal'!BC$4:BC$435)/COUNTIF('Forecast-Peak_OffPeak-Nominal'!$A$4:$A$435,$A11)</f>
        <v>6.1290230662954635</v>
      </c>
      <c r="BD11" s="18">
        <f>AVERAGEIF('Forecast-Peak_OffPeak-Nominal'!$A$4:$A$435,$A11,'Forecast-Peak_OffPeak-Nominal'!BE$4:BE$435)</f>
        <v>201.68002250945736</v>
      </c>
      <c r="BE11" s="20">
        <f>AVERAGEIF('Forecast-Peak_OffPeak-Nominal'!$A$4:$A$435,$A11,'Forecast-Peak_OffPeak-Nominal'!BF$4:BF$435)</f>
        <v>267.93293664421935</v>
      </c>
      <c r="BG11" s="21">
        <v>31</v>
      </c>
      <c r="BH11" s="19">
        <v>15.89377</v>
      </c>
      <c r="BI11" s="19">
        <v>15.89377</v>
      </c>
      <c r="BJ11" s="19">
        <v>23.1</v>
      </c>
      <c r="BK11" s="19">
        <v>23.1</v>
      </c>
      <c r="BL11" s="19">
        <v>23.1</v>
      </c>
      <c r="BM11" s="19">
        <v>3.46</v>
      </c>
      <c r="BN11" s="19">
        <v>9.24</v>
      </c>
      <c r="BO11" s="19">
        <v>12.7</v>
      </c>
      <c r="BP11" s="19">
        <v>17.61</v>
      </c>
      <c r="BQ11" s="19">
        <v>19.920000000000002</v>
      </c>
      <c r="BR11" s="19">
        <v>17.899999999999999</v>
      </c>
      <c r="BS11" s="19">
        <v>14.73</v>
      </c>
      <c r="BT11" s="19">
        <v>14.73</v>
      </c>
      <c r="BU11" s="19">
        <v>17.61</v>
      </c>
      <c r="BV11" s="19">
        <v>12.13</v>
      </c>
      <c r="BW11" s="19">
        <v>11.55</v>
      </c>
      <c r="BX11" s="19">
        <v>3.46</v>
      </c>
      <c r="BY11" s="19">
        <v>3.46</v>
      </c>
      <c r="BZ11" s="19">
        <v>2.772802</v>
      </c>
      <c r="CA11" s="19">
        <v>1.1963619999999999</v>
      </c>
      <c r="CC11" s="22">
        <f>VLOOKUP($A11,GDP!$A$8:$D$50,3,0)</f>
        <v>1.8024281484977357E-2</v>
      </c>
    </row>
    <row r="12" spans="1:81" x14ac:dyDescent="0.3">
      <c r="A12" s="17">
        <f t="shared" si="0"/>
        <v>2031</v>
      </c>
      <c r="B12" s="18">
        <f>+SUMIF('Forecast-Peak_OffPeak-Nominal'!$A$4:$A$435,$A12,'Forecast-Peak_OffPeak-Nominal'!C$4:C$435)/COUNTIF('Forecast-Peak_OffPeak-Nominal'!$A$4:$A$435,$A12)</f>
        <v>33.724888333333332</v>
      </c>
      <c r="C12" s="19">
        <f>+SUMIF('Forecast-Peak_OffPeak-Nominal'!$A$4:$A$435,$A12,'Forecast-Peak_OffPeak-Nominal'!D$4:D$435)/COUNTIF('Forecast-Peak_OffPeak-Nominal'!$A$4:$A$435,$A12)</f>
        <v>31.783955833333334</v>
      </c>
      <c r="D12" s="19">
        <f>+SUMIF('Forecast-Peak_OffPeak-Nominal'!$A$4:$A$435,$A12,'Forecast-Peak_OffPeak-Nominal'!E$4:E$435)/COUNTIF('Forecast-Peak_OffPeak-Nominal'!$A$4:$A$435,$A12)</f>
        <v>34.853876666666672</v>
      </c>
      <c r="E12" s="19">
        <f>+SUMIF('Forecast-Peak_OffPeak-Nominal'!$A$4:$A$435,$A12,'Forecast-Peak_OffPeak-Nominal'!F$4:F$435)/COUNTIF('Forecast-Peak_OffPeak-Nominal'!$A$4:$A$435,$A12)</f>
        <v>31.582594999999998</v>
      </c>
      <c r="F12" s="19">
        <f>+SUMIF('Forecast-Peak_OffPeak-Nominal'!$A$4:$A$435,$A12,'Forecast-Peak_OffPeak-Nominal'!G$4:G$435)/COUNTIF('Forecast-Peak_OffPeak-Nominal'!$A$4:$A$435,$A12)</f>
        <v>34.810778333333339</v>
      </c>
      <c r="G12" s="19">
        <f>+SUMIF('Forecast-Peak_OffPeak-Nominal'!$A$4:$A$435,$A12,'Forecast-Peak_OffPeak-Nominal'!H$4:H$435)/COUNTIF('Forecast-Peak_OffPeak-Nominal'!$A$4:$A$435,$A12)</f>
        <v>30.758635833333329</v>
      </c>
      <c r="H12" s="19">
        <f>+SUMIF('Forecast-Peak_OffPeak-Nominal'!$A$4:$A$435,$A12,'Forecast-Peak_OffPeak-Nominal'!I$4:I$435)/COUNTIF('Forecast-Peak_OffPeak-Nominal'!$A$4:$A$435,$A12)</f>
        <v>30.166666666666668</v>
      </c>
      <c r="I12" s="19">
        <f>+SUMIF('Forecast-Peak_OffPeak-Nominal'!$A$4:$A$435,$A12,'Forecast-Peak_OffPeak-Nominal'!J$4:J$435)/COUNTIF('Forecast-Peak_OffPeak-Nominal'!$A$4:$A$435,$A12)</f>
        <v>29.775833333333335</v>
      </c>
      <c r="J12" s="19">
        <f>+SUMIF('Forecast-Peak_OffPeak-Nominal'!$A$4:$A$435,$A12,'Forecast-Peak_OffPeak-Nominal'!K$4:K$435)/COUNTIF('Forecast-Peak_OffPeak-Nominal'!$A$4:$A$435,$A12)</f>
        <v>30.120833333333334</v>
      </c>
      <c r="K12" s="19">
        <f>+SUMIF('Forecast-Peak_OffPeak-Nominal'!$A$4:$A$435,$A12,'Forecast-Peak_OffPeak-Nominal'!L$4:L$435)/COUNTIF('Forecast-Peak_OffPeak-Nominal'!$A$4:$A$435,$A12)</f>
        <v>29.696666666666662</v>
      </c>
      <c r="L12" s="19">
        <f>+SUMIF('Forecast-Peak_OffPeak-Nominal'!$A$4:$A$435,$A12,'Forecast-Peak_OffPeak-Nominal'!M$4:M$435)/COUNTIF('Forecast-Peak_OffPeak-Nominal'!$A$4:$A$435,$A12)</f>
        <v>25.754999999999999</v>
      </c>
      <c r="M12" s="20">
        <f>+SUMIF('Forecast-Peak_OffPeak-Nominal'!$A$4:$A$435,$A12,'Forecast-Peak_OffPeak-Nominal'!N$4:N$435)/COUNTIF('Forecast-Peak_OffPeak-Nominal'!$A$4:$A$435,$A12)</f>
        <v>26.654166666666665</v>
      </c>
      <c r="O12" s="18">
        <v>92.358000000000004</v>
      </c>
      <c r="P12" s="19">
        <v>93.14</v>
      </c>
      <c r="Q12" s="19">
        <v>92.21</v>
      </c>
      <c r="R12" s="19">
        <v>91.27</v>
      </c>
      <c r="S12" s="19">
        <v>50.556608752030805</v>
      </c>
      <c r="T12" s="19">
        <v>45.84</v>
      </c>
      <c r="U12" s="19">
        <v>45.855923478260863</v>
      </c>
      <c r="V12" s="19">
        <v>15.1</v>
      </c>
      <c r="W12" s="19">
        <v>13.06</v>
      </c>
      <c r="X12" s="20">
        <v>38.426638297872344</v>
      </c>
      <c r="Z12" s="18">
        <f>+SUMIF('Forecast-Peak_OffPeak-Nominal'!$A$4:$A$435,$A12,'Forecast-Peak_OffPeak-Nominal'!AA$4:AA$435)/COUNTIF('Forecast-Peak_OffPeak-Nominal'!$A$4:$A$435,$A12)</f>
        <v>4.1508333333333338</v>
      </c>
      <c r="AA12" s="19">
        <f>+SUMIF('Forecast-Peak_OffPeak-Nominal'!$A$4:$A$435,$A12,'Forecast-Peak_OffPeak-Nominal'!AB$4:AB$435)/COUNTIF('Forecast-Peak_OffPeak-Nominal'!$A$4:$A$435,$A12)</f>
        <v>3.7983333333333338</v>
      </c>
      <c r="AB12" s="19">
        <f>+SUMIF('Forecast-Peak_OffPeak-Nominal'!$A$4:$A$435,$A12,'Forecast-Peak_OffPeak-Nominal'!AC$4:AC$435)/COUNTIF('Forecast-Peak_OffPeak-Nominal'!$A$4:$A$435,$A12)</f>
        <v>3.6883333333333339</v>
      </c>
      <c r="AC12" s="19">
        <f>+SUMIF('Forecast-Peak_OffPeak-Nominal'!$A$4:$A$435,$A12,'Forecast-Peak_OffPeak-Nominal'!AD$4:AD$435)/COUNTIF('Forecast-Peak_OffPeak-Nominal'!$A$4:$A$435,$A12)</f>
        <v>4.2016666666666671</v>
      </c>
      <c r="AD12" s="19">
        <f>+SUMIF('Forecast-Peak_OffPeak-Nominal'!$A$4:$A$435,$A12,'Forecast-Peak_OffPeak-Nominal'!AE$4:AE$435)/COUNTIF('Forecast-Peak_OffPeak-Nominal'!$A$4:$A$435,$A12)</f>
        <v>4.1341666666666672</v>
      </c>
      <c r="AE12" s="19">
        <f>+SUMIF('Forecast-Peak_OffPeak-Nominal'!$A$4:$A$435,$A12,'Forecast-Peak_OffPeak-Nominal'!AF$4:AF$435)/COUNTIF('Forecast-Peak_OffPeak-Nominal'!$A$4:$A$435,$A12)</f>
        <v>3.9599999999999995</v>
      </c>
      <c r="AF12" s="20">
        <f>+SUMIF('Forecast-Peak_OffPeak-Nominal'!$A$4:$A$435,$A12,'Forecast-Peak_OffPeak-Nominal'!AG$4:AG$435)/COUNTIF('Forecast-Peak_OffPeak-Nominal'!$A$4:$A$435,$A12)</f>
        <v>0.34854816410548489</v>
      </c>
      <c r="AH12" s="18">
        <f>+SUMIF('Forecast-Peak_OffPeak-Nominal'!$A$4:$A$435,$A12,'Forecast-Peak_OffPeak-Nominal'!AI$4:AI$435)/COUNTIF('Forecast-Peak_OffPeak-Nominal'!$A$4:$A$435,$A12)</f>
        <v>4.7173719745270244</v>
      </c>
      <c r="AI12" s="20">
        <f>+SUMIF('Forecast-Peak_OffPeak-Nominal'!$A$4:$A$436,$A12,'Forecast-Peak_OffPeak-Nominal'!AJ$4:AJ$436)/COUNTIF('Forecast-Peak_OffPeak-Nominal'!$A$4:$A$436,$A12)</f>
        <v>4.2134331622995687</v>
      </c>
      <c r="AK12" s="18">
        <f>+SUMIF('Forecast-Peak_OffPeak-Nominal'!$A$4:$A$435,$A12,'Forecast-Peak_OffPeak-Nominal'!AL$4:AL$435)/COUNTIF('Forecast-Peak_OffPeak-Nominal'!$A$4:$A$435,$A12)</f>
        <v>0.58521379231453086</v>
      </c>
      <c r="AL12" s="20">
        <f>+SUMIF('Forecast-Peak_OffPeak-Nominal'!$A$4:$A$435,$A12,'Forecast-Peak_OffPeak-Nominal'!AM$4:AM$435)/COUNTIF('Forecast-Peak_OffPeak-Nominal'!$A$4:$A$435,$A12)</f>
        <v>0.78862358902075169</v>
      </c>
      <c r="AN12" s="79">
        <v>2</v>
      </c>
      <c r="AO12" s="80">
        <v>2</v>
      </c>
      <c r="AP12" s="80">
        <v>365</v>
      </c>
      <c r="AQ12" s="80">
        <v>2500</v>
      </c>
      <c r="AS12" s="80">
        <v>11.81</v>
      </c>
      <c r="AT12" s="80">
        <f t="shared" si="1"/>
        <v>11.81</v>
      </c>
      <c r="AU12" s="81">
        <v>0</v>
      </c>
      <c r="AW12" s="18">
        <f>+SUMIF('Forecast-Peak_OffPeak-Nominal'!$A$4:$A$435,$A12,'Forecast-Peak_OffPeak-Nominal'!AX$4:AX$435)/COUNTIF('Forecast-Peak_OffPeak-Nominal'!$A$4:$A$435,$A12)</f>
        <v>8.9158461671460838</v>
      </c>
      <c r="AX12" s="19">
        <f>+SUMIF('Forecast-Peak_OffPeak-Nominal'!$A$4:$A$435,$A12,'Forecast-Peak_OffPeak-Nominal'!AY$4:AY$435)/COUNTIF('Forecast-Peak_OffPeak-Nominal'!$A$4:$A$435,$A12)</f>
        <v>8.848698742504796</v>
      </c>
      <c r="AY12" s="19">
        <f>+SUMIF('Forecast-Peak_OffPeak-Nominal'!$A$4:$A$435,$A12,'Forecast-Peak_OffPeak-Nominal'!AZ$4:AZ$435)/COUNTIF('Forecast-Peak_OffPeak-Nominal'!$A$4:$A$435,$A12)</f>
        <v>8.8396873891440499</v>
      </c>
      <c r="AZ12" s="19">
        <f>+SUMIF('Forecast-Peak_OffPeak-Nominal'!$A$4:$A$435,$A12,'Forecast-Peak_OffPeak-Nominal'!BA$4:BA$435)/COUNTIF('Forecast-Peak_OffPeak-Nominal'!$A$4:$A$435,$A12)</f>
        <v>7.3209764503141583</v>
      </c>
      <c r="BA12" s="19">
        <f>+SUMIF('Forecast-Peak_OffPeak-Nominal'!$A$4:$A$435,$A12,'Forecast-Peak_OffPeak-Nominal'!BB$4:BB$435)/COUNTIF('Forecast-Peak_OffPeak-Nominal'!$A$4:$A$435,$A12)</f>
        <v>7.3097632736696463</v>
      </c>
      <c r="BB12" s="20">
        <f>+SUMIF('Forecast-Peak_OffPeak-Nominal'!$A$4:$A$435,$A12,'Forecast-Peak_OffPeak-Nominal'!BC$4:BC$435)/COUNTIF('Forecast-Peak_OffPeak-Nominal'!$A$4:$A$435,$A12)</f>
        <v>6.1534184691363798</v>
      </c>
      <c r="BD12" s="18">
        <f>AVERAGEIF('Forecast-Peak_OffPeak-Nominal'!$A$4:$A$435,$A12,'Forecast-Peak_OffPeak-Nominal'!BE$4:BE$435)</f>
        <v>205.31853536336635</v>
      </c>
      <c r="BE12" s="20">
        <f>AVERAGEIF('Forecast-Peak_OffPeak-Nominal'!$A$4:$A$435,$A12,'Forecast-Peak_OffPeak-Nominal'!BF$4:BF$435)</f>
        <v>272.76671949407921</v>
      </c>
      <c r="BG12" s="21">
        <v>31</v>
      </c>
      <c r="BH12" s="19">
        <v>20.356590000000001</v>
      </c>
      <c r="BI12" s="19">
        <v>20.356590000000001</v>
      </c>
      <c r="BJ12" s="19">
        <v>17.670000000000002</v>
      </c>
      <c r="BK12" s="19">
        <v>17.670000000000002</v>
      </c>
      <c r="BL12" s="19">
        <v>17.670000000000002</v>
      </c>
      <c r="BM12" s="19">
        <v>3.53</v>
      </c>
      <c r="BN12" s="19">
        <v>4.71</v>
      </c>
      <c r="BO12" s="19">
        <v>8.84</v>
      </c>
      <c r="BP12" s="19">
        <v>16.489999999999998</v>
      </c>
      <c r="BQ12" s="19">
        <v>18.850000000000001</v>
      </c>
      <c r="BR12" s="19">
        <v>17.670000000000002</v>
      </c>
      <c r="BS12" s="19">
        <v>14.14</v>
      </c>
      <c r="BT12" s="19">
        <v>14.14</v>
      </c>
      <c r="BU12" s="19">
        <v>15.61</v>
      </c>
      <c r="BV12" s="19">
        <v>11.78</v>
      </c>
      <c r="BW12" s="19">
        <v>11.78</v>
      </c>
      <c r="BX12" s="19">
        <v>3.53</v>
      </c>
      <c r="BY12" s="19">
        <v>3.53</v>
      </c>
      <c r="BZ12" s="19">
        <v>3.151608</v>
      </c>
      <c r="CA12" s="19">
        <v>1.694002</v>
      </c>
      <c r="CC12" s="22">
        <f>VLOOKUP($A12,GDP!$A$8:$D$50,3,0)</f>
        <v>1.8041017690477178E-2</v>
      </c>
    </row>
    <row r="13" spans="1:81" x14ac:dyDescent="0.3">
      <c r="A13" s="17">
        <f t="shared" si="0"/>
        <v>2032</v>
      </c>
      <c r="B13" s="18">
        <f>+SUMIF('Forecast-Peak_OffPeak-Nominal'!$A$4:$A$435,$A13,'Forecast-Peak_OffPeak-Nominal'!C$4:C$435)/COUNTIF('Forecast-Peak_OffPeak-Nominal'!$A$4:$A$435,$A13)</f>
        <v>34.337165000000006</v>
      </c>
      <c r="C13" s="19">
        <f>+SUMIF('Forecast-Peak_OffPeak-Nominal'!$A$4:$A$435,$A13,'Forecast-Peak_OffPeak-Nominal'!D$4:D$435)/COUNTIF('Forecast-Peak_OffPeak-Nominal'!$A$4:$A$435,$A13)</f>
        <v>32.285748333333331</v>
      </c>
      <c r="D13" s="19">
        <f>+SUMIF('Forecast-Peak_OffPeak-Nominal'!$A$4:$A$435,$A13,'Forecast-Peak_OffPeak-Nominal'!E$4:E$435)/COUNTIF('Forecast-Peak_OffPeak-Nominal'!$A$4:$A$435,$A13)</f>
        <v>35.471950833333331</v>
      </c>
      <c r="E13" s="19">
        <f>+SUMIF('Forecast-Peak_OffPeak-Nominal'!$A$4:$A$435,$A13,'Forecast-Peak_OffPeak-Nominal'!F$4:F$435)/COUNTIF('Forecast-Peak_OffPeak-Nominal'!$A$4:$A$435,$A13)</f>
        <v>32.326869166666668</v>
      </c>
      <c r="F13" s="19">
        <f>+SUMIF('Forecast-Peak_OffPeak-Nominal'!$A$4:$A$435,$A13,'Forecast-Peak_OffPeak-Nominal'!G$4:G$435)/COUNTIF('Forecast-Peak_OffPeak-Nominal'!$A$4:$A$435,$A13)</f>
        <v>35.363945833333339</v>
      </c>
      <c r="G13" s="19">
        <f>+SUMIF('Forecast-Peak_OffPeak-Nominal'!$A$4:$A$435,$A13,'Forecast-Peak_OffPeak-Nominal'!H$4:H$435)/COUNTIF('Forecast-Peak_OffPeak-Nominal'!$A$4:$A$435,$A13)</f>
        <v>31.329644999999999</v>
      </c>
      <c r="H13" s="19">
        <f>+SUMIF('Forecast-Peak_OffPeak-Nominal'!$A$4:$A$435,$A13,'Forecast-Peak_OffPeak-Nominal'!I$4:I$435)/COUNTIF('Forecast-Peak_OffPeak-Nominal'!$A$4:$A$435,$A13)</f>
        <v>30.941666666666674</v>
      </c>
      <c r="I13" s="19">
        <f>+SUMIF('Forecast-Peak_OffPeak-Nominal'!$A$4:$A$435,$A13,'Forecast-Peak_OffPeak-Nominal'!J$4:J$435)/COUNTIF('Forecast-Peak_OffPeak-Nominal'!$A$4:$A$435,$A13)</f>
        <v>30.876666666666669</v>
      </c>
      <c r="J13" s="19">
        <f>+SUMIF('Forecast-Peak_OffPeak-Nominal'!$A$4:$A$435,$A13,'Forecast-Peak_OffPeak-Nominal'!K$4:K$435)/COUNTIF('Forecast-Peak_OffPeak-Nominal'!$A$4:$A$435,$A13)</f>
        <v>30.834166666666672</v>
      </c>
      <c r="K13" s="19">
        <f>+SUMIF('Forecast-Peak_OffPeak-Nominal'!$A$4:$A$435,$A13,'Forecast-Peak_OffPeak-Nominal'!L$4:L$435)/COUNTIF('Forecast-Peak_OffPeak-Nominal'!$A$4:$A$435,$A13)</f>
        <v>30.758333333333336</v>
      </c>
      <c r="L13" s="19">
        <f>+SUMIF('Forecast-Peak_OffPeak-Nominal'!$A$4:$A$435,$A13,'Forecast-Peak_OffPeak-Nominal'!M$4:M$435)/COUNTIF('Forecast-Peak_OffPeak-Nominal'!$A$4:$A$435,$A13)</f>
        <v>26.897499999999997</v>
      </c>
      <c r="M13" s="20">
        <f>+SUMIF('Forecast-Peak_OffPeak-Nominal'!$A$4:$A$435,$A13,'Forecast-Peak_OffPeak-Nominal'!N$4:N$435)/COUNTIF('Forecast-Peak_OffPeak-Nominal'!$A$4:$A$435,$A13)</f>
        <v>27.96916666666667</v>
      </c>
      <c r="O13" s="18">
        <v>137.81299999999999</v>
      </c>
      <c r="P13" s="19">
        <v>138.97999999999999</v>
      </c>
      <c r="Q13" s="19">
        <v>137.63999999999999</v>
      </c>
      <c r="R13" s="19">
        <v>136.69999999999999</v>
      </c>
      <c r="S13" s="19">
        <v>48.634809872585315</v>
      </c>
      <c r="T13" s="19">
        <v>45.99</v>
      </c>
      <c r="U13" s="19">
        <v>42.262177391304348</v>
      </c>
      <c r="V13" s="19">
        <v>15.82</v>
      </c>
      <c r="W13" s="19">
        <v>13.62</v>
      </c>
      <c r="X13" s="20">
        <v>39.19336170212766</v>
      </c>
      <c r="Z13" s="18">
        <f>+SUMIF('Forecast-Peak_OffPeak-Nominal'!$A$4:$A$435,$A13,'Forecast-Peak_OffPeak-Nominal'!AA$4:AA$435)/COUNTIF('Forecast-Peak_OffPeak-Nominal'!$A$4:$A$435,$A13)</f>
        <v>4.3216666666666663</v>
      </c>
      <c r="AA13" s="19">
        <f>+SUMIF('Forecast-Peak_OffPeak-Nominal'!$A$4:$A$435,$A13,'Forecast-Peak_OffPeak-Nominal'!AB$4:AB$435)/COUNTIF('Forecast-Peak_OffPeak-Nominal'!$A$4:$A$435,$A13)</f>
        <v>3.9299999999999997</v>
      </c>
      <c r="AB13" s="19">
        <f>+SUMIF('Forecast-Peak_OffPeak-Nominal'!$A$4:$A$435,$A13,'Forecast-Peak_OffPeak-Nominal'!AC$4:AC$435)/COUNTIF('Forecast-Peak_OffPeak-Nominal'!$A$4:$A$435,$A13)</f>
        <v>3.7733333333333339</v>
      </c>
      <c r="AC13" s="19">
        <f>+SUMIF('Forecast-Peak_OffPeak-Nominal'!$A$4:$A$435,$A13,'Forecast-Peak_OffPeak-Nominal'!AD$4:AD$435)/COUNTIF('Forecast-Peak_OffPeak-Nominal'!$A$4:$A$435,$A13)</f>
        <v>4.333333333333333</v>
      </c>
      <c r="AD13" s="19">
        <f>+SUMIF('Forecast-Peak_OffPeak-Nominal'!$A$4:$A$435,$A13,'Forecast-Peak_OffPeak-Nominal'!AE$4:AE$435)/COUNTIF('Forecast-Peak_OffPeak-Nominal'!$A$4:$A$435,$A13)</f>
        <v>4.3033333333333337</v>
      </c>
      <c r="AE13" s="19">
        <f>+SUMIF('Forecast-Peak_OffPeak-Nominal'!$A$4:$A$435,$A13,'Forecast-Peak_OffPeak-Nominal'!AF$4:AF$435)/COUNTIF('Forecast-Peak_OffPeak-Nominal'!$A$4:$A$435,$A13)</f>
        <v>4.0624999999999991</v>
      </c>
      <c r="AF13" s="20">
        <f>+SUMIF('Forecast-Peak_OffPeak-Nominal'!$A$4:$A$435,$A13,'Forecast-Peak_OffPeak-Nominal'!AG$4:AG$435)/COUNTIF('Forecast-Peak_OffPeak-Nominal'!$A$4:$A$435,$A13)</f>
        <v>0.35574774805406134</v>
      </c>
      <c r="AH13" s="18">
        <f>+SUMIF('Forecast-Peak_OffPeak-Nominal'!$A$4:$A$435,$A13,'Forecast-Peak_OffPeak-Nominal'!AI$4:AI$435)/COUNTIF('Forecast-Peak_OffPeak-Nominal'!$A$4:$A$435,$A13)</f>
        <v>4.869542232399457</v>
      </c>
      <c r="AI13" s="20">
        <f>+SUMIF('Forecast-Peak_OffPeak-Nominal'!$A$4:$A$436,$A13,'Forecast-Peak_OffPeak-Nominal'!AJ$4:AJ$436)/COUNTIF('Forecast-Peak_OffPeak-Nominal'!$A$4:$A$436,$A13)</f>
        <v>4.3808195492042605</v>
      </c>
      <c r="AK13" s="18">
        <f>+SUMIF('Forecast-Peak_OffPeak-Nominal'!$A$4:$A$435,$A13,'Forecast-Peak_OffPeak-Nominal'!AL$4:AL$435)/COUNTIF('Forecast-Peak_OffPeak-Nominal'!$A$4:$A$435,$A13)</f>
        <v>0.6003327480179711</v>
      </c>
      <c r="AL13" s="20">
        <f>+SUMIF('Forecast-Peak_OffPeak-Nominal'!$A$4:$A$435,$A13,'Forecast-Peak_OffPeak-Nominal'!AM$4:AM$435)/COUNTIF('Forecast-Peak_OffPeak-Nominal'!$A$4:$A$435,$A13)</f>
        <v>0.80578551159127931</v>
      </c>
      <c r="AN13" s="79">
        <v>2</v>
      </c>
      <c r="AO13" s="80">
        <v>2</v>
      </c>
      <c r="AP13" s="80">
        <v>365</v>
      </c>
      <c r="AQ13" s="80">
        <v>2500</v>
      </c>
      <c r="AS13" s="80">
        <v>12.63</v>
      </c>
      <c r="AT13" s="80">
        <f t="shared" si="1"/>
        <v>12.63</v>
      </c>
      <c r="AU13" s="81">
        <v>0</v>
      </c>
      <c r="AW13" s="18">
        <f>+SUMIF('Forecast-Peak_OffPeak-Nominal'!$A$4:$A$435,$A13,'Forecast-Peak_OffPeak-Nominal'!AX$4:AX$435)/COUNTIF('Forecast-Peak_OffPeak-Nominal'!$A$4:$A$435,$A13)</f>
        <v>8.7725954295765352</v>
      </c>
      <c r="AX13" s="19">
        <f>+SUMIF('Forecast-Peak_OffPeak-Nominal'!$A$4:$A$435,$A13,'Forecast-Peak_OffPeak-Nominal'!AY$4:AY$435)/COUNTIF('Forecast-Peak_OffPeak-Nominal'!$A$4:$A$435,$A13)</f>
        <v>8.7786466428820304</v>
      </c>
      <c r="AY13" s="19">
        <f>+SUMIF('Forecast-Peak_OffPeak-Nominal'!$A$4:$A$435,$A13,'Forecast-Peak_OffPeak-Nominal'!AZ$4:AZ$435)/COUNTIF('Forecast-Peak_OffPeak-Nominal'!$A$4:$A$435,$A13)</f>
        <v>8.7538080828253175</v>
      </c>
      <c r="AZ13" s="19">
        <f>+SUMIF('Forecast-Peak_OffPeak-Nominal'!$A$4:$A$435,$A13,'Forecast-Peak_OffPeak-Nominal'!BA$4:BA$435)/COUNTIF('Forecast-Peak_OffPeak-Nominal'!$A$4:$A$435,$A13)</f>
        <v>7.213277789568024</v>
      </c>
      <c r="BA13" s="19">
        <f>+SUMIF('Forecast-Peak_OffPeak-Nominal'!$A$4:$A$435,$A13,'Forecast-Peak_OffPeak-Nominal'!BB$4:BB$435)/COUNTIF('Forecast-Peak_OffPeak-Nominal'!$A$4:$A$435,$A13)</f>
        <v>7.1877878123478487</v>
      </c>
      <c r="BB13" s="20">
        <f>+SUMIF('Forecast-Peak_OffPeak-Nominal'!$A$4:$A$435,$A13,'Forecast-Peak_OffPeak-Nominal'!BC$4:BC$435)/COUNTIF('Forecast-Peak_OffPeak-Nominal'!$A$4:$A$435,$A13)</f>
        <v>6.2312209702885335</v>
      </c>
      <c r="BD13" s="18">
        <f>AVERAGEIF('Forecast-Peak_OffPeak-Nominal'!$A$4:$A$435,$A13,'Forecast-Peak_OffPeak-Nominal'!BE$4:BE$435)</f>
        <v>208.98711967895255</v>
      </c>
      <c r="BE13" s="20">
        <f>AVERAGEIF('Forecast-Peak_OffPeak-Nominal'!$A$4:$A$435,$A13,'Forecast-Peak_OffPeak-Nominal'!BF$4:BF$435)</f>
        <v>277.64045243386914</v>
      </c>
      <c r="BG13" s="21">
        <v>32</v>
      </c>
      <c r="BH13" s="19">
        <v>4.5510060000000001</v>
      </c>
      <c r="BI13" s="19">
        <v>4.5510060000000001</v>
      </c>
      <c r="BJ13" s="19">
        <v>13.22</v>
      </c>
      <c r="BK13" s="19">
        <v>13.22</v>
      </c>
      <c r="BL13" s="19">
        <v>10.210000000000001</v>
      </c>
      <c r="BM13" s="19">
        <v>3.6</v>
      </c>
      <c r="BN13" s="19">
        <v>3.6</v>
      </c>
      <c r="BO13" s="19">
        <v>6.61</v>
      </c>
      <c r="BP13" s="19">
        <v>14.42</v>
      </c>
      <c r="BQ13" s="19">
        <v>19.23</v>
      </c>
      <c r="BR13" s="19">
        <v>18.02</v>
      </c>
      <c r="BS13" s="19">
        <v>11.42</v>
      </c>
      <c r="BT13" s="19">
        <v>11.42</v>
      </c>
      <c r="BU13" s="19">
        <v>14.42</v>
      </c>
      <c r="BV13" s="19">
        <v>12.02</v>
      </c>
      <c r="BW13" s="19">
        <v>12.02</v>
      </c>
      <c r="BX13" s="19">
        <v>3.6</v>
      </c>
      <c r="BY13" s="19">
        <v>3.6</v>
      </c>
      <c r="BZ13" s="19">
        <v>3.5636070000000002</v>
      </c>
      <c r="CA13" s="19">
        <v>2.4394200000000001</v>
      </c>
      <c r="CC13" s="22">
        <f>VLOOKUP($A13,GDP!$A$8:$D$50,3,0)</f>
        <v>1.7867769751491746E-2</v>
      </c>
    </row>
    <row r="14" spans="1:81" x14ac:dyDescent="0.3">
      <c r="A14" s="17">
        <f t="shared" si="0"/>
        <v>2033</v>
      </c>
      <c r="B14" s="18">
        <f>+SUMIF('Forecast-Peak_OffPeak-Nominal'!$A$4:$A$435,$A14,'Forecast-Peak_OffPeak-Nominal'!C$4:C$435)/COUNTIF('Forecast-Peak_OffPeak-Nominal'!$A$4:$A$435,$A14)</f>
        <v>35.609790000000004</v>
      </c>
      <c r="C14" s="19">
        <f>+SUMIF('Forecast-Peak_OffPeak-Nominal'!$A$4:$A$435,$A14,'Forecast-Peak_OffPeak-Nominal'!D$4:D$435)/COUNTIF('Forecast-Peak_OffPeak-Nominal'!$A$4:$A$435,$A14)</f>
        <v>33.683450833333332</v>
      </c>
      <c r="D14" s="19">
        <f>+SUMIF('Forecast-Peak_OffPeak-Nominal'!$A$4:$A$435,$A14,'Forecast-Peak_OffPeak-Nominal'!E$4:E$435)/COUNTIF('Forecast-Peak_OffPeak-Nominal'!$A$4:$A$435,$A14)</f>
        <v>36.613849166666661</v>
      </c>
      <c r="E14" s="19">
        <f>+SUMIF('Forecast-Peak_OffPeak-Nominal'!$A$4:$A$435,$A14,'Forecast-Peak_OffPeak-Nominal'!F$4:F$435)/COUNTIF('Forecast-Peak_OffPeak-Nominal'!$A$4:$A$435,$A14)</f>
        <v>33.744841666666666</v>
      </c>
      <c r="F14" s="19">
        <f>+SUMIF('Forecast-Peak_OffPeak-Nominal'!$A$4:$A$435,$A14,'Forecast-Peak_OffPeak-Nominal'!G$4:G$435)/COUNTIF('Forecast-Peak_OffPeak-Nominal'!$A$4:$A$435,$A14)</f>
        <v>36.5788875</v>
      </c>
      <c r="G14" s="19">
        <f>+SUMIF('Forecast-Peak_OffPeak-Nominal'!$A$4:$A$435,$A14,'Forecast-Peak_OffPeak-Nominal'!H$4:H$435)/COUNTIF('Forecast-Peak_OffPeak-Nominal'!$A$4:$A$435,$A14)</f>
        <v>32.836013333333334</v>
      </c>
      <c r="H14" s="19">
        <f>+SUMIF('Forecast-Peak_OffPeak-Nominal'!$A$4:$A$435,$A14,'Forecast-Peak_OffPeak-Nominal'!I$4:I$435)/COUNTIF('Forecast-Peak_OffPeak-Nominal'!$A$4:$A$435,$A14)</f>
        <v>32.133333333333333</v>
      </c>
      <c r="I14" s="19">
        <f>+SUMIF('Forecast-Peak_OffPeak-Nominal'!$A$4:$A$435,$A14,'Forecast-Peak_OffPeak-Nominal'!J$4:J$435)/COUNTIF('Forecast-Peak_OffPeak-Nominal'!$A$4:$A$435,$A14)</f>
        <v>32.082500000000003</v>
      </c>
      <c r="J14" s="19">
        <f>+SUMIF('Forecast-Peak_OffPeak-Nominal'!$A$4:$A$435,$A14,'Forecast-Peak_OffPeak-Nominal'!K$4:K$435)/COUNTIF('Forecast-Peak_OffPeak-Nominal'!$A$4:$A$435,$A14)</f>
        <v>31.882499999999997</v>
      </c>
      <c r="K14" s="19">
        <f>+SUMIF('Forecast-Peak_OffPeak-Nominal'!$A$4:$A$435,$A14,'Forecast-Peak_OffPeak-Nominal'!L$4:L$435)/COUNTIF('Forecast-Peak_OffPeak-Nominal'!$A$4:$A$435,$A14)</f>
        <v>31.884166666666673</v>
      </c>
      <c r="L14" s="19">
        <f>+SUMIF('Forecast-Peak_OffPeak-Nominal'!$A$4:$A$435,$A14,'Forecast-Peak_OffPeak-Nominal'!M$4:M$435)/COUNTIF('Forecast-Peak_OffPeak-Nominal'!$A$4:$A$435,$A14)</f>
        <v>27.942500000000006</v>
      </c>
      <c r="M14" s="20">
        <f>+SUMIF('Forecast-Peak_OffPeak-Nominal'!$A$4:$A$435,$A14,'Forecast-Peak_OffPeak-Nominal'!N$4:N$435)/COUNTIF('Forecast-Peak_OffPeak-Nominal'!$A$4:$A$435,$A14)</f>
        <v>29.420833333333334</v>
      </c>
      <c r="O14" s="18">
        <v>128.125</v>
      </c>
      <c r="P14" s="19">
        <v>129.21</v>
      </c>
      <c r="Q14" s="19">
        <v>127.62</v>
      </c>
      <c r="R14" s="19">
        <v>126.68</v>
      </c>
      <c r="S14" s="19">
        <v>49.639489056337958</v>
      </c>
      <c r="T14" s="19">
        <v>46.91</v>
      </c>
      <c r="U14" s="19">
        <v>41.7516452173913</v>
      </c>
      <c r="V14" s="19">
        <v>16.54</v>
      </c>
      <c r="W14" s="19">
        <v>14.24</v>
      </c>
      <c r="X14" s="20">
        <v>41.901787234042558</v>
      </c>
      <c r="Z14" s="18">
        <f>+SUMIF('Forecast-Peak_OffPeak-Nominal'!$A$4:$A$435,$A14,'Forecast-Peak_OffPeak-Nominal'!AA$4:AA$435)/COUNTIF('Forecast-Peak_OffPeak-Nominal'!$A$4:$A$435,$A14)</f>
        <v>4.4758333333333331</v>
      </c>
      <c r="AA14" s="19">
        <f>+SUMIF('Forecast-Peak_OffPeak-Nominal'!$A$4:$A$435,$A14,'Forecast-Peak_OffPeak-Nominal'!AB$4:AB$435)/COUNTIF('Forecast-Peak_OffPeak-Nominal'!$A$4:$A$435,$A14)</f>
        <v>4.0783333333333331</v>
      </c>
      <c r="AB14" s="19">
        <f>+SUMIF('Forecast-Peak_OffPeak-Nominal'!$A$4:$A$435,$A14,'Forecast-Peak_OffPeak-Nominal'!AC$4:AC$435)/COUNTIF('Forecast-Peak_OffPeak-Nominal'!$A$4:$A$435,$A14)</f>
        <v>4.0308333333333328</v>
      </c>
      <c r="AC14" s="19">
        <f>+SUMIF('Forecast-Peak_OffPeak-Nominal'!$A$4:$A$435,$A14,'Forecast-Peak_OffPeak-Nominal'!AD$4:AD$435)/COUNTIF('Forecast-Peak_OffPeak-Nominal'!$A$4:$A$435,$A14)</f>
        <v>4.4833333333333334</v>
      </c>
      <c r="AD14" s="19">
        <f>+SUMIF('Forecast-Peak_OffPeak-Nominal'!$A$4:$A$435,$A14,'Forecast-Peak_OffPeak-Nominal'!AE$4:AE$435)/COUNTIF('Forecast-Peak_OffPeak-Nominal'!$A$4:$A$435,$A14)</f>
        <v>4.4591666666666665</v>
      </c>
      <c r="AE14" s="19">
        <f>+SUMIF('Forecast-Peak_OffPeak-Nominal'!$A$4:$A$435,$A14,'Forecast-Peak_OffPeak-Nominal'!AF$4:AF$435)/COUNTIF('Forecast-Peak_OffPeak-Nominal'!$A$4:$A$435,$A14)</f>
        <v>4.2116666666666669</v>
      </c>
      <c r="AF14" s="20">
        <f>+SUMIF('Forecast-Peak_OffPeak-Nominal'!$A$4:$A$435,$A14,'Forecast-Peak_OffPeak-Nominal'!AG$4:AG$435)/COUNTIF('Forecast-Peak_OffPeak-Nominal'!$A$4:$A$435,$A14)</f>
        <v>0.3632811221380336</v>
      </c>
      <c r="AH14" s="18">
        <f>+SUMIF('Forecast-Peak_OffPeak-Nominal'!$A$4:$A$435,$A14,'Forecast-Peak_OffPeak-Nominal'!AI$4:AI$435)/COUNTIF('Forecast-Peak_OffPeak-Nominal'!$A$4:$A$435,$A14)</f>
        <v>5.0071247654753117</v>
      </c>
      <c r="AI14" s="20">
        <f>+SUMIF('Forecast-Peak_OffPeak-Nominal'!$A$4:$A$436,$A14,'Forecast-Peak_OffPeak-Nominal'!AJ$4:AJ$436)/COUNTIF('Forecast-Peak_OffPeak-Nominal'!$A$4:$A$436,$A14)</f>
        <v>4.5336182113123717</v>
      </c>
      <c r="AK14" s="18">
        <f>+SUMIF('Forecast-Peak_OffPeak-Nominal'!$A$4:$A$435,$A14,'Forecast-Peak_OffPeak-Nominal'!AL$4:AL$435)/COUNTIF('Forecast-Peak_OffPeak-Nominal'!$A$4:$A$435,$A14)</f>
        <v>0.6157755471700993</v>
      </c>
      <c r="AL14" s="20">
        <f>+SUMIF('Forecast-Peak_OffPeak-Nominal'!$A$4:$A$435,$A14,'Forecast-Peak_OffPeak-Nominal'!AM$4:AM$435)/COUNTIF('Forecast-Peak_OffPeak-Nominal'!$A$4:$A$435,$A14)</f>
        <v>0.82332477209417165</v>
      </c>
      <c r="AN14" s="79">
        <v>2</v>
      </c>
      <c r="AO14" s="80">
        <v>2</v>
      </c>
      <c r="AP14" s="80">
        <v>365</v>
      </c>
      <c r="AQ14" s="80">
        <v>2500</v>
      </c>
      <c r="AS14" s="80">
        <v>13.52</v>
      </c>
      <c r="AT14" s="80">
        <f t="shared" si="1"/>
        <v>13.52</v>
      </c>
      <c r="AU14" s="81">
        <v>0</v>
      </c>
      <c r="AW14" s="18">
        <f>+SUMIF('Forecast-Peak_OffPeak-Nominal'!$A$4:$A$435,$A14,'Forecast-Peak_OffPeak-Nominal'!AX$4:AX$435)/COUNTIF('Forecast-Peak_OffPeak-Nominal'!$A$4:$A$435,$A14)</f>
        <v>8.7671302859810378</v>
      </c>
      <c r="AX14" s="19">
        <f>+SUMIF('Forecast-Peak_OffPeak-Nominal'!$A$4:$A$435,$A14,'Forecast-Peak_OffPeak-Nominal'!AY$4:AY$435)/COUNTIF('Forecast-Peak_OffPeak-Nominal'!$A$4:$A$435,$A14)</f>
        <v>8.7468380277817097</v>
      </c>
      <c r="AY14" s="19">
        <f>+SUMIF('Forecast-Peak_OffPeak-Nominal'!$A$4:$A$435,$A14,'Forecast-Peak_OffPeak-Nominal'!AZ$4:AZ$435)/COUNTIF('Forecast-Peak_OffPeak-Nominal'!$A$4:$A$435,$A14)</f>
        <v>8.741628270748885</v>
      </c>
      <c r="AZ14" s="19">
        <f>+SUMIF('Forecast-Peak_OffPeak-Nominal'!$A$4:$A$435,$A14,'Forecast-Peak_OffPeak-Nominal'!BA$4:BA$435)/COUNTIF('Forecast-Peak_OffPeak-Nominal'!$A$4:$A$435,$A14)</f>
        <v>7.2255313572927635</v>
      </c>
      <c r="BA14" s="19">
        <f>+SUMIF('Forecast-Peak_OffPeak-Nominal'!$A$4:$A$435,$A14,'Forecast-Peak_OffPeak-Nominal'!BB$4:BB$435)/COUNTIF('Forecast-Peak_OffPeak-Nominal'!$A$4:$A$435,$A14)</f>
        <v>7.1691113079712467</v>
      </c>
      <c r="BB14" s="20">
        <f>+SUMIF('Forecast-Peak_OffPeak-Nominal'!$A$4:$A$435,$A14,'Forecast-Peak_OffPeak-Nominal'!BC$4:BC$435)/COUNTIF('Forecast-Peak_OffPeak-Nominal'!$A$4:$A$435,$A14)</f>
        <v>6.2641717829857138</v>
      </c>
      <c r="BD14" s="18">
        <f>AVERAGEIF('Forecast-Peak_OffPeak-Nominal'!$A$4:$A$435,$A14,'Forecast-Peak_OffPeak-Nominal'!BE$4:BE$435)</f>
        <v>212.7615409128334</v>
      </c>
      <c r="BE14" s="20">
        <f>AVERAGEIF('Forecast-Peak_OffPeak-Nominal'!$A$4:$A$435,$A14,'Forecast-Peak_OffPeak-Nominal'!BF$4:BF$435)</f>
        <v>282.65479025842291</v>
      </c>
      <c r="BG14" s="21">
        <v>33</v>
      </c>
      <c r="BH14" s="19">
        <v>4.238823</v>
      </c>
      <c r="BI14" s="19">
        <v>4.238823</v>
      </c>
      <c r="BJ14" s="19">
        <v>12.26</v>
      </c>
      <c r="BK14" s="19">
        <v>12.26</v>
      </c>
      <c r="BL14" s="19">
        <v>3.68</v>
      </c>
      <c r="BM14" s="19">
        <v>3.68</v>
      </c>
      <c r="BN14" s="19">
        <v>3.68</v>
      </c>
      <c r="BO14" s="19">
        <v>4.9000000000000004</v>
      </c>
      <c r="BP14" s="19">
        <v>12.87</v>
      </c>
      <c r="BQ14" s="19">
        <v>19.61</v>
      </c>
      <c r="BR14" s="19">
        <v>18.39</v>
      </c>
      <c r="BS14" s="19">
        <v>14.71</v>
      </c>
      <c r="BT14" s="19">
        <v>14.71</v>
      </c>
      <c r="BU14" s="19">
        <v>14.71</v>
      </c>
      <c r="BV14" s="19">
        <v>12.26</v>
      </c>
      <c r="BW14" s="19">
        <v>12.26</v>
      </c>
      <c r="BX14" s="19">
        <v>3.68</v>
      </c>
      <c r="BY14" s="19">
        <v>3.68</v>
      </c>
      <c r="BZ14" s="19">
        <v>3.5868720000000001</v>
      </c>
      <c r="CA14" s="19">
        <v>2.2451319999999999</v>
      </c>
      <c r="CC14" s="22">
        <f>VLOOKUP($A14,GDP!$A$8:$D$50,3,0)</f>
        <v>1.8060544782277459E-2</v>
      </c>
    </row>
    <row r="15" spans="1:81" x14ac:dyDescent="0.3">
      <c r="A15" s="17">
        <f t="shared" si="0"/>
        <v>2034</v>
      </c>
      <c r="B15" s="18">
        <f>+SUMIF('Forecast-Peak_OffPeak-Nominal'!$A$4:$A$435,$A15,'Forecast-Peak_OffPeak-Nominal'!C$4:C$435)/COUNTIF('Forecast-Peak_OffPeak-Nominal'!$A$4:$A$435,$A15)</f>
        <v>36.30684999999999</v>
      </c>
      <c r="C15" s="19">
        <f>+SUMIF('Forecast-Peak_OffPeak-Nominal'!$A$4:$A$435,$A15,'Forecast-Peak_OffPeak-Nominal'!D$4:D$435)/COUNTIF('Forecast-Peak_OffPeak-Nominal'!$A$4:$A$435,$A15)</f>
        <v>34.533010833333336</v>
      </c>
      <c r="D15" s="19">
        <f>+SUMIF('Forecast-Peak_OffPeak-Nominal'!$A$4:$A$435,$A15,'Forecast-Peak_OffPeak-Nominal'!E$4:E$435)/COUNTIF('Forecast-Peak_OffPeak-Nominal'!$A$4:$A$435,$A15)</f>
        <v>37.756129166666668</v>
      </c>
      <c r="E15" s="19">
        <f>+SUMIF('Forecast-Peak_OffPeak-Nominal'!$A$4:$A$435,$A15,'Forecast-Peak_OffPeak-Nominal'!F$4:F$435)/COUNTIF('Forecast-Peak_OffPeak-Nominal'!$A$4:$A$435,$A15)</f>
        <v>34.957268333333339</v>
      </c>
      <c r="F15" s="19">
        <f>+SUMIF('Forecast-Peak_OffPeak-Nominal'!$A$4:$A$435,$A15,'Forecast-Peak_OffPeak-Nominal'!G$4:G$435)/COUNTIF('Forecast-Peak_OffPeak-Nominal'!$A$4:$A$435,$A15)</f>
        <v>37.830674166666675</v>
      </c>
      <c r="G15" s="19">
        <f>+SUMIF('Forecast-Peak_OffPeak-Nominal'!$A$4:$A$435,$A15,'Forecast-Peak_OffPeak-Nominal'!H$4:H$435)/COUNTIF('Forecast-Peak_OffPeak-Nominal'!$A$4:$A$435,$A15)</f>
        <v>34.104923333333339</v>
      </c>
      <c r="H15" s="19">
        <f>+SUMIF('Forecast-Peak_OffPeak-Nominal'!$A$4:$A$435,$A15,'Forecast-Peak_OffPeak-Nominal'!I$4:I$435)/COUNTIF('Forecast-Peak_OffPeak-Nominal'!$A$4:$A$435,$A15)</f>
        <v>33.170833333333334</v>
      </c>
      <c r="I15" s="19">
        <f>+SUMIF('Forecast-Peak_OffPeak-Nominal'!$A$4:$A$435,$A15,'Forecast-Peak_OffPeak-Nominal'!J$4:J$435)/COUNTIF('Forecast-Peak_OffPeak-Nominal'!$A$4:$A$435,$A15)</f>
        <v>32.935833333333335</v>
      </c>
      <c r="J15" s="19">
        <f>+SUMIF('Forecast-Peak_OffPeak-Nominal'!$A$4:$A$435,$A15,'Forecast-Peak_OffPeak-Nominal'!K$4:K$435)/COUNTIF('Forecast-Peak_OffPeak-Nominal'!$A$4:$A$435,$A15)</f>
        <v>32.967500000000001</v>
      </c>
      <c r="K15" s="19">
        <f>+SUMIF('Forecast-Peak_OffPeak-Nominal'!$A$4:$A$435,$A15,'Forecast-Peak_OffPeak-Nominal'!L$4:L$435)/COUNTIF('Forecast-Peak_OffPeak-Nominal'!$A$4:$A$435,$A15)</f>
        <v>32.720833333333339</v>
      </c>
      <c r="L15" s="19">
        <f>+SUMIF('Forecast-Peak_OffPeak-Nominal'!$A$4:$A$435,$A15,'Forecast-Peak_OffPeak-Nominal'!M$4:M$435)/COUNTIF('Forecast-Peak_OffPeak-Nominal'!$A$4:$A$435,$A15)</f>
        <v>29.355000000000008</v>
      </c>
      <c r="M15" s="20">
        <f>+SUMIF('Forecast-Peak_OffPeak-Nominal'!$A$4:$A$435,$A15,'Forecast-Peak_OffPeak-Nominal'!N$4:N$435)/COUNTIF('Forecast-Peak_OffPeak-Nominal'!$A$4:$A$435,$A15)</f>
        <v>30.472499999999997</v>
      </c>
      <c r="O15" s="18">
        <v>98.01</v>
      </c>
      <c r="P15" s="19">
        <v>98.84</v>
      </c>
      <c r="Q15" s="19">
        <v>98.35</v>
      </c>
      <c r="R15" s="19">
        <v>97.41</v>
      </c>
      <c r="S15" s="19">
        <v>50.663544762051956</v>
      </c>
      <c r="T15" s="19">
        <v>51.05</v>
      </c>
      <c r="U15" s="19">
        <v>42.432354782608698</v>
      </c>
      <c r="V15" s="19">
        <v>17.27</v>
      </c>
      <c r="W15" s="19">
        <v>14.85</v>
      </c>
      <c r="X15" s="20">
        <v>42.728255319148943</v>
      </c>
      <c r="Z15" s="18">
        <f>+SUMIF('Forecast-Peak_OffPeak-Nominal'!$A$4:$A$435,$A15,'Forecast-Peak_OffPeak-Nominal'!AA$4:AA$435)/COUNTIF('Forecast-Peak_OffPeak-Nominal'!$A$4:$A$435,$A15)</f>
        <v>4.5983333333333336</v>
      </c>
      <c r="AA15" s="19">
        <f>+SUMIF('Forecast-Peak_OffPeak-Nominal'!$A$4:$A$435,$A15,'Forecast-Peak_OffPeak-Nominal'!AB$4:AB$435)/COUNTIF('Forecast-Peak_OffPeak-Nominal'!$A$4:$A$435,$A15)</f>
        <v>4.2450000000000001</v>
      </c>
      <c r="AB15" s="19">
        <f>+SUMIF('Forecast-Peak_OffPeak-Nominal'!$A$4:$A$435,$A15,'Forecast-Peak_OffPeak-Nominal'!AC$4:AC$435)/COUNTIF('Forecast-Peak_OffPeak-Nominal'!$A$4:$A$435,$A15)</f>
        <v>4.1633333333333331</v>
      </c>
      <c r="AC15" s="19">
        <f>+SUMIF('Forecast-Peak_OffPeak-Nominal'!$A$4:$A$435,$A15,'Forecast-Peak_OffPeak-Nominal'!AD$4:AD$435)/COUNTIF('Forecast-Peak_OffPeak-Nominal'!$A$4:$A$435,$A15)</f>
        <v>4.6541666666666677</v>
      </c>
      <c r="AD15" s="19">
        <f>+SUMIF('Forecast-Peak_OffPeak-Nominal'!$A$4:$A$435,$A15,'Forecast-Peak_OffPeak-Nominal'!AE$4:AE$435)/COUNTIF('Forecast-Peak_OffPeak-Nominal'!$A$4:$A$435,$A15)</f>
        <v>4.5816666666666661</v>
      </c>
      <c r="AE15" s="19">
        <f>+SUMIF('Forecast-Peak_OffPeak-Nominal'!$A$4:$A$435,$A15,'Forecast-Peak_OffPeak-Nominal'!AF$4:AF$435)/COUNTIF('Forecast-Peak_OffPeak-Nominal'!$A$4:$A$435,$A15)</f>
        <v>4.3041666666666663</v>
      </c>
      <c r="AF15" s="20">
        <f>+SUMIF('Forecast-Peak_OffPeak-Nominal'!$A$4:$A$435,$A15,'Forecast-Peak_OffPeak-Nominal'!AG$4:AG$435)/COUNTIF('Forecast-Peak_OffPeak-Nominal'!$A$4:$A$435,$A15)</f>
        <v>0.3711409101021248</v>
      </c>
      <c r="AH15" s="18">
        <f>+SUMIF('Forecast-Peak_OffPeak-Nominal'!$A$4:$A$435,$A15,'Forecast-Peak_OffPeak-Nominal'!AI$4:AI$435)/COUNTIF('Forecast-Peak_OffPeak-Nominal'!$A$4:$A$435,$A15)</f>
        <v>5.1139084826246597</v>
      </c>
      <c r="AI15" s="20">
        <f>+SUMIF('Forecast-Peak_OffPeak-Nominal'!$A$4:$A$436,$A15,'Forecast-Peak_OffPeak-Nominal'!AJ$4:AJ$436)/COUNTIF('Forecast-Peak_OffPeak-Nominal'!$A$4:$A$436,$A15)</f>
        <v>4.6556180574939781</v>
      </c>
      <c r="AK15" s="18">
        <f>+SUMIF('Forecast-Peak_OffPeak-Nominal'!$A$4:$A$435,$A15,'Forecast-Peak_OffPeak-Nominal'!AL$4:AL$435)/COUNTIF('Forecast-Peak_OffPeak-Nominal'!$A$4:$A$435,$A15)</f>
        <v>0.63155659417537879</v>
      </c>
      <c r="AL15" s="20">
        <f>+SUMIF('Forecast-Peak_OffPeak-Nominal'!$A$4:$A$435,$A15,'Forecast-Peak_OffPeak-Nominal'!AM$4:AM$435)/COUNTIF('Forecast-Peak_OffPeak-Nominal'!$A$4:$A$435,$A15)</f>
        <v>0.84125577493389259</v>
      </c>
      <c r="AN15" s="79">
        <v>2</v>
      </c>
      <c r="AO15" s="80">
        <v>2</v>
      </c>
      <c r="AP15" s="80">
        <v>365</v>
      </c>
      <c r="AQ15" s="80">
        <v>2500</v>
      </c>
      <c r="AS15" s="80">
        <v>14.46</v>
      </c>
      <c r="AT15" s="80">
        <f t="shared" si="1"/>
        <v>14.46</v>
      </c>
      <c r="AU15" s="81">
        <v>0</v>
      </c>
      <c r="AW15" s="18">
        <f>+SUMIF('Forecast-Peak_OffPeak-Nominal'!$A$4:$A$435,$A15,'Forecast-Peak_OffPeak-Nominal'!AX$4:AX$435)/COUNTIF('Forecast-Peak_OffPeak-Nominal'!$A$4:$A$435,$A15)</f>
        <v>8.5839023586547167</v>
      </c>
      <c r="AX15" s="19">
        <f>+SUMIF('Forecast-Peak_OffPeak-Nominal'!$A$4:$A$435,$A15,'Forecast-Peak_OffPeak-Nominal'!AY$4:AY$435)/COUNTIF('Forecast-Peak_OffPeak-Nominal'!$A$4:$A$435,$A15)</f>
        <v>8.8287358136296596</v>
      </c>
      <c r="AY15" s="19">
        <f>+SUMIF('Forecast-Peak_OffPeak-Nominal'!$A$4:$A$435,$A15,'Forecast-Peak_OffPeak-Nominal'!AZ$4:AZ$435)/COUNTIF('Forecast-Peak_OffPeak-Nominal'!$A$4:$A$435,$A15)</f>
        <v>8.8491194799066619</v>
      </c>
      <c r="AZ15" s="19">
        <f>+SUMIF('Forecast-Peak_OffPeak-Nominal'!$A$4:$A$435,$A15,'Forecast-Peak_OffPeak-Nominal'!BA$4:BA$435)/COUNTIF('Forecast-Peak_OffPeak-Nominal'!$A$4:$A$435,$A15)</f>
        <v>7.263696238211633</v>
      </c>
      <c r="BA15" s="19">
        <f>+SUMIF('Forecast-Peak_OffPeak-Nominal'!$A$4:$A$435,$A15,'Forecast-Peak_OffPeak-Nominal'!BB$4:BB$435)/COUNTIF('Forecast-Peak_OffPeak-Nominal'!$A$4:$A$435,$A15)</f>
        <v>7.218323044248895</v>
      </c>
      <c r="BB15" s="20">
        <f>+SUMIF('Forecast-Peak_OffPeak-Nominal'!$A$4:$A$435,$A15,'Forecast-Peak_OffPeak-Nominal'!BC$4:BC$435)/COUNTIF('Forecast-Peak_OffPeak-Nominal'!$A$4:$A$435,$A15)</f>
        <v>6.3450128114174502</v>
      </c>
      <c r="BD15" s="18">
        <f>AVERAGEIF('Forecast-Peak_OffPeak-Nominal'!$A$4:$A$435,$A15,'Forecast-Peak_OffPeak-Nominal'!BE$4:BE$435)</f>
        <v>216.68912573761648</v>
      </c>
      <c r="BE15" s="20">
        <f>AVERAGEIF('Forecast-Peak_OffPeak-Nominal'!$A$4:$A$435,$A15,'Forecast-Peak_OffPeak-Nominal'!BF$4:BF$435)</f>
        <v>287.87260669323638</v>
      </c>
      <c r="BG15" s="21">
        <v>33</v>
      </c>
      <c r="BH15" s="19">
        <v>5.254677</v>
      </c>
      <c r="BI15" s="19">
        <v>5.254677</v>
      </c>
      <c r="BJ15" s="19">
        <v>12.5</v>
      </c>
      <c r="BK15" s="19">
        <v>12.5</v>
      </c>
      <c r="BL15" s="19">
        <v>3.75</v>
      </c>
      <c r="BM15" s="19">
        <v>3.75</v>
      </c>
      <c r="BN15" s="19">
        <v>3.75</v>
      </c>
      <c r="BO15" s="19">
        <v>3.75</v>
      </c>
      <c r="BP15" s="19">
        <v>12.5</v>
      </c>
      <c r="BQ15" s="19">
        <v>20</v>
      </c>
      <c r="BR15" s="19">
        <v>18.75</v>
      </c>
      <c r="BS15" s="19">
        <v>15</v>
      </c>
      <c r="BT15" s="19">
        <v>15</v>
      </c>
      <c r="BU15" s="19">
        <v>15</v>
      </c>
      <c r="BV15" s="19">
        <v>12.5</v>
      </c>
      <c r="BW15" s="19">
        <v>12.5</v>
      </c>
      <c r="BX15" s="19">
        <v>3.75</v>
      </c>
      <c r="BY15" s="19">
        <v>3.75</v>
      </c>
      <c r="BZ15" s="19">
        <v>3.6988430000000001</v>
      </c>
      <c r="CA15" s="19">
        <v>2.4849950000000001</v>
      </c>
      <c r="CC15" s="22">
        <f>VLOOKUP($A15,GDP!$A$8:$D$50,3,0)</f>
        <v>1.8460031864462899E-2</v>
      </c>
    </row>
    <row r="16" spans="1:81" x14ac:dyDescent="0.3">
      <c r="A16" s="17">
        <f t="shared" si="0"/>
        <v>2035</v>
      </c>
      <c r="B16" s="18">
        <f>+SUMIF('Forecast-Peak_OffPeak-Nominal'!$A$4:$A$435,$A16,'Forecast-Peak_OffPeak-Nominal'!C$4:C$435)/COUNTIF('Forecast-Peak_OffPeak-Nominal'!$A$4:$A$435,$A16)</f>
        <v>37.141239999999996</v>
      </c>
      <c r="C16" s="19">
        <f>+SUMIF('Forecast-Peak_OffPeak-Nominal'!$A$4:$A$435,$A16,'Forecast-Peak_OffPeak-Nominal'!D$4:D$435)/COUNTIF('Forecast-Peak_OffPeak-Nominal'!$A$4:$A$435,$A16)</f>
        <v>35.288895833333335</v>
      </c>
      <c r="D16" s="19">
        <f>+SUMIF('Forecast-Peak_OffPeak-Nominal'!$A$4:$A$435,$A16,'Forecast-Peak_OffPeak-Nominal'!E$4:E$435)/COUNTIF('Forecast-Peak_OffPeak-Nominal'!$A$4:$A$435,$A16)</f>
        <v>38.794175833333334</v>
      </c>
      <c r="E16" s="19">
        <f>+SUMIF('Forecast-Peak_OffPeak-Nominal'!$A$4:$A$435,$A16,'Forecast-Peak_OffPeak-Nominal'!F$4:F$435)/COUNTIF('Forecast-Peak_OffPeak-Nominal'!$A$4:$A$435,$A16)</f>
        <v>35.646891666666669</v>
      </c>
      <c r="F16" s="19">
        <f>+SUMIF('Forecast-Peak_OffPeak-Nominal'!$A$4:$A$435,$A16,'Forecast-Peak_OffPeak-Nominal'!G$4:G$435)/COUNTIF('Forecast-Peak_OffPeak-Nominal'!$A$4:$A$435,$A16)</f>
        <v>38.899509166666668</v>
      </c>
      <c r="G16" s="19">
        <f>+SUMIF('Forecast-Peak_OffPeak-Nominal'!$A$4:$A$435,$A16,'Forecast-Peak_OffPeak-Nominal'!H$4:H$435)/COUNTIF('Forecast-Peak_OffPeak-Nominal'!$A$4:$A$435,$A16)</f>
        <v>34.67306416666667</v>
      </c>
      <c r="H16" s="19">
        <f>+SUMIF('Forecast-Peak_OffPeak-Nominal'!$A$4:$A$435,$A16,'Forecast-Peak_OffPeak-Nominal'!I$4:I$435)/COUNTIF('Forecast-Peak_OffPeak-Nominal'!$A$4:$A$435,$A16)</f>
        <v>33.984999999999999</v>
      </c>
      <c r="I16" s="19">
        <f>+SUMIF('Forecast-Peak_OffPeak-Nominal'!$A$4:$A$435,$A16,'Forecast-Peak_OffPeak-Nominal'!J$4:J$435)/COUNTIF('Forecast-Peak_OffPeak-Nominal'!$A$4:$A$435,$A16)</f>
        <v>33.698333333333331</v>
      </c>
      <c r="J16" s="19">
        <f>+SUMIF('Forecast-Peak_OffPeak-Nominal'!$A$4:$A$435,$A16,'Forecast-Peak_OffPeak-Nominal'!K$4:K$435)/COUNTIF('Forecast-Peak_OffPeak-Nominal'!$A$4:$A$435,$A16)</f>
        <v>33.799999999999997</v>
      </c>
      <c r="K16" s="19">
        <f>+SUMIF('Forecast-Peak_OffPeak-Nominal'!$A$4:$A$435,$A16,'Forecast-Peak_OffPeak-Nominal'!L$4:L$435)/COUNTIF('Forecast-Peak_OffPeak-Nominal'!$A$4:$A$435,$A16)</f>
        <v>33.537500000000001</v>
      </c>
      <c r="L16" s="19">
        <f>+SUMIF('Forecast-Peak_OffPeak-Nominal'!$A$4:$A$435,$A16,'Forecast-Peak_OffPeak-Nominal'!M$4:M$435)/COUNTIF('Forecast-Peak_OffPeak-Nominal'!$A$4:$A$435,$A16)</f>
        <v>30.403333333333332</v>
      </c>
      <c r="M16" s="20">
        <f>+SUMIF('Forecast-Peak_OffPeak-Nominal'!$A$4:$A$435,$A16,'Forecast-Peak_OffPeak-Nominal'!N$4:N$435)/COUNTIF('Forecast-Peak_OffPeak-Nominal'!$A$4:$A$435,$A16)</f>
        <v>31.785</v>
      </c>
      <c r="O16" s="18">
        <v>99.962999999999994</v>
      </c>
      <c r="P16" s="19">
        <v>100.81</v>
      </c>
      <c r="Q16" s="19">
        <v>100.28</v>
      </c>
      <c r="R16" s="19">
        <v>99.34</v>
      </c>
      <c r="S16" s="19">
        <v>51.711911128830756</v>
      </c>
      <c r="T16" s="19">
        <v>48.8</v>
      </c>
      <c r="U16" s="19">
        <v>43.213168695652172</v>
      </c>
      <c r="V16" s="19">
        <v>17.989999999999998</v>
      </c>
      <c r="W16" s="19">
        <v>15.47</v>
      </c>
      <c r="X16" s="20">
        <v>43.584595744680854</v>
      </c>
      <c r="Z16" s="18">
        <f>+SUMIF('Forecast-Peak_OffPeak-Nominal'!$A$4:$A$435,$A16,'Forecast-Peak_OffPeak-Nominal'!AA$4:AA$435)/COUNTIF('Forecast-Peak_OffPeak-Nominal'!$A$4:$A$435,$A16)</f>
        <v>4.7416666666666671</v>
      </c>
      <c r="AA16" s="19">
        <f>+SUMIF('Forecast-Peak_OffPeak-Nominal'!$A$4:$A$435,$A16,'Forecast-Peak_OffPeak-Nominal'!AB$4:AB$435)/COUNTIF('Forecast-Peak_OffPeak-Nominal'!$A$4:$A$435,$A16)</f>
        <v>4.3366666666666669</v>
      </c>
      <c r="AB16" s="19">
        <f>+SUMIF('Forecast-Peak_OffPeak-Nominal'!$A$4:$A$435,$A16,'Forecast-Peak_OffPeak-Nominal'!AC$4:AC$435)/COUNTIF('Forecast-Peak_OffPeak-Nominal'!$A$4:$A$435,$A16)</f>
        <v>4.2350000000000003</v>
      </c>
      <c r="AC16" s="19">
        <f>+SUMIF('Forecast-Peak_OffPeak-Nominal'!$A$4:$A$435,$A16,'Forecast-Peak_OffPeak-Nominal'!AD$4:AD$435)/COUNTIF('Forecast-Peak_OffPeak-Nominal'!$A$4:$A$435,$A16)</f>
        <v>4.748333333333334</v>
      </c>
      <c r="AD16" s="19">
        <f>+SUMIF('Forecast-Peak_OffPeak-Nominal'!$A$4:$A$435,$A16,'Forecast-Peak_OffPeak-Nominal'!AE$4:AE$435)/COUNTIF('Forecast-Peak_OffPeak-Nominal'!$A$4:$A$435,$A16)</f>
        <v>4.7258333333333331</v>
      </c>
      <c r="AE16" s="19">
        <f>+SUMIF('Forecast-Peak_OffPeak-Nominal'!$A$4:$A$435,$A16,'Forecast-Peak_OffPeak-Nominal'!AF$4:AF$435)/COUNTIF('Forecast-Peak_OffPeak-Nominal'!$A$4:$A$435,$A16)</f>
        <v>4.4350000000000005</v>
      </c>
      <c r="AF16" s="20">
        <f>+SUMIF('Forecast-Peak_OffPeak-Nominal'!$A$4:$A$435,$A16,'Forecast-Peak_OffPeak-Nominal'!AG$4:AG$435)/COUNTIF('Forecast-Peak_OffPeak-Nominal'!$A$4:$A$435,$A16)</f>
        <v>0.37910457874143205</v>
      </c>
      <c r="AH16" s="18">
        <f>+SUMIF('Forecast-Peak_OffPeak-Nominal'!$A$4:$A$435,$A16,'Forecast-Peak_OffPeak-Nominal'!AI$4:AI$435)/COUNTIF('Forecast-Peak_OffPeak-Nominal'!$A$4:$A$435,$A16)</f>
        <v>5.240089516125475</v>
      </c>
      <c r="AI16" s="20">
        <f>+SUMIF('Forecast-Peak_OffPeak-Nominal'!$A$4:$A$436,$A16,'Forecast-Peak_OffPeak-Nominal'!AJ$4:AJ$436)/COUNTIF('Forecast-Peak_OffPeak-Nominal'!$A$4:$A$436,$A16)</f>
        <v>4.7970152200270517</v>
      </c>
      <c r="AK16" s="18">
        <f>+SUMIF('Forecast-Peak_OffPeak-Nominal'!$A$4:$A$435,$A16,'Forecast-Peak_OffPeak-Nominal'!AL$4:AL$435)/COUNTIF('Forecast-Peak_OffPeak-Nominal'!$A$4:$A$435,$A16)</f>
        <v>0.64769125774441172</v>
      </c>
      <c r="AL16" s="20">
        <f>+SUMIF('Forecast-Peak_OffPeak-Nominal'!$A$4:$A$435,$A16,'Forecast-Peak_OffPeak-Nominal'!AM$4:AM$435)/COUNTIF('Forecast-Peak_OffPeak-Nominal'!$A$4:$A$435,$A16)</f>
        <v>0.85959388882104415</v>
      </c>
      <c r="AN16" s="79">
        <v>2</v>
      </c>
      <c r="AO16" s="80">
        <v>2</v>
      </c>
      <c r="AP16" s="80">
        <v>365</v>
      </c>
      <c r="AQ16" s="80">
        <v>2500</v>
      </c>
      <c r="AS16" s="80">
        <v>15.47</v>
      </c>
      <c r="AT16" s="80">
        <f t="shared" si="1"/>
        <v>15.47</v>
      </c>
      <c r="AU16" s="81">
        <v>0</v>
      </c>
      <c r="AW16" s="18">
        <f>+SUMIF('Forecast-Peak_OffPeak-Nominal'!$A$4:$A$435,$A16,'Forecast-Peak_OffPeak-Nominal'!AX$4:AX$435)/COUNTIF('Forecast-Peak_OffPeak-Nominal'!$A$4:$A$435,$A16)</f>
        <v>8.6078240744211119</v>
      </c>
      <c r="AX16" s="19">
        <f>+SUMIF('Forecast-Peak_OffPeak-Nominal'!$A$4:$A$435,$A16,'Forecast-Peak_OffPeak-Nominal'!AY$4:AY$435)/COUNTIF('Forecast-Peak_OffPeak-Nominal'!$A$4:$A$435,$A16)</f>
        <v>8.8074956286300488</v>
      </c>
      <c r="AY16" s="19">
        <f>+SUMIF('Forecast-Peak_OffPeak-Nominal'!$A$4:$A$435,$A16,'Forecast-Peak_OffPeak-Nominal'!AZ$4:AZ$435)/COUNTIF('Forecast-Peak_OffPeak-Nominal'!$A$4:$A$435,$A16)</f>
        <v>8.8327645431617707</v>
      </c>
      <c r="AZ16" s="19">
        <f>+SUMIF('Forecast-Peak_OffPeak-Nominal'!$A$4:$A$435,$A16,'Forecast-Peak_OffPeak-Nominal'!BA$4:BA$435)/COUNTIF('Forecast-Peak_OffPeak-Nominal'!$A$4:$A$435,$A16)</f>
        <v>7.2152914651810365</v>
      </c>
      <c r="BA16" s="19">
        <f>+SUMIF('Forecast-Peak_OffPeak-Nominal'!$A$4:$A$435,$A16,'Forecast-Peak_OffPeak-Nominal'!BB$4:BB$435)/COUNTIF('Forecast-Peak_OffPeak-Nominal'!$A$4:$A$435,$A16)</f>
        <v>7.1753136115243352</v>
      </c>
      <c r="BB16" s="20">
        <f>+SUMIF('Forecast-Peak_OffPeak-Nominal'!$A$4:$A$435,$A16,'Forecast-Peak_OffPeak-Nominal'!BC$4:BC$435)/COUNTIF('Forecast-Peak_OffPeak-Nominal'!$A$4:$A$435,$A16)</f>
        <v>6.4609545278254457</v>
      </c>
      <c r="BD16" s="18">
        <f>AVERAGEIF('Forecast-Peak_OffPeak-Nominal'!$A$4:$A$435,$A16,'Forecast-Peak_OffPeak-Nominal'!BE$4:BE$435)</f>
        <v>220.82035263332932</v>
      </c>
      <c r="BE16" s="20">
        <f>AVERAGEIF('Forecast-Peak_OffPeak-Nominal'!$A$4:$A$435,$A16,'Forecast-Peak_OffPeak-Nominal'!BF$4:BF$435)</f>
        <v>293.36096265600912</v>
      </c>
      <c r="BG16" s="21">
        <v>34</v>
      </c>
      <c r="BH16" s="19">
        <v>6.6554789999999997</v>
      </c>
      <c r="BI16" s="19">
        <v>6.6554789999999997</v>
      </c>
      <c r="BJ16" s="19">
        <v>12.75</v>
      </c>
      <c r="BK16" s="19">
        <v>12.75</v>
      </c>
      <c r="BL16" s="19">
        <v>3.83</v>
      </c>
      <c r="BM16" s="19">
        <v>3.83</v>
      </c>
      <c r="BN16" s="19">
        <v>3.83</v>
      </c>
      <c r="BO16" s="19">
        <v>3.83</v>
      </c>
      <c r="BP16" s="19">
        <v>12.75</v>
      </c>
      <c r="BQ16" s="19">
        <v>20.399999999999999</v>
      </c>
      <c r="BR16" s="19">
        <v>19.13</v>
      </c>
      <c r="BS16" s="19">
        <v>15.3</v>
      </c>
      <c r="BT16" s="19">
        <v>15.3</v>
      </c>
      <c r="BU16" s="19">
        <v>15.3</v>
      </c>
      <c r="BV16" s="19">
        <v>12.75</v>
      </c>
      <c r="BW16" s="19">
        <v>12.75</v>
      </c>
      <c r="BX16" s="19">
        <v>3.83</v>
      </c>
      <c r="BY16" s="19">
        <v>3.83</v>
      </c>
      <c r="BZ16" s="19">
        <v>3.8054350000000001</v>
      </c>
      <c r="CA16" s="19">
        <v>2.6500210000000002</v>
      </c>
      <c r="CC16" s="22">
        <f>VLOOKUP($A16,GDP!$A$8:$D$50,3,0)</f>
        <v>1.9065224808351468E-2</v>
      </c>
    </row>
    <row r="17" spans="1:81" x14ac:dyDescent="0.3">
      <c r="A17" s="17">
        <f t="shared" si="0"/>
        <v>2036</v>
      </c>
      <c r="B17" s="18">
        <f>+SUMIF('Forecast-Peak_OffPeak-Nominal'!$A$4:$A$435,$A17,'Forecast-Peak_OffPeak-Nominal'!C$4:C$435)/COUNTIF('Forecast-Peak_OffPeak-Nominal'!$A$4:$A$435,$A17)</f>
        <v>37.804027499999997</v>
      </c>
      <c r="C17" s="19">
        <f>+SUMIF('Forecast-Peak_OffPeak-Nominal'!$A$4:$A$435,$A17,'Forecast-Peak_OffPeak-Nominal'!D$4:D$435)/COUNTIF('Forecast-Peak_OffPeak-Nominal'!$A$4:$A$435,$A17)</f>
        <v>36.063029999999998</v>
      </c>
      <c r="D17" s="19">
        <f>+SUMIF('Forecast-Peak_OffPeak-Nominal'!$A$4:$A$435,$A17,'Forecast-Peak_OffPeak-Nominal'!E$4:E$435)/COUNTIF('Forecast-Peak_OffPeak-Nominal'!$A$4:$A$435,$A17)</f>
        <v>40.395299166666668</v>
      </c>
      <c r="E17" s="19">
        <f>+SUMIF('Forecast-Peak_OffPeak-Nominal'!$A$4:$A$435,$A17,'Forecast-Peak_OffPeak-Nominal'!F$4:F$435)/COUNTIF('Forecast-Peak_OffPeak-Nominal'!$A$4:$A$435,$A17)</f>
        <v>36.738214166666666</v>
      </c>
      <c r="F17" s="19">
        <f>+SUMIF('Forecast-Peak_OffPeak-Nominal'!$A$4:$A$435,$A17,'Forecast-Peak_OffPeak-Nominal'!G$4:G$435)/COUNTIF('Forecast-Peak_OffPeak-Nominal'!$A$4:$A$435,$A17)</f>
        <v>40.523570833333338</v>
      </c>
      <c r="G17" s="19">
        <f>+SUMIF('Forecast-Peak_OffPeak-Nominal'!$A$4:$A$435,$A17,'Forecast-Peak_OffPeak-Nominal'!H$4:H$435)/COUNTIF('Forecast-Peak_OffPeak-Nominal'!$A$4:$A$435,$A17)</f>
        <v>35.814645833333337</v>
      </c>
      <c r="H17" s="19">
        <f>+SUMIF('Forecast-Peak_OffPeak-Nominal'!$A$4:$A$435,$A17,'Forecast-Peak_OffPeak-Nominal'!I$4:I$435)/COUNTIF('Forecast-Peak_OffPeak-Nominal'!$A$4:$A$435,$A17)</f>
        <v>34.609166666666667</v>
      </c>
      <c r="I17" s="19">
        <f>+SUMIF('Forecast-Peak_OffPeak-Nominal'!$A$4:$A$435,$A17,'Forecast-Peak_OffPeak-Nominal'!J$4:J$435)/COUNTIF('Forecast-Peak_OffPeak-Nominal'!$A$4:$A$435,$A17)</f>
        <v>34.384166666666658</v>
      </c>
      <c r="J17" s="19">
        <f>+SUMIF('Forecast-Peak_OffPeak-Nominal'!$A$4:$A$435,$A17,'Forecast-Peak_OffPeak-Nominal'!K$4:K$435)/COUNTIF('Forecast-Peak_OffPeak-Nominal'!$A$4:$A$435,$A17)</f>
        <v>34.38666666666667</v>
      </c>
      <c r="K17" s="19">
        <f>+SUMIF('Forecast-Peak_OffPeak-Nominal'!$A$4:$A$435,$A17,'Forecast-Peak_OffPeak-Nominal'!L$4:L$435)/COUNTIF('Forecast-Peak_OffPeak-Nominal'!$A$4:$A$435,$A17)</f>
        <v>34.226666666666667</v>
      </c>
      <c r="L17" s="19">
        <f>+SUMIF('Forecast-Peak_OffPeak-Nominal'!$A$4:$A$435,$A17,'Forecast-Peak_OffPeak-Nominal'!M$4:M$435)/COUNTIF('Forecast-Peak_OffPeak-Nominal'!$A$4:$A$435,$A17)</f>
        <v>32.059166666666663</v>
      </c>
      <c r="M17" s="20">
        <f>+SUMIF('Forecast-Peak_OffPeak-Nominal'!$A$4:$A$435,$A17,'Forecast-Peak_OffPeak-Nominal'!N$4:N$435)/COUNTIF('Forecast-Peak_OffPeak-Nominal'!$A$4:$A$435,$A17)</f>
        <v>32.79666666666666</v>
      </c>
      <c r="O17" s="18">
        <v>101.96599999999999</v>
      </c>
      <c r="P17" s="19">
        <v>102.83</v>
      </c>
      <c r="Q17" s="19">
        <v>101.75</v>
      </c>
      <c r="R17" s="19">
        <v>100.81</v>
      </c>
      <c r="S17" s="19">
        <v>52.782011474583051</v>
      </c>
      <c r="T17" s="19">
        <v>48.92</v>
      </c>
      <c r="U17" s="19">
        <v>44.034024347826076</v>
      </c>
      <c r="V17" s="19">
        <v>18.72</v>
      </c>
      <c r="W17" s="19">
        <v>16.100000000000001</v>
      </c>
      <c r="X17" s="20">
        <v>44.540510638297874</v>
      </c>
      <c r="Z17" s="18">
        <f>+SUMIF('Forecast-Peak_OffPeak-Nominal'!$A$4:$A$435,$A17,'Forecast-Peak_OffPeak-Nominal'!AA$4:AA$435)/COUNTIF('Forecast-Peak_OffPeak-Nominal'!$A$4:$A$435,$A17)</f>
        <v>4.8608333333333329</v>
      </c>
      <c r="AA17" s="19">
        <f>+SUMIF('Forecast-Peak_OffPeak-Nominal'!$A$4:$A$435,$A17,'Forecast-Peak_OffPeak-Nominal'!AB$4:AB$435)/COUNTIF('Forecast-Peak_OffPeak-Nominal'!$A$4:$A$435,$A17)</f>
        <v>4.4833333333333334</v>
      </c>
      <c r="AB17" s="19">
        <f>+SUMIF('Forecast-Peak_OffPeak-Nominal'!$A$4:$A$435,$A17,'Forecast-Peak_OffPeak-Nominal'!AC$4:AC$435)/COUNTIF('Forecast-Peak_OffPeak-Nominal'!$A$4:$A$435,$A17)</f>
        <v>4.395833333333333</v>
      </c>
      <c r="AC17" s="19">
        <f>+SUMIF('Forecast-Peak_OffPeak-Nominal'!$A$4:$A$435,$A17,'Forecast-Peak_OffPeak-Nominal'!AD$4:AD$435)/COUNTIF('Forecast-Peak_OffPeak-Nominal'!$A$4:$A$435,$A17)</f>
        <v>4.8975</v>
      </c>
      <c r="AD17" s="19">
        <f>+SUMIF('Forecast-Peak_OffPeak-Nominal'!$A$4:$A$435,$A17,'Forecast-Peak_OffPeak-Nominal'!AE$4:AE$435)/COUNTIF('Forecast-Peak_OffPeak-Nominal'!$A$4:$A$435,$A17)</f>
        <v>4.8441666666666672</v>
      </c>
      <c r="AE17" s="19">
        <f>+SUMIF('Forecast-Peak_OffPeak-Nominal'!$A$4:$A$435,$A17,'Forecast-Peak_OffPeak-Nominal'!AF$4:AF$435)/COUNTIF('Forecast-Peak_OffPeak-Nominal'!$A$4:$A$435,$A17)</f>
        <v>4.6433333333333335</v>
      </c>
      <c r="AF17" s="20">
        <f>+SUMIF('Forecast-Peak_OffPeak-Nominal'!$A$4:$A$435,$A17,'Forecast-Peak_OffPeak-Nominal'!AG$4:AG$435)/COUNTIF('Forecast-Peak_OffPeak-Nominal'!$A$4:$A$435,$A17)</f>
        <v>0.3871092834157977</v>
      </c>
      <c r="AH17" s="18">
        <f>+SUMIF('Forecast-Peak_OffPeak-Nominal'!$A$4:$A$435,$A17,'Forecast-Peak_OffPeak-Nominal'!AI$4:AI$435)/COUNTIF('Forecast-Peak_OffPeak-Nominal'!$A$4:$A$435,$A17)</f>
        <v>5.3417631122960048</v>
      </c>
      <c r="AI17" s="20">
        <f>+SUMIF('Forecast-Peak_OffPeak-Nominal'!$A$4:$A$436,$A17,'Forecast-Peak_OffPeak-Nominal'!AJ$4:AJ$436)/COUNTIF('Forecast-Peak_OffPeak-Nominal'!$A$4:$A$436,$A17)</f>
        <v>4.9139049452298407</v>
      </c>
      <c r="AK17" s="18">
        <f>+SUMIF('Forecast-Peak_OffPeak-Nominal'!$A$4:$A$435,$A17,'Forecast-Peak_OffPeak-Nominal'!AL$4:AL$435)/COUNTIF('Forecast-Peak_OffPeak-Nominal'!$A$4:$A$435,$A17)</f>
        <v>0.66373383898154537</v>
      </c>
      <c r="AL17" s="20">
        <f>+SUMIF('Forecast-Peak_OffPeak-Nominal'!$A$4:$A$435,$A17,'Forecast-Peak_OffPeak-Nominal'!AM$4:AM$435)/COUNTIF('Forecast-Peak_OffPeak-Nominal'!$A$4:$A$435,$A17)</f>
        <v>0.87778785349085287</v>
      </c>
      <c r="AN17" s="79">
        <v>2</v>
      </c>
      <c r="AO17" s="80">
        <v>2</v>
      </c>
      <c r="AP17" s="80">
        <v>365</v>
      </c>
      <c r="AQ17" s="80">
        <v>2500</v>
      </c>
      <c r="AS17" s="80">
        <v>16.559999999999999</v>
      </c>
      <c r="AT17" s="80">
        <f t="shared" si="1"/>
        <v>16.559999999999999</v>
      </c>
      <c r="AU17" s="81">
        <v>0</v>
      </c>
      <c r="AW17" s="18">
        <f>+SUMIF('Forecast-Peak_OffPeak-Nominal'!$A$4:$A$435,$A17,'Forecast-Peak_OffPeak-Nominal'!AX$4:AX$435)/COUNTIF('Forecast-Peak_OffPeak-Nominal'!$A$4:$A$435,$A17)</f>
        <v>8.4535944732959027</v>
      </c>
      <c r="AX17" s="19">
        <f>+SUMIF('Forecast-Peak_OffPeak-Nominal'!$A$4:$A$435,$A17,'Forecast-Peak_OffPeak-Nominal'!AY$4:AY$435)/COUNTIF('Forecast-Peak_OffPeak-Nominal'!$A$4:$A$435,$A17)</f>
        <v>8.7479722235949158</v>
      </c>
      <c r="AY17" s="19">
        <f>+SUMIF('Forecast-Peak_OffPeak-Nominal'!$A$4:$A$435,$A17,'Forecast-Peak_OffPeak-Nominal'!AZ$4:AZ$435)/COUNTIF('Forecast-Peak_OffPeak-Nominal'!$A$4:$A$435,$A17)</f>
        <v>8.7753873433610234</v>
      </c>
      <c r="AZ17" s="19">
        <f>+SUMIF('Forecast-Peak_OffPeak-Nominal'!$A$4:$A$435,$A17,'Forecast-Peak_OffPeak-Nominal'!BA$4:BA$435)/COUNTIF('Forecast-Peak_OffPeak-Nominal'!$A$4:$A$435,$A17)</f>
        <v>7.1695569177488183</v>
      </c>
      <c r="BA17" s="19">
        <f>+SUMIF('Forecast-Peak_OffPeak-Nominal'!$A$4:$A$435,$A17,'Forecast-Peak_OffPeak-Nominal'!BB$4:BB$435)/COUNTIF('Forecast-Peak_OffPeak-Nominal'!$A$4:$A$435,$A17)</f>
        <v>7.1228241372135175</v>
      </c>
      <c r="BB17" s="20">
        <f>+SUMIF('Forecast-Peak_OffPeak-Nominal'!$A$4:$A$435,$A17,'Forecast-Peak_OffPeak-Nominal'!BC$4:BC$435)/COUNTIF('Forecast-Peak_OffPeak-Nominal'!$A$4:$A$435,$A17)</f>
        <v>6.5792621433943159</v>
      </c>
      <c r="BD17" s="18">
        <f>AVERAGEIF('Forecast-Peak_OffPeak-Nominal'!$A$4:$A$435,$A17,'Forecast-Peak_OffPeak-Nominal'!BE$4:BE$435)</f>
        <v>225.11868386049795</v>
      </c>
      <c r="BE17" s="20">
        <f>AVERAGEIF('Forecast-Peak_OffPeak-Nominal'!$A$4:$A$435,$A17,'Forecast-Peak_OffPeak-Nominal'!BF$4:BF$435)</f>
        <v>299.07131757383866</v>
      </c>
      <c r="BG17" s="21">
        <v>34</v>
      </c>
      <c r="BH17" s="19">
        <v>4.8107889999999998</v>
      </c>
      <c r="BI17" s="19">
        <v>4.8107889999999998</v>
      </c>
      <c r="BJ17" s="19">
        <v>13.01</v>
      </c>
      <c r="BK17" s="19">
        <v>13.01</v>
      </c>
      <c r="BL17" s="19">
        <v>3.9</v>
      </c>
      <c r="BM17" s="19">
        <v>3.9</v>
      </c>
      <c r="BN17" s="19">
        <v>3.9</v>
      </c>
      <c r="BO17" s="19">
        <v>3.9</v>
      </c>
      <c r="BP17" s="19">
        <v>13.01</v>
      </c>
      <c r="BQ17" s="19">
        <v>20.81</v>
      </c>
      <c r="BR17" s="19">
        <v>19.510000000000002</v>
      </c>
      <c r="BS17" s="19">
        <v>15.61</v>
      </c>
      <c r="BT17" s="19">
        <v>15.61</v>
      </c>
      <c r="BU17" s="19">
        <v>15.61</v>
      </c>
      <c r="BV17" s="19">
        <v>13.01</v>
      </c>
      <c r="BW17" s="19">
        <v>11.71</v>
      </c>
      <c r="BX17" s="19">
        <v>3.9</v>
      </c>
      <c r="BY17" s="19">
        <v>3.9</v>
      </c>
      <c r="BZ17" s="19">
        <v>3.5536919999999999</v>
      </c>
      <c r="CA17" s="19">
        <v>1.9340539999999999</v>
      </c>
      <c r="CC17" s="22">
        <f>VLOOKUP($A17,GDP!$A$8:$D$50,3,0)</f>
        <v>1.9465285585817203E-2</v>
      </c>
    </row>
    <row r="18" spans="1:81" x14ac:dyDescent="0.3">
      <c r="A18" s="17">
        <f t="shared" si="0"/>
        <v>2037</v>
      </c>
      <c r="B18" s="18">
        <f>+SUMIF('Forecast-Peak_OffPeak-Nominal'!$A$4:$A$435,$A18,'Forecast-Peak_OffPeak-Nominal'!C$4:C$435)/COUNTIF('Forecast-Peak_OffPeak-Nominal'!$A$4:$A$435,$A18)</f>
        <v>38.70937416666667</v>
      </c>
      <c r="C18" s="19">
        <f>+SUMIF('Forecast-Peak_OffPeak-Nominal'!$A$4:$A$435,$A18,'Forecast-Peak_OffPeak-Nominal'!D$4:D$435)/COUNTIF('Forecast-Peak_OffPeak-Nominal'!$A$4:$A$435,$A18)</f>
        <v>36.739545</v>
      </c>
      <c r="D18" s="19">
        <f>+SUMIF('Forecast-Peak_OffPeak-Nominal'!$A$4:$A$435,$A18,'Forecast-Peak_OffPeak-Nominal'!E$4:E$435)/COUNTIF('Forecast-Peak_OffPeak-Nominal'!$A$4:$A$435,$A18)</f>
        <v>41.977334166666672</v>
      </c>
      <c r="E18" s="19">
        <f>+SUMIF('Forecast-Peak_OffPeak-Nominal'!$A$4:$A$435,$A18,'Forecast-Peak_OffPeak-Nominal'!F$4:F$435)/COUNTIF('Forecast-Peak_OffPeak-Nominal'!$A$4:$A$435,$A18)</f>
        <v>38.288060000000002</v>
      </c>
      <c r="F18" s="19">
        <f>+SUMIF('Forecast-Peak_OffPeak-Nominal'!$A$4:$A$435,$A18,'Forecast-Peak_OffPeak-Nominal'!G$4:G$435)/COUNTIF('Forecast-Peak_OffPeak-Nominal'!$A$4:$A$435,$A18)</f>
        <v>42.157478333333337</v>
      </c>
      <c r="G18" s="19">
        <f>+SUMIF('Forecast-Peak_OffPeak-Nominal'!$A$4:$A$435,$A18,'Forecast-Peak_OffPeak-Nominal'!H$4:H$435)/COUNTIF('Forecast-Peak_OffPeak-Nominal'!$A$4:$A$435,$A18)</f>
        <v>37.554311666666671</v>
      </c>
      <c r="H18" s="19">
        <f>+SUMIF('Forecast-Peak_OffPeak-Nominal'!$A$4:$A$435,$A18,'Forecast-Peak_OffPeak-Nominal'!I$4:I$435)/COUNTIF('Forecast-Peak_OffPeak-Nominal'!$A$4:$A$435,$A18)</f>
        <v>35.089166666666664</v>
      </c>
      <c r="I18" s="19">
        <f>+SUMIF('Forecast-Peak_OffPeak-Nominal'!$A$4:$A$435,$A18,'Forecast-Peak_OffPeak-Nominal'!J$4:J$435)/COUNTIF('Forecast-Peak_OffPeak-Nominal'!$A$4:$A$435,$A18)</f>
        <v>35.167499999999997</v>
      </c>
      <c r="J18" s="19">
        <f>+SUMIF('Forecast-Peak_OffPeak-Nominal'!$A$4:$A$435,$A18,'Forecast-Peak_OffPeak-Nominal'!K$4:K$435)/COUNTIF('Forecast-Peak_OffPeak-Nominal'!$A$4:$A$435,$A18)</f>
        <v>34.779166666666669</v>
      </c>
      <c r="K18" s="19">
        <f>+SUMIF('Forecast-Peak_OffPeak-Nominal'!$A$4:$A$435,$A18,'Forecast-Peak_OffPeak-Nominal'!L$4:L$435)/COUNTIF('Forecast-Peak_OffPeak-Nominal'!$A$4:$A$435,$A18)</f>
        <v>34.94</v>
      </c>
      <c r="L18" s="19">
        <f>+SUMIF('Forecast-Peak_OffPeak-Nominal'!$A$4:$A$435,$A18,'Forecast-Peak_OffPeak-Nominal'!M$4:M$435)/COUNTIF('Forecast-Peak_OffPeak-Nominal'!$A$4:$A$435,$A18)</f>
        <v>33.162499999999994</v>
      </c>
      <c r="M18" s="20">
        <f>+SUMIF('Forecast-Peak_OffPeak-Nominal'!$A$4:$A$435,$A18,'Forecast-Peak_OffPeak-Nominal'!N$4:N$435)/COUNTIF('Forecast-Peak_OffPeak-Nominal'!$A$4:$A$435,$A18)</f>
        <v>33.918333333333329</v>
      </c>
      <c r="O18" s="18">
        <v>104.009</v>
      </c>
      <c r="P18" s="19">
        <v>104.89</v>
      </c>
      <c r="Q18" s="19">
        <v>103.77</v>
      </c>
      <c r="R18" s="19">
        <v>102.83</v>
      </c>
      <c r="S18" s="19">
        <v>53.868652493941958</v>
      </c>
      <c r="T18" s="19">
        <v>49.89</v>
      </c>
      <c r="U18" s="19">
        <v>44.194191304347825</v>
      </c>
      <c r="V18" s="19">
        <v>19.440000000000001</v>
      </c>
      <c r="W18" s="19">
        <v>16.72</v>
      </c>
      <c r="X18" s="20">
        <v>45.426723404255327</v>
      </c>
      <c r="Z18" s="18">
        <f>+SUMIF('Forecast-Peak_OffPeak-Nominal'!$A$4:$A$435,$A18,'Forecast-Peak_OffPeak-Nominal'!AA$4:AA$435)/COUNTIF('Forecast-Peak_OffPeak-Nominal'!$A$4:$A$435,$A18)</f>
        <v>4.955000000000001</v>
      </c>
      <c r="AA18" s="19">
        <f>+SUMIF('Forecast-Peak_OffPeak-Nominal'!$A$4:$A$435,$A18,'Forecast-Peak_OffPeak-Nominal'!AB$4:AB$435)/COUNTIF('Forecast-Peak_OffPeak-Nominal'!$A$4:$A$435,$A18)</f>
        <v>4.5991666666666662</v>
      </c>
      <c r="AB18" s="19">
        <f>+SUMIF('Forecast-Peak_OffPeak-Nominal'!$A$4:$A$435,$A18,'Forecast-Peak_OffPeak-Nominal'!AC$4:AC$435)/COUNTIF('Forecast-Peak_OffPeak-Nominal'!$A$4:$A$435,$A18)</f>
        <v>4.5049999999999999</v>
      </c>
      <c r="AC18" s="19">
        <f>+SUMIF('Forecast-Peak_OffPeak-Nominal'!$A$4:$A$435,$A18,'Forecast-Peak_OffPeak-Nominal'!AD$4:AD$435)/COUNTIF('Forecast-Peak_OffPeak-Nominal'!$A$4:$A$435,$A18)</f>
        <v>5.0149999999999997</v>
      </c>
      <c r="AD18" s="19">
        <f>+SUMIF('Forecast-Peak_OffPeak-Nominal'!$A$4:$A$435,$A18,'Forecast-Peak_OffPeak-Nominal'!AE$4:AE$435)/COUNTIF('Forecast-Peak_OffPeak-Nominal'!$A$4:$A$435,$A18)</f>
        <v>4.9383333333333326</v>
      </c>
      <c r="AE18" s="19">
        <f>+SUMIF('Forecast-Peak_OffPeak-Nominal'!$A$4:$A$435,$A18,'Forecast-Peak_OffPeak-Nominal'!AF$4:AF$435)/COUNTIF('Forecast-Peak_OffPeak-Nominal'!$A$4:$A$435,$A18)</f>
        <v>4.7233333333333336</v>
      </c>
      <c r="AF18" s="20">
        <f>+SUMIF('Forecast-Peak_OffPeak-Nominal'!$A$4:$A$435,$A18,'Forecast-Peak_OffPeak-Nominal'!AG$4:AG$435)/COUNTIF('Forecast-Peak_OffPeak-Nominal'!$A$4:$A$435,$A18)</f>
        <v>0.39513972222332322</v>
      </c>
      <c r="AH18" s="18">
        <f>+SUMIF('Forecast-Peak_OffPeak-Nominal'!$A$4:$A$435,$A18,'Forecast-Peak_OffPeak-Nominal'!AI$4:AI$435)/COUNTIF('Forecast-Peak_OffPeak-Nominal'!$A$4:$A$435,$A18)</f>
        <v>5.4200997060208564</v>
      </c>
      <c r="AI18" s="20">
        <f>+SUMIF('Forecast-Peak_OffPeak-Nominal'!$A$4:$A$436,$A18,'Forecast-Peak_OffPeak-Nominal'!AJ$4:AJ$436)/COUNTIF('Forecast-Peak_OffPeak-Nominal'!$A$4:$A$436,$A18)</f>
        <v>5.0074576679869489</v>
      </c>
      <c r="AK18" s="18">
        <f>+SUMIF('Forecast-Peak_OffPeak-Nominal'!$A$4:$A$435,$A18,'Forecast-Peak_OffPeak-Nominal'!AL$4:AL$435)/COUNTIF('Forecast-Peak_OffPeak-Nominal'!$A$4:$A$435,$A18)</f>
        <v>0.68015124153607498</v>
      </c>
      <c r="AL18" s="20">
        <f>+SUMIF('Forecast-Peak_OffPeak-Nominal'!$A$4:$A$435,$A18,'Forecast-Peak_OffPeak-Nominal'!AM$4:AM$435)/COUNTIF('Forecast-Peak_OffPeak-Nominal'!$A$4:$A$435,$A18)</f>
        <v>0.89641698428331373</v>
      </c>
      <c r="AN18" s="79">
        <v>2</v>
      </c>
      <c r="AO18" s="80">
        <v>2</v>
      </c>
      <c r="AP18" s="80">
        <v>365</v>
      </c>
      <c r="AQ18" s="80">
        <v>2500</v>
      </c>
      <c r="AS18" s="80">
        <v>17.71</v>
      </c>
      <c r="AT18" s="80">
        <f t="shared" si="1"/>
        <v>17.71</v>
      </c>
      <c r="AU18" s="81">
        <v>0</v>
      </c>
      <c r="AW18" s="18">
        <f>+SUMIF('Forecast-Peak_OffPeak-Nominal'!$A$4:$A$435,$A18,'Forecast-Peak_OffPeak-Nominal'!AX$4:AX$435)/COUNTIF('Forecast-Peak_OffPeak-Nominal'!$A$4:$A$435,$A18)</f>
        <v>8.4366700674443678</v>
      </c>
      <c r="AX18" s="19">
        <f>+SUMIF('Forecast-Peak_OffPeak-Nominal'!$A$4:$A$435,$A18,'Forecast-Peak_OffPeak-Nominal'!AY$4:AY$435)/COUNTIF('Forecast-Peak_OffPeak-Nominal'!$A$4:$A$435,$A18)</f>
        <v>8.9331564025133119</v>
      </c>
      <c r="AY18" s="19">
        <f>+SUMIF('Forecast-Peak_OffPeak-Nominal'!$A$4:$A$435,$A18,'Forecast-Peak_OffPeak-Nominal'!AZ$4:AZ$435)/COUNTIF('Forecast-Peak_OffPeak-Nominal'!$A$4:$A$435,$A18)</f>
        <v>8.970743560373867</v>
      </c>
      <c r="AZ18" s="19">
        <f>+SUMIF('Forecast-Peak_OffPeak-Nominal'!$A$4:$A$435,$A18,'Forecast-Peak_OffPeak-Nominal'!BA$4:BA$435)/COUNTIF('Forecast-Peak_OffPeak-Nominal'!$A$4:$A$435,$A18)</f>
        <v>7.1257305764527805</v>
      </c>
      <c r="BA18" s="19">
        <f>+SUMIF('Forecast-Peak_OffPeak-Nominal'!$A$4:$A$435,$A18,'Forecast-Peak_OffPeak-Nominal'!BB$4:BB$435)/COUNTIF('Forecast-Peak_OffPeak-Nominal'!$A$4:$A$435,$A18)</f>
        <v>7.0627185847883815</v>
      </c>
      <c r="BB18" s="20">
        <f>+SUMIF('Forecast-Peak_OffPeak-Nominal'!$A$4:$A$435,$A18,'Forecast-Peak_OffPeak-Nominal'!BC$4:BC$435)/COUNTIF('Forecast-Peak_OffPeak-Nominal'!$A$4:$A$435,$A18)</f>
        <v>6.6466400343074925</v>
      </c>
      <c r="BD18" s="18">
        <f>AVERAGEIF('Forecast-Peak_OffPeak-Nominal'!$A$4:$A$435,$A18,'Forecast-Peak_OffPeak-Nominal'!BE$4:BE$435)</f>
        <v>229.56809653889738</v>
      </c>
      <c r="BE18" s="20">
        <f>AVERAGEIF('Forecast-Peak_OffPeak-Nominal'!$A$4:$A$435,$A18,'Forecast-Peak_OffPeak-Nominal'!BF$4:BF$435)</f>
        <v>304.98238496877451</v>
      </c>
      <c r="BG18" s="21">
        <v>35</v>
      </c>
      <c r="BH18" s="19">
        <v>4.0905399999999998</v>
      </c>
      <c r="BI18" s="19">
        <v>4.0905399999999998</v>
      </c>
      <c r="BJ18" s="19">
        <v>13.27</v>
      </c>
      <c r="BK18" s="19">
        <v>13.27</v>
      </c>
      <c r="BL18" s="19">
        <v>3.98</v>
      </c>
      <c r="BM18" s="19">
        <v>3.98</v>
      </c>
      <c r="BN18" s="19">
        <v>3.98</v>
      </c>
      <c r="BO18" s="19">
        <v>3.98</v>
      </c>
      <c r="BP18" s="19">
        <v>13.27</v>
      </c>
      <c r="BQ18" s="19">
        <v>21.23</v>
      </c>
      <c r="BR18" s="19">
        <v>19.899999999999999</v>
      </c>
      <c r="BS18" s="19">
        <v>15.92</v>
      </c>
      <c r="BT18" s="19">
        <v>15.92</v>
      </c>
      <c r="BU18" s="19">
        <v>15.92</v>
      </c>
      <c r="BV18" s="19">
        <v>13.27</v>
      </c>
      <c r="BW18" s="19">
        <v>10.61</v>
      </c>
      <c r="BX18" s="19">
        <v>3.98</v>
      </c>
      <c r="BY18" s="19">
        <v>3.98</v>
      </c>
      <c r="BZ18" s="19">
        <v>3.9848710000000001</v>
      </c>
      <c r="CA18" s="19">
        <v>1.9479630000000001</v>
      </c>
      <c r="CC18" s="22">
        <f>VLOOKUP($A18,GDP!$A$8:$D$50,3,0)</f>
        <v>1.9764741877918369E-2</v>
      </c>
    </row>
    <row r="19" spans="1:81" x14ac:dyDescent="0.3">
      <c r="A19" s="17">
        <f t="shared" si="0"/>
        <v>2038</v>
      </c>
      <c r="B19" s="18">
        <f>+SUMIF('Forecast-Peak_OffPeak-Nominal'!$A$4:$A$435,$A19,'Forecast-Peak_OffPeak-Nominal'!C$4:C$435)/COUNTIF('Forecast-Peak_OffPeak-Nominal'!$A$4:$A$435,$A19)</f>
        <v>39.401820833333332</v>
      </c>
      <c r="C19" s="19">
        <f>+SUMIF('Forecast-Peak_OffPeak-Nominal'!$A$4:$A$435,$A19,'Forecast-Peak_OffPeak-Nominal'!D$4:D$435)/COUNTIF('Forecast-Peak_OffPeak-Nominal'!$A$4:$A$435,$A19)</f>
        <v>37.099175000000002</v>
      </c>
      <c r="D19" s="19">
        <f>+SUMIF('Forecast-Peak_OffPeak-Nominal'!$A$4:$A$435,$A19,'Forecast-Peak_OffPeak-Nominal'!E$4:E$435)/COUNTIF('Forecast-Peak_OffPeak-Nominal'!$A$4:$A$435,$A19)</f>
        <v>43.839034166666664</v>
      </c>
      <c r="E19" s="19">
        <f>+SUMIF('Forecast-Peak_OffPeak-Nominal'!$A$4:$A$435,$A19,'Forecast-Peak_OffPeak-Nominal'!F$4:F$435)/COUNTIF('Forecast-Peak_OffPeak-Nominal'!$A$4:$A$435,$A19)</f>
        <v>39.531298333333332</v>
      </c>
      <c r="F19" s="19">
        <f>+SUMIF('Forecast-Peak_OffPeak-Nominal'!$A$4:$A$435,$A19,'Forecast-Peak_OffPeak-Nominal'!G$4:G$435)/COUNTIF('Forecast-Peak_OffPeak-Nominal'!$A$4:$A$435,$A19)</f>
        <v>43.965185833333329</v>
      </c>
      <c r="G19" s="19">
        <f>+SUMIF('Forecast-Peak_OffPeak-Nominal'!$A$4:$A$435,$A19,'Forecast-Peak_OffPeak-Nominal'!H$4:H$435)/COUNTIF('Forecast-Peak_OffPeak-Nominal'!$A$4:$A$435,$A19)</f>
        <v>38.689427500000001</v>
      </c>
      <c r="H19" s="19">
        <f>+SUMIF('Forecast-Peak_OffPeak-Nominal'!$A$4:$A$435,$A19,'Forecast-Peak_OffPeak-Nominal'!I$4:I$435)/COUNTIF('Forecast-Peak_OffPeak-Nominal'!$A$4:$A$435,$A19)</f>
        <v>35.706666666666671</v>
      </c>
      <c r="I19" s="19">
        <f>+SUMIF('Forecast-Peak_OffPeak-Nominal'!$A$4:$A$435,$A19,'Forecast-Peak_OffPeak-Nominal'!J$4:J$435)/COUNTIF('Forecast-Peak_OffPeak-Nominal'!$A$4:$A$435,$A19)</f>
        <v>35.836666666666666</v>
      </c>
      <c r="J19" s="19">
        <f>+SUMIF('Forecast-Peak_OffPeak-Nominal'!$A$4:$A$435,$A19,'Forecast-Peak_OffPeak-Nominal'!K$4:K$435)/COUNTIF('Forecast-Peak_OffPeak-Nominal'!$A$4:$A$435,$A19)</f>
        <v>35.397500000000001</v>
      </c>
      <c r="K19" s="19">
        <f>+SUMIF('Forecast-Peak_OffPeak-Nominal'!$A$4:$A$435,$A19,'Forecast-Peak_OffPeak-Nominal'!L$4:L$435)/COUNTIF('Forecast-Peak_OffPeak-Nominal'!$A$4:$A$435,$A19)</f>
        <v>35.588333333333331</v>
      </c>
      <c r="L19" s="19">
        <f>+SUMIF('Forecast-Peak_OffPeak-Nominal'!$A$4:$A$435,$A19,'Forecast-Peak_OffPeak-Nominal'!M$4:M$435)/COUNTIF('Forecast-Peak_OffPeak-Nominal'!$A$4:$A$435,$A19)</f>
        <v>34.149999999999991</v>
      </c>
      <c r="M19" s="20">
        <f>+SUMIF('Forecast-Peak_OffPeak-Nominal'!$A$4:$A$435,$A19,'Forecast-Peak_OffPeak-Nominal'!N$4:N$435)/COUNTIF('Forecast-Peak_OffPeak-Nominal'!$A$4:$A$435,$A19)</f>
        <v>34.82166666666668</v>
      </c>
      <c r="O19" s="18">
        <v>106.081</v>
      </c>
      <c r="P19" s="19">
        <v>106.98</v>
      </c>
      <c r="Q19" s="19">
        <v>105.93</v>
      </c>
      <c r="R19" s="19">
        <v>104.99000000000001</v>
      </c>
      <c r="S19" s="19">
        <v>54.980273766619469</v>
      </c>
      <c r="T19" s="19">
        <v>50.89</v>
      </c>
      <c r="U19" s="19">
        <v>47.687833043478264</v>
      </c>
      <c r="V19" s="19">
        <v>20.170000000000002</v>
      </c>
      <c r="W19" s="19">
        <v>17.329999999999998</v>
      </c>
      <c r="X19" s="20">
        <v>46.332851063829786</v>
      </c>
      <c r="Z19" s="18">
        <f>+SUMIF('Forecast-Peak_OffPeak-Nominal'!$A$4:$A$435,$A19,'Forecast-Peak_OffPeak-Nominal'!AA$4:AA$435)/COUNTIF('Forecast-Peak_OffPeak-Nominal'!$A$4:$A$435,$A19)</f>
        <v>5.0375000000000005</v>
      </c>
      <c r="AA19" s="19">
        <f>+SUMIF('Forecast-Peak_OffPeak-Nominal'!$A$4:$A$435,$A19,'Forecast-Peak_OffPeak-Nominal'!AB$4:AB$435)/COUNTIF('Forecast-Peak_OffPeak-Nominal'!$A$4:$A$435,$A19)</f>
        <v>4.6466666666666665</v>
      </c>
      <c r="AB19" s="19">
        <f>+SUMIF('Forecast-Peak_OffPeak-Nominal'!$A$4:$A$435,$A19,'Forecast-Peak_OffPeak-Nominal'!AC$4:AC$435)/COUNTIF('Forecast-Peak_OffPeak-Nominal'!$A$4:$A$435,$A19)</f>
        <v>4.5566666666666666</v>
      </c>
      <c r="AC19" s="19">
        <f>+SUMIF('Forecast-Peak_OffPeak-Nominal'!$A$4:$A$435,$A19,'Forecast-Peak_OffPeak-Nominal'!AD$4:AD$435)/COUNTIF('Forecast-Peak_OffPeak-Nominal'!$A$4:$A$435,$A19)</f>
        <v>5.0633333333333326</v>
      </c>
      <c r="AD19" s="19">
        <f>+SUMIF('Forecast-Peak_OffPeak-Nominal'!$A$4:$A$435,$A19,'Forecast-Peak_OffPeak-Nominal'!AE$4:AE$435)/COUNTIF('Forecast-Peak_OffPeak-Nominal'!$A$4:$A$435,$A19)</f>
        <v>5.020833333333333</v>
      </c>
      <c r="AE19" s="19">
        <f>+SUMIF('Forecast-Peak_OffPeak-Nominal'!$A$4:$A$435,$A19,'Forecast-Peak_OffPeak-Nominal'!AF$4:AF$435)/COUNTIF('Forecast-Peak_OffPeak-Nominal'!$A$4:$A$435,$A19)</f>
        <v>4.7649999999999997</v>
      </c>
      <c r="AF19" s="20">
        <f>+SUMIF('Forecast-Peak_OffPeak-Nominal'!$A$4:$A$435,$A19,'Forecast-Peak_OffPeak-Nominal'!AG$4:AG$435)/COUNTIF('Forecast-Peak_OffPeak-Nominal'!$A$4:$A$435,$A19)</f>
        <v>0.40315839055488062</v>
      </c>
      <c r="AH19" s="18">
        <f>+SUMIF('Forecast-Peak_OffPeak-Nominal'!$A$4:$A$435,$A19,'Forecast-Peak_OffPeak-Nominal'!AI$4:AI$435)/COUNTIF('Forecast-Peak_OffPeak-Nominal'!$A$4:$A$435,$A19)</f>
        <v>5.483366511507664</v>
      </c>
      <c r="AI19" s="20">
        <f>+SUMIF('Forecast-Peak_OffPeak-Nominal'!$A$4:$A$436,$A19,'Forecast-Peak_OffPeak-Nominal'!AJ$4:AJ$436)/COUNTIF('Forecast-Peak_OffPeak-Nominal'!$A$4:$A$436,$A19)</f>
        <v>5.0859406025060165</v>
      </c>
      <c r="AK19" s="18">
        <f>+SUMIF('Forecast-Peak_OffPeak-Nominal'!$A$4:$A$435,$A19,'Forecast-Peak_OffPeak-Nominal'!AL$4:AL$435)/COUNTIF('Forecast-Peak_OffPeak-Nominal'!$A$4:$A$435,$A19)</f>
        <v>0.69692297661307079</v>
      </c>
      <c r="AL19" s="20">
        <f>+SUMIF('Forecast-Peak_OffPeak-Nominal'!$A$4:$A$435,$A19,'Forecast-Peak_OffPeak-Nominal'!AM$4:AM$435)/COUNTIF('Forecast-Peak_OffPeak-Nominal'!$A$4:$A$435,$A19)</f>
        <v>0.9154565698811159</v>
      </c>
      <c r="AN19" s="79">
        <v>2</v>
      </c>
      <c r="AO19" s="80">
        <v>2</v>
      </c>
      <c r="AP19" s="80">
        <v>365</v>
      </c>
      <c r="AQ19" s="80">
        <v>2500</v>
      </c>
      <c r="AS19" s="80">
        <v>18.96</v>
      </c>
      <c r="AT19" s="80">
        <f t="shared" si="1"/>
        <v>18.96</v>
      </c>
      <c r="AU19" s="81">
        <v>0</v>
      </c>
      <c r="AW19" s="18">
        <f>+SUMIF('Forecast-Peak_OffPeak-Nominal'!$A$4:$A$435,$A19,'Forecast-Peak_OffPeak-Nominal'!AX$4:AX$435)/COUNTIF('Forecast-Peak_OffPeak-Nominal'!$A$4:$A$435,$A19)</f>
        <v>8.507778133918297</v>
      </c>
      <c r="AX19" s="19">
        <f>+SUMIF('Forecast-Peak_OffPeak-Nominal'!$A$4:$A$435,$A19,'Forecast-Peak_OffPeak-Nominal'!AY$4:AY$435)/COUNTIF('Forecast-Peak_OffPeak-Nominal'!$A$4:$A$435,$A19)</f>
        <v>9.2402974500189199</v>
      </c>
      <c r="AY19" s="19">
        <f>+SUMIF('Forecast-Peak_OffPeak-Nominal'!$A$4:$A$435,$A19,'Forecast-Peak_OffPeak-Nominal'!AZ$4:AZ$435)/COUNTIF('Forecast-Peak_OffPeak-Nominal'!$A$4:$A$435,$A19)</f>
        <v>9.2668728509904206</v>
      </c>
      <c r="AZ19" s="19">
        <f>+SUMIF('Forecast-Peak_OffPeak-Nominal'!$A$4:$A$435,$A19,'Forecast-Peak_OffPeak-Nominal'!BA$4:BA$435)/COUNTIF('Forecast-Peak_OffPeak-Nominal'!$A$4:$A$435,$A19)</f>
        <v>7.127226696016101</v>
      </c>
      <c r="BA19" s="19">
        <f>+SUMIF('Forecast-Peak_OffPeak-Nominal'!$A$4:$A$435,$A19,'Forecast-Peak_OffPeak-Nominal'!BB$4:BB$435)/COUNTIF('Forecast-Peak_OffPeak-Nominal'!$A$4:$A$435,$A19)</f>
        <v>7.0661296832920399</v>
      </c>
      <c r="BB19" s="20">
        <f>+SUMIF('Forecast-Peak_OffPeak-Nominal'!$A$4:$A$435,$A19,'Forecast-Peak_OffPeak-Nominal'!BC$4:BC$435)/COUNTIF('Forecast-Peak_OffPeak-Nominal'!$A$4:$A$435,$A19)</f>
        <v>6.7710413924759019</v>
      </c>
      <c r="BD19" s="18">
        <f>AVERAGEIF('Forecast-Peak_OffPeak-Nominal'!$A$4:$A$435,$A19,'Forecast-Peak_OffPeak-Nominal'!BE$4:BE$435)</f>
        <v>234.17645035579378</v>
      </c>
      <c r="BE19" s="20">
        <f>AVERAGEIF('Forecast-Peak_OffPeak-Nominal'!$A$4:$A$435,$A19,'Forecast-Peak_OffPeak-Nominal'!BF$4:BF$435)</f>
        <v>311.1046064753628</v>
      </c>
      <c r="BG19" s="21">
        <v>36</v>
      </c>
      <c r="BH19" s="19">
        <v>3.5604809999999998</v>
      </c>
      <c r="BI19" s="19">
        <v>3.5604809999999998</v>
      </c>
      <c r="BJ19" s="19">
        <v>13.53</v>
      </c>
      <c r="BK19" s="19">
        <v>13.53</v>
      </c>
      <c r="BL19" s="19">
        <v>4.0599999999999996</v>
      </c>
      <c r="BM19" s="19">
        <v>4.0599999999999996</v>
      </c>
      <c r="BN19" s="19">
        <v>4.0599999999999996</v>
      </c>
      <c r="BO19" s="19">
        <v>4.0599999999999996</v>
      </c>
      <c r="BP19" s="19">
        <v>13.53</v>
      </c>
      <c r="BQ19" s="19">
        <v>21.65</v>
      </c>
      <c r="BR19" s="19">
        <v>20.3</v>
      </c>
      <c r="BS19" s="19">
        <v>16.239999999999998</v>
      </c>
      <c r="BT19" s="19">
        <v>16.239999999999998</v>
      </c>
      <c r="BU19" s="19">
        <v>16.239999999999998</v>
      </c>
      <c r="BV19" s="19">
        <v>13.53</v>
      </c>
      <c r="BW19" s="19">
        <v>9.4700000000000006</v>
      </c>
      <c r="BX19" s="19">
        <v>4.0599999999999996</v>
      </c>
      <c r="BY19" s="19">
        <v>4.0599999999999996</v>
      </c>
      <c r="BZ19" s="19">
        <v>4.1441189999999999</v>
      </c>
      <c r="CA19" s="19">
        <v>1.4916259999999999</v>
      </c>
      <c r="CC19" s="22">
        <f>VLOOKUP($A19,GDP!$A$8:$D$50,3,0)</f>
        <v>2.0074016757444118E-2</v>
      </c>
    </row>
    <row r="20" spans="1:81" x14ac:dyDescent="0.3">
      <c r="A20" s="17">
        <f t="shared" si="0"/>
        <v>2039</v>
      </c>
      <c r="B20" s="18">
        <f>+SUMIF('Forecast-Peak_OffPeak-Nominal'!$A$4:$A$435,$A20,'Forecast-Peak_OffPeak-Nominal'!C$4:C$435)/COUNTIF('Forecast-Peak_OffPeak-Nominal'!$A$4:$A$435,$A20)</f>
        <v>39.298605000000002</v>
      </c>
      <c r="C20" s="19">
        <f>+SUMIF('Forecast-Peak_OffPeak-Nominal'!$A$4:$A$435,$A20,'Forecast-Peak_OffPeak-Nominal'!D$4:D$435)/COUNTIF('Forecast-Peak_OffPeak-Nominal'!$A$4:$A$435,$A20)</f>
        <v>36.883310000000002</v>
      </c>
      <c r="D20" s="19">
        <f>+SUMIF('Forecast-Peak_OffPeak-Nominal'!$A$4:$A$435,$A20,'Forecast-Peak_OffPeak-Nominal'!E$4:E$435)/COUNTIF('Forecast-Peak_OffPeak-Nominal'!$A$4:$A$435,$A20)</f>
        <v>44.993721666666666</v>
      </c>
      <c r="E20" s="19">
        <f>+SUMIF('Forecast-Peak_OffPeak-Nominal'!$A$4:$A$435,$A20,'Forecast-Peak_OffPeak-Nominal'!F$4:F$435)/COUNTIF('Forecast-Peak_OffPeak-Nominal'!$A$4:$A$435,$A20)</f>
        <v>41.248515833333336</v>
      </c>
      <c r="F20" s="19">
        <f>+SUMIF('Forecast-Peak_OffPeak-Nominal'!$A$4:$A$435,$A20,'Forecast-Peak_OffPeak-Nominal'!G$4:G$435)/COUNTIF('Forecast-Peak_OffPeak-Nominal'!$A$4:$A$435,$A20)</f>
        <v>45.185466666666663</v>
      </c>
      <c r="G20" s="19">
        <f>+SUMIF('Forecast-Peak_OffPeak-Nominal'!$A$4:$A$435,$A20,'Forecast-Peak_OffPeak-Nominal'!H$4:H$435)/COUNTIF('Forecast-Peak_OffPeak-Nominal'!$A$4:$A$435,$A20)</f>
        <v>40.551110000000001</v>
      </c>
      <c r="H20" s="19">
        <f>+SUMIF('Forecast-Peak_OffPeak-Nominal'!$A$4:$A$435,$A20,'Forecast-Peak_OffPeak-Nominal'!I$4:I$435)/COUNTIF('Forecast-Peak_OffPeak-Nominal'!$A$4:$A$435,$A20)</f>
        <v>36.225833333333334</v>
      </c>
      <c r="I20" s="19">
        <f>+SUMIF('Forecast-Peak_OffPeak-Nominal'!$A$4:$A$435,$A20,'Forecast-Peak_OffPeak-Nominal'!J$4:J$435)/COUNTIF('Forecast-Peak_OffPeak-Nominal'!$A$4:$A$435,$A20)</f>
        <v>36.536666666666669</v>
      </c>
      <c r="J20" s="19">
        <f>+SUMIF('Forecast-Peak_OffPeak-Nominal'!$A$4:$A$435,$A20,'Forecast-Peak_OffPeak-Nominal'!K$4:K$435)/COUNTIF('Forecast-Peak_OffPeak-Nominal'!$A$4:$A$435,$A20)</f>
        <v>35.940000000000005</v>
      </c>
      <c r="K20" s="19">
        <f>+SUMIF('Forecast-Peak_OffPeak-Nominal'!$A$4:$A$435,$A20,'Forecast-Peak_OffPeak-Nominal'!L$4:L$435)/COUNTIF('Forecast-Peak_OffPeak-Nominal'!$A$4:$A$435,$A20)</f>
        <v>36.293333333333344</v>
      </c>
      <c r="L20" s="19">
        <f>+SUMIF('Forecast-Peak_OffPeak-Nominal'!$A$4:$A$435,$A20,'Forecast-Peak_OffPeak-Nominal'!M$4:M$435)/COUNTIF('Forecast-Peak_OffPeak-Nominal'!$A$4:$A$435,$A20)</f>
        <v>34.835833333333333</v>
      </c>
      <c r="M20" s="20">
        <f>+SUMIF('Forecast-Peak_OffPeak-Nominal'!$A$4:$A$435,$A20,'Forecast-Peak_OffPeak-Nominal'!N$4:N$435)/COUNTIF('Forecast-Peak_OffPeak-Nominal'!$A$4:$A$435,$A20)</f>
        <v>35.687499999999993</v>
      </c>
      <c r="O20" s="18">
        <v>180.86799999999999</v>
      </c>
      <c r="P20" s="19">
        <v>182.4</v>
      </c>
      <c r="Q20" s="19">
        <v>179.45</v>
      </c>
      <c r="R20" s="19">
        <v>178.51</v>
      </c>
      <c r="S20" s="19">
        <v>54.016255430727021</v>
      </c>
      <c r="T20" s="19">
        <v>51.43</v>
      </c>
      <c r="U20" s="19">
        <v>46.516612173913046</v>
      </c>
      <c r="V20" s="19">
        <v>20.89</v>
      </c>
      <c r="W20" s="19">
        <v>17.95</v>
      </c>
      <c r="X20" s="20">
        <v>47.258893617021279</v>
      </c>
      <c r="Z20" s="18">
        <f>+SUMIF('Forecast-Peak_OffPeak-Nominal'!$A$4:$A$435,$A20,'Forecast-Peak_OffPeak-Nominal'!AA$4:AA$435)/COUNTIF('Forecast-Peak_OffPeak-Nominal'!$A$4:$A$435,$A20)</f>
        <v>5.1175000000000006</v>
      </c>
      <c r="AA20" s="19">
        <f>+SUMIF('Forecast-Peak_OffPeak-Nominal'!$A$4:$A$435,$A20,'Forecast-Peak_OffPeak-Nominal'!AB$4:AB$435)/COUNTIF('Forecast-Peak_OffPeak-Nominal'!$A$4:$A$435,$A20)</f>
        <v>4.7266666666666675</v>
      </c>
      <c r="AB20" s="19">
        <f>+SUMIF('Forecast-Peak_OffPeak-Nominal'!$A$4:$A$435,$A20,'Forecast-Peak_OffPeak-Nominal'!AC$4:AC$435)/COUNTIF('Forecast-Peak_OffPeak-Nominal'!$A$4:$A$435,$A20)</f>
        <v>4.5358333333333336</v>
      </c>
      <c r="AC20" s="19">
        <f>+SUMIF('Forecast-Peak_OffPeak-Nominal'!$A$4:$A$435,$A20,'Forecast-Peak_OffPeak-Nominal'!AD$4:AD$435)/COUNTIF('Forecast-Peak_OffPeak-Nominal'!$A$4:$A$435,$A20)</f>
        <v>5.1449999999999996</v>
      </c>
      <c r="AD20" s="19">
        <f>+SUMIF('Forecast-Peak_OffPeak-Nominal'!$A$4:$A$435,$A20,'Forecast-Peak_OffPeak-Nominal'!AE$4:AE$435)/COUNTIF('Forecast-Peak_OffPeak-Nominal'!$A$4:$A$435,$A20)</f>
        <v>5.1016666666666666</v>
      </c>
      <c r="AE20" s="19">
        <f>+SUMIF('Forecast-Peak_OffPeak-Nominal'!$A$4:$A$435,$A20,'Forecast-Peak_OffPeak-Nominal'!AF$4:AF$435)/COUNTIF('Forecast-Peak_OffPeak-Nominal'!$A$4:$A$435,$A20)</f>
        <v>4.8833333333333337</v>
      </c>
      <c r="AF20" s="20">
        <f>+SUMIF('Forecast-Peak_OffPeak-Nominal'!$A$4:$A$435,$A20,'Forecast-Peak_OffPeak-Nominal'!AG$4:AG$435)/COUNTIF('Forecast-Peak_OffPeak-Nominal'!$A$4:$A$435,$A20)</f>
        <v>0.41120911902439788</v>
      </c>
      <c r="AH20" s="18">
        <f>+SUMIF('Forecast-Peak_OffPeak-Nominal'!$A$4:$A$435,$A20,'Forecast-Peak_OffPeak-Nominal'!AI$4:AI$435)/COUNTIF('Forecast-Peak_OffPeak-Nominal'!$A$4:$A$435,$A20)</f>
        <v>5.5462898180860485</v>
      </c>
      <c r="AI20" s="20">
        <f>+SUMIF('Forecast-Peak_OffPeak-Nominal'!$A$4:$A$436,$A20,'Forecast-Peak_OffPeak-Nominal'!AJ$4:AJ$436)/COUNTIF('Forecast-Peak_OffPeak-Nominal'!$A$4:$A$436,$A20)</f>
        <v>5.1640800381166567</v>
      </c>
      <c r="AK20" s="18">
        <f>+SUMIF('Forecast-Peak_OffPeak-Nominal'!$A$4:$A$435,$A20,'Forecast-Peak_OffPeak-Nominal'!AL$4:AL$435)/COUNTIF('Forecast-Peak_OffPeak-Nominal'!$A$4:$A$435,$A20)</f>
        <v>0.71404935443965112</v>
      </c>
      <c r="AL20" s="20">
        <f>+SUMIF('Forecast-Peak_OffPeak-Nominal'!$A$4:$A$435,$A20,'Forecast-Peak_OffPeak-Nominal'!AM$4:AM$435)/COUNTIF('Forecast-Peak_OffPeak-Nominal'!$A$4:$A$435,$A20)</f>
        <v>0.93490692051137803</v>
      </c>
      <c r="AN20" s="79">
        <v>2</v>
      </c>
      <c r="AO20" s="80">
        <v>2</v>
      </c>
      <c r="AP20" s="80">
        <v>365</v>
      </c>
      <c r="AQ20" s="80">
        <v>2500</v>
      </c>
      <c r="AS20" s="80">
        <v>20.28</v>
      </c>
      <c r="AT20" s="80">
        <f t="shared" si="1"/>
        <v>20.28</v>
      </c>
      <c r="AU20" s="81">
        <v>0</v>
      </c>
      <c r="AW20" s="18">
        <f>+SUMIF('Forecast-Peak_OffPeak-Nominal'!$A$4:$A$435,$A20,'Forecast-Peak_OffPeak-Nominal'!AX$4:AX$435)/COUNTIF('Forecast-Peak_OffPeak-Nominal'!$A$4:$A$435,$A20)</f>
        <v>8.3369385572272368</v>
      </c>
      <c r="AX20" s="19">
        <f>+SUMIF('Forecast-Peak_OffPeak-Nominal'!$A$4:$A$435,$A20,'Forecast-Peak_OffPeak-Nominal'!AY$4:AY$435)/COUNTIF('Forecast-Peak_OffPeak-Nominal'!$A$4:$A$435,$A20)</f>
        <v>9.2587806356270654</v>
      </c>
      <c r="AY20" s="19">
        <f>+SUMIF('Forecast-Peak_OffPeak-Nominal'!$A$4:$A$435,$A20,'Forecast-Peak_OffPeak-Nominal'!AZ$4:AZ$435)/COUNTIF('Forecast-Peak_OffPeak-Nominal'!$A$4:$A$435,$A20)</f>
        <v>9.2978287169684908</v>
      </c>
      <c r="AZ20" s="19">
        <f>+SUMIF('Forecast-Peak_OffPeak-Nominal'!$A$4:$A$435,$A20,'Forecast-Peak_OffPeak-Nominal'!BA$4:BA$435)/COUNTIF('Forecast-Peak_OffPeak-Nominal'!$A$4:$A$435,$A20)</f>
        <v>7.1137054306218284</v>
      </c>
      <c r="BA20" s="19">
        <f>+SUMIF('Forecast-Peak_OffPeak-Nominal'!$A$4:$A$435,$A20,'Forecast-Peak_OffPeak-Nominal'!BB$4:BB$435)/COUNTIF('Forecast-Peak_OffPeak-Nominal'!$A$4:$A$435,$A20)</f>
        <v>7.0578249870515641</v>
      </c>
      <c r="BB20" s="20">
        <f>+SUMIF('Forecast-Peak_OffPeak-Nominal'!$A$4:$A$435,$A20,'Forecast-Peak_OffPeak-Nominal'!BC$4:BC$435)/COUNTIF('Forecast-Peak_OffPeak-Nominal'!$A$4:$A$435,$A20)</f>
        <v>6.7920856646524363</v>
      </c>
      <c r="BD20" s="18">
        <f>AVERAGEIF('Forecast-Peak_OffPeak-Nominal'!$A$4:$A$435,$A20,'Forecast-Peak_OffPeak-Nominal'!BE$4:BE$435)</f>
        <v>238.94477991998232</v>
      </c>
      <c r="BE20" s="20">
        <f>AVERAGEIF('Forecast-Peak_OffPeak-Nominal'!$A$4:$A$435,$A20,'Forecast-Peak_OffPeak-Nominal'!BF$4:BF$435)</f>
        <v>317.43935657665548</v>
      </c>
      <c r="BG20" s="21">
        <v>36</v>
      </c>
      <c r="BH20" s="19">
        <v>2.7695270000000001</v>
      </c>
      <c r="BI20" s="19">
        <v>2.7695270000000001</v>
      </c>
      <c r="BJ20" s="19">
        <v>13.8</v>
      </c>
      <c r="BK20" s="19">
        <v>13.8</v>
      </c>
      <c r="BL20" s="19">
        <v>4.1399999999999997</v>
      </c>
      <c r="BM20" s="19">
        <v>4.1399999999999997</v>
      </c>
      <c r="BN20" s="19">
        <v>4.1399999999999997</v>
      </c>
      <c r="BO20" s="19">
        <v>4.1399999999999997</v>
      </c>
      <c r="BP20" s="19">
        <v>13.8</v>
      </c>
      <c r="BQ20" s="19">
        <v>22.09</v>
      </c>
      <c r="BR20" s="19">
        <v>20.7</v>
      </c>
      <c r="BS20" s="19">
        <v>16.559999999999999</v>
      </c>
      <c r="BT20" s="19">
        <v>16.559999999999999</v>
      </c>
      <c r="BU20" s="19">
        <v>16.559999999999999</v>
      </c>
      <c r="BV20" s="19">
        <v>13.8</v>
      </c>
      <c r="BW20" s="19">
        <v>8.2799999999999994</v>
      </c>
      <c r="BX20" s="19">
        <v>4.1399999999999997</v>
      </c>
      <c r="BY20" s="19">
        <v>4.1399999999999997</v>
      </c>
      <c r="BZ20" s="19">
        <v>4.0499460000000003</v>
      </c>
      <c r="CA20" s="19">
        <v>1.148569</v>
      </c>
      <c r="CC20" s="22">
        <f>VLOOKUP($A20,GDP!$A$8:$D$50,3,0)</f>
        <v>2.0362122480479198E-2</v>
      </c>
    </row>
    <row r="21" spans="1:81" x14ac:dyDescent="0.3">
      <c r="A21" s="17">
        <f t="shared" si="0"/>
        <v>2040</v>
      </c>
      <c r="B21" s="18">
        <f>+SUMIF('Forecast-Peak_OffPeak-Nominal'!$A$4:$A$435,$A21,'Forecast-Peak_OffPeak-Nominal'!C$4:C$435)/COUNTIF('Forecast-Peak_OffPeak-Nominal'!$A$4:$A$435,$A21)</f>
        <v>41.078253333333336</v>
      </c>
      <c r="C21" s="19">
        <f>+SUMIF('Forecast-Peak_OffPeak-Nominal'!$A$4:$A$435,$A21,'Forecast-Peak_OffPeak-Nominal'!D$4:D$435)/COUNTIF('Forecast-Peak_OffPeak-Nominal'!$A$4:$A$435,$A21)</f>
        <v>38.328422499999995</v>
      </c>
      <c r="D21" s="19">
        <f>+SUMIF('Forecast-Peak_OffPeak-Nominal'!$A$4:$A$435,$A21,'Forecast-Peak_OffPeak-Nominal'!E$4:E$435)/COUNTIF('Forecast-Peak_OffPeak-Nominal'!$A$4:$A$435,$A21)</f>
        <v>47.383386666666659</v>
      </c>
      <c r="E21" s="19">
        <f>+SUMIF('Forecast-Peak_OffPeak-Nominal'!$A$4:$A$435,$A21,'Forecast-Peak_OffPeak-Nominal'!F$4:F$435)/COUNTIF('Forecast-Peak_OffPeak-Nominal'!$A$4:$A$435,$A21)</f>
        <v>42.848803333333329</v>
      </c>
      <c r="F21" s="19">
        <f>+SUMIF('Forecast-Peak_OffPeak-Nominal'!$A$4:$A$435,$A21,'Forecast-Peak_OffPeak-Nominal'!G$4:G$435)/COUNTIF('Forecast-Peak_OffPeak-Nominal'!$A$4:$A$435,$A21)</f>
        <v>47.808318333333339</v>
      </c>
      <c r="G21" s="19">
        <f>+SUMIF('Forecast-Peak_OffPeak-Nominal'!$A$4:$A$435,$A21,'Forecast-Peak_OffPeak-Nominal'!H$4:H$435)/COUNTIF('Forecast-Peak_OffPeak-Nominal'!$A$4:$A$435,$A21)</f>
        <v>42.327510833333335</v>
      </c>
      <c r="H21" s="19">
        <f>+SUMIF('Forecast-Peak_OffPeak-Nominal'!$A$4:$A$435,$A21,'Forecast-Peak_OffPeak-Nominal'!I$4:I$435)/COUNTIF('Forecast-Peak_OffPeak-Nominal'!$A$4:$A$435,$A21)</f>
        <v>37.110000000000007</v>
      </c>
      <c r="I21" s="19">
        <f>+SUMIF('Forecast-Peak_OffPeak-Nominal'!$A$4:$A$435,$A21,'Forecast-Peak_OffPeak-Nominal'!J$4:J$435)/COUNTIF('Forecast-Peak_OffPeak-Nominal'!$A$4:$A$435,$A21)</f>
        <v>37.149166666666666</v>
      </c>
      <c r="J21" s="19">
        <f>+SUMIF('Forecast-Peak_OffPeak-Nominal'!$A$4:$A$435,$A21,'Forecast-Peak_OffPeak-Nominal'!K$4:K$435)/COUNTIF('Forecast-Peak_OffPeak-Nominal'!$A$4:$A$435,$A21)</f>
        <v>36.856666666666669</v>
      </c>
      <c r="K21" s="19">
        <f>+SUMIF('Forecast-Peak_OffPeak-Nominal'!$A$4:$A$435,$A21,'Forecast-Peak_OffPeak-Nominal'!L$4:L$435)/COUNTIF('Forecast-Peak_OffPeak-Nominal'!$A$4:$A$435,$A21)</f>
        <v>36.891666666666659</v>
      </c>
      <c r="L21" s="19">
        <f>+SUMIF('Forecast-Peak_OffPeak-Nominal'!$A$4:$A$435,$A21,'Forecast-Peak_OffPeak-Nominal'!M$4:M$435)/COUNTIF('Forecast-Peak_OffPeak-Nominal'!$A$4:$A$435,$A21)</f>
        <v>35.833333333333336</v>
      </c>
      <c r="M21" s="20">
        <f>+SUMIF('Forecast-Peak_OffPeak-Nominal'!$A$4:$A$435,$A21,'Forecast-Peak_OffPeak-Nominal'!N$4:N$435)/COUNTIF('Forecast-Peak_OffPeak-Nominal'!$A$4:$A$435,$A21)</f>
        <v>36.392500000000005</v>
      </c>
      <c r="O21" s="18">
        <v>188.126</v>
      </c>
      <c r="P21" s="19">
        <v>189.72</v>
      </c>
      <c r="Q21" s="19">
        <v>186.27</v>
      </c>
      <c r="R21" s="19">
        <v>185.33</v>
      </c>
      <c r="S21" s="19">
        <v>55.135803429657244</v>
      </c>
      <c r="T21" s="19">
        <v>52.46</v>
      </c>
      <c r="U21" s="19">
        <v>54.775220869565217</v>
      </c>
      <c r="V21" s="19">
        <v>21.6</v>
      </c>
      <c r="W21" s="19">
        <v>18.559999999999999</v>
      </c>
      <c r="X21" s="20">
        <v>48.194893617021279</v>
      </c>
      <c r="Z21" s="18">
        <f>+SUMIF('Forecast-Peak_OffPeak-Nominal'!$A$4:$A$435,$A21,'Forecast-Peak_OffPeak-Nominal'!AA$4:AA$435)/COUNTIF('Forecast-Peak_OffPeak-Nominal'!$A$4:$A$435,$A21)</f>
        <v>5.206666666666667</v>
      </c>
      <c r="AA21" s="19">
        <f>+SUMIF('Forecast-Peak_OffPeak-Nominal'!$A$4:$A$435,$A21,'Forecast-Peak_OffPeak-Nominal'!AB$4:AB$435)/COUNTIF('Forecast-Peak_OffPeak-Nominal'!$A$4:$A$435,$A21)</f>
        <v>4.82</v>
      </c>
      <c r="AB21" s="19">
        <f>+SUMIF('Forecast-Peak_OffPeak-Nominal'!$A$4:$A$435,$A21,'Forecast-Peak_OffPeak-Nominal'!AC$4:AC$435)/COUNTIF('Forecast-Peak_OffPeak-Nominal'!$A$4:$A$435,$A21)</f>
        <v>4.6974999999999998</v>
      </c>
      <c r="AC21" s="19">
        <f>+SUMIF('Forecast-Peak_OffPeak-Nominal'!$A$4:$A$435,$A21,'Forecast-Peak_OffPeak-Nominal'!AD$4:AD$435)/COUNTIF('Forecast-Peak_OffPeak-Nominal'!$A$4:$A$435,$A21)</f>
        <v>5.2391666666666667</v>
      </c>
      <c r="AD21" s="19">
        <f>+SUMIF('Forecast-Peak_OffPeak-Nominal'!$A$4:$A$435,$A21,'Forecast-Peak_OffPeak-Nominal'!AE$4:AE$435)/COUNTIF('Forecast-Peak_OffPeak-Nominal'!$A$4:$A$435,$A21)</f>
        <v>5.19</v>
      </c>
      <c r="AE21" s="19">
        <f>+SUMIF('Forecast-Peak_OffPeak-Nominal'!$A$4:$A$435,$A21,'Forecast-Peak_OffPeak-Nominal'!AF$4:AF$435)/COUNTIF('Forecast-Peak_OffPeak-Nominal'!$A$4:$A$435,$A21)</f>
        <v>4.9483333333333333</v>
      </c>
      <c r="AF21" s="20">
        <f>+SUMIF('Forecast-Peak_OffPeak-Nominal'!$A$4:$A$435,$A21,'Forecast-Peak_OffPeak-Nominal'!AG$4:AG$435)/COUNTIF('Forecast-Peak_OffPeak-Nominal'!$A$4:$A$435,$A21)</f>
        <v>0.41938548775753343</v>
      </c>
      <c r="AH21" s="18">
        <f>+SUMIF('Forecast-Peak_OffPeak-Nominal'!$A$4:$A$435,$A21,'Forecast-Peak_OffPeak-Nominal'!AI$4:AI$435)/COUNTIF('Forecast-Peak_OffPeak-Nominal'!$A$4:$A$435,$A21)</f>
        <v>5.6191608088475249</v>
      </c>
      <c r="AI21" s="20">
        <f>+SUMIF('Forecast-Peak_OffPeak-Nominal'!$A$4:$A$436,$A21,'Forecast-Peak_OffPeak-Nominal'!AJ$4:AJ$436)/COUNTIF('Forecast-Peak_OffPeak-Nominal'!$A$4:$A$436,$A21)</f>
        <v>5.2521671579103915</v>
      </c>
      <c r="AK21" s="18">
        <f>+SUMIF('Forecast-Peak_OffPeak-Nominal'!$A$4:$A$435,$A21,'Forecast-Peak_OffPeak-Nominal'!AL$4:AL$435)/COUNTIF('Forecast-Peak_OffPeak-Nominal'!$A$4:$A$435,$A21)</f>
        <v>0.72410139324180045</v>
      </c>
      <c r="AL21" s="20">
        <f>+SUMIF('Forecast-Peak_OffPeak-Nominal'!$A$4:$A$435,$A21,'Forecast-Peak_OffPeak-Nominal'!AM$4:AM$435)/COUNTIF('Forecast-Peak_OffPeak-Nominal'!$A$4:$A$435,$A21)</f>
        <v>0.94546167960396199</v>
      </c>
      <c r="AN21" s="79">
        <v>2</v>
      </c>
      <c r="AO21" s="80">
        <v>2</v>
      </c>
      <c r="AP21" s="80">
        <v>365</v>
      </c>
      <c r="AQ21" s="80">
        <v>2500</v>
      </c>
      <c r="AS21" s="80">
        <v>21.7</v>
      </c>
      <c r="AT21" s="80">
        <f t="shared" si="1"/>
        <v>21.7</v>
      </c>
      <c r="AU21" s="81">
        <v>0</v>
      </c>
      <c r="AW21" s="18">
        <f>+SUMIF('Forecast-Peak_OffPeak-Nominal'!$A$4:$A$435,$A21,'Forecast-Peak_OffPeak-Nominal'!AX$4:AX$435)/COUNTIF('Forecast-Peak_OffPeak-Nominal'!$A$4:$A$435,$A21)</f>
        <v>8.5428086935966423</v>
      </c>
      <c r="AX21" s="19">
        <f>+SUMIF('Forecast-Peak_OffPeak-Nominal'!$A$4:$A$435,$A21,'Forecast-Peak_OffPeak-Nominal'!AY$4:AY$435)/COUNTIF('Forecast-Peak_OffPeak-Nominal'!$A$4:$A$435,$A21)</f>
        <v>9.6321212266085823</v>
      </c>
      <c r="AY21" s="19">
        <f>+SUMIF('Forecast-Peak_OffPeak-Nominal'!$A$4:$A$435,$A21,'Forecast-Peak_OffPeak-Nominal'!AZ$4:AZ$435)/COUNTIF('Forecast-Peak_OffPeak-Nominal'!$A$4:$A$435,$A21)</f>
        <v>9.7172097473254464</v>
      </c>
      <c r="AZ21" s="19">
        <f>+SUMIF('Forecast-Peak_OffPeak-Nominal'!$A$4:$A$435,$A21,'Forecast-Peak_OffPeak-Nominal'!BA$4:BA$435)/COUNTIF('Forecast-Peak_OffPeak-Nominal'!$A$4:$A$435,$A21)</f>
        <v>7.1710980688638442</v>
      </c>
      <c r="BA21" s="19">
        <f>+SUMIF('Forecast-Peak_OffPeak-Nominal'!$A$4:$A$435,$A21,'Forecast-Peak_OffPeak-Nominal'!BB$4:BB$435)/COUNTIF('Forecast-Peak_OffPeak-Nominal'!$A$4:$A$435,$A21)</f>
        <v>7.1215347888094565</v>
      </c>
      <c r="BB21" s="20">
        <f>+SUMIF('Forecast-Peak_OffPeak-Nominal'!$A$4:$A$435,$A21,'Forecast-Peak_OffPeak-Nominal'!BC$4:BC$435)/COUNTIF('Forecast-Peak_OffPeak-Nominal'!$A$4:$A$435,$A21)</f>
        <v>6.8676261607394933</v>
      </c>
      <c r="BD21" s="18">
        <f>AVERAGEIF('Forecast-Peak_OffPeak-Nominal'!$A$4:$A$435,$A21,'Forecast-Peak_OffPeak-Nominal'!BE$4:BE$435)</f>
        <v>243.84249305017042</v>
      </c>
      <c r="BE21" s="20">
        <f>AVERAGEIF('Forecast-Peak_OffPeak-Nominal'!$A$4:$A$435,$A21,'Forecast-Peak_OffPeak-Nominal'!BF$4:BF$435)</f>
        <v>323.94599340406222</v>
      </c>
      <c r="BG21" s="21">
        <v>37</v>
      </c>
      <c r="BH21" s="19">
        <v>2.4914640000000001</v>
      </c>
      <c r="BI21" s="19">
        <v>2.4914640000000001</v>
      </c>
      <c r="BJ21" s="19">
        <v>14.08</v>
      </c>
      <c r="BK21" s="19">
        <v>14.08</v>
      </c>
      <c r="BL21" s="19">
        <v>4.22</v>
      </c>
      <c r="BM21" s="19">
        <v>4.22</v>
      </c>
      <c r="BN21" s="19">
        <v>4.22</v>
      </c>
      <c r="BO21" s="19">
        <v>4.22</v>
      </c>
      <c r="BP21" s="19">
        <v>14.08</v>
      </c>
      <c r="BQ21" s="19">
        <v>22.53</v>
      </c>
      <c r="BR21" s="19">
        <v>21.12</v>
      </c>
      <c r="BS21" s="19">
        <v>16.899999999999999</v>
      </c>
      <c r="BT21" s="19">
        <v>16.899999999999999</v>
      </c>
      <c r="BU21" s="19">
        <v>16.899999999999999</v>
      </c>
      <c r="BV21" s="19">
        <v>14.08</v>
      </c>
      <c r="BW21" s="19">
        <v>7.04</v>
      </c>
      <c r="BX21" s="19">
        <v>4.22</v>
      </c>
      <c r="BY21" s="19">
        <v>4.22</v>
      </c>
      <c r="BZ21" s="19">
        <v>4.2861719999999996</v>
      </c>
      <c r="CA21" s="19">
        <v>1.1641109999999999</v>
      </c>
      <c r="CC21" s="22">
        <f>VLOOKUP($A21,GDP!$A$8:$D$50,3,0)</f>
        <v>2.0497259374438762E-2</v>
      </c>
    </row>
    <row r="22" spans="1:81" x14ac:dyDescent="0.3">
      <c r="A22" s="17">
        <f t="shared" si="0"/>
        <v>2041</v>
      </c>
      <c r="B22" s="18">
        <f>+SUMIF('Forecast-Peak_OffPeak-Nominal'!$A$4:$A$435,$A22,'Forecast-Peak_OffPeak-Nominal'!C$4:C$435)/COUNTIF('Forecast-Peak_OffPeak-Nominal'!$A$4:$A$435,$A22)</f>
        <v>42.630612499999998</v>
      </c>
      <c r="C22" s="19">
        <f>+SUMIF('Forecast-Peak_OffPeak-Nominal'!$A$4:$A$435,$A22,'Forecast-Peak_OffPeak-Nominal'!D$4:D$435)/COUNTIF('Forecast-Peak_OffPeak-Nominal'!$A$4:$A$435,$A22)</f>
        <v>39.520493333333334</v>
      </c>
      <c r="D22" s="19">
        <f>+SUMIF('Forecast-Peak_OffPeak-Nominal'!$A$4:$A$435,$A22,'Forecast-Peak_OffPeak-Nominal'!E$4:E$435)/COUNTIF('Forecast-Peak_OffPeak-Nominal'!$A$4:$A$435,$A22)</f>
        <v>47.884630833333325</v>
      </c>
      <c r="E22" s="19">
        <f>+SUMIF('Forecast-Peak_OffPeak-Nominal'!$A$4:$A$435,$A22,'Forecast-Peak_OffPeak-Nominal'!F$4:F$435)/COUNTIF('Forecast-Peak_OffPeak-Nominal'!$A$4:$A$435,$A22)</f>
        <v>43.0984525</v>
      </c>
      <c r="F22" s="19">
        <f>+SUMIF('Forecast-Peak_OffPeak-Nominal'!$A$4:$A$435,$A22,'Forecast-Peak_OffPeak-Nominal'!G$4:G$435)/COUNTIF('Forecast-Peak_OffPeak-Nominal'!$A$4:$A$435,$A22)</f>
        <v>48.72934166666667</v>
      </c>
      <c r="G22" s="19">
        <f>+SUMIF('Forecast-Peak_OffPeak-Nominal'!$A$4:$A$435,$A22,'Forecast-Peak_OffPeak-Nominal'!H$4:H$435)/COUNTIF('Forecast-Peak_OffPeak-Nominal'!$A$4:$A$435,$A22)</f>
        <v>42.892039166666656</v>
      </c>
      <c r="H22" s="19">
        <f>+SUMIF('Forecast-Peak_OffPeak-Nominal'!$A$4:$A$435,$A22,'Forecast-Peak_OffPeak-Nominal'!I$4:I$435)/COUNTIF('Forecast-Peak_OffPeak-Nominal'!$A$4:$A$435,$A22)</f>
        <v>37.540833333333332</v>
      </c>
      <c r="I22" s="19">
        <f>+SUMIF('Forecast-Peak_OffPeak-Nominal'!$A$4:$A$435,$A22,'Forecast-Peak_OffPeak-Nominal'!J$4:J$435)/COUNTIF('Forecast-Peak_OffPeak-Nominal'!$A$4:$A$435,$A22)</f>
        <v>37.575833333333335</v>
      </c>
      <c r="J22" s="19">
        <f>+SUMIF('Forecast-Peak_OffPeak-Nominal'!$A$4:$A$435,$A22,'Forecast-Peak_OffPeak-Nominal'!K$4:K$435)/COUNTIF('Forecast-Peak_OffPeak-Nominal'!$A$4:$A$435,$A22)</f>
        <v>37.12916666666667</v>
      </c>
      <c r="K22" s="19">
        <f>+SUMIF('Forecast-Peak_OffPeak-Nominal'!$A$4:$A$435,$A22,'Forecast-Peak_OffPeak-Nominal'!L$4:L$435)/COUNTIF('Forecast-Peak_OffPeak-Nominal'!$A$4:$A$435,$A22)</f>
        <v>37.278333333333329</v>
      </c>
      <c r="L22" s="19">
        <f>+SUMIF('Forecast-Peak_OffPeak-Nominal'!$A$4:$A$435,$A22,'Forecast-Peak_OffPeak-Nominal'!M$4:M$435)/COUNTIF('Forecast-Peak_OffPeak-Nominal'!$A$4:$A$435,$A22)</f>
        <v>36.318333333333335</v>
      </c>
      <c r="M22" s="20">
        <f>+SUMIF('Forecast-Peak_OffPeak-Nominal'!$A$4:$A$435,$A22,'Forecast-Peak_OffPeak-Nominal'!N$4:N$435)/COUNTIF('Forecast-Peak_OffPeak-Nominal'!$A$4:$A$435,$A22)</f>
        <v>36.854999999999997</v>
      </c>
      <c r="O22" s="18">
        <v>97.870999999999995</v>
      </c>
      <c r="P22" s="19">
        <v>98.7</v>
      </c>
      <c r="Q22" s="19">
        <v>97.09</v>
      </c>
      <c r="R22" s="19">
        <v>96.15</v>
      </c>
      <c r="S22" s="19">
        <v>53.85388803109867</v>
      </c>
      <c r="T22" s="19">
        <v>53.51</v>
      </c>
      <c r="U22" s="19">
        <v>55.305773913043481</v>
      </c>
      <c r="V22" s="19">
        <v>22.32</v>
      </c>
      <c r="W22" s="19">
        <v>19.170000000000002</v>
      </c>
      <c r="X22" s="20">
        <v>49.130893617021279</v>
      </c>
      <c r="Z22" s="18">
        <f>+SUMIF('Forecast-Peak_OffPeak-Nominal'!$A$4:$A$435,$A22,'Forecast-Peak_OffPeak-Nominal'!AA$4:AA$435)/COUNTIF('Forecast-Peak_OffPeak-Nominal'!$A$4:$A$435,$A22)</f>
        <v>5.2766666666666664</v>
      </c>
      <c r="AA22" s="19">
        <f>+SUMIF('Forecast-Peak_OffPeak-Nominal'!$A$4:$A$435,$A22,'Forecast-Peak_OffPeak-Nominal'!AB$4:AB$435)/COUNTIF('Forecast-Peak_OffPeak-Nominal'!$A$4:$A$435,$A22)</f>
        <v>4.8649999999999993</v>
      </c>
      <c r="AB22" s="19">
        <f>+SUMIF('Forecast-Peak_OffPeak-Nominal'!$A$4:$A$435,$A22,'Forecast-Peak_OffPeak-Nominal'!AC$4:AC$435)/COUNTIF('Forecast-Peak_OffPeak-Nominal'!$A$4:$A$435,$A22)</f>
        <v>4.7008333333333336</v>
      </c>
      <c r="AC22" s="19">
        <f>+SUMIF('Forecast-Peak_OffPeak-Nominal'!$A$4:$A$435,$A22,'Forecast-Peak_OffPeak-Nominal'!AD$4:AD$435)/COUNTIF('Forecast-Peak_OffPeak-Nominal'!$A$4:$A$435,$A22)</f>
        <v>5.2858333333333336</v>
      </c>
      <c r="AD22" s="19">
        <f>+SUMIF('Forecast-Peak_OffPeak-Nominal'!$A$4:$A$435,$A22,'Forecast-Peak_OffPeak-Nominal'!AE$4:AE$435)/COUNTIF('Forecast-Peak_OffPeak-Nominal'!$A$4:$A$435,$A22)</f>
        <v>5.2599999999999989</v>
      </c>
      <c r="AE22" s="19">
        <f>+SUMIF('Forecast-Peak_OffPeak-Nominal'!$A$4:$A$435,$A22,'Forecast-Peak_OffPeak-Nominal'!AF$4:AF$435)/COUNTIF('Forecast-Peak_OffPeak-Nominal'!$A$4:$A$435,$A22)</f>
        <v>5.0516666666666659</v>
      </c>
      <c r="AF22" s="20">
        <f>+SUMIF('Forecast-Peak_OffPeak-Nominal'!$A$4:$A$435,$A22,'Forecast-Peak_OffPeak-Nominal'!AG$4:AG$435)/COUNTIF('Forecast-Peak_OffPeak-Nominal'!$A$4:$A$435,$A22)</f>
        <v>0.42767337669041966</v>
      </c>
      <c r="AH22" s="18">
        <f>+SUMIF('Forecast-Peak_OffPeak-Nominal'!$A$4:$A$435,$A22,'Forecast-Peak_OffPeak-Nominal'!AI$4:AI$435)/COUNTIF('Forecast-Peak_OffPeak-Nominal'!$A$4:$A$435,$A22)</f>
        <v>5.6719718025689074</v>
      </c>
      <c r="AI22" s="20">
        <f>+SUMIF('Forecast-Peak_OffPeak-Nominal'!$A$4:$A$436,$A22,'Forecast-Peak_OffPeak-Nominal'!AJ$4:AJ$436)/COUNTIF('Forecast-Peak_OffPeak-Nominal'!$A$4:$A$436,$A22)</f>
        <v>5.3201942806640332</v>
      </c>
      <c r="AK22" s="18">
        <f>+SUMIF('Forecast-Peak_OffPeak-Nominal'!$A$4:$A$435,$A22,'Forecast-Peak_OffPeak-Nominal'!AL$4:AL$435)/COUNTIF('Forecast-Peak_OffPeak-Nominal'!$A$4:$A$435,$A22)</f>
        <v>0.73910625197409041</v>
      </c>
      <c r="AL22" s="20">
        <f>+SUMIF('Forecast-Peak_OffPeak-Nominal'!$A$4:$A$435,$A22,'Forecast-Peak_OffPeak-Nominal'!AM$4:AM$435)/COUNTIF('Forecast-Peak_OffPeak-Nominal'!$A$4:$A$435,$A22)</f>
        <v>0.96252000162753149</v>
      </c>
      <c r="AN22" s="79">
        <v>2</v>
      </c>
      <c r="AO22" s="80">
        <v>2</v>
      </c>
      <c r="AP22" s="80">
        <v>365</v>
      </c>
      <c r="AQ22" s="80">
        <v>2500</v>
      </c>
      <c r="AS22" s="80">
        <v>23.22</v>
      </c>
      <c r="AT22" s="80">
        <f t="shared" si="1"/>
        <v>23.22</v>
      </c>
      <c r="AU22" s="81">
        <v>0</v>
      </c>
      <c r="AW22" s="18">
        <f>+SUMIF('Forecast-Peak_OffPeak-Nominal'!$A$4:$A$435,$A22,'Forecast-Peak_OffPeak-Nominal'!AX$4:AX$435)/COUNTIF('Forecast-Peak_OffPeak-Nominal'!$A$4:$A$435,$A22)</f>
        <v>8.7797490056076235</v>
      </c>
      <c r="AX22" s="19">
        <f>+SUMIF('Forecast-Peak_OffPeak-Nominal'!$A$4:$A$435,$A22,'Forecast-Peak_OffPeak-Nominal'!AY$4:AY$435)/COUNTIF('Forecast-Peak_OffPeak-Nominal'!$A$4:$A$435,$A22)</f>
        <v>9.5143041230044219</v>
      </c>
      <c r="AY22" s="19">
        <f>+SUMIF('Forecast-Peak_OffPeak-Nominal'!$A$4:$A$435,$A22,'Forecast-Peak_OffPeak-Nominal'!AZ$4:AZ$435)/COUNTIF('Forecast-Peak_OffPeak-Nominal'!$A$4:$A$435,$A22)</f>
        <v>9.67874044468169</v>
      </c>
      <c r="AZ22" s="19">
        <f>+SUMIF('Forecast-Peak_OffPeak-Nominal'!$A$4:$A$435,$A22,'Forecast-Peak_OffPeak-Nominal'!BA$4:BA$435)/COUNTIF('Forecast-Peak_OffPeak-Nominal'!$A$4:$A$435,$A22)</f>
        <v>7.1528525545879278</v>
      </c>
      <c r="BA22" s="19">
        <f>+SUMIF('Forecast-Peak_OffPeak-Nominal'!$A$4:$A$435,$A22,'Forecast-Peak_OffPeak-Nominal'!BB$4:BB$435)/COUNTIF('Forecast-Peak_OffPeak-Nominal'!$A$4:$A$435,$A22)</f>
        <v>7.0737574163408077</v>
      </c>
      <c r="BB22" s="20">
        <f>+SUMIF('Forecast-Peak_OffPeak-Nominal'!$A$4:$A$435,$A22,'Forecast-Peak_OffPeak-Nominal'!BC$4:BC$435)/COUNTIF('Forecast-Peak_OffPeak-Nominal'!$A$4:$A$435,$A22)</f>
        <v>6.8916756186898134</v>
      </c>
      <c r="BD22" s="18">
        <f>AVERAGEIF('Forecast-Peak_OffPeak-Nominal'!$A$4:$A$435,$A22,'Forecast-Peak_OffPeak-Nominal'!BE$4:BE$435)</f>
        <v>248.78454092561108</v>
      </c>
      <c r="BE22" s="20">
        <f>AVERAGEIF('Forecast-Peak_OffPeak-Nominal'!$A$4:$A$435,$A22,'Forecast-Peak_OffPeak-Nominal'!BF$4:BF$435)</f>
        <v>330.5115291662425</v>
      </c>
      <c r="BG22" s="21">
        <v>38</v>
      </c>
      <c r="BH22" s="19">
        <v>2.4080059999999999</v>
      </c>
      <c r="BI22" s="19">
        <v>2.4080059999999999</v>
      </c>
      <c r="BJ22" s="19">
        <v>14.36</v>
      </c>
      <c r="BK22" s="19">
        <v>14.36</v>
      </c>
      <c r="BL22" s="19">
        <v>4.3099999999999996</v>
      </c>
      <c r="BM22" s="19">
        <v>4.3099999999999996</v>
      </c>
      <c r="BN22" s="19">
        <v>4.3099999999999996</v>
      </c>
      <c r="BO22" s="19">
        <v>4.3099999999999996</v>
      </c>
      <c r="BP22" s="19">
        <v>14.36</v>
      </c>
      <c r="BQ22" s="19">
        <v>22.98</v>
      </c>
      <c r="BR22" s="19">
        <v>21.54</v>
      </c>
      <c r="BS22" s="19">
        <v>17.23</v>
      </c>
      <c r="BT22" s="19">
        <v>17.23</v>
      </c>
      <c r="BU22" s="19">
        <v>17.23</v>
      </c>
      <c r="BV22" s="19">
        <v>14.36</v>
      </c>
      <c r="BW22" s="19">
        <v>7.18</v>
      </c>
      <c r="BX22" s="19">
        <v>4.3099999999999996</v>
      </c>
      <c r="BY22" s="19">
        <v>4.3099999999999996</v>
      </c>
      <c r="BZ22" s="19">
        <v>4.3169789999999999</v>
      </c>
      <c r="CA22" s="19">
        <v>1.128201</v>
      </c>
      <c r="CC22" s="22">
        <f>VLOOKUP($A22,GDP!$A$8:$D$50,3,0)</f>
        <v>2.0267377574851093E-2</v>
      </c>
    </row>
    <row r="23" spans="1:81" x14ac:dyDescent="0.3">
      <c r="A23" s="17">
        <f t="shared" si="0"/>
        <v>2042</v>
      </c>
      <c r="B23" s="18">
        <f>+SUMIF('Forecast-Peak_OffPeak-Nominal'!$A$4:$A$435,$A23,'Forecast-Peak_OffPeak-Nominal'!C$4:C$435)/COUNTIF('Forecast-Peak_OffPeak-Nominal'!$A$4:$A$435,$A23)</f>
        <v>43.253788333333347</v>
      </c>
      <c r="C23" s="19">
        <f>+SUMIF('Forecast-Peak_OffPeak-Nominal'!$A$4:$A$435,$A23,'Forecast-Peak_OffPeak-Nominal'!D$4:D$435)/COUNTIF('Forecast-Peak_OffPeak-Nominal'!$A$4:$A$435,$A23)</f>
        <v>40.208978333333334</v>
      </c>
      <c r="D23" s="19">
        <f>+SUMIF('Forecast-Peak_OffPeak-Nominal'!$A$4:$A$435,$A23,'Forecast-Peak_OffPeak-Nominal'!E$4:E$435)/COUNTIF('Forecast-Peak_OffPeak-Nominal'!$A$4:$A$435,$A23)</f>
        <v>48.987745833333328</v>
      </c>
      <c r="E23" s="19">
        <f>+SUMIF('Forecast-Peak_OffPeak-Nominal'!$A$4:$A$435,$A23,'Forecast-Peak_OffPeak-Nominal'!F$4:F$435)/COUNTIF('Forecast-Peak_OffPeak-Nominal'!$A$4:$A$435,$A23)</f>
        <v>44.281257500000002</v>
      </c>
      <c r="F23" s="19">
        <f>+SUMIF('Forecast-Peak_OffPeak-Nominal'!$A$4:$A$435,$A23,'Forecast-Peak_OffPeak-Nominal'!G$4:G$435)/COUNTIF('Forecast-Peak_OffPeak-Nominal'!$A$4:$A$435,$A23)</f>
        <v>49.71589500000001</v>
      </c>
      <c r="G23" s="19">
        <f>+SUMIF('Forecast-Peak_OffPeak-Nominal'!$A$4:$A$435,$A23,'Forecast-Peak_OffPeak-Nominal'!H$4:H$435)/COUNTIF('Forecast-Peak_OffPeak-Nominal'!$A$4:$A$435,$A23)</f>
        <v>44.126153333333342</v>
      </c>
      <c r="H23" s="19">
        <f>+SUMIF('Forecast-Peak_OffPeak-Nominal'!$A$4:$A$435,$A23,'Forecast-Peak_OffPeak-Nominal'!I$4:I$435)/COUNTIF('Forecast-Peak_OffPeak-Nominal'!$A$4:$A$435,$A23)</f>
        <v>38.377499999999998</v>
      </c>
      <c r="I23" s="19">
        <f>+SUMIF('Forecast-Peak_OffPeak-Nominal'!$A$4:$A$435,$A23,'Forecast-Peak_OffPeak-Nominal'!J$4:J$435)/COUNTIF('Forecast-Peak_OffPeak-Nominal'!$A$4:$A$435,$A23)</f>
        <v>38.125000000000007</v>
      </c>
      <c r="J23" s="19">
        <f>+SUMIF('Forecast-Peak_OffPeak-Nominal'!$A$4:$A$435,$A23,'Forecast-Peak_OffPeak-Nominal'!K$4:K$435)/COUNTIF('Forecast-Peak_OffPeak-Nominal'!$A$4:$A$435,$A23)</f>
        <v>37.94083333333333</v>
      </c>
      <c r="K23" s="19">
        <f>+SUMIF('Forecast-Peak_OffPeak-Nominal'!$A$4:$A$435,$A23,'Forecast-Peak_OffPeak-Nominal'!L$4:L$435)/COUNTIF('Forecast-Peak_OffPeak-Nominal'!$A$4:$A$435,$A23)</f>
        <v>37.832500000000003</v>
      </c>
      <c r="L23" s="19">
        <f>+SUMIF('Forecast-Peak_OffPeak-Nominal'!$A$4:$A$435,$A23,'Forecast-Peak_OffPeak-Nominal'!M$4:M$435)/COUNTIF('Forecast-Peak_OffPeak-Nominal'!$A$4:$A$435,$A23)</f>
        <v>37.295833333333327</v>
      </c>
      <c r="M23" s="20">
        <f>+SUMIF('Forecast-Peak_OffPeak-Nominal'!$A$4:$A$435,$A23,'Forecast-Peak_OffPeak-Nominal'!N$4:N$435)/COUNTIF('Forecast-Peak_OffPeak-Nominal'!$A$4:$A$435,$A23)</f>
        <v>37.435833333333335</v>
      </c>
      <c r="O23" s="18">
        <v>99.823999999999998</v>
      </c>
      <c r="P23" s="19">
        <v>100.67</v>
      </c>
      <c r="Q23" s="19">
        <v>99.03</v>
      </c>
      <c r="R23" s="19">
        <v>98.09</v>
      </c>
      <c r="S23" s="19">
        <v>54.960435061471514</v>
      </c>
      <c r="T23" s="19">
        <v>59.25</v>
      </c>
      <c r="U23" s="19">
        <v>55.526003478260861</v>
      </c>
      <c r="V23" s="19">
        <v>23.05</v>
      </c>
      <c r="W23" s="19">
        <v>19.79</v>
      </c>
      <c r="X23" s="20">
        <v>50.136595744680854</v>
      </c>
      <c r="Z23" s="18">
        <f>+SUMIF('Forecast-Peak_OffPeak-Nominal'!$A$4:$A$435,$A23,'Forecast-Peak_OffPeak-Nominal'!AA$4:AA$435)/COUNTIF('Forecast-Peak_OffPeak-Nominal'!$A$4:$A$435,$A23)</f>
        <v>5.3458333333333323</v>
      </c>
      <c r="AA23" s="19">
        <f>+SUMIF('Forecast-Peak_OffPeak-Nominal'!$A$4:$A$435,$A23,'Forecast-Peak_OffPeak-Nominal'!AB$4:AB$435)/COUNTIF('Forecast-Peak_OffPeak-Nominal'!$A$4:$A$435,$A23)</f>
        <v>4.9391666666666669</v>
      </c>
      <c r="AB23" s="19">
        <f>+SUMIF('Forecast-Peak_OffPeak-Nominal'!$A$4:$A$435,$A23,'Forecast-Peak_OffPeak-Nominal'!AC$4:AC$435)/COUNTIF('Forecast-Peak_OffPeak-Nominal'!$A$4:$A$435,$A23)</f>
        <v>4.76</v>
      </c>
      <c r="AC23" s="19">
        <f>+SUMIF('Forecast-Peak_OffPeak-Nominal'!$A$4:$A$435,$A23,'Forecast-Peak_OffPeak-Nominal'!AD$4:AD$435)/COUNTIF('Forecast-Peak_OffPeak-Nominal'!$A$4:$A$435,$A23)</f>
        <v>5.3608333333333329</v>
      </c>
      <c r="AD23" s="19">
        <f>+SUMIF('Forecast-Peak_OffPeak-Nominal'!$A$4:$A$435,$A23,'Forecast-Peak_OffPeak-Nominal'!AE$4:AE$435)/COUNTIF('Forecast-Peak_OffPeak-Nominal'!$A$4:$A$435,$A23)</f>
        <v>5.3291666666666666</v>
      </c>
      <c r="AE23" s="19">
        <f>+SUMIF('Forecast-Peak_OffPeak-Nominal'!$A$4:$A$435,$A23,'Forecast-Peak_OffPeak-Nominal'!AF$4:AF$435)/COUNTIF('Forecast-Peak_OffPeak-Nominal'!$A$4:$A$435,$A23)</f>
        <v>5.0866666666666669</v>
      </c>
      <c r="AF23" s="20">
        <f>+SUMIF('Forecast-Peak_OffPeak-Nominal'!$A$4:$A$435,$A23,'Forecast-Peak_OffPeak-Nominal'!AG$4:AG$435)/COUNTIF('Forecast-Peak_OffPeak-Nominal'!$A$4:$A$435,$A23)</f>
        <v>0.43603935054116461</v>
      </c>
      <c r="AH23" s="18">
        <f>+SUMIF('Forecast-Peak_OffPeak-Nominal'!$A$4:$A$435,$A23,'Forecast-Peak_OffPeak-Nominal'!AI$4:AI$435)/COUNTIF('Forecast-Peak_OffPeak-Nominal'!$A$4:$A$435,$A23)</f>
        <v>5.7244889649760635</v>
      </c>
      <c r="AI23" s="20">
        <f>+SUMIF('Forecast-Peak_OffPeak-Nominal'!$A$4:$A$436,$A23,'Forecast-Peak_OffPeak-Nominal'!AJ$4:AJ$436)/COUNTIF('Forecast-Peak_OffPeak-Nominal'!$A$4:$A$436,$A23)</f>
        <v>5.3879275721034476</v>
      </c>
      <c r="AK23" s="18">
        <f>+SUMIF('Forecast-Peak_OffPeak-Nominal'!$A$4:$A$435,$A23,'Forecast-Peak_OffPeak-Nominal'!AL$4:AL$435)/COUNTIF('Forecast-Peak_OffPeak-Nominal'!$A$4:$A$435,$A23)</f>
        <v>0.75729242896798554</v>
      </c>
      <c r="AL23" s="20">
        <f>+SUMIF('Forecast-Peak_OffPeak-Nominal'!$A$4:$A$435,$A23,'Forecast-Peak_OffPeak-Nominal'!AM$4:AM$435)/COUNTIF('Forecast-Peak_OffPeak-Nominal'!$A$4:$A$435,$A23)</f>
        <v>0.98333979148858808</v>
      </c>
      <c r="AN23" s="79">
        <v>2</v>
      </c>
      <c r="AO23" s="80">
        <v>2</v>
      </c>
      <c r="AP23" s="80">
        <v>365</v>
      </c>
      <c r="AQ23" s="80">
        <v>2500</v>
      </c>
      <c r="AS23" s="80">
        <v>24.85</v>
      </c>
      <c r="AT23" s="80">
        <f t="shared" si="1"/>
        <v>24.85</v>
      </c>
      <c r="AU23" s="81">
        <v>0</v>
      </c>
      <c r="AW23" s="18">
        <f>+SUMIF('Forecast-Peak_OffPeak-Nominal'!$A$4:$A$435,$A23,'Forecast-Peak_OffPeak-Nominal'!AX$4:AX$435)/COUNTIF('Forecast-Peak_OffPeak-Nominal'!$A$4:$A$435,$A23)</f>
        <v>8.7757353688168127</v>
      </c>
      <c r="AX23" s="19">
        <f>+SUMIF('Forecast-Peak_OffPeak-Nominal'!$A$4:$A$435,$A23,'Forecast-Peak_OffPeak-Nominal'!AY$4:AY$435)/COUNTIF('Forecast-Peak_OffPeak-Nominal'!$A$4:$A$435,$A23)</f>
        <v>9.682358141223121</v>
      </c>
      <c r="AY23" s="19">
        <f>+SUMIF('Forecast-Peak_OffPeak-Nominal'!$A$4:$A$435,$A23,'Forecast-Peak_OffPeak-Nominal'!AZ$4:AZ$435)/COUNTIF('Forecast-Peak_OffPeak-Nominal'!$A$4:$A$435,$A23)</f>
        <v>9.8230296193924342</v>
      </c>
      <c r="AZ23" s="19">
        <f>+SUMIF('Forecast-Peak_OffPeak-Nominal'!$A$4:$A$435,$A23,'Forecast-Peak_OffPeak-Nominal'!BA$4:BA$435)/COUNTIF('Forecast-Peak_OffPeak-Nominal'!$A$4:$A$435,$A23)</f>
        <v>7.2174642085482583</v>
      </c>
      <c r="BA23" s="19">
        <f>+SUMIF('Forecast-Peak_OffPeak-Nominal'!$A$4:$A$435,$A23,'Forecast-Peak_OffPeak-Nominal'!BB$4:BB$435)/COUNTIF('Forecast-Peak_OffPeak-Nominal'!$A$4:$A$435,$A23)</f>
        <v>7.1347807422227483</v>
      </c>
      <c r="BB23" s="20">
        <f>+SUMIF('Forecast-Peak_OffPeak-Nominal'!$A$4:$A$435,$A23,'Forecast-Peak_OffPeak-Nominal'!BC$4:BC$435)/COUNTIF('Forecast-Peak_OffPeak-Nominal'!$A$4:$A$435,$A23)</f>
        <v>6.9826993008095242</v>
      </c>
      <c r="BD23" s="18">
        <f>AVERAGEIF('Forecast-Peak_OffPeak-Nominal'!$A$4:$A$435,$A23,'Forecast-Peak_OffPeak-Nominal'!BE$4:BE$435)</f>
        <v>253.84365351158351</v>
      </c>
      <c r="BE23" s="20">
        <f>AVERAGEIF('Forecast-Peak_OffPeak-Nominal'!$A$4:$A$435,$A23,'Forecast-Peak_OffPeak-Nominal'!BF$4:BF$435)</f>
        <v>337.23258599233316</v>
      </c>
      <c r="BG23" s="21">
        <v>39</v>
      </c>
      <c r="BH23" s="19">
        <v>2.2477140000000002</v>
      </c>
      <c r="BI23" s="19">
        <v>2.2477140000000002</v>
      </c>
      <c r="BJ23" s="19">
        <v>14.65</v>
      </c>
      <c r="BK23" s="19">
        <v>14.65</v>
      </c>
      <c r="BL23" s="19">
        <v>4.3899999999999997</v>
      </c>
      <c r="BM23" s="19">
        <v>4.3899999999999997</v>
      </c>
      <c r="BN23" s="19">
        <v>4.3899999999999997</v>
      </c>
      <c r="BO23" s="19">
        <v>4.3899999999999997</v>
      </c>
      <c r="BP23" s="19">
        <v>14.65</v>
      </c>
      <c r="BQ23" s="19">
        <v>23.44</v>
      </c>
      <c r="BR23" s="19">
        <v>21.97</v>
      </c>
      <c r="BS23" s="19">
        <v>17.579999999999998</v>
      </c>
      <c r="BT23" s="19">
        <v>17.579999999999998</v>
      </c>
      <c r="BU23" s="19">
        <v>17.579999999999998</v>
      </c>
      <c r="BV23" s="19">
        <v>17.579999999999998</v>
      </c>
      <c r="BW23" s="19">
        <v>5.86</v>
      </c>
      <c r="BX23" s="19">
        <v>4.3899999999999997</v>
      </c>
      <c r="BY23" s="19">
        <v>4.3899999999999997</v>
      </c>
      <c r="BZ23" s="19">
        <v>4.170941</v>
      </c>
      <c r="CA23" s="19">
        <v>1.0362309999999999</v>
      </c>
      <c r="CC23" s="22">
        <f>VLOOKUP($A23,GDP!$A$8:$D$50,3,0)</f>
        <v>2.0335317327796004E-2</v>
      </c>
    </row>
    <row r="24" spans="1:81" x14ac:dyDescent="0.3">
      <c r="A24" s="17">
        <f t="shared" si="0"/>
        <v>2043</v>
      </c>
      <c r="B24" s="18">
        <f>+SUMIF('Forecast-Peak_OffPeak-Nominal'!$A$4:$A$435,$A24,'Forecast-Peak_OffPeak-Nominal'!C$4:C$435)/COUNTIF('Forecast-Peak_OffPeak-Nominal'!$A$4:$A$435,$A24)</f>
        <v>44.800716666666666</v>
      </c>
      <c r="C24" s="19">
        <f>+SUMIF('Forecast-Peak_OffPeak-Nominal'!$A$4:$A$435,$A24,'Forecast-Peak_OffPeak-Nominal'!D$4:D$435)/COUNTIF('Forecast-Peak_OffPeak-Nominal'!$A$4:$A$435,$A24)</f>
        <v>41.416980833333334</v>
      </c>
      <c r="D24" s="19">
        <f>+SUMIF('Forecast-Peak_OffPeak-Nominal'!$A$4:$A$435,$A24,'Forecast-Peak_OffPeak-Nominal'!E$4:E$435)/COUNTIF('Forecast-Peak_OffPeak-Nominal'!$A$4:$A$435,$A24)</f>
        <v>50.348710833333342</v>
      </c>
      <c r="E24" s="19">
        <f>+SUMIF('Forecast-Peak_OffPeak-Nominal'!$A$4:$A$435,$A24,'Forecast-Peak_OffPeak-Nominal'!F$4:F$435)/COUNTIF('Forecast-Peak_OffPeak-Nominal'!$A$4:$A$435,$A24)</f>
        <v>45.678779166666665</v>
      </c>
      <c r="F24" s="19">
        <f>+SUMIF('Forecast-Peak_OffPeak-Nominal'!$A$4:$A$435,$A24,'Forecast-Peak_OffPeak-Nominal'!G$4:G$435)/COUNTIF('Forecast-Peak_OffPeak-Nominal'!$A$4:$A$435,$A24)</f>
        <v>51.037201666666668</v>
      </c>
      <c r="G24" s="19">
        <f>+SUMIF('Forecast-Peak_OffPeak-Nominal'!$A$4:$A$435,$A24,'Forecast-Peak_OffPeak-Nominal'!H$4:H$435)/COUNTIF('Forecast-Peak_OffPeak-Nominal'!$A$4:$A$435,$A24)</f>
        <v>45.489550000000001</v>
      </c>
      <c r="H24" s="19">
        <f>+SUMIF('Forecast-Peak_OffPeak-Nominal'!$A$4:$A$435,$A24,'Forecast-Peak_OffPeak-Nominal'!I$4:I$435)/COUNTIF('Forecast-Peak_OffPeak-Nominal'!$A$4:$A$435,$A24)</f>
        <v>38.474166666666669</v>
      </c>
      <c r="I24" s="19">
        <f>+SUMIF('Forecast-Peak_OffPeak-Nominal'!$A$4:$A$435,$A24,'Forecast-Peak_OffPeak-Nominal'!J$4:J$435)/COUNTIF('Forecast-Peak_OffPeak-Nominal'!$A$4:$A$435,$A24)</f>
        <v>38.560833333333335</v>
      </c>
      <c r="J24" s="19">
        <f>+SUMIF('Forecast-Peak_OffPeak-Nominal'!$A$4:$A$435,$A24,'Forecast-Peak_OffPeak-Nominal'!K$4:K$435)/COUNTIF('Forecast-Peak_OffPeak-Nominal'!$A$4:$A$435,$A24)</f>
        <v>38.00083333333334</v>
      </c>
      <c r="K24" s="19">
        <f>+SUMIF('Forecast-Peak_OffPeak-Nominal'!$A$4:$A$435,$A24,'Forecast-Peak_OffPeak-Nominal'!L$4:L$435)/COUNTIF('Forecast-Peak_OffPeak-Nominal'!$A$4:$A$435,$A24)</f>
        <v>38.225000000000001</v>
      </c>
      <c r="L24" s="19">
        <f>+SUMIF('Forecast-Peak_OffPeak-Nominal'!$A$4:$A$435,$A24,'Forecast-Peak_OffPeak-Nominal'!M$4:M$435)/COUNTIF('Forecast-Peak_OffPeak-Nominal'!$A$4:$A$435,$A24)</f>
        <v>37.232500000000002</v>
      </c>
      <c r="M24" s="20">
        <f>+SUMIF('Forecast-Peak_OffPeak-Nominal'!$A$4:$A$435,$A24,'Forecast-Peak_OffPeak-Nominal'!N$4:N$435)/COUNTIF('Forecast-Peak_OffPeak-Nominal'!$A$4:$A$435,$A24)</f>
        <v>37.682499999999997</v>
      </c>
      <c r="O24" s="18">
        <v>157.19800000000001</v>
      </c>
      <c r="P24" s="19">
        <v>158.53</v>
      </c>
      <c r="Q24" s="19">
        <v>155.74</v>
      </c>
      <c r="R24" s="19">
        <v>154.80000000000001</v>
      </c>
      <c r="S24" s="19">
        <v>56.096824517376611</v>
      </c>
      <c r="T24" s="19">
        <v>72.23</v>
      </c>
      <c r="U24" s="19">
        <v>56.607130434782604</v>
      </c>
      <c r="V24" s="19">
        <v>23.76</v>
      </c>
      <c r="W24" s="19">
        <v>20.39</v>
      </c>
      <c r="X24" s="20">
        <v>51.142297872340421</v>
      </c>
      <c r="Z24" s="18">
        <f>+SUMIF('Forecast-Peak_OffPeak-Nominal'!$A$4:$A$435,$A24,'Forecast-Peak_OffPeak-Nominal'!AA$4:AA$435)/COUNTIF('Forecast-Peak_OffPeak-Nominal'!$A$4:$A$435,$A24)</f>
        <v>5.4133333333333331</v>
      </c>
      <c r="AA24" s="19">
        <f>+SUMIF('Forecast-Peak_OffPeak-Nominal'!$A$4:$A$435,$A24,'Forecast-Peak_OffPeak-Nominal'!AB$4:AB$435)/COUNTIF('Forecast-Peak_OffPeak-Nominal'!$A$4:$A$435,$A24)</f>
        <v>5.0200000000000005</v>
      </c>
      <c r="AB24" s="19">
        <f>+SUMIF('Forecast-Peak_OffPeak-Nominal'!$A$4:$A$435,$A24,'Forecast-Peak_OffPeak-Nominal'!AC$4:AC$435)/COUNTIF('Forecast-Peak_OffPeak-Nominal'!$A$4:$A$435,$A24)</f>
        <v>4.8274999999999997</v>
      </c>
      <c r="AC24" s="19">
        <f>+SUMIF('Forecast-Peak_OffPeak-Nominal'!$A$4:$A$435,$A24,'Forecast-Peak_OffPeak-Nominal'!AD$4:AD$435)/COUNTIF('Forecast-Peak_OffPeak-Nominal'!$A$4:$A$435,$A24)</f>
        <v>5.4450000000000003</v>
      </c>
      <c r="AD24" s="19">
        <f>+SUMIF('Forecast-Peak_OffPeak-Nominal'!$A$4:$A$435,$A24,'Forecast-Peak_OffPeak-Nominal'!AE$4:AE$435)/COUNTIF('Forecast-Peak_OffPeak-Nominal'!$A$4:$A$435,$A24)</f>
        <v>5.3950000000000005</v>
      </c>
      <c r="AE24" s="19">
        <f>+SUMIF('Forecast-Peak_OffPeak-Nominal'!$A$4:$A$435,$A24,'Forecast-Peak_OffPeak-Nominal'!AF$4:AF$435)/COUNTIF('Forecast-Peak_OffPeak-Nominal'!$A$4:$A$435,$A24)</f>
        <v>5.1866666666666665</v>
      </c>
      <c r="AF24" s="20">
        <f>+SUMIF('Forecast-Peak_OffPeak-Nominal'!$A$4:$A$435,$A24,'Forecast-Peak_OffPeak-Nominal'!AG$4:AG$435)/COUNTIF('Forecast-Peak_OffPeak-Nominal'!$A$4:$A$435,$A24)</f>
        <v>0.44450278224882306</v>
      </c>
      <c r="AH24" s="18">
        <f>+SUMIF('Forecast-Peak_OffPeak-Nominal'!$A$4:$A$435,$A24,'Forecast-Peak_OffPeak-Nominal'!AI$4:AI$435)/COUNTIF('Forecast-Peak_OffPeak-Nominal'!$A$4:$A$435,$A24)</f>
        <v>5.7739461865140393</v>
      </c>
      <c r="AI24" s="20">
        <f>+SUMIF('Forecast-Peak_OffPeak-Nominal'!$A$4:$A$436,$A24,'Forecast-Peak_OffPeak-Nominal'!AJ$4:AJ$436)/COUNTIF('Forecast-Peak_OffPeak-Nominal'!$A$4:$A$436,$A24)</f>
        <v>5.4526009226736818</v>
      </c>
      <c r="AK24" s="18">
        <f>+SUMIF('Forecast-Peak_OffPeak-Nominal'!$A$4:$A$435,$A24,'Forecast-Peak_OffPeak-Nominal'!AL$4:AL$435)/COUNTIF('Forecast-Peak_OffPeak-Nominal'!$A$4:$A$435,$A24)</f>
        <v>0.77573221061521769</v>
      </c>
      <c r="AL24" s="20">
        <f>+SUMIF('Forecast-Peak_OffPeak-Nominal'!$A$4:$A$435,$A24,'Forecast-Peak_OffPeak-Nominal'!AM$4:AM$435)/COUNTIF('Forecast-Peak_OffPeak-Nominal'!$A$4:$A$435,$A24)</f>
        <v>1.0044521914949254</v>
      </c>
      <c r="AN24" s="79">
        <v>2</v>
      </c>
      <c r="AO24" s="80">
        <v>2</v>
      </c>
      <c r="AP24" s="80">
        <v>365</v>
      </c>
      <c r="AQ24" s="80">
        <v>2500</v>
      </c>
      <c r="AS24" s="80">
        <v>26.58</v>
      </c>
      <c r="AT24" s="80">
        <f t="shared" si="1"/>
        <v>26.58</v>
      </c>
      <c r="AU24" s="81">
        <v>0</v>
      </c>
      <c r="AW24" s="18">
        <f>+SUMIF('Forecast-Peak_OffPeak-Nominal'!$A$4:$A$435,$A24,'Forecast-Peak_OffPeak-Nominal'!AX$4:AX$435)/COUNTIF('Forecast-Peak_OffPeak-Nominal'!$A$4:$A$435,$A24)</f>
        <v>8.9432363331255029</v>
      </c>
      <c r="AX24" s="19">
        <f>+SUMIF('Forecast-Peak_OffPeak-Nominal'!$A$4:$A$435,$A24,'Forecast-Peak_OffPeak-Nominal'!AY$4:AY$435)/COUNTIF('Forecast-Peak_OffPeak-Nominal'!$A$4:$A$435,$A24)</f>
        <v>9.7523650786718914</v>
      </c>
      <c r="AY24" s="19">
        <f>+SUMIF('Forecast-Peak_OffPeak-Nominal'!$A$4:$A$435,$A24,'Forecast-Peak_OffPeak-Nominal'!AZ$4:AZ$435)/COUNTIF('Forecast-Peak_OffPeak-Nominal'!$A$4:$A$435,$A24)</f>
        <v>9.8830513672221745</v>
      </c>
      <c r="AZ24" s="19">
        <f>+SUMIF('Forecast-Peak_OffPeak-Nominal'!$A$4:$A$435,$A24,'Forecast-Peak_OffPeak-Nominal'!BA$4:BA$435)/COUNTIF('Forecast-Peak_OffPeak-Nominal'!$A$4:$A$435,$A24)</f>
        <v>7.1439936114018172</v>
      </c>
      <c r="BA24" s="19">
        <f>+SUMIF('Forecast-Peak_OffPeak-Nominal'!$A$4:$A$435,$A24,'Forecast-Peak_OffPeak-Nominal'!BB$4:BB$435)/COUNTIF('Forecast-Peak_OffPeak-Nominal'!$A$4:$A$435,$A24)</f>
        <v>7.055707720286847</v>
      </c>
      <c r="BB24" s="20">
        <f>+SUMIF('Forecast-Peak_OffPeak-Nominal'!$A$4:$A$435,$A24,'Forecast-Peak_OffPeak-Nominal'!BC$4:BC$435)/COUNTIF('Forecast-Peak_OffPeak-Nominal'!$A$4:$A$435,$A24)</f>
        <v>6.8614575478496169</v>
      </c>
      <c r="BD24" s="18">
        <f>AVERAGEIF('Forecast-Peak_OffPeak-Nominal'!$A$4:$A$435,$A24,'Forecast-Peak_OffPeak-Nominal'!BE$4:BE$435)</f>
        <v>259.03734494258157</v>
      </c>
      <c r="BE24" s="20">
        <f>AVERAGEIF('Forecast-Peak_OffPeak-Nominal'!$A$4:$A$435,$A24,'Forecast-Peak_OffPeak-Nominal'!BF$4:BF$435)</f>
        <v>344.13243149917298</v>
      </c>
      <c r="BG24" s="21">
        <v>39</v>
      </c>
      <c r="BH24" s="19">
        <v>1.0333686428571127</v>
      </c>
      <c r="BI24" s="19">
        <v>1.0333686428571127</v>
      </c>
      <c r="BJ24" s="19">
        <v>14.899999999999977</v>
      </c>
      <c r="BK24" s="19">
        <v>14.899999999999977</v>
      </c>
      <c r="BL24" s="19">
        <v>4.4664285714285654</v>
      </c>
      <c r="BM24" s="19">
        <v>4.4664285714285654</v>
      </c>
      <c r="BN24" s="19">
        <v>4.4664285714285654</v>
      </c>
      <c r="BO24" s="19">
        <v>4.4664285714285654</v>
      </c>
      <c r="BP24" s="19">
        <v>14.899999999999977</v>
      </c>
      <c r="BQ24" s="19">
        <v>23.845000000000027</v>
      </c>
      <c r="BR24" s="19">
        <v>22.347499999999968</v>
      </c>
      <c r="BS24" s="19">
        <v>17.881071428571431</v>
      </c>
      <c r="BT24" s="19">
        <v>17.881071428571431</v>
      </c>
      <c r="BU24" s="19">
        <v>17.881071428571431</v>
      </c>
      <c r="BV24" s="19">
        <v>16.364999999999782</v>
      </c>
      <c r="BW24" s="19">
        <v>4.6778571428569649</v>
      </c>
      <c r="BX24" s="19">
        <v>4.4664285714285654</v>
      </c>
      <c r="BY24" s="19">
        <v>4.4664285714285654</v>
      </c>
      <c r="BZ24" s="19">
        <v>4.4239143928571707</v>
      </c>
      <c r="CA24" s="19">
        <v>0.59721799999999803</v>
      </c>
      <c r="CC24" s="22">
        <f>VLOOKUP($A24,GDP!$A$8:$D$50,3,0)</f>
        <v>2.0460198075273241E-2</v>
      </c>
    </row>
    <row r="25" spans="1:81" x14ac:dyDescent="0.3">
      <c r="A25" s="17">
        <f t="shared" si="0"/>
        <v>2044</v>
      </c>
      <c r="B25" s="18">
        <f>+SUMIF('Forecast-Peak_OffPeak-Nominal'!$A$4:$A$435,$A25,'Forecast-Peak_OffPeak-Nominal'!C$4:C$435)/COUNTIF('Forecast-Peak_OffPeak-Nominal'!$A$4:$A$435,$A25)</f>
        <v>44.318284166666665</v>
      </c>
      <c r="C25" s="19">
        <f>+SUMIF('Forecast-Peak_OffPeak-Nominal'!$A$4:$A$435,$A25,'Forecast-Peak_OffPeak-Nominal'!D$4:D$435)/COUNTIF('Forecast-Peak_OffPeak-Nominal'!$A$4:$A$435,$A25)</f>
        <v>40.603701666666666</v>
      </c>
      <c r="D25" s="19">
        <f>+SUMIF('Forecast-Peak_OffPeak-Nominal'!$A$4:$A$435,$A25,'Forecast-Peak_OffPeak-Nominal'!E$4:E$435)/COUNTIF('Forecast-Peak_OffPeak-Nominal'!$A$4:$A$435,$A25)</f>
        <v>50.794894166666666</v>
      </c>
      <c r="E25" s="19">
        <f>+SUMIF('Forecast-Peak_OffPeak-Nominal'!$A$4:$A$435,$A25,'Forecast-Peak_OffPeak-Nominal'!F$4:F$435)/COUNTIF('Forecast-Peak_OffPeak-Nominal'!$A$4:$A$435,$A25)</f>
        <v>46.291484166666663</v>
      </c>
      <c r="F25" s="19">
        <f>+SUMIF('Forecast-Peak_OffPeak-Nominal'!$A$4:$A$435,$A25,'Forecast-Peak_OffPeak-Nominal'!G$4:G$435)/COUNTIF('Forecast-Peak_OffPeak-Nominal'!$A$4:$A$435,$A25)</f>
        <v>51.460078333333335</v>
      </c>
      <c r="G25" s="19">
        <f>+SUMIF('Forecast-Peak_OffPeak-Nominal'!$A$4:$A$435,$A25,'Forecast-Peak_OffPeak-Nominal'!H$4:H$435)/COUNTIF('Forecast-Peak_OffPeak-Nominal'!$A$4:$A$435,$A25)</f>
        <v>46.174781666666661</v>
      </c>
      <c r="H25" s="19">
        <f>+SUMIF('Forecast-Peak_OffPeak-Nominal'!$A$4:$A$435,$A25,'Forecast-Peak_OffPeak-Nominal'!I$4:I$435)/COUNTIF('Forecast-Peak_OffPeak-Nominal'!$A$4:$A$435,$A25)</f>
        <v>38.853333333333332</v>
      </c>
      <c r="I25" s="19">
        <f>+SUMIF('Forecast-Peak_OffPeak-Nominal'!$A$4:$A$435,$A25,'Forecast-Peak_OffPeak-Nominal'!J$4:J$435)/COUNTIF('Forecast-Peak_OffPeak-Nominal'!$A$4:$A$435,$A25)</f>
        <v>39.11583333333332</v>
      </c>
      <c r="J25" s="19">
        <f>+SUMIF('Forecast-Peak_OffPeak-Nominal'!$A$4:$A$435,$A25,'Forecast-Peak_OffPeak-Nominal'!K$4:K$435)/COUNTIF('Forecast-Peak_OffPeak-Nominal'!$A$4:$A$435,$A25)</f>
        <v>38.349166666666662</v>
      </c>
      <c r="K25" s="19">
        <f>+SUMIF('Forecast-Peak_OffPeak-Nominal'!$A$4:$A$435,$A25,'Forecast-Peak_OffPeak-Nominal'!L$4:L$435)/COUNTIF('Forecast-Peak_OffPeak-Nominal'!$A$4:$A$435,$A25)</f>
        <v>38.715833333333336</v>
      </c>
      <c r="L25" s="19">
        <f>+SUMIF('Forecast-Peak_OffPeak-Nominal'!$A$4:$A$435,$A25,'Forecast-Peak_OffPeak-Nominal'!M$4:M$435)/COUNTIF('Forecast-Peak_OffPeak-Nominal'!$A$4:$A$435,$A25)</f>
        <v>37.712500000000006</v>
      </c>
      <c r="M25" s="20">
        <f>+SUMIF('Forecast-Peak_OffPeak-Nominal'!$A$4:$A$435,$A25,'Forecast-Peak_OffPeak-Nominal'!N$4:N$435)/COUNTIF('Forecast-Peak_OffPeak-Nominal'!$A$4:$A$435,$A25)</f>
        <v>38.255000000000003</v>
      </c>
      <c r="O25" s="18">
        <v>155.38399999999999</v>
      </c>
      <c r="P25" s="19">
        <v>156.69999999999999</v>
      </c>
      <c r="Q25" s="19">
        <v>155.16</v>
      </c>
      <c r="R25" s="19">
        <v>154.22</v>
      </c>
      <c r="S25" s="19">
        <v>57.250126162781712</v>
      </c>
      <c r="T25" s="19">
        <v>63.33</v>
      </c>
      <c r="U25" s="19">
        <v>57.698267826086962</v>
      </c>
      <c r="V25" s="19">
        <v>24.47</v>
      </c>
      <c r="W25" s="19">
        <v>21</v>
      </c>
      <c r="X25" s="20">
        <v>53.940340425531915</v>
      </c>
      <c r="Z25" s="18">
        <f>+SUMIF('Forecast-Peak_OffPeak-Nominal'!$A$4:$A$435,$A25,'Forecast-Peak_OffPeak-Nominal'!AA$4:AA$435)/COUNTIF('Forecast-Peak_OffPeak-Nominal'!$A$4:$A$435,$A25)</f>
        <v>5.4774999999999991</v>
      </c>
      <c r="AA25" s="19">
        <f>+SUMIF('Forecast-Peak_OffPeak-Nominal'!$A$4:$A$435,$A25,'Forecast-Peak_OffPeak-Nominal'!AB$4:AB$435)/COUNTIF('Forecast-Peak_OffPeak-Nominal'!$A$4:$A$435,$A25)</f>
        <v>5.0633333333333335</v>
      </c>
      <c r="AB25" s="19">
        <f>+SUMIF('Forecast-Peak_OffPeak-Nominal'!$A$4:$A$435,$A25,'Forecast-Peak_OffPeak-Nominal'!AC$4:AC$435)/COUNTIF('Forecast-Peak_OffPeak-Nominal'!$A$4:$A$435,$A25)</f>
        <v>4.8866666666666667</v>
      </c>
      <c r="AC25" s="19">
        <f>+SUMIF('Forecast-Peak_OffPeak-Nominal'!$A$4:$A$435,$A25,'Forecast-Peak_OffPeak-Nominal'!AD$4:AD$435)/COUNTIF('Forecast-Peak_OffPeak-Nominal'!$A$4:$A$435,$A25)</f>
        <v>5.4874999999999998</v>
      </c>
      <c r="AD25" s="19">
        <f>+SUMIF('Forecast-Peak_OffPeak-Nominal'!$A$4:$A$435,$A25,'Forecast-Peak_OffPeak-Nominal'!AE$4:AE$435)/COUNTIF('Forecast-Peak_OffPeak-Nominal'!$A$4:$A$435,$A25)</f>
        <v>5.4608333333333325</v>
      </c>
      <c r="AE25" s="19">
        <f>+SUMIF('Forecast-Peak_OffPeak-Nominal'!$A$4:$A$435,$A25,'Forecast-Peak_OffPeak-Nominal'!AF$4:AF$435)/COUNTIF('Forecast-Peak_OffPeak-Nominal'!$A$4:$A$435,$A25)</f>
        <v>5.2249999999999996</v>
      </c>
      <c r="AF25" s="20">
        <f>+SUMIF('Forecast-Peak_OffPeak-Nominal'!$A$4:$A$435,$A25,'Forecast-Peak_OffPeak-Nominal'!AG$4:AG$435)/COUNTIF('Forecast-Peak_OffPeak-Nominal'!$A$4:$A$435,$A25)</f>
        <v>0.45315484634281938</v>
      </c>
      <c r="AH25" s="18">
        <f>+SUMIF('Forecast-Peak_OffPeak-Nominal'!$A$4:$A$435,$A25,'Forecast-Peak_OffPeak-Nominal'!AI$4:AI$435)/COUNTIF('Forecast-Peak_OffPeak-Nominal'!$A$4:$A$435,$A25)</f>
        <v>5.8213875172565563</v>
      </c>
      <c r="AI25" s="20">
        <f>+SUMIF('Forecast-Peak_OffPeak-Nominal'!$A$4:$A$436,$A25,'Forecast-Peak_OffPeak-Nominal'!AJ$4:AJ$436)/COUNTIF('Forecast-Peak_OffPeak-Nominal'!$A$4:$A$436,$A25)</f>
        <v>5.5152583824484553</v>
      </c>
      <c r="AK25" s="18">
        <f>+SUMIF('Forecast-Peak_OffPeak-Nominal'!$A$4:$A$435,$A25,'Forecast-Peak_OffPeak-Nominal'!AL$4:AL$435)/COUNTIF('Forecast-Peak_OffPeak-Nominal'!$A$4:$A$435,$A25)</f>
        <v>0.79443684781823798</v>
      </c>
      <c r="AL25" s="20">
        <f>+SUMIF('Forecast-Peak_OffPeak-Nominal'!$A$4:$A$435,$A25,'Forecast-Peak_OffPeak-Nominal'!AM$4:AM$435)/COUNTIF('Forecast-Peak_OffPeak-Nominal'!$A$4:$A$435,$A25)</f>
        <v>1.0258684525489954</v>
      </c>
      <c r="AN25" s="79">
        <v>2</v>
      </c>
      <c r="AO25" s="80">
        <v>2</v>
      </c>
      <c r="AP25" s="80">
        <v>365</v>
      </c>
      <c r="AQ25" s="80">
        <v>2500</v>
      </c>
      <c r="AS25" s="80">
        <v>28.45</v>
      </c>
      <c r="AT25" s="80">
        <f t="shared" si="1"/>
        <v>28.45</v>
      </c>
      <c r="AU25" s="81">
        <v>0</v>
      </c>
      <c r="AW25" s="18">
        <f>+SUMIF('Forecast-Peak_OffPeak-Nominal'!$A$4:$A$435,$A25,'Forecast-Peak_OffPeak-Nominal'!AX$4:AX$435)/COUNTIF('Forecast-Peak_OffPeak-Nominal'!$A$4:$A$435,$A25)</f>
        <v>8.780865021007914</v>
      </c>
      <c r="AX25" s="19">
        <f>+SUMIF('Forecast-Peak_OffPeak-Nominal'!$A$4:$A$435,$A25,'Forecast-Peak_OffPeak-Nominal'!AY$4:AY$435)/COUNTIF('Forecast-Peak_OffPeak-Nominal'!$A$4:$A$435,$A25)</f>
        <v>9.7745580419526394</v>
      </c>
      <c r="AY25" s="19">
        <f>+SUMIF('Forecast-Peak_OffPeak-Nominal'!$A$4:$A$435,$A25,'Forecast-Peak_OffPeak-Nominal'!AZ$4:AZ$435)/COUNTIF('Forecast-Peak_OffPeak-Nominal'!$A$4:$A$435,$A25)</f>
        <v>9.9000118257575327</v>
      </c>
      <c r="AZ25" s="19">
        <f>+SUMIF('Forecast-Peak_OffPeak-Nominal'!$A$4:$A$435,$A25,'Forecast-Peak_OffPeak-Nominal'!BA$4:BA$435)/COUNTIF('Forecast-Peak_OffPeak-Nominal'!$A$4:$A$435,$A25)</f>
        <v>7.1266425577966537</v>
      </c>
      <c r="BA25" s="19">
        <f>+SUMIF('Forecast-Peak_OffPeak-Nominal'!$A$4:$A$435,$A25,'Forecast-Peak_OffPeak-Nominal'!BB$4:BB$435)/COUNTIF('Forecast-Peak_OffPeak-Nominal'!$A$4:$A$435,$A25)</f>
        <v>7.0347361442773071</v>
      </c>
      <c r="BB25" s="20">
        <f>+SUMIF('Forecast-Peak_OffPeak-Nominal'!$A$4:$A$435,$A25,'Forecast-Peak_OffPeak-Nominal'!BC$4:BC$435)/COUNTIF('Forecast-Peak_OffPeak-Nominal'!$A$4:$A$435,$A25)</f>
        <v>6.8918284933177354</v>
      </c>
      <c r="BD25" s="18">
        <f>AVERAGEIF('Forecast-Peak_OffPeak-Nominal'!$A$4:$A$435,$A25,'Forecast-Peak_OffPeak-Nominal'!BE$4:BE$435)</f>
        <v>264.40254664638923</v>
      </c>
      <c r="BE25" s="20">
        <f>AVERAGEIF('Forecast-Peak_OffPeak-Nominal'!$A$4:$A$435,$A25,'Forecast-Peak_OffPeak-Nominal'!BF$4:BF$435)</f>
        <v>351.26012927658849</v>
      </c>
      <c r="BG25" s="21">
        <v>40</v>
      </c>
      <c r="BH25" s="19">
        <v>0.4565061190473898</v>
      </c>
      <c r="BI25" s="19">
        <v>0.4565061190473898</v>
      </c>
      <c r="BJ25" s="19">
        <v>15.170833333333235</v>
      </c>
      <c r="BK25" s="19">
        <v>15.170833333333235</v>
      </c>
      <c r="BL25" s="19">
        <v>4.5470238095238074</v>
      </c>
      <c r="BM25" s="19">
        <v>4.5470238095238074</v>
      </c>
      <c r="BN25" s="19">
        <v>4.5470238095238074</v>
      </c>
      <c r="BO25" s="19">
        <v>4.5470238095238074</v>
      </c>
      <c r="BP25" s="19">
        <v>15.170833333333235</v>
      </c>
      <c r="BQ25" s="19">
        <v>24.279166666666697</v>
      </c>
      <c r="BR25" s="19">
        <v>22.75333333333333</v>
      </c>
      <c r="BS25" s="19">
        <v>18.206309523809523</v>
      </c>
      <c r="BT25" s="19">
        <v>18.206309523809523</v>
      </c>
      <c r="BU25" s="19">
        <v>18.206309523809523</v>
      </c>
      <c r="BV25" s="19">
        <v>16.879999999999882</v>
      </c>
      <c r="BW25" s="19">
        <v>3.6923809523807449</v>
      </c>
      <c r="BX25" s="19">
        <v>4.5470238095238074</v>
      </c>
      <c r="BY25" s="19">
        <v>4.5470238095238074</v>
      </c>
      <c r="BZ25" s="19">
        <v>4.509446619047651</v>
      </c>
      <c r="CA25" s="19">
        <v>0.38268933333330324</v>
      </c>
      <c r="CC25" s="22">
        <f>VLOOKUP($A25,GDP!$A$8:$D$50,3,0)</f>
        <v>2.0712078040318604E-2</v>
      </c>
    </row>
    <row r="26" spans="1:81" x14ac:dyDescent="0.3">
      <c r="A26" s="17">
        <f t="shared" si="0"/>
        <v>2045</v>
      </c>
      <c r="B26" s="18">
        <f>+SUMIF('Forecast-Peak_OffPeak-Nominal'!$A$4:$A$435,$A26,'Forecast-Peak_OffPeak-Nominal'!C$4:C$435)/COUNTIF('Forecast-Peak_OffPeak-Nominal'!$A$4:$A$435,$A26)</f>
        <v>45.173674166666665</v>
      </c>
      <c r="C26" s="19">
        <f>+SUMIF('Forecast-Peak_OffPeak-Nominal'!$A$4:$A$435,$A26,'Forecast-Peak_OffPeak-Nominal'!D$4:D$435)/COUNTIF('Forecast-Peak_OffPeak-Nominal'!$A$4:$A$435,$A26)</f>
        <v>41.335680000000004</v>
      </c>
      <c r="D26" s="19">
        <f>+SUMIF('Forecast-Peak_OffPeak-Nominal'!$A$4:$A$435,$A26,'Forecast-Peak_OffPeak-Nominal'!E$4:E$435)/COUNTIF('Forecast-Peak_OffPeak-Nominal'!$A$4:$A$435,$A26)</f>
        <v>51.485090833333338</v>
      </c>
      <c r="E26" s="19">
        <f>+SUMIF('Forecast-Peak_OffPeak-Nominal'!$A$4:$A$435,$A26,'Forecast-Peak_OffPeak-Nominal'!F$4:F$435)/COUNTIF('Forecast-Peak_OffPeak-Nominal'!$A$4:$A$435,$A26)</f>
        <v>47.239601666666658</v>
      </c>
      <c r="F26" s="19">
        <f>+SUMIF('Forecast-Peak_OffPeak-Nominal'!$A$4:$A$435,$A26,'Forecast-Peak_OffPeak-Nominal'!G$4:G$435)/COUNTIF('Forecast-Peak_OffPeak-Nominal'!$A$4:$A$435,$A26)</f>
        <v>52.113437500000003</v>
      </c>
      <c r="G26" s="19">
        <f>+SUMIF('Forecast-Peak_OffPeak-Nominal'!$A$4:$A$435,$A26,'Forecast-Peak_OffPeak-Nominal'!H$4:H$435)/COUNTIF('Forecast-Peak_OffPeak-Nominal'!$A$4:$A$435,$A26)</f>
        <v>47.071576666666665</v>
      </c>
      <c r="H26" s="19">
        <f>+SUMIF('Forecast-Peak_OffPeak-Nominal'!$A$4:$A$435,$A26,'Forecast-Peak_OffPeak-Nominal'!I$4:I$435)/COUNTIF('Forecast-Peak_OffPeak-Nominal'!$A$4:$A$435,$A26)</f>
        <v>39.502500000000005</v>
      </c>
      <c r="I26" s="19">
        <f>+SUMIF('Forecast-Peak_OffPeak-Nominal'!$A$4:$A$435,$A26,'Forecast-Peak_OffPeak-Nominal'!J$4:J$435)/COUNTIF('Forecast-Peak_OffPeak-Nominal'!$A$4:$A$435,$A26)</f>
        <v>39.601666666666667</v>
      </c>
      <c r="J26" s="19">
        <f>+SUMIF('Forecast-Peak_OffPeak-Nominal'!$A$4:$A$435,$A26,'Forecast-Peak_OffPeak-Nominal'!K$4:K$435)/COUNTIF('Forecast-Peak_OffPeak-Nominal'!$A$4:$A$435,$A26)</f>
        <v>39.104166666666664</v>
      </c>
      <c r="K26" s="19">
        <f>+SUMIF('Forecast-Peak_OffPeak-Nominal'!$A$4:$A$435,$A26,'Forecast-Peak_OffPeak-Nominal'!L$4:L$435)/COUNTIF('Forecast-Peak_OffPeak-Nominal'!$A$4:$A$435,$A26)</f>
        <v>39.341666666666669</v>
      </c>
      <c r="L26" s="19">
        <f>+SUMIF('Forecast-Peak_OffPeak-Nominal'!$A$4:$A$435,$A26,'Forecast-Peak_OffPeak-Nominal'!M$4:M$435)/COUNTIF('Forecast-Peak_OffPeak-Nominal'!$A$4:$A$435,$A26)</f>
        <v>38.370833333333337</v>
      </c>
      <c r="M26" s="20">
        <f>+SUMIF('Forecast-Peak_OffPeak-Nominal'!$A$4:$A$435,$A26,'Forecast-Peak_OffPeak-Nominal'!N$4:N$435)/COUNTIF('Forecast-Peak_OffPeak-Nominal'!$A$4:$A$435,$A26)</f>
        <v>38.880000000000003</v>
      </c>
      <c r="O26" s="18">
        <v>156.792</v>
      </c>
      <c r="P26" s="19">
        <v>158.12</v>
      </c>
      <c r="Q26" s="19">
        <v>155.33000000000001</v>
      </c>
      <c r="R26" s="19">
        <v>154.39000000000001</v>
      </c>
      <c r="S26" s="19">
        <v>58.424589306267642</v>
      </c>
      <c r="T26" s="19">
        <v>57.79</v>
      </c>
      <c r="U26" s="19">
        <v>58.819436521739121</v>
      </c>
      <c r="V26" s="19">
        <v>25.18</v>
      </c>
      <c r="W26" s="19">
        <v>21.6</v>
      </c>
      <c r="X26" s="20">
        <v>55.015744680851064</v>
      </c>
      <c r="Z26" s="18">
        <f>+SUMIF('Forecast-Peak_OffPeak-Nominal'!$A$4:$A$435,$A26,'Forecast-Peak_OffPeak-Nominal'!AA$4:AA$435)/COUNTIF('Forecast-Peak_OffPeak-Nominal'!$A$4:$A$435,$A26)</f>
        <v>5.5533333333333337</v>
      </c>
      <c r="AA26" s="19">
        <f>+SUMIF('Forecast-Peak_OffPeak-Nominal'!$A$4:$A$435,$A26,'Forecast-Peak_OffPeak-Nominal'!AB$4:AB$435)/COUNTIF('Forecast-Peak_OffPeak-Nominal'!$A$4:$A$435,$A26)</f>
        <v>5.1100000000000003</v>
      </c>
      <c r="AB26" s="19">
        <f>+SUMIF('Forecast-Peak_OffPeak-Nominal'!$A$4:$A$435,$A26,'Forecast-Peak_OffPeak-Nominal'!AC$4:AC$435)/COUNTIF('Forecast-Peak_OffPeak-Nominal'!$A$4:$A$435,$A26)</f>
        <v>4.9224999999999994</v>
      </c>
      <c r="AC26" s="19">
        <f>+SUMIF('Forecast-Peak_OffPeak-Nominal'!$A$4:$A$435,$A26,'Forecast-Peak_OffPeak-Nominal'!AD$4:AD$435)/COUNTIF('Forecast-Peak_OffPeak-Nominal'!$A$4:$A$435,$A26)</f>
        <v>5.5341666666666667</v>
      </c>
      <c r="AD26" s="19">
        <f>+SUMIF('Forecast-Peak_OffPeak-Nominal'!$A$4:$A$435,$A26,'Forecast-Peak_OffPeak-Nominal'!AE$4:AE$435)/COUNTIF('Forecast-Peak_OffPeak-Nominal'!$A$4:$A$435,$A26)</f>
        <v>5.5366666666666662</v>
      </c>
      <c r="AE26" s="19">
        <f>+SUMIF('Forecast-Peak_OffPeak-Nominal'!$A$4:$A$435,$A26,'Forecast-Peak_OffPeak-Nominal'!AF$4:AF$435)/COUNTIF('Forecast-Peak_OffPeak-Nominal'!$A$4:$A$435,$A26)</f>
        <v>5.2683333333333335</v>
      </c>
      <c r="AF26" s="20">
        <f>+SUMIF('Forecast-Peak_OffPeak-Nominal'!$A$4:$A$435,$A26,'Forecast-Peak_OffPeak-Nominal'!AG$4:AG$435)/COUNTIF('Forecast-Peak_OffPeak-Nominal'!$A$4:$A$435,$A26)</f>
        <v>0.4619280845729889</v>
      </c>
      <c r="AH26" s="18">
        <f>+SUMIF('Forecast-Peak_OffPeak-Nominal'!$A$4:$A$435,$A26,'Forecast-Peak_OffPeak-Nominal'!AI$4:AI$435)/COUNTIF('Forecast-Peak_OffPeak-Nominal'!$A$4:$A$435,$A26)</f>
        <v>5.8797491538970705</v>
      </c>
      <c r="AI26" s="20">
        <f>+SUMIF('Forecast-Peak_OffPeak-Nominal'!$A$4:$A$436,$A26,'Forecast-Peak_OffPeak-Nominal'!AJ$4:AJ$436)/COUNTIF('Forecast-Peak_OffPeak-Nominal'!$A$4:$A$436,$A26)</f>
        <v>5.5888361481212288</v>
      </c>
      <c r="AK26" s="18">
        <f>+SUMIF('Forecast-Peak_OffPeak-Nominal'!$A$4:$A$435,$A26,'Forecast-Peak_OffPeak-Nominal'!AL$4:AL$435)/COUNTIF('Forecast-Peak_OffPeak-Nominal'!$A$4:$A$435,$A26)</f>
        <v>0.81338502867940921</v>
      </c>
      <c r="AL26" s="20">
        <f>+SUMIF('Forecast-Peak_OffPeak-Nominal'!$A$4:$A$435,$A26,'Forecast-Peak_OffPeak-Nominal'!AM$4:AM$435)/COUNTIF('Forecast-Peak_OffPeak-Nominal'!$A$4:$A$435,$A26)</f>
        <v>1.0475672627531611</v>
      </c>
      <c r="AN26" s="79">
        <v>2</v>
      </c>
      <c r="AO26" s="80">
        <v>2</v>
      </c>
      <c r="AP26" s="80">
        <v>365</v>
      </c>
      <c r="AQ26" s="80">
        <v>2500</v>
      </c>
      <c r="AS26" s="80">
        <v>30.43</v>
      </c>
      <c r="AT26" s="80">
        <f t="shared" si="1"/>
        <v>30.43</v>
      </c>
      <c r="AU26" s="81">
        <v>0</v>
      </c>
      <c r="AW26" s="18">
        <f>+SUMIF('Forecast-Peak_OffPeak-Nominal'!$A$4:$A$435,$A26,'Forecast-Peak_OffPeak-Nominal'!AX$4:AX$435)/COUNTIF('Forecast-Peak_OffPeak-Nominal'!$A$4:$A$435,$A26)</f>
        <v>8.8649502806312217</v>
      </c>
      <c r="AX26" s="19">
        <f>+SUMIF('Forecast-Peak_OffPeak-Nominal'!$A$4:$A$435,$A26,'Forecast-Peak_OffPeak-Nominal'!AY$4:AY$435)/COUNTIF('Forecast-Peak_OffPeak-Nominal'!$A$4:$A$435,$A26)</f>
        <v>9.8283247953092836</v>
      </c>
      <c r="AY26" s="19">
        <f>+SUMIF('Forecast-Peak_OffPeak-Nominal'!$A$4:$A$435,$A26,'Forecast-Peak_OffPeak-Nominal'!AZ$4:AZ$435)/COUNTIF('Forecast-Peak_OffPeak-Nominal'!$A$4:$A$435,$A26)</f>
        <v>9.9466726618312098</v>
      </c>
      <c r="AZ26" s="19">
        <f>+SUMIF('Forecast-Peak_OffPeak-Nominal'!$A$4:$A$435,$A26,'Forecast-Peak_OffPeak-Nominal'!BA$4:BA$435)/COUNTIF('Forecast-Peak_OffPeak-Nominal'!$A$4:$A$435,$A26)</f>
        <v>7.1475256731269212</v>
      </c>
      <c r="BA26" s="19">
        <f>+SUMIF('Forecast-Peak_OffPeak-Nominal'!$A$4:$A$435,$A26,'Forecast-Peak_OffPeak-Nominal'!BB$4:BB$435)/COUNTIF('Forecast-Peak_OffPeak-Nominal'!$A$4:$A$435,$A26)</f>
        <v>7.0746746751215852</v>
      </c>
      <c r="BB26" s="20">
        <f>+SUMIF('Forecast-Peak_OffPeak-Nominal'!$A$4:$A$435,$A26,'Forecast-Peak_OffPeak-Nominal'!BC$4:BC$435)/COUNTIF('Forecast-Peak_OffPeak-Nominal'!$A$4:$A$435,$A26)</f>
        <v>6.9550670590679138</v>
      </c>
      <c r="BD26" s="18">
        <f>AVERAGEIF('Forecast-Peak_OffPeak-Nominal'!$A$4:$A$435,$A26,'Forecast-Peak_OffPeak-Nominal'!BE$4:BE$435)</f>
        <v>269.86935213344088</v>
      </c>
      <c r="BE26" s="20">
        <f>AVERAGEIF('Forecast-Peak_OffPeak-Nominal'!$A$4:$A$435,$A26,'Forecast-Peak_OffPeak-Nominal'!BF$4:BF$435)</f>
        <v>358.52280819730203</v>
      </c>
      <c r="BG26" s="21">
        <v>41</v>
      </c>
      <c r="BH26" s="19">
        <v>0</v>
      </c>
      <c r="BI26" s="19">
        <v>0</v>
      </c>
      <c r="BJ26" s="19">
        <v>15.441666666666606</v>
      </c>
      <c r="BK26" s="19">
        <v>15.441666666666606</v>
      </c>
      <c r="BL26" s="19">
        <v>4.6276190476190209</v>
      </c>
      <c r="BM26" s="19">
        <v>4.6276190476190209</v>
      </c>
      <c r="BN26" s="19">
        <v>4.6276190476190209</v>
      </c>
      <c r="BO26" s="19">
        <v>4.6276190476190209</v>
      </c>
      <c r="BP26" s="19">
        <v>15.441666666666606</v>
      </c>
      <c r="BQ26" s="19">
        <v>24.713333333333367</v>
      </c>
      <c r="BR26" s="19">
        <v>23.159166666666692</v>
      </c>
      <c r="BS26" s="19">
        <v>18.531547619047615</v>
      </c>
      <c r="BT26" s="19">
        <v>18.531547619047615</v>
      </c>
      <c r="BU26" s="19">
        <v>18.531547619047615</v>
      </c>
      <c r="BV26" s="19">
        <v>17.394999999999754</v>
      </c>
      <c r="BW26" s="19">
        <v>2.7069047619047524</v>
      </c>
      <c r="BX26" s="19">
        <v>4.6276190476190209</v>
      </c>
      <c r="BY26" s="19">
        <v>4.6276190476190209</v>
      </c>
      <c r="BZ26" s="19">
        <v>4.5949788452381028</v>
      </c>
      <c r="CA26" s="19">
        <v>0.16816066666666529</v>
      </c>
      <c r="CC26" s="22">
        <f>VLOOKUP($A26,GDP!$A$8:$D$50,3,0)</f>
        <v>2.0676069714120233E-2</v>
      </c>
    </row>
    <row r="27" spans="1:81" x14ac:dyDescent="0.3">
      <c r="A27" s="17">
        <f t="shared" si="0"/>
        <v>2046</v>
      </c>
      <c r="B27" s="18">
        <f>+SUMIF('Forecast-Peak_OffPeak-Nominal'!$A$4:$A$435,$A27,'Forecast-Peak_OffPeak-Nominal'!C$4:C$435)/COUNTIF('Forecast-Peak_OffPeak-Nominal'!$A$4:$A$435,$A27)</f>
        <v>50.517468333333333</v>
      </c>
      <c r="C27" s="19">
        <f>+SUMIF('Forecast-Peak_OffPeak-Nominal'!$A$4:$A$435,$A27,'Forecast-Peak_OffPeak-Nominal'!D$4:D$435)/COUNTIF('Forecast-Peak_OffPeak-Nominal'!$A$4:$A$435,$A27)</f>
        <v>46.508819166666676</v>
      </c>
      <c r="D27" s="19">
        <f>+SUMIF('Forecast-Peak_OffPeak-Nominal'!$A$4:$A$435,$A27,'Forecast-Peak_OffPeak-Nominal'!E$4:E$435)/COUNTIF('Forecast-Peak_OffPeak-Nominal'!$A$4:$A$435,$A27)</f>
        <v>55.936435833333327</v>
      </c>
      <c r="E27" s="19">
        <f>+SUMIF('Forecast-Peak_OffPeak-Nominal'!$A$4:$A$435,$A27,'Forecast-Peak_OffPeak-Nominal'!F$4:F$435)/COUNTIF('Forecast-Peak_OffPeak-Nominal'!$A$4:$A$435,$A27)</f>
        <v>50.966028333333334</v>
      </c>
      <c r="F27" s="19">
        <f>+SUMIF('Forecast-Peak_OffPeak-Nominal'!$A$4:$A$435,$A27,'Forecast-Peak_OffPeak-Nominal'!G$4:G$435)/COUNTIF('Forecast-Peak_OffPeak-Nominal'!$A$4:$A$435,$A27)</f>
        <v>57.142428333333328</v>
      </c>
      <c r="G27" s="19">
        <f>+SUMIF('Forecast-Peak_OffPeak-Nominal'!$A$4:$A$435,$A27,'Forecast-Peak_OffPeak-Nominal'!H$4:H$435)/COUNTIF('Forecast-Peak_OffPeak-Nominal'!$A$4:$A$435,$A27)</f>
        <v>51.013517499999999</v>
      </c>
      <c r="H27" s="19">
        <f>+SUMIF('Forecast-Peak_OffPeak-Nominal'!$A$4:$A$435,$A27,'Forecast-Peak_OffPeak-Nominal'!I$4:I$435)/COUNTIF('Forecast-Peak_OffPeak-Nominal'!$A$4:$A$435,$A27)</f>
        <v>42.615000000000002</v>
      </c>
      <c r="I27" s="19">
        <f>+SUMIF('Forecast-Peak_OffPeak-Nominal'!$A$4:$A$435,$A27,'Forecast-Peak_OffPeak-Nominal'!J$4:J$435)/COUNTIF('Forecast-Peak_OffPeak-Nominal'!$A$4:$A$435,$A27)</f>
        <v>42.44083333333333</v>
      </c>
      <c r="J27" s="19">
        <f>+SUMIF('Forecast-Peak_OffPeak-Nominal'!$A$4:$A$435,$A27,'Forecast-Peak_OffPeak-Nominal'!K$4:K$435)/COUNTIF('Forecast-Peak_OffPeak-Nominal'!$A$4:$A$435,$A27)</f>
        <v>42.203333333333333</v>
      </c>
      <c r="K27" s="19">
        <f>+SUMIF('Forecast-Peak_OffPeak-Nominal'!$A$4:$A$435,$A27,'Forecast-Peak_OffPeak-Nominal'!L$4:L$435)/COUNTIF('Forecast-Peak_OffPeak-Nominal'!$A$4:$A$435,$A27)</f>
        <v>42.220833333333331</v>
      </c>
      <c r="L27" s="19">
        <f>+SUMIF('Forecast-Peak_OffPeak-Nominal'!$A$4:$A$435,$A27,'Forecast-Peak_OffPeak-Nominal'!M$4:M$435)/COUNTIF('Forecast-Peak_OffPeak-Nominal'!$A$4:$A$435,$A27)</f>
        <v>41.871666666666663</v>
      </c>
      <c r="M27" s="20">
        <f>+SUMIF('Forecast-Peak_OffPeak-Nominal'!$A$4:$A$435,$A27,'Forecast-Peak_OffPeak-Nominal'!N$4:N$435)/COUNTIF('Forecast-Peak_OffPeak-Nominal'!$A$4:$A$435,$A27)</f>
        <v>42.107499999999995</v>
      </c>
      <c r="O27" s="18">
        <v>147.58000000000001</v>
      </c>
      <c r="P27" s="19">
        <v>148.83000000000001</v>
      </c>
      <c r="Q27" s="19">
        <v>146.22999999999999</v>
      </c>
      <c r="R27" s="19">
        <v>145.29</v>
      </c>
      <c r="S27" s="19">
        <v>59.620213947834408</v>
      </c>
      <c r="T27" s="19">
        <v>76.650000000000006</v>
      </c>
      <c r="U27" s="19">
        <v>59.960626086956523</v>
      </c>
      <c r="V27" s="19">
        <v>25.9</v>
      </c>
      <c r="W27" s="19">
        <v>22.22</v>
      </c>
      <c r="X27" s="20">
        <v>56.111063829787234</v>
      </c>
      <c r="Z27" s="18">
        <f>+SUMIF('Forecast-Peak_OffPeak-Nominal'!$A$4:$A$435,$A27,'Forecast-Peak_OffPeak-Nominal'!AA$4:AA$435)/COUNTIF('Forecast-Peak_OffPeak-Nominal'!$A$4:$A$435,$A27)</f>
        <v>5.6266666666666678</v>
      </c>
      <c r="AA27" s="19">
        <f>+SUMIF('Forecast-Peak_OffPeak-Nominal'!$A$4:$A$435,$A27,'Forecast-Peak_OffPeak-Nominal'!AB$4:AB$435)/COUNTIF('Forecast-Peak_OffPeak-Nominal'!$A$4:$A$435,$A27)</f>
        <v>5.1741666666666672</v>
      </c>
      <c r="AB27" s="19">
        <f>+SUMIF('Forecast-Peak_OffPeak-Nominal'!$A$4:$A$435,$A27,'Forecast-Peak_OffPeak-Nominal'!AC$4:AC$435)/COUNTIF('Forecast-Peak_OffPeak-Nominal'!$A$4:$A$435,$A27)</f>
        <v>5.0875000000000004</v>
      </c>
      <c r="AC27" s="19">
        <f>+SUMIF('Forecast-Peak_OffPeak-Nominal'!$A$4:$A$435,$A27,'Forecast-Peak_OffPeak-Nominal'!AD$4:AD$435)/COUNTIF('Forecast-Peak_OffPeak-Nominal'!$A$4:$A$435,$A27)</f>
        <v>5.5991666666666662</v>
      </c>
      <c r="AD27" s="19">
        <f>+SUMIF('Forecast-Peak_OffPeak-Nominal'!$A$4:$A$435,$A27,'Forecast-Peak_OffPeak-Nominal'!AE$4:AE$435)/COUNTIF('Forecast-Peak_OffPeak-Nominal'!$A$4:$A$435,$A27)</f>
        <v>5.6108333333333347</v>
      </c>
      <c r="AE27" s="19">
        <f>+SUMIF('Forecast-Peak_OffPeak-Nominal'!$A$4:$A$435,$A27,'Forecast-Peak_OffPeak-Nominal'!AF$4:AF$435)/COUNTIF('Forecast-Peak_OffPeak-Nominal'!$A$4:$A$435,$A27)</f>
        <v>5.3516666666666666</v>
      </c>
      <c r="AF27" s="20">
        <f>+SUMIF('Forecast-Peak_OffPeak-Nominal'!$A$4:$A$435,$A27,'Forecast-Peak_OffPeak-Nominal'!AG$4:AG$435)/COUNTIF('Forecast-Peak_OffPeak-Nominal'!$A$4:$A$435,$A27)</f>
        <v>0.47083062933574732</v>
      </c>
      <c r="AH27" s="18">
        <f>+SUMIF('Forecast-Peak_OffPeak-Nominal'!$A$4:$A$435,$A27,'Forecast-Peak_OffPeak-Nominal'!AI$4:AI$435)/COUNTIF('Forecast-Peak_OffPeak-Nominal'!$A$4:$A$435,$A27)</f>
        <v>10.768201470280751</v>
      </c>
      <c r="AI27" s="20">
        <f>+SUMIF('Forecast-Peak_OffPeak-Nominal'!$A$4:$A$436,$A27,'Forecast-Peak_OffPeak-Nominal'!AJ$4:AJ$436)/COUNTIF('Forecast-Peak_OffPeak-Nominal'!$A$4:$A$436,$A27)</f>
        <v>6.1925722329226138</v>
      </c>
      <c r="AK27" s="18">
        <f>+SUMIF('Forecast-Peak_OffPeak-Nominal'!$A$4:$A$435,$A27,'Forecast-Peak_OffPeak-Nominal'!AL$4:AL$435)/COUNTIF('Forecast-Peak_OffPeak-Nominal'!$A$4:$A$435,$A27)</f>
        <v>0.83379570457411312</v>
      </c>
      <c r="AL27" s="20">
        <f>+SUMIF('Forecast-Peak_OffPeak-Nominal'!$A$4:$A$435,$A27,'Forecast-Peak_OffPeak-Nominal'!AM$4:AM$435)/COUNTIF('Forecast-Peak_OffPeak-Nominal'!$A$4:$A$435,$A27)</f>
        <v>1.0710701466548642</v>
      </c>
      <c r="AN27" s="79">
        <v>2</v>
      </c>
      <c r="AO27" s="80">
        <v>2</v>
      </c>
      <c r="AP27" s="80">
        <v>365</v>
      </c>
      <c r="AQ27" s="80">
        <v>2500</v>
      </c>
      <c r="AS27" s="80">
        <v>32.57</v>
      </c>
      <c r="AT27" s="80">
        <f t="shared" si="1"/>
        <v>32.57</v>
      </c>
      <c r="AU27" s="81">
        <v>0</v>
      </c>
      <c r="AW27" s="18">
        <f>+SUMIF('Forecast-Peak_OffPeak-Nominal'!$A$4:$A$435,$A27,'Forecast-Peak_OffPeak-Nominal'!AX$4:AX$435)/COUNTIF('Forecast-Peak_OffPeak-Nominal'!$A$4:$A$435,$A27)</f>
        <v>9.7978095364805018</v>
      </c>
      <c r="AX27" s="19">
        <f>+SUMIF('Forecast-Peak_OffPeak-Nominal'!$A$4:$A$435,$A27,'Forecast-Peak_OffPeak-Nominal'!AY$4:AY$435)/COUNTIF('Forecast-Peak_OffPeak-Nominal'!$A$4:$A$435,$A27)</f>
        <v>10.522364706645982</v>
      </c>
      <c r="AY27" s="19">
        <f>+SUMIF('Forecast-Peak_OffPeak-Nominal'!$A$4:$A$435,$A27,'Forecast-Peak_OffPeak-Nominal'!AZ$4:AZ$435)/COUNTIF('Forecast-Peak_OffPeak-Nominal'!$A$4:$A$435,$A27)</f>
        <v>10.744556619466579</v>
      </c>
      <c r="AZ27" s="19">
        <f>+SUMIF('Forecast-Peak_OffPeak-Nominal'!$A$4:$A$435,$A27,'Forecast-Peak_OffPeak-Nominal'!BA$4:BA$435)/COUNTIF('Forecast-Peak_OffPeak-Nominal'!$A$4:$A$435,$A27)</f>
        <v>7.6083652472831078</v>
      </c>
      <c r="BA27" s="19">
        <f>+SUMIF('Forecast-Peak_OffPeak-Nominal'!$A$4:$A$435,$A27,'Forecast-Peak_OffPeak-Nominal'!BB$4:BB$435)/COUNTIF('Forecast-Peak_OffPeak-Nominal'!$A$4:$A$435,$A27)</f>
        <v>7.5343424725008541</v>
      </c>
      <c r="BB27" s="20">
        <f>+SUMIF('Forecast-Peak_OffPeak-Nominal'!$A$4:$A$435,$A27,'Forecast-Peak_OffPeak-Nominal'!BC$4:BC$435)/COUNTIF('Forecast-Peak_OffPeak-Nominal'!$A$4:$A$435,$A27)</f>
        <v>7.5080161810808095</v>
      </c>
      <c r="BD27" s="18">
        <f>AVERAGEIF('Forecast-Peak_OffPeak-Nominal'!$A$4:$A$435,$A27,'Forecast-Peak_OffPeak-Nominal'!BE$4:BE$435)</f>
        <v>275.35172297420291</v>
      </c>
      <c r="BE27" s="20">
        <f>AVERAGEIF('Forecast-Peak_OffPeak-Nominal'!$A$4:$A$435,$A27,'Forecast-Peak_OffPeak-Nominal'!BF$4:BF$435)</f>
        <v>365.80616576966213</v>
      </c>
      <c r="BG27" s="21">
        <v>42</v>
      </c>
      <c r="BH27" s="19">
        <v>0</v>
      </c>
      <c r="BI27" s="19">
        <v>0</v>
      </c>
      <c r="BJ27" s="19">
        <v>15.712499999999977</v>
      </c>
      <c r="BK27" s="19">
        <v>15.712499999999977</v>
      </c>
      <c r="BL27" s="19">
        <v>4.7082142857142628</v>
      </c>
      <c r="BM27" s="19">
        <v>4.7082142857142628</v>
      </c>
      <c r="BN27" s="19">
        <v>4.7082142857142628</v>
      </c>
      <c r="BO27" s="19">
        <v>4.7082142857142628</v>
      </c>
      <c r="BP27" s="19">
        <v>15.712499999999977</v>
      </c>
      <c r="BQ27" s="19">
        <v>25.147500000000036</v>
      </c>
      <c r="BR27" s="19">
        <v>23.565000000000055</v>
      </c>
      <c r="BS27" s="19">
        <v>18.856785714285706</v>
      </c>
      <c r="BT27" s="19">
        <v>18.856785714285706</v>
      </c>
      <c r="BU27" s="19">
        <v>18.856785714285706</v>
      </c>
      <c r="BV27" s="19">
        <v>17.909999999999854</v>
      </c>
      <c r="BW27" s="19">
        <v>1.7214285714285325</v>
      </c>
      <c r="BX27" s="19">
        <v>4.7082142857142628</v>
      </c>
      <c r="BY27" s="19">
        <v>4.7082142857142628</v>
      </c>
      <c r="BZ27" s="19">
        <v>4.6805110714285831</v>
      </c>
      <c r="CA27" s="19">
        <v>0</v>
      </c>
      <c r="CC27" s="22">
        <f>VLOOKUP($A27,GDP!$A$8:$D$50,3,0)</f>
        <v>2.0314907185352275E-2</v>
      </c>
    </row>
    <row r="28" spans="1:81" x14ac:dyDescent="0.3">
      <c r="A28" s="17">
        <f t="shared" si="0"/>
        <v>2047</v>
      </c>
      <c r="B28" s="18">
        <f>+SUMIF('Forecast-Peak_OffPeak-Nominal'!$A$4:$A$435,$A28,'Forecast-Peak_OffPeak-Nominal'!C$4:C$435)/COUNTIF('Forecast-Peak_OffPeak-Nominal'!$A$4:$A$435,$A28)</f>
        <v>50.614690000000003</v>
      </c>
      <c r="C28" s="19">
        <f>+SUMIF('Forecast-Peak_OffPeak-Nominal'!$A$4:$A$435,$A28,'Forecast-Peak_OffPeak-Nominal'!D$4:D$435)/COUNTIF('Forecast-Peak_OffPeak-Nominal'!$A$4:$A$435,$A28)</f>
        <v>46.580568333333332</v>
      </c>
      <c r="D28" s="19">
        <f>+SUMIF('Forecast-Peak_OffPeak-Nominal'!$A$4:$A$435,$A28,'Forecast-Peak_OffPeak-Nominal'!E$4:E$435)/COUNTIF('Forecast-Peak_OffPeak-Nominal'!$A$4:$A$435,$A28)</f>
        <v>56.628814999999996</v>
      </c>
      <c r="E28" s="19">
        <f>+SUMIF('Forecast-Peak_OffPeak-Nominal'!$A$4:$A$435,$A28,'Forecast-Peak_OffPeak-Nominal'!F$4:F$435)/COUNTIF('Forecast-Peak_OffPeak-Nominal'!$A$4:$A$435,$A28)</f>
        <v>51.636023333333327</v>
      </c>
      <c r="F28" s="19">
        <f>+SUMIF('Forecast-Peak_OffPeak-Nominal'!$A$4:$A$435,$A28,'Forecast-Peak_OffPeak-Nominal'!G$4:G$435)/COUNTIF('Forecast-Peak_OffPeak-Nominal'!$A$4:$A$435,$A28)</f>
        <v>57.886575000000001</v>
      </c>
      <c r="G28" s="19">
        <f>+SUMIF('Forecast-Peak_OffPeak-Nominal'!$A$4:$A$435,$A28,'Forecast-Peak_OffPeak-Nominal'!H$4:H$435)/COUNTIF('Forecast-Peak_OffPeak-Nominal'!$A$4:$A$435,$A28)</f>
        <v>51.686959999999999</v>
      </c>
      <c r="H28" s="19">
        <f>+SUMIF('Forecast-Peak_OffPeak-Nominal'!$A$4:$A$435,$A28,'Forecast-Peak_OffPeak-Nominal'!I$4:I$435)/COUNTIF('Forecast-Peak_OffPeak-Nominal'!$A$4:$A$435,$A28)</f>
        <v>43.072499999999998</v>
      </c>
      <c r="I28" s="19">
        <f>+SUMIF('Forecast-Peak_OffPeak-Nominal'!$A$4:$A$435,$A28,'Forecast-Peak_OffPeak-Nominal'!J$4:J$435)/COUNTIF('Forecast-Peak_OffPeak-Nominal'!$A$4:$A$435,$A28)</f>
        <v>43.033333333333331</v>
      </c>
      <c r="J28" s="19">
        <f>+SUMIF('Forecast-Peak_OffPeak-Nominal'!$A$4:$A$435,$A28,'Forecast-Peak_OffPeak-Nominal'!K$4:K$435)/COUNTIF('Forecast-Peak_OffPeak-Nominal'!$A$4:$A$435,$A28)</f>
        <v>42.546666666666667</v>
      </c>
      <c r="K28" s="19">
        <f>+SUMIF('Forecast-Peak_OffPeak-Nominal'!$A$4:$A$435,$A28,'Forecast-Peak_OffPeak-Nominal'!L$4:L$435)/COUNTIF('Forecast-Peak_OffPeak-Nominal'!$A$4:$A$435,$A28)</f>
        <v>42.767500000000005</v>
      </c>
      <c r="L28" s="19">
        <f>+SUMIF('Forecast-Peak_OffPeak-Nominal'!$A$4:$A$435,$A28,'Forecast-Peak_OffPeak-Nominal'!M$4:M$435)/COUNTIF('Forecast-Peak_OffPeak-Nominal'!$A$4:$A$435,$A28)</f>
        <v>42.36666666666666</v>
      </c>
      <c r="M28" s="20">
        <f>+SUMIF('Forecast-Peak_OffPeak-Nominal'!$A$4:$A$435,$A28,'Forecast-Peak_OffPeak-Nominal'!N$4:N$435)/COUNTIF('Forecast-Peak_OffPeak-Nominal'!$A$4:$A$435,$A28)</f>
        <v>42.754999999999995</v>
      </c>
      <c r="O28" s="18">
        <v>181.59200000000001</v>
      </c>
      <c r="P28" s="19">
        <v>183.13</v>
      </c>
      <c r="Q28" s="19">
        <v>179.87</v>
      </c>
      <c r="R28" s="19">
        <v>178.93</v>
      </c>
      <c r="S28" s="19">
        <v>60.847580836522418</v>
      </c>
      <c r="T28" s="19">
        <v>74.83</v>
      </c>
      <c r="U28" s="19">
        <v>61.121836521739127</v>
      </c>
      <c r="V28" s="19">
        <v>26.6</v>
      </c>
      <c r="W28" s="19">
        <v>22.83</v>
      </c>
      <c r="X28" s="20">
        <v>57.226297872340432</v>
      </c>
      <c r="Z28" s="18">
        <f>+SUMIF('Forecast-Peak_OffPeak-Nominal'!$A$4:$A$435,$A28,'Forecast-Peak_OffPeak-Nominal'!AA$4:AA$435)/COUNTIF('Forecast-Peak_OffPeak-Nominal'!$A$4:$A$435,$A28)</f>
        <v>5.7141666666666673</v>
      </c>
      <c r="AA28" s="19">
        <f>+SUMIF('Forecast-Peak_OffPeak-Nominal'!$A$4:$A$435,$A28,'Forecast-Peak_OffPeak-Nominal'!AB$4:AB$435)/COUNTIF('Forecast-Peak_OffPeak-Nominal'!$A$4:$A$435,$A28)</f>
        <v>5.2691666666666661</v>
      </c>
      <c r="AB28" s="19">
        <f>+SUMIF('Forecast-Peak_OffPeak-Nominal'!$A$4:$A$435,$A28,'Forecast-Peak_OffPeak-Nominal'!AC$4:AC$435)/COUNTIF('Forecast-Peak_OffPeak-Nominal'!$A$4:$A$435,$A28)</f>
        <v>5.0699999999999994</v>
      </c>
      <c r="AC28" s="19">
        <f>+SUMIF('Forecast-Peak_OffPeak-Nominal'!$A$4:$A$435,$A28,'Forecast-Peak_OffPeak-Nominal'!AD$4:AD$435)/COUNTIF('Forecast-Peak_OffPeak-Nominal'!$A$4:$A$435,$A28)</f>
        <v>5.6991666666666676</v>
      </c>
      <c r="AD28" s="19">
        <f>+SUMIF('Forecast-Peak_OffPeak-Nominal'!$A$4:$A$435,$A28,'Forecast-Peak_OffPeak-Nominal'!AE$4:AE$435)/COUNTIF('Forecast-Peak_OffPeak-Nominal'!$A$4:$A$435,$A28)</f>
        <v>5.6975000000000007</v>
      </c>
      <c r="AE28" s="19">
        <f>+SUMIF('Forecast-Peak_OffPeak-Nominal'!$A$4:$A$435,$A28,'Forecast-Peak_OffPeak-Nominal'!AF$4:AF$435)/COUNTIF('Forecast-Peak_OffPeak-Nominal'!$A$4:$A$435,$A28)</f>
        <v>5.4066666666666672</v>
      </c>
      <c r="AF28" s="20">
        <f>+SUMIF('Forecast-Peak_OffPeak-Nominal'!$A$4:$A$435,$A28,'Forecast-Peak_OffPeak-Nominal'!AG$4:AG$435)/COUNTIF('Forecast-Peak_OffPeak-Nominal'!$A$4:$A$435,$A28)</f>
        <v>0.47988098494845405</v>
      </c>
      <c r="AH28" s="18">
        <f>+SUMIF('Forecast-Peak_OffPeak-Nominal'!$A$4:$A$435,$A28,'Forecast-Peak_OffPeak-Nominal'!AI$4:AI$435)/COUNTIF('Forecast-Peak_OffPeak-Nominal'!$A$4:$A$435,$A28)</f>
        <v>10.837755404087909</v>
      </c>
      <c r="AI28" s="20">
        <f>+SUMIF('Forecast-Peak_OffPeak-Nominal'!$A$4:$A$436,$A28,'Forecast-Peak_OffPeak-Nominal'!AJ$4:AJ$436)/COUNTIF('Forecast-Peak_OffPeak-Nominal'!$A$4:$A$436,$A28)</f>
        <v>6.2773422957620326</v>
      </c>
      <c r="AK28" s="18">
        <f>+SUMIF('Forecast-Peak_OffPeak-Nominal'!$A$4:$A$435,$A28,'Forecast-Peak_OffPeak-Nominal'!AL$4:AL$435)/COUNTIF('Forecast-Peak_OffPeak-Nominal'!$A$4:$A$435,$A28)</f>
        <v>0.85434824837070378</v>
      </c>
      <c r="AL28" s="20">
        <f>+SUMIF('Forecast-Peak_OffPeak-Nominal'!$A$4:$A$435,$A28,'Forecast-Peak_OffPeak-Nominal'!AM$4:AM$435)/COUNTIF('Forecast-Peak_OffPeak-Nominal'!$A$4:$A$435,$A28)</f>
        <v>1.0947359613773386</v>
      </c>
      <c r="AN28" s="79">
        <v>2</v>
      </c>
      <c r="AO28" s="80">
        <v>2</v>
      </c>
      <c r="AP28" s="80">
        <v>365</v>
      </c>
      <c r="AQ28" s="80">
        <v>2500</v>
      </c>
      <c r="AS28" s="80">
        <v>34.85</v>
      </c>
      <c r="AT28" s="80">
        <f t="shared" si="1"/>
        <v>34.85</v>
      </c>
      <c r="AU28" s="81">
        <v>0</v>
      </c>
      <c r="AW28" s="18">
        <f>+SUMIF('Forecast-Peak_OffPeak-Nominal'!$A$4:$A$435,$A28,'Forecast-Peak_OffPeak-Nominal'!AX$4:AX$435)/COUNTIF('Forecast-Peak_OffPeak-Nominal'!$A$4:$A$435,$A28)</f>
        <v>9.6355953160619237</v>
      </c>
      <c r="AX28" s="19">
        <f>+SUMIF('Forecast-Peak_OffPeak-Nominal'!$A$4:$A$435,$A28,'Forecast-Peak_OffPeak-Nominal'!AY$4:AY$435)/COUNTIF('Forecast-Peak_OffPeak-Nominal'!$A$4:$A$435,$A28)</f>
        <v>10.530537864458308</v>
      </c>
      <c r="AY28" s="19">
        <f>+SUMIF('Forecast-Peak_OffPeak-Nominal'!$A$4:$A$435,$A28,'Forecast-Peak_OffPeak-Nominal'!AZ$4:AZ$435)/COUNTIF('Forecast-Peak_OffPeak-Nominal'!$A$4:$A$435,$A28)</f>
        <v>10.759980111861944</v>
      </c>
      <c r="AZ28" s="19">
        <f>+SUMIF('Forecast-Peak_OffPeak-Nominal'!$A$4:$A$435,$A28,'Forecast-Peak_OffPeak-Nominal'!BA$4:BA$435)/COUNTIF('Forecast-Peak_OffPeak-Nominal'!$A$4:$A$435,$A28)</f>
        <v>7.5704988520157626</v>
      </c>
      <c r="BA28" s="19">
        <f>+SUMIF('Forecast-Peak_OffPeak-Nominal'!$A$4:$A$435,$A28,'Forecast-Peak_OffPeak-Nominal'!BB$4:BB$435)/COUNTIF('Forecast-Peak_OffPeak-Nominal'!$A$4:$A$435,$A28)</f>
        <v>7.4777956351875332</v>
      </c>
      <c r="BB28" s="20">
        <f>+SUMIF('Forecast-Peak_OffPeak-Nominal'!$A$4:$A$435,$A28,'Forecast-Peak_OffPeak-Nominal'!BC$4:BC$435)/COUNTIF('Forecast-Peak_OffPeak-Nominal'!$A$4:$A$435,$A28)</f>
        <v>7.4571696837754784</v>
      </c>
      <c r="BD28" s="18">
        <f>AVERAGEIF('Forecast-Peak_OffPeak-Nominal'!$A$4:$A$435,$A28,'Forecast-Peak_OffPeak-Nominal'!BE$4:BE$435)</f>
        <v>280.92177120979289</v>
      </c>
      <c r="BE28" s="20">
        <f>AVERAGEIF('Forecast-Peak_OffPeak-Nominal'!$A$4:$A$435,$A28,'Forecast-Peak_OffPeak-Nominal'!BF$4:BF$435)</f>
        <v>373.20600320741136</v>
      </c>
      <c r="BG28" s="21">
        <v>42</v>
      </c>
      <c r="BH28" s="19">
        <v>0</v>
      </c>
      <c r="BI28" s="19">
        <v>0</v>
      </c>
      <c r="BJ28" s="19">
        <v>15.983333333333235</v>
      </c>
      <c r="BK28" s="19">
        <v>15.983333333333235</v>
      </c>
      <c r="BL28" s="19">
        <v>4.7888095238095048</v>
      </c>
      <c r="BM28" s="19">
        <v>4.7888095238095048</v>
      </c>
      <c r="BN28" s="19">
        <v>4.7888095238095048</v>
      </c>
      <c r="BO28" s="19">
        <v>4.7888095238095048</v>
      </c>
      <c r="BP28" s="19">
        <v>15.983333333333235</v>
      </c>
      <c r="BQ28" s="19">
        <v>25.581666666666706</v>
      </c>
      <c r="BR28" s="19">
        <v>23.970833333333303</v>
      </c>
      <c r="BS28" s="19">
        <v>19.182023809523798</v>
      </c>
      <c r="BT28" s="19">
        <v>19.182023809523798</v>
      </c>
      <c r="BU28" s="19">
        <v>19.182023809523798</v>
      </c>
      <c r="BV28" s="19">
        <v>18.424999999999727</v>
      </c>
      <c r="BW28" s="19">
        <v>0.73595238095231252</v>
      </c>
      <c r="BX28" s="19">
        <v>4.7888095238095048</v>
      </c>
      <c r="BY28" s="19">
        <v>4.7888095238095048</v>
      </c>
      <c r="BZ28" s="19">
        <v>4.7660432976190634</v>
      </c>
      <c r="CA28" s="19">
        <v>0</v>
      </c>
      <c r="CC28" s="22">
        <f>VLOOKUP($A28,GDP!$A$8:$D$50,3,0)</f>
        <v>2.0228848308720352E-2</v>
      </c>
    </row>
    <row r="29" spans="1:81" x14ac:dyDescent="0.3">
      <c r="A29" s="17">
        <f t="shared" si="0"/>
        <v>2048</v>
      </c>
      <c r="B29" s="18">
        <f>+SUMIF('Forecast-Peak_OffPeak-Nominal'!$A$4:$A$435,$A29,'Forecast-Peak_OffPeak-Nominal'!C$4:C$435)/COUNTIF('Forecast-Peak_OffPeak-Nominal'!$A$4:$A$435,$A29)</f>
        <v>52.188332499999994</v>
      </c>
      <c r="C29" s="19">
        <f>+SUMIF('Forecast-Peak_OffPeak-Nominal'!$A$4:$A$435,$A29,'Forecast-Peak_OffPeak-Nominal'!D$4:D$435)/COUNTIF('Forecast-Peak_OffPeak-Nominal'!$A$4:$A$435,$A29)</f>
        <v>48.225794166666674</v>
      </c>
      <c r="D29" s="19">
        <f>+SUMIF('Forecast-Peak_OffPeak-Nominal'!$A$4:$A$435,$A29,'Forecast-Peak_OffPeak-Nominal'!E$4:E$435)/COUNTIF('Forecast-Peak_OffPeak-Nominal'!$A$4:$A$435,$A29)</f>
        <v>56.983449166666674</v>
      </c>
      <c r="E29" s="19">
        <f>+SUMIF('Forecast-Peak_OffPeak-Nominal'!$A$4:$A$435,$A29,'Forecast-Peak_OffPeak-Nominal'!F$4:F$435)/COUNTIF('Forecast-Peak_OffPeak-Nominal'!$A$4:$A$435,$A29)</f>
        <v>52.329821666666668</v>
      </c>
      <c r="F29" s="19">
        <f>+SUMIF('Forecast-Peak_OffPeak-Nominal'!$A$4:$A$435,$A29,'Forecast-Peak_OffPeak-Nominal'!G$4:G$435)/COUNTIF('Forecast-Peak_OffPeak-Nominal'!$A$4:$A$435,$A29)</f>
        <v>58.208834166666662</v>
      </c>
      <c r="G29" s="19">
        <f>+SUMIF('Forecast-Peak_OffPeak-Nominal'!$A$4:$A$435,$A29,'Forecast-Peak_OffPeak-Nominal'!H$4:H$435)/COUNTIF('Forecast-Peak_OffPeak-Nominal'!$A$4:$A$435,$A29)</f>
        <v>52.395348333333338</v>
      </c>
      <c r="H29" s="19">
        <f>+SUMIF('Forecast-Peak_OffPeak-Nominal'!$A$4:$A$435,$A29,'Forecast-Peak_OffPeak-Nominal'!I$4:I$435)/COUNTIF('Forecast-Peak_OffPeak-Nominal'!$A$4:$A$435,$A29)</f>
        <v>43.342500000000001</v>
      </c>
      <c r="I29" s="19">
        <f>+SUMIF('Forecast-Peak_OffPeak-Nominal'!$A$4:$A$435,$A29,'Forecast-Peak_OffPeak-Nominal'!J$4:J$435)/COUNTIF('Forecast-Peak_OffPeak-Nominal'!$A$4:$A$435,$A29)</f>
        <v>43.473333333333329</v>
      </c>
      <c r="J29" s="19">
        <f>+SUMIF('Forecast-Peak_OffPeak-Nominal'!$A$4:$A$435,$A29,'Forecast-Peak_OffPeak-Nominal'!K$4:K$435)/COUNTIF('Forecast-Peak_OffPeak-Nominal'!$A$4:$A$435,$A29)</f>
        <v>42.864166666666677</v>
      </c>
      <c r="K29" s="19">
        <f>+SUMIF('Forecast-Peak_OffPeak-Nominal'!$A$4:$A$435,$A29,'Forecast-Peak_OffPeak-Nominal'!L$4:L$435)/COUNTIF('Forecast-Peak_OffPeak-Nominal'!$A$4:$A$435,$A29)</f>
        <v>43.247500000000002</v>
      </c>
      <c r="L29" s="19">
        <f>+SUMIF('Forecast-Peak_OffPeak-Nominal'!$A$4:$A$435,$A29,'Forecast-Peak_OffPeak-Nominal'!M$4:M$435)/COUNTIF('Forecast-Peak_OffPeak-Nominal'!$A$4:$A$435,$A29)</f>
        <v>42.758333333333326</v>
      </c>
      <c r="M29" s="20">
        <f>+SUMIF('Forecast-Peak_OffPeak-Nominal'!$A$4:$A$435,$A29,'Forecast-Peak_OffPeak-Nominal'!N$4:N$435)/COUNTIF('Forecast-Peak_OffPeak-Nominal'!$A$4:$A$435,$A29)</f>
        <v>43.25</v>
      </c>
      <c r="O29" s="18">
        <v>160.69900000000001</v>
      </c>
      <c r="P29" s="19">
        <v>162.06</v>
      </c>
      <c r="Q29" s="19">
        <v>159.66</v>
      </c>
      <c r="R29" s="19">
        <v>158.72</v>
      </c>
      <c r="S29" s="19">
        <v>62.101634760176061</v>
      </c>
      <c r="T29" s="19">
        <v>79.75</v>
      </c>
      <c r="U29" s="19">
        <v>62.303067826086945</v>
      </c>
      <c r="V29" s="19">
        <v>27.32</v>
      </c>
      <c r="W29" s="19">
        <v>23.44</v>
      </c>
      <c r="X29" s="20">
        <v>57.405531914893622</v>
      </c>
      <c r="Z29" s="18">
        <f>+SUMIF('Forecast-Peak_OffPeak-Nominal'!$A$4:$A$435,$A29,'Forecast-Peak_OffPeak-Nominal'!AA$4:AA$435)/COUNTIF('Forecast-Peak_OffPeak-Nominal'!$A$4:$A$435,$A29)</f>
        <v>5.8016666666666659</v>
      </c>
      <c r="AA29" s="19">
        <f>+SUMIF('Forecast-Peak_OffPeak-Nominal'!$A$4:$A$435,$A29,'Forecast-Peak_OffPeak-Nominal'!AB$4:AB$435)/COUNTIF('Forecast-Peak_OffPeak-Nominal'!$A$4:$A$435,$A29)</f>
        <v>5.3266666666666671</v>
      </c>
      <c r="AB29" s="19">
        <f>+SUMIF('Forecast-Peak_OffPeak-Nominal'!$A$4:$A$435,$A29,'Forecast-Peak_OffPeak-Nominal'!AC$4:AC$435)/COUNTIF('Forecast-Peak_OffPeak-Nominal'!$A$4:$A$435,$A29)</f>
        <v>5.2850000000000001</v>
      </c>
      <c r="AC29" s="19">
        <f>+SUMIF('Forecast-Peak_OffPeak-Nominal'!$A$4:$A$435,$A29,'Forecast-Peak_OffPeak-Nominal'!AD$4:AD$435)/COUNTIF('Forecast-Peak_OffPeak-Nominal'!$A$4:$A$435,$A29)</f>
        <v>5.7541666666666664</v>
      </c>
      <c r="AD29" s="19">
        <f>+SUMIF('Forecast-Peak_OffPeak-Nominal'!$A$4:$A$435,$A29,'Forecast-Peak_OffPeak-Nominal'!AE$4:AE$435)/COUNTIF('Forecast-Peak_OffPeak-Nominal'!$A$4:$A$435,$A29)</f>
        <v>5.7849999999999993</v>
      </c>
      <c r="AE29" s="19">
        <f>+SUMIF('Forecast-Peak_OffPeak-Nominal'!$A$4:$A$435,$A29,'Forecast-Peak_OffPeak-Nominal'!AF$4:AF$435)/COUNTIF('Forecast-Peak_OffPeak-Nominal'!$A$4:$A$435,$A29)</f>
        <v>5.4608333333333325</v>
      </c>
      <c r="AF29" s="20">
        <f>+SUMIF('Forecast-Peak_OffPeak-Nominal'!$A$4:$A$435,$A29,'Forecast-Peak_OffPeak-Nominal'!AG$4:AG$435)/COUNTIF('Forecast-Peak_OffPeak-Nominal'!$A$4:$A$435,$A29)</f>
        <v>0.4890668165646555</v>
      </c>
      <c r="AH29" s="18">
        <f>+SUMIF('Forecast-Peak_OffPeak-Nominal'!$A$4:$A$435,$A29,'Forecast-Peak_OffPeak-Nominal'!AI$4:AI$435)/COUNTIF('Forecast-Peak_OffPeak-Nominal'!$A$4:$A$435,$A29)</f>
        <v>10.908385584519991</v>
      </c>
      <c r="AI29" s="20">
        <f>+SUMIF('Forecast-Peak_OffPeak-Nominal'!$A$4:$A$436,$A29,'Forecast-Peak_OffPeak-Nominal'!AJ$4:AJ$436)/COUNTIF('Forecast-Peak_OffPeak-Nominal'!$A$4:$A$436,$A29)</f>
        <v>6.3631886052263704</v>
      </c>
      <c r="AK29" s="18">
        <f>+SUMIF('Forecast-Peak_OffPeak-Nominal'!$A$4:$A$435,$A29,'Forecast-Peak_OffPeak-Nominal'!AL$4:AL$435)/COUNTIF('Forecast-Peak_OffPeak-Nominal'!$A$4:$A$435,$A29)</f>
        <v>0.87512305341624386</v>
      </c>
      <c r="AL29" s="20">
        <f>+SUMIF('Forecast-Peak_OffPeak-Nominal'!$A$4:$A$435,$A29,'Forecast-Peak_OffPeak-Nominal'!AM$4:AM$435)/COUNTIF('Forecast-Peak_OffPeak-Nominal'!$A$4:$A$435,$A29)</f>
        <v>1.1186561600281917</v>
      </c>
      <c r="AN29" s="79">
        <v>2</v>
      </c>
      <c r="AO29" s="80">
        <v>2</v>
      </c>
      <c r="AP29" s="80">
        <v>365</v>
      </c>
      <c r="AQ29" s="80">
        <v>2500</v>
      </c>
      <c r="AS29" s="80">
        <v>37.28</v>
      </c>
      <c r="AT29" s="80">
        <f t="shared" si="1"/>
        <v>37.28</v>
      </c>
      <c r="AU29" s="81">
        <v>0</v>
      </c>
      <c r="AW29" s="18">
        <f>+SUMIF('Forecast-Peak_OffPeak-Nominal'!$A$4:$A$435,$A29,'Forecast-Peak_OffPeak-Nominal'!AX$4:AX$435)/COUNTIF('Forecast-Peak_OffPeak-Nominal'!$A$4:$A$435,$A29)</f>
        <v>9.8408142567301269</v>
      </c>
      <c r="AX29" s="19">
        <f>+SUMIF('Forecast-Peak_OffPeak-Nominal'!$A$4:$A$435,$A29,'Forecast-Peak_OffPeak-Nominal'!AY$4:AY$435)/COUNTIF('Forecast-Peak_OffPeak-Nominal'!$A$4:$A$435,$A29)</f>
        <v>10.50569074259966</v>
      </c>
      <c r="AY29" s="19">
        <f>+SUMIF('Forecast-Peak_OffPeak-Nominal'!$A$4:$A$435,$A29,'Forecast-Peak_OffPeak-Nominal'!AZ$4:AZ$435)/COUNTIF('Forecast-Peak_OffPeak-Nominal'!$A$4:$A$435,$A29)</f>
        <v>10.725625666773993</v>
      </c>
      <c r="AZ29" s="19">
        <f>+SUMIF('Forecast-Peak_OffPeak-Nominal'!$A$4:$A$435,$A29,'Forecast-Peak_OffPeak-Nominal'!BA$4:BA$435)/COUNTIF('Forecast-Peak_OffPeak-Nominal'!$A$4:$A$435,$A29)</f>
        <v>7.503415046086876</v>
      </c>
      <c r="BA29" s="19">
        <f>+SUMIF('Forecast-Peak_OffPeak-Nominal'!$A$4:$A$435,$A29,'Forecast-Peak_OffPeak-Nominal'!BB$4:BB$435)/COUNTIF('Forecast-Peak_OffPeak-Nominal'!$A$4:$A$435,$A29)</f>
        <v>7.4202491570366051</v>
      </c>
      <c r="BB29" s="20">
        <f>+SUMIF('Forecast-Peak_OffPeak-Nominal'!$A$4:$A$435,$A29,'Forecast-Peak_OffPeak-Nominal'!BC$4:BC$435)/COUNTIF('Forecast-Peak_OffPeak-Nominal'!$A$4:$A$435,$A29)</f>
        <v>7.4647948769201209</v>
      </c>
      <c r="BD29" s="18">
        <f>AVERAGEIF('Forecast-Peak_OffPeak-Nominal'!$A$4:$A$435,$A29,'Forecast-Peak_OffPeak-Nominal'!BE$4:BE$435)</f>
        <v>286.64669774054397</v>
      </c>
      <c r="BE29" s="20">
        <f>AVERAGEIF('Forecast-Peak_OffPeak-Nominal'!$A$4:$A$435,$A29,'Forecast-Peak_OffPeak-Nominal'!BF$4:BF$435)</f>
        <v>380.81159724875766</v>
      </c>
      <c r="BG29" s="21">
        <v>43</v>
      </c>
      <c r="BH29" s="19">
        <v>0</v>
      </c>
      <c r="BI29" s="19">
        <v>0</v>
      </c>
      <c r="BJ29" s="19">
        <v>16.254166666666606</v>
      </c>
      <c r="BK29" s="19">
        <v>16.254166666666606</v>
      </c>
      <c r="BL29" s="19">
        <v>4.8694047619047467</v>
      </c>
      <c r="BM29" s="19">
        <v>4.8694047619047467</v>
      </c>
      <c r="BN29" s="19">
        <v>4.8694047619047467</v>
      </c>
      <c r="BO29" s="19">
        <v>4.8694047619047467</v>
      </c>
      <c r="BP29" s="19">
        <v>16.254166666666606</v>
      </c>
      <c r="BQ29" s="19">
        <v>26.015833333333376</v>
      </c>
      <c r="BR29" s="19">
        <v>24.376666666666665</v>
      </c>
      <c r="BS29" s="19">
        <v>19.50726190476189</v>
      </c>
      <c r="BT29" s="19">
        <v>19.50726190476189</v>
      </c>
      <c r="BU29" s="19">
        <v>19.50726190476189</v>
      </c>
      <c r="BV29" s="19">
        <v>18.939999999999827</v>
      </c>
      <c r="BW29" s="19">
        <v>0</v>
      </c>
      <c r="BX29" s="19">
        <v>4.8694047619047467</v>
      </c>
      <c r="BY29" s="19">
        <v>4.8694047619047467</v>
      </c>
      <c r="BZ29" s="19">
        <v>4.8515755238095437</v>
      </c>
      <c r="CA29" s="19">
        <v>0</v>
      </c>
      <c r="CC29" s="22">
        <f>VLOOKUP($A29,GDP!$A$8:$D$50,3,0)</f>
        <v>2.0379077442437808E-2</v>
      </c>
    </row>
    <row r="30" spans="1:81" x14ac:dyDescent="0.3">
      <c r="A30" s="17">
        <f t="shared" si="0"/>
        <v>2049</v>
      </c>
      <c r="B30" s="18">
        <f>+SUMIF('Forecast-Peak_OffPeak-Nominal'!$A$4:$A$435,$A30,'Forecast-Peak_OffPeak-Nominal'!C$4:C$435)/COUNTIF('Forecast-Peak_OffPeak-Nominal'!$A$4:$A$435,$A30)</f>
        <v>52.803340000000013</v>
      </c>
      <c r="C30" s="19">
        <f>+SUMIF('Forecast-Peak_OffPeak-Nominal'!$A$4:$A$435,$A30,'Forecast-Peak_OffPeak-Nominal'!D$4:D$435)/COUNTIF('Forecast-Peak_OffPeak-Nominal'!$A$4:$A$435,$A30)</f>
        <v>48.349882500000007</v>
      </c>
      <c r="D30" s="19">
        <f>+SUMIF('Forecast-Peak_OffPeak-Nominal'!$A$4:$A$435,$A30,'Forecast-Peak_OffPeak-Nominal'!E$4:E$435)/COUNTIF('Forecast-Peak_OffPeak-Nominal'!$A$4:$A$435,$A30)</f>
        <v>58.754427499999998</v>
      </c>
      <c r="E30" s="19">
        <f>+SUMIF('Forecast-Peak_OffPeak-Nominal'!$A$4:$A$435,$A30,'Forecast-Peak_OffPeak-Nominal'!F$4:F$435)/COUNTIF('Forecast-Peak_OffPeak-Nominal'!$A$4:$A$435,$A30)</f>
        <v>53.186104166666667</v>
      </c>
      <c r="F30" s="19">
        <f>+SUMIF('Forecast-Peak_OffPeak-Nominal'!$A$4:$A$435,$A30,'Forecast-Peak_OffPeak-Nominal'!G$4:G$435)/COUNTIF('Forecast-Peak_OffPeak-Nominal'!$A$4:$A$435,$A30)</f>
        <v>60.230699999999992</v>
      </c>
      <c r="G30" s="19">
        <f>+SUMIF('Forecast-Peak_OffPeak-Nominal'!$A$4:$A$435,$A30,'Forecast-Peak_OffPeak-Nominal'!H$4:H$435)/COUNTIF('Forecast-Peak_OffPeak-Nominal'!$A$4:$A$435,$A30)</f>
        <v>53.255095833333336</v>
      </c>
      <c r="H30" s="19">
        <f>+SUMIF('Forecast-Peak_OffPeak-Nominal'!$A$4:$A$435,$A30,'Forecast-Peak_OffPeak-Nominal'!I$4:I$435)/COUNTIF('Forecast-Peak_OffPeak-Nominal'!$A$4:$A$435,$A30)</f>
        <v>44.061666666666667</v>
      </c>
      <c r="I30" s="19">
        <f>+SUMIF('Forecast-Peak_OffPeak-Nominal'!$A$4:$A$435,$A30,'Forecast-Peak_OffPeak-Nominal'!J$4:J$435)/COUNTIF('Forecast-Peak_OffPeak-Nominal'!$A$4:$A$435,$A30)</f>
        <v>44.25416666666667</v>
      </c>
      <c r="J30" s="19">
        <f>+SUMIF('Forecast-Peak_OffPeak-Nominal'!$A$4:$A$435,$A30,'Forecast-Peak_OffPeak-Nominal'!K$4:K$435)/COUNTIF('Forecast-Peak_OffPeak-Nominal'!$A$4:$A$435,$A30)</f>
        <v>43.531666666666666</v>
      </c>
      <c r="K30" s="19">
        <f>+SUMIF('Forecast-Peak_OffPeak-Nominal'!$A$4:$A$435,$A30,'Forecast-Peak_OffPeak-Nominal'!L$4:L$435)/COUNTIF('Forecast-Peak_OffPeak-Nominal'!$A$4:$A$435,$A30)</f>
        <v>44.072499999999991</v>
      </c>
      <c r="L30" s="19">
        <f>+SUMIF('Forecast-Peak_OffPeak-Nominal'!$A$4:$A$435,$A30,'Forecast-Peak_OffPeak-Nominal'!M$4:M$435)/COUNTIF('Forecast-Peak_OffPeak-Nominal'!$A$4:$A$435,$A30)</f>
        <v>43.512499999999996</v>
      </c>
      <c r="M30" s="20">
        <f>+SUMIF('Forecast-Peak_OffPeak-Nominal'!$A$4:$A$435,$A30,'Forecast-Peak_OffPeak-Nominal'!N$4:N$435)/COUNTIF('Forecast-Peak_OffPeak-Nominal'!$A$4:$A$435,$A30)</f>
        <v>44.030833333333334</v>
      </c>
      <c r="O30" s="18">
        <v>195.494</v>
      </c>
      <c r="P30" s="19">
        <v>197.15</v>
      </c>
      <c r="Q30" s="19">
        <v>193.63</v>
      </c>
      <c r="R30" s="19">
        <v>192.69</v>
      </c>
      <c r="S30" s="19">
        <v>63.376379857181327</v>
      </c>
      <c r="T30" s="19">
        <v>72.53</v>
      </c>
      <c r="U30" s="19">
        <v>63.514330434782607</v>
      </c>
      <c r="V30" s="19">
        <v>28.05</v>
      </c>
      <c r="W30" s="19">
        <v>24.05</v>
      </c>
      <c r="X30" s="20">
        <v>58.162297872340432</v>
      </c>
      <c r="Z30" s="18">
        <f>+SUMIF('Forecast-Peak_OffPeak-Nominal'!$A$4:$A$435,$A30,'Forecast-Peak_OffPeak-Nominal'!AA$4:AA$435)/COUNTIF('Forecast-Peak_OffPeak-Nominal'!$A$4:$A$435,$A30)</f>
        <v>5.8824999999999994</v>
      </c>
      <c r="AA30" s="19">
        <f>+SUMIF('Forecast-Peak_OffPeak-Nominal'!$A$4:$A$435,$A30,'Forecast-Peak_OffPeak-Nominal'!AB$4:AB$435)/COUNTIF('Forecast-Peak_OffPeak-Nominal'!$A$4:$A$435,$A30)</f>
        <v>5.4116666666666662</v>
      </c>
      <c r="AB30" s="19">
        <f>+SUMIF('Forecast-Peak_OffPeak-Nominal'!$A$4:$A$435,$A30,'Forecast-Peak_OffPeak-Nominal'!AC$4:AC$435)/COUNTIF('Forecast-Peak_OffPeak-Nominal'!$A$4:$A$435,$A30)</f>
        <v>5.2541666666666673</v>
      </c>
      <c r="AC30" s="19">
        <f>+SUMIF('Forecast-Peak_OffPeak-Nominal'!$A$4:$A$435,$A30,'Forecast-Peak_OffPeak-Nominal'!AD$4:AD$435)/COUNTIF('Forecast-Peak_OffPeak-Nominal'!$A$4:$A$435,$A30)</f>
        <v>5.84</v>
      </c>
      <c r="AD30" s="19">
        <f>+SUMIF('Forecast-Peak_OffPeak-Nominal'!$A$4:$A$435,$A30,'Forecast-Peak_OffPeak-Nominal'!AE$4:AE$435)/COUNTIF('Forecast-Peak_OffPeak-Nominal'!$A$4:$A$435,$A30)</f>
        <v>5.8658333333333346</v>
      </c>
      <c r="AE30" s="19">
        <f>+SUMIF('Forecast-Peak_OffPeak-Nominal'!$A$4:$A$435,$A30,'Forecast-Peak_OffPeak-Nominal'!AF$4:AF$435)/COUNTIF('Forecast-Peak_OffPeak-Nominal'!$A$4:$A$435,$A30)</f>
        <v>5.5833333333333348</v>
      </c>
      <c r="AF30" s="20">
        <f>+SUMIF('Forecast-Peak_OffPeak-Nominal'!$A$4:$A$435,$A30,'Forecast-Peak_OffPeak-Nominal'!AG$4:AG$435)/COUNTIF('Forecast-Peak_OffPeak-Nominal'!$A$4:$A$435,$A30)</f>
        <v>0.49843738266747367</v>
      </c>
      <c r="AH30" s="18">
        <f>+SUMIF('Forecast-Peak_OffPeak-Nominal'!$A$4:$A$435,$A30,'Forecast-Peak_OffPeak-Nominal'!AI$4:AI$435)/COUNTIF('Forecast-Peak_OffPeak-Nominal'!$A$4:$A$435,$A30)</f>
        <v>10.971009312136601</v>
      </c>
      <c r="AI30" s="20">
        <f>+SUMIF('Forecast-Peak_OffPeak-Nominal'!$A$4:$A$436,$A30,'Forecast-Peak_OffPeak-Nominal'!AJ$4:AJ$436)/COUNTIF('Forecast-Peak_OffPeak-Nominal'!$A$4:$A$436,$A30)</f>
        <v>6.4410284618752405</v>
      </c>
      <c r="AK30" s="18">
        <f>+SUMIF('Forecast-Peak_OffPeak-Nominal'!$A$4:$A$435,$A30,'Forecast-Peak_OffPeak-Nominal'!AL$4:AL$435)/COUNTIF('Forecast-Peak_OffPeak-Nominal'!$A$4:$A$435,$A30)</f>
        <v>0.89611107328703421</v>
      </c>
      <c r="AL30" s="20">
        <f>+SUMIF('Forecast-Peak_OffPeak-Nominal'!$A$4:$A$435,$A30,'Forecast-Peak_OffPeak-Nominal'!AM$4:AM$435)/COUNTIF('Forecast-Peak_OffPeak-Nominal'!$A$4:$A$435,$A30)</f>
        <v>1.1428216961837241</v>
      </c>
      <c r="AN30" s="79">
        <v>2</v>
      </c>
      <c r="AO30" s="80">
        <v>2</v>
      </c>
      <c r="AP30" s="80">
        <v>365</v>
      </c>
      <c r="AQ30" s="80">
        <v>2500</v>
      </c>
      <c r="AS30" s="80">
        <v>39.89</v>
      </c>
      <c r="AT30" s="80">
        <f t="shared" si="1"/>
        <v>39.89</v>
      </c>
      <c r="AU30" s="81">
        <v>0</v>
      </c>
      <c r="AW30" s="18">
        <f>+SUMIF('Forecast-Peak_OffPeak-Nominal'!$A$4:$A$435,$A30,'Forecast-Peak_OffPeak-Nominal'!AX$4:AX$435)/COUNTIF('Forecast-Peak_OffPeak-Nominal'!$A$4:$A$435,$A30)</f>
        <v>9.7825928718267345</v>
      </c>
      <c r="AX30" s="19">
        <f>+SUMIF('Forecast-Peak_OffPeak-Nominal'!$A$4:$A$435,$A30,'Forecast-Peak_OffPeak-Nominal'!AY$4:AY$435)/COUNTIF('Forecast-Peak_OffPeak-Nominal'!$A$4:$A$435,$A30)</f>
        <v>10.574521515126316</v>
      </c>
      <c r="AY30" s="19">
        <f>+SUMIF('Forecast-Peak_OffPeak-Nominal'!$A$4:$A$435,$A30,'Forecast-Peak_OffPeak-Nominal'!AZ$4:AZ$435)/COUNTIF('Forecast-Peak_OffPeak-Nominal'!$A$4:$A$435,$A30)</f>
        <v>10.834937942164258</v>
      </c>
      <c r="AZ30" s="19">
        <f>+SUMIF('Forecast-Peak_OffPeak-Nominal'!$A$4:$A$435,$A30,'Forecast-Peak_OffPeak-Nominal'!BA$4:BA$435)/COUNTIF('Forecast-Peak_OffPeak-Nominal'!$A$4:$A$435,$A30)</f>
        <v>7.5202571228152406</v>
      </c>
      <c r="BA30" s="19">
        <f>+SUMIF('Forecast-Peak_OffPeak-Nominal'!$A$4:$A$435,$A30,'Forecast-Peak_OffPeak-Nominal'!BB$4:BB$435)/COUNTIF('Forecast-Peak_OffPeak-Nominal'!$A$4:$A$435,$A30)</f>
        <v>7.4291421612377242</v>
      </c>
      <c r="BB30" s="20">
        <f>+SUMIF('Forecast-Peak_OffPeak-Nominal'!$A$4:$A$435,$A30,'Forecast-Peak_OffPeak-Nominal'!BC$4:BC$435)/COUNTIF('Forecast-Peak_OffPeak-Nominal'!$A$4:$A$435,$A30)</f>
        <v>7.4731283267955328</v>
      </c>
      <c r="BD30" s="18">
        <f>AVERAGEIF('Forecast-Peak_OffPeak-Nominal'!$A$4:$A$435,$A30,'Forecast-Peak_OffPeak-Nominal'!BE$4:BE$435)</f>
        <v>292.49678794082962</v>
      </c>
      <c r="BE30" s="20">
        <f>AVERAGEIF('Forecast-Peak_OffPeak-Nominal'!$A$4:$A$435,$A30,'Forecast-Peak_OffPeak-Nominal'!BF$4:BF$435)</f>
        <v>388.58347186228121</v>
      </c>
      <c r="BG30" s="21">
        <v>44</v>
      </c>
      <c r="BH30" s="19">
        <v>0</v>
      </c>
      <c r="BI30" s="19">
        <v>0</v>
      </c>
      <c r="BJ30" s="19">
        <v>16.524999999999977</v>
      </c>
      <c r="BK30" s="19">
        <v>16.524999999999977</v>
      </c>
      <c r="BL30" s="19">
        <v>4.9499999999999886</v>
      </c>
      <c r="BM30" s="19">
        <v>4.9499999999999886</v>
      </c>
      <c r="BN30" s="19">
        <v>4.9499999999999886</v>
      </c>
      <c r="BO30" s="19">
        <v>4.9499999999999886</v>
      </c>
      <c r="BP30" s="19">
        <v>16.524999999999977</v>
      </c>
      <c r="BQ30" s="19">
        <v>26.450000000000045</v>
      </c>
      <c r="BR30" s="19">
        <v>24.782500000000027</v>
      </c>
      <c r="BS30" s="19">
        <v>19.832499999999982</v>
      </c>
      <c r="BT30" s="19">
        <v>19.832499999999982</v>
      </c>
      <c r="BU30" s="19">
        <v>19.832499999999982</v>
      </c>
      <c r="BV30" s="19">
        <v>19.454999999999927</v>
      </c>
      <c r="BW30" s="19">
        <v>0</v>
      </c>
      <c r="BX30" s="19">
        <v>4.9499999999999886</v>
      </c>
      <c r="BY30" s="19">
        <v>4.9499999999999886</v>
      </c>
      <c r="BZ30" s="19">
        <v>4.937107750000024</v>
      </c>
      <c r="CA30" s="19">
        <v>0</v>
      </c>
      <c r="CC30" s="22">
        <f>VLOOKUP($A30,GDP!$A$8:$D$50,3,0)</f>
        <v>2.0408713047797976E-2</v>
      </c>
    </row>
    <row r="31" spans="1:81" x14ac:dyDescent="0.3">
      <c r="A31" s="17">
        <f t="shared" si="0"/>
        <v>2050</v>
      </c>
      <c r="B31" s="18">
        <f>+SUMIF('Forecast-Peak_OffPeak-Nominal'!$A$4:$A$435,$A31,'Forecast-Peak_OffPeak-Nominal'!C$4:C$435)/COUNTIF('Forecast-Peak_OffPeak-Nominal'!$A$4:$A$435,$A31)</f>
        <v>53.472494166666671</v>
      </c>
      <c r="C31" s="19">
        <f>+SUMIF('Forecast-Peak_OffPeak-Nominal'!$A$4:$A$435,$A31,'Forecast-Peak_OffPeak-Nominal'!D$4:D$435)/COUNTIF('Forecast-Peak_OffPeak-Nominal'!$A$4:$A$435,$A31)</f>
        <v>49.217094166666662</v>
      </c>
      <c r="D31" s="19">
        <f>+SUMIF('Forecast-Peak_OffPeak-Nominal'!$A$4:$A$435,$A31,'Forecast-Peak_OffPeak-Nominal'!E$4:E$435)/COUNTIF('Forecast-Peak_OffPeak-Nominal'!$A$4:$A$435,$A31)</f>
        <v>58.225515833333326</v>
      </c>
      <c r="E31" s="19">
        <f>+SUMIF('Forecast-Peak_OffPeak-Nominal'!$A$4:$A$435,$A31,'Forecast-Peak_OffPeak-Nominal'!F$4:F$435)/COUNTIF('Forecast-Peak_OffPeak-Nominal'!$A$4:$A$435,$A31)</f>
        <v>53.904826666666658</v>
      </c>
      <c r="F31" s="19">
        <f>+SUMIF('Forecast-Peak_OffPeak-Nominal'!$A$4:$A$435,$A31,'Forecast-Peak_OffPeak-Nominal'!G$4:G$435)/COUNTIF('Forecast-Peak_OffPeak-Nominal'!$A$4:$A$435,$A31)</f>
        <v>59.178381666666667</v>
      </c>
      <c r="G31" s="19">
        <f>+SUMIF('Forecast-Peak_OffPeak-Nominal'!$A$4:$A$435,$A31,'Forecast-Peak_OffPeak-Nominal'!H$4:H$435)/COUNTIF('Forecast-Peak_OffPeak-Nominal'!$A$4:$A$435,$A31)</f>
        <v>53.688595833333331</v>
      </c>
      <c r="H31" s="19">
        <f>+SUMIF('Forecast-Peak_OffPeak-Nominal'!$A$4:$A$435,$A31,'Forecast-Peak_OffPeak-Nominal'!I$4:I$435)/COUNTIF('Forecast-Peak_OffPeak-Nominal'!$A$4:$A$435,$A31)</f>
        <v>44.884999999999998</v>
      </c>
      <c r="I31" s="19">
        <f>+SUMIF('Forecast-Peak_OffPeak-Nominal'!$A$4:$A$435,$A31,'Forecast-Peak_OffPeak-Nominal'!J$4:J$435)/COUNTIF('Forecast-Peak_OffPeak-Nominal'!$A$4:$A$435,$A31)</f>
        <v>45.002499999999998</v>
      </c>
      <c r="J31" s="19">
        <f>+SUMIF('Forecast-Peak_OffPeak-Nominal'!$A$4:$A$435,$A31,'Forecast-Peak_OffPeak-Nominal'!K$4:K$435)/COUNTIF('Forecast-Peak_OffPeak-Nominal'!$A$4:$A$435,$A31)</f>
        <v>44.317499999999995</v>
      </c>
      <c r="K31" s="19">
        <f>+SUMIF('Forecast-Peak_OffPeak-Nominal'!$A$4:$A$435,$A31,'Forecast-Peak_OffPeak-Nominal'!L$4:L$435)/COUNTIF('Forecast-Peak_OffPeak-Nominal'!$A$4:$A$435,$A31)</f>
        <v>44.776666666666671</v>
      </c>
      <c r="L31" s="19">
        <f>+SUMIF('Forecast-Peak_OffPeak-Nominal'!$A$4:$A$435,$A31,'Forecast-Peak_OffPeak-Nominal'!M$4:M$435)/COUNTIF('Forecast-Peak_OffPeak-Nominal'!$A$4:$A$435,$A31)</f>
        <v>44.36249999999999</v>
      </c>
      <c r="M31" s="20">
        <f>+SUMIF('Forecast-Peak_OffPeak-Nominal'!$A$4:$A$435,$A31,'Forecast-Peak_OffPeak-Nominal'!N$4:N$435)/COUNTIF('Forecast-Peak_OffPeak-Nominal'!$A$4:$A$435,$A31)</f>
        <v>44.838333333333338</v>
      </c>
      <c r="O31" s="18">
        <v>169.048</v>
      </c>
      <c r="P31" s="19">
        <v>170.48</v>
      </c>
      <c r="Q31" s="19">
        <v>167.51</v>
      </c>
      <c r="R31" s="19">
        <v>166.57</v>
      </c>
      <c r="S31" s="19">
        <v>64.667231240111818</v>
      </c>
      <c r="T31" s="19">
        <v>82.97</v>
      </c>
      <c r="U31" s="19">
        <v>64.755624347826085</v>
      </c>
      <c r="V31" s="19">
        <v>28.75</v>
      </c>
      <c r="W31" s="19">
        <v>24.68</v>
      </c>
      <c r="X31" s="20">
        <v>59.317361702127663</v>
      </c>
      <c r="Z31" s="18">
        <f>+SUMIF('Forecast-Peak_OffPeak-Nominal'!$A$4:$A$435,$A31,'Forecast-Peak_OffPeak-Nominal'!AA$4:AA$435)/COUNTIF('Forecast-Peak_OffPeak-Nominal'!$A$4:$A$435,$A31)</f>
        <v>5.9725000000000001</v>
      </c>
      <c r="AA31" s="19">
        <f>+SUMIF('Forecast-Peak_OffPeak-Nominal'!$A$4:$A$435,$A31,'Forecast-Peak_OffPeak-Nominal'!AB$4:AB$435)/COUNTIF('Forecast-Peak_OffPeak-Nominal'!$A$4:$A$435,$A31)</f>
        <v>5.5183333333333335</v>
      </c>
      <c r="AB31" s="19">
        <f>+SUMIF('Forecast-Peak_OffPeak-Nominal'!$A$4:$A$435,$A31,'Forecast-Peak_OffPeak-Nominal'!AC$4:AC$435)/COUNTIF('Forecast-Peak_OffPeak-Nominal'!$A$4:$A$435,$A31)</f>
        <v>5.3433333333333337</v>
      </c>
      <c r="AC31" s="19">
        <f>+SUMIF('Forecast-Peak_OffPeak-Nominal'!$A$4:$A$435,$A31,'Forecast-Peak_OffPeak-Nominal'!AD$4:AD$435)/COUNTIF('Forecast-Peak_OffPeak-Nominal'!$A$4:$A$435,$A31)</f>
        <v>5.9508333333333319</v>
      </c>
      <c r="AD31" s="19">
        <f>+SUMIF('Forecast-Peak_OffPeak-Nominal'!$A$4:$A$435,$A31,'Forecast-Peak_OffPeak-Nominal'!AE$4:AE$435)/COUNTIF('Forecast-Peak_OffPeak-Nominal'!$A$4:$A$435,$A31)</f>
        <v>5.9541666666666657</v>
      </c>
      <c r="AE31" s="19">
        <f>+SUMIF('Forecast-Peak_OffPeak-Nominal'!$A$4:$A$435,$A31,'Forecast-Peak_OffPeak-Nominal'!AF$4:AF$435)/COUNTIF('Forecast-Peak_OffPeak-Nominal'!$A$4:$A$435,$A31)</f>
        <v>5.7333333333333334</v>
      </c>
      <c r="AF31" s="20">
        <f>+SUMIF('Forecast-Peak_OffPeak-Nominal'!$A$4:$A$435,$A31,'Forecast-Peak_OffPeak-Nominal'!AG$4:AG$435)/COUNTIF('Forecast-Peak_OffPeak-Nominal'!$A$4:$A$435,$A31)</f>
        <v>0.50799570575527209</v>
      </c>
      <c r="AH31" s="18">
        <f>+SUMIF('Forecast-Peak_OffPeak-Nominal'!$A$4:$A$435,$A31,'Forecast-Peak_OffPeak-Nominal'!AI$4:AI$435)/COUNTIF('Forecast-Peak_OffPeak-Nominal'!$A$4:$A$435,$A31)</f>
        <v>11.045233611227175</v>
      </c>
      <c r="AI31" s="20">
        <f>+SUMIF('Forecast-Peak_OffPeak-Nominal'!$A$4:$A$436,$A31,'Forecast-Peak_OffPeak-Nominal'!AJ$4:AJ$436)/COUNTIF('Forecast-Peak_OffPeak-Nominal'!$A$4:$A$436,$A31)</f>
        <v>6.5304688899980734</v>
      </c>
      <c r="AK31" s="18">
        <f>+SUMIF('Forecast-Peak_OffPeak-Nominal'!$A$4:$A$435,$A31,'Forecast-Peak_OffPeak-Nominal'!AL$4:AL$435)/COUNTIF('Forecast-Peak_OffPeak-Nominal'!$A$4:$A$435,$A31)</f>
        <v>0.91730426738183557</v>
      </c>
      <c r="AL31" s="20">
        <f>+SUMIF('Forecast-Peak_OffPeak-Nominal'!$A$4:$A$435,$A31,'Forecast-Peak_OffPeak-Nominal'!AM$4:AM$435)/COUNTIF('Forecast-Peak_OffPeak-Nominal'!$A$4:$A$435,$A31)</f>
        <v>1.167224529242697</v>
      </c>
      <c r="AN31" s="79">
        <v>2</v>
      </c>
      <c r="AO31" s="80">
        <v>2</v>
      </c>
      <c r="AP31" s="80">
        <v>365</v>
      </c>
      <c r="AQ31" s="80">
        <v>2500</v>
      </c>
      <c r="AS31" s="80">
        <v>42.69</v>
      </c>
      <c r="AT31" s="80">
        <f t="shared" si="1"/>
        <v>42.69</v>
      </c>
      <c r="AU31" s="81">
        <v>0</v>
      </c>
      <c r="AW31" s="18">
        <f>+SUMIF('Forecast-Peak_OffPeak-Nominal'!$A$4:$A$435,$A31,'Forecast-Peak_OffPeak-Nominal'!AX$4:AX$435)/COUNTIF('Forecast-Peak_OffPeak-Nominal'!$A$4:$A$435,$A31)</f>
        <v>9.7243848668293609</v>
      </c>
      <c r="AX31" s="19">
        <f>+SUMIF('Forecast-Peak_OffPeak-Nominal'!$A$4:$A$435,$A31,'Forecast-Peak_OffPeak-Nominal'!AY$4:AY$435)/COUNTIF('Forecast-Peak_OffPeak-Nominal'!$A$4:$A$435,$A31)</f>
        <v>10.205074228954189</v>
      </c>
      <c r="AY31" s="19">
        <f>+SUMIF('Forecast-Peak_OffPeak-Nominal'!$A$4:$A$435,$A31,'Forecast-Peak_OffPeak-Nominal'!AZ$4:AZ$435)/COUNTIF('Forecast-Peak_OffPeak-Nominal'!$A$4:$A$435,$A31)</f>
        <v>10.368133847446588</v>
      </c>
      <c r="AZ31" s="19">
        <f>+SUMIF('Forecast-Peak_OffPeak-Nominal'!$A$4:$A$435,$A31,'Forecast-Peak_OffPeak-Nominal'!BA$4:BA$435)/COUNTIF('Forecast-Peak_OffPeak-Nominal'!$A$4:$A$435,$A31)</f>
        <v>7.5456705744655643</v>
      </c>
      <c r="BA31" s="19">
        <f>+SUMIF('Forecast-Peak_OffPeak-Nominal'!$A$4:$A$435,$A31,'Forecast-Peak_OffPeak-Nominal'!BB$4:BB$435)/COUNTIF('Forecast-Peak_OffPeak-Nominal'!$A$4:$A$435,$A31)</f>
        <v>7.4499085630730084</v>
      </c>
      <c r="BB31" s="20">
        <f>+SUMIF('Forecast-Peak_OffPeak-Nominal'!$A$4:$A$435,$A31,'Forecast-Peak_OffPeak-Nominal'!BC$4:BC$435)/COUNTIF('Forecast-Peak_OffPeak-Nominal'!$A$4:$A$435,$A31)</f>
        <v>7.4730735375854112</v>
      </c>
      <c r="BD31" s="18">
        <f>AVERAGEIF('Forecast-Peak_OffPeak-Nominal'!$A$4:$A$435,$A31,'Forecast-Peak_OffPeak-Nominal'!BE$4:BE$435)</f>
        <v>298.44563386998885</v>
      </c>
      <c r="BE31" s="20">
        <f>AVERAGEIF('Forecast-Peak_OffPeak-Nominal'!$A$4:$A$435,$A31,'Forecast-Peak_OffPeak-Nominal'!BF$4:BF$435)</f>
        <v>396.48654396437252</v>
      </c>
      <c r="BG31" s="21">
        <v>45</v>
      </c>
      <c r="BH31" s="19">
        <v>0</v>
      </c>
      <c r="BI31" s="19">
        <v>0</v>
      </c>
      <c r="BJ31" s="19">
        <v>16.795833333333235</v>
      </c>
      <c r="BK31" s="19">
        <v>16.795833333333235</v>
      </c>
      <c r="BL31" s="19">
        <v>5.0305952380952306</v>
      </c>
      <c r="BM31" s="19">
        <v>5.0305952380952306</v>
      </c>
      <c r="BN31" s="19">
        <v>5.0305952380952306</v>
      </c>
      <c r="BO31" s="19">
        <v>5.0305952380952306</v>
      </c>
      <c r="BP31" s="19">
        <v>16.795833333333235</v>
      </c>
      <c r="BQ31" s="19">
        <v>26.884166666666715</v>
      </c>
      <c r="BR31" s="19">
        <v>25.188333333333276</v>
      </c>
      <c r="BS31" s="19">
        <v>20.157738095238074</v>
      </c>
      <c r="BT31" s="19">
        <v>20.157738095238074</v>
      </c>
      <c r="BU31" s="19">
        <v>20.157738095238074</v>
      </c>
      <c r="BV31" s="19">
        <v>19.9699999999998</v>
      </c>
      <c r="BW31" s="19">
        <v>0</v>
      </c>
      <c r="BX31" s="19">
        <v>5.0305952380952306</v>
      </c>
      <c r="BY31" s="19">
        <v>5.0305952380952306</v>
      </c>
      <c r="BZ31" s="19">
        <v>5.0226399761905043</v>
      </c>
      <c r="CA31" s="19">
        <v>0</v>
      </c>
      <c r="CC31" s="22">
        <f>VLOOKUP($A31,GDP!$A$8:$D$50,3,0)</f>
        <v>2.0338158141971038E-2</v>
      </c>
    </row>
    <row r="32" spans="1:81" x14ac:dyDescent="0.3">
      <c r="A32" s="17">
        <f t="shared" si="0"/>
        <v>2051</v>
      </c>
      <c r="B32" s="18">
        <f>+SUMIF('Forecast-Peak_OffPeak-Nominal'!$A$4:$A$435,$A32,'Forecast-Peak_OffPeak-Nominal'!C$4:C$435)/COUNTIF('Forecast-Peak_OffPeak-Nominal'!$A$4:$A$435,$A32)</f>
        <v>55.229324999999989</v>
      </c>
      <c r="C32" s="19">
        <f>+SUMIF('Forecast-Peak_OffPeak-Nominal'!$A$4:$A$435,$A32,'Forecast-Peak_OffPeak-Nominal'!D$4:D$435)/COUNTIF('Forecast-Peak_OffPeak-Nominal'!$A$4:$A$435,$A32)</f>
        <v>50.86288583333333</v>
      </c>
      <c r="D32" s="19">
        <f>+SUMIF('Forecast-Peak_OffPeak-Nominal'!$A$4:$A$435,$A32,'Forecast-Peak_OffPeak-Nominal'!E$4:E$435)/COUNTIF('Forecast-Peak_OffPeak-Nominal'!$A$4:$A$435,$A32)</f>
        <v>59.953553333333332</v>
      </c>
      <c r="E32" s="19">
        <f>+SUMIF('Forecast-Peak_OffPeak-Nominal'!$A$4:$A$435,$A32,'Forecast-Peak_OffPeak-Nominal'!F$4:F$435)/COUNTIF('Forecast-Peak_OffPeak-Nominal'!$A$4:$A$435,$A32)</f>
        <v>55.492778333333341</v>
      </c>
      <c r="F32" s="19">
        <f>+SUMIF('Forecast-Peak_OffPeak-Nominal'!$A$4:$A$435,$A32,'Forecast-Peak_OffPeak-Nominal'!G$4:G$435)/COUNTIF('Forecast-Peak_OffPeak-Nominal'!$A$4:$A$435,$A32)</f>
        <v>60.783465833333338</v>
      </c>
      <c r="G32" s="19">
        <f>+SUMIF('Forecast-Peak_OffPeak-Nominal'!$A$4:$A$435,$A32,'Forecast-Peak_OffPeak-Nominal'!H$4:H$435)/COUNTIF('Forecast-Peak_OffPeak-Nominal'!$A$4:$A$435,$A32)</f>
        <v>55.234101666666668</v>
      </c>
      <c r="H32" s="19">
        <f>+SUMIF('Forecast-Peak_OffPeak-Nominal'!$A$4:$A$435,$A32,'Forecast-Peak_OffPeak-Nominal'!I$4:I$435)/COUNTIF('Forecast-Peak_OffPeak-Nominal'!$A$4:$A$435,$A32)</f>
        <v>45.547500000000007</v>
      </c>
      <c r="I32" s="19">
        <f>+SUMIF('Forecast-Peak_OffPeak-Nominal'!$A$4:$A$435,$A32,'Forecast-Peak_OffPeak-Nominal'!J$4:J$435)/COUNTIF('Forecast-Peak_OffPeak-Nominal'!$A$4:$A$435,$A32)</f>
        <v>45.604166666666664</v>
      </c>
      <c r="J32" s="19">
        <f>+SUMIF('Forecast-Peak_OffPeak-Nominal'!$A$4:$A$435,$A32,'Forecast-Peak_OffPeak-Nominal'!K$4:K$435)/COUNTIF('Forecast-Peak_OffPeak-Nominal'!$A$4:$A$435,$A32)</f>
        <v>45.005833333333328</v>
      </c>
      <c r="K32" s="19">
        <f>+SUMIF('Forecast-Peak_OffPeak-Nominal'!$A$4:$A$435,$A32,'Forecast-Peak_OffPeak-Nominal'!L$4:L$435)/COUNTIF('Forecast-Peak_OffPeak-Nominal'!$A$4:$A$435,$A32)</f>
        <v>45.400833333333331</v>
      </c>
      <c r="L32" s="19">
        <f>+SUMIF('Forecast-Peak_OffPeak-Nominal'!$A$4:$A$435,$A32,'Forecast-Peak_OffPeak-Nominal'!M$4:M$435)/COUNTIF('Forecast-Peak_OffPeak-Nominal'!$A$4:$A$435,$A32)</f>
        <v>45.091666666666669</v>
      </c>
      <c r="M32" s="20">
        <f>+SUMIF('Forecast-Peak_OffPeak-Nominal'!$A$4:$A$435,$A32,'Forecast-Peak_OffPeak-Nominal'!N$4:N$435)/COUNTIF('Forecast-Peak_OffPeak-Nominal'!$A$4:$A$435,$A32)</f>
        <v>45.540833333333325</v>
      </c>
      <c r="O32" s="18">
        <v>174.119</v>
      </c>
      <c r="P32" s="19">
        <v>175.59440000000001</v>
      </c>
      <c r="Q32" s="19">
        <v>172.53530000000001</v>
      </c>
      <c r="R32" s="19">
        <v>171.56710000000001</v>
      </c>
      <c r="S32" s="19">
        <v>66.607248177315171</v>
      </c>
      <c r="T32" s="19">
        <v>85.459100000000007</v>
      </c>
      <c r="U32" s="19">
        <v>66.698293078260875</v>
      </c>
      <c r="V32" s="19">
        <v>29.612500000000001</v>
      </c>
      <c r="W32" s="19">
        <v>25.420400000000001</v>
      </c>
      <c r="X32" s="20">
        <v>61.096882553191492</v>
      </c>
      <c r="Z32" s="18">
        <f>+SUMIF('Forecast-Peak_OffPeak-Nominal'!$A$4:$A$435,$A32,'Forecast-Peak_OffPeak-Nominal'!AA$4:AA$435)/COUNTIF('Forecast-Peak_OffPeak-Nominal'!$A$4:$A$435,$A32)</f>
        <v>6.0733333333333333</v>
      </c>
      <c r="AA32" s="19">
        <f>+SUMIF('Forecast-Peak_OffPeak-Nominal'!$A$4:$A$435,$A32,'Forecast-Peak_OffPeak-Nominal'!AB$4:AB$435)/COUNTIF('Forecast-Peak_OffPeak-Nominal'!$A$4:$A$435,$A32)</f>
        <v>5.6124999999999998</v>
      </c>
      <c r="AB32" s="19">
        <f>+SUMIF('Forecast-Peak_OffPeak-Nominal'!$A$4:$A$435,$A32,'Forecast-Peak_OffPeak-Nominal'!AC$4:AC$435)/COUNTIF('Forecast-Peak_OffPeak-Nominal'!$A$4:$A$435,$A32)</f>
        <v>5.5383333333333331</v>
      </c>
      <c r="AC32" s="19">
        <f>+SUMIF('Forecast-Peak_OffPeak-Nominal'!$A$4:$A$435,$A32,'Forecast-Peak_OffPeak-Nominal'!AD$4:AD$435)/COUNTIF('Forecast-Peak_OffPeak-Nominal'!$A$4:$A$435,$A32)</f>
        <v>6.0466666666666669</v>
      </c>
      <c r="AD32" s="19">
        <f>+SUMIF('Forecast-Peak_OffPeak-Nominal'!$A$4:$A$435,$A32,'Forecast-Peak_OffPeak-Nominal'!AE$4:AE$435)/COUNTIF('Forecast-Peak_OffPeak-Nominal'!$A$4:$A$435,$A32)</f>
        <v>6.0549999999999997</v>
      </c>
      <c r="AE32" s="19">
        <f>+SUMIF('Forecast-Peak_OffPeak-Nominal'!$A$4:$A$435,$A32,'Forecast-Peak_OffPeak-Nominal'!AF$4:AF$435)/COUNTIF('Forecast-Peak_OffPeak-Nominal'!$A$4:$A$435,$A32)</f>
        <v>5.7883333333333331</v>
      </c>
      <c r="AF32" s="20">
        <f>+SUMIF('Forecast-Peak_OffPeak-Nominal'!$A$4:$A$435,$A32,'Forecast-Peak_OffPeak-Nominal'!AG$4:AG$435)/COUNTIF('Forecast-Peak_OffPeak-Nominal'!$A$4:$A$435,$A32)</f>
        <v>0.5176331700877197</v>
      </c>
      <c r="AH32" s="18">
        <f>+SUMIF('Forecast-Peak_OffPeak-Nominal'!$A$4:$A$435,$A32,'Forecast-Peak_OffPeak-Nominal'!AI$4:AI$435)/COUNTIF('Forecast-Peak_OffPeak-Nominal'!$A$4:$A$435,$A32)</f>
        <v>11.12738956816383</v>
      </c>
      <c r="AI32" s="20">
        <f>+SUMIF('Forecast-Peak_OffPeak-Nominal'!$A$4:$A$436,$A32,'Forecast-Peak_OffPeak-Nominal'!AJ$4:AJ$436)/COUNTIF('Forecast-Peak_OffPeak-Nominal'!$A$4:$A$436,$A32)</f>
        <v>6.6278409759669836</v>
      </c>
      <c r="AK32" s="18">
        <f>+SUMIF('Forecast-Peak_OffPeak-Nominal'!$A$4:$A$435,$A32,'Forecast-Peak_OffPeak-Nominal'!AL$4:AL$435)/COUNTIF('Forecast-Peak_OffPeak-Nominal'!$A$4:$A$435,$A32)</f>
        <v>0.94011458427406358</v>
      </c>
      <c r="AL32" s="20">
        <f>+SUMIF('Forecast-Peak_OffPeak-Nominal'!$A$4:$A$435,$A32,'Forecast-Peak_OffPeak-Nominal'!AM$4:AM$435)/COUNTIF('Forecast-Peak_OffPeak-Nominal'!$A$4:$A$435,$A32)</f>
        <v>1.1936212631853405</v>
      </c>
      <c r="AN32" s="79">
        <v>2</v>
      </c>
      <c r="AO32" s="80">
        <v>2</v>
      </c>
      <c r="AP32" s="80">
        <v>365</v>
      </c>
      <c r="AQ32" s="80">
        <v>2500</v>
      </c>
      <c r="AS32" s="80">
        <v>45.04</v>
      </c>
      <c r="AT32" s="80">
        <f t="shared" si="1"/>
        <v>45.04</v>
      </c>
      <c r="AU32" s="81">
        <v>0</v>
      </c>
      <c r="AW32" s="18">
        <f>+SUMIF('Forecast-Peak_OffPeak-Nominal'!$A$4:$A$435,$A32,'Forecast-Peak_OffPeak-Nominal'!AX$4:AX$435)/COUNTIF('Forecast-Peak_OffPeak-Nominal'!$A$4:$A$435,$A32)</f>
        <v>9.8576773956767045</v>
      </c>
      <c r="AX32" s="19">
        <f>+SUMIF('Forecast-Peak_OffPeak-Nominal'!$A$4:$A$435,$A32,'Forecast-Peak_OffPeak-Nominal'!AY$4:AY$435)/COUNTIF('Forecast-Peak_OffPeak-Nominal'!$A$4:$A$435,$A32)</f>
        <v>10.413711245326223</v>
      </c>
      <c r="AY32" s="19">
        <f>+SUMIF('Forecast-Peak_OffPeak-Nominal'!$A$4:$A$435,$A32,'Forecast-Peak_OffPeak-Nominal'!AZ$4:AZ$435)/COUNTIF('Forecast-Peak_OffPeak-Nominal'!$A$4:$A$435,$A32)</f>
        <v>10.554470266246996</v>
      </c>
      <c r="AZ32" s="19">
        <f>+SUMIF('Forecast-Peak_OffPeak-Nominal'!$A$4:$A$435,$A32,'Forecast-Peak_OffPeak-Nominal'!BA$4:BA$435)/COUNTIF('Forecast-Peak_OffPeak-Nominal'!$A$4:$A$435,$A32)</f>
        <v>7.5309585427174524</v>
      </c>
      <c r="BA32" s="19">
        <f>+SUMIF('Forecast-Peak_OffPeak-Nominal'!$A$4:$A$435,$A32,'Forecast-Peak_OffPeak-Nominal'!BB$4:BB$435)/COUNTIF('Forecast-Peak_OffPeak-Nominal'!$A$4:$A$435,$A32)</f>
        <v>7.4404084862558859</v>
      </c>
      <c r="BB32" s="20">
        <f>+SUMIF('Forecast-Peak_OffPeak-Nominal'!$A$4:$A$435,$A32,'Forecast-Peak_OffPeak-Nominal'!BC$4:BC$435)/COUNTIF('Forecast-Peak_OffPeak-Nominal'!$A$4:$A$435,$A32)</f>
        <v>7.4778303156312935</v>
      </c>
      <c r="BD32" s="18">
        <f>AVERAGEIF('Forecast-Peak_OffPeak-Nominal'!$A$4:$A$435,$A32,'Forecast-Peak_OffPeak-Nominal'!BE$4:BE$435)</f>
        <v>304.47238487157028</v>
      </c>
      <c r="BE32" s="20">
        <f>AVERAGEIF('Forecast-Peak_OffPeak-Nominal'!$A$4:$A$435,$A32,'Forecast-Peak_OffPeak-Nominal'!BF$4:BF$435)</f>
        <v>404.49311335178658</v>
      </c>
      <c r="BG32" s="21">
        <v>46</v>
      </c>
      <c r="BH32" s="19">
        <v>0</v>
      </c>
      <c r="BI32" s="19">
        <v>0</v>
      </c>
      <c r="BJ32" s="19">
        <v>17.066666666666606</v>
      </c>
      <c r="BK32" s="19">
        <v>17.066666666666606</v>
      </c>
      <c r="BL32" s="19">
        <v>5.1111904761904725</v>
      </c>
      <c r="BM32" s="19">
        <v>5.1111904761904725</v>
      </c>
      <c r="BN32" s="19">
        <v>5.1111904761904725</v>
      </c>
      <c r="BO32" s="19">
        <v>5.1111904761904725</v>
      </c>
      <c r="BP32" s="19">
        <v>17.066666666666606</v>
      </c>
      <c r="BQ32" s="19">
        <v>27.318333333333385</v>
      </c>
      <c r="BR32" s="19">
        <v>25.594166666666638</v>
      </c>
      <c r="BS32" s="19">
        <v>20.482976190476165</v>
      </c>
      <c r="BT32" s="19">
        <v>20.482976190476165</v>
      </c>
      <c r="BU32" s="19">
        <v>20.482976190476165</v>
      </c>
      <c r="BV32" s="19">
        <v>20.4849999999999</v>
      </c>
      <c r="BW32" s="19">
        <v>0</v>
      </c>
      <c r="BX32" s="19">
        <v>5.1111904761904725</v>
      </c>
      <c r="BY32" s="19">
        <v>5.1111904761904725</v>
      </c>
      <c r="BZ32" s="19">
        <v>5.1081722023809846</v>
      </c>
      <c r="CA32" s="19">
        <v>0</v>
      </c>
      <c r="CC32" s="22">
        <f>VLOOKUP($A32,GDP!$A$8:$D$50,3,0)</f>
        <v>2.0193798526826009E-2</v>
      </c>
    </row>
    <row r="33" spans="1:81" x14ac:dyDescent="0.3">
      <c r="A33" s="17">
        <f t="shared" si="0"/>
        <v>2052</v>
      </c>
      <c r="B33" s="18">
        <f>+SUMIF('Forecast-Peak_OffPeak-Nominal'!$A$4:$A$435,$A33,'Forecast-Peak_OffPeak-Nominal'!C$4:C$435)/COUNTIF('Forecast-Peak_OffPeak-Nominal'!$A$4:$A$435,$A33)</f>
        <v>55.993199166666663</v>
      </c>
      <c r="C33" s="19">
        <f>+SUMIF('Forecast-Peak_OffPeak-Nominal'!$A$4:$A$435,$A33,'Forecast-Peak_OffPeak-Nominal'!D$4:D$435)/COUNTIF('Forecast-Peak_OffPeak-Nominal'!$A$4:$A$435,$A33)</f>
        <v>51.644803333333329</v>
      </c>
      <c r="D33" s="19">
        <f>+SUMIF('Forecast-Peak_OffPeak-Nominal'!$A$4:$A$435,$A33,'Forecast-Peak_OffPeak-Nominal'!E$4:E$435)/COUNTIF('Forecast-Peak_OffPeak-Nominal'!$A$4:$A$435,$A33)</f>
        <v>59.37376416666666</v>
      </c>
      <c r="E33" s="19">
        <f>+SUMIF('Forecast-Peak_OffPeak-Nominal'!$A$4:$A$435,$A33,'Forecast-Peak_OffPeak-Nominal'!F$4:F$435)/COUNTIF('Forecast-Peak_OffPeak-Nominal'!$A$4:$A$435,$A33)</f>
        <v>54.392403333333355</v>
      </c>
      <c r="F33" s="19">
        <f>+SUMIF('Forecast-Peak_OffPeak-Nominal'!$A$4:$A$435,$A33,'Forecast-Peak_OffPeak-Nominal'!G$4:G$435)/COUNTIF('Forecast-Peak_OffPeak-Nominal'!$A$4:$A$435,$A33)</f>
        <v>60.662449166666676</v>
      </c>
      <c r="G33" s="19">
        <f>+SUMIF('Forecast-Peak_OffPeak-Nominal'!$A$4:$A$435,$A33,'Forecast-Peak_OffPeak-Nominal'!H$4:H$435)/COUNTIF('Forecast-Peak_OffPeak-Nominal'!$A$4:$A$435,$A33)</f>
        <v>54.305835833333326</v>
      </c>
      <c r="H33" s="19">
        <f>+SUMIF('Forecast-Peak_OffPeak-Nominal'!$A$4:$A$435,$A33,'Forecast-Peak_OffPeak-Nominal'!I$4:I$435)/COUNTIF('Forecast-Peak_OffPeak-Nominal'!$A$4:$A$435,$A33)</f>
        <v>46.123333333333335</v>
      </c>
      <c r="I33" s="19">
        <f>+SUMIF('Forecast-Peak_OffPeak-Nominal'!$A$4:$A$435,$A33,'Forecast-Peak_OffPeak-Nominal'!J$4:J$435)/COUNTIF('Forecast-Peak_OffPeak-Nominal'!$A$4:$A$435,$A33)</f>
        <v>46.225000000000001</v>
      </c>
      <c r="J33" s="19">
        <f>+SUMIF('Forecast-Peak_OffPeak-Nominal'!$A$4:$A$435,$A33,'Forecast-Peak_OffPeak-Nominal'!K$4:K$435)/COUNTIF('Forecast-Peak_OffPeak-Nominal'!$A$4:$A$435,$A33)</f>
        <v>45.525833333333317</v>
      </c>
      <c r="K33" s="19">
        <f>+SUMIF('Forecast-Peak_OffPeak-Nominal'!$A$4:$A$435,$A33,'Forecast-Peak_OffPeak-Nominal'!L$4:L$435)/COUNTIF('Forecast-Peak_OffPeak-Nominal'!$A$4:$A$435,$A33)</f>
        <v>46.074999999999996</v>
      </c>
      <c r="L33" s="19">
        <f>+SUMIF('Forecast-Peak_OffPeak-Nominal'!$A$4:$A$435,$A33,'Forecast-Peak_OffPeak-Nominal'!M$4:M$435)/COUNTIF('Forecast-Peak_OffPeak-Nominal'!$A$4:$A$435,$A33)</f>
        <v>45.791666666666664</v>
      </c>
      <c r="M33" s="20">
        <f>+SUMIF('Forecast-Peak_OffPeak-Nominal'!$A$4:$A$435,$A33,'Forecast-Peak_OffPeak-Nominal'!N$4:N$435)/COUNTIF('Forecast-Peak_OffPeak-Nominal'!$A$4:$A$435,$A33)</f>
        <v>46.266666666666673</v>
      </c>
      <c r="O33" s="18">
        <v>179.34299999999999</v>
      </c>
      <c r="P33" s="19">
        <v>180.86223200000001</v>
      </c>
      <c r="Q33" s="19">
        <v>177.71135900000002</v>
      </c>
      <c r="R33" s="19">
        <v>176.71411300000003</v>
      </c>
      <c r="S33" s="19">
        <v>68.605465622634625</v>
      </c>
      <c r="T33" s="19">
        <v>88.022873000000004</v>
      </c>
      <c r="U33" s="19">
        <v>68.699241870608702</v>
      </c>
      <c r="V33" s="19">
        <v>30.500875000000001</v>
      </c>
      <c r="W33" s="19">
        <v>26.183012000000002</v>
      </c>
      <c r="X33" s="20">
        <v>62.929789029787237</v>
      </c>
      <c r="Z33" s="18">
        <f>+SUMIF('Forecast-Peak_OffPeak-Nominal'!$A$4:$A$435,$A33,'Forecast-Peak_OffPeak-Nominal'!AA$4:AA$435)/COUNTIF('Forecast-Peak_OffPeak-Nominal'!$A$4:$A$435,$A33)</f>
        <v>6.1750000000000007</v>
      </c>
      <c r="AA33" s="19">
        <f>+SUMIF('Forecast-Peak_OffPeak-Nominal'!$A$4:$A$435,$A33,'Forecast-Peak_OffPeak-Nominal'!AB$4:AB$435)/COUNTIF('Forecast-Peak_OffPeak-Nominal'!$A$4:$A$435,$A33)</f>
        <v>5.6550000000000002</v>
      </c>
      <c r="AB33" s="19">
        <f>+SUMIF('Forecast-Peak_OffPeak-Nominal'!$A$4:$A$435,$A33,'Forecast-Peak_OffPeak-Nominal'!AC$4:AC$435)/COUNTIF('Forecast-Peak_OffPeak-Nominal'!$A$4:$A$435,$A33)</f>
        <v>5.6908333333333339</v>
      </c>
      <c r="AC33" s="19">
        <f>+SUMIF('Forecast-Peak_OffPeak-Nominal'!$A$4:$A$435,$A33,'Forecast-Peak_OffPeak-Nominal'!AD$4:AD$435)/COUNTIF('Forecast-Peak_OffPeak-Nominal'!$A$4:$A$435,$A33)</f>
        <v>6.0891666666666664</v>
      </c>
      <c r="AD33" s="19">
        <f>+SUMIF('Forecast-Peak_OffPeak-Nominal'!$A$4:$A$435,$A33,'Forecast-Peak_OffPeak-Nominal'!AE$4:AE$435)/COUNTIF('Forecast-Peak_OffPeak-Nominal'!$A$4:$A$435,$A33)</f>
        <v>6.1591666666666667</v>
      </c>
      <c r="AE33" s="19">
        <f>+SUMIF('Forecast-Peak_OffPeak-Nominal'!$A$4:$A$435,$A33,'Forecast-Peak_OffPeak-Nominal'!AF$4:AF$435)/COUNTIF('Forecast-Peak_OffPeak-Nominal'!$A$4:$A$435,$A33)</f>
        <v>5.836666666666666</v>
      </c>
      <c r="AF33" s="20">
        <f>+SUMIF('Forecast-Peak_OffPeak-Nominal'!$A$4:$A$435,$A33,'Forecast-Peak_OffPeak-Nominal'!AG$4:AG$435)/COUNTIF('Forecast-Peak_OffPeak-Nominal'!$A$4:$A$435,$A33)</f>
        <v>0.52763317008771959</v>
      </c>
      <c r="AH33" s="18">
        <f>+SUMIF('Forecast-Peak_OffPeak-Nominal'!$A$4:$A$435,$A33,'Forecast-Peak_OffPeak-Nominal'!AI$4:AI$435)/COUNTIF('Forecast-Peak_OffPeak-Nominal'!$A$4:$A$435,$A33)</f>
        <v>11.215044836617672</v>
      </c>
      <c r="AI33" s="20">
        <f>+SUMIF('Forecast-Peak_OffPeak-Nominal'!$A$4:$A$436,$A33,'Forecast-Peak_OffPeak-Nominal'!AJ$4:AJ$436)/COUNTIF('Forecast-Peak_OffPeak-Nominal'!$A$4:$A$436,$A33)</f>
        <v>6.7307123734530849</v>
      </c>
      <c r="AK33" s="18">
        <f>+SUMIF('Forecast-Peak_OffPeak-Nominal'!$A$4:$A$435,$A33,'Forecast-Peak_OffPeak-Nominal'!AL$4:AL$435)/COUNTIF('Forecast-Peak_OffPeak-Nominal'!$A$4:$A$435,$A33)</f>
        <v>0.96301502141422402</v>
      </c>
      <c r="AL33" s="20">
        <f>+SUMIF('Forecast-Peak_OffPeak-Nominal'!$A$4:$A$435,$A33,'Forecast-Peak_OffPeak-Nominal'!AM$4:AM$435)/COUNTIF('Forecast-Peak_OffPeak-Nominal'!$A$4:$A$435,$A33)</f>
        <v>1.2201198020079969</v>
      </c>
      <c r="AN33" s="79">
        <v>2</v>
      </c>
      <c r="AO33" s="80">
        <v>2</v>
      </c>
      <c r="AP33" s="80">
        <v>365</v>
      </c>
      <c r="AQ33" s="80">
        <v>2500</v>
      </c>
      <c r="AS33" s="80">
        <v>47.57</v>
      </c>
      <c r="AT33" s="80">
        <f t="shared" si="1"/>
        <v>47.57</v>
      </c>
      <c r="AU33" s="81">
        <v>0</v>
      </c>
      <c r="AW33" s="18">
        <f>+SUMIF('Forecast-Peak_OffPeak-Nominal'!$A$4:$A$435,$A33,'Forecast-Peak_OffPeak-Nominal'!AX$4:AX$435)/COUNTIF('Forecast-Peak_OffPeak-Nominal'!$A$4:$A$435,$A33)</f>
        <v>9.9400773506698084</v>
      </c>
      <c r="AX33" s="19">
        <f>+SUMIF('Forecast-Peak_OffPeak-Nominal'!$A$4:$A$435,$A33,'Forecast-Peak_OffPeak-Nominal'!AY$4:AY$435)/COUNTIF('Forecast-Peak_OffPeak-Nominal'!$A$4:$A$435,$A33)</f>
        <v>10.238696833853615</v>
      </c>
      <c r="AY33" s="19">
        <f>+SUMIF('Forecast-Peak_OffPeak-Nominal'!$A$4:$A$435,$A33,'Forecast-Peak_OffPeak-Nominal'!AZ$4:AZ$435)/COUNTIF('Forecast-Peak_OffPeak-Nominal'!$A$4:$A$435,$A33)</f>
        <v>10.455867468484874</v>
      </c>
      <c r="AZ33" s="19">
        <f>+SUMIF('Forecast-Peak_OffPeak-Nominal'!$A$4:$A$435,$A33,'Forecast-Peak_OffPeak-Nominal'!BA$4:BA$435)/COUNTIF('Forecast-Peak_OffPeak-Nominal'!$A$4:$A$435,$A33)</f>
        <v>7.4980579231230067</v>
      </c>
      <c r="BA33" s="19">
        <f>+SUMIF('Forecast-Peak_OffPeak-Nominal'!$A$4:$A$435,$A33,'Forecast-Peak_OffPeak-Nominal'!BB$4:BB$435)/COUNTIF('Forecast-Peak_OffPeak-Nominal'!$A$4:$A$435,$A33)</f>
        <v>7.3999752530689706</v>
      </c>
      <c r="BB33" s="20">
        <f>+SUMIF('Forecast-Peak_OffPeak-Nominal'!$A$4:$A$435,$A33,'Forecast-Peak_OffPeak-Nominal'!BC$4:BC$435)/COUNTIF('Forecast-Peak_OffPeak-Nominal'!$A$4:$A$435,$A33)</f>
        <v>7.5449258196811178</v>
      </c>
      <c r="BD33" s="18">
        <f>AVERAGEIF('Forecast-Peak_OffPeak-Nominal'!$A$4:$A$435,$A33,'Forecast-Peak_OffPeak-Nominal'!BE$4:BE$435)</f>
        <v>310.58464278823163</v>
      </c>
      <c r="BE33" s="20">
        <f>AVERAGEIF('Forecast-Peak_OffPeak-Nominal'!$A$4:$A$435,$A33,'Forecast-Peak_OffPeak-Nominal'!BF$4:BF$435)</f>
        <v>412.61327911119491</v>
      </c>
      <c r="BG33" s="21">
        <v>47</v>
      </c>
      <c r="BH33" s="19">
        <v>0</v>
      </c>
      <c r="BI33" s="19">
        <v>0</v>
      </c>
      <c r="BJ33" s="19">
        <v>17.337499999999977</v>
      </c>
      <c r="BK33" s="19">
        <v>17.337499999999977</v>
      </c>
      <c r="BL33" s="19">
        <v>5.191785714285686</v>
      </c>
      <c r="BM33" s="19">
        <v>5.191785714285686</v>
      </c>
      <c r="BN33" s="19">
        <v>5.191785714285686</v>
      </c>
      <c r="BO33" s="19">
        <v>5.191785714285686</v>
      </c>
      <c r="BP33" s="19">
        <v>17.337499999999977</v>
      </c>
      <c r="BQ33" s="19">
        <v>27.752500000000055</v>
      </c>
      <c r="BR33" s="19">
        <v>26</v>
      </c>
      <c r="BS33" s="19">
        <v>20.808214285714257</v>
      </c>
      <c r="BT33" s="19">
        <v>20.808214285714257</v>
      </c>
      <c r="BU33" s="19">
        <v>20.808214285714257</v>
      </c>
      <c r="BV33" s="19">
        <v>20.999999999999773</v>
      </c>
      <c r="BW33" s="19">
        <v>0</v>
      </c>
      <c r="BX33" s="19">
        <v>5.191785714285686</v>
      </c>
      <c r="BY33" s="19">
        <v>5.191785714285686</v>
      </c>
      <c r="BZ33" s="19">
        <v>5.1937044285714364</v>
      </c>
      <c r="CA33" s="19">
        <v>0</v>
      </c>
      <c r="CC33" s="22">
        <f>VLOOKUP($A33,GDP!$A$8:$D$50,3,0)</f>
        <v>2.0074917202227281E-2</v>
      </c>
    </row>
    <row r="34" spans="1:81" x14ac:dyDescent="0.3">
      <c r="A34" s="17">
        <f t="shared" si="0"/>
        <v>2053</v>
      </c>
      <c r="B34" s="18">
        <f>+SUMIF('Forecast-Peak_OffPeak-Nominal'!$A$4:$A$435,$A34,'Forecast-Peak_OffPeak-Nominal'!C$4:C$435)/COUNTIF('Forecast-Peak_OffPeak-Nominal'!$A$4:$A$435,$A34)</f>
        <v>56.172679166666676</v>
      </c>
      <c r="C34" s="19">
        <f>+SUMIF('Forecast-Peak_OffPeak-Nominal'!$A$4:$A$435,$A34,'Forecast-Peak_OffPeak-Nominal'!D$4:D$435)/COUNTIF('Forecast-Peak_OffPeak-Nominal'!$A$4:$A$435,$A34)</f>
        <v>51.886320833333343</v>
      </c>
      <c r="D34" s="19">
        <f>+SUMIF('Forecast-Peak_OffPeak-Nominal'!$A$4:$A$435,$A34,'Forecast-Peak_OffPeak-Nominal'!E$4:E$435)/COUNTIF('Forecast-Peak_OffPeak-Nominal'!$A$4:$A$435,$A34)</f>
        <v>60.860862499999996</v>
      </c>
      <c r="E34" s="19">
        <f>+SUMIF('Forecast-Peak_OffPeak-Nominal'!$A$4:$A$435,$A34,'Forecast-Peak_OffPeak-Nominal'!F$4:F$435)/COUNTIF('Forecast-Peak_OffPeak-Nominal'!$A$4:$A$435,$A34)</f>
        <v>55.875393333333328</v>
      </c>
      <c r="F34" s="19">
        <f>+SUMIF('Forecast-Peak_OffPeak-Nominal'!$A$4:$A$435,$A34,'Forecast-Peak_OffPeak-Nominal'!G$4:G$435)/COUNTIF('Forecast-Peak_OffPeak-Nominal'!$A$4:$A$435,$A34)</f>
        <v>62.114134166666666</v>
      </c>
      <c r="G34" s="19">
        <f>+SUMIF('Forecast-Peak_OffPeak-Nominal'!$A$4:$A$435,$A34,'Forecast-Peak_OffPeak-Nominal'!H$4:H$435)/COUNTIF('Forecast-Peak_OffPeak-Nominal'!$A$4:$A$435,$A34)</f>
        <v>55.839334166666667</v>
      </c>
      <c r="H34" s="19">
        <f>+SUMIF('Forecast-Peak_OffPeak-Nominal'!$A$4:$A$435,$A34,'Forecast-Peak_OffPeak-Nominal'!I$4:I$435)/COUNTIF('Forecast-Peak_OffPeak-Nominal'!$A$4:$A$435,$A34)</f>
        <v>47.130833333333335</v>
      </c>
      <c r="I34" s="19">
        <f>+SUMIF('Forecast-Peak_OffPeak-Nominal'!$A$4:$A$435,$A34,'Forecast-Peak_OffPeak-Nominal'!J$4:J$435)/COUNTIF('Forecast-Peak_OffPeak-Nominal'!$A$4:$A$435,$A34)</f>
        <v>46.986666666666672</v>
      </c>
      <c r="J34" s="19">
        <f>+SUMIF('Forecast-Peak_OffPeak-Nominal'!$A$4:$A$435,$A34,'Forecast-Peak_OffPeak-Nominal'!K$4:K$435)/COUNTIF('Forecast-Peak_OffPeak-Nominal'!$A$4:$A$435,$A34)</f>
        <v>46.375833333333333</v>
      </c>
      <c r="K34" s="19">
        <f>+SUMIF('Forecast-Peak_OffPeak-Nominal'!$A$4:$A$435,$A34,'Forecast-Peak_OffPeak-Nominal'!L$4:L$435)/COUNTIF('Forecast-Peak_OffPeak-Nominal'!$A$4:$A$435,$A34)</f>
        <v>46.739166666666655</v>
      </c>
      <c r="L34" s="19">
        <f>+SUMIF('Forecast-Peak_OffPeak-Nominal'!$A$4:$A$435,$A34,'Forecast-Peak_OffPeak-Nominal'!M$4:M$435)/COUNTIF('Forecast-Peak_OffPeak-Nominal'!$A$4:$A$435,$A34)</f>
        <v>46.804166666666667</v>
      </c>
      <c r="M34" s="20">
        <f>+SUMIF('Forecast-Peak_OffPeak-Nominal'!$A$4:$A$435,$A34,'Forecast-Peak_OffPeak-Nominal'!N$4:N$435)/COUNTIF('Forecast-Peak_OffPeak-Nominal'!$A$4:$A$435,$A34)</f>
        <v>46.999166666666667</v>
      </c>
      <c r="O34" s="18">
        <v>184.72300000000001</v>
      </c>
      <c r="P34" s="19">
        <v>186.28809896000001</v>
      </c>
      <c r="Q34" s="19">
        <v>183.04269977000001</v>
      </c>
      <c r="R34" s="19">
        <v>182.01553639000002</v>
      </c>
      <c r="S34" s="19">
        <v>70.663629591313665</v>
      </c>
      <c r="T34" s="19">
        <v>90.663559190000001</v>
      </c>
      <c r="U34" s="19">
        <v>70.760219126726966</v>
      </c>
      <c r="V34" s="19">
        <v>31.415901250000001</v>
      </c>
      <c r="W34" s="19">
        <v>26.968502360000002</v>
      </c>
      <c r="X34" s="20">
        <v>64.817682700680862</v>
      </c>
      <c r="Z34" s="18">
        <f>+SUMIF('Forecast-Peak_OffPeak-Nominal'!$A$4:$A$435,$A34,'Forecast-Peak_OffPeak-Nominal'!AA$4:AA$435)/COUNTIF('Forecast-Peak_OffPeak-Nominal'!$A$4:$A$435,$A34)</f>
        <v>6.2633333333333328</v>
      </c>
      <c r="AA34" s="19">
        <f>+SUMIF('Forecast-Peak_OffPeak-Nominal'!$A$4:$A$435,$A34,'Forecast-Peak_OffPeak-Nominal'!AB$4:AB$435)/COUNTIF('Forecast-Peak_OffPeak-Nominal'!$A$4:$A$435,$A34)</f>
        <v>5.7991666666666672</v>
      </c>
      <c r="AB34" s="19">
        <f>+SUMIF('Forecast-Peak_OffPeak-Nominal'!$A$4:$A$435,$A34,'Forecast-Peak_OffPeak-Nominal'!AC$4:AC$435)/COUNTIF('Forecast-Peak_OffPeak-Nominal'!$A$4:$A$435,$A34)</f>
        <v>5.7033333333333331</v>
      </c>
      <c r="AC34" s="19">
        <f>+SUMIF('Forecast-Peak_OffPeak-Nominal'!$A$4:$A$435,$A34,'Forecast-Peak_OffPeak-Nominal'!AD$4:AD$435)/COUNTIF('Forecast-Peak_OffPeak-Nominal'!$A$4:$A$435,$A34)</f>
        <v>6.2349999999999994</v>
      </c>
      <c r="AD34" s="19">
        <f>+SUMIF('Forecast-Peak_OffPeak-Nominal'!$A$4:$A$435,$A34,'Forecast-Peak_OffPeak-Nominal'!AE$4:AE$435)/COUNTIF('Forecast-Peak_OffPeak-Nominal'!$A$4:$A$435,$A34)</f>
        <v>6.245000000000001</v>
      </c>
      <c r="AE34" s="19">
        <f>+SUMIF('Forecast-Peak_OffPeak-Nominal'!$A$4:$A$435,$A34,'Forecast-Peak_OffPeak-Nominal'!AF$4:AF$435)/COUNTIF('Forecast-Peak_OffPeak-Nominal'!$A$4:$A$435,$A34)</f>
        <v>5.97</v>
      </c>
      <c r="AF34" s="20">
        <f>+SUMIF('Forecast-Peak_OffPeak-Nominal'!$A$4:$A$435,$A34,'Forecast-Peak_OffPeak-Nominal'!AG$4:AG$435)/COUNTIF('Forecast-Peak_OffPeak-Nominal'!$A$4:$A$435,$A34)</f>
        <v>0.5376331700877196</v>
      </c>
      <c r="AH34" s="18">
        <f>+SUMIF('Forecast-Peak_OffPeak-Nominal'!$A$4:$A$435,$A34,'Forecast-Peak_OffPeak-Nominal'!AI$4:AI$435)/COUNTIF('Forecast-Peak_OffPeak-Nominal'!$A$4:$A$435,$A34)</f>
        <v>11.284473156820631</v>
      </c>
      <c r="AI34" s="20">
        <f>+SUMIF('Forecast-Peak_OffPeak-Nominal'!$A$4:$A$436,$A34,'Forecast-Peak_OffPeak-Nominal'!AJ$4:AJ$436)/COUNTIF('Forecast-Peak_OffPeak-Nominal'!$A$4:$A$436,$A34)</f>
        <v>6.8153568226883001</v>
      </c>
      <c r="AK34" s="18">
        <f>+SUMIF('Forecast-Peak_OffPeak-Nominal'!$A$4:$A$435,$A34,'Forecast-Peak_OffPeak-Nominal'!AL$4:AL$435)/COUNTIF('Forecast-Peak_OffPeak-Nominal'!$A$4:$A$435,$A34)</f>
        <v>0.98606301408778529</v>
      </c>
      <c r="AL34" s="20">
        <f>+SUMIF('Forecast-Peak_OffPeak-Nominal'!$A$4:$A$435,$A34,'Forecast-Peak_OffPeak-Nominal'!AM$4:AM$435)/COUNTIF('Forecast-Peak_OffPeak-Nominal'!$A$4:$A$435,$A34)</f>
        <v>1.2467901789612597</v>
      </c>
      <c r="AN34" s="79">
        <v>2</v>
      </c>
      <c r="AO34" s="80">
        <v>2</v>
      </c>
      <c r="AP34" s="80">
        <v>365</v>
      </c>
      <c r="AQ34" s="80">
        <v>2500</v>
      </c>
      <c r="AS34" s="80">
        <v>50.1</v>
      </c>
      <c r="AT34" s="80">
        <f t="shared" si="1"/>
        <v>50.1</v>
      </c>
      <c r="AU34" s="81">
        <v>0</v>
      </c>
      <c r="AW34" s="18">
        <f>+SUMIF('Forecast-Peak_OffPeak-Nominal'!$A$4:$A$435,$A34,'Forecast-Peak_OffPeak-Nominal'!AX$4:AX$435)/COUNTIF('Forecast-Peak_OffPeak-Nominal'!$A$4:$A$435,$A34)</f>
        <v>9.7076254674004918</v>
      </c>
      <c r="AX34" s="19">
        <f>+SUMIF('Forecast-Peak_OffPeak-Nominal'!$A$4:$A$435,$A34,'Forecast-Peak_OffPeak-Nominal'!AY$4:AY$435)/COUNTIF('Forecast-Peak_OffPeak-Nominal'!$A$4:$A$435,$A34)</f>
        <v>10.23918501469849</v>
      </c>
      <c r="AY34" s="19">
        <f>+SUMIF('Forecast-Peak_OffPeak-Nominal'!$A$4:$A$435,$A34,'Forecast-Peak_OffPeak-Nominal'!AZ$4:AZ$435)/COUNTIF('Forecast-Peak_OffPeak-Nominal'!$A$4:$A$435,$A34)</f>
        <v>10.445603560672991</v>
      </c>
      <c r="AZ34" s="19">
        <f>+SUMIF('Forecast-Peak_OffPeak-Nominal'!$A$4:$A$435,$A34,'Forecast-Peak_OffPeak-Nominal'!BA$4:BA$435)/COUNTIF('Forecast-Peak_OffPeak-Nominal'!$A$4:$A$435,$A34)</f>
        <v>7.5541431279129041</v>
      </c>
      <c r="BA34" s="19">
        <f>+SUMIF('Forecast-Peak_OffPeak-Nominal'!$A$4:$A$435,$A34,'Forecast-Peak_OffPeak-Nominal'!BB$4:BB$435)/COUNTIF('Forecast-Peak_OffPeak-Nominal'!$A$4:$A$435,$A34)</f>
        <v>7.4319747340081586</v>
      </c>
      <c r="BB34" s="20">
        <f>+SUMIF('Forecast-Peak_OffPeak-Nominal'!$A$4:$A$435,$A34,'Forecast-Peak_OffPeak-Nominal'!BC$4:BC$435)/COUNTIF('Forecast-Peak_OffPeak-Nominal'!$A$4:$A$435,$A34)</f>
        <v>7.5235194832568979</v>
      </c>
      <c r="BD34" s="18">
        <f>AVERAGEIF('Forecast-Peak_OffPeak-Nominal'!$A$4:$A$435,$A34,'Forecast-Peak_OffPeak-Nominal'!BE$4:BE$435)</f>
        <v>316.74678164711707</v>
      </c>
      <c r="BE34" s="20">
        <f>AVERAGEIF('Forecast-Peak_OffPeak-Nominal'!$A$4:$A$435,$A34,'Forecast-Peak_OffPeak-Nominal'!BF$4:BF$435)</f>
        <v>420.79971195628815</v>
      </c>
      <c r="BG34" s="21">
        <v>47</v>
      </c>
      <c r="BH34" s="19">
        <v>0</v>
      </c>
      <c r="BI34" s="19">
        <v>0</v>
      </c>
      <c r="BJ34" s="19">
        <v>17.608333333333235</v>
      </c>
      <c r="BK34" s="19">
        <v>17.608333333333235</v>
      </c>
      <c r="BL34" s="19">
        <v>5.272380952380928</v>
      </c>
      <c r="BM34" s="19">
        <v>5.272380952380928</v>
      </c>
      <c r="BN34" s="19">
        <v>5.272380952380928</v>
      </c>
      <c r="BO34" s="19">
        <v>5.272380952380928</v>
      </c>
      <c r="BP34" s="19">
        <v>17.608333333333235</v>
      </c>
      <c r="BQ34" s="19">
        <v>28.186666666666724</v>
      </c>
      <c r="BR34" s="19">
        <v>26.405833333333362</v>
      </c>
      <c r="BS34" s="19">
        <v>21.133452380952349</v>
      </c>
      <c r="BT34" s="19">
        <v>21.133452380952349</v>
      </c>
      <c r="BU34" s="19">
        <v>21.133452380952349</v>
      </c>
      <c r="BV34" s="19">
        <v>21.514999999999873</v>
      </c>
      <c r="BW34" s="19">
        <v>0</v>
      </c>
      <c r="BX34" s="19">
        <v>5.272380952380928</v>
      </c>
      <c r="BY34" s="19">
        <v>5.272380952380928</v>
      </c>
      <c r="BZ34" s="19">
        <v>5.2792366547619167</v>
      </c>
      <c r="CA34" s="19">
        <v>0</v>
      </c>
      <c r="CC34" s="22">
        <f>VLOOKUP($A34,GDP!$A$8:$D$50,3,0)</f>
        <v>1.9840449300923345E-2</v>
      </c>
    </row>
    <row r="35" spans="1:81" x14ac:dyDescent="0.3">
      <c r="A35" s="17">
        <f t="shared" si="0"/>
        <v>2054</v>
      </c>
      <c r="B35" s="18">
        <f>+SUMIF('Forecast-Peak_OffPeak-Nominal'!$A$4:$A$435,$A35,'Forecast-Peak_OffPeak-Nominal'!C$4:C$435)/COUNTIF('Forecast-Peak_OffPeak-Nominal'!$A$4:$A$435,$A35)</f>
        <v>56.507375000000003</v>
      </c>
      <c r="C35" s="19">
        <f>+SUMIF('Forecast-Peak_OffPeak-Nominal'!$A$4:$A$435,$A35,'Forecast-Peak_OffPeak-Nominal'!D$4:D$435)/COUNTIF('Forecast-Peak_OffPeak-Nominal'!$A$4:$A$435,$A35)</f>
        <v>52.190475833333345</v>
      </c>
      <c r="D35" s="19">
        <f>+SUMIF('Forecast-Peak_OffPeak-Nominal'!$A$4:$A$435,$A35,'Forecast-Peak_OffPeak-Nominal'!E$4:E$435)/COUNTIF('Forecast-Peak_OffPeak-Nominal'!$A$4:$A$435,$A35)</f>
        <v>61.708962500000005</v>
      </c>
      <c r="E35" s="19">
        <f>+SUMIF('Forecast-Peak_OffPeak-Nominal'!$A$4:$A$435,$A35,'Forecast-Peak_OffPeak-Nominal'!F$4:F$435)/COUNTIF('Forecast-Peak_OffPeak-Nominal'!$A$4:$A$435,$A35)</f>
        <v>56.886802500000009</v>
      </c>
      <c r="F35" s="19">
        <f>+SUMIF('Forecast-Peak_OffPeak-Nominal'!$A$4:$A$435,$A35,'Forecast-Peak_OffPeak-Nominal'!G$4:G$435)/COUNTIF('Forecast-Peak_OffPeak-Nominal'!$A$4:$A$435,$A35)</f>
        <v>62.9154725</v>
      </c>
      <c r="G35" s="19">
        <f>+SUMIF('Forecast-Peak_OffPeak-Nominal'!$A$4:$A$435,$A35,'Forecast-Peak_OffPeak-Nominal'!H$4:H$435)/COUNTIF('Forecast-Peak_OffPeak-Nominal'!$A$4:$A$435,$A35)</f>
        <v>56.856669999999987</v>
      </c>
      <c r="H35" s="19">
        <f>+SUMIF('Forecast-Peak_OffPeak-Nominal'!$A$4:$A$435,$A35,'Forecast-Peak_OffPeak-Nominal'!I$4:I$435)/COUNTIF('Forecast-Peak_OffPeak-Nominal'!$A$4:$A$435,$A35)</f>
        <v>47.870000000000005</v>
      </c>
      <c r="I35" s="19">
        <f>+SUMIF('Forecast-Peak_OffPeak-Nominal'!$A$4:$A$435,$A35,'Forecast-Peak_OffPeak-Nominal'!J$4:J$435)/COUNTIF('Forecast-Peak_OffPeak-Nominal'!$A$4:$A$435,$A35)</f>
        <v>47.727499999999999</v>
      </c>
      <c r="J35" s="19">
        <f>+SUMIF('Forecast-Peak_OffPeak-Nominal'!$A$4:$A$435,$A35,'Forecast-Peak_OffPeak-Nominal'!K$4:K$435)/COUNTIF('Forecast-Peak_OffPeak-Nominal'!$A$4:$A$435,$A35)</f>
        <v>47.093333333333334</v>
      </c>
      <c r="K35" s="19">
        <f>+SUMIF('Forecast-Peak_OffPeak-Nominal'!$A$4:$A$435,$A35,'Forecast-Peak_OffPeak-Nominal'!L$4:L$435)/COUNTIF('Forecast-Peak_OffPeak-Nominal'!$A$4:$A$435,$A35)</f>
        <v>47.526666666666671</v>
      </c>
      <c r="L35" s="19">
        <f>+SUMIF('Forecast-Peak_OffPeak-Nominal'!$A$4:$A$435,$A35,'Forecast-Peak_OffPeak-Nominal'!M$4:M$435)/COUNTIF('Forecast-Peak_OffPeak-Nominal'!$A$4:$A$435,$A35)</f>
        <v>47.645833333333336</v>
      </c>
      <c r="M35" s="20">
        <f>+SUMIF('Forecast-Peak_OffPeak-Nominal'!$A$4:$A$435,$A35,'Forecast-Peak_OffPeak-Nominal'!N$4:N$435)/COUNTIF('Forecast-Peak_OffPeak-Nominal'!$A$4:$A$435,$A35)</f>
        <v>47.804166666666674</v>
      </c>
      <c r="O35" s="18">
        <v>190.26499999999999</v>
      </c>
      <c r="P35" s="19">
        <v>191.87674192880002</v>
      </c>
      <c r="Q35" s="19">
        <v>188.5339807631</v>
      </c>
      <c r="R35" s="19">
        <v>187.47600248170002</v>
      </c>
      <c r="S35" s="19">
        <v>72.783538479053078</v>
      </c>
      <c r="T35" s="19">
        <v>93.383465965699997</v>
      </c>
      <c r="U35" s="19">
        <v>72.883025700528776</v>
      </c>
      <c r="V35" s="19">
        <v>32.358378287500003</v>
      </c>
      <c r="W35" s="19">
        <v>27.777557430800002</v>
      </c>
      <c r="X35" s="20">
        <v>66.762213181701284</v>
      </c>
      <c r="Z35" s="18">
        <f>+SUMIF('Forecast-Peak_OffPeak-Nominal'!$A$4:$A$435,$A35,'Forecast-Peak_OffPeak-Nominal'!AA$4:AA$435)/COUNTIF('Forecast-Peak_OffPeak-Nominal'!$A$4:$A$435,$A35)</f>
        <v>6.3608333333333329</v>
      </c>
      <c r="AA35" s="19">
        <f>+SUMIF('Forecast-Peak_OffPeak-Nominal'!$A$4:$A$435,$A35,'Forecast-Peak_OffPeak-Nominal'!AB$4:AB$435)/COUNTIF('Forecast-Peak_OffPeak-Nominal'!$A$4:$A$435,$A35)</f>
        <v>5.9016666666666673</v>
      </c>
      <c r="AB35" s="19">
        <f>+SUMIF('Forecast-Peak_OffPeak-Nominal'!$A$4:$A$435,$A35,'Forecast-Peak_OffPeak-Nominal'!AC$4:AC$435)/COUNTIF('Forecast-Peak_OffPeak-Nominal'!$A$4:$A$435,$A35)</f>
        <v>5.8041666666666671</v>
      </c>
      <c r="AC35" s="19">
        <f>+SUMIF('Forecast-Peak_OffPeak-Nominal'!$A$4:$A$435,$A35,'Forecast-Peak_OffPeak-Nominal'!AD$4:AD$435)/COUNTIF('Forecast-Peak_OffPeak-Nominal'!$A$4:$A$435,$A35)</f>
        <v>6.3408333333333333</v>
      </c>
      <c r="AD35" s="19">
        <f>+SUMIF('Forecast-Peak_OffPeak-Nominal'!$A$4:$A$435,$A35,'Forecast-Peak_OffPeak-Nominal'!AE$4:AE$435)/COUNTIF('Forecast-Peak_OffPeak-Nominal'!$A$4:$A$435,$A35)</f>
        <v>6.3449999999999998</v>
      </c>
      <c r="AE35" s="19">
        <f>+SUMIF('Forecast-Peak_OffPeak-Nominal'!$A$4:$A$435,$A35,'Forecast-Peak_OffPeak-Nominal'!AF$4:AF$435)/COUNTIF('Forecast-Peak_OffPeak-Nominal'!$A$4:$A$435,$A35)</f>
        <v>6.0975000000000001</v>
      </c>
      <c r="AF35" s="20">
        <f>+SUMIF('Forecast-Peak_OffPeak-Nominal'!$A$4:$A$435,$A35,'Forecast-Peak_OffPeak-Nominal'!AG$4:AG$435)/COUNTIF('Forecast-Peak_OffPeak-Nominal'!$A$4:$A$435,$A35)</f>
        <v>0.5476331700877195</v>
      </c>
      <c r="AH35" s="18">
        <f>+SUMIF('Forecast-Peak_OffPeak-Nominal'!$A$4:$A$435,$A35,'Forecast-Peak_OffPeak-Nominal'!AI$4:AI$435)/COUNTIF('Forecast-Peak_OffPeak-Nominal'!$A$4:$A$435,$A35)</f>
        <v>11.366452275856359</v>
      </c>
      <c r="AI35" s="20">
        <f>+SUMIF('Forecast-Peak_OffPeak-Nominal'!$A$4:$A$436,$A35,'Forecast-Peak_OffPeak-Nominal'!AJ$4:AJ$436)/COUNTIF('Forecast-Peak_OffPeak-Nominal'!$A$4:$A$436,$A35)</f>
        <v>6.9125520707562842</v>
      </c>
      <c r="AK35" s="18">
        <f>+SUMIF('Forecast-Peak_OffPeak-Nominal'!$A$4:$A$435,$A35,'Forecast-Peak_OffPeak-Nominal'!AL$4:AL$435)/COUNTIF('Forecast-Peak_OffPeak-Nominal'!$A$4:$A$435,$A35)</f>
        <v>1.0093124987451725</v>
      </c>
      <c r="AL35" s="20">
        <f>+SUMIF('Forecast-Peak_OffPeak-Nominal'!$A$4:$A$435,$A35,'Forecast-Peak_OffPeak-Nominal'!AM$4:AM$435)/COUNTIF('Forecast-Peak_OffPeak-Nominal'!$A$4:$A$435,$A35)</f>
        <v>1.2736863304955546</v>
      </c>
      <c r="AN35" s="79">
        <v>2</v>
      </c>
      <c r="AO35" s="80">
        <v>2</v>
      </c>
      <c r="AP35" s="80">
        <v>365</v>
      </c>
      <c r="AQ35" s="80">
        <v>2500</v>
      </c>
      <c r="AS35" s="80">
        <v>52.62</v>
      </c>
      <c r="AT35" s="80">
        <f t="shared" si="1"/>
        <v>52.62</v>
      </c>
      <c r="AU35" s="81">
        <v>0</v>
      </c>
      <c r="AW35" s="18">
        <f>+SUMIF('Forecast-Peak_OffPeak-Nominal'!$A$4:$A$435,$A35,'Forecast-Peak_OffPeak-Nominal'!AX$4:AX$435)/COUNTIF('Forecast-Peak_OffPeak-Nominal'!$A$4:$A$435,$A35)</f>
        <v>9.5863701526018339</v>
      </c>
      <c r="AX35" s="19">
        <f>+SUMIF('Forecast-Peak_OffPeak-Nominal'!$A$4:$A$435,$A35,'Forecast-Peak_OffPeak-Nominal'!AY$4:AY$435)/COUNTIF('Forecast-Peak_OffPeak-Nominal'!$A$4:$A$435,$A35)</f>
        <v>10.154930732234194</v>
      </c>
      <c r="AY35" s="19">
        <f>+SUMIF('Forecast-Peak_OffPeak-Nominal'!$A$4:$A$435,$A35,'Forecast-Peak_OffPeak-Nominal'!AZ$4:AZ$435)/COUNTIF('Forecast-Peak_OffPeak-Nominal'!$A$4:$A$435,$A35)</f>
        <v>10.34968121326863</v>
      </c>
      <c r="AZ35" s="19">
        <f>+SUMIF('Forecast-Peak_OffPeak-Nominal'!$A$4:$A$435,$A35,'Forecast-Peak_OffPeak-Nominal'!BA$4:BA$435)/COUNTIF('Forecast-Peak_OffPeak-Nominal'!$A$4:$A$435,$A35)</f>
        <v>7.5522172059261727</v>
      </c>
      <c r="BA35" s="19">
        <f>+SUMIF('Forecast-Peak_OffPeak-Nominal'!$A$4:$A$435,$A35,'Forecast-Peak_OffPeak-Nominal'!BB$4:BB$435)/COUNTIF('Forecast-Peak_OffPeak-Nominal'!$A$4:$A$435,$A35)</f>
        <v>7.4288052896377872</v>
      </c>
      <c r="BB35" s="20">
        <f>+SUMIF('Forecast-Peak_OffPeak-Nominal'!$A$4:$A$435,$A35,'Forecast-Peak_OffPeak-Nominal'!BC$4:BC$435)/COUNTIF('Forecast-Peak_OffPeak-Nominal'!$A$4:$A$435,$A35)</f>
        <v>7.5301185470410061</v>
      </c>
      <c r="BD35" s="18">
        <f>AVERAGEIF('Forecast-Peak_OffPeak-Nominal'!$A$4:$A$435,$A35,'Forecast-Peak_OffPeak-Nominal'!BE$4:BE$435)</f>
        <v>323.20421650342865</v>
      </c>
      <c r="BE35" s="20">
        <f>AVERAGEIF('Forecast-Peak_OffPeak-Nominal'!$A$4:$A$435,$A35,'Forecast-Peak_OffPeak-Nominal'!BF$4:BF$435)</f>
        <v>429.37844703729598</v>
      </c>
      <c r="BG35" s="21">
        <v>48</v>
      </c>
      <c r="BH35" s="19">
        <v>0</v>
      </c>
      <c r="BI35" s="19">
        <v>0</v>
      </c>
      <c r="BJ35" s="19">
        <v>17.879166666666606</v>
      </c>
      <c r="BK35" s="19">
        <v>17.879166666666606</v>
      </c>
      <c r="BL35" s="19">
        <v>5.3529761904761699</v>
      </c>
      <c r="BM35" s="19">
        <v>5.3529761904761699</v>
      </c>
      <c r="BN35" s="19">
        <v>5.3529761904761699</v>
      </c>
      <c r="BO35" s="19">
        <v>5.3529761904761699</v>
      </c>
      <c r="BP35" s="19">
        <v>17.879166666666606</v>
      </c>
      <c r="BQ35" s="19">
        <v>28.620833333333394</v>
      </c>
      <c r="BR35" s="19">
        <v>26.811666666666611</v>
      </c>
      <c r="BS35" s="19">
        <v>21.458690476190441</v>
      </c>
      <c r="BT35" s="19">
        <v>21.458690476190441</v>
      </c>
      <c r="BU35" s="19">
        <v>21.458690476190441</v>
      </c>
      <c r="BV35" s="19">
        <v>22.029999999999745</v>
      </c>
      <c r="BW35" s="19">
        <v>0</v>
      </c>
      <c r="BX35" s="19">
        <v>5.3529761904761699</v>
      </c>
      <c r="BY35" s="19">
        <v>5.3529761904761699</v>
      </c>
      <c r="BZ35" s="19">
        <v>5.364768880952397</v>
      </c>
      <c r="CA35" s="19">
        <v>0</v>
      </c>
      <c r="CC35" s="22">
        <f>VLOOKUP($A35,GDP!$A$8:$D$50,3,0)</f>
        <v>2.0386741809127008E-2</v>
      </c>
    </row>
    <row r="36" spans="1:81" x14ac:dyDescent="0.3">
      <c r="A36" s="17">
        <f t="shared" si="0"/>
        <v>2055</v>
      </c>
      <c r="B36" s="18">
        <f>+SUMIF('Forecast-Peak_OffPeak-Nominal'!$A$4:$A$435,$A36,'Forecast-Peak_OffPeak-Nominal'!C$4:C$435)/COUNTIF('Forecast-Peak_OffPeak-Nominal'!$A$4:$A$435,$A36)</f>
        <v>56.689820833333336</v>
      </c>
      <c r="C36" s="19">
        <f>+SUMIF('Forecast-Peak_OffPeak-Nominal'!$A$4:$A$435,$A36,'Forecast-Peak_OffPeak-Nominal'!D$4:D$435)/COUNTIF('Forecast-Peak_OffPeak-Nominal'!$A$4:$A$435,$A36)</f>
        <v>52.102163333333323</v>
      </c>
      <c r="D36" s="19">
        <f>+SUMIF('Forecast-Peak_OffPeak-Nominal'!$A$4:$A$435,$A36,'Forecast-Peak_OffPeak-Nominal'!E$4:E$435)/COUNTIF('Forecast-Peak_OffPeak-Nominal'!$A$4:$A$435,$A36)</f>
        <v>63.282720000000005</v>
      </c>
      <c r="E36" s="19">
        <f>+SUMIF('Forecast-Peak_OffPeak-Nominal'!$A$4:$A$435,$A36,'Forecast-Peak_OffPeak-Nominal'!F$4:F$435)/COUNTIF('Forecast-Peak_OffPeak-Nominal'!$A$4:$A$435,$A36)</f>
        <v>57.544009166666662</v>
      </c>
      <c r="F36" s="19">
        <f>+SUMIF('Forecast-Peak_OffPeak-Nominal'!$A$4:$A$435,$A36,'Forecast-Peak_OffPeak-Nominal'!G$4:G$435)/COUNTIF('Forecast-Peak_OffPeak-Nominal'!$A$4:$A$435,$A36)</f>
        <v>64.664416666666668</v>
      </c>
      <c r="G36" s="19">
        <f>+SUMIF('Forecast-Peak_OffPeak-Nominal'!$A$4:$A$435,$A36,'Forecast-Peak_OffPeak-Nominal'!H$4:H$435)/COUNTIF('Forecast-Peak_OffPeak-Nominal'!$A$4:$A$435,$A36)</f>
        <v>57.515844999999992</v>
      </c>
      <c r="H36" s="19">
        <f>+SUMIF('Forecast-Peak_OffPeak-Nominal'!$A$4:$A$435,$A36,'Forecast-Peak_OffPeak-Nominal'!I$4:I$435)/COUNTIF('Forecast-Peak_OffPeak-Nominal'!$A$4:$A$435,$A36)</f>
        <v>48.495833333333337</v>
      </c>
      <c r="I36" s="19">
        <f>+SUMIF('Forecast-Peak_OffPeak-Nominal'!$A$4:$A$435,$A36,'Forecast-Peak_OffPeak-Nominal'!J$4:J$435)/COUNTIF('Forecast-Peak_OffPeak-Nominal'!$A$4:$A$435,$A36)</f>
        <v>48.490833333333335</v>
      </c>
      <c r="J36" s="19">
        <f>+SUMIF('Forecast-Peak_OffPeak-Nominal'!$A$4:$A$435,$A36,'Forecast-Peak_OffPeak-Nominal'!K$4:K$435)/COUNTIF('Forecast-Peak_OffPeak-Nominal'!$A$4:$A$435,$A36)</f>
        <v>47.625000000000007</v>
      </c>
      <c r="K36" s="19">
        <f>+SUMIF('Forecast-Peak_OffPeak-Nominal'!$A$4:$A$435,$A36,'Forecast-Peak_OffPeak-Nominal'!L$4:L$435)/COUNTIF('Forecast-Peak_OffPeak-Nominal'!$A$4:$A$435,$A36)</f>
        <v>48.27</v>
      </c>
      <c r="L36" s="19">
        <f>+SUMIF('Forecast-Peak_OffPeak-Nominal'!$A$4:$A$435,$A36,'Forecast-Peak_OffPeak-Nominal'!M$4:M$435)/COUNTIF('Forecast-Peak_OffPeak-Nominal'!$A$4:$A$435,$A36)</f>
        <v>48.377499999999998</v>
      </c>
      <c r="M36" s="20">
        <f>+SUMIF('Forecast-Peak_OffPeak-Nominal'!$A$4:$A$435,$A36,'Forecast-Peak_OffPeak-Nominal'!N$4:N$435)/COUNTIF('Forecast-Peak_OffPeak-Nominal'!$A$4:$A$435,$A36)</f>
        <v>48.558333333333337</v>
      </c>
      <c r="O36" s="18">
        <v>195.97300000000001</v>
      </c>
      <c r="P36" s="19">
        <v>197.63304418666402</v>
      </c>
      <c r="Q36" s="19">
        <v>194.190000185993</v>
      </c>
      <c r="R36" s="19">
        <v>193.10028255615103</v>
      </c>
      <c r="S36" s="19">
        <v>74.967044633424678</v>
      </c>
      <c r="T36" s="19">
        <v>96.184969944670996</v>
      </c>
      <c r="U36" s="19">
        <v>75.069516471544645</v>
      </c>
      <c r="V36" s="19">
        <v>33.329129636125003</v>
      </c>
      <c r="W36" s="19">
        <v>28.610884153724001</v>
      </c>
      <c r="X36" s="20">
        <v>68.765079577152321</v>
      </c>
      <c r="Z36" s="18">
        <f>+SUMIF('Forecast-Peak_OffPeak-Nominal'!$A$4:$A$435,$A36,'Forecast-Peak_OffPeak-Nominal'!AA$4:AA$435)/COUNTIF('Forecast-Peak_OffPeak-Nominal'!$A$4:$A$435,$A36)</f>
        <v>6.4658333333333324</v>
      </c>
      <c r="AA36" s="19">
        <f>+SUMIF('Forecast-Peak_OffPeak-Nominal'!$A$4:$A$435,$A36,'Forecast-Peak_OffPeak-Nominal'!AB$4:AB$435)/COUNTIF('Forecast-Peak_OffPeak-Nominal'!$A$4:$A$435,$A36)</f>
        <v>6.0225000000000009</v>
      </c>
      <c r="AB36" s="19">
        <f>+SUMIF('Forecast-Peak_OffPeak-Nominal'!$A$4:$A$435,$A36,'Forecast-Peak_OffPeak-Nominal'!AC$4:AC$435)/COUNTIF('Forecast-Peak_OffPeak-Nominal'!$A$4:$A$435,$A36)</f>
        <v>5.8391666666666673</v>
      </c>
      <c r="AC36" s="19">
        <f>+SUMIF('Forecast-Peak_OffPeak-Nominal'!$A$4:$A$435,$A36,'Forecast-Peak_OffPeak-Nominal'!AD$4:AD$435)/COUNTIF('Forecast-Peak_OffPeak-Nominal'!$A$4:$A$435,$A36)</f>
        <v>6.4616666666666669</v>
      </c>
      <c r="AD36" s="19">
        <f>+SUMIF('Forecast-Peak_OffPeak-Nominal'!$A$4:$A$435,$A36,'Forecast-Peak_OffPeak-Nominal'!AE$4:AE$435)/COUNTIF('Forecast-Peak_OffPeak-Nominal'!$A$4:$A$435,$A36)</f>
        <v>6.4483333333333333</v>
      </c>
      <c r="AE36" s="19">
        <f>+SUMIF('Forecast-Peak_OffPeak-Nominal'!$A$4:$A$435,$A36,'Forecast-Peak_OffPeak-Nominal'!AF$4:AF$435)/COUNTIF('Forecast-Peak_OffPeak-Nominal'!$A$4:$A$435,$A36)</f>
        <v>6.2108333333333334</v>
      </c>
      <c r="AF36" s="20">
        <f>+SUMIF('Forecast-Peak_OffPeak-Nominal'!$A$4:$A$435,$A36,'Forecast-Peak_OffPeak-Nominal'!AG$4:AG$435)/COUNTIF('Forecast-Peak_OffPeak-Nominal'!$A$4:$A$435,$A36)</f>
        <v>0.55763317008771973</v>
      </c>
      <c r="AH36" s="18">
        <f>+SUMIF('Forecast-Peak_OffPeak-Nominal'!$A$4:$A$435,$A36,'Forecast-Peak_OffPeak-Nominal'!AI$4:AI$435)/COUNTIF('Forecast-Peak_OffPeak-Nominal'!$A$4:$A$435,$A36)</f>
        <v>11.451531435731738</v>
      </c>
      <c r="AI36" s="20">
        <f>+SUMIF('Forecast-Peak_OffPeak-Nominal'!$A$4:$A$436,$A36,'Forecast-Peak_OffPeak-Nominal'!AJ$4:AJ$436)/COUNTIF('Forecast-Peak_OffPeak-Nominal'!$A$4:$A$436,$A36)</f>
        <v>7.0128473596639225</v>
      </c>
      <c r="AK36" s="18">
        <f>+SUMIF('Forecast-Peak_OffPeak-Nominal'!$A$4:$A$435,$A36,'Forecast-Peak_OffPeak-Nominal'!AL$4:AL$435)/COUNTIF('Forecast-Peak_OffPeak-Nominal'!$A$4:$A$435,$A36)</f>
        <v>1.0327335922985161</v>
      </c>
      <c r="AL36" s="20">
        <f>+SUMIF('Forecast-Peak_OffPeak-Nominal'!$A$4:$A$435,$A36,'Forecast-Peak_OffPeak-Nominal'!AM$4:AM$435)/COUNTIF('Forecast-Peak_OffPeak-Nominal'!$A$4:$A$435,$A36)</f>
        <v>1.3007783735230125</v>
      </c>
      <c r="AN36" s="79">
        <v>2</v>
      </c>
      <c r="AO36" s="80">
        <v>2</v>
      </c>
      <c r="AP36" s="80">
        <v>365</v>
      </c>
      <c r="AQ36" s="80">
        <v>2500</v>
      </c>
      <c r="AS36" s="80">
        <v>55.15</v>
      </c>
      <c r="AT36" s="80">
        <f t="shared" si="1"/>
        <v>55.15</v>
      </c>
      <c r="AU36" s="81">
        <v>0</v>
      </c>
      <c r="AW36" s="18">
        <f>+SUMIF('Forecast-Peak_OffPeak-Nominal'!$A$4:$A$435,$A36,'Forecast-Peak_OffPeak-Nominal'!AX$4:AX$435)/COUNTIF('Forecast-Peak_OffPeak-Nominal'!$A$4:$A$435,$A36)</f>
        <v>9.4257075063000766</v>
      </c>
      <c r="AX36" s="19">
        <f>+SUMIF('Forecast-Peak_OffPeak-Nominal'!$A$4:$A$435,$A36,'Forecast-Peak_OffPeak-Nominal'!AY$4:AY$435)/COUNTIF('Forecast-Peak_OffPeak-Nominal'!$A$4:$A$435,$A36)</f>
        <v>10.218461884155355</v>
      </c>
      <c r="AY36" s="19">
        <f>+SUMIF('Forecast-Peak_OffPeak-Nominal'!$A$4:$A$435,$A36,'Forecast-Peak_OffPeak-Nominal'!AZ$4:AZ$435)/COUNTIF('Forecast-Peak_OffPeak-Nominal'!$A$4:$A$435,$A36)</f>
        <v>10.437298272095417</v>
      </c>
      <c r="AZ36" s="19">
        <f>+SUMIF('Forecast-Peak_OffPeak-Nominal'!$A$4:$A$435,$A36,'Forecast-Peak_OffPeak-Nominal'!BA$4:BA$435)/COUNTIF('Forecast-Peak_OffPeak-Nominal'!$A$4:$A$435,$A36)</f>
        <v>7.5269344352539518</v>
      </c>
      <c r="BA36" s="19">
        <f>+SUMIF('Forecast-Peak_OffPeak-Nominal'!$A$4:$A$435,$A36,'Forecast-Peak_OffPeak-Nominal'!BB$4:BB$435)/COUNTIF('Forecast-Peak_OffPeak-Nominal'!$A$4:$A$435,$A36)</f>
        <v>7.3905948205885013</v>
      </c>
      <c r="BB36" s="20">
        <f>+SUMIF('Forecast-Peak_OffPeak-Nominal'!$A$4:$A$435,$A36,'Forecast-Peak_OffPeak-Nominal'!BC$4:BC$435)/COUNTIF('Forecast-Peak_OffPeak-Nominal'!$A$4:$A$435,$A36)</f>
        <v>7.5007560185184907</v>
      </c>
      <c r="BD36" s="18">
        <f>AVERAGEIF('Forecast-Peak_OffPeak-Nominal'!$A$4:$A$435,$A36,'Forecast-Peak_OffPeak-Nominal'!BE$4:BE$435)</f>
        <v>329.64682547027445</v>
      </c>
      <c r="BE36" s="20">
        <f>AVERAGEIF('Forecast-Peak_OffPeak-Nominal'!$A$4:$A$435,$A36,'Forecast-Peak_OffPeak-Nominal'!BF$4:BF$435)</f>
        <v>437.93748584867075</v>
      </c>
      <c r="BG36" s="21">
        <v>49</v>
      </c>
      <c r="BH36" s="19">
        <v>0</v>
      </c>
      <c r="BI36" s="19">
        <v>0</v>
      </c>
      <c r="BJ36" s="19">
        <v>18.149999999999977</v>
      </c>
      <c r="BK36" s="19">
        <v>18.149999999999977</v>
      </c>
      <c r="BL36" s="19">
        <v>5.4335714285714118</v>
      </c>
      <c r="BM36" s="19">
        <v>5.4335714285714118</v>
      </c>
      <c r="BN36" s="19">
        <v>5.4335714285714118</v>
      </c>
      <c r="BO36" s="19">
        <v>5.4335714285714118</v>
      </c>
      <c r="BP36" s="19">
        <v>18.149999999999977</v>
      </c>
      <c r="BQ36" s="19">
        <v>29.055000000000064</v>
      </c>
      <c r="BR36" s="19">
        <v>27.217499999999973</v>
      </c>
      <c r="BS36" s="19">
        <v>21.783928571428532</v>
      </c>
      <c r="BT36" s="19">
        <v>21.783928571428532</v>
      </c>
      <c r="BU36" s="19">
        <v>21.783928571428532</v>
      </c>
      <c r="BV36" s="19">
        <v>22.544999999999845</v>
      </c>
      <c r="BW36" s="19">
        <v>0</v>
      </c>
      <c r="BX36" s="19">
        <v>5.4335714285714118</v>
      </c>
      <c r="BY36" s="19">
        <v>5.4335714285714118</v>
      </c>
      <c r="BZ36" s="19">
        <v>5.4503011071428773</v>
      </c>
      <c r="CA36" s="19">
        <v>0</v>
      </c>
      <c r="CC36" s="22">
        <f>VLOOKUP($A36,GDP!$A$8:$D$50,3,0)</f>
        <v>1.9933554817275677E-2</v>
      </c>
    </row>
    <row r="37" spans="1:81" x14ac:dyDescent="0.3">
      <c r="A37" s="17">
        <f t="shared" si="0"/>
        <v>2056</v>
      </c>
      <c r="B37" s="18">
        <f>+SUMIF('Forecast-Peak_OffPeak-Nominal'!$A$4:$A$435,$A37,'Forecast-Peak_OffPeak-Nominal'!C$4:C$435)/COUNTIF('Forecast-Peak_OffPeak-Nominal'!$A$4:$A$435,$A37)</f>
        <v>57.09522333333333</v>
      </c>
      <c r="C37" s="19">
        <f>+SUMIF('Forecast-Peak_OffPeak-Nominal'!$A$4:$A$435,$A37,'Forecast-Peak_OffPeak-Nominal'!D$4:D$435)/COUNTIF('Forecast-Peak_OffPeak-Nominal'!$A$4:$A$435,$A37)</f>
        <v>52.824300000000001</v>
      </c>
      <c r="D37" s="19">
        <f>+SUMIF('Forecast-Peak_OffPeak-Nominal'!$A$4:$A$435,$A37,'Forecast-Peak_OffPeak-Nominal'!E$4:E$435)/COUNTIF('Forecast-Peak_OffPeak-Nominal'!$A$4:$A$435,$A37)</f>
        <v>63.421292499999993</v>
      </c>
      <c r="E37" s="19">
        <f>+SUMIF('Forecast-Peak_OffPeak-Nominal'!$A$4:$A$435,$A37,'Forecast-Peak_OffPeak-Nominal'!F$4:F$435)/COUNTIF('Forecast-Peak_OffPeak-Nominal'!$A$4:$A$435,$A37)</f>
        <v>58.770410833333337</v>
      </c>
      <c r="F37" s="19">
        <f>+SUMIF('Forecast-Peak_OffPeak-Nominal'!$A$4:$A$435,$A37,'Forecast-Peak_OffPeak-Nominal'!G$4:G$435)/COUNTIF('Forecast-Peak_OffPeak-Nominal'!$A$4:$A$435,$A37)</f>
        <v>64.667629166666657</v>
      </c>
      <c r="G37" s="19">
        <f>+SUMIF('Forecast-Peak_OffPeak-Nominal'!$A$4:$A$435,$A37,'Forecast-Peak_OffPeak-Nominal'!H$4:H$435)/COUNTIF('Forecast-Peak_OffPeak-Nominal'!$A$4:$A$435,$A37)</f>
        <v>58.776771666666669</v>
      </c>
      <c r="H37" s="19">
        <f>+SUMIF('Forecast-Peak_OffPeak-Nominal'!$A$4:$A$435,$A37,'Forecast-Peak_OffPeak-Nominal'!I$4:I$435)/COUNTIF('Forecast-Peak_OffPeak-Nominal'!$A$4:$A$435,$A37)</f>
        <v>49.652500000000003</v>
      </c>
      <c r="I37" s="19">
        <f>+SUMIF('Forecast-Peak_OffPeak-Nominal'!$A$4:$A$435,$A37,'Forecast-Peak_OffPeak-Nominal'!J$4:J$435)/COUNTIF('Forecast-Peak_OffPeak-Nominal'!$A$4:$A$435,$A37)</f>
        <v>49.305</v>
      </c>
      <c r="J37" s="19">
        <f>+SUMIF('Forecast-Peak_OffPeak-Nominal'!$A$4:$A$435,$A37,'Forecast-Peak_OffPeak-Nominal'!K$4:K$435)/COUNTIF('Forecast-Peak_OffPeak-Nominal'!$A$4:$A$435,$A37)</f>
        <v>49.214166666666664</v>
      </c>
      <c r="K37" s="19">
        <f>+SUMIF('Forecast-Peak_OffPeak-Nominal'!$A$4:$A$435,$A37,'Forecast-Peak_OffPeak-Nominal'!L$4:L$435)/COUNTIF('Forecast-Peak_OffPeak-Nominal'!$A$4:$A$435,$A37)</f>
        <v>49.227499999999999</v>
      </c>
      <c r="L37" s="19">
        <f>+SUMIF('Forecast-Peak_OffPeak-Nominal'!$A$4:$A$435,$A37,'Forecast-Peak_OffPeak-Nominal'!M$4:M$435)/COUNTIF('Forecast-Peak_OffPeak-Nominal'!$A$4:$A$435,$A37)</f>
        <v>49.614166666666669</v>
      </c>
      <c r="M37" s="20">
        <f>+SUMIF('Forecast-Peak_OffPeak-Nominal'!$A$4:$A$435,$A37,'Forecast-Peak_OffPeak-Nominal'!N$4:N$435)/COUNTIF('Forecast-Peak_OffPeak-Nominal'!$A$4:$A$435,$A37)</f>
        <v>49.348333333333329</v>
      </c>
      <c r="O37" s="18">
        <v>201.852</v>
      </c>
      <c r="P37" s="19">
        <v>203.56203551226395</v>
      </c>
      <c r="Q37" s="19">
        <v>200.01570019157279</v>
      </c>
      <c r="R37" s="19">
        <v>198.89329103283558</v>
      </c>
      <c r="S37" s="19">
        <v>77.216055972427426</v>
      </c>
      <c r="T37" s="19">
        <v>99.070519043011132</v>
      </c>
      <c r="U37" s="19">
        <v>77.321601965690988</v>
      </c>
      <c r="V37" s="19">
        <v>34.329003525208755</v>
      </c>
      <c r="W37" s="19">
        <v>29.46921067833572</v>
      </c>
      <c r="X37" s="20">
        <v>70.828031964466888</v>
      </c>
      <c r="Z37" s="18">
        <f>+SUMIF('Forecast-Peak_OffPeak-Nominal'!$A$4:$A$435,$A37,'Forecast-Peak_OffPeak-Nominal'!AA$4:AA$435)/COUNTIF('Forecast-Peak_OffPeak-Nominal'!$A$4:$A$435,$A37)</f>
        <v>6.5791666666666666</v>
      </c>
      <c r="AA37" s="19">
        <f>+SUMIF('Forecast-Peak_OffPeak-Nominal'!$A$4:$A$435,$A37,'Forecast-Peak_OffPeak-Nominal'!AB$4:AB$435)/COUNTIF('Forecast-Peak_OffPeak-Nominal'!$A$4:$A$435,$A37)</f>
        <v>6.0816666666666661</v>
      </c>
      <c r="AB37" s="19">
        <f>+SUMIF('Forecast-Peak_OffPeak-Nominal'!$A$4:$A$435,$A37,'Forecast-Peak_OffPeak-Nominal'!AC$4:AC$435)/COUNTIF('Forecast-Peak_OffPeak-Nominal'!$A$4:$A$435,$A37)</f>
        <v>6.0308333333333337</v>
      </c>
      <c r="AC37" s="19">
        <f>+SUMIF('Forecast-Peak_OffPeak-Nominal'!$A$4:$A$435,$A37,'Forecast-Peak_OffPeak-Nominal'!AD$4:AD$435)/COUNTIF('Forecast-Peak_OffPeak-Nominal'!$A$4:$A$435,$A37)</f>
        <v>6.5241666666666669</v>
      </c>
      <c r="AD37" s="19">
        <f>+SUMIF('Forecast-Peak_OffPeak-Nominal'!$A$4:$A$435,$A37,'Forecast-Peak_OffPeak-Nominal'!AE$4:AE$435)/COUNTIF('Forecast-Peak_OffPeak-Nominal'!$A$4:$A$435,$A37)</f>
        <v>6.5641666666666678</v>
      </c>
      <c r="AE37" s="19">
        <f>+SUMIF('Forecast-Peak_OffPeak-Nominal'!$A$4:$A$435,$A37,'Forecast-Peak_OffPeak-Nominal'!AF$4:AF$435)/COUNTIF('Forecast-Peak_OffPeak-Nominal'!$A$4:$A$435,$A37)</f>
        <v>6.269166666666667</v>
      </c>
      <c r="AF37" s="20">
        <f>+SUMIF('Forecast-Peak_OffPeak-Nominal'!$A$4:$A$435,$A37,'Forecast-Peak_OffPeak-Nominal'!AG$4:AG$435)/COUNTIF('Forecast-Peak_OffPeak-Nominal'!$A$4:$A$435,$A37)</f>
        <v>0.56763317008771963</v>
      </c>
      <c r="AH37" s="18">
        <f>+SUMIF('Forecast-Peak_OffPeak-Nominal'!$A$4:$A$435,$A37,'Forecast-Peak_OffPeak-Nominal'!AI$4:AI$435)/COUNTIF('Forecast-Peak_OffPeak-Nominal'!$A$4:$A$435,$A37)</f>
        <v>11.549546168230949</v>
      </c>
      <c r="AI37" s="20">
        <f>+SUMIF('Forecast-Peak_OffPeak-Nominal'!$A$4:$A$436,$A37,'Forecast-Peak_OffPeak-Nominal'!AJ$4:AJ$436)/COUNTIF('Forecast-Peak_OffPeak-Nominal'!$A$4:$A$436,$A37)</f>
        <v>7.1260782211953924</v>
      </c>
      <c r="AK37" s="18">
        <f>+SUMIF('Forecast-Peak_OffPeak-Nominal'!$A$4:$A$435,$A37,'Forecast-Peak_OffPeak-Nominal'!AL$4:AL$435)/COUNTIF('Forecast-Peak_OffPeak-Nominal'!$A$4:$A$435,$A37)</f>
        <v>1.0577453769769802</v>
      </c>
      <c r="AL37" s="20">
        <f>+SUMIF('Forecast-Peak_OffPeak-Nominal'!$A$4:$A$435,$A37,'Forecast-Peak_OffPeak-Nominal'!AM$4:AM$435)/COUNTIF('Forecast-Peak_OffPeak-Nominal'!$A$4:$A$435,$A37)</f>
        <v>1.3298300456796115</v>
      </c>
      <c r="AN37" s="79">
        <v>2</v>
      </c>
      <c r="AO37" s="80">
        <v>2</v>
      </c>
      <c r="AP37" s="80">
        <v>365</v>
      </c>
      <c r="AQ37" s="80">
        <v>2500</v>
      </c>
      <c r="AS37" s="80">
        <v>57.68</v>
      </c>
      <c r="AT37" s="80">
        <f t="shared" si="1"/>
        <v>57.68</v>
      </c>
      <c r="AU37" s="81">
        <v>0</v>
      </c>
      <c r="AW37" s="18">
        <f>+SUMIF('Forecast-Peak_OffPeak-Nominal'!$A$4:$A$435,$A37,'Forecast-Peak_OffPeak-Nominal'!AX$4:AX$435)/COUNTIF('Forecast-Peak_OffPeak-Nominal'!$A$4:$A$435,$A37)</f>
        <v>9.4268300750157241</v>
      </c>
      <c r="AX37" s="19">
        <f>+SUMIF('Forecast-Peak_OffPeak-Nominal'!$A$4:$A$435,$A37,'Forecast-Peak_OffPeak-Nominal'!AY$4:AY$435)/COUNTIF('Forecast-Peak_OffPeak-Nominal'!$A$4:$A$435,$A37)</f>
        <v>10.181313105443319</v>
      </c>
      <c r="AY37" s="19">
        <f>+SUMIF('Forecast-Peak_OffPeak-Nominal'!$A$4:$A$435,$A37,'Forecast-Peak_OffPeak-Nominal'!AZ$4:AZ$435)/COUNTIF('Forecast-Peak_OffPeak-Nominal'!$A$4:$A$435,$A37)</f>
        <v>10.377962238834845</v>
      </c>
      <c r="AZ37" s="19">
        <f>+SUMIF('Forecast-Peak_OffPeak-Nominal'!$A$4:$A$435,$A37,'Forecast-Peak_OffPeak-Nominal'!BA$4:BA$435)/COUNTIF('Forecast-Peak_OffPeak-Nominal'!$A$4:$A$435,$A37)</f>
        <v>7.5699733573328309</v>
      </c>
      <c r="BA37" s="19">
        <f>+SUMIF('Forecast-Peak_OffPeak-Nominal'!$A$4:$A$435,$A37,'Forecast-Peak_OffPeak-Nominal'!BB$4:BB$435)/COUNTIF('Forecast-Peak_OffPeak-Nominal'!$A$4:$A$435,$A37)</f>
        <v>7.5026923656609599</v>
      </c>
      <c r="BB37" s="20">
        <f>+SUMIF('Forecast-Peak_OffPeak-Nominal'!$A$4:$A$435,$A37,'Forecast-Peak_OffPeak-Nominal'!BC$4:BC$435)/COUNTIF('Forecast-Peak_OffPeak-Nominal'!$A$4:$A$435,$A37)</f>
        <v>7.6228160422309275</v>
      </c>
      <c r="BD37" s="18">
        <f>AVERAGEIF('Forecast-Peak_OffPeak-Nominal'!$A$4:$A$435,$A37,'Forecast-Peak_OffPeak-Nominal'!BE$4:BE$435)</f>
        <v>336.35787647740545</v>
      </c>
      <c r="BE37" s="20">
        <f>AVERAGEIF('Forecast-Peak_OffPeak-Nominal'!$A$4:$A$435,$A37,'Forecast-Peak_OffPeak-Nominal'!BF$4:BF$435)</f>
        <v>446.85315127718599</v>
      </c>
      <c r="BG37" s="21">
        <v>50</v>
      </c>
      <c r="BH37" s="19">
        <v>0</v>
      </c>
      <c r="BI37" s="19">
        <v>0</v>
      </c>
      <c r="BJ37" s="19">
        <v>18.420833333333235</v>
      </c>
      <c r="BK37" s="19">
        <v>18.420833333333235</v>
      </c>
      <c r="BL37" s="19">
        <v>5.5141666666666538</v>
      </c>
      <c r="BM37" s="19">
        <v>5.5141666666666538</v>
      </c>
      <c r="BN37" s="19">
        <v>5.5141666666666538</v>
      </c>
      <c r="BO37" s="19">
        <v>5.5141666666666538</v>
      </c>
      <c r="BP37" s="19">
        <v>18.420833333333235</v>
      </c>
      <c r="BQ37" s="19">
        <v>29.489166666666733</v>
      </c>
      <c r="BR37" s="19">
        <v>27.623333333333335</v>
      </c>
      <c r="BS37" s="19">
        <v>22.109166666666624</v>
      </c>
      <c r="BT37" s="19">
        <v>22.109166666666624</v>
      </c>
      <c r="BU37" s="19">
        <v>22.109166666666624</v>
      </c>
      <c r="BV37" s="19">
        <v>23.059999999999718</v>
      </c>
      <c r="BW37" s="19">
        <v>0</v>
      </c>
      <c r="BX37" s="19">
        <v>5.5141666666666538</v>
      </c>
      <c r="BY37" s="19">
        <v>5.5141666666666538</v>
      </c>
      <c r="BZ37" s="19">
        <v>5.5358333333333576</v>
      </c>
      <c r="CA37" s="19">
        <v>0</v>
      </c>
      <c r="CC37" s="22">
        <f>VLOOKUP($A37,GDP!$A$8:$D$50,3,0)</f>
        <v>2.0358306188925084E-2</v>
      </c>
    </row>
    <row r="38" spans="1:81" x14ac:dyDescent="0.3">
      <c r="A38" s="17">
        <f t="shared" si="0"/>
        <v>2057</v>
      </c>
      <c r="B38" s="18">
        <f>+SUMIF('Forecast-Peak_OffPeak-Nominal'!$A$4:$A$435,$A38,'Forecast-Peak_OffPeak-Nominal'!C$4:C$435)/COUNTIF('Forecast-Peak_OffPeak-Nominal'!$A$4:$A$435,$A38)</f>
        <v>57.592534999999998</v>
      </c>
      <c r="C38" s="19">
        <f>+SUMIF('Forecast-Peak_OffPeak-Nominal'!$A$4:$A$435,$A38,'Forecast-Peak_OffPeak-Nominal'!D$4:D$435)/COUNTIF('Forecast-Peak_OffPeak-Nominal'!$A$4:$A$435,$A38)</f>
        <v>53.130225833333327</v>
      </c>
      <c r="D38" s="19">
        <f>+SUMIF('Forecast-Peak_OffPeak-Nominal'!$A$4:$A$435,$A38,'Forecast-Peak_OffPeak-Nominal'!E$4:E$435)/COUNTIF('Forecast-Peak_OffPeak-Nominal'!$A$4:$A$435,$A38)</f>
        <v>65.534293333333338</v>
      </c>
      <c r="E38" s="19">
        <f>+SUMIF('Forecast-Peak_OffPeak-Nominal'!$A$4:$A$435,$A38,'Forecast-Peak_OffPeak-Nominal'!F$4:F$435)/COUNTIF('Forecast-Peak_OffPeak-Nominal'!$A$4:$A$435,$A38)</f>
        <v>59.87933083333332</v>
      </c>
      <c r="F38" s="19">
        <f>+SUMIF('Forecast-Peak_OffPeak-Nominal'!$A$4:$A$435,$A38,'Forecast-Peak_OffPeak-Nominal'!G$4:G$435)/COUNTIF('Forecast-Peak_OffPeak-Nominal'!$A$4:$A$435,$A38)</f>
        <v>66.727733333333333</v>
      </c>
      <c r="G38" s="19">
        <f>+SUMIF('Forecast-Peak_OffPeak-Nominal'!$A$4:$A$435,$A38,'Forecast-Peak_OffPeak-Nominal'!H$4:H$435)/COUNTIF('Forecast-Peak_OffPeak-Nominal'!$A$4:$A$435,$A38)</f>
        <v>59.797636666666676</v>
      </c>
      <c r="H38" s="19">
        <f>+SUMIF('Forecast-Peak_OffPeak-Nominal'!$A$4:$A$435,$A38,'Forecast-Peak_OffPeak-Nominal'!I$4:I$435)/COUNTIF('Forecast-Peak_OffPeak-Nominal'!$A$4:$A$435,$A38)</f>
        <v>50.543333333333329</v>
      </c>
      <c r="I38" s="19">
        <f>+SUMIF('Forecast-Peak_OffPeak-Nominal'!$A$4:$A$435,$A38,'Forecast-Peak_OffPeak-Nominal'!J$4:J$435)/COUNTIF('Forecast-Peak_OffPeak-Nominal'!$A$4:$A$435,$A38)</f>
        <v>50.064999999999998</v>
      </c>
      <c r="J38" s="19">
        <f>+SUMIF('Forecast-Peak_OffPeak-Nominal'!$A$4:$A$435,$A38,'Forecast-Peak_OffPeak-Nominal'!K$4:K$435)/COUNTIF('Forecast-Peak_OffPeak-Nominal'!$A$4:$A$435,$A38)</f>
        <v>50.153333333333336</v>
      </c>
      <c r="K38" s="19">
        <f>+SUMIF('Forecast-Peak_OffPeak-Nominal'!$A$4:$A$435,$A38,'Forecast-Peak_OffPeak-Nominal'!L$4:L$435)/COUNTIF('Forecast-Peak_OffPeak-Nominal'!$A$4:$A$435,$A38)</f>
        <v>50.034999999999997</v>
      </c>
      <c r="L38" s="19">
        <f>+SUMIF('Forecast-Peak_OffPeak-Nominal'!$A$4:$A$435,$A38,'Forecast-Peak_OffPeak-Nominal'!M$4:M$435)/COUNTIF('Forecast-Peak_OffPeak-Nominal'!$A$4:$A$435,$A38)</f>
        <v>50.626666666666665</v>
      </c>
      <c r="M38" s="20">
        <f>+SUMIF('Forecast-Peak_OffPeak-Nominal'!$A$4:$A$435,$A38,'Forecast-Peak_OffPeak-Nominal'!N$4:N$435)/COUNTIF('Forecast-Peak_OffPeak-Nominal'!$A$4:$A$435,$A38)</f>
        <v>50.1875</v>
      </c>
      <c r="O38" s="18">
        <v>207.90799999999999</v>
      </c>
      <c r="P38" s="19">
        <v>209.66889657763187</v>
      </c>
      <c r="Q38" s="19">
        <v>206.01617119731998</v>
      </c>
      <c r="R38" s="19">
        <v>204.86008976382064</v>
      </c>
      <c r="S38" s="19">
        <v>79.532537651600251</v>
      </c>
      <c r="T38" s="19">
        <v>102.04263461430146</v>
      </c>
      <c r="U38" s="19">
        <v>79.641250024661716</v>
      </c>
      <c r="V38" s="19">
        <v>35.358873630965022</v>
      </c>
      <c r="W38" s="19">
        <v>30.353286998685792</v>
      </c>
      <c r="X38" s="20">
        <v>72.952872923400903</v>
      </c>
      <c r="Z38" s="18">
        <f>+SUMIF('Forecast-Peak_OffPeak-Nominal'!$A$4:$A$435,$A38,'Forecast-Peak_OffPeak-Nominal'!AA$4:AA$435)/COUNTIF('Forecast-Peak_OffPeak-Nominal'!$A$4:$A$435,$A38)</f>
        <v>6.6783333333333346</v>
      </c>
      <c r="AA38" s="19">
        <f>+SUMIF('Forecast-Peak_OffPeak-Nominal'!$A$4:$A$435,$A38,'Forecast-Peak_OffPeak-Nominal'!AB$4:AB$435)/COUNTIF('Forecast-Peak_OffPeak-Nominal'!$A$4:$A$435,$A38)</f>
        <v>6.1875</v>
      </c>
      <c r="AB38" s="19">
        <f>+SUMIF('Forecast-Peak_OffPeak-Nominal'!$A$4:$A$435,$A38,'Forecast-Peak_OffPeak-Nominal'!AC$4:AC$435)/COUNTIF('Forecast-Peak_OffPeak-Nominal'!$A$4:$A$435,$A38)</f>
        <v>6.0558333333333332</v>
      </c>
      <c r="AC38" s="19">
        <f>+SUMIF('Forecast-Peak_OffPeak-Nominal'!$A$4:$A$435,$A38,'Forecast-Peak_OffPeak-Nominal'!AD$4:AD$435)/COUNTIF('Forecast-Peak_OffPeak-Nominal'!$A$4:$A$435,$A38)</f>
        <v>6.6325000000000003</v>
      </c>
      <c r="AD38" s="19">
        <f>+SUMIF('Forecast-Peak_OffPeak-Nominal'!$A$4:$A$435,$A38,'Forecast-Peak_OffPeak-Nominal'!AE$4:AE$435)/COUNTIF('Forecast-Peak_OffPeak-Nominal'!$A$4:$A$435,$A38)</f>
        <v>6.6616666666666662</v>
      </c>
      <c r="AE38" s="19">
        <f>+SUMIF('Forecast-Peak_OffPeak-Nominal'!$A$4:$A$435,$A38,'Forecast-Peak_OffPeak-Nominal'!AF$4:AF$435)/COUNTIF('Forecast-Peak_OffPeak-Nominal'!$A$4:$A$435,$A38)</f>
        <v>6.3558333333333339</v>
      </c>
      <c r="AF38" s="20">
        <f>+SUMIF('Forecast-Peak_OffPeak-Nominal'!$A$4:$A$435,$A38,'Forecast-Peak_OffPeak-Nominal'!AG$4:AG$435)/COUNTIF('Forecast-Peak_OffPeak-Nominal'!$A$4:$A$435,$A38)</f>
        <v>0.57763317008771964</v>
      </c>
      <c r="AH38" s="18">
        <f>+SUMIF('Forecast-Peak_OffPeak-Nominal'!$A$4:$A$435,$A38,'Forecast-Peak_OffPeak-Nominal'!AI$4:AI$435)/COUNTIF('Forecast-Peak_OffPeak-Nominal'!$A$4:$A$435,$A38)</f>
        <v>11.631322905557477</v>
      </c>
      <c r="AI38" s="20">
        <f>+SUMIF('Forecast-Peak_OffPeak-Nominal'!$A$4:$A$436,$A38,'Forecast-Peak_OffPeak-Nominal'!AJ$4:AJ$436)/COUNTIF('Forecast-Peak_OffPeak-Nominal'!$A$4:$A$436,$A38)</f>
        <v>7.2230710875541755</v>
      </c>
      <c r="AK38" s="18">
        <f>+SUMIF('Forecast-Peak_OffPeak-Nominal'!$A$4:$A$435,$A38,'Forecast-Peak_OffPeak-Nominal'!AL$4:AL$435)/COUNTIF('Forecast-Peak_OffPeak-Nominal'!$A$4:$A$435,$A38)</f>
        <v>1.082819348695544</v>
      </c>
      <c r="AL38" s="20">
        <f>+SUMIF('Forecast-Peak_OffPeak-Nominal'!$A$4:$A$435,$A38,'Forecast-Peak_OffPeak-Nominal'!AM$4:AM$435)/COUNTIF('Forecast-Peak_OffPeak-Nominal'!$A$4:$A$435,$A38)</f>
        <v>1.3589477494261673</v>
      </c>
      <c r="AN38" s="79">
        <v>2</v>
      </c>
      <c r="AO38" s="80">
        <v>2</v>
      </c>
      <c r="AP38" s="80">
        <v>365</v>
      </c>
      <c r="AQ38" s="80">
        <v>2500</v>
      </c>
      <c r="AS38" s="80">
        <v>60.21</v>
      </c>
      <c r="AT38" s="80">
        <f t="shared" si="1"/>
        <v>60.21</v>
      </c>
      <c r="AU38" s="81">
        <v>0</v>
      </c>
      <c r="AW38" s="18">
        <f>+SUMIF('Forecast-Peak_OffPeak-Nominal'!$A$4:$A$435,$A38,'Forecast-Peak_OffPeak-Nominal'!AX$4:AX$435)/COUNTIF('Forecast-Peak_OffPeak-Nominal'!$A$4:$A$435,$A38)</f>
        <v>9.3435289023183348</v>
      </c>
      <c r="AX38" s="19">
        <f>+SUMIF('Forecast-Peak_OffPeak-Nominal'!$A$4:$A$435,$A38,'Forecast-Peak_OffPeak-Nominal'!AY$4:AY$435)/COUNTIF('Forecast-Peak_OffPeak-Nominal'!$A$4:$A$435,$A38)</f>
        <v>10.374587971081487</v>
      </c>
      <c r="AY38" s="19">
        <f>+SUMIF('Forecast-Peak_OffPeak-Nominal'!$A$4:$A$435,$A38,'Forecast-Peak_OffPeak-Nominal'!AZ$4:AZ$435)/COUNTIF('Forecast-Peak_OffPeak-Nominal'!$A$4:$A$435,$A38)</f>
        <v>10.558925737946803</v>
      </c>
      <c r="AZ38" s="19">
        <f>+SUMIF('Forecast-Peak_OffPeak-Nominal'!$A$4:$A$435,$A38,'Forecast-Peak_OffPeak-Nominal'!BA$4:BA$435)/COUNTIF('Forecast-Peak_OffPeak-Nominal'!$A$4:$A$435,$A38)</f>
        <v>7.5923036515876143</v>
      </c>
      <c r="BA38" s="19">
        <f>+SUMIF('Forecast-Peak_OffPeak-Nominal'!$A$4:$A$435,$A38,'Forecast-Peak_OffPeak-Nominal'!BB$4:BB$435)/COUNTIF('Forecast-Peak_OffPeak-Nominal'!$A$4:$A$435,$A38)</f>
        <v>7.5335608494287456</v>
      </c>
      <c r="BB38" s="20">
        <f>+SUMIF('Forecast-Peak_OffPeak-Nominal'!$A$4:$A$435,$A38,'Forecast-Peak_OffPeak-Nominal'!BC$4:BC$435)/COUNTIF('Forecast-Peak_OffPeak-Nominal'!$A$4:$A$435,$A38)</f>
        <v>7.6505276422263782</v>
      </c>
      <c r="BD38" s="18">
        <f>AVERAGEIF('Forecast-Peak_OffPeak-Nominal'!$A$4:$A$435,$A38,'Forecast-Peak_OffPeak-Nominal'!BE$4:BE$435)</f>
        <v>343.06892748453635</v>
      </c>
      <c r="BE38" s="20">
        <f>AVERAGEIF('Forecast-Peak_OffPeak-Nominal'!$A$4:$A$435,$A38,'Forecast-Peak_OffPeak-Nominal'!BF$4:BF$435)</f>
        <v>455.76881670570123</v>
      </c>
      <c r="BG38" s="21">
        <v>51</v>
      </c>
      <c r="BH38" s="19">
        <v>0</v>
      </c>
      <c r="BI38" s="19">
        <v>0</v>
      </c>
      <c r="BJ38" s="19">
        <v>18.691666666666606</v>
      </c>
      <c r="BK38" s="19">
        <v>18.691666666666606</v>
      </c>
      <c r="BL38" s="19">
        <v>5.5947619047618957</v>
      </c>
      <c r="BM38" s="19">
        <v>5.5947619047618957</v>
      </c>
      <c r="BN38" s="19">
        <v>5.5947619047618957</v>
      </c>
      <c r="BO38" s="19">
        <v>5.5947619047618957</v>
      </c>
      <c r="BP38" s="19">
        <v>18.691666666666606</v>
      </c>
      <c r="BQ38" s="19">
        <v>29.923333333333403</v>
      </c>
      <c r="BR38" s="19">
        <v>28.029166666666697</v>
      </c>
      <c r="BS38" s="19">
        <v>22.434404761904716</v>
      </c>
      <c r="BT38" s="19">
        <v>22.434404761904716</v>
      </c>
      <c r="BU38" s="19">
        <v>22.434404761904716</v>
      </c>
      <c r="BV38" s="19">
        <v>23.574999999999818</v>
      </c>
      <c r="BW38" s="19">
        <v>0</v>
      </c>
      <c r="BX38" s="19">
        <v>5.5947619047618957</v>
      </c>
      <c r="BY38" s="19">
        <v>5.5947619047618957</v>
      </c>
      <c r="BZ38" s="19">
        <v>5.6213655595238379</v>
      </c>
      <c r="CA38" s="19">
        <v>0</v>
      </c>
      <c r="CC38" s="22">
        <f>VLOOKUP($A38,GDP!$A$8:$D$50,3,0)</f>
        <v>1.9952114924181964E-2</v>
      </c>
    </row>
    <row r="39" spans="1:81" x14ac:dyDescent="0.3">
      <c r="A39" s="17">
        <f t="shared" si="0"/>
        <v>2058</v>
      </c>
      <c r="B39" s="18">
        <f>+SUMIF('Forecast-Peak_OffPeak-Nominal'!$A$4:$A$435,$A39,'Forecast-Peak_OffPeak-Nominal'!C$4:C$435)/COUNTIF('Forecast-Peak_OffPeak-Nominal'!$A$4:$A$435,$A39)</f>
        <v>58.492060000000009</v>
      </c>
      <c r="C39" s="19">
        <f>+SUMIF('Forecast-Peak_OffPeak-Nominal'!$A$4:$A$435,$A39,'Forecast-Peak_OffPeak-Nominal'!D$4:D$435)/COUNTIF('Forecast-Peak_OffPeak-Nominal'!$A$4:$A$435,$A39)</f>
        <v>53.953970833333337</v>
      </c>
      <c r="D39" s="19">
        <f>+SUMIF('Forecast-Peak_OffPeak-Nominal'!$A$4:$A$435,$A39,'Forecast-Peak_OffPeak-Nominal'!E$4:E$435)/COUNTIF('Forecast-Peak_OffPeak-Nominal'!$A$4:$A$435,$A39)</f>
        <v>64.578860833333337</v>
      </c>
      <c r="E39" s="19">
        <f>+SUMIF('Forecast-Peak_OffPeak-Nominal'!$A$4:$A$435,$A39,'Forecast-Peak_OffPeak-Nominal'!F$4:F$435)/COUNTIF('Forecast-Peak_OffPeak-Nominal'!$A$4:$A$435,$A39)</f>
        <v>58.826994166666672</v>
      </c>
      <c r="F39" s="19">
        <f>+SUMIF('Forecast-Peak_OffPeak-Nominal'!$A$4:$A$435,$A39,'Forecast-Peak_OffPeak-Nominal'!G$4:G$435)/COUNTIF('Forecast-Peak_OffPeak-Nominal'!$A$4:$A$435,$A39)</f>
        <v>66.185559999999995</v>
      </c>
      <c r="G39" s="19">
        <f>+SUMIF('Forecast-Peak_OffPeak-Nominal'!$A$4:$A$435,$A39,'Forecast-Peak_OffPeak-Nominal'!H$4:H$435)/COUNTIF('Forecast-Peak_OffPeak-Nominal'!$A$4:$A$435,$A39)</f>
        <v>58.849304999999994</v>
      </c>
      <c r="H39" s="19">
        <f>+SUMIF('Forecast-Peak_OffPeak-Nominal'!$A$4:$A$435,$A39,'Forecast-Peak_OffPeak-Nominal'!I$4:I$435)/COUNTIF('Forecast-Peak_OffPeak-Nominal'!$A$4:$A$435,$A39)</f>
        <v>51.594999999999999</v>
      </c>
      <c r="I39" s="19">
        <f>+SUMIF('Forecast-Peak_OffPeak-Nominal'!$A$4:$A$435,$A39,'Forecast-Peak_OffPeak-Nominal'!J$4:J$435)/COUNTIF('Forecast-Peak_OffPeak-Nominal'!$A$4:$A$435,$A39)</f>
        <v>50.933333333333337</v>
      </c>
      <c r="J39" s="19">
        <f>+SUMIF('Forecast-Peak_OffPeak-Nominal'!$A$4:$A$435,$A39,'Forecast-Peak_OffPeak-Nominal'!K$4:K$435)/COUNTIF('Forecast-Peak_OffPeak-Nominal'!$A$4:$A$435,$A39)</f>
        <v>50.96</v>
      </c>
      <c r="K39" s="19">
        <f>+SUMIF('Forecast-Peak_OffPeak-Nominal'!$A$4:$A$435,$A39,'Forecast-Peak_OffPeak-Nominal'!L$4:L$435)/COUNTIF('Forecast-Peak_OffPeak-Nominal'!$A$4:$A$435,$A39)</f>
        <v>50.713333333333331</v>
      </c>
      <c r="L39" s="19">
        <f>+SUMIF('Forecast-Peak_OffPeak-Nominal'!$A$4:$A$435,$A39,'Forecast-Peak_OffPeak-Nominal'!M$4:M$435)/COUNTIF('Forecast-Peak_OffPeak-Nominal'!$A$4:$A$435,$A39)</f>
        <v>51.35</v>
      </c>
      <c r="M39" s="20">
        <f>+SUMIF('Forecast-Peak_OffPeak-Nominal'!$A$4:$A$435,$A39,'Forecast-Peak_OffPeak-Nominal'!N$4:N$435)/COUNTIF('Forecast-Peak_OffPeak-Nominal'!$A$4:$A$435,$A39)</f>
        <v>50.959166666666668</v>
      </c>
      <c r="O39" s="18">
        <v>214.14500000000001</v>
      </c>
      <c r="P39" s="19">
        <v>215.95896347496083</v>
      </c>
      <c r="Q39" s="19">
        <v>212.19665633323959</v>
      </c>
      <c r="R39" s="19">
        <v>211.00589245673527</v>
      </c>
      <c r="S39" s="19">
        <v>81.918513781148263</v>
      </c>
      <c r="T39" s="19">
        <v>105.10391365273051</v>
      </c>
      <c r="U39" s="19">
        <v>82.030487525401568</v>
      </c>
      <c r="V39" s="19">
        <v>36.419639839893975</v>
      </c>
      <c r="W39" s="19">
        <v>31.263885608646365</v>
      </c>
      <c r="X39" s="20">
        <v>75.141459111102932</v>
      </c>
      <c r="Z39" s="18">
        <f>+SUMIF('Forecast-Peak_OffPeak-Nominal'!$A$4:$A$435,$A39,'Forecast-Peak_OffPeak-Nominal'!AA$4:AA$435)/COUNTIF('Forecast-Peak_OffPeak-Nominal'!$A$4:$A$435,$A39)</f>
        <v>6.7899999999999991</v>
      </c>
      <c r="AA39" s="19">
        <f>+SUMIF('Forecast-Peak_OffPeak-Nominal'!$A$4:$A$435,$A39,'Forecast-Peak_OffPeak-Nominal'!AB$4:AB$435)/COUNTIF('Forecast-Peak_OffPeak-Nominal'!$A$4:$A$435,$A39)</f>
        <v>6.310833333333334</v>
      </c>
      <c r="AB39" s="19">
        <f>+SUMIF('Forecast-Peak_OffPeak-Nominal'!$A$4:$A$435,$A39,'Forecast-Peak_OffPeak-Nominal'!AC$4:AC$435)/COUNTIF('Forecast-Peak_OffPeak-Nominal'!$A$4:$A$435,$A39)</f>
        <v>6.1733333333333329</v>
      </c>
      <c r="AC39" s="19">
        <f>+SUMIF('Forecast-Peak_OffPeak-Nominal'!$A$4:$A$435,$A39,'Forecast-Peak_OffPeak-Nominal'!AD$4:AD$435)/COUNTIF('Forecast-Peak_OffPeak-Nominal'!$A$4:$A$435,$A39)</f>
        <v>6.7558333333333325</v>
      </c>
      <c r="AD39" s="19">
        <f>+SUMIF('Forecast-Peak_OffPeak-Nominal'!$A$4:$A$435,$A39,'Forecast-Peak_OffPeak-Nominal'!AE$4:AE$435)/COUNTIF('Forecast-Peak_OffPeak-Nominal'!$A$4:$A$435,$A39)</f>
        <v>6.774166666666666</v>
      </c>
      <c r="AE39" s="19">
        <f>+SUMIF('Forecast-Peak_OffPeak-Nominal'!$A$4:$A$435,$A39,'Forecast-Peak_OffPeak-Nominal'!AF$4:AF$435)/COUNTIF('Forecast-Peak_OffPeak-Nominal'!$A$4:$A$435,$A39)</f>
        <v>6.48</v>
      </c>
      <c r="AF39" s="20">
        <f>+SUMIF('Forecast-Peak_OffPeak-Nominal'!$A$4:$A$435,$A39,'Forecast-Peak_OffPeak-Nominal'!AG$4:AG$435)/COUNTIF('Forecast-Peak_OffPeak-Nominal'!$A$4:$A$435,$A39)</f>
        <v>0.58763317008771954</v>
      </c>
      <c r="AH39" s="18">
        <f>+SUMIF('Forecast-Peak_OffPeak-Nominal'!$A$4:$A$435,$A39,'Forecast-Peak_OffPeak-Nominal'!AI$4:AI$435)/COUNTIF('Forecast-Peak_OffPeak-Nominal'!$A$4:$A$435,$A39)</f>
        <v>11.726206566461189</v>
      </c>
      <c r="AI39" s="20">
        <f>+SUMIF('Forecast-Peak_OffPeak-Nominal'!$A$4:$A$436,$A39,'Forecast-Peak_OffPeak-Nominal'!AJ$4:AJ$436)/COUNTIF('Forecast-Peak_OffPeak-Nominal'!$A$4:$A$436,$A39)</f>
        <v>7.3331708774901463</v>
      </c>
      <c r="AK39" s="18">
        <f>+SUMIF('Forecast-Peak_OffPeak-Nominal'!$A$4:$A$435,$A39,'Forecast-Peak_OffPeak-Nominal'!AL$4:AL$435)/COUNTIF('Forecast-Peak_OffPeak-Nominal'!$A$4:$A$435,$A39)</f>
        <v>1.1080246131347318</v>
      </c>
      <c r="AL39" s="20">
        <f>+SUMIF('Forecast-Peak_OffPeak-Nominal'!$A$4:$A$435,$A39,'Forecast-Peak_OffPeak-Nominal'!AM$4:AM$435)/COUNTIF('Forecast-Peak_OffPeak-Nominal'!$A$4:$A$435,$A39)</f>
        <v>1.38821318840833</v>
      </c>
      <c r="AN39" s="79">
        <v>2</v>
      </c>
      <c r="AO39" s="80">
        <v>2</v>
      </c>
      <c r="AP39" s="80">
        <v>365</v>
      </c>
      <c r="AQ39" s="80">
        <v>2500</v>
      </c>
      <c r="AS39" s="80">
        <v>62.74</v>
      </c>
      <c r="AT39" s="80">
        <f t="shared" si="1"/>
        <v>62.74</v>
      </c>
      <c r="AU39" s="81">
        <v>0</v>
      </c>
      <c r="AW39" s="18">
        <f>+SUMIF('Forecast-Peak_OffPeak-Nominal'!$A$4:$A$435,$A39,'Forecast-Peak_OffPeak-Nominal'!AX$4:AX$435)/COUNTIF('Forecast-Peak_OffPeak-Nominal'!$A$4:$A$435,$A39)</f>
        <v>9.3055306506671283</v>
      </c>
      <c r="AX39" s="19">
        <f>+SUMIF('Forecast-Peak_OffPeak-Nominal'!$A$4:$A$435,$A39,'Forecast-Peak_OffPeak-Nominal'!AY$4:AY$435)/COUNTIF('Forecast-Peak_OffPeak-Nominal'!$A$4:$A$435,$A39)</f>
        <v>10.026660027451788</v>
      </c>
      <c r="AY39" s="19">
        <f>+SUMIF('Forecast-Peak_OffPeak-Nominal'!$A$4:$A$435,$A39,'Forecast-Peak_OffPeak-Nominal'!AZ$4:AZ$435)/COUNTIF('Forecast-Peak_OffPeak-Nominal'!$A$4:$A$435,$A39)</f>
        <v>10.271114101699725</v>
      </c>
      <c r="AZ39" s="19">
        <f>+SUMIF('Forecast-Peak_OffPeak-Nominal'!$A$4:$A$435,$A39,'Forecast-Peak_OffPeak-Nominal'!BA$4:BA$435)/COUNTIF('Forecast-Peak_OffPeak-Nominal'!$A$4:$A$435,$A39)</f>
        <v>7.6208311988779913</v>
      </c>
      <c r="BA39" s="19">
        <f>+SUMIF('Forecast-Peak_OffPeak-Nominal'!$A$4:$A$435,$A39,'Forecast-Peak_OffPeak-Nominal'!BB$4:BB$435)/COUNTIF('Forecast-Peak_OffPeak-Nominal'!$A$4:$A$435,$A39)</f>
        <v>7.5267585085122342</v>
      </c>
      <c r="BB39" s="20">
        <f>+SUMIF('Forecast-Peak_OffPeak-Nominal'!$A$4:$A$435,$A39,'Forecast-Peak_OffPeak-Nominal'!BC$4:BC$435)/COUNTIF('Forecast-Peak_OffPeak-Nominal'!$A$4:$A$435,$A39)</f>
        <v>7.6168933978757423</v>
      </c>
      <c r="BD39" s="18">
        <f>AVERAGEIF('Forecast-Peak_OffPeak-Nominal'!$A$4:$A$435,$A39,'Forecast-Peak_OffPeak-Nominal'!BE$4:BE$435)</f>
        <v>350.04842053195267</v>
      </c>
      <c r="BE39" s="20">
        <f>AVERAGEIF('Forecast-Peak_OffPeak-Nominal'!$A$4:$A$435,$A39,'Forecast-Peak_OffPeak-Nominal'!BF$4:BF$435)</f>
        <v>465.04110875135694</v>
      </c>
      <c r="BG39" s="21">
        <v>52</v>
      </c>
      <c r="BH39" s="19">
        <v>0</v>
      </c>
      <c r="BI39" s="19">
        <v>0</v>
      </c>
      <c r="BJ39" s="19">
        <v>18.962499999999977</v>
      </c>
      <c r="BK39" s="19">
        <v>18.962499999999977</v>
      </c>
      <c r="BL39" s="19">
        <v>5.6753571428571377</v>
      </c>
      <c r="BM39" s="19">
        <v>5.6753571428571377</v>
      </c>
      <c r="BN39" s="19">
        <v>5.6753571428571377</v>
      </c>
      <c r="BO39" s="19">
        <v>5.6753571428571377</v>
      </c>
      <c r="BP39" s="19">
        <v>18.962499999999977</v>
      </c>
      <c r="BQ39" s="19">
        <v>30.357500000000073</v>
      </c>
      <c r="BR39" s="19">
        <v>28.434999999999945</v>
      </c>
      <c r="BS39" s="19">
        <v>22.759642857142808</v>
      </c>
      <c r="BT39" s="19">
        <v>22.759642857142808</v>
      </c>
      <c r="BU39" s="19">
        <v>22.759642857142808</v>
      </c>
      <c r="BV39" s="19">
        <v>24.089999999999918</v>
      </c>
      <c r="BW39" s="19">
        <v>0</v>
      </c>
      <c r="BX39" s="19">
        <v>5.6753571428571377</v>
      </c>
      <c r="BY39" s="19">
        <v>5.6753571428571377</v>
      </c>
      <c r="BZ39" s="19">
        <v>5.7068977857143182</v>
      </c>
      <c r="CA39" s="19">
        <v>0</v>
      </c>
      <c r="CC39" s="22">
        <f>VLOOKUP($A39,GDP!$A$8:$D$50,3,0)</f>
        <v>2.0344287949921821E-2</v>
      </c>
    </row>
  </sheetData>
  <mergeCells count="15">
    <mergeCell ref="AN1:AQ1"/>
    <mergeCell ref="AS1:AU1"/>
    <mergeCell ref="AW1:BB1"/>
    <mergeCell ref="BD1:BE1"/>
    <mergeCell ref="AK1:AL1"/>
    <mergeCell ref="Z1:AF1"/>
    <mergeCell ref="H2:I2"/>
    <mergeCell ref="J2:K2"/>
    <mergeCell ref="L2:M2"/>
    <mergeCell ref="AH1:AI1"/>
    <mergeCell ref="B1:M1"/>
    <mergeCell ref="B2:C2"/>
    <mergeCell ref="D2:E2"/>
    <mergeCell ref="F2:G2"/>
    <mergeCell ref="O1:X1"/>
  </mergeCells>
  <conditionalFormatting sqref="Z34:AE34 Z36:AE36 Z38:AE38 Z4:AF4 O4:X32 BG4:CA33 A4:M32 Z5:AE32 AF5:AF39 BD4:BE39 AN4:AQ33 AN4:AO39 CC4:CC39 AW4:AX39 AT34:AU39 AH4:AI39 AS4:AU33">
    <cfRule type="expression" dxfId="50" priority="41" stopIfTrue="1">
      <formula>MOD(ROW(),2)</formula>
    </cfRule>
  </conditionalFormatting>
  <conditionalFormatting sqref="AZ4:BB39">
    <cfRule type="expression" dxfId="49" priority="27" stopIfTrue="1">
      <formula>MOD(ROW(),2)</formula>
    </cfRule>
  </conditionalFormatting>
  <conditionalFormatting sqref="A33:E33 Z33:AE33 O33:X33 Z35:AE35 Z37:AE37 Z39:AE39 B34:E39">
    <cfRule type="expression" dxfId="48" priority="23" stopIfTrue="1">
      <formula>MOD(ROW(),2)</formula>
    </cfRule>
  </conditionalFormatting>
  <conditionalFormatting sqref="F33:G39">
    <cfRule type="expression" dxfId="47" priority="22" stopIfTrue="1">
      <formula>MOD(ROW(),2)</formula>
    </cfRule>
  </conditionalFormatting>
  <conditionalFormatting sqref="H33:M39">
    <cfRule type="expression" dxfId="46" priority="21" stopIfTrue="1">
      <formula>MOD(ROW(),2)</formula>
    </cfRule>
  </conditionalFormatting>
  <conditionalFormatting sqref="AY4:AY39">
    <cfRule type="expression" dxfId="45" priority="19" stopIfTrue="1">
      <formula>MOD(ROW(),2)</formula>
    </cfRule>
  </conditionalFormatting>
  <conditionalFormatting sqref="A34 A36 A38 O34:X34 O36:X36 O38:X38 BG34:CA39 AN34:AQ39 AS34:AS39">
    <cfRule type="expression" dxfId="44" priority="14" stopIfTrue="1">
      <formula>MOD(ROW(),2)</formula>
    </cfRule>
  </conditionalFormatting>
  <conditionalFormatting sqref="A35 A37 A39 O35:X35 O37:X37 O39:X39">
    <cfRule type="expression" dxfId="43" priority="10" stopIfTrue="1">
      <formula>MOD(ROW(),2)</formula>
    </cfRule>
  </conditionalFormatting>
  <conditionalFormatting sqref="AK4:AL39">
    <cfRule type="expression" dxfId="42" priority="1" stopIfTrue="1">
      <formula>MOD(ROW(),2)</formula>
    </cfRule>
  </conditionalFormatting>
  <pageMargins left="0.75" right="0.75" top="1" bottom="1" header="0.5" footer="0.5"/>
  <pageSetup scale="1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CD435"/>
  <sheetViews>
    <sheetView showGridLines="0" zoomScale="76" zoomScaleNormal="76" workbookViewId="0">
      <pane xSplit="2" ySplit="3" topLeftCell="C4" activePane="bottomRight" state="frozen"/>
      <selection activeCell="I43" sqref="I43"/>
      <selection pane="topRight" activeCell="I43" sqref="I43"/>
      <selection pane="bottomLeft" activeCell="I43" sqref="I43"/>
      <selection pane="bottomRight" activeCell="C4" sqref="C4"/>
    </sheetView>
  </sheetViews>
  <sheetFormatPr defaultColWidth="9.33203125" defaultRowHeight="13.2" x14ac:dyDescent="0.25"/>
  <cols>
    <col min="1" max="1" width="9.33203125" style="23"/>
    <col min="2" max="2" width="8" style="23" bestFit="1" customWidth="1"/>
    <col min="3" max="14" width="11.6640625" style="23" customWidth="1"/>
    <col min="15" max="15" width="1.44140625" style="137" customWidth="1"/>
    <col min="16" max="16" width="12.33203125" style="23" customWidth="1"/>
    <col min="17" max="17" width="14.33203125" style="23" bestFit="1" customWidth="1"/>
    <col min="18" max="18" width="16.6640625" style="23" bestFit="1" customWidth="1"/>
    <col min="19" max="19" width="13.33203125" style="23" bestFit="1" customWidth="1"/>
    <col min="20" max="20" width="16" style="23" bestFit="1" customWidth="1"/>
    <col min="21" max="21" width="18.6640625" style="23" customWidth="1"/>
    <col min="22" max="25" width="12.33203125" style="23" customWidth="1"/>
    <col min="26" max="26" width="1.44140625" style="137" customWidth="1"/>
    <col min="27" max="32" width="14.6640625" style="23" customWidth="1"/>
    <col min="33" max="33" width="13.5546875" style="23" customWidth="1"/>
    <col min="34" max="34" width="1.44140625" style="137" customWidth="1"/>
    <col min="35" max="36" width="13.5546875" style="23" customWidth="1"/>
    <col min="37" max="37" width="1.44140625" style="137" customWidth="1"/>
    <col min="38" max="39" width="16.5546875" style="23" customWidth="1"/>
    <col min="40" max="40" width="1.44140625" style="137" customWidth="1"/>
    <col min="41" max="44" width="15.5546875" style="23" customWidth="1"/>
    <col min="45" max="45" width="1.44140625" style="137" customWidth="1"/>
    <col min="46" max="46" width="15.5546875" style="23" customWidth="1"/>
    <col min="47" max="47" width="23.33203125" style="23" bestFit="1" customWidth="1"/>
    <col min="48" max="48" width="16.33203125" style="23" bestFit="1" customWidth="1"/>
    <col min="49" max="49" width="1.44140625" style="137" customWidth="1"/>
    <col min="50" max="50" width="18.44140625" style="23" bestFit="1" customWidth="1"/>
    <col min="51" max="51" width="16.33203125" style="23" bestFit="1" customWidth="1"/>
    <col min="52" max="52" width="15.44140625" style="23" bestFit="1" customWidth="1"/>
    <col min="53" max="53" width="17.33203125" style="23" bestFit="1" customWidth="1"/>
    <col min="54" max="55" width="16.6640625" style="23" bestFit="1" customWidth="1"/>
    <col min="56" max="56" width="1.44140625" style="137" customWidth="1"/>
    <col min="57" max="57" width="22.5546875" style="23" bestFit="1" customWidth="1"/>
    <col min="58" max="58" width="23.33203125" style="23" bestFit="1" customWidth="1"/>
    <col min="59" max="59" width="1.44140625" style="137" customWidth="1"/>
    <col min="60" max="75" width="19.109375" style="41" customWidth="1"/>
    <col min="76" max="76" width="24.33203125" style="41" bestFit="1" customWidth="1"/>
    <col min="77" max="78" width="19.109375" style="41" customWidth="1"/>
    <col min="79" max="79" width="22.44140625" style="41" bestFit="1" customWidth="1"/>
    <col min="80" max="80" width="23.109375" style="41" bestFit="1" customWidth="1"/>
    <col min="81" max="81" width="1.44140625" style="137" customWidth="1"/>
    <col min="82" max="82" width="19.33203125" style="23" customWidth="1"/>
    <col min="83" max="16384" width="9.33203125" style="23"/>
  </cols>
  <sheetData>
    <row r="1" spans="1:82" ht="15" customHeight="1" x14ac:dyDescent="0.25">
      <c r="B1" s="24"/>
      <c r="C1" s="138" t="s">
        <v>113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40"/>
      <c r="O1" s="134"/>
      <c r="P1" s="138" t="s">
        <v>112</v>
      </c>
      <c r="Q1" s="139"/>
      <c r="R1" s="139"/>
      <c r="S1" s="139"/>
      <c r="T1" s="139"/>
      <c r="U1" s="139"/>
      <c r="V1" s="139"/>
      <c r="W1" s="139"/>
      <c r="X1" s="139"/>
      <c r="Y1" s="140"/>
      <c r="Z1" s="134"/>
      <c r="AA1" s="138" t="s">
        <v>106</v>
      </c>
      <c r="AB1" s="139"/>
      <c r="AC1" s="139"/>
      <c r="AD1" s="139"/>
      <c r="AE1" s="139"/>
      <c r="AF1" s="139"/>
      <c r="AG1" s="140"/>
      <c r="AH1" s="134"/>
      <c r="AI1" s="143" t="s">
        <v>100</v>
      </c>
      <c r="AJ1" s="144"/>
      <c r="AK1" s="134"/>
      <c r="AL1" s="143" t="s">
        <v>105</v>
      </c>
      <c r="AM1" s="144"/>
      <c r="AN1" s="134"/>
      <c r="AO1" s="147" t="s">
        <v>107</v>
      </c>
      <c r="AP1" s="148"/>
      <c r="AQ1" s="148"/>
      <c r="AR1" s="149"/>
      <c r="AS1" s="134"/>
      <c r="AT1" s="150" t="s">
        <v>108</v>
      </c>
      <c r="AU1" s="151"/>
      <c r="AV1" s="152"/>
      <c r="AW1" s="134"/>
      <c r="AX1" s="138" t="s">
        <v>17</v>
      </c>
      <c r="AY1" s="139"/>
      <c r="AZ1" s="139"/>
      <c r="BA1" s="139"/>
      <c r="BB1" s="139"/>
      <c r="BC1" s="140"/>
      <c r="BD1" s="134"/>
      <c r="BE1" s="155" t="s">
        <v>109</v>
      </c>
      <c r="BF1" s="156"/>
      <c r="BG1" s="134"/>
      <c r="BH1" s="126" t="s">
        <v>110</v>
      </c>
      <c r="BI1" s="127"/>
      <c r="BJ1" s="127"/>
      <c r="BK1" s="127"/>
      <c r="BL1" s="127"/>
      <c r="BM1" s="127"/>
      <c r="BN1" s="127"/>
      <c r="BO1" s="127"/>
      <c r="BP1" s="127"/>
      <c r="BQ1" s="127"/>
      <c r="BR1" s="127"/>
      <c r="BS1" s="127"/>
      <c r="BT1" s="127"/>
      <c r="BU1" s="127"/>
      <c r="BV1" s="127"/>
      <c r="BW1" s="127"/>
      <c r="BX1" s="128"/>
      <c r="BY1" s="128"/>
      <c r="BZ1" s="128"/>
      <c r="CA1" s="128"/>
      <c r="CB1" s="129"/>
      <c r="CC1" s="134"/>
      <c r="CD1" s="106" t="s">
        <v>18</v>
      </c>
    </row>
    <row r="2" spans="1:82" ht="30" customHeight="1" x14ac:dyDescent="0.25">
      <c r="B2" s="25"/>
      <c r="C2" s="145" t="s">
        <v>19</v>
      </c>
      <c r="D2" s="146"/>
      <c r="E2" s="146" t="s">
        <v>20</v>
      </c>
      <c r="F2" s="146"/>
      <c r="G2" s="146" t="s">
        <v>21</v>
      </c>
      <c r="H2" s="146"/>
      <c r="I2" s="141" t="s">
        <v>72</v>
      </c>
      <c r="J2" s="141"/>
      <c r="K2" s="141" t="s">
        <v>67</v>
      </c>
      <c r="L2" s="141"/>
      <c r="M2" s="141" t="s">
        <v>68</v>
      </c>
      <c r="N2" s="142"/>
      <c r="O2" s="135"/>
      <c r="P2" s="14" t="s">
        <v>22</v>
      </c>
      <c r="Q2" s="14" t="s">
        <v>23</v>
      </c>
      <c r="R2" s="14" t="s">
        <v>24</v>
      </c>
      <c r="S2" s="14" t="s">
        <v>25</v>
      </c>
      <c r="T2" s="14" t="s">
        <v>26</v>
      </c>
      <c r="U2" s="14" t="s">
        <v>27</v>
      </c>
      <c r="V2" s="14" t="s">
        <v>28</v>
      </c>
      <c r="W2" s="14" t="s">
        <v>29</v>
      </c>
      <c r="X2" s="14" t="s">
        <v>30</v>
      </c>
      <c r="Y2" s="114" t="s">
        <v>31</v>
      </c>
      <c r="Z2" s="135"/>
      <c r="AA2" s="93"/>
      <c r="AB2" s="15"/>
      <c r="AC2" s="15"/>
      <c r="AD2" s="15"/>
      <c r="AE2" s="15"/>
      <c r="AF2" s="15"/>
      <c r="AG2" s="116"/>
      <c r="AH2" s="135"/>
      <c r="AI2" s="117"/>
      <c r="AJ2" s="118"/>
      <c r="AK2" s="135"/>
      <c r="AL2" s="117"/>
      <c r="AM2" s="118"/>
      <c r="AN2" s="135"/>
      <c r="AO2" s="86"/>
      <c r="AP2" s="87"/>
      <c r="AQ2" s="88" t="s">
        <v>74</v>
      </c>
      <c r="AR2" s="89" t="s">
        <v>75</v>
      </c>
      <c r="AS2" s="135"/>
      <c r="AT2" s="121"/>
      <c r="AU2" s="122"/>
      <c r="AV2" s="123"/>
      <c r="AW2" s="135"/>
      <c r="AX2" s="93"/>
      <c r="AY2" s="15"/>
      <c r="AZ2" s="15"/>
      <c r="BA2" s="66"/>
      <c r="BB2" s="66"/>
      <c r="BC2" s="94"/>
      <c r="BD2" s="135"/>
      <c r="BE2" s="124"/>
      <c r="BF2" s="125"/>
      <c r="BG2" s="135"/>
      <c r="BH2" s="130"/>
      <c r="BI2" s="82"/>
      <c r="BJ2" s="82"/>
      <c r="BK2" s="82"/>
      <c r="BL2" s="82"/>
      <c r="BM2" s="82"/>
      <c r="BN2" s="82"/>
      <c r="BO2" s="82"/>
      <c r="BP2" s="82"/>
      <c r="BQ2" s="82"/>
      <c r="BR2" s="82"/>
      <c r="BS2" s="82"/>
      <c r="BT2" s="82"/>
      <c r="BU2" s="82"/>
      <c r="BV2" s="82"/>
      <c r="BW2" s="82"/>
      <c r="BX2" s="131"/>
      <c r="BY2" s="131"/>
      <c r="BZ2" s="131"/>
      <c r="CA2" s="131"/>
      <c r="CB2" s="132"/>
      <c r="CC2" s="135"/>
      <c r="CD2" s="100"/>
    </row>
    <row r="3" spans="1:82" ht="40.799999999999997" x14ac:dyDescent="0.35">
      <c r="A3" s="23" t="s">
        <v>32</v>
      </c>
      <c r="B3" s="26" t="s">
        <v>59</v>
      </c>
      <c r="C3" s="95" t="s">
        <v>2</v>
      </c>
      <c r="D3" s="110" t="s">
        <v>4</v>
      </c>
      <c r="E3" s="110" t="s">
        <v>2</v>
      </c>
      <c r="F3" s="110" t="s">
        <v>4</v>
      </c>
      <c r="G3" s="110" t="s">
        <v>2</v>
      </c>
      <c r="H3" s="110" t="s">
        <v>4</v>
      </c>
      <c r="I3" s="111" t="s">
        <v>2</v>
      </c>
      <c r="J3" s="111" t="s">
        <v>4</v>
      </c>
      <c r="K3" s="111" t="s">
        <v>2</v>
      </c>
      <c r="L3" s="111" t="s">
        <v>4</v>
      </c>
      <c r="M3" s="111" t="s">
        <v>2</v>
      </c>
      <c r="N3" s="111" t="s">
        <v>4</v>
      </c>
      <c r="O3" s="136"/>
      <c r="P3" s="110" t="s">
        <v>33</v>
      </c>
      <c r="Q3" s="110" t="s">
        <v>34</v>
      </c>
      <c r="R3" s="110" t="s">
        <v>35</v>
      </c>
      <c r="S3" s="110" t="s">
        <v>36</v>
      </c>
      <c r="T3" s="110" t="s">
        <v>37</v>
      </c>
      <c r="U3" s="110" t="s">
        <v>38</v>
      </c>
      <c r="V3" s="110" t="s">
        <v>39</v>
      </c>
      <c r="W3" s="110" t="s">
        <v>40</v>
      </c>
      <c r="X3" s="110" t="s">
        <v>41</v>
      </c>
      <c r="Y3" s="115" t="s">
        <v>42</v>
      </c>
      <c r="Z3" s="136"/>
      <c r="AA3" s="95" t="s">
        <v>43</v>
      </c>
      <c r="AB3" s="110" t="s">
        <v>44</v>
      </c>
      <c r="AC3" s="110" t="s">
        <v>45</v>
      </c>
      <c r="AD3" s="110" t="s">
        <v>46</v>
      </c>
      <c r="AE3" s="110" t="s">
        <v>47</v>
      </c>
      <c r="AF3" s="96" t="s">
        <v>48</v>
      </c>
      <c r="AG3" s="115" t="s">
        <v>49</v>
      </c>
      <c r="AH3" s="136"/>
      <c r="AI3" s="119" t="s">
        <v>101</v>
      </c>
      <c r="AJ3" s="120" t="s">
        <v>102</v>
      </c>
      <c r="AK3" s="136"/>
      <c r="AL3" s="119" t="s">
        <v>103</v>
      </c>
      <c r="AM3" s="120" t="s">
        <v>104</v>
      </c>
      <c r="AN3" s="136"/>
      <c r="AO3" s="90" t="s">
        <v>50</v>
      </c>
      <c r="AP3" s="91" t="s">
        <v>51</v>
      </c>
      <c r="AQ3" s="91" t="s">
        <v>52</v>
      </c>
      <c r="AR3" s="92" t="s">
        <v>52</v>
      </c>
      <c r="AS3" s="136"/>
      <c r="AT3" s="90" t="s">
        <v>76</v>
      </c>
      <c r="AU3" s="91" t="s">
        <v>99</v>
      </c>
      <c r="AV3" s="92" t="s">
        <v>77</v>
      </c>
      <c r="AW3" s="136"/>
      <c r="AX3" s="95" t="s">
        <v>53</v>
      </c>
      <c r="AY3" s="96" t="s">
        <v>54</v>
      </c>
      <c r="AZ3" s="96" t="s">
        <v>60</v>
      </c>
      <c r="BA3" s="96" t="s">
        <v>69</v>
      </c>
      <c r="BB3" s="96" t="s">
        <v>70</v>
      </c>
      <c r="BC3" s="97" t="s">
        <v>71</v>
      </c>
      <c r="BD3" s="136"/>
      <c r="BE3" s="95" t="s">
        <v>55</v>
      </c>
      <c r="BF3" s="115" t="s">
        <v>56</v>
      </c>
      <c r="BG3" s="136"/>
      <c r="BH3" s="133" t="s">
        <v>78</v>
      </c>
      <c r="BI3" s="111" t="s">
        <v>79</v>
      </c>
      <c r="BJ3" s="111" t="s">
        <v>80</v>
      </c>
      <c r="BK3" s="111" t="s">
        <v>81</v>
      </c>
      <c r="BL3" s="111" t="s">
        <v>82</v>
      </c>
      <c r="BM3" s="111" t="s">
        <v>83</v>
      </c>
      <c r="BN3" s="111" t="s">
        <v>84</v>
      </c>
      <c r="BO3" s="111" t="s">
        <v>85</v>
      </c>
      <c r="BP3" s="111" t="s">
        <v>86</v>
      </c>
      <c r="BQ3" s="111" t="s">
        <v>87</v>
      </c>
      <c r="BR3" s="111" t="s">
        <v>88</v>
      </c>
      <c r="BS3" s="111" t="s">
        <v>89</v>
      </c>
      <c r="BT3" s="111" t="s">
        <v>90</v>
      </c>
      <c r="BU3" s="111" t="s">
        <v>91</v>
      </c>
      <c r="BV3" s="111" t="s">
        <v>92</v>
      </c>
      <c r="BW3" s="111" t="s">
        <v>93</v>
      </c>
      <c r="BX3" s="111" t="s">
        <v>94</v>
      </c>
      <c r="BY3" s="111" t="s">
        <v>95</v>
      </c>
      <c r="BZ3" s="111" t="s">
        <v>96</v>
      </c>
      <c r="CA3" s="111" t="s">
        <v>97</v>
      </c>
      <c r="CB3" s="112" t="s">
        <v>98</v>
      </c>
      <c r="CC3" s="136"/>
      <c r="CD3" s="101" t="s">
        <v>111</v>
      </c>
    </row>
    <row r="4" spans="1:82" ht="14.4" x14ac:dyDescent="0.3">
      <c r="A4" s="23">
        <f>'Annual_Prices-Nominal'!A4</f>
        <v>2023</v>
      </c>
      <c r="B4" s="27">
        <f>DATEVALUE("1/1/"&amp;A4)</f>
        <v>44927</v>
      </c>
      <c r="C4" s="31">
        <v>30.476420000000001</v>
      </c>
      <c r="D4" s="32">
        <v>29.93975</v>
      </c>
      <c r="E4" s="32">
        <v>25.365880000000001</v>
      </c>
      <c r="F4" s="32">
        <v>24.919460000000001</v>
      </c>
      <c r="G4" s="32">
        <v>25.258140000000001</v>
      </c>
      <c r="H4" s="32">
        <v>24.597719999999999</v>
      </c>
      <c r="I4" s="32">
        <v>19.39</v>
      </c>
      <c r="J4" s="32">
        <v>19.34</v>
      </c>
      <c r="K4" s="32">
        <v>19.829999999999998</v>
      </c>
      <c r="L4" s="32">
        <v>19.79</v>
      </c>
      <c r="M4" s="32">
        <v>13.78</v>
      </c>
      <c r="N4" s="32">
        <v>15.84</v>
      </c>
      <c r="P4" s="32">
        <f>VLOOKUP($A4,'Annual_Prices-Nominal'!$A$4:$X$39,MATCH('Forecast-Peak_OffPeak-Nominal'!P$3,'Annual_Prices-Nominal'!$A$3:$X$3,0),FALSE)</f>
        <v>102.44199999999999</v>
      </c>
      <c r="Q4" s="32">
        <f>VLOOKUP($A4,'Annual_Prices-Nominal'!$A$4:$X$39,MATCH('Forecast-Peak_OffPeak-Nominal'!Q$3,'Annual_Prices-Nominal'!$A$3:$X$3,0),FALSE)</f>
        <v>103.31</v>
      </c>
      <c r="R4" s="32">
        <f>VLOOKUP($A4,'Annual_Prices-Nominal'!$A$4:$X$39,MATCH('Forecast-Peak_OffPeak-Nominal'!R$3,'Annual_Prices-Nominal'!$A$3:$X$3,0),FALSE)</f>
        <v>101.49</v>
      </c>
      <c r="S4" s="32">
        <f>VLOOKUP($A4,'Annual_Prices-Nominal'!$A$4:$X$39,MATCH('Forecast-Peak_OffPeak-Nominal'!S$3,'Annual_Prices-Nominal'!$A$3:$X$3,0),FALSE)</f>
        <v>100.55</v>
      </c>
      <c r="T4" s="32">
        <f>VLOOKUP($A4,'Annual_Prices-Nominal'!$A$4:$X$39,MATCH('Forecast-Peak_OffPeak-Nominal'!T$3,'Annual_Prices-Nominal'!$A$3:$X$3,0),FALSE)</f>
        <v>63.586612590330198</v>
      </c>
      <c r="U4" s="32">
        <f>VLOOKUP($A4,'Annual_Prices-Nominal'!$A$4:$X$39,MATCH('Forecast-Peak_OffPeak-Nominal'!U$3,'Annual_Prices-Nominal'!$A$3:$X$3,0),FALSE)</f>
        <v>66.03</v>
      </c>
      <c r="V4" s="32">
        <f>VLOOKUP($A4,'Annual_Prices-Nominal'!$A$4:$X$39,MATCH('Forecast-Peak_OffPeak-Nominal'!V$3,'Annual_Prices-Nominal'!$A$3:$X$3,0),FALSE)</f>
        <v>57.898476521739127</v>
      </c>
      <c r="W4" s="32">
        <f>VLOOKUP($A4,'Annual_Prices-Nominal'!$A$4:$X$39,MATCH('Forecast-Peak_OffPeak-Nominal'!W$3,'Annual_Prices-Nominal'!$A$3:$X$3,0),FALSE)</f>
        <v>15.54</v>
      </c>
      <c r="X4" s="32">
        <f>VLOOKUP($A4,'Annual_Prices-Nominal'!$A$4:$X$39,MATCH('Forecast-Peak_OffPeak-Nominal'!X$3,'Annual_Prices-Nominal'!$A$3:$X$3,0),FALSE)</f>
        <v>13.51</v>
      </c>
      <c r="Y4" s="38">
        <f>VLOOKUP($A4,'Annual_Prices-Nominal'!$A$4:$X$39,MATCH('Forecast-Peak_OffPeak-Nominal'!Y$3,'Annual_Prices-Nominal'!$A$3:$X$3,0),FALSE)</f>
        <v>35.558893617021276</v>
      </c>
      <c r="AA4" s="31">
        <v>3.27</v>
      </c>
      <c r="AB4" s="32">
        <v>2.69</v>
      </c>
      <c r="AC4" s="32">
        <v>2.5499999999999998</v>
      </c>
      <c r="AD4" s="32">
        <v>3.15</v>
      </c>
      <c r="AE4" s="32">
        <v>2.62</v>
      </c>
      <c r="AF4" s="32">
        <v>3.1</v>
      </c>
      <c r="AG4" s="38">
        <v>0.29194793390672097</v>
      </c>
      <c r="AI4" s="32">
        <v>8.80438225292143</v>
      </c>
      <c r="AJ4" s="32">
        <v>3.27</v>
      </c>
      <c r="AL4" s="77">
        <v>0.56194987825659792</v>
      </c>
      <c r="AM4" s="77">
        <v>0.825504989367709</v>
      </c>
      <c r="AO4" s="34">
        <f>VLOOKUP($A4,'Annual_Prices-Nominal'!$A$4:$CH$39,MATCH('Forecast-Peak_OffPeak-Nominal'!AO$3,'Annual_Prices-Nominal'!$A$3:$CH$3,0),FALSE)</f>
        <v>2</v>
      </c>
      <c r="AP4" s="35">
        <f>VLOOKUP($A4,'Annual_Prices-Nominal'!$A$4:$CH$39,MATCH('Forecast-Peak_OffPeak-Nominal'!AP$3,'Annual_Prices-Nominal'!$A$3:$CH$3,0),FALSE)</f>
        <v>2</v>
      </c>
      <c r="AQ4" s="36">
        <f>IF(AND(MONTH($B4)&gt;=5,MONTH($B4)&lt;=9),VLOOKUP($A4,'Annual_Prices-Nominal'!$A$1:$AQ$39,MATCH('Forecast-Peak_OffPeak-Nominal'!AQ$2,'Annual_Prices-Nominal'!$A$2:$AQ$2,0),FALSE),0)</f>
        <v>0</v>
      </c>
      <c r="AR4" s="37">
        <f>IF(AND(MONTH($B4)&gt;=5,MONTH($B4)&lt;=9),VLOOKUP($A4,'Annual_Prices-Nominal'!$A$1:$AQ$39,MATCH('Forecast-Peak_OffPeak-Nominal'!AR$2,'Annual_Prices-Nominal'!$A$2:$AQ$2,0),FALSE),0)</f>
        <v>0</v>
      </c>
      <c r="AT4" s="83">
        <f>VLOOKUP($A4,'Annual_Prices-Nominal'!$A$4:$CH$39,MATCH('Forecast-Peak_OffPeak-Nominal'!AT$3,'Annual_Prices-Nominal'!$A$3:$CH$3,0),FALSE)</f>
        <v>13.25</v>
      </c>
      <c r="AU4" s="38">
        <f>VLOOKUP($A4,'Annual_Prices-Nominal'!$A$4:$CH$39,MATCH('Forecast-Peak_OffPeak-Nominal'!AU$3,'Annual_Prices-Nominal'!$A$3:$CH$3,0),FALSE)</f>
        <v>13.25</v>
      </c>
      <c r="AV4" s="38">
        <f>VLOOKUP($A4,'Annual_Prices-Nominal'!$A$4:$CH$39,MATCH('Forecast-Peak_OffPeak-Nominal'!AV$3,'Annual_Prices-Nominal'!$A$3:$CH$3,0),FALSE)</f>
        <v>0</v>
      </c>
      <c r="AX4" s="31">
        <f t="shared" ref="AX4:AX55" si="0">+C4/AB4</f>
        <v>11.329524163568774</v>
      </c>
      <c r="AY4" s="32">
        <f t="shared" ref="AY4:AY55" si="1">+E4/AF4</f>
        <v>8.1825419354838704</v>
      </c>
      <c r="AZ4" s="32">
        <f t="shared" ref="AZ4:AZ55" si="2">+G4/AF4</f>
        <v>8.1477870967741932</v>
      </c>
      <c r="BA4" s="32">
        <f t="shared" ref="BA4:BA55" si="3">+I4/AE4</f>
        <v>7.4007633587786259</v>
      </c>
      <c r="BB4" s="32">
        <f t="shared" ref="BB4:BB55" si="4">+K4/AE4</f>
        <v>7.5687022900763345</v>
      </c>
      <c r="BC4" s="38">
        <f t="shared" ref="BC4:BC55" si="5">+M4/AD4</f>
        <v>4.3746031746031742</v>
      </c>
      <c r="BE4" s="60">
        <v>40.701260273972608</v>
      </c>
      <c r="BF4" s="38">
        <v>234.55</v>
      </c>
      <c r="BH4" s="31">
        <f>VLOOKUP($A4,'Annual_Prices-Nominal'!$A:$CA,MATCH(BH$3,'Annual_Prices-Nominal'!$A$3:$CA$3,0),0)</f>
        <v>27</v>
      </c>
      <c r="BI4" s="31">
        <f>VLOOKUP($A4,'Annual_Prices-Nominal'!$A:$CA,MATCH(BI$3,'Annual_Prices-Nominal'!$A$3:$CA$3,0),0)</f>
        <v>60.5</v>
      </c>
      <c r="BJ4" s="32">
        <f>VLOOKUP($A4,'Annual_Prices-Nominal'!$A:$CA,MATCH(BJ$3,'Annual_Prices-Nominal'!$A$3:$CA$3,0),0)</f>
        <v>48</v>
      </c>
      <c r="BK4" s="32">
        <f>VLOOKUP($A4,'Annual_Prices-Nominal'!$A:$CA,MATCH(BK$3,'Annual_Prices-Nominal'!$A$3:$CA$3,0),0)</f>
        <v>28</v>
      </c>
      <c r="BL4" s="32">
        <f>VLOOKUP($A4,'Annual_Prices-Nominal'!$A:$CA,MATCH(BL$3,'Annual_Prices-Nominal'!$A$3:$CA$3,0),0)</f>
        <v>28</v>
      </c>
      <c r="BM4" s="32">
        <f>VLOOKUP($A4,'Annual_Prices-Nominal'!$A:$CA,MATCH(BM$3,'Annual_Prices-Nominal'!$A$3:$CA$3,0),0)</f>
        <v>28</v>
      </c>
      <c r="BN4" s="32">
        <f>VLOOKUP($A4,'Annual_Prices-Nominal'!$A:$CA,MATCH(BN$3,'Annual_Prices-Nominal'!$A$3:$CA$3,0),0)</f>
        <v>15</v>
      </c>
      <c r="BO4" s="32">
        <f>VLOOKUP($A4,'Annual_Prices-Nominal'!$A:$CA,MATCH(BO$3,'Annual_Prices-Nominal'!$A$3:$CA$3,0),0)</f>
        <v>28</v>
      </c>
      <c r="BP4" s="32">
        <f>VLOOKUP($A4,'Annual_Prices-Nominal'!$A:$CA,MATCH(BP$3,'Annual_Prices-Nominal'!$A$3:$CA$3,0),0)</f>
        <v>23</v>
      </c>
      <c r="BQ4" s="32">
        <f>VLOOKUP($A4,'Annual_Prices-Nominal'!$A:$CA,MATCH(BQ$3,'Annual_Prices-Nominal'!$A$3:$CA$3,0),0)</f>
        <v>38</v>
      </c>
      <c r="BR4" s="32">
        <f>VLOOKUP($A4,'Annual_Prices-Nominal'!$A:$CA,MATCH(BR$3,'Annual_Prices-Nominal'!$A$3:$CA$3,0),0)</f>
        <v>38.5</v>
      </c>
      <c r="BS4" s="32">
        <f>VLOOKUP($A4,'Annual_Prices-Nominal'!$A:$CA,MATCH(BS$3,'Annual_Prices-Nominal'!$A$3:$CA$3,0),0)</f>
        <v>36</v>
      </c>
      <c r="BT4" s="32">
        <f>VLOOKUP($A4,'Annual_Prices-Nominal'!$A:$CA,MATCH(BT$3,'Annual_Prices-Nominal'!$A$3:$CA$3,0),0)</f>
        <v>35.75</v>
      </c>
      <c r="BU4" s="32">
        <f>VLOOKUP($A4,'Annual_Prices-Nominal'!$A:$CA,MATCH(BU$3,'Annual_Prices-Nominal'!$A$3:$CA$3,0),0)</f>
        <v>35.75</v>
      </c>
      <c r="BV4" s="32">
        <f>VLOOKUP($A4,'Annual_Prices-Nominal'!$A:$CA,MATCH(BV$3,'Annual_Prices-Nominal'!$A$3:$CA$3,0),0)</f>
        <v>36.5</v>
      </c>
      <c r="BW4" s="32">
        <f>VLOOKUP($A4,'Annual_Prices-Nominal'!$A:$CA,MATCH(BW$3,'Annual_Prices-Nominal'!$A$3:$CA$3,0),0)</f>
        <v>27</v>
      </c>
      <c r="BX4" s="32">
        <f>VLOOKUP($A4,'Annual_Prices-Nominal'!$A:$CA,MATCH(BX$3,'Annual_Prices-Nominal'!$A$3:$CA$3,0),0)</f>
        <v>15</v>
      </c>
      <c r="BY4" s="32">
        <f>VLOOKUP($A4,'Annual_Prices-Nominal'!$A:$CA,MATCH(BY$3,'Annual_Prices-Nominal'!$A$3:$CA$3,0),0)</f>
        <v>3</v>
      </c>
      <c r="BZ4" s="32">
        <f>VLOOKUP($A4,'Annual_Prices-Nominal'!$A:$CA,MATCH(BZ$3,'Annual_Prices-Nominal'!$A$3:$CA$3,0),0)</f>
        <v>3</v>
      </c>
      <c r="CA4" s="32">
        <f>VLOOKUP($A4,'Annual_Prices-Nominal'!$A:$CA,MATCH(CA$3,'Annual_Prices-Nominal'!$A$3:$CA$3,0),0)</f>
        <v>2.85</v>
      </c>
      <c r="CB4" s="38">
        <f>VLOOKUP($A4,'Annual_Prices-Nominal'!$A:$CA,MATCH(CB$3,'Annual_Prices-Nominal'!$A$3:$CA$3,0),0)</f>
        <v>2.95</v>
      </c>
      <c r="CD4" s="39">
        <f>VLOOKUP($A4,GDP!$A$8:$D$50,3,0)</f>
        <v>3.4245089774013346E-2</v>
      </c>
    </row>
    <row r="5" spans="1:82" ht="14.4" x14ac:dyDescent="0.3">
      <c r="A5" s="23">
        <f t="shared" ref="A5:A56" si="6">YEAR(B5)</f>
        <v>2023</v>
      </c>
      <c r="B5" s="27">
        <f t="shared" ref="B5:B57" si="7">EDATE(B4,1)</f>
        <v>44958</v>
      </c>
      <c r="C5" s="31">
        <v>25.61186</v>
      </c>
      <c r="D5" s="32">
        <v>25.044460000000001</v>
      </c>
      <c r="E5" s="32">
        <v>21.64162</v>
      </c>
      <c r="F5" s="32">
        <v>20.862909999999999</v>
      </c>
      <c r="G5" s="32">
        <v>22.0486</v>
      </c>
      <c r="H5" s="32">
        <v>21.0854</v>
      </c>
      <c r="I5" s="32">
        <v>15.51</v>
      </c>
      <c r="J5" s="32">
        <v>15.07</v>
      </c>
      <c r="K5" s="32">
        <v>15.8</v>
      </c>
      <c r="L5" s="32">
        <v>15.36</v>
      </c>
      <c r="M5" s="32">
        <v>12.98</v>
      </c>
      <c r="N5" s="32">
        <v>12.25</v>
      </c>
      <c r="P5" s="32">
        <f>VLOOKUP($A5,'Annual_Prices-Nominal'!$A$4:$X$39,MATCH('Forecast-Peak_OffPeak-Nominal'!P$3,'Annual_Prices-Nominal'!$A$3:$X$3,0),FALSE)</f>
        <v>102.44199999999999</v>
      </c>
      <c r="Q5" s="32">
        <f>VLOOKUP($A5,'Annual_Prices-Nominal'!$A$4:$X$39,MATCH('Forecast-Peak_OffPeak-Nominal'!Q$3,'Annual_Prices-Nominal'!$A$3:$X$3,0),FALSE)</f>
        <v>103.31</v>
      </c>
      <c r="R5" s="32">
        <f>VLOOKUP($A5,'Annual_Prices-Nominal'!$A$4:$X$39,MATCH('Forecast-Peak_OffPeak-Nominal'!R$3,'Annual_Prices-Nominal'!$A$3:$X$3,0),FALSE)</f>
        <v>101.49</v>
      </c>
      <c r="S5" s="32">
        <f>VLOOKUP($A5,'Annual_Prices-Nominal'!$A$4:$X$39,MATCH('Forecast-Peak_OffPeak-Nominal'!S$3,'Annual_Prices-Nominal'!$A$3:$X$3,0),FALSE)</f>
        <v>100.55</v>
      </c>
      <c r="T5" s="32">
        <f>VLOOKUP($A5,'Annual_Prices-Nominal'!$A$4:$X$39,MATCH('Forecast-Peak_OffPeak-Nominal'!T$3,'Annual_Prices-Nominal'!$A$3:$X$3,0),FALSE)</f>
        <v>63.586612590330198</v>
      </c>
      <c r="U5" s="32">
        <f>VLOOKUP($A5,'Annual_Prices-Nominal'!$A$4:$X$39,MATCH('Forecast-Peak_OffPeak-Nominal'!U$3,'Annual_Prices-Nominal'!$A$3:$X$3,0),FALSE)</f>
        <v>66.03</v>
      </c>
      <c r="V5" s="32">
        <f>VLOOKUP($A5,'Annual_Prices-Nominal'!$A$4:$X$39,MATCH('Forecast-Peak_OffPeak-Nominal'!V$3,'Annual_Prices-Nominal'!$A$3:$X$3,0),FALSE)</f>
        <v>57.898476521739127</v>
      </c>
      <c r="W5" s="32">
        <f>VLOOKUP($A5,'Annual_Prices-Nominal'!$A$4:$X$39,MATCH('Forecast-Peak_OffPeak-Nominal'!W$3,'Annual_Prices-Nominal'!$A$3:$X$3,0),FALSE)</f>
        <v>15.54</v>
      </c>
      <c r="X5" s="32">
        <f>VLOOKUP($A5,'Annual_Prices-Nominal'!$A$4:$X$39,MATCH('Forecast-Peak_OffPeak-Nominal'!X$3,'Annual_Prices-Nominal'!$A$3:$X$3,0),FALSE)</f>
        <v>13.51</v>
      </c>
      <c r="Y5" s="38">
        <f>VLOOKUP($A5,'Annual_Prices-Nominal'!$A$4:$X$39,MATCH('Forecast-Peak_OffPeak-Nominal'!Y$3,'Annual_Prices-Nominal'!$A$3:$X$3,0),FALSE)</f>
        <v>35.558893617021276</v>
      </c>
      <c r="AA5" s="31">
        <v>2.38</v>
      </c>
      <c r="AB5" s="32">
        <v>2.0299999999999998</v>
      </c>
      <c r="AC5" s="32">
        <v>1.99</v>
      </c>
      <c r="AD5" s="32">
        <v>2.48</v>
      </c>
      <c r="AE5" s="32">
        <v>1.95</v>
      </c>
      <c r="AF5" s="32">
        <v>2.2200000000000002</v>
      </c>
      <c r="AG5" s="38">
        <v>0.29194793390672097</v>
      </c>
      <c r="AI5" s="32">
        <v>7.9143822529214303</v>
      </c>
      <c r="AJ5" s="32">
        <v>2.38</v>
      </c>
      <c r="AL5" s="77">
        <v>0.56001076600717137</v>
      </c>
      <c r="AM5" s="77">
        <v>0.8180845670880299</v>
      </c>
      <c r="AO5" s="34">
        <f>VLOOKUP($A5,'Annual_Prices-Nominal'!$A$4:$CH$39,MATCH('Forecast-Peak_OffPeak-Nominal'!AO$3,'Annual_Prices-Nominal'!$A$3:$CH$3,0),FALSE)</f>
        <v>2</v>
      </c>
      <c r="AP5" s="35">
        <f>VLOOKUP($A5,'Annual_Prices-Nominal'!$A$4:$CH$39,MATCH('Forecast-Peak_OffPeak-Nominal'!AP$3,'Annual_Prices-Nominal'!$A$3:$CH$3,0),FALSE)</f>
        <v>2</v>
      </c>
      <c r="AQ5" s="36">
        <f>IF(AND(MONTH($B5)&gt;=5,MONTH($B5)&lt;=9),VLOOKUP($A5,'Annual_Prices-Nominal'!$A$1:$AQ$39,MATCH('Forecast-Peak_OffPeak-Nominal'!AQ$2,'Annual_Prices-Nominal'!$A$2:$AQ$2,0),FALSE),0)</f>
        <v>0</v>
      </c>
      <c r="AR5" s="37">
        <f>IF(AND(MONTH($B5)&gt;=5,MONTH($B5)&lt;=9),VLOOKUP($A5,'Annual_Prices-Nominal'!$A$1:$AQ$39,MATCH('Forecast-Peak_OffPeak-Nominal'!AR$2,'Annual_Prices-Nominal'!$A$2:$AQ$2,0),FALSE),0)</f>
        <v>0</v>
      </c>
      <c r="AT5" s="83">
        <f>VLOOKUP($A5,'Annual_Prices-Nominal'!$A$4:$CH$39,MATCH('Forecast-Peak_OffPeak-Nominal'!AT$3,'Annual_Prices-Nominal'!$A$3:$CH$3,0),FALSE)</f>
        <v>13.25</v>
      </c>
      <c r="AU5" s="38">
        <f>VLOOKUP($A5,'Annual_Prices-Nominal'!$A$4:$CH$39,MATCH('Forecast-Peak_OffPeak-Nominal'!AU$3,'Annual_Prices-Nominal'!$A$3:$CH$3,0),FALSE)</f>
        <v>13.25</v>
      </c>
      <c r="AV5" s="38">
        <f>VLOOKUP($A5,'Annual_Prices-Nominal'!$A$4:$CH$39,MATCH('Forecast-Peak_OffPeak-Nominal'!AV$3,'Annual_Prices-Nominal'!$A$3:$CH$3,0),FALSE)</f>
        <v>0</v>
      </c>
      <c r="AX5" s="31">
        <f t="shared" si="0"/>
        <v>12.616679802955666</v>
      </c>
      <c r="AY5" s="32">
        <f t="shared" si="1"/>
        <v>9.7484774774774756</v>
      </c>
      <c r="AZ5" s="32">
        <f t="shared" si="2"/>
        <v>9.9318018018018019</v>
      </c>
      <c r="BA5" s="32">
        <f t="shared" si="3"/>
        <v>7.953846153846154</v>
      </c>
      <c r="BB5" s="32">
        <f t="shared" si="4"/>
        <v>8.102564102564104</v>
      </c>
      <c r="BC5" s="38">
        <f t="shared" si="5"/>
        <v>5.2338709677419359</v>
      </c>
      <c r="BE5" s="60">
        <v>40.701260273972608</v>
      </c>
      <c r="BF5" s="38">
        <v>234.55</v>
      </c>
      <c r="BH5" s="31">
        <f>VLOOKUP($A5,'Annual_Prices-Nominal'!$A:$CA,MATCH(BH$3,'Annual_Prices-Nominal'!$A$3:$CA$3,0),0)</f>
        <v>27</v>
      </c>
      <c r="BI5" s="31">
        <f>VLOOKUP($A5,'Annual_Prices-Nominal'!$A:$CA,MATCH(BI$3,'Annual_Prices-Nominal'!$A$3:$CA$3,0),0)</f>
        <v>60.5</v>
      </c>
      <c r="BJ5" s="32">
        <f>VLOOKUP($A5,'Annual_Prices-Nominal'!$A:$CA,MATCH(BJ$3,'Annual_Prices-Nominal'!$A$3:$CA$3,0),0)</f>
        <v>48</v>
      </c>
      <c r="BK5" s="32">
        <f>VLOOKUP($A5,'Annual_Prices-Nominal'!$A:$CA,MATCH(BK$3,'Annual_Prices-Nominal'!$A$3:$CA$3,0),0)</f>
        <v>28</v>
      </c>
      <c r="BL5" s="32">
        <f>VLOOKUP($A5,'Annual_Prices-Nominal'!$A:$CA,MATCH(BL$3,'Annual_Prices-Nominal'!$A$3:$CA$3,0),0)</f>
        <v>28</v>
      </c>
      <c r="BM5" s="32">
        <f>VLOOKUP($A5,'Annual_Prices-Nominal'!$A:$CA,MATCH(BM$3,'Annual_Prices-Nominal'!$A$3:$CA$3,0),0)</f>
        <v>28</v>
      </c>
      <c r="BN5" s="32">
        <f>VLOOKUP($A5,'Annual_Prices-Nominal'!$A:$CA,MATCH(BN$3,'Annual_Prices-Nominal'!$A$3:$CA$3,0),0)</f>
        <v>15</v>
      </c>
      <c r="BO5" s="32">
        <f>VLOOKUP($A5,'Annual_Prices-Nominal'!$A:$CA,MATCH(BO$3,'Annual_Prices-Nominal'!$A$3:$CA$3,0),0)</f>
        <v>28</v>
      </c>
      <c r="BP5" s="32">
        <f>VLOOKUP($A5,'Annual_Prices-Nominal'!$A:$CA,MATCH(BP$3,'Annual_Prices-Nominal'!$A$3:$CA$3,0),0)</f>
        <v>23</v>
      </c>
      <c r="BQ5" s="32">
        <f>VLOOKUP($A5,'Annual_Prices-Nominal'!$A:$CA,MATCH(BQ$3,'Annual_Prices-Nominal'!$A$3:$CA$3,0),0)</f>
        <v>38</v>
      </c>
      <c r="BR5" s="32">
        <f>VLOOKUP($A5,'Annual_Prices-Nominal'!$A:$CA,MATCH(BR$3,'Annual_Prices-Nominal'!$A$3:$CA$3,0),0)</f>
        <v>38.5</v>
      </c>
      <c r="BS5" s="32">
        <f>VLOOKUP($A5,'Annual_Prices-Nominal'!$A:$CA,MATCH(BS$3,'Annual_Prices-Nominal'!$A$3:$CA$3,0),0)</f>
        <v>36</v>
      </c>
      <c r="BT5" s="32">
        <f>VLOOKUP($A5,'Annual_Prices-Nominal'!$A:$CA,MATCH(BT$3,'Annual_Prices-Nominal'!$A$3:$CA$3,0),0)</f>
        <v>35.75</v>
      </c>
      <c r="BU5" s="32">
        <f>VLOOKUP($A5,'Annual_Prices-Nominal'!$A:$CA,MATCH(BU$3,'Annual_Prices-Nominal'!$A$3:$CA$3,0),0)</f>
        <v>35.75</v>
      </c>
      <c r="BV5" s="32">
        <f>VLOOKUP($A5,'Annual_Prices-Nominal'!$A:$CA,MATCH(BV$3,'Annual_Prices-Nominal'!$A$3:$CA$3,0),0)</f>
        <v>36.5</v>
      </c>
      <c r="BW5" s="32">
        <f>VLOOKUP($A5,'Annual_Prices-Nominal'!$A:$CA,MATCH(BW$3,'Annual_Prices-Nominal'!$A$3:$CA$3,0),0)</f>
        <v>27</v>
      </c>
      <c r="BX5" s="32">
        <f>VLOOKUP($A5,'Annual_Prices-Nominal'!$A:$CA,MATCH(BX$3,'Annual_Prices-Nominal'!$A$3:$CA$3,0),0)</f>
        <v>15</v>
      </c>
      <c r="BY5" s="32">
        <f>VLOOKUP($A5,'Annual_Prices-Nominal'!$A:$CA,MATCH(BY$3,'Annual_Prices-Nominal'!$A$3:$CA$3,0),0)</f>
        <v>3</v>
      </c>
      <c r="BZ5" s="32">
        <f>VLOOKUP($A5,'Annual_Prices-Nominal'!$A:$CA,MATCH(BZ$3,'Annual_Prices-Nominal'!$A$3:$CA$3,0),0)</f>
        <v>3</v>
      </c>
      <c r="CA5" s="32">
        <f>VLOOKUP($A5,'Annual_Prices-Nominal'!$A:$CA,MATCH(CA$3,'Annual_Prices-Nominal'!$A$3:$CA$3,0),0)</f>
        <v>2.85</v>
      </c>
      <c r="CB5" s="38">
        <f>VLOOKUP($A5,'Annual_Prices-Nominal'!$A:$CA,MATCH(CB$3,'Annual_Prices-Nominal'!$A$3:$CA$3,0),0)</f>
        <v>2.95</v>
      </c>
      <c r="CD5" s="39">
        <f>VLOOKUP($A5,GDP!$A$8:$D$50,3,0)</f>
        <v>3.4245089774013346E-2</v>
      </c>
    </row>
    <row r="6" spans="1:82" ht="14.4" x14ac:dyDescent="0.3">
      <c r="A6" s="23">
        <f t="shared" si="6"/>
        <v>2023</v>
      </c>
      <c r="B6" s="27">
        <f t="shared" si="7"/>
        <v>44986</v>
      </c>
      <c r="C6" s="31">
        <v>20.907959999999999</v>
      </c>
      <c r="D6" s="32">
        <v>19.985119999999998</v>
      </c>
      <c r="E6" s="32">
        <v>20.060949999999998</v>
      </c>
      <c r="F6" s="32">
        <v>19.667590000000001</v>
      </c>
      <c r="G6" s="32">
        <v>20.55273</v>
      </c>
      <c r="H6" s="32">
        <v>19.9467</v>
      </c>
      <c r="I6" s="32">
        <v>15.46</v>
      </c>
      <c r="J6" s="32">
        <v>15.37</v>
      </c>
      <c r="K6" s="32">
        <v>15.7</v>
      </c>
      <c r="L6" s="32">
        <v>15.54</v>
      </c>
      <c r="M6" s="32">
        <v>9.15</v>
      </c>
      <c r="N6" s="32">
        <v>11.08</v>
      </c>
      <c r="P6" s="32">
        <f>VLOOKUP($A6,'Annual_Prices-Nominal'!$A$4:$X$39,MATCH('Forecast-Peak_OffPeak-Nominal'!P$3,'Annual_Prices-Nominal'!$A$3:$X$3,0),FALSE)</f>
        <v>102.44199999999999</v>
      </c>
      <c r="Q6" s="32">
        <f>VLOOKUP($A6,'Annual_Prices-Nominal'!$A$4:$X$39,MATCH('Forecast-Peak_OffPeak-Nominal'!Q$3,'Annual_Prices-Nominal'!$A$3:$X$3,0),FALSE)</f>
        <v>103.31</v>
      </c>
      <c r="R6" s="32">
        <f>VLOOKUP($A6,'Annual_Prices-Nominal'!$A$4:$X$39,MATCH('Forecast-Peak_OffPeak-Nominal'!R$3,'Annual_Prices-Nominal'!$A$3:$X$3,0),FALSE)</f>
        <v>101.49</v>
      </c>
      <c r="S6" s="32">
        <f>VLOOKUP($A6,'Annual_Prices-Nominal'!$A$4:$X$39,MATCH('Forecast-Peak_OffPeak-Nominal'!S$3,'Annual_Prices-Nominal'!$A$3:$X$3,0),FALSE)</f>
        <v>100.55</v>
      </c>
      <c r="T6" s="32">
        <f>VLOOKUP($A6,'Annual_Prices-Nominal'!$A$4:$X$39,MATCH('Forecast-Peak_OffPeak-Nominal'!T$3,'Annual_Prices-Nominal'!$A$3:$X$3,0),FALSE)</f>
        <v>63.586612590330198</v>
      </c>
      <c r="U6" s="32">
        <f>VLOOKUP($A6,'Annual_Prices-Nominal'!$A$4:$X$39,MATCH('Forecast-Peak_OffPeak-Nominal'!U$3,'Annual_Prices-Nominal'!$A$3:$X$3,0),FALSE)</f>
        <v>66.03</v>
      </c>
      <c r="V6" s="32">
        <f>VLOOKUP($A6,'Annual_Prices-Nominal'!$A$4:$X$39,MATCH('Forecast-Peak_OffPeak-Nominal'!V$3,'Annual_Prices-Nominal'!$A$3:$X$3,0),FALSE)</f>
        <v>57.898476521739127</v>
      </c>
      <c r="W6" s="32">
        <f>VLOOKUP($A6,'Annual_Prices-Nominal'!$A$4:$X$39,MATCH('Forecast-Peak_OffPeak-Nominal'!W$3,'Annual_Prices-Nominal'!$A$3:$X$3,0),FALSE)</f>
        <v>15.54</v>
      </c>
      <c r="X6" s="32">
        <f>VLOOKUP($A6,'Annual_Prices-Nominal'!$A$4:$X$39,MATCH('Forecast-Peak_OffPeak-Nominal'!X$3,'Annual_Prices-Nominal'!$A$3:$X$3,0),FALSE)</f>
        <v>13.51</v>
      </c>
      <c r="Y6" s="38">
        <f>VLOOKUP($A6,'Annual_Prices-Nominal'!$A$4:$X$39,MATCH('Forecast-Peak_OffPeak-Nominal'!Y$3,'Annual_Prices-Nominal'!$A$3:$X$3,0),FALSE)</f>
        <v>35.558893617021276</v>
      </c>
      <c r="AA6" s="31">
        <v>2.2999999999999998</v>
      </c>
      <c r="AB6" s="32">
        <v>2.1</v>
      </c>
      <c r="AC6" s="32">
        <v>2.09</v>
      </c>
      <c r="AD6" s="32">
        <v>2.5499999999999998</v>
      </c>
      <c r="AE6" s="32">
        <v>2.09</v>
      </c>
      <c r="AF6" s="32">
        <v>2.23</v>
      </c>
      <c r="AG6" s="38">
        <v>0.29194793390672097</v>
      </c>
      <c r="AI6" s="32">
        <v>7.8346272761632703</v>
      </c>
      <c r="AJ6" s="32">
        <v>2.3002450232418399</v>
      </c>
      <c r="AL6" s="77">
        <v>0.55535280456505065</v>
      </c>
      <c r="AM6" s="77">
        <v>0.80794529561565653</v>
      </c>
      <c r="AO6" s="34">
        <f>VLOOKUP($A6,'Annual_Prices-Nominal'!$A$4:$CH$39,MATCH('Forecast-Peak_OffPeak-Nominal'!AO$3,'Annual_Prices-Nominal'!$A$3:$CH$3,0),FALSE)</f>
        <v>2</v>
      </c>
      <c r="AP6" s="35">
        <f>VLOOKUP($A6,'Annual_Prices-Nominal'!$A$4:$CH$39,MATCH('Forecast-Peak_OffPeak-Nominal'!AP$3,'Annual_Prices-Nominal'!$A$3:$CH$3,0),FALSE)</f>
        <v>2</v>
      </c>
      <c r="AQ6" s="36">
        <f>IF(AND(MONTH($B6)&gt;=5,MONTH($B6)&lt;=9),VLOOKUP($A6,'Annual_Prices-Nominal'!$A$1:$AQ$39,MATCH('Forecast-Peak_OffPeak-Nominal'!AQ$2,'Annual_Prices-Nominal'!$A$2:$AQ$2,0),FALSE),0)</f>
        <v>0</v>
      </c>
      <c r="AR6" s="37">
        <f>IF(AND(MONTH($B6)&gt;=5,MONTH($B6)&lt;=9),VLOOKUP($A6,'Annual_Prices-Nominal'!$A$1:$AQ$39,MATCH('Forecast-Peak_OffPeak-Nominal'!AR$2,'Annual_Prices-Nominal'!$A$2:$AQ$2,0),FALSE),0)</f>
        <v>0</v>
      </c>
      <c r="AT6" s="83">
        <f>VLOOKUP($A6,'Annual_Prices-Nominal'!$A$4:$CH$39,MATCH('Forecast-Peak_OffPeak-Nominal'!AT$3,'Annual_Prices-Nominal'!$A$3:$CH$3,0),FALSE)</f>
        <v>13.25</v>
      </c>
      <c r="AU6" s="38">
        <f>VLOOKUP($A6,'Annual_Prices-Nominal'!$A$4:$CH$39,MATCH('Forecast-Peak_OffPeak-Nominal'!AU$3,'Annual_Prices-Nominal'!$A$3:$CH$3,0),FALSE)</f>
        <v>13.25</v>
      </c>
      <c r="AV6" s="38">
        <f>VLOOKUP($A6,'Annual_Prices-Nominal'!$A$4:$CH$39,MATCH('Forecast-Peak_OffPeak-Nominal'!AV$3,'Annual_Prices-Nominal'!$A$3:$CH$3,0),FALSE)</f>
        <v>0</v>
      </c>
      <c r="AX6" s="31">
        <f t="shared" si="0"/>
        <v>9.9561714285714285</v>
      </c>
      <c r="AY6" s="32">
        <f t="shared" si="1"/>
        <v>8.9959417040358733</v>
      </c>
      <c r="AZ6" s="32">
        <f t="shared" si="2"/>
        <v>9.2164708520179381</v>
      </c>
      <c r="BA6" s="32">
        <f t="shared" si="3"/>
        <v>7.3971291866028714</v>
      </c>
      <c r="BB6" s="32">
        <f t="shared" si="4"/>
        <v>7.5119617224880386</v>
      </c>
      <c r="BC6" s="38">
        <f t="shared" si="5"/>
        <v>3.5882352941176476</v>
      </c>
      <c r="BE6" s="60">
        <v>40.701260273972608</v>
      </c>
      <c r="BF6" s="38">
        <v>234.55</v>
      </c>
      <c r="BH6" s="31">
        <f>VLOOKUP($A6,'Annual_Prices-Nominal'!$A:$CA,MATCH(BH$3,'Annual_Prices-Nominal'!$A$3:$CA$3,0),0)</f>
        <v>27</v>
      </c>
      <c r="BI6" s="31">
        <f>VLOOKUP($A6,'Annual_Prices-Nominal'!$A:$CA,MATCH(BI$3,'Annual_Prices-Nominal'!$A$3:$CA$3,0),0)</f>
        <v>60.5</v>
      </c>
      <c r="BJ6" s="32">
        <f>VLOOKUP($A6,'Annual_Prices-Nominal'!$A:$CA,MATCH(BJ$3,'Annual_Prices-Nominal'!$A$3:$CA$3,0),0)</f>
        <v>48</v>
      </c>
      <c r="BK6" s="32">
        <f>VLOOKUP($A6,'Annual_Prices-Nominal'!$A:$CA,MATCH(BK$3,'Annual_Prices-Nominal'!$A$3:$CA$3,0),0)</f>
        <v>28</v>
      </c>
      <c r="BL6" s="32">
        <f>VLOOKUP($A6,'Annual_Prices-Nominal'!$A:$CA,MATCH(BL$3,'Annual_Prices-Nominal'!$A$3:$CA$3,0),0)</f>
        <v>28</v>
      </c>
      <c r="BM6" s="32">
        <f>VLOOKUP($A6,'Annual_Prices-Nominal'!$A:$CA,MATCH(BM$3,'Annual_Prices-Nominal'!$A$3:$CA$3,0),0)</f>
        <v>28</v>
      </c>
      <c r="BN6" s="32">
        <f>VLOOKUP($A6,'Annual_Prices-Nominal'!$A:$CA,MATCH(BN$3,'Annual_Prices-Nominal'!$A$3:$CA$3,0),0)</f>
        <v>15</v>
      </c>
      <c r="BO6" s="32">
        <f>VLOOKUP($A6,'Annual_Prices-Nominal'!$A:$CA,MATCH(BO$3,'Annual_Prices-Nominal'!$A$3:$CA$3,0),0)</f>
        <v>28</v>
      </c>
      <c r="BP6" s="32">
        <f>VLOOKUP($A6,'Annual_Prices-Nominal'!$A:$CA,MATCH(BP$3,'Annual_Prices-Nominal'!$A$3:$CA$3,0),0)</f>
        <v>23</v>
      </c>
      <c r="BQ6" s="32">
        <f>VLOOKUP($A6,'Annual_Prices-Nominal'!$A:$CA,MATCH(BQ$3,'Annual_Prices-Nominal'!$A$3:$CA$3,0),0)</f>
        <v>38</v>
      </c>
      <c r="BR6" s="32">
        <f>VLOOKUP($A6,'Annual_Prices-Nominal'!$A:$CA,MATCH(BR$3,'Annual_Prices-Nominal'!$A$3:$CA$3,0),0)</f>
        <v>38.5</v>
      </c>
      <c r="BS6" s="32">
        <f>VLOOKUP($A6,'Annual_Prices-Nominal'!$A:$CA,MATCH(BS$3,'Annual_Prices-Nominal'!$A$3:$CA$3,0),0)</f>
        <v>36</v>
      </c>
      <c r="BT6" s="32">
        <f>VLOOKUP($A6,'Annual_Prices-Nominal'!$A:$CA,MATCH(BT$3,'Annual_Prices-Nominal'!$A$3:$CA$3,0),0)</f>
        <v>35.75</v>
      </c>
      <c r="BU6" s="32">
        <f>VLOOKUP($A6,'Annual_Prices-Nominal'!$A:$CA,MATCH(BU$3,'Annual_Prices-Nominal'!$A$3:$CA$3,0),0)</f>
        <v>35.75</v>
      </c>
      <c r="BV6" s="32">
        <f>VLOOKUP($A6,'Annual_Prices-Nominal'!$A:$CA,MATCH(BV$3,'Annual_Prices-Nominal'!$A$3:$CA$3,0),0)</f>
        <v>36.5</v>
      </c>
      <c r="BW6" s="32">
        <f>VLOOKUP($A6,'Annual_Prices-Nominal'!$A:$CA,MATCH(BW$3,'Annual_Prices-Nominal'!$A$3:$CA$3,0),0)</f>
        <v>27</v>
      </c>
      <c r="BX6" s="32">
        <f>VLOOKUP($A6,'Annual_Prices-Nominal'!$A:$CA,MATCH(BX$3,'Annual_Prices-Nominal'!$A$3:$CA$3,0),0)</f>
        <v>15</v>
      </c>
      <c r="BY6" s="32">
        <f>VLOOKUP($A6,'Annual_Prices-Nominal'!$A:$CA,MATCH(BY$3,'Annual_Prices-Nominal'!$A$3:$CA$3,0),0)</f>
        <v>3</v>
      </c>
      <c r="BZ6" s="32">
        <f>VLOOKUP($A6,'Annual_Prices-Nominal'!$A:$CA,MATCH(BZ$3,'Annual_Prices-Nominal'!$A$3:$CA$3,0),0)</f>
        <v>3</v>
      </c>
      <c r="CA6" s="32">
        <f>VLOOKUP($A6,'Annual_Prices-Nominal'!$A:$CA,MATCH(CA$3,'Annual_Prices-Nominal'!$A$3:$CA$3,0),0)</f>
        <v>2.85</v>
      </c>
      <c r="CB6" s="38">
        <f>VLOOKUP($A6,'Annual_Prices-Nominal'!$A:$CA,MATCH(CB$3,'Annual_Prices-Nominal'!$A$3:$CA$3,0),0)</f>
        <v>2.95</v>
      </c>
      <c r="CD6" s="39">
        <f>VLOOKUP($A6,GDP!$A$8:$D$50,3,0)</f>
        <v>3.4245089774013346E-2</v>
      </c>
    </row>
    <row r="7" spans="1:82" ht="14.4" x14ac:dyDescent="0.3">
      <c r="A7" s="23">
        <f t="shared" si="6"/>
        <v>2023</v>
      </c>
      <c r="B7" s="27">
        <f t="shared" si="7"/>
        <v>45017</v>
      </c>
      <c r="C7" s="31">
        <v>23.20872</v>
      </c>
      <c r="D7" s="32">
        <v>21.855270000000001</v>
      </c>
      <c r="E7" s="32">
        <v>20.471450000000001</v>
      </c>
      <c r="F7" s="32">
        <v>19.41168</v>
      </c>
      <c r="G7" s="32">
        <v>20.971039999999999</v>
      </c>
      <c r="H7" s="32">
        <v>19.697479999999999</v>
      </c>
      <c r="I7" s="32">
        <v>18.86</v>
      </c>
      <c r="J7" s="32">
        <v>17.489999999999998</v>
      </c>
      <c r="K7" s="32">
        <v>19.2</v>
      </c>
      <c r="L7" s="32">
        <v>17.809999999999999</v>
      </c>
      <c r="M7" s="32">
        <v>12.54</v>
      </c>
      <c r="N7" s="32">
        <v>12.22</v>
      </c>
      <c r="P7" s="32">
        <f>VLOOKUP($A7,'Annual_Prices-Nominal'!$A$4:$X$39,MATCH('Forecast-Peak_OffPeak-Nominal'!P$3,'Annual_Prices-Nominal'!$A$3:$X$3,0),FALSE)</f>
        <v>102.44199999999999</v>
      </c>
      <c r="Q7" s="32">
        <f>VLOOKUP($A7,'Annual_Prices-Nominal'!$A$4:$X$39,MATCH('Forecast-Peak_OffPeak-Nominal'!Q$3,'Annual_Prices-Nominal'!$A$3:$X$3,0),FALSE)</f>
        <v>103.31</v>
      </c>
      <c r="R7" s="32">
        <f>VLOOKUP($A7,'Annual_Prices-Nominal'!$A$4:$X$39,MATCH('Forecast-Peak_OffPeak-Nominal'!R$3,'Annual_Prices-Nominal'!$A$3:$X$3,0),FALSE)</f>
        <v>101.49</v>
      </c>
      <c r="S7" s="32">
        <f>VLOOKUP($A7,'Annual_Prices-Nominal'!$A$4:$X$39,MATCH('Forecast-Peak_OffPeak-Nominal'!S$3,'Annual_Prices-Nominal'!$A$3:$X$3,0),FALSE)</f>
        <v>100.55</v>
      </c>
      <c r="T7" s="32">
        <f>VLOOKUP($A7,'Annual_Prices-Nominal'!$A$4:$X$39,MATCH('Forecast-Peak_OffPeak-Nominal'!T$3,'Annual_Prices-Nominal'!$A$3:$X$3,0),FALSE)</f>
        <v>63.586612590330198</v>
      </c>
      <c r="U7" s="32">
        <f>VLOOKUP($A7,'Annual_Prices-Nominal'!$A$4:$X$39,MATCH('Forecast-Peak_OffPeak-Nominal'!U$3,'Annual_Prices-Nominal'!$A$3:$X$3,0),FALSE)</f>
        <v>66.03</v>
      </c>
      <c r="V7" s="32">
        <f>VLOOKUP($A7,'Annual_Prices-Nominal'!$A$4:$X$39,MATCH('Forecast-Peak_OffPeak-Nominal'!V$3,'Annual_Prices-Nominal'!$A$3:$X$3,0),FALSE)</f>
        <v>57.898476521739127</v>
      </c>
      <c r="W7" s="32">
        <f>VLOOKUP($A7,'Annual_Prices-Nominal'!$A$4:$X$39,MATCH('Forecast-Peak_OffPeak-Nominal'!W$3,'Annual_Prices-Nominal'!$A$3:$X$3,0),FALSE)</f>
        <v>15.54</v>
      </c>
      <c r="X7" s="32">
        <f>VLOOKUP($A7,'Annual_Prices-Nominal'!$A$4:$X$39,MATCH('Forecast-Peak_OffPeak-Nominal'!X$3,'Annual_Prices-Nominal'!$A$3:$X$3,0),FALSE)</f>
        <v>13.51</v>
      </c>
      <c r="Y7" s="38">
        <f>VLOOKUP($A7,'Annual_Prices-Nominal'!$A$4:$X$39,MATCH('Forecast-Peak_OffPeak-Nominal'!Y$3,'Annual_Prices-Nominal'!$A$3:$X$3,0),FALSE)</f>
        <v>35.558893617021276</v>
      </c>
      <c r="AA7" s="31">
        <v>2.36</v>
      </c>
      <c r="AB7" s="32">
        <v>1.81</v>
      </c>
      <c r="AC7" s="32">
        <v>1.91</v>
      </c>
      <c r="AD7" s="32">
        <v>2.12</v>
      </c>
      <c r="AE7" s="32">
        <v>2.34</v>
      </c>
      <c r="AF7" s="32">
        <v>1.9</v>
      </c>
      <c r="AG7" s="38">
        <v>0.29194793390672097</v>
      </c>
      <c r="AI7" s="32">
        <v>7.8916187613802098</v>
      </c>
      <c r="AJ7" s="32">
        <v>2.3572365084587799</v>
      </c>
      <c r="AL7" s="77">
        <v>0.54500514109836029</v>
      </c>
      <c r="AM7" s="77">
        <v>0.79211632211871341</v>
      </c>
      <c r="AO7" s="34">
        <f>VLOOKUP($A7,'Annual_Prices-Nominal'!$A$4:$CH$39,MATCH('Forecast-Peak_OffPeak-Nominal'!AO$3,'Annual_Prices-Nominal'!$A$3:$CH$3,0),FALSE)</f>
        <v>2</v>
      </c>
      <c r="AP7" s="35">
        <f>VLOOKUP($A7,'Annual_Prices-Nominal'!$A$4:$CH$39,MATCH('Forecast-Peak_OffPeak-Nominal'!AP$3,'Annual_Prices-Nominal'!$A$3:$CH$3,0),FALSE)</f>
        <v>2</v>
      </c>
      <c r="AQ7" s="36">
        <f>IF(AND(MONTH($B7)&gt;=5,MONTH($B7)&lt;=9),VLOOKUP($A7,'Annual_Prices-Nominal'!$A$1:$AQ$39,MATCH('Forecast-Peak_OffPeak-Nominal'!AQ$2,'Annual_Prices-Nominal'!$A$2:$AQ$2,0),FALSE),0)</f>
        <v>0</v>
      </c>
      <c r="AR7" s="37">
        <f>IF(AND(MONTH($B7)&gt;=5,MONTH($B7)&lt;=9),VLOOKUP($A7,'Annual_Prices-Nominal'!$A$1:$AQ$39,MATCH('Forecast-Peak_OffPeak-Nominal'!AR$2,'Annual_Prices-Nominal'!$A$2:$AQ$2,0),FALSE),0)</f>
        <v>0</v>
      </c>
      <c r="AT7" s="83">
        <f>VLOOKUP($A7,'Annual_Prices-Nominal'!$A$4:$CH$39,MATCH('Forecast-Peak_OffPeak-Nominal'!AT$3,'Annual_Prices-Nominal'!$A$3:$CH$3,0),FALSE)</f>
        <v>13.25</v>
      </c>
      <c r="AU7" s="38">
        <f>VLOOKUP($A7,'Annual_Prices-Nominal'!$A$4:$CH$39,MATCH('Forecast-Peak_OffPeak-Nominal'!AU$3,'Annual_Prices-Nominal'!$A$3:$CH$3,0),FALSE)</f>
        <v>13.25</v>
      </c>
      <c r="AV7" s="38">
        <f>VLOOKUP($A7,'Annual_Prices-Nominal'!$A$4:$CH$39,MATCH('Forecast-Peak_OffPeak-Nominal'!AV$3,'Annual_Prices-Nominal'!$A$3:$CH$3,0),FALSE)</f>
        <v>0</v>
      </c>
      <c r="AX7" s="31">
        <f t="shared" si="0"/>
        <v>12.82249723756906</v>
      </c>
      <c r="AY7" s="32">
        <f t="shared" si="1"/>
        <v>10.774447368421054</v>
      </c>
      <c r="AZ7" s="32">
        <f t="shared" si="2"/>
        <v>11.037389473684211</v>
      </c>
      <c r="BA7" s="32">
        <f t="shared" si="3"/>
        <v>8.0598290598290596</v>
      </c>
      <c r="BB7" s="32">
        <f t="shared" si="4"/>
        <v>8.2051282051282062</v>
      </c>
      <c r="BC7" s="38">
        <f t="shared" si="5"/>
        <v>5.915094339622641</v>
      </c>
      <c r="BE7" s="60">
        <v>40.701260273972608</v>
      </c>
      <c r="BF7" s="38">
        <v>234.55</v>
      </c>
      <c r="BH7" s="31">
        <f>VLOOKUP($A7,'Annual_Prices-Nominal'!$A:$CA,MATCH(BH$3,'Annual_Prices-Nominal'!$A$3:$CA$3,0),0)</f>
        <v>27</v>
      </c>
      <c r="BI7" s="31">
        <f>VLOOKUP($A7,'Annual_Prices-Nominal'!$A:$CA,MATCH(BI$3,'Annual_Prices-Nominal'!$A$3:$CA$3,0),0)</f>
        <v>60.5</v>
      </c>
      <c r="BJ7" s="32">
        <f>VLOOKUP($A7,'Annual_Prices-Nominal'!$A:$CA,MATCH(BJ$3,'Annual_Prices-Nominal'!$A$3:$CA$3,0),0)</f>
        <v>48</v>
      </c>
      <c r="BK7" s="32">
        <f>VLOOKUP($A7,'Annual_Prices-Nominal'!$A:$CA,MATCH(BK$3,'Annual_Prices-Nominal'!$A$3:$CA$3,0),0)</f>
        <v>28</v>
      </c>
      <c r="BL7" s="32">
        <f>VLOOKUP($A7,'Annual_Prices-Nominal'!$A:$CA,MATCH(BL$3,'Annual_Prices-Nominal'!$A$3:$CA$3,0),0)</f>
        <v>28</v>
      </c>
      <c r="BM7" s="32">
        <f>VLOOKUP($A7,'Annual_Prices-Nominal'!$A:$CA,MATCH(BM$3,'Annual_Prices-Nominal'!$A$3:$CA$3,0),0)</f>
        <v>28</v>
      </c>
      <c r="BN7" s="32">
        <f>VLOOKUP($A7,'Annual_Prices-Nominal'!$A:$CA,MATCH(BN$3,'Annual_Prices-Nominal'!$A$3:$CA$3,0),0)</f>
        <v>15</v>
      </c>
      <c r="BO7" s="32">
        <f>VLOOKUP($A7,'Annual_Prices-Nominal'!$A:$CA,MATCH(BO$3,'Annual_Prices-Nominal'!$A$3:$CA$3,0),0)</f>
        <v>28</v>
      </c>
      <c r="BP7" s="32">
        <f>VLOOKUP($A7,'Annual_Prices-Nominal'!$A:$CA,MATCH(BP$3,'Annual_Prices-Nominal'!$A$3:$CA$3,0),0)</f>
        <v>23</v>
      </c>
      <c r="BQ7" s="32">
        <f>VLOOKUP($A7,'Annual_Prices-Nominal'!$A:$CA,MATCH(BQ$3,'Annual_Prices-Nominal'!$A$3:$CA$3,0),0)</f>
        <v>38</v>
      </c>
      <c r="BR7" s="32">
        <f>VLOOKUP($A7,'Annual_Prices-Nominal'!$A:$CA,MATCH(BR$3,'Annual_Prices-Nominal'!$A$3:$CA$3,0),0)</f>
        <v>38.5</v>
      </c>
      <c r="BS7" s="32">
        <f>VLOOKUP($A7,'Annual_Prices-Nominal'!$A:$CA,MATCH(BS$3,'Annual_Prices-Nominal'!$A$3:$CA$3,0),0)</f>
        <v>36</v>
      </c>
      <c r="BT7" s="32">
        <f>VLOOKUP($A7,'Annual_Prices-Nominal'!$A:$CA,MATCH(BT$3,'Annual_Prices-Nominal'!$A$3:$CA$3,0),0)</f>
        <v>35.75</v>
      </c>
      <c r="BU7" s="32">
        <f>VLOOKUP($A7,'Annual_Prices-Nominal'!$A:$CA,MATCH(BU$3,'Annual_Prices-Nominal'!$A$3:$CA$3,0),0)</f>
        <v>35.75</v>
      </c>
      <c r="BV7" s="32">
        <f>VLOOKUP($A7,'Annual_Prices-Nominal'!$A:$CA,MATCH(BV$3,'Annual_Prices-Nominal'!$A$3:$CA$3,0),0)</f>
        <v>36.5</v>
      </c>
      <c r="BW7" s="32">
        <f>VLOOKUP($A7,'Annual_Prices-Nominal'!$A:$CA,MATCH(BW$3,'Annual_Prices-Nominal'!$A$3:$CA$3,0),0)</f>
        <v>27</v>
      </c>
      <c r="BX7" s="32">
        <f>VLOOKUP($A7,'Annual_Prices-Nominal'!$A:$CA,MATCH(BX$3,'Annual_Prices-Nominal'!$A$3:$CA$3,0),0)</f>
        <v>15</v>
      </c>
      <c r="BY7" s="32">
        <f>VLOOKUP($A7,'Annual_Prices-Nominal'!$A:$CA,MATCH(BY$3,'Annual_Prices-Nominal'!$A$3:$CA$3,0),0)</f>
        <v>3</v>
      </c>
      <c r="BZ7" s="32">
        <f>VLOOKUP($A7,'Annual_Prices-Nominal'!$A:$CA,MATCH(BZ$3,'Annual_Prices-Nominal'!$A$3:$CA$3,0),0)</f>
        <v>3</v>
      </c>
      <c r="CA7" s="32">
        <f>VLOOKUP($A7,'Annual_Prices-Nominal'!$A:$CA,MATCH(CA$3,'Annual_Prices-Nominal'!$A$3:$CA$3,0),0)</f>
        <v>2.85</v>
      </c>
      <c r="CB7" s="38">
        <f>VLOOKUP($A7,'Annual_Prices-Nominal'!$A:$CA,MATCH(CB$3,'Annual_Prices-Nominal'!$A$3:$CA$3,0),0)</f>
        <v>2.95</v>
      </c>
      <c r="CD7" s="39">
        <f>VLOOKUP($A7,GDP!$A$8:$D$50,3,0)</f>
        <v>3.4245089774013346E-2</v>
      </c>
    </row>
    <row r="8" spans="1:82" ht="14.4" x14ac:dyDescent="0.3">
      <c r="A8" s="23">
        <f t="shared" si="6"/>
        <v>2023</v>
      </c>
      <c r="B8" s="27">
        <f t="shared" si="7"/>
        <v>45047</v>
      </c>
      <c r="C8" s="31">
        <v>40.19509</v>
      </c>
      <c r="D8" s="32">
        <v>37.451009999999997</v>
      </c>
      <c r="E8" s="32">
        <v>29.400950000000002</v>
      </c>
      <c r="F8" s="32">
        <v>26.206430000000001</v>
      </c>
      <c r="G8" s="32">
        <v>29.42557</v>
      </c>
      <c r="H8" s="32">
        <v>26.034739999999999</v>
      </c>
      <c r="I8" s="32">
        <v>33.630000000000003</v>
      </c>
      <c r="J8" s="32">
        <v>27.34</v>
      </c>
      <c r="K8" s="32">
        <v>33.93</v>
      </c>
      <c r="L8" s="32">
        <v>27.65</v>
      </c>
      <c r="M8" s="32">
        <v>27.68</v>
      </c>
      <c r="N8" s="32">
        <v>23.28</v>
      </c>
      <c r="P8" s="32">
        <f>VLOOKUP($A8,'Annual_Prices-Nominal'!$A$4:$X$39,MATCH('Forecast-Peak_OffPeak-Nominal'!P$3,'Annual_Prices-Nominal'!$A$3:$X$3,0),FALSE)</f>
        <v>102.44199999999999</v>
      </c>
      <c r="Q8" s="32">
        <f>VLOOKUP($A8,'Annual_Prices-Nominal'!$A$4:$X$39,MATCH('Forecast-Peak_OffPeak-Nominal'!Q$3,'Annual_Prices-Nominal'!$A$3:$X$3,0),FALSE)</f>
        <v>103.31</v>
      </c>
      <c r="R8" s="32">
        <f>VLOOKUP($A8,'Annual_Prices-Nominal'!$A$4:$X$39,MATCH('Forecast-Peak_OffPeak-Nominal'!R$3,'Annual_Prices-Nominal'!$A$3:$X$3,0),FALSE)</f>
        <v>101.49</v>
      </c>
      <c r="S8" s="32">
        <f>VLOOKUP($A8,'Annual_Prices-Nominal'!$A$4:$X$39,MATCH('Forecast-Peak_OffPeak-Nominal'!S$3,'Annual_Prices-Nominal'!$A$3:$X$3,0),FALSE)</f>
        <v>100.55</v>
      </c>
      <c r="T8" s="32">
        <f>VLOOKUP($A8,'Annual_Prices-Nominal'!$A$4:$X$39,MATCH('Forecast-Peak_OffPeak-Nominal'!T$3,'Annual_Prices-Nominal'!$A$3:$X$3,0),FALSE)</f>
        <v>63.586612590330198</v>
      </c>
      <c r="U8" s="32">
        <f>VLOOKUP($A8,'Annual_Prices-Nominal'!$A$4:$X$39,MATCH('Forecast-Peak_OffPeak-Nominal'!U$3,'Annual_Prices-Nominal'!$A$3:$X$3,0),FALSE)</f>
        <v>66.03</v>
      </c>
      <c r="V8" s="32">
        <f>VLOOKUP($A8,'Annual_Prices-Nominal'!$A$4:$X$39,MATCH('Forecast-Peak_OffPeak-Nominal'!V$3,'Annual_Prices-Nominal'!$A$3:$X$3,0),FALSE)</f>
        <v>57.898476521739127</v>
      </c>
      <c r="W8" s="32">
        <f>VLOOKUP($A8,'Annual_Prices-Nominal'!$A$4:$X$39,MATCH('Forecast-Peak_OffPeak-Nominal'!W$3,'Annual_Prices-Nominal'!$A$3:$X$3,0),FALSE)</f>
        <v>15.54</v>
      </c>
      <c r="X8" s="32">
        <f>VLOOKUP($A8,'Annual_Prices-Nominal'!$A$4:$X$39,MATCH('Forecast-Peak_OffPeak-Nominal'!X$3,'Annual_Prices-Nominal'!$A$3:$X$3,0),FALSE)</f>
        <v>13.51</v>
      </c>
      <c r="Y8" s="38">
        <f>VLOOKUP($A8,'Annual_Prices-Nominal'!$A$4:$X$39,MATCH('Forecast-Peak_OffPeak-Nominal'!Y$3,'Annual_Prices-Nominal'!$A$3:$X$3,0),FALSE)</f>
        <v>35.558893617021276</v>
      </c>
      <c r="AA8" s="31">
        <v>3.26</v>
      </c>
      <c r="AB8" s="32">
        <v>2.68</v>
      </c>
      <c r="AC8" s="32">
        <v>2.88</v>
      </c>
      <c r="AD8" s="32">
        <v>3.01</v>
      </c>
      <c r="AE8" s="32">
        <v>3.24</v>
      </c>
      <c r="AF8" s="32">
        <v>2.94</v>
      </c>
      <c r="AG8" s="38">
        <v>0.29194793390672097</v>
      </c>
      <c r="AI8" s="32">
        <v>8.7926869090701594</v>
      </c>
      <c r="AJ8" s="32">
        <v>3.2583046561487299</v>
      </c>
      <c r="AL8" s="77">
        <v>0.53583662307611823</v>
      </c>
      <c r="AM8" s="77">
        <v>0.77746649406621871</v>
      </c>
      <c r="AO8" s="34">
        <f>VLOOKUP($A8,'Annual_Prices-Nominal'!$A$4:$CH$39,MATCH('Forecast-Peak_OffPeak-Nominal'!AO$3,'Annual_Prices-Nominal'!$A$3:$CH$3,0),FALSE)</f>
        <v>2</v>
      </c>
      <c r="AP8" s="35">
        <f>VLOOKUP($A8,'Annual_Prices-Nominal'!$A$4:$CH$39,MATCH('Forecast-Peak_OffPeak-Nominal'!AP$3,'Annual_Prices-Nominal'!$A$3:$CH$3,0),FALSE)</f>
        <v>2</v>
      </c>
      <c r="AQ8" s="36">
        <f>IF(AND(MONTH($B8)&gt;=5,MONTH($B8)&lt;=9),VLOOKUP($A8,'Annual_Prices-Nominal'!$A$1:$AQ$39,MATCH('Forecast-Peak_OffPeak-Nominal'!AQ$2,'Annual_Prices-Nominal'!$A$2:$AQ$2,0),FALSE),0)</f>
        <v>1875</v>
      </c>
      <c r="AR8" s="37">
        <f>IF(AND(MONTH($B8)&gt;=5,MONTH($B8)&lt;=9),VLOOKUP($A8,'Annual_Prices-Nominal'!$A$1:$AQ$39,MATCH('Forecast-Peak_OffPeak-Nominal'!AR$2,'Annual_Prices-Nominal'!$A$2:$AQ$2,0),FALSE),0)</f>
        <v>12000</v>
      </c>
      <c r="AT8" s="83">
        <f>VLOOKUP($A8,'Annual_Prices-Nominal'!$A$4:$CH$39,MATCH('Forecast-Peak_OffPeak-Nominal'!AT$3,'Annual_Prices-Nominal'!$A$3:$CH$3,0),FALSE)</f>
        <v>13.25</v>
      </c>
      <c r="AU8" s="38">
        <f>VLOOKUP($A8,'Annual_Prices-Nominal'!$A$4:$CH$39,MATCH('Forecast-Peak_OffPeak-Nominal'!AU$3,'Annual_Prices-Nominal'!$A$3:$CH$3,0),FALSE)</f>
        <v>13.25</v>
      </c>
      <c r="AV8" s="38">
        <f>VLOOKUP($A8,'Annual_Prices-Nominal'!$A$4:$CH$39,MATCH('Forecast-Peak_OffPeak-Nominal'!AV$3,'Annual_Prices-Nominal'!$A$3:$CH$3,0),FALSE)</f>
        <v>0</v>
      </c>
      <c r="AX8" s="31">
        <f t="shared" si="0"/>
        <v>14.99816791044776</v>
      </c>
      <c r="AY8" s="32">
        <f t="shared" si="1"/>
        <v>10.000323129251701</v>
      </c>
      <c r="AZ8" s="32">
        <f t="shared" si="2"/>
        <v>10.008697278911566</v>
      </c>
      <c r="BA8" s="32">
        <f t="shared" si="3"/>
        <v>10.37962962962963</v>
      </c>
      <c r="BB8" s="32">
        <f t="shared" si="4"/>
        <v>10.472222222222221</v>
      </c>
      <c r="BC8" s="38">
        <f t="shared" si="5"/>
        <v>9.1960132890365447</v>
      </c>
      <c r="BE8" s="60">
        <v>40.701260273972608</v>
      </c>
      <c r="BF8" s="38">
        <v>234.55</v>
      </c>
      <c r="BH8" s="31">
        <f>VLOOKUP($A8,'Annual_Prices-Nominal'!$A:$CA,MATCH(BH$3,'Annual_Prices-Nominal'!$A$3:$CA$3,0),0)</f>
        <v>27</v>
      </c>
      <c r="BI8" s="31">
        <f>VLOOKUP($A8,'Annual_Prices-Nominal'!$A:$CA,MATCH(BI$3,'Annual_Prices-Nominal'!$A$3:$CA$3,0),0)</f>
        <v>60.5</v>
      </c>
      <c r="BJ8" s="32">
        <f>VLOOKUP($A8,'Annual_Prices-Nominal'!$A:$CA,MATCH(BJ$3,'Annual_Prices-Nominal'!$A$3:$CA$3,0),0)</f>
        <v>48</v>
      </c>
      <c r="BK8" s="32">
        <f>VLOOKUP($A8,'Annual_Prices-Nominal'!$A:$CA,MATCH(BK$3,'Annual_Prices-Nominal'!$A$3:$CA$3,0),0)</f>
        <v>28</v>
      </c>
      <c r="BL8" s="32">
        <f>VLOOKUP($A8,'Annual_Prices-Nominal'!$A:$CA,MATCH(BL$3,'Annual_Prices-Nominal'!$A$3:$CA$3,0),0)</f>
        <v>28</v>
      </c>
      <c r="BM8" s="32">
        <f>VLOOKUP($A8,'Annual_Prices-Nominal'!$A:$CA,MATCH(BM$3,'Annual_Prices-Nominal'!$A$3:$CA$3,0),0)</f>
        <v>28</v>
      </c>
      <c r="BN8" s="32">
        <f>VLOOKUP($A8,'Annual_Prices-Nominal'!$A:$CA,MATCH(BN$3,'Annual_Prices-Nominal'!$A$3:$CA$3,0),0)</f>
        <v>15</v>
      </c>
      <c r="BO8" s="32">
        <f>VLOOKUP($A8,'Annual_Prices-Nominal'!$A:$CA,MATCH(BO$3,'Annual_Prices-Nominal'!$A$3:$CA$3,0),0)</f>
        <v>28</v>
      </c>
      <c r="BP8" s="32">
        <f>VLOOKUP($A8,'Annual_Prices-Nominal'!$A:$CA,MATCH(BP$3,'Annual_Prices-Nominal'!$A$3:$CA$3,0),0)</f>
        <v>23</v>
      </c>
      <c r="BQ8" s="32">
        <f>VLOOKUP($A8,'Annual_Prices-Nominal'!$A:$CA,MATCH(BQ$3,'Annual_Prices-Nominal'!$A$3:$CA$3,0),0)</f>
        <v>38</v>
      </c>
      <c r="BR8" s="32">
        <f>VLOOKUP($A8,'Annual_Prices-Nominal'!$A:$CA,MATCH(BR$3,'Annual_Prices-Nominal'!$A$3:$CA$3,0),0)</f>
        <v>38.5</v>
      </c>
      <c r="BS8" s="32">
        <f>VLOOKUP($A8,'Annual_Prices-Nominal'!$A:$CA,MATCH(BS$3,'Annual_Prices-Nominal'!$A$3:$CA$3,0),0)</f>
        <v>36</v>
      </c>
      <c r="BT8" s="32">
        <f>VLOOKUP($A8,'Annual_Prices-Nominal'!$A:$CA,MATCH(BT$3,'Annual_Prices-Nominal'!$A$3:$CA$3,0),0)</f>
        <v>35.75</v>
      </c>
      <c r="BU8" s="32">
        <f>VLOOKUP($A8,'Annual_Prices-Nominal'!$A:$CA,MATCH(BU$3,'Annual_Prices-Nominal'!$A$3:$CA$3,0),0)</f>
        <v>35.75</v>
      </c>
      <c r="BV8" s="32">
        <f>VLOOKUP($A8,'Annual_Prices-Nominal'!$A:$CA,MATCH(BV$3,'Annual_Prices-Nominal'!$A$3:$CA$3,0),0)</f>
        <v>36.5</v>
      </c>
      <c r="BW8" s="32">
        <f>VLOOKUP($A8,'Annual_Prices-Nominal'!$A:$CA,MATCH(BW$3,'Annual_Prices-Nominal'!$A$3:$CA$3,0),0)</f>
        <v>27</v>
      </c>
      <c r="BX8" s="32">
        <f>VLOOKUP($A8,'Annual_Prices-Nominal'!$A:$CA,MATCH(BX$3,'Annual_Prices-Nominal'!$A$3:$CA$3,0),0)</f>
        <v>15</v>
      </c>
      <c r="BY8" s="32">
        <f>VLOOKUP($A8,'Annual_Prices-Nominal'!$A:$CA,MATCH(BY$3,'Annual_Prices-Nominal'!$A$3:$CA$3,0),0)</f>
        <v>3</v>
      </c>
      <c r="BZ8" s="32">
        <f>VLOOKUP($A8,'Annual_Prices-Nominal'!$A:$CA,MATCH(BZ$3,'Annual_Prices-Nominal'!$A$3:$CA$3,0),0)</f>
        <v>3</v>
      </c>
      <c r="CA8" s="32">
        <f>VLOOKUP($A8,'Annual_Prices-Nominal'!$A:$CA,MATCH(CA$3,'Annual_Prices-Nominal'!$A$3:$CA$3,0),0)</f>
        <v>2.85</v>
      </c>
      <c r="CB8" s="38">
        <f>VLOOKUP($A8,'Annual_Prices-Nominal'!$A:$CA,MATCH(CB$3,'Annual_Prices-Nominal'!$A$3:$CA$3,0),0)</f>
        <v>2.95</v>
      </c>
      <c r="CD8" s="39">
        <f>VLOOKUP($A8,GDP!$A$8:$D$50,3,0)</f>
        <v>3.4245089774013346E-2</v>
      </c>
    </row>
    <row r="9" spans="1:82" ht="14.4" x14ac:dyDescent="0.3">
      <c r="A9" s="23">
        <f t="shared" si="6"/>
        <v>2023</v>
      </c>
      <c r="B9" s="27">
        <f t="shared" si="7"/>
        <v>45078</v>
      </c>
      <c r="C9" s="31">
        <v>40.08737</v>
      </c>
      <c r="D9" s="32">
        <v>36.950830000000003</v>
      </c>
      <c r="E9" s="32">
        <v>32.183549999999997</v>
      </c>
      <c r="F9" s="32">
        <v>27.976279999999999</v>
      </c>
      <c r="G9" s="32">
        <v>32.196669999999997</v>
      </c>
      <c r="H9" s="32">
        <v>27.6005</v>
      </c>
      <c r="I9" s="32">
        <v>32.03</v>
      </c>
      <c r="J9" s="32">
        <v>30</v>
      </c>
      <c r="K9" s="32">
        <v>32.450000000000003</v>
      </c>
      <c r="L9" s="32">
        <v>30.15</v>
      </c>
      <c r="M9" s="32">
        <v>25.47</v>
      </c>
      <c r="N9" s="32">
        <v>22.55</v>
      </c>
      <c r="P9" s="32">
        <f>VLOOKUP($A9,'Annual_Prices-Nominal'!$A$4:$X$39,MATCH('Forecast-Peak_OffPeak-Nominal'!P$3,'Annual_Prices-Nominal'!$A$3:$X$3,0),FALSE)</f>
        <v>102.44199999999999</v>
      </c>
      <c r="Q9" s="32">
        <f>VLOOKUP($A9,'Annual_Prices-Nominal'!$A$4:$X$39,MATCH('Forecast-Peak_OffPeak-Nominal'!Q$3,'Annual_Prices-Nominal'!$A$3:$X$3,0),FALSE)</f>
        <v>103.31</v>
      </c>
      <c r="R9" s="32">
        <f>VLOOKUP($A9,'Annual_Prices-Nominal'!$A$4:$X$39,MATCH('Forecast-Peak_OffPeak-Nominal'!R$3,'Annual_Prices-Nominal'!$A$3:$X$3,0),FALSE)</f>
        <v>101.49</v>
      </c>
      <c r="S9" s="32">
        <f>VLOOKUP($A9,'Annual_Prices-Nominal'!$A$4:$X$39,MATCH('Forecast-Peak_OffPeak-Nominal'!S$3,'Annual_Prices-Nominal'!$A$3:$X$3,0),FALSE)</f>
        <v>100.55</v>
      </c>
      <c r="T9" s="32">
        <f>VLOOKUP($A9,'Annual_Prices-Nominal'!$A$4:$X$39,MATCH('Forecast-Peak_OffPeak-Nominal'!T$3,'Annual_Prices-Nominal'!$A$3:$X$3,0),FALSE)</f>
        <v>63.586612590330198</v>
      </c>
      <c r="U9" s="32">
        <f>VLOOKUP($A9,'Annual_Prices-Nominal'!$A$4:$X$39,MATCH('Forecast-Peak_OffPeak-Nominal'!U$3,'Annual_Prices-Nominal'!$A$3:$X$3,0),FALSE)</f>
        <v>66.03</v>
      </c>
      <c r="V9" s="32">
        <f>VLOOKUP($A9,'Annual_Prices-Nominal'!$A$4:$X$39,MATCH('Forecast-Peak_OffPeak-Nominal'!V$3,'Annual_Prices-Nominal'!$A$3:$X$3,0),FALSE)</f>
        <v>57.898476521739127</v>
      </c>
      <c r="W9" s="32">
        <f>VLOOKUP($A9,'Annual_Prices-Nominal'!$A$4:$X$39,MATCH('Forecast-Peak_OffPeak-Nominal'!W$3,'Annual_Prices-Nominal'!$A$3:$X$3,0),FALSE)</f>
        <v>15.54</v>
      </c>
      <c r="X9" s="32">
        <f>VLOOKUP($A9,'Annual_Prices-Nominal'!$A$4:$X$39,MATCH('Forecast-Peak_OffPeak-Nominal'!X$3,'Annual_Prices-Nominal'!$A$3:$X$3,0),FALSE)</f>
        <v>13.51</v>
      </c>
      <c r="Y9" s="38">
        <f>VLOOKUP($A9,'Annual_Prices-Nominal'!$A$4:$X$39,MATCH('Forecast-Peak_OffPeak-Nominal'!Y$3,'Annual_Prices-Nominal'!$A$3:$X$3,0),FALSE)</f>
        <v>35.558893617021276</v>
      </c>
      <c r="AA9" s="31">
        <v>3.93</v>
      </c>
      <c r="AB9" s="32">
        <v>3.26</v>
      </c>
      <c r="AC9" s="32">
        <v>3.52</v>
      </c>
      <c r="AD9" s="32">
        <v>3.6</v>
      </c>
      <c r="AE9" s="32">
        <v>3.93</v>
      </c>
      <c r="AF9" s="32">
        <v>3.44</v>
      </c>
      <c r="AG9" s="38">
        <v>0.29194793390672097</v>
      </c>
      <c r="AI9" s="32">
        <v>9.4677576689532899</v>
      </c>
      <c r="AJ9" s="32">
        <v>3.9333754160318599</v>
      </c>
      <c r="AL9" s="77">
        <v>0.53421612933512075</v>
      </c>
      <c r="AM9" s="77">
        <v>0.77036469029496857</v>
      </c>
      <c r="AO9" s="34">
        <f>VLOOKUP($A9,'Annual_Prices-Nominal'!$A$4:$CH$39,MATCH('Forecast-Peak_OffPeak-Nominal'!AO$3,'Annual_Prices-Nominal'!$A$3:$CH$3,0),FALSE)</f>
        <v>2</v>
      </c>
      <c r="AP9" s="35">
        <f>VLOOKUP($A9,'Annual_Prices-Nominal'!$A$4:$CH$39,MATCH('Forecast-Peak_OffPeak-Nominal'!AP$3,'Annual_Prices-Nominal'!$A$3:$CH$3,0),FALSE)</f>
        <v>2</v>
      </c>
      <c r="AQ9" s="36">
        <f>IF(AND(MONTH($B9)&gt;=5,MONTH($B9)&lt;=9),VLOOKUP($A9,'Annual_Prices-Nominal'!$A$1:$AQ$39,MATCH('Forecast-Peak_OffPeak-Nominal'!AQ$2,'Annual_Prices-Nominal'!$A$2:$AQ$2,0),FALSE),0)</f>
        <v>1875</v>
      </c>
      <c r="AR9" s="37">
        <f>IF(AND(MONTH($B9)&gt;=5,MONTH($B9)&lt;=9),VLOOKUP($A9,'Annual_Prices-Nominal'!$A$1:$AQ$39,MATCH('Forecast-Peak_OffPeak-Nominal'!AR$2,'Annual_Prices-Nominal'!$A$2:$AQ$2,0),FALSE),0)</f>
        <v>12000</v>
      </c>
      <c r="AT9" s="83">
        <f>VLOOKUP($A9,'Annual_Prices-Nominal'!$A$4:$CH$39,MATCH('Forecast-Peak_OffPeak-Nominal'!AT$3,'Annual_Prices-Nominal'!$A$3:$CH$3,0),FALSE)</f>
        <v>13.25</v>
      </c>
      <c r="AU9" s="38">
        <f>VLOOKUP($A9,'Annual_Prices-Nominal'!$A$4:$CH$39,MATCH('Forecast-Peak_OffPeak-Nominal'!AU$3,'Annual_Prices-Nominal'!$A$3:$CH$3,0),FALSE)</f>
        <v>13.25</v>
      </c>
      <c r="AV9" s="38">
        <f>VLOOKUP($A9,'Annual_Prices-Nominal'!$A$4:$CH$39,MATCH('Forecast-Peak_OffPeak-Nominal'!AV$3,'Annual_Prices-Nominal'!$A$3:$CH$3,0),FALSE)</f>
        <v>0</v>
      </c>
      <c r="AX9" s="31">
        <f t="shared" si="0"/>
        <v>12.296739263803682</v>
      </c>
      <c r="AY9" s="32">
        <f t="shared" si="1"/>
        <v>9.3556831395348823</v>
      </c>
      <c r="AZ9" s="32">
        <f t="shared" si="2"/>
        <v>9.3594970930232559</v>
      </c>
      <c r="BA9" s="32">
        <f t="shared" si="3"/>
        <v>8.1501272264631037</v>
      </c>
      <c r="BB9" s="32">
        <f t="shared" si="4"/>
        <v>8.2569974554707386</v>
      </c>
      <c r="BC9" s="38">
        <f t="shared" si="5"/>
        <v>7.0749999999999993</v>
      </c>
      <c r="BE9" s="60">
        <v>40.701260273972608</v>
      </c>
      <c r="BF9" s="38">
        <v>234.55</v>
      </c>
      <c r="BH9" s="31">
        <f>VLOOKUP($A9,'Annual_Prices-Nominal'!$A:$CA,MATCH(BH$3,'Annual_Prices-Nominal'!$A$3:$CA$3,0),0)</f>
        <v>27</v>
      </c>
      <c r="BI9" s="31">
        <f>VLOOKUP($A9,'Annual_Prices-Nominal'!$A:$CA,MATCH(BI$3,'Annual_Prices-Nominal'!$A$3:$CA$3,0),0)</f>
        <v>60.5</v>
      </c>
      <c r="BJ9" s="32">
        <f>VLOOKUP($A9,'Annual_Prices-Nominal'!$A:$CA,MATCH(BJ$3,'Annual_Prices-Nominal'!$A$3:$CA$3,0),0)</f>
        <v>48</v>
      </c>
      <c r="BK9" s="32">
        <f>VLOOKUP($A9,'Annual_Prices-Nominal'!$A:$CA,MATCH(BK$3,'Annual_Prices-Nominal'!$A$3:$CA$3,0),0)</f>
        <v>28</v>
      </c>
      <c r="BL9" s="32">
        <f>VLOOKUP($A9,'Annual_Prices-Nominal'!$A:$CA,MATCH(BL$3,'Annual_Prices-Nominal'!$A$3:$CA$3,0),0)</f>
        <v>28</v>
      </c>
      <c r="BM9" s="32">
        <f>VLOOKUP($A9,'Annual_Prices-Nominal'!$A:$CA,MATCH(BM$3,'Annual_Prices-Nominal'!$A$3:$CA$3,0),0)</f>
        <v>28</v>
      </c>
      <c r="BN9" s="32">
        <f>VLOOKUP($A9,'Annual_Prices-Nominal'!$A:$CA,MATCH(BN$3,'Annual_Prices-Nominal'!$A$3:$CA$3,0),0)</f>
        <v>15</v>
      </c>
      <c r="BO9" s="32">
        <f>VLOOKUP($A9,'Annual_Prices-Nominal'!$A:$CA,MATCH(BO$3,'Annual_Prices-Nominal'!$A$3:$CA$3,0),0)</f>
        <v>28</v>
      </c>
      <c r="BP9" s="32">
        <f>VLOOKUP($A9,'Annual_Prices-Nominal'!$A:$CA,MATCH(BP$3,'Annual_Prices-Nominal'!$A$3:$CA$3,0),0)</f>
        <v>23</v>
      </c>
      <c r="BQ9" s="32">
        <f>VLOOKUP($A9,'Annual_Prices-Nominal'!$A:$CA,MATCH(BQ$3,'Annual_Prices-Nominal'!$A$3:$CA$3,0),0)</f>
        <v>38</v>
      </c>
      <c r="BR9" s="32">
        <f>VLOOKUP($A9,'Annual_Prices-Nominal'!$A:$CA,MATCH(BR$3,'Annual_Prices-Nominal'!$A$3:$CA$3,0),0)</f>
        <v>38.5</v>
      </c>
      <c r="BS9" s="32">
        <f>VLOOKUP($A9,'Annual_Prices-Nominal'!$A:$CA,MATCH(BS$3,'Annual_Prices-Nominal'!$A$3:$CA$3,0),0)</f>
        <v>36</v>
      </c>
      <c r="BT9" s="32">
        <f>VLOOKUP($A9,'Annual_Prices-Nominal'!$A:$CA,MATCH(BT$3,'Annual_Prices-Nominal'!$A$3:$CA$3,0),0)</f>
        <v>35.75</v>
      </c>
      <c r="BU9" s="32">
        <f>VLOOKUP($A9,'Annual_Prices-Nominal'!$A:$CA,MATCH(BU$3,'Annual_Prices-Nominal'!$A$3:$CA$3,0),0)</f>
        <v>35.75</v>
      </c>
      <c r="BV9" s="32">
        <f>VLOOKUP($A9,'Annual_Prices-Nominal'!$A:$CA,MATCH(BV$3,'Annual_Prices-Nominal'!$A$3:$CA$3,0),0)</f>
        <v>36.5</v>
      </c>
      <c r="BW9" s="32">
        <f>VLOOKUP($A9,'Annual_Prices-Nominal'!$A:$CA,MATCH(BW$3,'Annual_Prices-Nominal'!$A$3:$CA$3,0),0)</f>
        <v>27</v>
      </c>
      <c r="BX9" s="32">
        <f>VLOOKUP($A9,'Annual_Prices-Nominal'!$A:$CA,MATCH(BX$3,'Annual_Prices-Nominal'!$A$3:$CA$3,0),0)</f>
        <v>15</v>
      </c>
      <c r="BY9" s="32">
        <f>VLOOKUP($A9,'Annual_Prices-Nominal'!$A:$CA,MATCH(BY$3,'Annual_Prices-Nominal'!$A$3:$CA$3,0),0)</f>
        <v>3</v>
      </c>
      <c r="BZ9" s="32">
        <f>VLOOKUP($A9,'Annual_Prices-Nominal'!$A:$CA,MATCH(BZ$3,'Annual_Prices-Nominal'!$A$3:$CA$3,0),0)</f>
        <v>3</v>
      </c>
      <c r="CA9" s="32">
        <f>VLOOKUP($A9,'Annual_Prices-Nominal'!$A:$CA,MATCH(CA$3,'Annual_Prices-Nominal'!$A$3:$CA$3,0),0)</f>
        <v>2.85</v>
      </c>
      <c r="CB9" s="38">
        <f>VLOOKUP($A9,'Annual_Prices-Nominal'!$A:$CA,MATCH(CB$3,'Annual_Prices-Nominal'!$A$3:$CA$3,0),0)</f>
        <v>2.95</v>
      </c>
      <c r="CD9" s="39">
        <f>VLOOKUP($A9,GDP!$A$8:$D$50,3,0)</f>
        <v>3.4245089774013346E-2</v>
      </c>
    </row>
    <row r="10" spans="1:82" ht="14.4" x14ac:dyDescent="0.3">
      <c r="A10" s="23">
        <f t="shared" si="6"/>
        <v>2023</v>
      </c>
      <c r="B10" s="27">
        <f t="shared" si="7"/>
        <v>45108</v>
      </c>
      <c r="C10" s="31">
        <v>41.67615</v>
      </c>
      <c r="D10" s="32">
        <v>38.476050000000001</v>
      </c>
      <c r="E10" s="32">
        <v>35.055819999999997</v>
      </c>
      <c r="F10" s="32">
        <v>30.539829999999998</v>
      </c>
      <c r="G10" s="32">
        <v>35.365670000000001</v>
      </c>
      <c r="H10" s="32">
        <v>30.315750000000001</v>
      </c>
      <c r="I10" s="32">
        <v>34.369999999999997</v>
      </c>
      <c r="J10" s="32">
        <v>31.09</v>
      </c>
      <c r="K10" s="32">
        <v>34.64</v>
      </c>
      <c r="L10" s="32">
        <v>31.25</v>
      </c>
      <c r="M10" s="32">
        <v>31.32</v>
      </c>
      <c r="N10" s="32">
        <v>26.41</v>
      </c>
      <c r="P10" s="32">
        <f>VLOOKUP($A10,'Annual_Prices-Nominal'!$A$4:$X$39,MATCH('Forecast-Peak_OffPeak-Nominal'!P$3,'Annual_Prices-Nominal'!$A$3:$X$3,0),FALSE)</f>
        <v>102.44199999999999</v>
      </c>
      <c r="Q10" s="32">
        <f>VLOOKUP($A10,'Annual_Prices-Nominal'!$A$4:$X$39,MATCH('Forecast-Peak_OffPeak-Nominal'!Q$3,'Annual_Prices-Nominal'!$A$3:$X$3,0),FALSE)</f>
        <v>103.31</v>
      </c>
      <c r="R10" s="32">
        <f>VLOOKUP($A10,'Annual_Prices-Nominal'!$A$4:$X$39,MATCH('Forecast-Peak_OffPeak-Nominal'!R$3,'Annual_Prices-Nominal'!$A$3:$X$3,0),FALSE)</f>
        <v>101.49</v>
      </c>
      <c r="S10" s="32">
        <f>VLOOKUP($A10,'Annual_Prices-Nominal'!$A$4:$X$39,MATCH('Forecast-Peak_OffPeak-Nominal'!S$3,'Annual_Prices-Nominal'!$A$3:$X$3,0),FALSE)</f>
        <v>100.55</v>
      </c>
      <c r="T10" s="32">
        <f>VLOOKUP($A10,'Annual_Prices-Nominal'!$A$4:$X$39,MATCH('Forecast-Peak_OffPeak-Nominal'!T$3,'Annual_Prices-Nominal'!$A$3:$X$3,0),FALSE)</f>
        <v>63.586612590330198</v>
      </c>
      <c r="U10" s="32">
        <f>VLOOKUP($A10,'Annual_Prices-Nominal'!$A$4:$X$39,MATCH('Forecast-Peak_OffPeak-Nominal'!U$3,'Annual_Prices-Nominal'!$A$3:$X$3,0),FALSE)</f>
        <v>66.03</v>
      </c>
      <c r="V10" s="32">
        <f>VLOOKUP($A10,'Annual_Prices-Nominal'!$A$4:$X$39,MATCH('Forecast-Peak_OffPeak-Nominal'!V$3,'Annual_Prices-Nominal'!$A$3:$X$3,0),FALSE)</f>
        <v>57.898476521739127</v>
      </c>
      <c r="W10" s="32">
        <f>VLOOKUP($A10,'Annual_Prices-Nominal'!$A$4:$X$39,MATCH('Forecast-Peak_OffPeak-Nominal'!W$3,'Annual_Prices-Nominal'!$A$3:$X$3,0),FALSE)</f>
        <v>15.54</v>
      </c>
      <c r="X10" s="32">
        <f>VLOOKUP($A10,'Annual_Prices-Nominal'!$A$4:$X$39,MATCH('Forecast-Peak_OffPeak-Nominal'!X$3,'Annual_Prices-Nominal'!$A$3:$X$3,0),FALSE)</f>
        <v>13.51</v>
      </c>
      <c r="Y10" s="38">
        <f>VLOOKUP($A10,'Annual_Prices-Nominal'!$A$4:$X$39,MATCH('Forecast-Peak_OffPeak-Nominal'!Y$3,'Annual_Prices-Nominal'!$A$3:$X$3,0),FALSE)</f>
        <v>35.558893617021276</v>
      </c>
      <c r="AA10" s="31">
        <v>3.91</v>
      </c>
      <c r="AB10" s="32">
        <v>3.49</v>
      </c>
      <c r="AC10" s="32">
        <v>3.47</v>
      </c>
      <c r="AD10" s="32">
        <v>3.84</v>
      </c>
      <c r="AE10" s="32">
        <v>3.9</v>
      </c>
      <c r="AF10" s="32">
        <v>3.6</v>
      </c>
      <c r="AG10" s="38">
        <v>0.29194793390672097</v>
      </c>
      <c r="AI10" s="32">
        <v>9.4431762067454095</v>
      </c>
      <c r="AJ10" s="32">
        <v>3.90879395382398</v>
      </c>
      <c r="AL10" s="77">
        <v>0.52636117085374423</v>
      </c>
      <c r="AM10" s="77">
        <v>0.7570284217833394</v>
      </c>
      <c r="AO10" s="34">
        <f>VLOOKUP($A10,'Annual_Prices-Nominal'!$A$4:$CH$39,MATCH('Forecast-Peak_OffPeak-Nominal'!AO$3,'Annual_Prices-Nominal'!$A$3:$CH$3,0),FALSE)</f>
        <v>2</v>
      </c>
      <c r="AP10" s="35">
        <f>VLOOKUP($A10,'Annual_Prices-Nominal'!$A$4:$CH$39,MATCH('Forecast-Peak_OffPeak-Nominal'!AP$3,'Annual_Prices-Nominal'!$A$3:$CH$3,0),FALSE)</f>
        <v>2</v>
      </c>
      <c r="AQ10" s="36">
        <f>IF(AND(MONTH($B10)&gt;=5,MONTH($B10)&lt;=9),VLOOKUP($A10,'Annual_Prices-Nominal'!$A$1:$AQ$39,MATCH('Forecast-Peak_OffPeak-Nominal'!AQ$2,'Annual_Prices-Nominal'!$A$2:$AQ$2,0),FALSE),0)</f>
        <v>1875</v>
      </c>
      <c r="AR10" s="37">
        <f>IF(AND(MONTH($B10)&gt;=5,MONTH($B10)&lt;=9),VLOOKUP($A10,'Annual_Prices-Nominal'!$A$1:$AQ$39,MATCH('Forecast-Peak_OffPeak-Nominal'!AR$2,'Annual_Prices-Nominal'!$A$2:$AQ$2,0),FALSE),0)</f>
        <v>12000</v>
      </c>
      <c r="AT10" s="83">
        <f>VLOOKUP($A10,'Annual_Prices-Nominal'!$A$4:$CH$39,MATCH('Forecast-Peak_OffPeak-Nominal'!AT$3,'Annual_Prices-Nominal'!$A$3:$CH$3,0),FALSE)</f>
        <v>13.25</v>
      </c>
      <c r="AU10" s="38">
        <f>VLOOKUP($A10,'Annual_Prices-Nominal'!$A$4:$CH$39,MATCH('Forecast-Peak_OffPeak-Nominal'!AU$3,'Annual_Prices-Nominal'!$A$3:$CH$3,0),FALSE)</f>
        <v>13.25</v>
      </c>
      <c r="AV10" s="38">
        <f>VLOOKUP($A10,'Annual_Prices-Nominal'!$A$4:$CH$39,MATCH('Forecast-Peak_OffPeak-Nominal'!AV$3,'Annual_Prices-Nominal'!$A$3:$CH$3,0),FALSE)</f>
        <v>0</v>
      </c>
      <c r="AX10" s="31">
        <f t="shared" si="0"/>
        <v>11.941590257879655</v>
      </c>
      <c r="AY10" s="32">
        <f t="shared" si="1"/>
        <v>9.737727777777776</v>
      </c>
      <c r="AZ10" s="32">
        <f t="shared" si="2"/>
        <v>9.8237972222222218</v>
      </c>
      <c r="BA10" s="32">
        <f t="shared" si="3"/>
        <v>8.8128205128205117</v>
      </c>
      <c r="BB10" s="32">
        <f t="shared" si="4"/>
        <v>8.8820512820512825</v>
      </c>
      <c r="BC10" s="38">
        <f t="shared" si="5"/>
        <v>8.15625</v>
      </c>
      <c r="BE10" s="60">
        <v>40.701260273972608</v>
      </c>
      <c r="BF10" s="38">
        <v>234.55</v>
      </c>
      <c r="BH10" s="31">
        <f>VLOOKUP($A10,'Annual_Prices-Nominal'!$A:$CA,MATCH(BH$3,'Annual_Prices-Nominal'!$A$3:$CA$3,0),0)</f>
        <v>27</v>
      </c>
      <c r="BI10" s="31">
        <f>VLOOKUP($A10,'Annual_Prices-Nominal'!$A:$CA,MATCH(BI$3,'Annual_Prices-Nominal'!$A$3:$CA$3,0),0)</f>
        <v>60.5</v>
      </c>
      <c r="BJ10" s="32">
        <f>VLOOKUP($A10,'Annual_Prices-Nominal'!$A:$CA,MATCH(BJ$3,'Annual_Prices-Nominal'!$A$3:$CA$3,0),0)</f>
        <v>48</v>
      </c>
      <c r="BK10" s="32">
        <f>VLOOKUP($A10,'Annual_Prices-Nominal'!$A:$CA,MATCH(BK$3,'Annual_Prices-Nominal'!$A$3:$CA$3,0),0)</f>
        <v>28</v>
      </c>
      <c r="BL10" s="32">
        <f>VLOOKUP($A10,'Annual_Prices-Nominal'!$A:$CA,MATCH(BL$3,'Annual_Prices-Nominal'!$A$3:$CA$3,0),0)</f>
        <v>28</v>
      </c>
      <c r="BM10" s="32">
        <f>VLOOKUP($A10,'Annual_Prices-Nominal'!$A:$CA,MATCH(BM$3,'Annual_Prices-Nominal'!$A$3:$CA$3,0),0)</f>
        <v>28</v>
      </c>
      <c r="BN10" s="32">
        <f>VLOOKUP($A10,'Annual_Prices-Nominal'!$A:$CA,MATCH(BN$3,'Annual_Prices-Nominal'!$A$3:$CA$3,0),0)</f>
        <v>15</v>
      </c>
      <c r="BO10" s="32">
        <f>VLOOKUP($A10,'Annual_Prices-Nominal'!$A:$CA,MATCH(BO$3,'Annual_Prices-Nominal'!$A$3:$CA$3,0),0)</f>
        <v>28</v>
      </c>
      <c r="BP10" s="32">
        <f>VLOOKUP($A10,'Annual_Prices-Nominal'!$A:$CA,MATCH(BP$3,'Annual_Prices-Nominal'!$A$3:$CA$3,0),0)</f>
        <v>23</v>
      </c>
      <c r="BQ10" s="32">
        <f>VLOOKUP($A10,'Annual_Prices-Nominal'!$A:$CA,MATCH(BQ$3,'Annual_Prices-Nominal'!$A$3:$CA$3,0),0)</f>
        <v>38</v>
      </c>
      <c r="BR10" s="32">
        <f>VLOOKUP($A10,'Annual_Prices-Nominal'!$A:$CA,MATCH(BR$3,'Annual_Prices-Nominal'!$A$3:$CA$3,0),0)</f>
        <v>38.5</v>
      </c>
      <c r="BS10" s="32">
        <f>VLOOKUP($A10,'Annual_Prices-Nominal'!$A:$CA,MATCH(BS$3,'Annual_Prices-Nominal'!$A$3:$CA$3,0),0)</f>
        <v>36</v>
      </c>
      <c r="BT10" s="32">
        <f>VLOOKUP($A10,'Annual_Prices-Nominal'!$A:$CA,MATCH(BT$3,'Annual_Prices-Nominal'!$A$3:$CA$3,0),0)</f>
        <v>35.75</v>
      </c>
      <c r="BU10" s="32">
        <f>VLOOKUP($A10,'Annual_Prices-Nominal'!$A:$CA,MATCH(BU$3,'Annual_Prices-Nominal'!$A$3:$CA$3,0),0)</f>
        <v>35.75</v>
      </c>
      <c r="BV10" s="32">
        <f>VLOOKUP($A10,'Annual_Prices-Nominal'!$A:$CA,MATCH(BV$3,'Annual_Prices-Nominal'!$A$3:$CA$3,0),0)</f>
        <v>36.5</v>
      </c>
      <c r="BW10" s="32">
        <f>VLOOKUP($A10,'Annual_Prices-Nominal'!$A:$CA,MATCH(BW$3,'Annual_Prices-Nominal'!$A$3:$CA$3,0),0)</f>
        <v>27</v>
      </c>
      <c r="BX10" s="32">
        <f>VLOOKUP($A10,'Annual_Prices-Nominal'!$A:$CA,MATCH(BX$3,'Annual_Prices-Nominal'!$A$3:$CA$3,0),0)</f>
        <v>15</v>
      </c>
      <c r="BY10" s="32">
        <f>VLOOKUP($A10,'Annual_Prices-Nominal'!$A:$CA,MATCH(BY$3,'Annual_Prices-Nominal'!$A$3:$CA$3,0),0)</f>
        <v>3</v>
      </c>
      <c r="BZ10" s="32">
        <f>VLOOKUP($A10,'Annual_Prices-Nominal'!$A:$CA,MATCH(BZ$3,'Annual_Prices-Nominal'!$A$3:$CA$3,0),0)</f>
        <v>3</v>
      </c>
      <c r="CA10" s="32">
        <f>VLOOKUP($A10,'Annual_Prices-Nominal'!$A:$CA,MATCH(CA$3,'Annual_Prices-Nominal'!$A$3:$CA$3,0),0)</f>
        <v>2.85</v>
      </c>
      <c r="CB10" s="38">
        <f>VLOOKUP($A10,'Annual_Prices-Nominal'!$A:$CA,MATCH(CB$3,'Annual_Prices-Nominal'!$A$3:$CA$3,0),0)</f>
        <v>2.95</v>
      </c>
      <c r="CD10" s="39">
        <f>VLOOKUP($A10,GDP!$A$8:$D$50,3,0)</f>
        <v>3.4245089774013346E-2</v>
      </c>
    </row>
    <row r="11" spans="1:82" ht="14.4" x14ac:dyDescent="0.3">
      <c r="A11" s="23">
        <f t="shared" si="6"/>
        <v>2023</v>
      </c>
      <c r="B11" s="27">
        <f t="shared" si="7"/>
        <v>45139</v>
      </c>
      <c r="C11" s="31">
        <v>41.163969999999999</v>
      </c>
      <c r="D11" s="32">
        <v>38.242379999999997</v>
      </c>
      <c r="E11" s="32">
        <v>32.017910000000001</v>
      </c>
      <c r="F11" s="32">
        <v>28.80856</v>
      </c>
      <c r="G11" s="32">
        <v>32.016010000000001</v>
      </c>
      <c r="H11" s="32">
        <v>28.452660000000002</v>
      </c>
      <c r="I11" s="32">
        <v>31.16</v>
      </c>
      <c r="J11" s="32">
        <v>29.53</v>
      </c>
      <c r="K11" s="32">
        <v>31.53</v>
      </c>
      <c r="L11" s="32">
        <v>29.64</v>
      </c>
      <c r="M11" s="32">
        <v>26.95</v>
      </c>
      <c r="N11" s="32">
        <v>25.97</v>
      </c>
      <c r="P11" s="32">
        <f>VLOOKUP($A11,'Annual_Prices-Nominal'!$A$4:$X$39,MATCH('Forecast-Peak_OffPeak-Nominal'!P$3,'Annual_Prices-Nominal'!$A$3:$X$3,0),FALSE)</f>
        <v>102.44199999999999</v>
      </c>
      <c r="Q11" s="32">
        <f>VLOOKUP($A11,'Annual_Prices-Nominal'!$A$4:$X$39,MATCH('Forecast-Peak_OffPeak-Nominal'!Q$3,'Annual_Prices-Nominal'!$A$3:$X$3,0),FALSE)</f>
        <v>103.31</v>
      </c>
      <c r="R11" s="32">
        <f>VLOOKUP($A11,'Annual_Prices-Nominal'!$A$4:$X$39,MATCH('Forecast-Peak_OffPeak-Nominal'!R$3,'Annual_Prices-Nominal'!$A$3:$X$3,0),FALSE)</f>
        <v>101.49</v>
      </c>
      <c r="S11" s="32">
        <f>VLOOKUP($A11,'Annual_Prices-Nominal'!$A$4:$X$39,MATCH('Forecast-Peak_OffPeak-Nominal'!S$3,'Annual_Prices-Nominal'!$A$3:$X$3,0),FALSE)</f>
        <v>100.55</v>
      </c>
      <c r="T11" s="32">
        <f>VLOOKUP($A11,'Annual_Prices-Nominal'!$A$4:$X$39,MATCH('Forecast-Peak_OffPeak-Nominal'!T$3,'Annual_Prices-Nominal'!$A$3:$X$3,0),FALSE)</f>
        <v>63.586612590330198</v>
      </c>
      <c r="U11" s="32">
        <f>VLOOKUP($A11,'Annual_Prices-Nominal'!$A$4:$X$39,MATCH('Forecast-Peak_OffPeak-Nominal'!U$3,'Annual_Prices-Nominal'!$A$3:$X$3,0),FALSE)</f>
        <v>66.03</v>
      </c>
      <c r="V11" s="32">
        <f>VLOOKUP($A11,'Annual_Prices-Nominal'!$A$4:$X$39,MATCH('Forecast-Peak_OffPeak-Nominal'!V$3,'Annual_Prices-Nominal'!$A$3:$X$3,0),FALSE)</f>
        <v>57.898476521739127</v>
      </c>
      <c r="W11" s="32">
        <f>VLOOKUP($A11,'Annual_Prices-Nominal'!$A$4:$X$39,MATCH('Forecast-Peak_OffPeak-Nominal'!W$3,'Annual_Prices-Nominal'!$A$3:$X$3,0),FALSE)</f>
        <v>15.54</v>
      </c>
      <c r="X11" s="32">
        <f>VLOOKUP($A11,'Annual_Prices-Nominal'!$A$4:$X$39,MATCH('Forecast-Peak_OffPeak-Nominal'!X$3,'Annual_Prices-Nominal'!$A$3:$X$3,0),FALSE)</f>
        <v>13.51</v>
      </c>
      <c r="Y11" s="38">
        <f>VLOOKUP($A11,'Annual_Prices-Nominal'!$A$4:$X$39,MATCH('Forecast-Peak_OffPeak-Nominal'!Y$3,'Annual_Prices-Nominal'!$A$3:$X$3,0),FALSE)</f>
        <v>35.558893617021276</v>
      </c>
      <c r="AA11" s="31">
        <v>3.85</v>
      </c>
      <c r="AB11" s="32">
        <v>3.17</v>
      </c>
      <c r="AC11" s="32">
        <v>3.53</v>
      </c>
      <c r="AD11" s="32">
        <v>3.51</v>
      </c>
      <c r="AE11" s="32">
        <v>3.85</v>
      </c>
      <c r="AF11" s="32">
        <v>3.4</v>
      </c>
      <c r="AG11" s="38">
        <v>0.29194793390672097</v>
      </c>
      <c r="AI11" s="32">
        <v>9.3865232769900402</v>
      </c>
      <c r="AJ11" s="32">
        <v>3.8521410240686098</v>
      </c>
      <c r="AL11" s="77">
        <v>0.52709336438016008</v>
      </c>
      <c r="AM11" s="77">
        <v>0.7522793052795026</v>
      </c>
      <c r="AO11" s="34">
        <f>VLOOKUP($A11,'Annual_Prices-Nominal'!$A$4:$CH$39,MATCH('Forecast-Peak_OffPeak-Nominal'!AO$3,'Annual_Prices-Nominal'!$A$3:$CH$3,0),FALSE)</f>
        <v>2</v>
      </c>
      <c r="AP11" s="35">
        <f>VLOOKUP($A11,'Annual_Prices-Nominal'!$A$4:$CH$39,MATCH('Forecast-Peak_OffPeak-Nominal'!AP$3,'Annual_Prices-Nominal'!$A$3:$CH$3,0),FALSE)</f>
        <v>2</v>
      </c>
      <c r="AQ11" s="36">
        <f>IF(AND(MONTH($B11)&gt;=5,MONTH($B11)&lt;=9),VLOOKUP($A11,'Annual_Prices-Nominal'!$A$1:$AQ$39,MATCH('Forecast-Peak_OffPeak-Nominal'!AQ$2,'Annual_Prices-Nominal'!$A$2:$AQ$2,0),FALSE),0)</f>
        <v>1875</v>
      </c>
      <c r="AR11" s="37">
        <f>IF(AND(MONTH($B11)&gt;=5,MONTH($B11)&lt;=9),VLOOKUP($A11,'Annual_Prices-Nominal'!$A$1:$AQ$39,MATCH('Forecast-Peak_OffPeak-Nominal'!AR$2,'Annual_Prices-Nominal'!$A$2:$AQ$2,0),FALSE),0)</f>
        <v>12000</v>
      </c>
      <c r="AT11" s="83">
        <f>VLOOKUP($A11,'Annual_Prices-Nominal'!$A$4:$CH$39,MATCH('Forecast-Peak_OffPeak-Nominal'!AT$3,'Annual_Prices-Nominal'!$A$3:$CH$3,0),FALSE)</f>
        <v>13.25</v>
      </c>
      <c r="AU11" s="38">
        <f>VLOOKUP($A11,'Annual_Prices-Nominal'!$A$4:$CH$39,MATCH('Forecast-Peak_OffPeak-Nominal'!AU$3,'Annual_Prices-Nominal'!$A$3:$CH$3,0),FALSE)</f>
        <v>13.25</v>
      </c>
      <c r="AV11" s="38">
        <f>VLOOKUP($A11,'Annual_Prices-Nominal'!$A$4:$CH$39,MATCH('Forecast-Peak_OffPeak-Nominal'!AV$3,'Annual_Prices-Nominal'!$A$3:$CH$3,0),FALSE)</f>
        <v>0</v>
      </c>
      <c r="AX11" s="31">
        <f t="shared" si="0"/>
        <v>12.985479495268139</v>
      </c>
      <c r="AY11" s="32">
        <f t="shared" si="1"/>
        <v>9.4170323529411775</v>
      </c>
      <c r="AZ11" s="32">
        <f t="shared" si="2"/>
        <v>9.4164735294117659</v>
      </c>
      <c r="BA11" s="32">
        <f t="shared" si="3"/>
        <v>8.093506493506494</v>
      </c>
      <c r="BB11" s="32">
        <f t="shared" si="4"/>
        <v>8.1896103896103902</v>
      </c>
      <c r="BC11" s="38">
        <f t="shared" si="5"/>
        <v>7.6780626780626786</v>
      </c>
      <c r="BE11" s="60">
        <v>40.701260273972608</v>
      </c>
      <c r="BF11" s="38">
        <v>234.55</v>
      </c>
      <c r="BH11" s="31">
        <f>VLOOKUP($A11,'Annual_Prices-Nominal'!$A:$CA,MATCH(BH$3,'Annual_Prices-Nominal'!$A$3:$CA$3,0),0)</f>
        <v>27</v>
      </c>
      <c r="BI11" s="31">
        <f>VLOOKUP($A11,'Annual_Prices-Nominal'!$A:$CA,MATCH(BI$3,'Annual_Prices-Nominal'!$A$3:$CA$3,0),0)</f>
        <v>60.5</v>
      </c>
      <c r="BJ11" s="32">
        <f>VLOOKUP($A11,'Annual_Prices-Nominal'!$A:$CA,MATCH(BJ$3,'Annual_Prices-Nominal'!$A$3:$CA$3,0),0)</f>
        <v>48</v>
      </c>
      <c r="BK11" s="32">
        <f>VLOOKUP($A11,'Annual_Prices-Nominal'!$A:$CA,MATCH(BK$3,'Annual_Prices-Nominal'!$A$3:$CA$3,0),0)</f>
        <v>28</v>
      </c>
      <c r="BL11" s="32">
        <f>VLOOKUP($A11,'Annual_Prices-Nominal'!$A:$CA,MATCH(BL$3,'Annual_Prices-Nominal'!$A$3:$CA$3,0),0)</f>
        <v>28</v>
      </c>
      <c r="BM11" s="32">
        <f>VLOOKUP($A11,'Annual_Prices-Nominal'!$A:$CA,MATCH(BM$3,'Annual_Prices-Nominal'!$A$3:$CA$3,0),0)</f>
        <v>28</v>
      </c>
      <c r="BN11" s="32">
        <f>VLOOKUP($A11,'Annual_Prices-Nominal'!$A:$CA,MATCH(BN$3,'Annual_Prices-Nominal'!$A$3:$CA$3,0),0)</f>
        <v>15</v>
      </c>
      <c r="BO11" s="32">
        <f>VLOOKUP($A11,'Annual_Prices-Nominal'!$A:$CA,MATCH(BO$3,'Annual_Prices-Nominal'!$A$3:$CA$3,0),0)</f>
        <v>28</v>
      </c>
      <c r="BP11" s="32">
        <f>VLOOKUP($A11,'Annual_Prices-Nominal'!$A:$CA,MATCH(BP$3,'Annual_Prices-Nominal'!$A$3:$CA$3,0),0)</f>
        <v>23</v>
      </c>
      <c r="BQ11" s="32">
        <f>VLOOKUP($A11,'Annual_Prices-Nominal'!$A:$CA,MATCH(BQ$3,'Annual_Prices-Nominal'!$A$3:$CA$3,0),0)</f>
        <v>38</v>
      </c>
      <c r="BR11" s="32">
        <f>VLOOKUP($A11,'Annual_Prices-Nominal'!$A:$CA,MATCH(BR$3,'Annual_Prices-Nominal'!$A$3:$CA$3,0),0)</f>
        <v>38.5</v>
      </c>
      <c r="BS11" s="32">
        <f>VLOOKUP($A11,'Annual_Prices-Nominal'!$A:$CA,MATCH(BS$3,'Annual_Prices-Nominal'!$A$3:$CA$3,0),0)</f>
        <v>36</v>
      </c>
      <c r="BT11" s="32">
        <f>VLOOKUP($A11,'Annual_Prices-Nominal'!$A:$CA,MATCH(BT$3,'Annual_Prices-Nominal'!$A$3:$CA$3,0),0)</f>
        <v>35.75</v>
      </c>
      <c r="BU11" s="32">
        <f>VLOOKUP($A11,'Annual_Prices-Nominal'!$A:$CA,MATCH(BU$3,'Annual_Prices-Nominal'!$A$3:$CA$3,0),0)</f>
        <v>35.75</v>
      </c>
      <c r="BV11" s="32">
        <f>VLOOKUP($A11,'Annual_Prices-Nominal'!$A:$CA,MATCH(BV$3,'Annual_Prices-Nominal'!$A$3:$CA$3,0),0)</f>
        <v>36.5</v>
      </c>
      <c r="BW11" s="32">
        <f>VLOOKUP($A11,'Annual_Prices-Nominal'!$A:$CA,MATCH(BW$3,'Annual_Prices-Nominal'!$A$3:$CA$3,0),0)</f>
        <v>27</v>
      </c>
      <c r="BX11" s="32">
        <f>VLOOKUP($A11,'Annual_Prices-Nominal'!$A:$CA,MATCH(BX$3,'Annual_Prices-Nominal'!$A$3:$CA$3,0),0)</f>
        <v>15</v>
      </c>
      <c r="BY11" s="32">
        <f>VLOOKUP($A11,'Annual_Prices-Nominal'!$A:$CA,MATCH(BY$3,'Annual_Prices-Nominal'!$A$3:$CA$3,0),0)</f>
        <v>3</v>
      </c>
      <c r="BZ11" s="32">
        <f>VLOOKUP($A11,'Annual_Prices-Nominal'!$A:$CA,MATCH(BZ$3,'Annual_Prices-Nominal'!$A$3:$CA$3,0),0)</f>
        <v>3</v>
      </c>
      <c r="CA11" s="32">
        <f>VLOOKUP($A11,'Annual_Prices-Nominal'!$A:$CA,MATCH(CA$3,'Annual_Prices-Nominal'!$A$3:$CA$3,0),0)</f>
        <v>2.85</v>
      </c>
      <c r="CB11" s="38">
        <f>VLOOKUP($A11,'Annual_Prices-Nominal'!$A:$CA,MATCH(CB$3,'Annual_Prices-Nominal'!$A$3:$CA$3,0),0)</f>
        <v>2.95</v>
      </c>
      <c r="CD11" s="39">
        <f>VLOOKUP($A11,GDP!$A$8:$D$50,3,0)</f>
        <v>3.4245089774013346E-2</v>
      </c>
    </row>
    <row r="12" spans="1:82" ht="14.4" x14ac:dyDescent="0.3">
      <c r="A12" s="23">
        <f t="shared" si="6"/>
        <v>2023</v>
      </c>
      <c r="B12" s="27">
        <f t="shared" si="7"/>
        <v>45170</v>
      </c>
      <c r="C12" s="31">
        <v>40.091079999999998</v>
      </c>
      <c r="D12" s="32">
        <v>37.366520000000001</v>
      </c>
      <c r="E12" s="32">
        <v>32.717379999999999</v>
      </c>
      <c r="F12" s="32">
        <v>28.636579999999999</v>
      </c>
      <c r="G12" s="32">
        <v>32.845320000000001</v>
      </c>
      <c r="H12" s="32">
        <v>28.498660000000001</v>
      </c>
      <c r="I12" s="32">
        <v>41.37</v>
      </c>
      <c r="J12" s="32">
        <v>30.59</v>
      </c>
      <c r="K12" s="32">
        <v>41.71</v>
      </c>
      <c r="L12" s="32">
        <v>30.73</v>
      </c>
      <c r="M12" s="32">
        <v>37.340000000000003</v>
      </c>
      <c r="N12" s="32">
        <v>26.02</v>
      </c>
      <c r="P12" s="32">
        <f>VLOOKUP($A12,'Annual_Prices-Nominal'!$A$4:$X$39,MATCH('Forecast-Peak_OffPeak-Nominal'!P$3,'Annual_Prices-Nominal'!$A$3:$X$3,0),FALSE)</f>
        <v>102.44199999999999</v>
      </c>
      <c r="Q12" s="32">
        <f>VLOOKUP($A12,'Annual_Prices-Nominal'!$A$4:$X$39,MATCH('Forecast-Peak_OffPeak-Nominal'!Q$3,'Annual_Prices-Nominal'!$A$3:$X$3,0),FALSE)</f>
        <v>103.31</v>
      </c>
      <c r="R12" s="32">
        <f>VLOOKUP($A12,'Annual_Prices-Nominal'!$A$4:$X$39,MATCH('Forecast-Peak_OffPeak-Nominal'!R$3,'Annual_Prices-Nominal'!$A$3:$X$3,0),FALSE)</f>
        <v>101.49</v>
      </c>
      <c r="S12" s="32">
        <f>VLOOKUP($A12,'Annual_Prices-Nominal'!$A$4:$X$39,MATCH('Forecast-Peak_OffPeak-Nominal'!S$3,'Annual_Prices-Nominal'!$A$3:$X$3,0),FALSE)</f>
        <v>100.55</v>
      </c>
      <c r="T12" s="32">
        <f>VLOOKUP($A12,'Annual_Prices-Nominal'!$A$4:$X$39,MATCH('Forecast-Peak_OffPeak-Nominal'!T$3,'Annual_Prices-Nominal'!$A$3:$X$3,0),FALSE)</f>
        <v>63.586612590330198</v>
      </c>
      <c r="U12" s="32">
        <f>VLOOKUP($A12,'Annual_Prices-Nominal'!$A$4:$X$39,MATCH('Forecast-Peak_OffPeak-Nominal'!U$3,'Annual_Prices-Nominal'!$A$3:$X$3,0),FALSE)</f>
        <v>66.03</v>
      </c>
      <c r="V12" s="32">
        <f>VLOOKUP($A12,'Annual_Prices-Nominal'!$A$4:$X$39,MATCH('Forecast-Peak_OffPeak-Nominal'!V$3,'Annual_Prices-Nominal'!$A$3:$X$3,0),FALSE)</f>
        <v>57.898476521739127</v>
      </c>
      <c r="W12" s="32">
        <f>VLOOKUP($A12,'Annual_Prices-Nominal'!$A$4:$X$39,MATCH('Forecast-Peak_OffPeak-Nominal'!W$3,'Annual_Prices-Nominal'!$A$3:$X$3,0),FALSE)</f>
        <v>15.54</v>
      </c>
      <c r="X12" s="32">
        <f>VLOOKUP($A12,'Annual_Prices-Nominal'!$A$4:$X$39,MATCH('Forecast-Peak_OffPeak-Nominal'!X$3,'Annual_Prices-Nominal'!$A$3:$X$3,0),FALSE)</f>
        <v>13.51</v>
      </c>
      <c r="Y12" s="38">
        <f>VLOOKUP($A12,'Annual_Prices-Nominal'!$A$4:$X$39,MATCH('Forecast-Peak_OffPeak-Nominal'!Y$3,'Annual_Prices-Nominal'!$A$3:$X$3,0),FALSE)</f>
        <v>35.558893617021276</v>
      </c>
      <c r="AA12" s="31">
        <v>3.66</v>
      </c>
      <c r="AB12" s="32">
        <v>3.32</v>
      </c>
      <c r="AC12" s="32">
        <v>3.41</v>
      </c>
      <c r="AD12" s="32">
        <v>3.66</v>
      </c>
      <c r="AE12" s="32">
        <v>3.66</v>
      </c>
      <c r="AF12" s="32">
        <v>3.39</v>
      </c>
      <c r="AG12" s="38">
        <v>0.29194793390672097</v>
      </c>
      <c r="AI12" s="32">
        <v>9.1909202219640509</v>
      </c>
      <c r="AJ12" s="32">
        <v>3.6565379690426201</v>
      </c>
      <c r="AL12" s="77">
        <v>0.52673856956479592</v>
      </c>
      <c r="AM12" s="77">
        <v>0.74644320043388579</v>
      </c>
      <c r="AO12" s="34">
        <f>VLOOKUP($A12,'Annual_Prices-Nominal'!$A$4:$CH$39,MATCH('Forecast-Peak_OffPeak-Nominal'!AO$3,'Annual_Prices-Nominal'!$A$3:$CH$3,0),FALSE)</f>
        <v>2</v>
      </c>
      <c r="AP12" s="35">
        <f>VLOOKUP($A12,'Annual_Prices-Nominal'!$A$4:$CH$39,MATCH('Forecast-Peak_OffPeak-Nominal'!AP$3,'Annual_Prices-Nominal'!$A$3:$CH$3,0),FALSE)</f>
        <v>2</v>
      </c>
      <c r="AQ12" s="36">
        <f>IF(AND(MONTH($B12)&gt;=5,MONTH($B12)&lt;=9),VLOOKUP($A12,'Annual_Prices-Nominal'!$A$1:$AQ$39,MATCH('Forecast-Peak_OffPeak-Nominal'!AQ$2,'Annual_Prices-Nominal'!$A$2:$AQ$2,0),FALSE),0)</f>
        <v>1875</v>
      </c>
      <c r="AR12" s="37">
        <f>IF(AND(MONTH($B12)&gt;=5,MONTH($B12)&lt;=9),VLOOKUP($A12,'Annual_Prices-Nominal'!$A$1:$AQ$39,MATCH('Forecast-Peak_OffPeak-Nominal'!AR$2,'Annual_Prices-Nominal'!$A$2:$AQ$2,0),FALSE),0)</f>
        <v>12000</v>
      </c>
      <c r="AT12" s="83">
        <f>VLOOKUP($A12,'Annual_Prices-Nominal'!$A$4:$CH$39,MATCH('Forecast-Peak_OffPeak-Nominal'!AT$3,'Annual_Prices-Nominal'!$A$3:$CH$3,0),FALSE)</f>
        <v>13.25</v>
      </c>
      <c r="AU12" s="38">
        <f>VLOOKUP($A12,'Annual_Prices-Nominal'!$A$4:$CH$39,MATCH('Forecast-Peak_OffPeak-Nominal'!AU$3,'Annual_Prices-Nominal'!$A$3:$CH$3,0),FALSE)</f>
        <v>13.25</v>
      </c>
      <c r="AV12" s="38">
        <f>VLOOKUP($A12,'Annual_Prices-Nominal'!$A$4:$CH$39,MATCH('Forecast-Peak_OffPeak-Nominal'!AV$3,'Annual_Prices-Nominal'!$A$3:$CH$3,0),FALSE)</f>
        <v>0</v>
      </c>
      <c r="AX12" s="31">
        <f t="shared" si="0"/>
        <v>12.075626506024097</v>
      </c>
      <c r="AY12" s="32">
        <f t="shared" si="1"/>
        <v>9.6511445427728599</v>
      </c>
      <c r="AZ12" s="32">
        <f t="shared" si="2"/>
        <v>9.6888849557522132</v>
      </c>
      <c r="BA12" s="32">
        <f t="shared" si="3"/>
        <v>11.303278688524589</v>
      </c>
      <c r="BB12" s="32">
        <f t="shared" si="4"/>
        <v>11.396174863387978</v>
      </c>
      <c r="BC12" s="38">
        <f t="shared" si="5"/>
        <v>10.202185792349727</v>
      </c>
      <c r="BE12" s="60">
        <v>40.701260273972608</v>
      </c>
      <c r="BF12" s="38">
        <v>234.55</v>
      </c>
      <c r="BH12" s="31">
        <f>VLOOKUP($A12,'Annual_Prices-Nominal'!$A:$CA,MATCH(BH$3,'Annual_Prices-Nominal'!$A$3:$CA$3,0),0)</f>
        <v>27</v>
      </c>
      <c r="BI12" s="31">
        <f>VLOOKUP($A12,'Annual_Prices-Nominal'!$A:$CA,MATCH(BI$3,'Annual_Prices-Nominal'!$A$3:$CA$3,0),0)</f>
        <v>60.5</v>
      </c>
      <c r="BJ12" s="32">
        <f>VLOOKUP($A12,'Annual_Prices-Nominal'!$A:$CA,MATCH(BJ$3,'Annual_Prices-Nominal'!$A$3:$CA$3,0),0)</f>
        <v>48</v>
      </c>
      <c r="BK12" s="32">
        <f>VLOOKUP($A12,'Annual_Prices-Nominal'!$A:$CA,MATCH(BK$3,'Annual_Prices-Nominal'!$A$3:$CA$3,0),0)</f>
        <v>28</v>
      </c>
      <c r="BL12" s="32">
        <f>VLOOKUP($A12,'Annual_Prices-Nominal'!$A:$CA,MATCH(BL$3,'Annual_Prices-Nominal'!$A$3:$CA$3,0),0)</f>
        <v>28</v>
      </c>
      <c r="BM12" s="32">
        <f>VLOOKUP($A12,'Annual_Prices-Nominal'!$A:$CA,MATCH(BM$3,'Annual_Prices-Nominal'!$A$3:$CA$3,0),0)</f>
        <v>28</v>
      </c>
      <c r="BN12" s="32">
        <f>VLOOKUP($A12,'Annual_Prices-Nominal'!$A:$CA,MATCH(BN$3,'Annual_Prices-Nominal'!$A$3:$CA$3,0),0)</f>
        <v>15</v>
      </c>
      <c r="BO12" s="32">
        <f>VLOOKUP($A12,'Annual_Prices-Nominal'!$A:$CA,MATCH(BO$3,'Annual_Prices-Nominal'!$A$3:$CA$3,0),0)</f>
        <v>28</v>
      </c>
      <c r="BP12" s="32">
        <f>VLOOKUP($A12,'Annual_Prices-Nominal'!$A:$CA,MATCH(BP$3,'Annual_Prices-Nominal'!$A$3:$CA$3,0),0)</f>
        <v>23</v>
      </c>
      <c r="BQ12" s="32">
        <f>VLOOKUP($A12,'Annual_Prices-Nominal'!$A:$CA,MATCH(BQ$3,'Annual_Prices-Nominal'!$A$3:$CA$3,0),0)</f>
        <v>38</v>
      </c>
      <c r="BR12" s="32">
        <f>VLOOKUP($A12,'Annual_Prices-Nominal'!$A:$CA,MATCH(BR$3,'Annual_Prices-Nominal'!$A$3:$CA$3,0),0)</f>
        <v>38.5</v>
      </c>
      <c r="BS12" s="32">
        <f>VLOOKUP($A12,'Annual_Prices-Nominal'!$A:$CA,MATCH(BS$3,'Annual_Prices-Nominal'!$A$3:$CA$3,0),0)</f>
        <v>36</v>
      </c>
      <c r="BT12" s="32">
        <f>VLOOKUP($A12,'Annual_Prices-Nominal'!$A:$CA,MATCH(BT$3,'Annual_Prices-Nominal'!$A$3:$CA$3,0),0)</f>
        <v>35.75</v>
      </c>
      <c r="BU12" s="32">
        <f>VLOOKUP($A12,'Annual_Prices-Nominal'!$A:$CA,MATCH(BU$3,'Annual_Prices-Nominal'!$A$3:$CA$3,0),0)</f>
        <v>35.75</v>
      </c>
      <c r="BV12" s="32">
        <f>VLOOKUP($A12,'Annual_Prices-Nominal'!$A:$CA,MATCH(BV$3,'Annual_Prices-Nominal'!$A$3:$CA$3,0),0)</f>
        <v>36.5</v>
      </c>
      <c r="BW12" s="32">
        <f>VLOOKUP($A12,'Annual_Prices-Nominal'!$A:$CA,MATCH(BW$3,'Annual_Prices-Nominal'!$A$3:$CA$3,0),0)</f>
        <v>27</v>
      </c>
      <c r="BX12" s="32">
        <f>VLOOKUP($A12,'Annual_Prices-Nominal'!$A:$CA,MATCH(BX$3,'Annual_Prices-Nominal'!$A$3:$CA$3,0),0)</f>
        <v>15</v>
      </c>
      <c r="BY12" s="32">
        <f>VLOOKUP($A12,'Annual_Prices-Nominal'!$A:$CA,MATCH(BY$3,'Annual_Prices-Nominal'!$A$3:$CA$3,0),0)</f>
        <v>3</v>
      </c>
      <c r="BZ12" s="32">
        <f>VLOOKUP($A12,'Annual_Prices-Nominal'!$A:$CA,MATCH(BZ$3,'Annual_Prices-Nominal'!$A$3:$CA$3,0),0)</f>
        <v>3</v>
      </c>
      <c r="CA12" s="32">
        <f>VLOOKUP($A12,'Annual_Prices-Nominal'!$A:$CA,MATCH(CA$3,'Annual_Prices-Nominal'!$A$3:$CA$3,0),0)</f>
        <v>2.85</v>
      </c>
      <c r="CB12" s="38">
        <f>VLOOKUP($A12,'Annual_Prices-Nominal'!$A:$CA,MATCH(CB$3,'Annual_Prices-Nominal'!$A$3:$CA$3,0),0)</f>
        <v>2.95</v>
      </c>
      <c r="CD12" s="39">
        <f>VLOOKUP($A12,GDP!$A$8:$D$50,3,0)</f>
        <v>3.4245089774013346E-2</v>
      </c>
    </row>
    <row r="13" spans="1:82" ht="14.4" x14ac:dyDescent="0.3">
      <c r="A13" s="23">
        <f t="shared" si="6"/>
        <v>2023</v>
      </c>
      <c r="B13" s="27">
        <f t="shared" si="7"/>
        <v>45200</v>
      </c>
      <c r="C13" s="31">
        <v>33.042430000000003</v>
      </c>
      <c r="D13" s="32">
        <v>31.314499999999999</v>
      </c>
      <c r="E13" s="32">
        <v>27.548459999999999</v>
      </c>
      <c r="F13" s="32">
        <v>26.020109999999999</v>
      </c>
      <c r="G13" s="32">
        <v>27.400310000000001</v>
      </c>
      <c r="H13" s="32">
        <v>25.70804</v>
      </c>
      <c r="I13" s="32">
        <v>28.24</v>
      </c>
      <c r="J13" s="32">
        <v>26.9</v>
      </c>
      <c r="K13" s="32">
        <v>28.35</v>
      </c>
      <c r="L13" s="32">
        <v>26.92</v>
      </c>
      <c r="M13" s="32">
        <v>21.84</v>
      </c>
      <c r="N13" s="32">
        <v>19.600000000000001</v>
      </c>
      <c r="P13" s="32">
        <f>VLOOKUP($A13,'Annual_Prices-Nominal'!$A$4:$X$39,MATCH('Forecast-Peak_OffPeak-Nominal'!P$3,'Annual_Prices-Nominal'!$A$3:$X$3,0),FALSE)</f>
        <v>102.44199999999999</v>
      </c>
      <c r="Q13" s="32">
        <f>VLOOKUP($A13,'Annual_Prices-Nominal'!$A$4:$X$39,MATCH('Forecast-Peak_OffPeak-Nominal'!Q$3,'Annual_Prices-Nominal'!$A$3:$X$3,0),FALSE)</f>
        <v>103.31</v>
      </c>
      <c r="R13" s="32">
        <f>VLOOKUP($A13,'Annual_Prices-Nominal'!$A$4:$X$39,MATCH('Forecast-Peak_OffPeak-Nominal'!R$3,'Annual_Prices-Nominal'!$A$3:$X$3,0),FALSE)</f>
        <v>101.49</v>
      </c>
      <c r="S13" s="32">
        <f>VLOOKUP($A13,'Annual_Prices-Nominal'!$A$4:$X$39,MATCH('Forecast-Peak_OffPeak-Nominal'!S$3,'Annual_Prices-Nominal'!$A$3:$X$3,0),FALSE)</f>
        <v>100.55</v>
      </c>
      <c r="T13" s="32">
        <f>VLOOKUP($A13,'Annual_Prices-Nominal'!$A$4:$X$39,MATCH('Forecast-Peak_OffPeak-Nominal'!T$3,'Annual_Prices-Nominal'!$A$3:$X$3,0),FALSE)</f>
        <v>63.586612590330198</v>
      </c>
      <c r="U13" s="32">
        <f>VLOOKUP($A13,'Annual_Prices-Nominal'!$A$4:$X$39,MATCH('Forecast-Peak_OffPeak-Nominal'!U$3,'Annual_Prices-Nominal'!$A$3:$X$3,0),FALSE)</f>
        <v>66.03</v>
      </c>
      <c r="V13" s="32">
        <f>VLOOKUP($A13,'Annual_Prices-Nominal'!$A$4:$X$39,MATCH('Forecast-Peak_OffPeak-Nominal'!V$3,'Annual_Prices-Nominal'!$A$3:$X$3,0),FALSE)</f>
        <v>57.898476521739127</v>
      </c>
      <c r="W13" s="32">
        <f>VLOOKUP($A13,'Annual_Prices-Nominal'!$A$4:$X$39,MATCH('Forecast-Peak_OffPeak-Nominal'!W$3,'Annual_Prices-Nominal'!$A$3:$X$3,0),FALSE)</f>
        <v>15.54</v>
      </c>
      <c r="X13" s="32">
        <f>VLOOKUP($A13,'Annual_Prices-Nominal'!$A$4:$X$39,MATCH('Forecast-Peak_OffPeak-Nominal'!X$3,'Annual_Prices-Nominal'!$A$3:$X$3,0),FALSE)</f>
        <v>13.51</v>
      </c>
      <c r="Y13" s="38">
        <f>VLOOKUP($A13,'Annual_Prices-Nominal'!$A$4:$X$39,MATCH('Forecast-Peak_OffPeak-Nominal'!Y$3,'Annual_Prices-Nominal'!$A$3:$X$3,0),FALSE)</f>
        <v>35.558893617021276</v>
      </c>
      <c r="AA13" s="31">
        <v>3.69</v>
      </c>
      <c r="AB13" s="32">
        <v>3.29</v>
      </c>
      <c r="AC13" s="32">
        <v>3.32</v>
      </c>
      <c r="AD13" s="32">
        <v>3.63</v>
      </c>
      <c r="AE13" s="32">
        <v>3.69</v>
      </c>
      <c r="AF13" s="32">
        <v>3.44</v>
      </c>
      <c r="AG13" s="38">
        <v>0.29194793390672097</v>
      </c>
      <c r="AI13" s="32">
        <v>9.228988579777031</v>
      </c>
      <c r="AJ13" s="32">
        <v>3.6946063268556002</v>
      </c>
      <c r="AL13" s="77">
        <v>0.51496472400117066</v>
      </c>
      <c r="AM13" s="77">
        <v>0.72918804484000788</v>
      </c>
      <c r="AO13" s="34">
        <f>VLOOKUP($A13,'Annual_Prices-Nominal'!$A$4:$CH$39,MATCH('Forecast-Peak_OffPeak-Nominal'!AO$3,'Annual_Prices-Nominal'!$A$3:$CH$3,0),FALSE)</f>
        <v>2</v>
      </c>
      <c r="AP13" s="35">
        <f>VLOOKUP($A13,'Annual_Prices-Nominal'!$A$4:$CH$39,MATCH('Forecast-Peak_OffPeak-Nominal'!AP$3,'Annual_Prices-Nominal'!$A$3:$CH$3,0),FALSE)</f>
        <v>2</v>
      </c>
      <c r="AQ13" s="36">
        <f>IF(AND(MONTH($B13)&gt;=5,MONTH($B13)&lt;=9),VLOOKUP($A13,'Annual_Prices-Nominal'!$A$1:$AQ$39,MATCH('Forecast-Peak_OffPeak-Nominal'!AQ$2,'Annual_Prices-Nominal'!$A$2:$AQ$2,0),FALSE),0)</f>
        <v>0</v>
      </c>
      <c r="AR13" s="37">
        <f>IF(AND(MONTH($B13)&gt;=5,MONTH($B13)&lt;=9),VLOOKUP($A13,'Annual_Prices-Nominal'!$A$1:$AQ$39,MATCH('Forecast-Peak_OffPeak-Nominal'!AR$2,'Annual_Prices-Nominal'!$A$2:$AQ$2,0),FALSE),0)</f>
        <v>0</v>
      </c>
      <c r="AT13" s="83">
        <f>VLOOKUP($A13,'Annual_Prices-Nominal'!$A$4:$CH$39,MATCH('Forecast-Peak_OffPeak-Nominal'!AT$3,'Annual_Prices-Nominal'!$A$3:$CH$3,0),FALSE)</f>
        <v>13.25</v>
      </c>
      <c r="AU13" s="38">
        <f>VLOOKUP($A13,'Annual_Prices-Nominal'!$A$4:$CH$39,MATCH('Forecast-Peak_OffPeak-Nominal'!AU$3,'Annual_Prices-Nominal'!$A$3:$CH$3,0),FALSE)</f>
        <v>13.25</v>
      </c>
      <c r="AV13" s="38">
        <f>VLOOKUP($A13,'Annual_Prices-Nominal'!$A$4:$CH$39,MATCH('Forecast-Peak_OffPeak-Nominal'!AV$3,'Annual_Prices-Nominal'!$A$3:$CH$3,0),FALSE)</f>
        <v>0</v>
      </c>
      <c r="AX13" s="31">
        <f t="shared" si="0"/>
        <v>10.04329179331307</v>
      </c>
      <c r="AY13" s="32">
        <f t="shared" si="1"/>
        <v>8.008273255813954</v>
      </c>
      <c r="AZ13" s="32">
        <f t="shared" si="2"/>
        <v>7.9652063953488375</v>
      </c>
      <c r="BA13" s="32">
        <f t="shared" si="3"/>
        <v>7.6531165311653115</v>
      </c>
      <c r="BB13" s="32">
        <f t="shared" si="4"/>
        <v>7.6829268292682933</v>
      </c>
      <c r="BC13" s="38">
        <f t="shared" si="5"/>
        <v>6.0165289256198351</v>
      </c>
      <c r="BE13" s="60">
        <v>40.701260273972608</v>
      </c>
      <c r="BF13" s="38">
        <v>234.55</v>
      </c>
      <c r="BH13" s="31">
        <f>VLOOKUP($A13,'Annual_Prices-Nominal'!$A:$CA,MATCH(BH$3,'Annual_Prices-Nominal'!$A$3:$CA$3,0),0)</f>
        <v>27</v>
      </c>
      <c r="BI13" s="31">
        <f>VLOOKUP($A13,'Annual_Prices-Nominal'!$A:$CA,MATCH(BI$3,'Annual_Prices-Nominal'!$A$3:$CA$3,0),0)</f>
        <v>60.5</v>
      </c>
      <c r="BJ13" s="32">
        <f>VLOOKUP($A13,'Annual_Prices-Nominal'!$A:$CA,MATCH(BJ$3,'Annual_Prices-Nominal'!$A$3:$CA$3,0),0)</f>
        <v>48</v>
      </c>
      <c r="BK13" s="32">
        <f>VLOOKUP($A13,'Annual_Prices-Nominal'!$A:$CA,MATCH(BK$3,'Annual_Prices-Nominal'!$A$3:$CA$3,0),0)</f>
        <v>28</v>
      </c>
      <c r="BL13" s="32">
        <f>VLOOKUP($A13,'Annual_Prices-Nominal'!$A:$CA,MATCH(BL$3,'Annual_Prices-Nominal'!$A$3:$CA$3,0),0)</f>
        <v>28</v>
      </c>
      <c r="BM13" s="32">
        <f>VLOOKUP($A13,'Annual_Prices-Nominal'!$A:$CA,MATCH(BM$3,'Annual_Prices-Nominal'!$A$3:$CA$3,0),0)</f>
        <v>28</v>
      </c>
      <c r="BN13" s="32">
        <f>VLOOKUP($A13,'Annual_Prices-Nominal'!$A:$CA,MATCH(BN$3,'Annual_Prices-Nominal'!$A$3:$CA$3,0),0)</f>
        <v>15</v>
      </c>
      <c r="BO13" s="32">
        <f>VLOOKUP($A13,'Annual_Prices-Nominal'!$A:$CA,MATCH(BO$3,'Annual_Prices-Nominal'!$A$3:$CA$3,0),0)</f>
        <v>28</v>
      </c>
      <c r="BP13" s="32">
        <f>VLOOKUP($A13,'Annual_Prices-Nominal'!$A:$CA,MATCH(BP$3,'Annual_Prices-Nominal'!$A$3:$CA$3,0),0)</f>
        <v>23</v>
      </c>
      <c r="BQ13" s="32">
        <f>VLOOKUP($A13,'Annual_Prices-Nominal'!$A:$CA,MATCH(BQ$3,'Annual_Prices-Nominal'!$A$3:$CA$3,0),0)</f>
        <v>38</v>
      </c>
      <c r="BR13" s="32">
        <f>VLOOKUP($A13,'Annual_Prices-Nominal'!$A:$CA,MATCH(BR$3,'Annual_Prices-Nominal'!$A$3:$CA$3,0),0)</f>
        <v>38.5</v>
      </c>
      <c r="BS13" s="32">
        <f>VLOOKUP($A13,'Annual_Prices-Nominal'!$A:$CA,MATCH(BS$3,'Annual_Prices-Nominal'!$A$3:$CA$3,0),0)</f>
        <v>36</v>
      </c>
      <c r="BT13" s="32">
        <f>VLOOKUP($A13,'Annual_Prices-Nominal'!$A:$CA,MATCH(BT$3,'Annual_Prices-Nominal'!$A$3:$CA$3,0),0)</f>
        <v>35.75</v>
      </c>
      <c r="BU13" s="32">
        <f>VLOOKUP($A13,'Annual_Prices-Nominal'!$A:$CA,MATCH(BU$3,'Annual_Prices-Nominal'!$A$3:$CA$3,0),0)</f>
        <v>35.75</v>
      </c>
      <c r="BV13" s="32">
        <f>VLOOKUP($A13,'Annual_Prices-Nominal'!$A:$CA,MATCH(BV$3,'Annual_Prices-Nominal'!$A$3:$CA$3,0),0)</f>
        <v>36.5</v>
      </c>
      <c r="BW13" s="32">
        <f>VLOOKUP($A13,'Annual_Prices-Nominal'!$A:$CA,MATCH(BW$3,'Annual_Prices-Nominal'!$A$3:$CA$3,0),0)</f>
        <v>27</v>
      </c>
      <c r="BX13" s="32">
        <f>VLOOKUP($A13,'Annual_Prices-Nominal'!$A:$CA,MATCH(BX$3,'Annual_Prices-Nominal'!$A$3:$CA$3,0),0)</f>
        <v>15</v>
      </c>
      <c r="BY13" s="32">
        <f>VLOOKUP($A13,'Annual_Prices-Nominal'!$A:$CA,MATCH(BY$3,'Annual_Prices-Nominal'!$A$3:$CA$3,0),0)</f>
        <v>3</v>
      </c>
      <c r="BZ13" s="32">
        <f>VLOOKUP($A13,'Annual_Prices-Nominal'!$A:$CA,MATCH(BZ$3,'Annual_Prices-Nominal'!$A$3:$CA$3,0),0)</f>
        <v>3</v>
      </c>
      <c r="CA13" s="32">
        <f>VLOOKUP($A13,'Annual_Prices-Nominal'!$A:$CA,MATCH(CA$3,'Annual_Prices-Nominal'!$A$3:$CA$3,0),0)</f>
        <v>2.85</v>
      </c>
      <c r="CB13" s="38">
        <f>VLOOKUP($A13,'Annual_Prices-Nominal'!$A:$CA,MATCH(CB$3,'Annual_Prices-Nominal'!$A$3:$CA$3,0),0)</f>
        <v>2.95</v>
      </c>
      <c r="CD13" s="39">
        <f>VLOOKUP($A13,GDP!$A$8:$D$50,3,0)</f>
        <v>3.4245089774013346E-2</v>
      </c>
    </row>
    <row r="14" spans="1:82" ht="14.4" x14ac:dyDescent="0.3">
      <c r="A14" s="23">
        <f t="shared" si="6"/>
        <v>2023</v>
      </c>
      <c r="B14" s="27">
        <f t="shared" si="7"/>
        <v>45231</v>
      </c>
      <c r="C14" s="31">
        <v>29.976400000000002</v>
      </c>
      <c r="D14" s="32">
        <v>28.554069999999999</v>
      </c>
      <c r="E14" s="32">
        <v>26.935700000000001</v>
      </c>
      <c r="F14" s="32">
        <v>26.381740000000001</v>
      </c>
      <c r="G14" s="32">
        <v>26.7454</v>
      </c>
      <c r="H14" s="32">
        <v>25.922080000000001</v>
      </c>
      <c r="I14" s="32">
        <v>27.38</v>
      </c>
      <c r="J14" s="32">
        <v>26.96</v>
      </c>
      <c r="K14" s="32">
        <v>27.37</v>
      </c>
      <c r="L14" s="32">
        <v>26.94</v>
      </c>
      <c r="M14" s="32">
        <v>24.28</v>
      </c>
      <c r="N14" s="32">
        <v>23.51</v>
      </c>
      <c r="P14" s="32">
        <f>VLOOKUP($A14,'Annual_Prices-Nominal'!$A$4:$X$39,MATCH('Forecast-Peak_OffPeak-Nominal'!P$3,'Annual_Prices-Nominal'!$A$3:$X$3,0),FALSE)</f>
        <v>102.44199999999999</v>
      </c>
      <c r="Q14" s="32">
        <f>VLOOKUP($A14,'Annual_Prices-Nominal'!$A$4:$X$39,MATCH('Forecast-Peak_OffPeak-Nominal'!Q$3,'Annual_Prices-Nominal'!$A$3:$X$3,0),FALSE)</f>
        <v>103.31</v>
      </c>
      <c r="R14" s="32">
        <f>VLOOKUP($A14,'Annual_Prices-Nominal'!$A$4:$X$39,MATCH('Forecast-Peak_OffPeak-Nominal'!R$3,'Annual_Prices-Nominal'!$A$3:$X$3,0),FALSE)</f>
        <v>101.49</v>
      </c>
      <c r="S14" s="32">
        <f>VLOOKUP($A14,'Annual_Prices-Nominal'!$A$4:$X$39,MATCH('Forecast-Peak_OffPeak-Nominal'!S$3,'Annual_Prices-Nominal'!$A$3:$X$3,0),FALSE)</f>
        <v>100.55</v>
      </c>
      <c r="T14" s="32">
        <f>VLOOKUP($A14,'Annual_Prices-Nominal'!$A$4:$X$39,MATCH('Forecast-Peak_OffPeak-Nominal'!T$3,'Annual_Prices-Nominal'!$A$3:$X$3,0),FALSE)</f>
        <v>63.586612590330198</v>
      </c>
      <c r="U14" s="32">
        <f>VLOOKUP($A14,'Annual_Prices-Nominal'!$A$4:$X$39,MATCH('Forecast-Peak_OffPeak-Nominal'!U$3,'Annual_Prices-Nominal'!$A$3:$X$3,0),FALSE)</f>
        <v>66.03</v>
      </c>
      <c r="V14" s="32">
        <f>VLOOKUP($A14,'Annual_Prices-Nominal'!$A$4:$X$39,MATCH('Forecast-Peak_OffPeak-Nominal'!V$3,'Annual_Prices-Nominal'!$A$3:$X$3,0),FALSE)</f>
        <v>57.898476521739127</v>
      </c>
      <c r="W14" s="32">
        <f>VLOOKUP($A14,'Annual_Prices-Nominal'!$A$4:$X$39,MATCH('Forecast-Peak_OffPeak-Nominal'!W$3,'Annual_Prices-Nominal'!$A$3:$X$3,0),FALSE)</f>
        <v>15.54</v>
      </c>
      <c r="X14" s="32">
        <f>VLOOKUP($A14,'Annual_Prices-Nominal'!$A$4:$X$39,MATCH('Forecast-Peak_OffPeak-Nominal'!X$3,'Annual_Prices-Nominal'!$A$3:$X$3,0),FALSE)</f>
        <v>13.51</v>
      </c>
      <c r="Y14" s="38">
        <f>VLOOKUP($A14,'Annual_Prices-Nominal'!$A$4:$X$39,MATCH('Forecast-Peak_OffPeak-Nominal'!Y$3,'Annual_Prices-Nominal'!$A$3:$X$3,0),FALSE)</f>
        <v>35.558893617021276</v>
      </c>
      <c r="AA14" s="31">
        <v>3.75</v>
      </c>
      <c r="AB14" s="32">
        <v>3.25</v>
      </c>
      <c r="AC14" s="32">
        <v>3.15</v>
      </c>
      <c r="AD14" s="32">
        <v>3.72</v>
      </c>
      <c r="AE14" s="32">
        <v>3.72</v>
      </c>
      <c r="AF14" s="32">
        <v>3.48</v>
      </c>
      <c r="AG14" s="38">
        <v>0.29194793390672097</v>
      </c>
      <c r="AI14" s="32">
        <v>9.2875670098851106</v>
      </c>
      <c r="AJ14" s="32">
        <v>3.7531847569636798</v>
      </c>
      <c r="AL14" s="77">
        <v>0.52436043899489837</v>
      </c>
      <c r="AM14" s="77">
        <v>0.73310244980348271</v>
      </c>
      <c r="AO14" s="34">
        <f>VLOOKUP($A14,'Annual_Prices-Nominal'!$A$4:$CH$39,MATCH('Forecast-Peak_OffPeak-Nominal'!AO$3,'Annual_Prices-Nominal'!$A$3:$CH$3,0),FALSE)</f>
        <v>2</v>
      </c>
      <c r="AP14" s="35">
        <f>VLOOKUP($A14,'Annual_Prices-Nominal'!$A$4:$CH$39,MATCH('Forecast-Peak_OffPeak-Nominal'!AP$3,'Annual_Prices-Nominal'!$A$3:$CH$3,0),FALSE)</f>
        <v>2</v>
      </c>
      <c r="AQ14" s="36">
        <f>IF(AND(MONTH($B14)&gt;=5,MONTH($B14)&lt;=9),VLOOKUP($A14,'Annual_Prices-Nominal'!$A$1:$AQ$39,MATCH('Forecast-Peak_OffPeak-Nominal'!AQ$2,'Annual_Prices-Nominal'!$A$2:$AQ$2,0),FALSE),0)</f>
        <v>0</v>
      </c>
      <c r="AR14" s="37">
        <f>IF(AND(MONTH($B14)&gt;=5,MONTH($B14)&lt;=9),VLOOKUP($A14,'Annual_Prices-Nominal'!$A$1:$AQ$39,MATCH('Forecast-Peak_OffPeak-Nominal'!AR$2,'Annual_Prices-Nominal'!$A$2:$AQ$2,0),FALSE),0)</f>
        <v>0</v>
      </c>
      <c r="AT14" s="83">
        <f>VLOOKUP($A14,'Annual_Prices-Nominal'!$A$4:$CH$39,MATCH('Forecast-Peak_OffPeak-Nominal'!AT$3,'Annual_Prices-Nominal'!$A$3:$CH$3,0),FALSE)</f>
        <v>13.25</v>
      </c>
      <c r="AU14" s="38">
        <f>VLOOKUP($A14,'Annual_Prices-Nominal'!$A$4:$CH$39,MATCH('Forecast-Peak_OffPeak-Nominal'!AU$3,'Annual_Prices-Nominal'!$A$3:$CH$3,0),FALSE)</f>
        <v>13.25</v>
      </c>
      <c r="AV14" s="38">
        <f>VLOOKUP($A14,'Annual_Prices-Nominal'!$A$4:$CH$39,MATCH('Forecast-Peak_OffPeak-Nominal'!AV$3,'Annual_Prices-Nominal'!$A$3:$CH$3,0),FALSE)</f>
        <v>0</v>
      </c>
      <c r="AX14" s="31">
        <f t="shared" si="0"/>
        <v>9.2235076923076935</v>
      </c>
      <c r="AY14" s="32">
        <f t="shared" si="1"/>
        <v>7.7401436781609201</v>
      </c>
      <c r="AZ14" s="32">
        <f t="shared" si="2"/>
        <v>7.6854597701149423</v>
      </c>
      <c r="BA14" s="32">
        <f t="shared" si="3"/>
        <v>7.3602150537634401</v>
      </c>
      <c r="BB14" s="32">
        <f t="shared" si="4"/>
        <v>7.35752688172043</v>
      </c>
      <c r="BC14" s="38">
        <f t="shared" si="5"/>
        <v>6.5268817204301071</v>
      </c>
      <c r="BE14" s="60">
        <v>40.701260273972608</v>
      </c>
      <c r="BF14" s="38">
        <v>234.55</v>
      </c>
      <c r="BH14" s="31">
        <f>VLOOKUP($A14,'Annual_Prices-Nominal'!$A:$CA,MATCH(BH$3,'Annual_Prices-Nominal'!$A$3:$CA$3,0),0)</f>
        <v>27</v>
      </c>
      <c r="BI14" s="31">
        <f>VLOOKUP($A14,'Annual_Prices-Nominal'!$A:$CA,MATCH(BI$3,'Annual_Prices-Nominal'!$A$3:$CA$3,0),0)</f>
        <v>60.5</v>
      </c>
      <c r="BJ14" s="32">
        <f>VLOOKUP($A14,'Annual_Prices-Nominal'!$A:$CA,MATCH(BJ$3,'Annual_Prices-Nominal'!$A$3:$CA$3,0),0)</f>
        <v>48</v>
      </c>
      <c r="BK14" s="32">
        <f>VLOOKUP($A14,'Annual_Prices-Nominal'!$A:$CA,MATCH(BK$3,'Annual_Prices-Nominal'!$A$3:$CA$3,0),0)</f>
        <v>28</v>
      </c>
      <c r="BL14" s="32">
        <f>VLOOKUP($A14,'Annual_Prices-Nominal'!$A:$CA,MATCH(BL$3,'Annual_Prices-Nominal'!$A$3:$CA$3,0),0)</f>
        <v>28</v>
      </c>
      <c r="BM14" s="32">
        <f>VLOOKUP($A14,'Annual_Prices-Nominal'!$A:$CA,MATCH(BM$3,'Annual_Prices-Nominal'!$A$3:$CA$3,0),0)</f>
        <v>28</v>
      </c>
      <c r="BN14" s="32">
        <f>VLOOKUP($A14,'Annual_Prices-Nominal'!$A:$CA,MATCH(BN$3,'Annual_Prices-Nominal'!$A$3:$CA$3,0),0)</f>
        <v>15</v>
      </c>
      <c r="BO14" s="32">
        <f>VLOOKUP($A14,'Annual_Prices-Nominal'!$A:$CA,MATCH(BO$3,'Annual_Prices-Nominal'!$A$3:$CA$3,0),0)</f>
        <v>28</v>
      </c>
      <c r="BP14" s="32">
        <f>VLOOKUP($A14,'Annual_Prices-Nominal'!$A:$CA,MATCH(BP$3,'Annual_Prices-Nominal'!$A$3:$CA$3,0),0)</f>
        <v>23</v>
      </c>
      <c r="BQ14" s="32">
        <f>VLOOKUP($A14,'Annual_Prices-Nominal'!$A:$CA,MATCH(BQ$3,'Annual_Prices-Nominal'!$A$3:$CA$3,0),0)</f>
        <v>38</v>
      </c>
      <c r="BR14" s="32">
        <f>VLOOKUP($A14,'Annual_Prices-Nominal'!$A:$CA,MATCH(BR$3,'Annual_Prices-Nominal'!$A$3:$CA$3,0),0)</f>
        <v>38.5</v>
      </c>
      <c r="BS14" s="32">
        <f>VLOOKUP($A14,'Annual_Prices-Nominal'!$A:$CA,MATCH(BS$3,'Annual_Prices-Nominal'!$A$3:$CA$3,0),0)</f>
        <v>36</v>
      </c>
      <c r="BT14" s="32">
        <f>VLOOKUP($A14,'Annual_Prices-Nominal'!$A:$CA,MATCH(BT$3,'Annual_Prices-Nominal'!$A$3:$CA$3,0),0)</f>
        <v>35.75</v>
      </c>
      <c r="BU14" s="32">
        <f>VLOOKUP($A14,'Annual_Prices-Nominal'!$A:$CA,MATCH(BU$3,'Annual_Prices-Nominal'!$A$3:$CA$3,0),0)</f>
        <v>35.75</v>
      </c>
      <c r="BV14" s="32">
        <f>VLOOKUP($A14,'Annual_Prices-Nominal'!$A:$CA,MATCH(BV$3,'Annual_Prices-Nominal'!$A$3:$CA$3,0),0)</f>
        <v>36.5</v>
      </c>
      <c r="BW14" s="32">
        <f>VLOOKUP($A14,'Annual_Prices-Nominal'!$A:$CA,MATCH(BW$3,'Annual_Prices-Nominal'!$A$3:$CA$3,0),0)</f>
        <v>27</v>
      </c>
      <c r="BX14" s="32">
        <f>VLOOKUP($A14,'Annual_Prices-Nominal'!$A:$CA,MATCH(BX$3,'Annual_Prices-Nominal'!$A$3:$CA$3,0),0)</f>
        <v>15</v>
      </c>
      <c r="BY14" s="32">
        <f>VLOOKUP($A14,'Annual_Prices-Nominal'!$A:$CA,MATCH(BY$3,'Annual_Prices-Nominal'!$A$3:$CA$3,0),0)</f>
        <v>3</v>
      </c>
      <c r="BZ14" s="32">
        <f>VLOOKUP($A14,'Annual_Prices-Nominal'!$A:$CA,MATCH(BZ$3,'Annual_Prices-Nominal'!$A$3:$CA$3,0),0)</f>
        <v>3</v>
      </c>
      <c r="CA14" s="32">
        <f>VLOOKUP($A14,'Annual_Prices-Nominal'!$A:$CA,MATCH(CA$3,'Annual_Prices-Nominal'!$A$3:$CA$3,0),0)</f>
        <v>2.85</v>
      </c>
      <c r="CB14" s="38">
        <f>VLOOKUP($A14,'Annual_Prices-Nominal'!$A:$CA,MATCH(CB$3,'Annual_Prices-Nominal'!$A$3:$CA$3,0),0)</f>
        <v>2.95</v>
      </c>
      <c r="CD14" s="39">
        <f>VLOOKUP($A14,GDP!$A$8:$D$50,3,0)</f>
        <v>3.4245089774013346E-2</v>
      </c>
    </row>
    <row r="15" spans="1:82" ht="15" thickBot="1" x14ac:dyDescent="0.35">
      <c r="A15" s="23">
        <f t="shared" si="6"/>
        <v>2023</v>
      </c>
      <c r="B15" s="27">
        <f t="shared" si="7"/>
        <v>45261</v>
      </c>
      <c r="C15" s="31">
        <v>33.328800000000001</v>
      </c>
      <c r="D15" s="32">
        <v>32.262920000000001</v>
      </c>
      <c r="E15" s="32">
        <v>28.075600000000001</v>
      </c>
      <c r="F15" s="32">
        <v>27.8933</v>
      </c>
      <c r="G15" s="32">
        <v>27.806360000000002</v>
      </c>
      <c r="H15" s="32">
        <v>27.495899999999999</v>
      </c>
      <c r="I15" s="32">
        <v>29.63</v>
      </c>
      <c r="J15" s="32">
        <v>29.49</v>
      </c>
      <c r="K15" s="32">
        <v>29.76</v>
      </c>
      <c r="L15" s="32">
        <v>29.53</v>
      </c>
      <c r="M15" s="32">
        <v>26.83</v>
      </c>
      <c r="N15" s="32">
        <v>25.66</v>
      </c>
      <c r="P15" s="32">
        <f>VLOOKUP($A15,'Annual_Prices-Nominal'!$A$4:$X$39,MATCH('Forecast-Peak_OffPeak-Nominal'!P$3,'Annual_Prices-Nominal'!$A$3:$X$3,0),FALSE)</f>
        <v>102.44199999999999</v>
      </c>
      <c r="Q15" s="32">
        <f>VLOOKUP($A15,'Annual_Prices-Nominal'!$A$4:$X$39,MATCH('Forecast-Peak_OffPeak-Nominal'!Q$3,'Annual_Prices-Nominal'!$A$3:$X$3,0),FALSE)</f>
        <v>103.31</v>
      </c>
      <c r="R15" s="32">
        <f>VLOOKUP($A15,'Annual_Prices-Nominal'!$A$4:$X$39,MATCH('Forecast-Peak_OffPeak-Nominal'!R$3,'Annual_Prices-Nominal'!$A$3:$X$3,0),FALSE)</f>
        <v>101.49</v>
      </c>
      <c r="S15" s="32">
        <f>VLOOKUP($A15,'Annual_Prices-Nominal'!$A$4:$X$39,MATCH('Forecast-Peak_OffPeak-Nominal'!S$3,'Annual_Prices-Nominal'!$A$3:$X$3,0),FALSE)</f>
        <v>100.55</v>
      </c>
      <c r="T15" s="32">
        <f>VLOOKUP($A15,'Annual_Prices-Nominal'!$A$4:$X$39,MATCH('Forecast-Peak_OffPeak-Nominal'!T$3,'Annual_Prices-Nominal'!$A$3:$X$3,0),FALSE)</f>
        <v>63.586612590330198</v>
      </c>
      <c r="U15" s="32">
        <f>VLOOKUP($A15,'Annual_Prices-Nominal'!$A$4:$X$39,MATCH('Forecast-Peak_OffPeak-Nominal'!U$3,'Annual_Prices-Nominal'!$A$3:$X$3,0),FALSE)</f>
        <v>66.03</v>
      </c>
      <c r="V15" s="32">
        <f>VLOOKUP($A15,'Annual_Prices-Nominal'!$A$4:$X$39,MATCH('Forecast-Peak_OffPeak-Nominal'!V$3,'Annual_Prices-Nominal'!$A$3:$X$3,0),FALSE)</f>
        <v>57.898476521739127</v>
      </c>
      <c r="W15" s="32">
        <f>VLOOKUP($A15,'Annual_Prices-Nominal'!$A$4:$X$39,MATCH('Forecast-Peak_OffPeak-Nominal'!W$3,'Annual_Prices-Nominal'!$A$3:$X$3,0),FALSE)</f>
        <v>15.54</v>
      </c>
      <c r="X15" s="32">
        <f>VLOOKUP($A15,'Annual_Prices-Nominal'!$A$4:$X$39,MATCH('Forecast-Peak_OffPeak-Nominal'!X$3,'Annual_Prices-Nominal'!$A$3:$X$3,0),FALSE)</f>
        <v>13.51</v>
      </c>
      <c r="Y15" s="38">
        <f>VLOOKUP($A15,'Annual_Prices-Nominal'!$A$4:$X$39,MATCH('Forecast-Peak_OffPeak-Nominal'!Y$3,'Annual_Prices-Nominal'!$A$3:$X$3,0),FALSE)</f>
        <v>35.558893617021276</v>
      </c>
      <c r="AA15" s="31">
        <v>4.12</v>
      </c>
      <c r="AB15" s="32">
        <v>3.67</v>
      </c>
      <c r="AC15" s="32">
        <v>3.41</v>
      </c>
      <c r="AD15" s="32">
        <v>4.1500000000000004</v>
      </c>
      <c r="AE15" s="32">
        <v>4.09</v>
      </c>
      <c r="AF15" s="32">
        <v>3.78</v>
      </c>
      <c r="AG15" s="38">
        <v>0.29194793390672097</v>
      </c>
      <c r="AI15" s="32">
        <v>9.6538014230426015</v>
      </c>
      <c r="AJ15" s="32">
        <v>4.1194191701211702</v>
      </c>
      <c r="AL15" s="77">
        <v>0.51048937803841554</v>
      </c>
      <c r="AM15" s="77">
        <v>0.71375007881674735</v>
      </c>
      <c r="AO15" s="34">
        <f>VLOOKUP($A15,'Annual_Prices-Nominal'!$A$4:$CH$39,MATCH('Forecast-Peak_OffPeak-Nominal'!AO$3,'Annual_Prices-Nominal'!$A$3:$CH$3,0),FALSE)</f>
        <v>2</v>
      </c>
      <c r="AP15" s="35">
        <f>VLOOKUP($A15,'Annual_Prices-Nominal'!$A$4:$CH$39,MATCH('Forecast-Peak_OffPeak-Nominal'!AP$3,'Annual_Prices-Nominal'!$A$3:$CH$3,0),FALSE)</f>
        <v>2</v>
      </c>
      <c r="AQ15" s="36">
        <f>IF(AND(MONTH($B15)&gt;=5,MONTH($B15)&lt;=9),VLOOKUP($A15,'Annual_Prices-Nominal'!$A$1:$AQ$39,MATCH('Forecast-Peak_OffPeak-Nominal'!AQ$2,'Annual_Prices-Nominal'!$A$2:$AQ$2,0),FALSE),0)</f>
        <v>0</v>
      </c>
      <c r="AR15" s="37">
        <f>IF(AND(MONTH($B15)&gt;=5,MONTH($B15)&lt;=9),VLOOKUP($A15,'Annual_Prices-Nominal'!$A$1:$AQ$39,MATCH('Forecast-Peak_OffPeak-Nominal'!AR$2,'Annual_Prices-Nominal'!$A$2:$AQ$2,0),FALSE),0)</f>
        <v>0</v>
      </c>
      <c r="AT15" s="83">
        <f>VLOOKUP($A15,'Annual_Prices-Nominal'!$A$4:$CH$39,MATCH('Forecast-Peak_OffPeak-Nominal'!AT$3,'Annual_Prices-Nominal'!$A$3:$CH$3,0),FALSE)</f>
        <v>13.25</v>
      </c>
      <c r="AU15" s="38">
        <f>VLOOKUP($A15,'Annual_Prices-Nominal'!$A$4:$CH$39,MATCH('Forecast-Peak_OffPeak-Nominal'!AU$3,'Annual_Prices-Nominal'!$A$3:$CH$3,0),FALSE)</f>
        <v>13.25</v>
      </c>
      <c r="AV15" s="38">
        <f>VLOOKUP($A15,'Annual_Prices-Nominal'!$A$4:$CH$39,MATCH('Forecast-Peak_OffPeak-Nominal'!AV$3,'Annual_Prices-Nominal'!$A$3:$CH$3,0),FALSE)</f>
        <v>0</v>
      </c>
      <c r="AX15" s="31">
        <f t="shared" si="0"/>
        <v>9.0814168937329711</v>
      </c>
      <c r="AY15" s="32">
        <f t="shared" si="1"/>
        <v>7.4274074074074079</v>
      </c>
      <c r="AZ15" s="32">
        <f t="shared" si="2"/>
        <v>7.3561798941798946</v>
      </c>
      <c r="BA15" s="32">
        <f t="shared" si="3"/>
        <v>7.244498777506112</v>
      </c>
      <c r="BB15" s="32">
        <f t="shared" si="4"/>
        <v>7.2762836185819078</v>
      </c>
      <c r="BC15" s="38">
        <f t="shared" si="5"/>
        <v>6.4650602409638545</v>
      </c>
      <c r="BE15" s="60">
        <v>40.701260273972608</v>
      </c>
      <c r="BF15" s="38">
        <v>234.55</v>
      </c>
      <c r="BH15" s="31">
        <f>VLOOKUP($A15,'Annual_Prices-Nominal'!$A:$CA,MATCH(BH$3,'Annual_Prices-Nominal'!$A$3:$CA$3,0),0)</f>
        <v>27</v>
      </c>
      <c r="BI15" s="31">
        <f>VLOOKUP($A15,'Annual_Prices-Nominal'!$A:$CA,MATCH(BI$3,'Annual_Prices-Nominal'!$A$3:$CA$3,0),0)</f>
        <v>60.5</v>
      </c>
      <c r="BJ15" s="32">
        <f>VLOOKUP($A15,'Annual_Prices-Nominal'!$A:$CA,MATCH(BJ$3,'Annual_Prices-Nominal'!$A$3:$CA$3,0),0)</f>
        <v>48</v>
      </c>
      <c r="BK15" s="32">
        <f>VLOOKUP($A15,'Annual_Prices-Nominal'!$A:$CA,MATCH(BK$3,'Annual_Prices-Nominal'!$A$3:$CA$3,0),0)</f>
        <v>28</v>
      </c>
      <c r="BL15" s="32">
        <f>VLOOKUP($A15,'Annual_Prices-Nominal'!$A:$CA,MATCH(BL$3,'Annual_Prices-Nominal'!$A$3:$CA$3,0),0)</f>
        <v>28</v>
      </c>
      <c r="BM15" s="32">
        <f>VLOOKUP($A15,'Annual_Prices-Nominal'!$A:$CA,MATCH(BM$3,'Annual_Prices-Nominal'!$A$3:$CA$3,0),0)</f>
        <v>28</v>
      </c>
      <c r="BN15" s="32">
        <f>VLOOKUP($A15,'Annual_Prices-Nominal'!$A:$CA,MATCH(BN$3,'Annual_Prices-Nominal'!$A$3:$CA$3,0),0)</f>
        <v>15</v>
      </c>
      <c r="BO15" s="32">
        <f>VLOOKUP($A15,'Annual_Prices-Nominal'!$A:$CA,MATCH(BO$3,'Annual_Prices-Nominal'!$A$3:$CA$3,0),0)</f>
        <v>28</v>
      </c>
      <c r="BP15" s="32">
        <f>VLOOKUP($A15,'Annual_Prices-Nominal'!$A:$CA,MATCH(BP$3,'Annual_Prices-Nominal'!$A$3:$CA$3,0),0)</f>
        <v>23</v>
      </c>
      <c r="BQ15" s="32">
        <f>VLOOKUP($A15,'Annual_Prices-Nominal'!$A:$CA,MATCH(BQ$3,'Annual_Prices-Nominal'!$A$3:$CA$3,0),0)</f>
        <v>38</v>
      </c>
      <c r="BR15" s="32">
        <f>VLOOKUP($A15,'Annual_Prices-Nominal'!$A:$CA,MATCH(BR$3,'Annual_Prices-Nominal'!$A$3:$CA$3,0),0)</f>
        <v>38.5</v>
      </c>
      <c r="BS15" s="32">
        <f>VLOOKUP($A15,'Annual_Prices-Nominal'!$A:$CA,MATCH(BS$3,'Annual_Prices-Nominal'!$A$3:$CA$3,0),0)</f>
        <v>36</v>
      </c>
      <c r="BT15" s="32">
        <f>VLOOKUP($A15,'Annual_Prices-Nominal'!$A:$CA,MATCH(BT$3,'Annual_Prices-Nominal'!$A$3:$CA$3,0),0)</f>
        <v>35.75</v>
      </c>
      <c r="BU15" s="32">
        <f>VLOOKUP($A15,'Annual_Prices-Nominal'!$A:$CA,MATCH(BU$3,'Annual_Prices-Nominal'!$A$3:$CA$3,0),0)</f>
        <v>35.75</v>
      </c>
      <c r="BV15" s="32">
        <f>VLOOKUP($A15,'Annual_Prices-Nominal'!$A:$CA,MATCH(BV$3,'Annual_Prices-Nominal'!$A$3:$CA$3,0),0)</f>
        <v>36.5</v>
      </c>
      <c r="BW15" s="32">
        <f>VLOOKUP($A15,'Annual_Prices-Nominal'!$A:$CA,MATCH(BW$3,'Annual_Prices-Nominal'!$A$3:$CA$3,0),0)</f>
        <v>27</v>
      </c>
      <c r="BX15" s="32">
        <f>VLOOKUP($A15,'Annual_Prices-Nominal'!$A:$CA,MATCH(BX$3,'Annual_Prices-Nominal'!$A$3:$CA$3,0),0)</f>
        <v>15</v>
      </c>
      <c r="BY15" s="32">
        <f>VLOOKUP($A15,'Annual_Prices-Nominal'!$A:$CA,MATCH(BY$3,'Annual_Prices-Nominal'!$A$3:$CA$3,0),0)</f>
        <v>3</v>
      </c>
      <c r="BZ15" s="32">
        <f>VLOOKUP($A15,'Annual_Prices-Nominal'!$A:$CA,MATCH(BZ$3,'Annual_Prices-Nominal'!$A$3:$CA$3,0),0)</f>
        <v>3</v>
      </c>
      <c r="CA15" s="32">
        <f>VLOOKUP($A15,'Annual_Prices-Nominal'!$A:$CA,MATCH(CA$3,'Annual_Prices-Nominal'!$A$3:$CA$3,0),0)</f>
        <v>2.85</v>
      </c>
      <c r="CB15" s="38">
        <f>VLOOKUP($A15,'Annual_Prices-Nominal'!$A:$CA,MATCH(CB$3,'Annual_Prices-Nominal'!$A$3:$CA$3,0),0)</f>
        <v>2.95</v>
      </c>
      <c r="CD15" s="39">
        <f>VLOOKUP($A15,GDP!$A$8:$D$50,3,0)</f>
        <v>3.4245089774013346E-2</v>
      </c>
    </row>
    <row r="16" spans="1:82" ht="14.4" x14ac:dyDescent="0.3">
      <c r="A16" s="23">
        <f t="shared" si="6"/>
        <v>2024</v>
      </c>
      <c r="B16" s="27">
        <f t="shared" si="7"/>
        <v>45292</v>
      </c>
      <c r="C16" s="28">
        <v>37.061950000000003</v>
      </c>
      <c r="D16" s="29">
        <v>36.373159999999999</v>
      </c>
      <c r="E16" s="29">
        <v>30.749770000000002</v>
      </c>
      <c r="F16" s="29">
        <v>29.5685</v>
      </c>
      <c r="G16" s="29">
        <v>30.631959999999999</v>
      </c>
      <c r="H16" s="29">
        <v>28.842919999999999</v>
      </c>
      <c r="I16" s="29">
        <v>29.37</v>
      </c>
      <c r="J16" s="29">
        <v>29.3</v>
      </c>
      <c r="K16" s="29">
        <v>29.38</v>
      </c>
      <c r="L16" s="29">
        <v>29.26</v>
      </c>
      <c r="M16" s="29">
        <v>23.52</v>
      </c>
      <c r="N16" s="29">
        <v>26.15</v>
      </c>
      <c r="P16" s="29">
        <f>VLOOKUP($A16,'Annual_Prices-Nominal'!$A$4:$X$39,MATCH('Forecast-Peak_OffPeak-Nominal'!P$3,'Annual_Prices-Nominal'!$A$3:$X$3,0),FALSE)</f>
        <v>105.506</v>
      </c>
      <c r="Q16" s="29">
        <f>VLOOKUP($A16,'Annual_Prices-Nominal'!$A$4:$X$39,MATCH('Forecast-Peak_OffPeak-Nominal'!Q$3,'Annual_Prices-Nominal'!$A$3:$X$3,0),FALSE)</f>
        <v>106.4</v>
      </c>
      <c r="R16" s="29">
        <f>VLOOKUP($A16,'Annual_Prices-Nominal'!$A$4:$X$39,MATCH('Forecast-Peak_OffPeak-Nominal'!R$3,'Annual_Prices-Nominal'!$A$3:$X$3,0),FALSE)</f>
        <v>104.53</v>
      </c>
      <c r="S16" s="29">
        <f>VLOOKUP($A16,'Annual_Prices-Nominal'!$A$4:$X$39,MATCH('Forecast-Peak_OffPeak-Nominal'!S$3,'Annual_Prices-Nominal'!$A$3:$X$3,0),FALSE)</f>
        <v>103.59</v>
      </c>
      <c r="T16" s="29">
        <f>VLOOKUP($A16,'Annual_Prices-Nominal'!$A$4:$X$39,MATCH('Forecast-Peak_OffPeak-Nominal'!T$3,'Annual_Prices-Nominal'!$A$3:$X$3,0),FALSE)</f>
        <v>64.530077947962056</v>
      </c>
      <c r="U16" s="29">
        <f>VLOOKUP($A16,'Annual_Prices-Nominal'!$A$4:$X$39,MATCH('Forecast-Peak_OffPeak-Nominal'!U$3,'Annual_Prices-Nominal'!$A$3:$X$3,0),FALSE)</f>
        <v>67.31</v>
      </c>
      <c r="V16" s="29">
        <f>VLOOKUP($A16,'Annual_Prices-Nominal'!$A$4:$X$39,MATCH('Forecast-Peak_OffPeak-Nominal'!V$3,'Annual_Prices-Nominal'!$A$3:$X$3,0),FALSE)</f>
        <v>57.337892173913033</v>
      </c>
      <c r="W16" s="29">
        <f>VLOOKUP($A16,'Annual_Prices-Nominal'!$A$4:$X$39,MATCH('Forecast-Peak_OffPeak-Nominal'!W$3,'Annual_Prices-Nominal'!$A$3:$X$3,0),FALSE)</f>
        <v>15.72</v>
      </c>
      <c r="X16" s="29">
        <f>VLOOKUP($A16,'Annual_Prices-Nominal'!$A$4:$X$39,MATCH('Forecast-Peak_OffPeak-Nominal'!X$3,'Annual_Prices-Nominal'!$A$3:$X$3,0),FALSE)</f>
        <v>13.68</v>
      </c>
      <c r="Y16" s="30">
        <f>VLOOKUP($A16,'Annual_Prices-Nominal'!$A$4:$X$39,MATCH('Forecast-Peak_OffPeak-Nominal'!Y$3,'Annual_Prices-Nominal'!$A$3:$X$3,0),FALSE)</f>
        <v>43.803659574468085</v>
      </c>
      <c r="AA16" s="31">
        <v>4.1100000000000003</v>
      </c>
      <c r="AB16" s="32">
        <v>3.88</v>
      </c>
      <c r="AC16" s="32">
        <v>3.82</v>
      </c>
      <c r="AD16" s="32">
        <v>4.3600000000000003</v>
      </c>
      <c r="AE16" s="32">
        <v>4.08</v>
      </c>
      <c r="AF16" s="32">
        <v>4.08</v>
      </c>
      <c r="AG16" s="38">
        <v>0.29908157605572228</v>
      </c>
      <c r="AI16" s="32">
        <v>9.6231402359234419</v>
      </c>
      <c r="AJ16" s="32">
        <v>4.1058547571955604</v>
      </c>
      <c r="AL16" s="33">
        <v>0.52308005972414506</v>
      </c>
      <c r="AM16" s="33">
        <v>0.72085945047222422</v>
      </c>
      <c r="AO16" s="34">
        <f>VLOOKUP($A16,'Annual_Prices-Nominal'!$A$4:$CH$39,MATCH('Forecast-Peak_OffPeak-Nominal'!AO$3,'Annual_Prices-Nominal'!$A$3:$CH$3,0),FALSE)</f>
        <v>2</v>
      </c>
      <c r="AP16" s="35">
        <f>VLOOKUP($A16,'Annual_Prices-Nominal'!$A$4:$CH$39,MATCH('Forecast-Peak_OffPeak-Nominal'!AP$3,'Annual_Prices-Nominal'!$A$3:$CH$3,0),FALSE)</f>
        <v>2</v>
      </c>
      <c r="AQ16" s="36">
        <f>IF(AND(MONTH($B16)&gt;=5,MONTH($B16)&lt;=9),VLOOKUP($A16,'Annual_Prices-Nominal'!$A$1:$AQ$39,MATCH('Forecast-Peak_OffPeak-Nominal'!AQ$2,'Annual_Prices-Nominal'!$A$2:$AQ$2,0),FALSE),0)</f>
        <v>0</v>
      </c>
      <c r="AR16" s="37">
        <f>IF(AND(MONTH($B16)&gt;=5,MONTH($B16)&lt;=9),VLOOKUP($A16,'Annual_Prices-Nominal'!$A$1:$AQ$39,MATCH('Forecast-Peak_OffPeak-Nominal'!AR$2,'Annual_Prices-Nominal'!$A$2:$AQ$2,0),FALSE),0)</f>
        <v>0</v>
      </c>
      <c r="AT16" s="83">
        <f>VLOOKUP($A16,'Annual_Prices-Nominal'!$A$4:$CH$39,MATCH('Forecast-Peak_OffPeak-Nominal'!AT$3,'Annual_Prices-Nominal'!$A$3:$CH$3,0),FALSE)</f>
        <v>14.35</v>
      </c>
      <c r="AU16" s="38">
        <f>VLOOKUP($A16,'Annual_Prices-Nominal'!$A$4:$CH$39,MATCH('Forecast-Peak_OffPeak-Nominal'!AU$3,'Annual_Prices-Nominal'!$A$3:$CH$3,0),FALSE)</f>
        <v>14.35</v>
      </c>
      <c r="AV16" s="38">
        <f>VLOOKUP($A16,'Annual_Prices-Nominal'!$A$4:$CH$39,MATCH('Forecast-Peak_OffPeak-Nominal'!AV$3,'Annual_Prices-Nominal'!$A$3:$CH$3,0),FALSE)</f>
        <v>0</v>
      </c>
      <c r="AX16" s="31">
        <f t="shared" si="0"/>
        <v>9.5520489690721657</v>
      </c>
      <c r="AY16" s="32">
        <f t="shared" si="1"/>
        <v>7.5367083333333333</v>
      </c>
      <c r="AZ16" s="32">
        <f t="shared" si="2"/>
        <v>7.5078333333333331</v>
      </c>
      <c r="BA16" s="32">
        <f t="shared" si="3"/>
        <v>7.1985294117647056</v>
      </c>
      <c r="BB16" s="32">
        <f t="shared" si="4"/>
        <v>7.200980392156862</v>
      </c>
      <c r="BC16" s="38">
        <f t="shared" si="5"/>
        <v>5.3944954128440363</v>
      </c>
      <c r="BE16" s="60">
        <v>31.087868852459021</v>
      </c>
      <c r="BF16" s="38">
        <v>240.09509978384801</v>
      </c>
      <c r="BH16" s="31">
        <f>VLOOKUP($A16,'Annual_Prices-Nominal'!$A:$CA,MATCH(BH$3,'Annual_Prices-Nominal'!$A$3:$CA$3,0),0)</f>
        <v>28</v>
      </c>
      <c r="BI16" s="31">
        <f>VLOOKUP($A16,'Annual_Prices-Nominal'!$A:$CA,MATCH(BI$3,'Annual_Prices-Nominal'!$A$3:$CA$3,0),0)</f>
        <v>60.5</v>
      </c>
      <c r="BJ16" s="32">
        <f>VLOOKUP($A16,'Annual_Prices-Nominal'!$A:$CA,MATCH(BJ$3,'Annual_Prices-Nominal'!$A$3:$CA$3,0),0)</f>
        <v>45.5</v>
      </c>
      <c r="BK16" s="32">
        <f>VLOOKUP($A16,'Annual_Prices-Nominal'!$A:$CA,MATCH(BK$3,'Annual_Prices-Nominal'!$A$3:$CA$3,0),0)</f>
        <v>28.7</v>
      </c>
      <c r="BL16" s="32">
        <f>VLOOKUP($A16,'Annual_Prices-Nominal'!$A:$CA,MATCH(BL$3,'Annual_Prices-Nominal'!$A$3:$CA$3,0),0)</f>
        <v>28.7</v>
      </c>
      <c r="BM16" s="32">
        <f>VLOOKUP($A16,'Annual_Prices-Nominal'!$A:$CA,MATCH(BM$3,'Annual_Prices-Nominal'!$A$3:$CA$3,0),0)</f>
        <v>28.7</v>
      </c>
      <c r="BN16" s="32">
        <f>VLOOKUP($A16,'Annual_Prices-Nominal'!$A:$CA,MATCH(BN$3,'Annual_Prices-Nominal'!$A$3:$CA$3,0),0)</f>
        <v>15.38</v>
      </c>
      <c r="BO16" s="32">
        <f>VLOOKUP($A16,'Annual_Prices-Nominal'!$A:$CA,MATCH(BO$3,'Annual_Prices-Nominal'!$A$3:$CA$3,0),0)</f>
        <v>28.7</v>
      </c>
      <c r="BP16" s="32">
        <f>VLOOKUP($A16,'Annual_Prices-Nominal'!$A:$CA,MATCH(BP$3,'Annual_Prices-Nominal'!$A$3:$CA$3,0),0)</f>
        <v>22.55</v>
      </c>
      <c r="BQ16" s="32">
        <f>VLOOKUP($A16,'Annual_Prices-Nominal'!$A:$CA,MATCH(BQ$3,'Annual_Prices-Nominal'!$A$3:$CA$3,0),0)</f>
        <v>37.67</v>
      </c>
      <c r="BR16" s="32">
        <f>VLOOKUP($A16,'Annual_Prices-Nominal'!$A:$CA,MATCH(BR$3,'Annual_Prices-Nominal'!$A$3:$CA$3,0),0)</f>
        <v>38.44</v>
      </c>
      <c r="BS16" s="32">
        <f>VLOOKUP($A16,'Annual_Prices-Nominal'!$A:$CA,MATCH(BS$3,'Annual_Prices-Nominal'!$A$3:$CA$3,0),0)</f>
        <v>35.36</v>
      </c>
      <c r="BT16" s="32">
        <f>VLOOKUP($A16,'Annual_Prices-Nominal'!$A:$CA,MATCH(BT$3,'Annual_Prices-Nominal'!$A$3:$CA$3,0),0)</f>
        <v>35.36</v>
      </c>
      <c r="BU16" s="32">
        <f>VLOOKUP($A16,'Annual_Prices-Nominal'!$A:$CA,MATCH(BU$3,'Annual_Prices-Nominal'!$A$3:$CA$3,0),0)</f>
        <v>35.36</v>
      </c>
      <c r="BV16" s="32">
        <f>VLOOKUP($A16,'Annual_Prices-Nominal'!$A:$CA,MATCH(BV$3,'Annual_Prices-Nominal'!$A$3:$CA$3,0),0)</f>
        <v>36.39</v>
      </c>
      <c r="BW16" s="32">
        <f>VLOOKUP($A16,'Annual_Prices-Nominal'!$A:$CA,MATCH(BW$3,'Annual_Prices-Nominal'!$A$3:$CA$3,0),0)</f>
        <v>25.63</v>
      </c>
      <c r="BX16" s="32">
        <f>VLOOKUP($A16,'Annual_Prices-Nominal'!$A:$CA,MATCH(BX$3,'Annual_Prices-Nominal'!$A$3:$CA$3,0),0)</f>
        <v>15.38</v>
      </c>
      <c r="BY16" s="32">
        <f>VLOOKUP($A16,'Annual_Prices-Nominal'!$A:$CA,MATCH(BY$3,'Annual_Prices-Nominal'!$A$3:$CA$3,0),0)</f>
        <v>3.08</v>
      </c>
      <c r="BZ16" s="32">
        <f>VLOOKUP($A16,'Annual_Prices-Nominal'!$A:$CA,MATCH(BZ$3,'Annual_Prices-Nominal'!$A$3:$CA$3,0),0)</f>
        <v>3.08</v>
      </c>
      <c r="CA16" s="32">
        <f>VLOOKUP($A16,'Annual_Prices-Nominal'!$A:$CA,MATCH(CA$3,'Annual_Prices-Nominal'!$A$3:$CA$3,0),0)</f>
        <v>3.7</v>
      </c>
      <c r="CB16" s="38">
        <f>VLOOKUP($A16,'Annual_Prices-Nominal'!$A:$CA,MATCH(CB$3,'Annual_Prices-Nominal'!$A$3:$CA$3,0),0)</f>
        <v>3.8</v>
      </c>
      <c r="CD16" s="39">
        <f>VLOOKUP($A16,GDP!$A$8:$D$50,3,0)</f>
        <v>2.3641440135783325E-2</v>
      </c>
    </row>
    <row r="17" spans="1:82" ht="14.4" x14ac:dyDescent="0.3">
      <c r="A17" s="23">
        <f t="shared" si="6"/>
        <v>2024</v>
      </c>
      <c r="B17" s="27">
        <f t="shared" si="7"/>
        <v>45323</v>
      </c>
      <c r="C17" s="31">
        <v>33.418970000000002</v>
      </c>
      <c r="D17" s="32">
        <v>32.862319999999997</v>
      </c>
      <c r="E17" s="32">
        <v>30.099530000000001</v>
      </c>
      <c r="F17" s="32">
        <v>29.110779999999998</v>
      </c>
      <c r="G17" s="32">
        <v>29.922429999999999</v>
      </c>
      <c r="H17" s="32">
        <v>28.31409</v>
      </c>
      <c r="I17" s="32">
        <v>29.65</v>
      </c>
      <c r="J17" s="32">
        <v>29.9</v>
      </c>
      <c r="K17" s="32">
        <v>29.72</v>
      </c>
      <c r="L17" s="32">
        <v>29.97</v>
      </c>
      <c r="M17" s="32">
        <v>24.63</v>
      </c>
      <c r="N17" s="32">
        <v>24.51</v>
      </c>
      <c r="P17" s="32">
        <f>VLOOKUP($A17,'Annual_Prices-Nominal'!$A$4:$X$39,MATCH('Forecast-Peak_OffPeak-Nominal'!P$3,'Annual_Prices-Nominal'!$A$3:$X$3,0),FALSE)</f>
        <v>105.506</v>
      </c>
      <c r="Q17" s="32">
        <f>VLOOKUP($A17,'Annual_Prices-Nominal'!$A$4:$X$39,MATCH('Forecast-Peak_OffPeak-Nominal'!Q$3,'Annual_Prices-Nominal'!$A$3:$X$3,0),FALSE)</f>
        <v>106.4</v>
      </c>
      <c r="R17" s="32">
        <f>VLOOKUP($A17,'Annual_Prices-Nominal'!$A$4:$X$39,MATCH('Forecast-Peak_OffPeak-Nominal'!R$3,'Annual_Prices-Nominal'!$A$3:$X$3,0),FALSE)</f>
        <v>104.53</v>
      </c>
      <c r="S17" s="32">
        <f>VLOOKUP($A17,'Annual_Prices-Nominal'!$A$4:$X$39,MATCH('Forecast-Peak_OffPeak-Nominal'!S$3,'Annual_Prices-Nominal'!$A$3:$X$3,0),FALSE)</f>
        <v>103.59</v>
      </c>
      <c r="T17" s="32">
        <f>VLOOKUP($A17,'Annual_Prices-Nominal'!$A$4:$X$39,MATCH('Forecast-Peak_OffPeak-Nominal'!T$3,'Annual_Prices-Nominal'!$A$3:$X$3,0),FALSE)</f>
        <v>64.530077947962056</v>
      </c>
      <c r="U17" s="32">
        <f>VLOOKUP($A17,'Annual_Prices-Nominal'!$A$4:$X$39,MATCH('Forecast-Peak_OffPeak-Nominal'!U$3,'Annual_Prices-Nominal'!$A$3:$X$3,0),FALSE)</f>
        <v>67.31</v>
      </c>
      <c r="V17" s="32">
        <f>VLOOKUP($A17,'Annual_Prices-Nominal'!$A$4:$X$39,MATCH('Forecast-Peak_OffPeak-Nominal'!V$3,'Annual_Prices-Nominal'!$A$3:$X$3,0),FALSE)</f>
        <v>57.337892173913033</v>
      </c>
      <c r="W17" s="32">
        <f>VLOOKUP($A17,'Annual_Prices-Nominal'!$A$4:$X$39,MATCH('Forecast-Peak_OffPeak-Nominal'!W$3,'Annual_Prices-Nominal'!$A$3:$X$3,0),FALSE)</f>
        <v>15.72</v>
      </c>
      <c r="X17" s="32">
        <f>VLOOKUP($A17,'Annual_Prices-Nominal'!$A$4:$X$39,MATCH('Forecast-Peak_OffPeak-Nominal'!X$3,'Annual_Prices-Nominal'!$A$3:$X$3,0),FALSE)</f>
        <v>13.68</v>
      </c>
      <c r="Y17" s="38">
        <f>VLOOKUP($A17,'Annual_Prices-Nominal'!$A$4:$X$39,MATCH('Forecast-Peak_OffPeak-Nominal'!Y$3,'Annual_Prices-Nominal'!$A$3:$X$3,0),FALSE)</f>
        <v>43.803659574468085</v>
      </c>
      <c r="AA17" s="31">
        <v>4.21</v>
      </c>
      <c r="AB17" s="32">
        <v>3.7</v>
      </c>
      <c r="AC17" s="32">
        <v>3.74</v>
      </c>
      <c r="AD17" s="32">
        <v>4.18</v>
      </c>
      <c r="AE17" s="32">
        <v>4.18</v>
      </c>
      <c r="AF17" s="32">
        <v>3.97</v>
      </c>
      <c r="AG17" s="38">
        <v>0.29908157605572228</v>
      </c>
      <c r="AI17" s="32">
        <v>9.7275856570736323</v>
      </c>
      <c r="AJ17" s="32">
        <v>4.2103001783457499</v>
      </c>
      <c r="AL17" s="33">
        <v>0.52508980897225632</v>
      </c>
      <c r="AM17" s="33">
        <v>0.72286919972033548</v>
      </c>
      <c r="AO17" s="34">
        <f>VLOOKUP($A17,'Annual_Prices-Nominal'!$A$4:$CH$39,MATCH('Forecast-Peak_OffPeak-Nominal'!AO$3,'Annual_Prices-Nominal'!$A$3:$CH$3,0),FALSE)</f>
        <v>2</v>
      </c>
      <c r="AP17" s="35">
        <f>VLOOKUP($A17,'Annual_Prices-Nominal'!$A$4:$CH$39,MATCH('Forecast-Peak_OffPeak-Nominal'!AP$3,'Annual_Prices-Nominal'!$A$3:$CH$3,0),FALSE)</f>
        <v>2</v>
      </c>
      <c r="AQ17" s="36">
        <f>IF(AND(MONTH($B17)&gt;=5,MONTH($B17)&lt;=9),VLOOKUP($A17,'Annual_Prices-Nominal'!$A$1:$AQ$39,MATCH('Forecast-Peak_OffPeak-Nominal'!AQ$2,'Annual_Prices-Nominal'!$A$2:$AQ$2,0),FALSE),0)</f>
        <v>0</v>
      </c>
      <c r="AR17" s="37">
        <f>IF(AND(MONTH($B17)&gt;=5,MONTH($B17)&lt;=9),VLOOKUP($A17,'Annual_Prices-Nominal'!$A$1:$AQ$39,MATCH('Forecast-Peak_OffPeak-Nominal'!AR$2,'Annual_Prices-Nominal'!$A$2:$AQ$2,0),FALSE),0)</f>
        <v>0</v>
      </c>
      <c r="AT17" s="83">
        <f>VLOOKUP($A17,'Annual_Prices-Nominal'!$A$4:$CH$39,MATCH('Forecast-Peak_OffPeak-Nominal'!AT$3,'Annual_Prices-Nominal'!$A$3:$CH$3,0),FALSE)</f>
        <v>14.35</v>
      </c>
      <c r="AU17" s="38">
        <f>VLOOKUP($A17,'Annual_Prices-Nominal'!$A$4:$CH$39,MATCH('Forecast-Peak_OffPeak-Nominal'!AU$3,'Annual_Prices-Nominal'!$A$3:$CH$3,0),FALSE)</f>
        <v>14.35</v>
      </c>
      <c r="AV17" s="38">
        <f>VLOOKUP($A17,'Annual_Prices-Nominal'!$A$4:$CH$39,MATCH('Forecast-Peak_OffPeak-Nominal'!AV$3,'Annual_Prices-Nominal'!$A$3:$CH$3,0),FALSE)</f>
        <v>0</v>
      </c>
      <c r="AX17" s="31">
        <f t="shared" si="0"/>
        <v>9.0321540540540539</v>
      </c>
      <c r="AY17" s="32">
        <f t="shared" si="1"/>
        <v>7.5817455919395469</v>
      </c>
      <c r="AZ17" s="32">
        <f t="shared" si="2"/>
        <v>7.5371360201511326</v>
      </c>
      <c r="BA17" s="32">
        <f t="shared" si="3"/>
        <v>7.0933014354066986</v>
      </c>
      <c r="BB17" s="32">
        <f t="shared" si="4"/>
        <v>7.1100478468899526</v>
      </c>
      <c r="BC17" s="38">
        <f t="shared" si="5"/>
        <v>5.892344497607656</v>
      </c>
      <c r="BE17" s="60">
        <v>31.087868852459021</v>
      </c>
      <c r="BF17" s="38">
        <v>240.09509978384801</v>
      </c>
      <c r="BH17" s="31">
        <f>VLOOKUP($A17,'Annual_Prices-Nominal'!$A:$CA,MATCH(BH$3,'Annual_Prices-Nominal'!$A$3:$CA$3,0),0)</f>
        <v>28</v>
      </c>
      <c r="BI17" s="31">
        <f>VLOOKUP($A17,'Annual_Prices-Nominal'!$A:$CA,MATCH(BI$3,'Annual_Prices-Nominal'!$A$3:$CA$3,0),0)</f>
        <v>60.5</v>
      </c>
      <c r="BJ17" s="32">
        <f>VLOOKUP($A17,'Annual_Prices-Nominal'!$A:$CA,MATCH(BJ$3,'Annual_Prices-Nominal'!$A$3:$CA$3,0),0)</f>
        <v>45.5</v>
      </c>
      <c r="BK17" s="32">
        <f>VLOOKUP($A17,'Annual_Prices-Nominal'!$A:$CA,MATCH(BK$3,'Annual_Prices-Nominal'!$A$3:$CA$3,0),0)</f>
        <v>28.7</v>
      </c>
      <c r="BL17" s="32">
        <f>VLOOKUP($A17,'Annual_Prices-Nominal'!$A:$CA,MATCH(BL$3,'Annual_Prices-Nominal'!$A$3:$CA$3,0),0)</f>
        <v>28.7</v>
      </c>
      <c r="BM17" s="32">
        <f>VLOOKUP($A17,'Annual_Prices-Nominal'!$A:$CA,MATCH(BM$3,'Annual_Prices-Nominal'!$A$3:$CA$3,0),0)</f>
        <v>28.7</v>
      </c>
      <c r="BN17" s="32">
        <f>VLOOKUP($A17,'Annual_Prices-Nominal'!$A:$CA,MATCH(BN$3,'Annual_Prices-Nominal'!$A$3:$CA$3,0),0)</f>
        <v>15.38</v>
      </c>
      <c r="BO17" s="32">
        <f>VLOOKUP($A17,'Annual_Prices-Nominal'!$A:$CA,MATCH(BO$3,'Annual_Prices-Nominal'!$A$3:$CA$3,0),0)</f>
        <v>28.7</v>
      </c>
      <c r="BP17" s="32">
        <f>VLOOKUP($A17,'Annual_Prices-Nominal'!$A:$CA,MATCH(BP$3,'Annual_Prices-Nominal'!$A$3:$CA$3,0),0)</f>
        <v>22.55</v>
      </c>
      <c r="BQ17" s="32">
        <f>VLOOKUP($A17,'Annual_Prices-Nominal'!$A:$CA,MATCH(BQ$3,'Annual_Prices-Nominal'!$A$3:$CA$3,0),0)</f>
        <v>37.67</v>
      </c>
      <c r="BR17" s="32">
        <f>VLOOKUP($A17,'Annual_Prices-Nominal'!$A:$CA,MATCH(BR$3,'Annual_Prices-Nominal'!$A$3:$CA$3,0),0)</f>
        <v>38.44</v>
      </c>
      <c r="BS17" s="32">
        <f>VLOOKUP($A17,'Annual_Prices-Nominal'!$A:$CA,MATCH(BS$3,'Annual_Prices-Nominal'!$A$3:$CA$3,0),0)</f>
        <v>35.36</v>
      </c>
      <c r="BT17" s="32">
        <f>VLOOKUP($A17,'Annual_Prices-Nominal'!$A:$CA,MATCH(BT$3,'Annual_Prices-Nominal'!$A$3:$CA$3,0),0)</f>
        <v>35.36</v>
      </c>
      <c r="BU17" s="32">
        <f>VLOOKUP($A17,'Annual_Prices-Nominal'!$A:$CA,MATCH(BU$3,'Annual_Prices-Nominal'!$A$3:$CA$3,0),0)</f>
        <v>35.36</v>
      </c>
      <c r="BV17" s="32">
        <f>VLOOKUP($A17,'Annual_Prices-Nominal'!$A:$CA,MATCH(BV$3,'Annual_Prices-Nominal'!$A$3:$CA$3,0),0)</f>
        <v>36.39</v>
      </c>
      <c r="BW17" s="32">
        <f>VLOOKUP($A17,'Annual_Prices-Nominal'!$A:$CA,MATCH(BW$3,'Annual_Prices-Nominal'!$A$3:$CA$3,0),0)</f>
        <v>25.63</v>
      </c>
      <c r="BX17" s="32">
        <f>VLOOKUP($A17,'Annual_Prices-Nominal'!$A:$CA,MATCH(BX$3,'Annual_Prices-Nominal'!$A$3:$CA$3,0),0)</f>
        <v>15.38</v>
      </c>
      <c r="BY17" s="32">
        <f>VLOOKUP($A17,'Annual_Prices-Nominal'!$A:$CA,MATCH(BY$3,'Annual_Prices-Nominal'!$A$3:$CA$3,0),0)</f>
        <v>3.08</v>
      </c>
      <c r="BZ17" s="32">
        <f>VLOOKUP($A17,'Annual_Prices-Nominal'!$A:$CA,MATCH(BZ$3,'Annual_Prices-Nominal'!$A$3:$CA$3,0),0)</f>
        <v>3.08</v>
      </c>
      <c r="CA17" s="32">
        <f>VLOOKUP($A17,'Annual_Prices-Nominal'!$A:$CA,MATCH(CA$3,'Annual_Prices-Nominal'!$A$3:$CA$3,0),0)</f>
        <v>3.7</v>
      </c>
      <c r="CB17" s="38">
        <f>VLOOKUP($A17,'Annual_Prices-Nominal'!$A:$CA,MATCH(CB$3,'Annual_Prices-Nominal'!$A$3:$CA$3,0),0)</f>
        <v>3.8</v>
      </c>
      <c r="CD17" s="39">
        <f>VLOOKUP($A17,GDP!$A$8:$D$50,3,0)</f>
        <v>2.3641440135783325E-2</v>
      </c>
    </row>
    <row r="18" spans="1:82" ht="14.4" x14ac:dyDescent="0.3">
      <c r="A18" s="23">
        <f t="shared" si="6"/>
        <v>2024</v>
      </c>
      <c r="B18" s="27">
        <f t="shared" si="7"/>
        <v>45352</v>
      </c>
      <c r="C18" s="31">
        <v>30.659420000000001</v>
      </c>
      <c r="D18" s="32">
        <v>29.566870000000002</v>
      </c>
      <c r="E18" s="32">
        <v>27.278780000000001</v>
      </c>
      <c r="F18" s="32">
        <v>26.219909999999999</v>
      </c>
      <c r="G18" s="32">
        <v>27.15654</v>
      </c>
      <c r="H18" s="32">
        <v>25.47578</v>
      </c>
      <c r="I18" s="32">
        <v>27.17</v>
      </c>
      <c r="J18" s="32">
        <v>26.78</v>
      </c>
      <c r="K18" s="32">
        <v>27.1</v>
      </c>
      <c r="L18" s="32">
        <v>26.66</v>
      </c>
      <c r="M18" s="32">
        <v>16.98</v>
      </c>
      <c r="N18" s="32">
        <v>19.79</v>
      </c>
      <c r="P18" s="32">
        <f>VLOOKUP($A18,'Annual_Prices-Nominal'!$A$4:$X$39,MATCH('Forecast-Peak_OffPeak-Nominal'!P$3,'Annual_Prices-Nominal'!$A$3:$X$3,0),FALSE)</f>
        <v>105.506</v>
      </c>
      <c r="Q18" s="32">
        <f>VLOOKUP($A18,'Annual_Prices-Nominal'!$A$4:$X$39,MATCH('Forecast-Peak_OffPeak-Nominal'!Q$3,'Annual_Prices-Nominal'!$A$3:$X$3,0),FALSE)</f>
        <v>106.4</v>
      </c>
      <c r="R18" s="32">
        <f>VLOOKUP($A18,'Annual_Prices-Nominal'!$A$4:$X$39,MATCH('Forecast-Peak_OffPeak-Nominal'!R$3,'Annual_Prices-Nominal'!$A$3:$X$3,0),FALSE)</f>
        <v>104.53</v>
      </c>
      <c r="S18" s="32">
        <f>VLOOKUP($A18,'Annual_Prices-Nominal'!$A$4:$X$39,MATCH('Forecast-Peak_OffPeak-Nominal'!S$3,'Annual_Prices-Nominal'!$A$3:$X$3,0),FALSE)</f>
        <v>103.59</v>
      </c>
      <c r="T18" s="32">
        <f>VLOOKUP($A18,'Annual_Prices-Nominal'!$A$4:$X$39,MATCH('Forecast-Peak_OffPeak-Nominal'!T$3,'Annual_Prices-Nominal'!$A$3:$X$3,0),FALSE)</f>
        <v>64.530077947962056</v>
      </c>
      <c r="U18" s="32">
        <f>VLOOKUP($A18,'Annual_Prices-Nominal'!$A$4:$X$39,MATCH('Forecast-Peak_OffPeak-Nominal'!U$3,'Annual_Prices-Nominal'!$A$3:$X$3,0),FALSE)</f>
        <v>67.31</v>
      </c>
      <c r="V18" s="32">
        <f>VLOOKUP($A18,'Annual_Prices-Nominal'!$A$4:$X$39,MATCH('Forecast-Peak_OffPeak-Nominal'!V$3,'Annual_Prices-Nominal'!$A$3:$X$3,0),FALSE)</f>
        <v>57.337892173913033</v>
      </c>
      <c r="W18" s="32">
        <f>VLOOKUP($A18,'Annual_Prices-Nominal'!$A$4:$X$39,MATCH('Forecast-Peak_OffPeak-Nominal'!W$3,'Annual_Prices-Nominal'!$A$3:$X$3,0),FALSE)</f>
        <v>15.72</v>
      </c>
      <c r="X18" s="32">
        <f>VLOOKUP($A18,'Annual_Prices-Nominal'!$A$4:$X$39,MATCH('Forecast-Peak_OffPeak-Nominal'!X$3,'Annual_Prices-Nominal'!$A$3:$X$3,0),FALSE)</f>
        <v>13.68</v>
      </c>
      <c r="Y18" s="38">
        <f>VLOOKUP($A18,'Annual_Prices-Nominal'!$A$4:$X$39,MATCH('Forecast-Peak_OffPeak-Nominal'!Y$3,'Annual_Prices-Nominal'!$A$3:$X$3,0),FALSE)</f>
        <v>43.803659574468085</v>
      </c>
      <c r="AA18" s="31">
        <v>3.84</v>
      </c>
      <c r="AB18" s="32">
        <v>3.55</v>
      </c>
      <c r="AC18" s="32">
        <v>3.54</v>
      </c>
      <c r="AD18" s="32">
        <v>4.0199999999999996</v>
      </c>
      <c r="AE18" s="32">
        <v>3.82</v>
      </c>
      <c r="AF18" s="32">
        <v>3.61</v>
      </c>
      <c r="AG18" s="38">
        <v>0.29908157605572228</v>
      </c>
      <c r="AI18" s="32">
        <v>9.359253069026142</v>
      </c>
      <c r="AJ18" s="32">
        <v>3.84196759029826</v>
      </c>
      <c r="AL18" s="33">
        <v>0.52431714377890148</v>
      </c>
      <c r="AM18" s="33">
        <v>0.72209653452698053</v>
      </c>
      <c r="AO18" s="34">
        <f>VLOOKUP($A18,'Annual_Prices-Nominal'!$A$4:$CH$39,MATCH('Forecast-Peak_OffPeak-Nominal'!AO$3,'Annual_Prices-Nominal'!$A$3:$CH$3,0),FALSE)</f>
        <v>2</v>
      </c>
      <c r="AP18" s="35">
        <f>VLOOKUP($A18,'Annual_Prices-Nominal'!$A$4:$CH$39,MATCH('Forecast-Peak_OffPeak-Nominal'!AP$3,'Annual_Prices-Nominal'!$A$3:$CH$3,0),FALSE)</f>
        <v>2</v>
      </c>
      <c r="AQ18" s="36">
        <f>IF(AND(MONTH($B18)&gt;=5,MONTH($B18)&lt;=9),VLOOKUP($A18,'Annual_Prices-Nominal'!$A$1:$AQ$39,MATCH('Forecast-Peak_OffPeak-Nominal'!AQ$2,'Annual_Prices-Nominal'!$A$2:$AQ$2,0),FALSE),0)</f>
        <v>0</v>
      </c>
      <c r="AR18" s="37">
        <f>IF(AND(MONTH($B18)&gt;=5,MONTH($B18)&lt;=9),VLOOKUP($A18,'Annual_Prices-Nominal'!$A$1:$AQ$39,MATCH('Forecast-Peak_OffPeak-Nominal'!AR$2,'Annual_Prices-Nominal'!$A$2:$AQ$2,0),FALSE),0)</f>
        <v>0</v>
      </c>
      <c r="AT18" s="83">
        <f>VLOOKUP($A18,'Annual_Prices-Nominal'!$A$4:$CH$39,MATCH('Forecast-Peak_OffPeak-Nominal'!AT$3,'Annual_Prices-Nominal'!$A$3:$CH$3,0),FALSE)</f>
        <v>14.35</v>
      </c>
      <c r="AU18" s="38">
        <f>VLOOKUP($A18,'Annual_Prices-Nominal'!$A$4:$CH$39,MATCH('Forecast-Peak_OffPeak-Nominal'!AU$3,'Annual_Prices-Nominal'!$A$3:$CH$3,0),FALSE)</f>
        <v>14.35</v>
      </c>
      <c r="AV18" s="38">
        <f>VLOOKUP($A18,'Annual_Prices-Nominal'!$A$4:$CH$39,MATCH('Forecast-Peak_OffPeak-Nominal'!AV$3,'Annual_Prices-Nominal'!$A$3:$CH$3,0),FALSE)</f>
        <v>0</v>
      </c>
      <c r="AX18" s="31">
        <f t="shared" si="0"/>
        <v>8.6364563380281698</v>
      </c>
      <c r="AY18" s="32">
        <f t="shared" si="1"/>
        <v>7.5564487534626048</v>
      </c>
      <c r="AZ18" s="32">
        <f t="shared" si="2"/>
        <v>7.5225872576177286</v>
      </c>
      <c r="BA18" s="32">
        <f t="shared" si="3"/>
        <v>7.1125654450261786</v>
      </c>
      <c r="BB18" s="32">
        <f t="shared" si="4"/>
        <v>7.0942408376963355</v>
      </c>
      <c r="BC18" s="38">
        <f t="shared" si="5"/>
        <v>4.2238805970149258</v>
      </c>
      <c r="BE18" s="60">
        <v>31.087868852459021</v>
      </c>
      <c r="BF18" s="38">
        <v>240.09509978384801</v>
      </c>
      <c r="BH18" s="31">
        <f>VLOOKUP($A18,'Annual_Prices-Nominal'!$A:$CA,MATCH(BH$3,'Annual_Prices-Nominal'!$A$3:$CA$3,0),0)</f>
        <v>28</v>
      </c>
      <c r="BI18" s="31">
        <f>VLOOKUP($A18,'Annual_Prices-Nominal'!$A:$CA,MATCH(BI$3,'Annual_Prices-Nominal'!$A$3:$CA$3,0),0)</f>
        <v>60.5</v>
      </c>
      <c r="BJ18" s="32">
        <f>VLOOKUP($A18,'Annual_Prices-Nominal'!$A:$CA,MATCH(BJ$3,'Annual_Prices-Nominal'!$A$3:$CA$3,0),0)</f>
        <v>45.5</v>
      </c>
      <c r="BK18" s="32">
        <f>VLOOKUP($A18,'Annual_Prices-Nominal'!$A:$CA,MATCH(BK$3,'Annual_Prices-Nominal'!$A$3:$CA$3,0),0)</f>
        <v>28.7</v>
      </c>
      <c r="BL18" s="32">
        <f>VLOOKUP($A18,'Annual_Prices-Nominal'!$A:$CA,MATCH(BL$3,'Annual_Prices-Nominal'!$A$3:$CA$3,0),0)</f>
        <v>28.7</v>
      </c>
      <c r="BM18" s="32">
        <f>VLOOKUP($A18,'Annual_Prices-Nominal'!$A:$CA,MATCH(BM$3,'Annual_Prices-Nominal'!$A$3:$CA$3,0),0)</f>
        <v>28.7</v>
      </c>
      <c r="BN18" s="32">
        <f>VLOOKUP($A18,'Annual_Prices-Nominal'!$A:$CA,MATCH(BN$3,'Annual_Prices-Nominal'!$A$3:$CA$3,0),0)</f>
        <v>15.38</v>
      </c>
      <c r="BO18" s="32">
        <f>VLOOKUP($A18,'Annual_Prices-Nominal'!$A:$CA,MATCH(BO$3,'Annual_Prices-Nominal'!$A$3:$CA$3,0),0)</f>
        <v>28.7</v>
      </c>
      <c r="BP18" s="32">
        <f>VLOOKUP($A18,'Annual_Prices-Nominal'!$A:$CA,MATCH(BP$3,'Annual_Prices-Nominal'!$A$3:$CA$3,0),0)</f>
        <v>22.55</v>
      </c>
      <c r="BQ18" s="32">
        <f>VLOOKUP($A18,'Annual_Prices-Nominal'!$A:$CA,MATCH(BQ$3,'Annual_Prices-Nominal'!$A$3:$CA$3,0),0)</f>
        <v>37.67</v>
      </c>
      <c r="BR18" s="32">
        <f>VLOOKUP($A18,'Annual_Prices-Nominal'!$A:$CA,MATCH(BR$3,'Annual_Prices-Nominal'!$A$3:$CA$3,0),0)</f>
        <v>38.44</v>
      </c>
      <c r="BS18" s="32">
        <f>VLOOKUP($A18,'Annual_Prices-Nominal'!$A:$CA,MATCH(BS$3,'Annual_Prices-Nominal'!$A$3:$CA$3,0),0)</f>
        <v>35.36</v>
      </c>
      <c r="BT18" s="32">
        <f>VLOOKUP($A18,'Annual_Prices-Nominal'!$A:$CA,MATCH(BT$3,'Annual_Prices-Nominal'!$A$3:$CA$3,0),0)</f>
        <v>35.36</v>
      </c>
      <c r="BU18" s="32">
        <f>VLOOKUP($A18,'Annual_Prices-Nominal'!$A:$CA,MATCH(BU$3,'Annual_Prices-Nominal'!$A$3:$CA$3,0),0)</f>
        <v>35.36</v>
      </c>
      <c r="BV18" s="32">
        <f>VLOOKUP($A18,'Annual_Prices-Nominal'!$A:$CA,MATCH(BV$3,'Annual_Prices-Nominal'!$A$3:$CA$3,0),0)</f>
        <v>36.39</v>
      </c>
      <c r="BW18" s="32">
        <f>VLOOKUP($A18,'Annual_Prices-Nominal'!$A:$CA,MATCH(BW$3,'Annual_Prices-Nominal'!$A$3:$CA$3,0),0)</f>
        <v>25.63</v>
      </c>
      <c r="BX18" s="32">
        <f>VLOOKUP($A18,'Annual_Prices-Nominal'!$A:$CA,MATCH(BX$3,'Annual_Prices-Nominal'!$A$3:$CA$3,0),0)</f>
        <v>15.38</v>
      </c>
      <c r="BY18" s="32">
        <f>VLOOKUP($A18,'Annual_Prices-Nominal'!$A:$CA,MATCH(BY$3,'Annual_Prices-Nominal'!$A$3:$CA$3,0),0)</f>
        <v>3.08</v>
      </c>
      <c r="BZ18" s="32">
        <f>VLOOKUP($A18,'Annual_Prices-Nominal'!$A:$CA,MATCH(BZ$3,'Annual_Prices-Nominal'!$A$3:$CA$3,0),0)</f>
        <v>3.08</v>
      </c>
      <c r="CA18" s="32">
        <f>VLOOKUP($A18,'Annual_Prices-Nominal'!$A:$CA,MATCH(CA$3,'Annual_Prices-Nominal'!$A$3:$CA$3,0),0)</f>
        <v>3.7</v>
      </c>
      <c r="CB18" s="38">
        <f>VLOOKUP($A18,'Annual_Prices-Nominal'!$A:$CA,MATCH(CB$3,'Annual_Prices-Nominal'!$A$3:$CA$3,0),0)</f>
        <v>3.8</v>
      </c>
      <c r="CD18" s="39">
        <f>VLOOKUP($A18,GDP!$A$8:$D$50,3,0)</f>
        <v>2.3641440135783325E-2</v>
      </c>
    </row>
    <row r="19" spans="1:82" ht="14.4" x14ac:dyDescent="0.3">
      <c r="A19" s="23">
        <f t="shared" si="6"/>
        <v>2024</v>
      </c>
      <c r="B19" s="27">
        <f t="shared" si="7"/>
        <v>45383</v>
      </c>
      <c r="C19" s="31">
        <v>31.596489999999999</v>
      </c>
      <c r="D19" s="32">
        <v>29.639559999999999</v>
      </c>
      <c r="E19" s="32">
        <v>28.083210000000001</v>
      </c>
      <c r="F19" s="32">
        <v>26.877030000000001</v>
      </c>
      <c r="G19" s="32">
        <v>28.108840000000001</v>
      </c>
      <c r="H19" s="32">
        <v>26.755109999999998</v>
      </c>
      <c r="I19" s="32">
        <v>26.86</v>
      </c>
      <c r="J19" s="32">
        <v>26.73</v>
      </c>
      <c r="K19" s="32">
        <v>26.99</v>
      </c>
      <c r="L19" s="32">
        <v>26.73</v>
      </c>
      <c r="M19" s="32">
        <v>16.48</v>
      </c>
      <c r="N19" s="32">
        <v>22.07</v>
      </c>
      <c r="P19" s="32">
        <f>VLOOKUP($A19,'Annual_Prices-Nominal'!$A$4:$X$39,MATCH('Forecast-Peak_OffPeak-Nominal'!P$3,'Annual_Prices-Nominal'!$A$3:$X$3,0),FALSE)</f>
        <v>105.506</v>
      </c>
      <c r="Q19" s="32">
        <f>VLOOKUP($A19,'Annual_Prices-Nominal'!$A$4:$X$39,MATCH('Forecast-Peak_OffPeak-Nominal'!Q$3,'Annual_Prices-Nominal'!$A$3:$X$3,0),FALSE)</f>
        <v>106.4</v>
      </c>
      <c r="R19" s="32">
        <f>VLOOKUP($A19,'Annual_Prices-Nominal'!$A$4:$X$39,MATCH('Forecast-Peak_OffPeak-Nominal'!R$3,'Annual_Prices-Nominal'!$A$3:$X$3,0),FALSE)</f>
        <v>104.53</v>
      </c>
      <c r="S19" s="32">
        <f>VLOOKUP($A19,'Annual_Prices-Nominal'!$A$4:$X$39,MATCH('Forecast-Peak_OffPeak-Nominal'!S$3,'Annual_Prices-Nominal'!$A$3:$X$3,0),FALSE)</f>
        <v>103.59</v>
      </c>
      <c r="T19" s="32">
        <f>VLOOKUP($A19,'Annual_Prices-Nominal'!$A$4:$X$39,MATCH('Forecast-Peak_OffPeak-Nominal'!T$3,'Annual_Prices-Nominal'!$A$3:$X$3,0),FALSE)</f>
        <v>64.530077947962056</v>
      </c>
      <c r="U19" s="32">
        <f>VLOOKUP($A19,'Annual_Prices-Nominal'!$A$4:$X$39,MATCH('Forecast-Peak_OffPeak-Nominal'!U$3,'Annual_Prices-Nominal'!$A$3:$X$3,0),FALSE)</f>
        <v>67.31</v>
      </c>
      <c r="V19" s="32">
        <f>VLOOKUP($A19,'Annual_Prices-Nominal'!$A$4:$X$39,MATCH('Forecast-Peak_OffPeak-Nominal'!V$3,'Annual_Prices-Nominal'!$A$3:$X$3,0),FALSE)</f>
        <v>57.337892173913033</v>
      </c>
      <c r="W19" s="32">
        <f>VLOOKUP($A19,'Annual_Prices-Nominal'!$A$4:$X$39,MATCH('Forecast-Peak_OffPeak-Nominal'!W$3,'Annual_Prices-Nominal'!$A$3:$X$3,0),FALSE)</f>
        <v>15.72</v>
      </c>
      <c r="X19" s="32">
        <f>VLOOKUP($A19,'Annual_Prices-Nominal'!$A$4:$X$39,MATCH('Forecast-Peak_OffPeak-Nominal'!X$3,'Annual_Prices-Nominal'!$A$3:$X$3,0),FALSE)</f>
        <v>13.68</v>
      </c>
      <c r="Y19" s="38">
        <f>VLOOKUP($A19,'Annual_Prices-Nominal'!$A$4:$X$39,MATCH('Forecast-Peak_OffPeak-Nominal'!Y$3,'Annual_Prices-Nominal'!$A$3:$X$3,0),FALSE)</f>
        <v>43.803659574468085</v>
      </c>
      <c r="AA19" s="31">
        <v>3.61</v>
      </c>
      <c r="AB19" s="32">
        <v>3.3</v>
      </c>
      <c r="AC19" s="32">
        <v>3.39</v>
      </c>
      <c r="AD19" s="32">
        <v>3.63</v>
      </c>
      <c r="AE19" s="32">
        <v>3.6</v>
      </c>
      <c r="AF19" s="32">
        <v>3.5</v>
      </c>
      <c r="AG19" s="38">
        <v>0.29908157605572228</v>
      </c>
      <c r="AI19" s="32">
        <v>9.1291991721093613</v>
      </c>
      <c r="AJ19" s="32">
        <v>3.6119136933814802</v>
      </c>
      <c r="AL19" s="33">
        <v>0.51772689700238517</v>
      </c>
      <c r="AM19" s="33">
        <v>0.71550628775046421</v>
      </c>
      <c r="AO19" s="34">
        <f>VLOOKUP($A19,'Annual_Prices-Nominal'!$A$4:$CH$39,MATCH('Forecast-Peak_OffPeak-Nominal'!AO$3,'Annual_Prices-Nominal'!$A$3:$CH$3,0),FALSE)</f>
        <v>2</v>
      </c>
      <c r="AP19" s="35">
        <f>VLOOKUP($A19,'Annual_Prices-Nominal'!$A$4:$CH$39,MATCH('Forecast-Peak_OffPeak-Nominal'!AP$3,'Annual_Prices-Nominal'!$A$3:$CH$3,0),FALSE)</f>
        <v>2</v>
      </c>
      <c r="AQ19" s="36">
        <f>IF(AND(MONTH($B19)&gt;=5,MONTH($B19)&lt;=9),VLOOKUP($A19,'Annual_Prices-Nominal'!$A$1:$AQ$39,MATCH('Forecast-Peak_OffPeak-Nominal'!AQ$2,'Annual_Prices-Nominal'!$A$2:$AQ$2,0),FALSE),0)</f>
        <v>0</v>
      </c>
      <c r="AR19" s="37">
        <f>IF(AND(MONTH($B19)&gt;=5,MONTH($B19)&lt;=9),VLOOKUP($A19,'Annual_Prices-Nominal'!$A$1:$AQ$39,MATCH('Forecast-Peak_OffPeak-Nominal'!AR$2,'Annual_Prices-Nominal'!$A$2:$AQ$2,0),FALSE),0)</f>
        <v>0</v>
      </c>
      <c r="AT19" s="83">
        <f>VLOOKUP($A19,'Annual_Prices-Nominal'!$A$4:$CH$39,MATCH('Forecast-Peak_OffPeak-Nominal'!AT$3,'Annual_Prices-Nominal'!$A$3:$CH$3,0),FALSE)</f>
        <v>14.35</v>
      </c>
      <c r="AU19" s="38">
        <f>VLOOKUP($A19,'Annual_Prices-Nominal'!$A$4:$CH$39,MATCH('Forecast-Peak_OffPeak-Nominal'!AU$3,'Annual_Prices-Nominal'!$A$3:$CH$3,0),FALSE)</f>
        <v>14.35</v>
      </c>
      <c r="AV19" s="38">
        <f>VLOOKUP($A19,'Annual_Prices-Nominal'!$A$4:$CH$39,MATCH('Forecast-Peak_OffPeak-Nominal'!AV$3,'Annual_Prices-Nominal'!$A$3:$CH$3,0),FALSE)</f>
        <v>0</v>
      </c>
      <c r="AX19" s="31">
        <f t="shared" si="0"/>
        <v>9.5746939393939403</v>
      </c>
      <c r="AY19" s="32">
        <f t="shared" si="1"/>
        <v>8.0237742857142855</v>
      </c>
      <c r="AZ19" s="32">
        <f t="shared" si="2"/>
        <v>8.0310971428571438</v>
      </c>
      <c r="BA19" s="32">
        <f t="shared" si="3"/>
        <v>7.4611111111111104</v>
      </c>
      <c r="BB19" s="32">
        <f t="shared" si="4"/>
        <v>7.4972222222222218</v>
      </c>
      <c r="BC19" s="38">
        <f t="shared" si="5"/>
        <v>4.5399449035812678</v>
      </c>
      <c r="BE19" s="60">
        <v>31.087868852459021</v>
      </c>
      <c r="BF19" s="38">
        <v>240.09509978384801</v>
      </c>
      <c r="BH19" s="31">
        <f>VLOOKUP($A19,'Annual_Prices-Nominal'!$A:$CA,MATCH(BH$3,'Annual_Prices-Nominal'!$A$3:$CA$3,0),0)</f>
        <v>28</v>
      </c>
      <c r="BI19" s="31">
        <f>VLOOKUP($A19,'Annual_Prices-Nominal'!$A:$CA,MATCH(BI$3,'Annual_Prices-Nominal'!$A$3:$CA$3,0),0)</f>
        <v>60.5</v>
      </c>
      <c r="BJ19" s="32">
        <f>VLOOKUP($A19,'Annual_Prices-Nominal'!$A:$CA,MATCH(BJ$3,'Annual_Prices-Nominal'!$A$3:$CA$3,0),0)</f>
        <v>45.5</v>
      </c>
      <c r="BK19" s="32">
        <f>VLOOKUP($A19,'Annual_Prices-Nominal'!$A:$CA,MATCH(BK$3,'Annual_Prices-Nominal'!$A$3:$CA$3,0),0)</f>
        <v>28.7</v>
      </c>
      <c r="BL19" s="32">
        <f>VLOOKUP($A19,'Annual_Prices-Nominal'!$A:$CA,MATCH(BL$3,'Annual_Prices-Nominal'!$A$3:$CA$3,0),0)</f>
        <v>28.7</v>
      </c>
      <c r="BM19" s="32">
        <f>VLOOKUP($A19,'Annual_Prices-Nominal'!$A:$CA,MATCH(BM$3,'Annual_Prices-Nominal'!$A$3:$CA$3,0),0)</f>
        <v>28.7</v>
      </c>
      <c r="BN19" s="32">
        <f>VLOOKUP($A19,'Annual_Prices-Nominal'!$A:$CA,MATCH(BN$3,'Annual_Prices-Nominal'!$A$3:$CA$3,0),0)</f>
        <v>15.38</v>
      </c>
      <c r="BO19" s="32">
        <f>VLOOKUP($A19,'Annual_Prices-Nominal'!$A:$CA,MATCH(BO$3,'Annual_Prices-Nominal'!$A$3:$CA$3,0),0)</f>
        <v>28.7</v>
      </c>
      <c r="BP19" s="32">
        <f>VLOOKUP($A19,'Annual_Prices-Nominal'!$A:$CA,MATCH(BP$3,'Annual_Prices-Nominal'!$A$3:$CA$3,0),0)</f>
        <v>22.55</v>
      </c>
      <c r="BQ19" s="32">
        <f>VLOOKUP($A19,'Annual_Prices-Nominal'!$A:$CA,MATCH(BQ$3,'Annual_Prices-Nominal'!$A$3:$CA$3,0),0)</f>
        <v>37.67</v>
      </c>
      <c r="BR19" s="32">
        <f>VLOOKUP($A19,'Annual_Prices-Nominal'!$A:$CA,MATCH(BR$3,'Annual_Prices-Nominal'!$A$3:$CA$3,0),0)</f>
        <v>38.44</v>
      </c>
      <c r="BS19" s="32">
        <f>VLOOKUP($A19,'Annual_Prices-Nominal'!$A:$CA,MATCH(BS$3,'Annual_Prices-Nominal'!$A$3:$CA$3,0),0)</f>
        <v>35.36</v>
      </c>
      <c r="BT19" s="32">
        <f>VLOOKUP($A19,'Annual_Prices-Nominal'!$A:$CA,MATCH(BT$3,'Annual_Prices-Nominal'!$A$3:$CA$3,0),0)</f>
        <v>35.36</v>
      </c>
      <c r="BU19" s="32">
        <f>VLOOKUP($A19,'Annual_Prices-Nominal'!$A:$CA,MATCH(BU$3,'Annual_Prices-Nominal'!$A$3:$CA$3,0),0)</f>
        <v>35.36</v>
      </c>
      <c r="BV19" s="32">
        <f>VLOOKUP($A19,'Annual_Prices-Nominal'!$A:$CA,MATCH(BV$3,'Annual_Prices-Nominal'!$A$3:$CA$3,0),0)</f>
        <v>36.39</v>
      </c>
      <c r="BW19" s="32">
        <f>VLOOKUP($A19,'Annual_Prices-Nominal'!$A:$CA,MATCH(BW$3,'Annual_Prices-Nominal'!$A$3:$CA$3,0),0)</f>
        <v>25.63</v>
      </c>
      <c r="BX19" s="32">
        <f>VLOOKUP($A19,'Annual_Prices-Nominal'!$A:$CA,MATCH(BX$3,'Annual_Prices-Nominal'!$A$3:$CA$3,0),0)</f>
        <v>15.38</v>
      </c>
      <c r="BY19" s="32">
        <f>VLOOKUP($A19,'Annual_Prices-Nominal'!$A:$CA,MATCH(BY$3,'Annual_Prices-Nominal'!$A$3:$CA$3,0),0)</f>
        <v>3.08</v>
      </c>
      <c r="BZ19" s="32">
        <f>VLOOKUP($A19,'Annual_Prices-Nominal'!$A:$CA,MATCH(BZ$3,'Annual_Prices-Nominal'!$A$3:$CA$3,0),0)</f>
        <v>3.08</v>
      </c>
      <c r="CA19" s="32">
        <f>VLOOKUP($A19,'Annual_Prices-Nominal'!$A:$CA,MATCH(CA$3,'Annual_Prices-Nominal'!$A$3:$CA$3,0),0)</f>
        <v>3.7</v>
      </c>
      <c r="CB19" s="38">
        <f>VLOOKUP($A19,'Annual_Prices-Nominal'!$A:$CA,MATCH(CB$3,'Annual_Prices-Nominal'!$A$3:$CA$3,0),0)</f>
        <v>3.8</v>
      </c>
      <c r="CD19" s="39">
        <f>VLOOKUP($A19,GDP!$A$8:$D$50,3,0)</f>
        <v>2.3641440135783325E-2</v>
      </c>
    </row>
    <row r="20" spans="1:82" ht="14.4" x14ac:dyDescent="0.3">
      <c r="A20" s="23">
        <f t="shared" si="6"/>
        <v>2024</v>
      </c>
      <c r="B20" s="27">
        <f t="shared" si="7"/>
        <v>45413</v>
      </c>
      <c r="C20" s="31">
        <v>38.300800000000002</v>
      </c>
      <c r="D20" s="32">
        <v>35.16131</v>
      </c>
      <c r="E20" s="32">
        <v>33.649000000000001</v>
      </c>
      <c r="F20" s="32">
        <v>28.01932</v>
      </c>
      <c r="G20" s="32">
        <v>33.839199999999998</v>
      </c>
      <c r="H20" s="32">
        <v>27.691700000000001</v>
      </c>
      <c r="I20" s="32">
        <v>34.32</v>
      </c>
      <c r="J20" s="32">
        <v>29.08</v>
      </c>
      <c r="K20" s="32">
        <v>34.67</v>
      </c>
      <c r="L20" s="32">
        <v>29.32</v>
      </c>
      <c r="M20" s="32">
        <v>30.47</v>
      </c>
      <c r="N20" s="32">
        <v>23.76</v>
      </c>
      <c r="P20" s="32">
        <f>VLOOKUP($A20,'Annual_Prices-Nominal'!$A$4:$X$39,MATCH('Forecast-Peak_OffPeak-Nominal'!P$3,'Annual_Prices-Nominal'!$A$3:$X$3,0),FALSE)</f>
        <v>105.506</v>
      </c>
      <c r="Q20" s="32">
        <f>VLOOKUP($A20,'Annual_Prices-Nominal'!$A$4:$X$39,MATCH('Forecast-Peak_OffPeak-Nominal'!Q$3,'Annual_Prices-Nominal'!$A$3:$X$3,0),FALSE)</f>
        <v>106.4</v>
      </c>
      <c r="R20" s="32">
        <f>VLOOKUP($A20,'Annual_Prices-Nominal'!$A$4:$X$39,MATCH('Forecast-Peak_OffPeak-Nominal'!R$3,'Annual_Prices-Nominal'!$A$3:$X$3,0),FALSE)</f>
        <v>104.53</v>
      </c>
      <c r="S20" s="32">
        <f>VLOOKUP($A20,'Annual_Prices-Nominal'!$A$4:$X$39,MATCH('Forecast-Peak_OffPeak-Nominal'!S$3,'Annual_Prices-Nominal'!$A$3:$X$3,0),FALSE)</f>
        <v>103.59</v>
      </c>
      <c r="T20" s="32">
        <f>VLOOKUP($A20,'Annual_Prices-Nominal'!$A$4:$X$39,MATCH('Forecast-Peak_OffPeak-Nominal'!T$3,'Annual_Prices-Nominal'!$A$3:$X$3,0),FALSE)</f>
        <v>64.530077947962056</v>
      </c>
      <c r="U20" s="32">
        <f>VLOOKUP($A20,'Annual_Prices-Nominal'!$A$4:$X$39,MATCH('Forecast-Peak_OffPeak-Nominal'!U$3,'Annual_Prices-Nominal'!$A$3:$X$3,0),FALSE)</f>
        <v>67.31</v>
      </c>
      <c r="V20" s="32">
        <f>VLOOKUP($A20,'Annual_Prices-Nominal'!$A$4:$X$39,MATCH('Forecast-Peak_OffPeak-Nominal'!V$3,'Annual_Prices-Nominal'!$A$3:$X$3,0),FALSE)</f>
        <v>57.337892173913033</v>
      </c>
      <c r="W20" s="32">
        <f>VLOOKUP($A20,'Annual_Prices-Nominal'!$A$4:$X$39,MATCH('Forecast-Peak_OffPeak-Nominal'!W$3,'Annual_Prices-Nominal'!$A$3:$X$3,0),FALSE)</f>
        <v>15.72</v>
      </c>
      <c r="X20" s="32">
        <f>VLOOKUP($A20,'Annual_Prices-Nominal'!$A$4:$X$39,MATCH('Forecast-Peak_OffPeak-Nominal'!X$3,'Annual_Prices-Nominal'!$A$3:$X$3,0),FALSE)</f>
        <v>13.68</v>
      </c>
      <c r="Y20" s="38">
        <f>VLOOKUP($A20,'Annual_Prices-Nominal'!$A$4:$X$39,MATCH('Forecast-Peak_OffPeak-Nominal'!Y$3,'Annual_Prices-Nominal'!$A$3:$X$3,0),FALSE)</f>
        <v>43.803659574468085</v>
      </c>
      <c r="AA20" s="31">
        <v>3.56</v>
      </c>
      <c r="AB20" s="32">
        <v>3.23</v>
      </c>
      <c r="AC20" s="32">
        <v>3.27</v>
      </c>
      <c r="AD20" s="32">
        <v>3.57</v>
      </c>
      <c r="AE20" s="32">
        <v>3.54</v>
      </c>
      <c r="AF20" s="32">
        <v>3.47</v>
      </c>
      <c r="AG20" s="38">
        <v>0.29908157605572228</v>
      </c>
      <c r="AI20" s="32">
        <v>9.0743392359680719</v>
      </c>
      <c r="AJ20" s="32">
        <v>3.5570537572401899</v>
      </c>
      <c r="AL20" s="33">
        <v>0.51233367776932759</v>
      </c>
      <c r="AM20" s="33">
        <v>0.71011306851740663</v>
      </c>
      <c r="AO20" s="34">
        <f>VLOOKUP($A20,'Annual_Prices-Nominal'!$A$4:$CH$39,MATCH('Forecast-Peak_OffPeak-Nominal'!AO$3,'Annual_Prices-Nominal'!$A$3:$CH$3,0),FALSE)</f>
        <v>2</v>
      </c>
      <c r="AP20" s="35">
        <f>VLOOKUP($A20,'Annual_Prices-Nominal'!$A$4:$CH$39,MATCH('Forecast-Peak_OffPeak-Nominal'!AP$3,'Annual_Prices-Nominal'!$A$3:$CH$3,0),FALSE)</f>
        <v>2</v>
      </c>
      <c r="AQ20" s="36">
        <f>IF(AND(MONTH($B20)&gt;=5,MONTH($B20)&lt;=9),VLOOKUP($A20,'Annual_Prices-Nominal'!$A$1:$AQ$39,MATCH('Forecast-Peak_OffPeak-Nominal'!AQ$2,'Annual_Prices-Nominal'!$A$2:$AQ$2,0),FALSE),0)</f>
        <v>1775</v>
      </c>
      <c r="AR20" s="37">
        <f>IF(AND(MONTH($B20)&gt;=5,MONTH($B20)&lt;=9),VLOOKUP($A20,'Annual_Prices-Nominal'!$A$1:$AQ$39,MATCH('Forecast-Peak_OffPeak-Nominal'!AR$2,'Annual_Prices-Nominal'!$A$2:$AQ$2,0),FALSE),0)</f>
        <v>8500</v>
      </c>
      <c r="AT20" s="83">
        <f>VLOOKUP($A20,'Annual_Prices-Nominal'!$A$4:$CH$39,MATCH('Forecast-Peak_OffPeak-Nominal'!AT$3,'Annual_Prices-Nominal'!$A$3:$CH$3,0),FALSE)</f>
        <v>14.35</v>
      </c>
      <c r="AU20" s="38">
        <f>VLOOKUP($A20,'Annual_Prices-Nominal'!$A$4:$CH$39,MATCH('Forecast-Peak_OffPeak-Nominal'!AU$3,'Annual_Prices-Nominal'!$A$3:$CH$3,0),FALSE)</f>
        <v>14.35</v>
      </c>
      <c r="AV20" s="38">
        <f>VLOOKUP($A20,'Annual_Prices-Nominal'!$A$4:$CH$39,MATCH('Forecast-Peak_OffPeak-Nominal'!AV$3,'Annual_Prices-Nominal'!$A$3:$CH$3,0),FALSE)</f>
        <v>0</v>
      </c>
      <c r="AX20" s="31">
        <f t="shared" si="0"/>
        <v>11.857832817337462</v>
      </c>
      <c r="AY20" s="32">
        <f t="shared" si="1"/>
        <v>9.6971181556195969</v>
      </c>
      <c r="AZ20" s="32">
        <f t="shared" si="2"/>
        <v>9.7519308357348695</v>
      </c>
      <c r="BA20" s="32">
        <f t="shared" si="3"/>
        <v>9.6949152542372889</v>
      </c>
      <c r="BB20" s="32">
        <f t="shared" si="4"/>
        <v>9.7937853107344637</v>
      </c>
      <c r="BC20" s="38">
        <f t="shared" si="5"/>
        <v>8.5350140056022408</v>
      </c>
      <c r="BE20" s="60">
        <v>31.087868852459021</v>
      </c>
      <c r="BF20" s="38">
        <v>240.09509978384801</v>
      </c>
      <c r="BH20" s="31">
        <f>VLOOKUP($A20,'Annual_Prices-Nominal'!$A:$CA,MATCH(BH$3,'Annual_Prices-Nominal'!$A$3:$CA$3,0),0)</f>
        <v>28</v>
      </c>
      <c r="BI20" s="31">
        <f>VLOOKUP($A20,'Annual_Prices-Nominal'!$A:$CA,MATCH(BI$3,'Annual_Prices-Nominal'!$A$3:$CA$3,0),0)</f>
        <v>60.5</v>
      </c>
      <c r="BJ20" s="32">
        <f>VLOOKUP($A20,'Annual_Prices-Nominal'!$A:$CA,MATCH(BJ$3,'Annual_Prices-Nominal'!$A$3:$CA$3,0),0)</f>
        <v>45.5</v>
      </c>
      <c r="BK20" s="32">
        <f>VLOOKUP($A20,'Annual_Prices-Nominal'!$A:$CA,MATCH(BK$3,'Annual_Prices-Nominal'!$A$3:$CA$3,0),0)</f>
        <v>28.7</v>
      </c>
      <c r="BL20" s="32">
        <f>VLOOKUP($A20,'Annual_Prices-Nominal'!$A:$CA,MATCH(BL$3,'Annual_Prices-Nominal'!$A$3:$CA$3,0),0)</f>
        <v>28.7</v>
      </c>
      <c r="BM20" s="32">
        <f>VLOOKUP($A20,'Annual_Prices-Nominal'!$A:$CA,MATCH(BM$3,'Annual_Prices-Nominal'!$A$3:$CA$3,0),0)</f>
        <v>28.7</v>
      </c>
      <c r="BN20" s="32">
        <f>VLOOKUP($A20,'Annual_Prices-Nominal'!$A:$CA,MATCH(BN$3,'Annual_Prices-Nominal'!$A$3:$CA$3,0),0)</f>
        <v>15.38</v>
      </c>
      <c r="BO20" s="32">
        <f>VLOOKUP($A20,'Annual_Prices-Nominal'!$A:$CA,MATCH(BO$3,'Annual_Prices-Nominal'!$A$3:$CA$3,0),0)</f>
        <v>28.7</v>
      </c>
      <c r="BP20" s="32">
        <f>VLOOKUP($A20,'Annual_Prices-Nominal'!$A:$CA,MATCH(BP$3,'Annual_Prices-Nominal'!$A$3:$CA$3,0),0)</f>
        <v>22.55</v>
      </c>
      <c r="BQ20" s="32">
        <f>VLOOKUP($A20,'Annual_Prices-Nominal'!$A:$CA,MATCH(BQ$3,'Annual_Prices-Nominal'!$A$3:$CA$3,0),0)</f>
        <v>37.67</v>
      </c>
      <c r="BR20" s="32">
        <f>VLOOKUP($A20,'Annual_Prices-Nominal'!$A:$CA,MATCH(BR$3,'Annual_Prices-Nominal'!$A$3:$CA$3,0),0)</f>
        <v>38.44</v>
      </c>
      <c r="BS20" s="32">
        <f>VLOOKUP($A20,'Annual_Prices-Nominal'!$A:$CA,MATCH(BS$3,'Annual_Prices-Nominal'!$A$3:$CA$3,0),0)</f>
        <v>35.36</v>
      </c>
      <c r="BT20" s="32">
        <f>VLOOKUP($A20,'Annual_Prices-Nominal'!$A:$CA,MATCH(BT$3,'Annual_Prices-Nominal'!$A$3:$CA$3,0),0)</f>
        <v>35.36</v>
      </c>
      <c r="BU20" s="32">
        <f>VLOOKUP($A20,'Annual_Prices-Nominal'!$A:$CA,MATCH(BU$3,'Annual_Prices-Nominal'!$A$3:$CA$3,0),0)</f>
        <v>35.36</v>
      </c>
      <c r="BV20" s="32">
        <f>VLOOKUP($A20,'Annual_Prices-Nominal'!$A:$CA,MATCH(BV$3,'Annual_Prices-Nominal'!$A$3:$CA$3,0),0)</f>
        <v>36.39</v>
      </c>
      <c r="BW20" s="32">
        <f>VLOOKUP($A20,'Annual_Prices-Nominal'!$A:$CA,MATCH(BW$3,'Annual_Prices-Nominal'!$A$3:$CA$3,0),0)</f>
        <v>25.63</v>
      </c>
      <c r="BX20" s="32">
        <f>VLOOKUP($A20,'Annual_Prices-Nominal'!$A:$CA,MATCH(BX$3,'Annual_Prices-Nominal'!$A$3:$CA$3,0),0)</f>
        <v>15.38</v>
      </c>
      <c r="BY20" s="32">
        <f>VLOOKUP($A20,'Annual_Prices-Nominal'!$A:$CA,MATCH(BY$3,'Annual_Prices-Nominal'!$A$3:$CA$3,0),0)</f>
        <v>3.08</v>
      </c>
      <c r="BZ20" s="32">
        <f>VLOOKUP($A20,'Annual_Prices-Nominal'!$A:$CA,MATCH(BZ$3,'Annual_Prices-Nominal'!$A$3:$CA$3,0),0)</f>
        <v>3.08</v>
      </c>
      <c r="CA20" s="32">
        <f>VLOOKUP($A20,'Annual_Prices-Nominal'!$A:$CA,MATCH(CA$3,'Annual_Prices-Nominal'!$A$3:$CA$3,0),0)</f>
        <v>3.7</v>
      </c>
      <c r="CB20" s="38">
        <f>VLOOKUP($A20,'Annual_Prices-Nominal'!$A:$CA,MATCH(CB$3,'Annual_Prices-Nominal'!$A$3:$CA$3,0),0)</f>
        <v>3.8</v>
      </c>
      <c r="CD20" s="39">
        <f>VLOOKUP($A20,GDP!$A$8:$D$50,3,0)</f>
        <v>2.3641440135783325E-2</v>
      </c>
    </row>
    <row r="21" spans="1:82" ht="14.4" x14ac:dyDescent="0.3">
      <c r="A21" s="23">
        <f t="shared" si="6"/>
        <v>2024</v>
      </c>
      <c r="B21" s="27">
        <f t="shared" si="7"/>
        <v>45444</v>
      </c>
      <c r="C21" s="31">
        <v>38.164580000000001</v>
      </c>
      <c r="D21" s="32">
        <v>34.454590000000003</v>
      </c>
      <c r="E21" s="32">
        <v>33.392009999999999</v>
      </c>
      <c r="F21" s="32">
        <v>29.596360000000001</v>
      </c>
      <c r="G21" s="32">
        <v>33.605919999999998</v>
      </c>
      <c r="H21" s="32">
        <v>29.401230000000002</v>
      </c>
      <c r="I21" s="32">
        <v>31.26</v>
      </c>
      <c r="J21" s="32">
        <v>29.68</v>
      </c>
      <c r="K21" s="32">
        <v>31.73</v>
      </c>
      <c r="L21" s="32">
        <v>29.81</v>
      </c>
      <c r="M21" s="32">
        <v>26.38</v>
      </c>
      <c r="N21" s="32">
        <v>23.08</v>
      </c>
      <c r="P21" s="32">
        <f>VLOOKUP($A21,'Annual_Prices-Nominal'!$A$4:$X$39,MATCH('Forecast-Peak_OffPeak-Nominal'!P$3,'Annual_Prices-Nominal'!$A$3:$X$3,0),FALSE)</f>
        <v>105.506</v>
      </c>
      <c r="Q21" s="32">
        <f>VLOOKUP($A21,'Annual_Prices-Nominal'!$A$4:$X$39,MATCH('Forecast-Peak_OffPeak-Nominal'!Q$3,'Annual_Prices-Nominal'!$A$3:$X$3,0),FALSE)</f>
        <v>106.4</v>
      </c>
      <c r="R21" s="32">
        <f>VLOOKUP($A21,'Annual_Prices-Nominal'!$A$4:$X$39,MATCH('Forecast-Peak_OffPeak-Nominal'!R$3,'Annual_Prices-Nominal'!$A$3:$X$3,0),FALSE)</f>
        <v>104.53</v>
      </c>
      <c r="S21" s="32">
        <f>VLOOKUP($A21,'Annual_Prices-Nominal'!$A$4:$X$39,MATCH('Forecast-Peak_OffPeak-Nominal'!S$3,'Annual_Prices-Nominal'!$A$3:$X$3,0),FALSE)</f>
        <v>103.59</v>
      </c>
      <c r="T21" s="32">
        <f>VLOOKUP($A21,'Annual_Prices-Nominal'!$A$4:$X$39,MATCH('Forecast-Peak_OffPeak-Nominal'!T$3,'Annual_Prices-Nominal'!$A$3:$X$3,0),FALSE)</f>
        <v>64.530077947962056</v>
      </c>
      <c r="U21" s="32">
        <f>VLOOKUP($A21,'Annual_Prices-Nominal'!$A$4:$X$39,MATCH('Forecast-Peak_OffPeak-Nominal'!U$3,'Annual_Prices-Nominal'!$A$3:$X$3,0),FALSE)</f>
        <v>67.31</v>
      </c>
      <c r="V21" s="32">
        <f>VLOOKUP($A21,'Annual_Prices-Nominal'!$A$4:$X$39,MATCH('Forecast-Peak_OffPeak-Nominal'!V$3,'Annual_Prices-Nominal'!$A$3:$X$3,0),FALSE)</f>
        <v>57.337892173913033</v>
      </c>
      <c r="W21" s="32">
        <f>VLOOKUP($A21,'Annual_Prices-Nominal'!$A$4:$X$39,MATCH('Forecast-Peak_OffPeak-Nominal'!W$3,'Annual_Prices-Nominal'!$A$3:$X$3,0),FALSE)</f>
        <v>15.72</v>
      </c>
      <c r="X21" s="32">
        <f>VLOOKUP($A21,'Annual_Prices-Nominal'!$A$4:$X$39,MATCH('Forecast-Peak_OffPeak-Nominal'!X$3,'Annual_Prices-Nominal'!$A$3:$X$3,0),FALSE)</f>
        <v>13.68</v>
      </c>
      <c r="Y21" s="38">
        <f>VLOOKUP($A21,'Annual_Prices-Nominal'!$A$4:$X$39,MATCH('Forecast-Peak_OffPeak-Nominal'!Y$3,'Annual_Prices-Nominal'!$A$3:$X$3,0),FALSE)</f>
        <v>43.803659574468085</v>
      </c>
      <c r="AA21" s="31">
        <v>3.79</v>
      </c>
      <c r="AB21" s="32">
        <v>3.49</v>
      </c>
      <c r="AC21" s="32">
        <v>3.43</v>
      </c>
      <c r="AD21" s="32">
        <v>3.83</v>
      </c>
      <c r="AE21" s="32">
        <v>3.79</v>
      </c>
      <c r="AF21" s="32">
        <v>3.5</v>
      </c>
      <c r="AG21" s="38">
        <v>0.29908157605572228</v>
      </c>
      <c r="AI21" s="32">
        <v>9.3072145523608505</v>
      </c>
      <c r="AJ21" s="32">
        <v>3.7899290736329698</v>
      </c>
      <c r="AL21" s="33">
        <v>0.51463961474539754</v>
      </c>
      <c r="AM21" s="33">
        <v>0.7124190054934767</v>
      </c>
      <c r="AO21" s="34">
        <f>VLOOKUP($A21,'Annual_Prices-Nominal'!$A$4:$CH$39,MATCH('Forecast-Peak_OffPeak-Nominal'!AO$3,'Annual_Prices-Nominal'!$A$3:$CH$3,0),FALSE)</f>
        <v>2</v>
      </c>
      <c r="AP21" s="35">
        <f>VLOOKUP($A21,'Annual_Prices-Nominal'!$A$4:$CH$39,MATCH('Forecast-Peak_OffPeak-Nominal'!AP$3,'Annual_Prices-Nominal'!$A$3:$CH$3,0),FALSE)</f>
        <v>2</v>
      </c>
      <c r="AQ21" s="36">
        <f>IF(AND(MONTH($B21)&gt;=5,MONTH($B21)&lt;=9),VLOOKUP($A21,'Annual_Prices-Nominal'!$A$1:$AQ$39,MATCH('Forecast-Peak_OffPeak-Nominal'!AQ$2,'Annual_Prices-Nominal'!$A$2:$AQ$2,0),FALSE),0)</f>
        <v>1775</v>
      </c>
      <c r="AR21" s="37">
        <f>IF(AND(MONTH($B21)&gt;=5,MONTH($B21)&lt;=9),VLOOKUP($A21,'Annual_Prices-Nominal'!$A$1:$AQ$39,MATCH('Forecast-Peak_OffPeak-Nominal'!AR$2,'Annual_Prices-Nominal'!$A$2:$AQ$2,0),FALSE),0)</f>
        <v>8500</v>
      </c>
      <c r="AT21" s="83">
        <f>VLOOKUP($A21,'Annual_Prices-Nominal'!$A$4:$CH$39,MATCH('Forecast-Peak_OffPeak-Nominal'!AT$3,'Annual_Prices-Nominal'!$A$3:$CH$3,0),FALSE)</f>
        <v>14.35</v>
      </c>
      <c r="AU21" s="38">
        <f>VLOOKUP($A21,'Annual_Prices-Nominal'!$A$4:$CH$39,MATCH('Forecast-Peak_OffPeak-Nominal'!AU$3,'Annual_Prices-Nominal'!$A$3:$CH$3,0),FALSE)</f>
        <v>14.35</v>
      </c>
      <c r="AV21" s="38">
        <f>VLOOKUP($A21,'Annual_Prices-Nominal'!$A$4:$CH$39,MATCH('Forecast-Peak_OffPeak-Nominal'!AV$3,'Annual_Prices-Nominal'!$A$3:$CH$3,0),FALSE)</f>
        <v>0</v>
      </c>
      <c r="AX21" s="31">
        <f t="shared" si="0"/>
        <v>10.935409742120344</v>
      </c>
      <c r="AY21" s="32">
        <f t="shared" si="1"/>
        <v>9.5405742857142855</v>
      </c>
      <c r="AZ21" s="32">
        <f t="shared" si="2"/>
        <v>9.6016914285714279</v>
      </c>
      <c r="BA21" s="32">
        <f t="shared" si="3"/>
        <v>8.2480211081794206</v>
      </c>
      <c r="BB21" s="32">
        <f t="shared" si="4"/>
        <v>8.37203166226913</v>
      </c>
      <c r="BC21" s="38">
        <f t="shared" si="5"/>
        <v>6.8877284595300257</v>
      </c>
      <c r="BE21" s="78">
        <v>31.087868852459021</v>
      </c>
      <c r="BF21" s="38">
        <v>240.09509978384801</v>
      </c>
      <c r="BH21" s="31">
        <f>VLOOKUP($A21,'Annual_Prices-Nominal'!$A:$CA,MATCH(BH$3,'Annual_Prices-Nominal'!$A$3:$CA$3,0),0)</f>
        <v>28</v>
      </c>
      <c r="BI21" s="31">
        <f>VLOOKUP($A21,'Annual_Prices-Nominal'!$A:$CA,MATCH(BI$3,'Annual_Prices-Nominal'!$A$3:$CA$3,0),0)</f>
        <v>60.5</v>
      </c>
      <c r="BJ21" s="32">
        <f>VLOOKUP($A21,'Annual_Prices-Nominal'!$A:$CA,MATCH(BJ$3,'Annual_Prices-Nominal'!$A$3:$CA$3,0),0)</f>
        <v>45.5</v>
      </c>
      <c r="BK21" s="32">
        <f>VLOOKUP($A21,'Annual_Prices-Nominal'!$A:$CA,MATCH(BK$3,'Annual_Prices-Nominal'!$A$3:$CA$3,0),0)</f>
        <v>28.7</v>
      </c>
      <c r="BL21" s="32">
        <f>VLOOKUP($A21,'Annual_Prices-Nominal'!$A:$CA,MATCH(BL$3,'Annual_Prices-Nominal'!$A$3:$CA$3,0),0)</f>
        <v>28.7</v>
      </c>
      <c r="BM21" s="32">
        <f>VLOOKUP($A21,'Annual_Prices-Nominal'!$A:$CA,MATCH(BM$3,'Annual_Prices-Nominal'!$A$3:$CA$3,0),0)</f>
        <v>28.7</v>
      </c>
      <c r="BN21" s="32">
        <f>VLOOKUP($A21,'Annual_Prices-Nominal'!$A:$CA,MATCH(BN$3,'Annual_Prices-Nominal'!$A$3:$CA$3,0),0)</f>
        <v>15.38</v>
      </c>
      <c r="BO21" s="32">
        <f>VLOOKUP($A21,'Annual_Prices-Nominal'!$A:$CA,MATCH(BO$3,'Annual_Prices-Nominal'!$A$3:$CA$3,0),0)</f>
        <v>28.7</v>
      </c>
      <c r="BP21" s="32">
        <f>VLOOKUP($A21,'Annual_Prices-Nominal'!$A:$CA,MATCH(BP$3,'Annual_Prices-Nominal'!$A$3:$CA$3,0),0)</f>
        <v>22.55</v>
      </c>
      <c r="BQ21" s="32">
        <f>VLOOKUP($A21,'Annual_Prices-Nominal'!$A:$CA,MATCH(BQ$3,'Annual_Prices-Nominal'!$A$3:$CA$3,0),0)</f>
        <v>37.67</v>
      </c>
      <c r="BR21" s="32">
        <f>VLOOKUP($A21,'Annual_Prices-Nominal'!$A:$CA,MATCH(BR$3,'Annual_Prices-Nominal'!$A$3:$CA$3,0),0)</f>
        <v>38.44</v>
      </c>
      <c r="BS21" s="32">
        <f>VLOOKUP($A21,'Annual_Prices-Nominal'!$A:$CA,MATCH(BS$3,'Annual_Prices-Nominal'!$A$3:$CA$3,0),0)</f>
        <v>35.36</v>
      </c>
      <c r="BT21" s="32">
        <f>VLOOKUP($A21,'Annual_Prices-Nominal'!$A:$CA,MATCH(BT$3,'Annual_Prices-Nominal'!$A$3:$CA$3,0),0)</f>
        <v>35.36</v>
      </c>
      <c r="BU21" s="32">
        <f>VLOOKUP($A21,'Annual_Prices-Nominal'!$A:$CA,MATCH(BU$3,'Annual_Prices-Nominal'!$A$3:$CA$3,0),0)</f>
        <v>35.36</v>
      </c>
      <c r="BV21" s="32">
        <f>VLOOKUP($A21,'Annual_Prices-Nominal'!$A:$CA,MATCH(BV$3,'Annual_Prices-Nominal'!$A$3:$CA$3,0),0)</f>
        <v>36.39</v>
      </c>
      <c r="BW21" s="32">
        <f>VLOOKUP($A21,'Annual_Prices-Nominal'!$A:$CA,MATCH(BW$3,'Annual_Prices-Nominal'!$A$3:$CA$3,0),0)</f>
        <v>25.63</v>
      </c>
      <c r="BX21" s="32">
        <f>VLOOKUP($A21,'Annual_Prices-Nominal'!$A:$CA,MATCH(BX$3,'Annual_Prices-Nominal'!$A$3:$CA$3,0),0)</f>
        <v>15.38</v>
      </c>
      <c r="BY21" s="32">
        <f>VLOOKUP($A21,'Annual_Prices-Nominal'!$A:$CA,MATCH(BY$3,'Annual_Prices-Nominal'!$A$3:$CA$3,0),0)</f>
        <v>3.08</v>
      </c>
      <c r="BZ21" s="32">
        <f>VLOOKUP($A21,'Annual_Prices-Nominal'!$A:$CA,MATCH(BZ$3,'Annual_Prices-Nominal'!$A$3:$CA$3,0),0)</f>
        <v>3.08</v>
      </c>
      <c r="CA21" s="32">
        <f>VLOOKUP($A21,'Annual_Prices-Nominal'!$A:$CA,MATCH(CA$3,'Annual_Prices-Nominal'!$A$3:$CA$3,0),0)</f>
        <v>3.7</v>
      </c>
      <c r="CB21" s="38">
        <f>VLOOKUP($A21,'Annual_Prices-Nominal'!$A:$CA,MATCH(CB$3,'Annual_Prices-Nominal'!$A$3:$CA$3,0),0)</f>
        <v>3.8</v>
      </c>
      <c r="CD21" s="39">
        <f>VLOOKUP($A21,GDP!$A$8:$D$50,3,0)</f>
        <v>2.3641440135783325E-2</v>
      </c>
    </row>
    <row r="22" spans="1:82" ht="14.4" x14ac:dyDescent="0.3">
      <c r="A22" s="23">
        <f t="shared" si="6"/>
        <v>2024</v>
      </c>
      <c r="B22" s="27">
        <f t="shared" si="7"/>
        <v>45474</v>
      </c>
      <c r="C22" s="31">
        <v>40.539909999999999</v>
      </c>
      <c r="D22" s="32">
        <v>35.845210000000002</v>
      </c>
      <c r="E22" s="32">
        <v>36.62397</v>
      </c>
      <c r="F22" s="32">
        <v>30.902239999999999</v>
      </c>
      <c r="G22" s="32">
        <v>37.307189999999999</v>
      </c>
      <c r="H22" s="32">
        <v>30.947590000000002</v>
      </c>
      <c r="I22" s="32">
        <v>33.729999999999997</v>
      </c>
      <c r="J22" s="32">
        <v>29.89</v>
      </c>
      <c r="K22" s="32">
        <v>33.92</v>
      </c>
      <c r="L22" s="32">
        <v>29.93</v>
      </c>
      <c r="M22" s="32">
        <v>30.58</v>
      </c>
      <c r="N22" s="32">
        <v>26.39</v>
      </c>
      <c r="P22" s="32">
        <f>VLOOKUP($A22,'Annual_Prices-Nominal'!$A$4:$X$39,MATCH('Forecast-Peak_OffPeak-Nominal'!P$3,'Annual_Prices-Nominal'!$A$3:$X$3,0),FALSE)</f>
        <v>105.506</v>
      </c>
      <c r="Q22" s="32">
        <f>VLOOKUP($A22,'Annual_Prices-Nominal'!$A$4:$X$39,MATCH('Forecast-Peak_OffPeak-Nominal'!Q$3,'Annual_Prices-Nominal'!$A$3:$X$3,0),FALSE)</f>
        <v>106.4</v>
      </c>
      <c r="R22" s="32">
        <f>VLOOKUP($A22,'Annual_Prices-Nominal'!$A$4:$X$39,MATCH('Forecast-Peak_OffPeak-Nominal'!R$3,'Annual_Prices-Nominal'!$A$3:$X$3,0),FALSE)</f>
        <v>104.53</v>
      </c>
      <c r="S22" s="32">
        <f>VLOOKUP($A22,'Annual_Prices-Nominal'!$A$4:$X$39,MATCH('Forecast-Peak_OffPeak-Nominal'!S$3,'Annual_Prices-Nominal'!$A$3:$X$3,0),FALSE)</f>
        <v>103.59</v>
      </c>
      <c r="T22" s="32">
        <f>VLOOKUP($A22,'Annual_Prices-Nominal'!$A$4:$X$39,MATCH('Forecast-Peak_OffPeak-Nominal'!T$3,'Annual_Prices-Nominal'!$A$3:$X$3,0),FALSE)</f>
        <v>64.530077947962056</v>
      </c>
      <c r="U22" s="32">
        <f>VLOOKUP($A22,'Annual_Prices-Nominal'!$A$4:$X$39,MATCH('Forecast-Peak_OffPeak-Nominal'!U$3,'Annual_Prices-Nominal'!$A$3:$X$3,0),FALSE)</f>
        <v>67.31</v>
      </c>
      <c r="V22" s="32">
        <f>VLOOKUP($A22,'Annual_Prices-Nominal'!$A$4:$X$39,MATCH('Forecast-Peak_OffPeak-Nominal'!V$3,'Annual_Prices-Nominal'!$A$3:$X$3,0),FALSE)</f>
        <v>57.337892173913033</v>
      </c>
      <c r="W22" s="32">
        <f>VLOOKUP($A22,'Annual_Prices-Nominal'!$A$4:$X$39,MATCH('Forecast-Peak_OffPeak-Nominal'!W$3,'Annual_Prices-Nominal'!$A$3:$X$3,0),FALSE)</f>
        <v>15.72</v>
      </c>
      <c r="X22" s="32">
        <f>VLOOKUP($A22,'Annual_Prices-Nominal'!$A$4:$X$39,MATCH('Forecast-Peak_OffPeak-Nominal'!X$3,'Annual_Prices-Nominal'!$A$3:$X$3,0),FALSE)</f>
        <v>13.68</v>
      </c>
      <c r="Y22" s="38">
        <f>VLOOKUP($A22,'Annual_Prices-Nominal'!$A$4:$X$39,MATCH('Forecast-Peak_OffPeak-Nominal'!Y$3,'Annual_Prices-Nominal'!$A$3:$X$3,0),FALSE)</f>
        <v>43.803659574468085</v>
      </c>
      <c r="AA22" s="31">
        <v>3.74</v>
      </c>
      <c r="AB22" s="32">
        <v>3.41</v>
      </c>
      <c r="AC22" s="32">
        <v>3.39</v>
      </c>
      <c r="AD22" s="32">
        <v>3.75</v>
      </c>
      <c r="AE22" s="32">
        <v>3.72</v>
      </c>
      <c r="AF22" s="32">
        <v>3.54</v>
      </c>
      <c r="AG22" s="38">
        <v>0.29908157605572228</v>
      </c>
      <c r="AI22" s="32">
        <v>9.2539543939748619</v>
      </c>
      <c r="AJ22" s="32">
        <v>3.7366689152469799</v>
      </c>
      <c r="AL22" s="33">
        <v>0.51057744650069969</v>
      </c>
      <c r="AM22" s="33">
        <v>0.70835683724877885</v>
      </c>
      <c r="AO22" s="34">
        <f>VLOOKUP($A22,'Annual_Prices-Nominal'!$A$4:$CH$39,MATCH('Forecast-Peak_OffPeak-Nominal'!AO$3,'Annual_Prices-Nominal'!$A$3:$CH$3,0),FALSE)</f>
        <v>2</v>
      </c>
      <c r="AP22" s="35">
        <f>VLOOKUP($A22,'Annual_Prices-Nominal'!$A$4:$CH$39,MATCH('Forecast-Peak_OffPeak-Nominal'!AP$3,'Annual_Prices-Nominal'!$A$3:$CH$3,0),FALSE)</f>
        <v>2</v>
      </c>
      <c r="AQ22" s="36">
        <f>IF(AND(MONTH($B22)&gt;=5,MONTH($B22)&lt;=9),VLOOKUP($A22,'Annual_Prices-Nominal'!$A$1:$AQ$39,MATCH('Forecast-Peak_OffPeak-Nominal'!AQ$2,'Annual_Prices-Nominal'!$A$2:$AQ$2,0),FALSE),0)</f>
        <v>1775</v>
      </c>
      <c r="AR22" s="37">
        <f>IF(AND(MONTH($B22)&gt;=5,MONTH($B22)&lt;=9),VLOOKUP($A22,'Annual_Prices-Nominal'!$A$1:$AQ$39,MATCH('Forecast-Peak_OffPeak-Nominal'!AR$2,'Annual_Prices-Nominal'!$A$2:$AQ$2,0),FALSE),0)</f>
        <v>8500</v>
      </c>
      <c r="AT22" s="83">
        <f>VLOOKUP($A22,'Annual_Prices-Nominal'!$A$4:$CH$39,MATCH('Forecast-Peak_OffPeak-Nominal'!AT$3,'Annual_Prices-Nominal'!$A$3:$CH$3,0),FALSE)</f>
        <v>14.35</v>
      </c>
      <c r="AU22" s="38">
        <f>VLOOKUP($A22,'Annual_Prices-Nominal'!$A$4:$CH$39,MATCH('Forecast-Peak_OffPeak-Nominal'!AU$3,'Annual_Prices-Nominal'!$A$3:$CH$3,0),FALSE)</f>
        <v>14.35</v>
      </c>
      <c r="AV22" s="38">
        <f>VLOOKUP($A22,'Annual_Prices-Nominal'!$A$4:$CH$39,MATCH('Forecast-Peak_OffPeak-Nominal'!AV$3,'Annual_Prices-Nominal'!$A$3:$CH$3,0),FALSE)</f>
        <v>0</v>
      </c>
      <c r="AX22" s="31">
        <f t="shared" si="0"/>
        <v>11.888536656891494</v>
      </c>
      <c r="AY22" s="32">
        <f t="shared" si="1"/>
        <v>10.345754237288135</v>
      </c>
      <c r="AZ22" s="32">
        <f t="shared" si="2"/>
        <v>10.538754237288135</v>
      </c>
      <c r="BA22" s="32">
        <f t="shared" si="3"/>
        <v>9.0672043010752681</v>
      </c>
      <c r="BB22" s="32">
        <f t="shared" si="4"/>
        <v>9.1182795698924739</v>
      </c>
      <c r="BC22" s="38">
        <f t="shared" si="5"/>
        <v>8.1546666666666656</v>
      </c>
      <c r="BE22" s="78">
        <v>31.087868852459021</v>
      </c>
      <c r="BF22" s="38">
        <v>240.09509978384801</v>
      </c>
      <c r="BH22" s="31">
        <f>VLOOKUP($A22,'Annual_Prices-Nominal'!$A:$CA,MATCH(BH$3,'Annual_Prices-Nominal'!$A$3:$CA$3,0),0)</f>
        <v>28</v>
      </c>
      <c r="BI22" s="31">
        <f>VLOOKUP($A22,'Annual_Prices-Nominal'!$A:$CA,MATCH(BI$3,'Annual_Prices-Nominal'!$A$3:$CA$3,0),0)</f>
        <v>60.5</v>
      </c>
      <c r="BJ22" s="32">
        <f>VLOOKUP($A22,'Annual_Prices-Nominal'!$A:$CA,MATCH(BJ$3,'Annual_Prices-Nominal'!$A$3:$CA$3,0),0)</f>
        <v>45.5</v>
      </c>
      <c r="BK22" s="32">
        <f>VLOOKUP($A22,'Annual_Prices-Nominal'!$A:$CA,MATCH(BK$3,'Annual_Prices-Nominal'!$A$3:$CA$3,0),0)</f>
        <v>28.7</v>
      </c>
      <c r="BL22" s="32">
        <f>VLOOKUP($A22,'Annual_Prices-Nominal'!$A:$CA,MATCH(BL$3,'Annual_Prices-Nominal'!$A$3:$CA$3,0),0)</f>
        <v>28.7</v>
      </c>
      <c r="BM22" s="32">
        <f>VLOOKUP($A22,'Annual_Prices-Nominal'!$A:$CA,MATCH(BM$3,'Annual_Prices-Nominal'!$A$3:$CA$3,0),0)</f>
        <v>28.7</v>
      </c>
      <c r="BN22" s="32">
        <f>VLOOKUP($A22,'Annual_Prices-Nominal'!$A:$CA,MATCH(BN$3,'Annual_Prices-Nominal'!$A$3:$CA$3,0),0)</f>
        <v>15.38</v>
      </c>
      <c r="BO22" s="32">
        <f>VLOOKUP($A22,'Annual_Prices-Nominal'!$A:$CA,MATCH(BO$3,'Annual_Prices-Nominal'!$A$3:$CA$3,0),0)</f>
        <v>28.7</v>
      </c>
      <c r="BP22" s="32">
        <f>VLOOKUP($A22,'Annual_Prices-Nominal'!$A:$CA,MATCH(BP$3,'Annual_Prices-Nominal'!$A$3:$CA$3,0),0)</f>
        <v>22.55</v>
      </c>
      <c r="BQ22" s="32">
        <f>VLOOKUP($A22,'Annual_Prices-Nominal'!$A:$CA,MATCH(BQ$3,'Annual_Prices-Nominal'!$A$3:$CA$3,0),0)</f>
        <v>37.67</v>
      </c>
      <c r="BR22" s="32">
        <f>VLOOKUP($A22,'Annual_Prices-Nominal'!$A:$CA,MATCH(BR$3,'Annual_Prices-Nominal'!$A$3:$CA$3,0),0)</f>
        <v>38.44</v>
      </c>
      <c r="BS22" s="32">
        <f>VLOOKUP($A22,'Annual_Prices-Nominal'!$A:$CA,MATCH(BS$3,'Annual_Prices-Nominal'!$A$3:$CA$3,0),0)</f>
        <v>35.36</v>
      </c>
      <c r="BT22" s="32">
        <f>VLOOKUP($A22,'Annual_Prices-Nominal'!$A:$CA,MATCH(BT$3,'Annual_Prices-Nominal'!$A$3:$CA$3,0),0)</f>
        <v>35.36</v>
      </c>
      <c r="BU22" s="32">
        <f>VLOOKUP($A22,'Annual_Prices-Nominal'!$A:$CA,MATCH(BU$3,'Annual_Prices-Nominal'!$A$3:$CA$3,0),0)</f>
        <v>35.36</v>
      </c>
      <c r="BV22" s="32">
        <f>VLOOKUP($A22,'Annual_Prices-Nominal'!$A:$CA,MATCH(BV$3,'Annual_Prices-Nominal'!$A$3:$CA$3,0),0)</f>
        <v>36.39</v>
      </c>
      <c r="BW22" s="32">
        <f>VLOOKUP($A22,'Annual_Prices-Nominal'!$A:$CA,MATCH(BW$3,'Annual_Prices-Nominal'!$A$3:$CA$3,0),0)</f>
        <v>25.63</v>
      </c>
      <c r="BX22" s="32">
        <f>VLOOKUP($A22,'Annual_Prices-Nominal'!$A:$CA,MATCH(BX$3,'Annual_Prices-Nominal'!$A$3:$CA$3,0),0)</f>
        <v>15.38</v>
      </c>
      <c r="BY22" s="32">
        <f>VLOOKUP($A22,'Annual_Prices-Nominal'!$A:$CA,MATCH(BY$3,'Annual_Prices-Nominal'!$A$3:$CA$3,0),0)</f>
        <v>3.08</v>
      </c>
      <c r="BZ22" s="32">
        <f>VLOOKUP($A22,'Annual_Prices-Nominal'!$A:$CA,MATCH(BZ$3,'Annual_Prices-Nominal'!$A$3:$CA$3,0),0)</f>
        <v>3.08</v>
      </c>
      <c r="CA22" s="32">
        <f>VLOOKUP($A22,'Annual_Prices-Nominal'!$A:$CA,MATCH(CA$3,'Annual_Prices-Nominal'!$A$3:$CA$3,0),0)</f>
        <v>3.7</v>
      </c>
      <c r="CB22" s="38">
        <f>VLOOKUP($A22,'Annual_Prices-Nominal'!$A:$CA,MATCH(CB$3,'Annual_Prices-Nominal'!$A$3:$CA$3,0),0)</f>
        <v>3.8</v>
      </c>
      <c r="CD22" s="39">
        <f>VLOOKUP($A22,GDP!$A$8:$D$50,3,0)</f>
        <v>2.3641440135783325E-2</v>
      </c>
    </row>
    <row r="23" spans="1:82" ht="14.4" x14ac:dyDescent="0.3">
      <c r="A23" s="23">
        <f t="shared" si="6"/>
        <v>2024</v>
      </c>
      <c r="B23" s="27">
        <f t="shared" si="7"/>
        <v>45505</v>
      </c>
      <c r="C23" s="31">
        <v>39.694879999999998</v>
      </c>
      <c r="D23" s="32">
        <v>35.747549999999997</v>
      </c>
      <c r="E23" s="32">
        <v>33.399050000000003</v>
      </c>
      <c r="F23" s="32">
        <v>29.83015</v>
      </c>
      <c r="G23" s="32">
        <v>33.70391</v>
      </c>
      <c r="H23" s="32">
        <v>29.704059999999998</v>
      </c>
      <c r="I23" s="32">
        <v>30.69</v>
      </c>
      <c r="J23" s="32">
        <v>28.63</v>
      </c>
      <c r="K23" s="32">
        <v>30.92</v>
      </c>
      <c r="L23" s="32">
        <v>28.66</v>
      </c>
      <c r="M23" s="32">
        <v>26.46</v>
      </c>
      <c r="N23" s="32">
        <v>25.81</v>
      </c>
      <c r="P23" s="32">
        <f>VLOOKUP($A23,'Annual_Prices-Nominal'!$A$4:$X$39,MATCH('Forecast-Peak_OffPeak-Nominal'!P$3,'Annual_Prices-Nominal'!$A$3:$X$3,0),FALSE)</f>
        <v>105.506</v>
      </c>
      <c r="Q23" s="32">
        <f>VLOOKUP($A23,'Annual_Prices-Nominal'!$A$4:$X$39,MATCH('Forecast-Peak_OffPeak-Nominal'!Q$3,'Annual_Prices-Nominal'!$A$3:$X$3,0),FALSE)</f>
        <v>106.4</v>
      </c>
      <c r="R23" s="32">
        <f>VLOOKUP($A23,'Annual_Prices-Nominal'!$A$4:$X$39,MATCH('Forecast-Peak_OffPeak-Nominal'!R$3,'Annual_Prices-Nominal'!$A$3:$X$3,0),FALSE)</f>
        <v>104.53</v>
      </c>
      <c r="S23" s="32">
        <f>VLOOKUP($A23,'Annual_Prices-Nominal'!$A$4:$X$39,MATCH('Forecast-Peak_OffPeak-Nominal'!S$3,'Annual_Prices-Nominal'!$A$3:$X$3,0),FALSE)</f>
        <v>103.59</v>
      </c>
      <c r="T23" s="32">
        <f>VLOOKUP($A23,'Annual_Prices-Nominal'!$A$4:$X$39,MATCH('Forecast-Peak_OffPeak-Nominal'!T$3,'Annual_Prices-Nominal'!$A$3:$X$3,0),FALSE)</f>
        <v>64.530077947962056</v>
      </c>
      <c r="U23" s="32">
        <f>VLOOKUP($A23,'Annual_Prices-Nominal'!$A$4:$X$39,MATCH('Forecast-Peak_OffPeak-Nominal'!U$3,'Annual_Prices-Nominal'!$A$3:$X$3,0),FALSE)</f>
        <v>67.31</v>
      </c>
      <c r="V23" s="32">
        <f>VLOOKUP($A23,'Annual_Prices-Nominal'!$A$4:$X$39,MATCH('Forecast-Peak_OffPeak-Nominal'!V$3,'Annual_Prices-Nominal'!$A$3:$X$3,0),FALSE)</f>
        <v>57.337892173913033</v>
      </c>
      <c r="W23" s="32">
        <f>VLOOKUP($A23,'Annual_Prices-Nominal'!$A$4:$X$39,MATCH('Forecast-Peak_OffPeak-Nominal'!W$3,'Annual_Prices-Nominal'!$A$3:$X$3,0),FALSE)</f>
        <v>15.72</v>
      </c>
      <c r="X23" s="32">
        <f>VLOOKUP($A23,'Annual_Prices-Nominal'!$A$4:$X$39,MATCH('Forecast-Peak_OffPeak-Nominal'!X$3,'Annual_Prices-Nominal'!$A$3:$X$3,0),FALSE)</f>
        <v>13.68</v>
      </c>
      <c r="Y23" s="38">
        <f>VLOOKUP($A23,'Annual_Prices-Nominal'!$A$4:$X$39,MATCH('Forecast-Peak_OffPeak-Nominal'!Y$3,'Annual_Prices-Nominal'!$A$3:$X$3,0),FALSE)</f>
        <v>43.803659574468085</v>
      </c>
      <c r="AA23" s="31">
        <v>3.71</v>
      </c>
      <c r="AB23" s="32">
        <v>3.4</v>
      </c>
      <c r="AC23" s="32">
        <v>3.38</v>
      </c>
      <c r="AD23" s="32">
        <v>3.74</v>
      </c>
      <c r="AE23" s="32">
        <v>3.7</v>
      </c>
      <c r="AF23" s="32">
        <v>3.59</v>
      </c>
      <c r="AG23" s="38">
        <v>0.29908157605572228</v>
      </c>
      <c r="AI23" s="32">
        <v>9.2261451485592012</v>
      </c>
      <c r="AJ23" s="32">
        <v>3.7088596698313201</v>
      </c>
      <c r="AL23" s="33">
        <v>0.51527420821842618</v>
      </c>
      <c r="AM23" s="33">
        <v>0.71305359896650533</v>
      </c>
      <c r="AO23" s="34">
        <f>VLOOKUP($A23,'Annual_Prices-Nominal'!$A$4:$CH$39,MATCH('Forecast-Peak_OffPeak-Nominal'!AO$3,'Annual_Prices-Nominal'!$A$3:$CH$3,0),FALSE)</f>
        <v>2</v>
      </c>
      <c r="AP23" s="35">
        <f>VLOOKUP($A23,'Annual_Prices-Nominal'!$A$4:$CH$39,MATCH('Forecast-Peak_OffPeak-Nominal'!AP$3,'Annual_Prices-Nominal'!$A$3:$CH$3,0),FALSE)</f>
        <v>2</v>
      </c>
      <c r="AQ23" s="36">
        <f>IF(AND(MONTH($B23)&gt;=5,MONTH($B23)&lt;=9),VLOOKUP($A23,'Annual_Prices-Nominal'!$A$1:$AQ$39,MATCH('Forecast-Peak_OffPeak-Nominal'!AQ$2,'Annual_Prices-Nominal'!$A$2:$AQ$2,0),FALSE),0)</f>
        <v>1775</v>
      </c>
      <c r="AR23" s="37">
        <f>IF(AND(MONTH($B23)&gt;=5,MONTH($B23)&lt;=9),VLOOKUP($A23,'Annual_Prices-Nominal'!$A$1:$AQ$39,MATCH('Forecast-Peak_OffPeak-Nominal'!AR$2,'Annual_Prices-Nominal'!$A$2:$AQ$2,0),FALSE),0)</f>
        <v>8500</v>
      </c>
      <c r="AT23" s="83">
        <f>VLOOKUP($A23,'Annual_Prices-Nominal'!$A$4:$CH$39,MATCH('Forecast-Peak_OffPeak-Nominal'!AT$3,'Annual_Prices-Nominal'!$A$3:$CH$3,0),FALSE)</f>
        <v>14.35</v>
      </c>
      <c r="AU23" s="38">
        <f>VLOOKUP($A23,'Annual_Prices-Nominal'!$A$4:$CH$39,MATCH('Forecast-Peak_OffPeak-Nominal'!AU$3,'Annual_Prices-Nominal'!$A$3:$CH$3,0),FALSE)</f>
        <v>14.35</v>
      </c>
      <c r="AV23" s="38">
        <f>VLOOKUP($A23,'Annual_Prices-Nominal'!$A$4:$CH$39,MATCH('Forecast-Peak_OffPeak-Nominal'!AV$3,'Annual_Prices-Nominal'!$A$3:$CH$3,0),FALSE)</f>
        <v>0</v>
      </c>
      <c r="AX23" s="31">
        <f t="shared" si="0"/>
        <v>11.674964705882353</v>
      </c>
      <c r="AY23" s="32">
        <f t="shared" si="1"/>
        <v>9.3033565459610035</v>
      </c>
      <c r="AZ23" s="32">
        <f t="shared" si="2"/>
        <v>9.3882757660167133</v>
      </c>
      <c r="BA23" s="32">
        <f t="shared" si="3"/>
        <v>8.294594594594594</v>
      </c>
      <c r="BB23" s="32">
        <f t="shared" si="4"/>
        <v>8.3567567567567576</v>
      </c>
      <c r="BC23" s="38">
        <f t="shared" si="5"/>
        <v>7.0748663101604272</v>
      </c>
      <c r="BE23" s="78">
        <v>31.087868852459021</v>
      </c>
      <c r="BF23" s="38">
        <v>240.09509978384801</v>
      </c>
      <c r="BH23" s="31">
        <f>VLOOKUP($A23,'Annual_Prices-Nominal'!$A:$CA,MATCH(BH$3,'Annual_Prices-Nominal'!$A$3:$CA$3,0),0)</f>
        <v>28</v>
      </c>
      <c r="BI23" s="31">
        <f>VLOOKUP($A23,'Annual_Prices-Nominal'!$A:$CA,MATCH(BI$3,'Annual_Prices-Nominal'!$A$3:$CA$3,0),0)</f>
        <v>60.5</v>
      </c>
      <c r="BJ23" s="32">
        <f>VLOOKUP($A23,'Annual_Prices-Nominal'!$A:$CA,MATCH(BJ$3,'Annual_Prices-Nominal'!$A$3:$CA$3,0),0)</f>
        <v>45.5</v>
      </c>
      <c r="BK23" s="32">
        <f>VLOOKUP($A23,'Annual_Prices-Nominal'!$A:$CA,MATCH(BK$3,'Annual_Prices-Nominal'!$A$3:$CA$3,0),0)</f>
        <v>28.7</v>
      </c>
      <c r="BL23" s="32">
        <f>VLOOKUP($A23,'Annual_Prices-Nominal'!$A:$CA,MATCH(BL$3,'Annual_Prices-Nominal'!$A$3:$CA$3,0),0)</f>
        <v>28.7</v>
      </c>
      <c r="BM23" s="32">
        <f>VLOOKUP($A23,'Annual_Prices-Nominal'!$A:$CA,MATCH(BM$3,'Annual_Prices-Nominal'!$A$3:$CA$3,0),0)</f>
        <v>28.7</v>
      </c>
      <c r="BN23" s="32">
        <f>VLOOKUP($A23,'Annual_Prices-Nominal'!$A:$CA,MATCH(BN$3,'Annual_Prices-Nominal'!$A$3:$CA$3,0),0)</f>
        <v>15.38</v>
      </c>
      <c r="BO23" s="32">
        <f>VLOOKUP($A23,'Annual_Prices-Nominal'!$A:$CA,MATCH(BO$3,'Annual_Prices-Nominal'!$A$3:$CA$3,0),0)</f>
        <v>28.7</v>
      </c>
      <c r="BP23" s="32">
        <f>VLOOKUP($A23,'Annual_Prices-Nominal'!$A:$CA,MATCH(BP$3,'Annual_Prices-Nominal'!$A$3:$CA$3,0),0)</f>
        <v>22.55</v>
      </c>
      <c r="BQ23" s="32">
        <f>VLOOKUP($A23,'Annual_Prices-Nominal'!$A:$CA,MATCH(BQ$3,'Annual_Prices-Nominal'!$A$3:$CA$3,0),0)</f>
        <v>37.67</v>
      </c>
      <c r="BR23" s="32">
        <f>VLOOKUP($A23,'Annual_Prices-Nominal'!$A:$CA,MATCH(BR$3,'Annual_Prices-Nominal'!$A$3:$CA$3,0),0)</f>
        <v>38.44</v>
      </c>
      <c r="BS23" s="32">
        <f>VLOOKUP($A23,'Annual_Prices-Nominal'!$A:$CA,MATCH(BS$3,'Annual_Prices-Nominal'!$A$3:$CA$3,0),0)</f>
        <v>35.36</v>
      </c>
      <c r="BT23" s="32">
        <f>VLOOKUP($A23,'Annual_Prices-Nominal'!$A:$CA,MATCH(BT$3,'Annual_Prices-Nominal'!$A$3:$CA$3,0),0)</f>
        <v>35.36</v>
      </c>
      <c r="BU23" s="32">
        <f>VLOOKUP($A23,'Annual_Prices-Nominal'!$A:$CA,MATCH(BU$3,'Annual_Prices-Nominal'!$A$3:$CA$3,0),0)</f>
        <v>35.36</v>
      </c>
      <c r="BV23" s="32">
        <f>VLOOKUP($A23,'Annual_Prices-Nominal'!$A:$CA,MATCH(BV$3,'Annual_Prices-Nominal'!$A$3:$CA$3,0),0)</f>
        <v>36.39</v>
      </c>
      <c r="BW23" s="32">
        <f>VLOOKUP($A23,'Annual_Prices-Nominal'!$A:$CA,MATCH(BW$3,'Annual_Prices-Nominal'!$A$3:$CA$3,0),0)</f>
        <v>25.63</v>
      </c>
      <c r="BX23" s="32">
        <f>VLOOKUP($A23,'Annual_Prices-Nominal'!$A:$CA,MATCH(BX$3,'Annual_Prices-Nominal'!$A$3:$CA$3,0),0)</f>
        <v>15.38</v>
      </c>
      <c r="BY23" s="32">
        <f>VLOOKUP($A23,'Annual_Prices-Nominal'!$A:$CA,MATCH(BY$3,'Annual_Prices-Nominal'!$A$3:$CA$3,0),0)</f>
        <v>3.08</v>
      </c>
      <c r="BZ23" s="32">
        <f>VLOOKUP($A23,'Annual_Prices-Nominal'!$A:$CA,MATCH(BZ$3,'Annual_Prices-Nominal'!$A$3:$CA$3,0),0)</f>
        <v>3.08</v>
      </c>
      <c r="CA23" s="32">
        <f>VLOOKUP($A23,'Annual_Prices-Nominal'!$A:$CA,MATCH(CA$3,'Annual_Prices-Nominal'!$A$3:$CA$3,0),0)</f>
        <v>3.7</v>
      </c>
      <c r="CB23" s="38">
        <f>VLOOKUP($A23,'Annual_Prices-Nominal'!$A:$CA,MATCH(CB$3,'Annual_Prices-Nominal'!$A$3:$CA$3,0),0)</f>
        <v>3.8</v>
      </c>
      <c r="CD23" s="39">
        <f>VLOOKUP($A23,GDP!$A$8:$D$50,3,0)</f>
        <v>2.3641440135783325E-2</v>
      </c>
    </row>
    <row r="24" spans="1:82" ht="14.4" x14ac:dyDescent="0.3">
      <c r="A24" s="23">
        <f t="shared" si="6"/>
        <v>2024</v>
      </c>
      <c r="B24" s="27">
        <f t="shared" si="7"/>
        <v>45536</v>
      </c>
      <c r="C24" s="31">
        <v>35.947069999999997</v>
      </c>
      <c r="D24" s="32">
        <v>31.69659</v>
      </c>
      <c r="E24" s="32">
        <v>32.640419999999999</v>
      </c>
      <c r="F24" s="32">
        <v>28.141850000000002</v>
      </c>
      <c r="G24" s="32">
        <v>32.908160000000002</v>
      </c>
      <c r="H24" s="32">
        <v>28.01606</v>
      </c>
      <c r="I24" s="32">
        <v>37.950000000000003</v>
      </c>
      <c r="J24" s="32">
        <v>30.9</v>
      </c>
      <c r="K24" s="32">
        <v>38.22</v>
      </c>
      <c r="L24" s="32">
        <v>31.06</v>
      </c>
      <c r="M24" s="32">
        <v>33.25</v>
      </c>
      <c r="N24" s="32">
        <v>26.98</v>
      </c>
      <c r="P24" s="32">
        <f>VLOOKUP($A24,'Annual_Prices-Nominal'!$A$4:$X$39,MATCH('Forecast-Peak_OffPeak-Nominal'!P$3,'Annual_Prices-Nominal'!$A$3:$X$3,0),FALSE)</f>
        <v>105.506</v>
      </c>
      <c r="Q24" s="32">
        <f>VLOOKUP($A24,'Annual_Prices-Nominal'!$A$4:$X$39,MATCH('Forecast-Peak_OffPeak-Nominal'!Q$3,'Annual_Prices-Nominal'!$A$3:$X$3,0),FALSE)</f>
        <v>106.4</v>
      </c>
      <c r="R24" s="32">
        <f>VLOOKUP($A24,'Annual_Prices-Nominal'!$A$4:$X$39,MATCH('Forecast-Peak_OffPeak-Nominal'!R$3,'Annual_Prices-Nominal'!$A$3:$X$3,0),FALSE)</f>
        <v>104.53</v>
      </c>
      <c r="S24" s="32">
        <f>VLOOKUP($A24,'Annual_Prices-Nominal'!$A$4:$X$39,MATCH('Forecast-Peak_OffPeak-Nominal'!S$3,'Annual_Prices-Nominal'!$A$3:$X$3,0),FALSE)</f>
        <v>103.59</v>
      </c>
      <c r="T24" s="32">
        <f>VLOOKUP($A24,'Annual_Prices-Nominal'!$A$4:$X$39,MATCH('Forecast-Peak_OffPeak-Nominal'!T$3,'Annual_Prices-Nominal'!$A$3:$X$3,0),FALSE)</f>
        <v>64.530077947962056</v>
      </c>
      <c r="U24" s="32">
        <f>VLOOKUP($A24,'Annual_Prices-Nominal'!$A$4:$X$39,MATCH('Forecast-Peak_OffPeak-Nominal'!U$3,'Annual_Prices-Nominal'!$A$3:$X$3,0),FALSE)</f>
        <v>67.31</v>
      </c>
      <c r="V24" s="32">
        <f>VLOOKUP($A24,'Annual_Prices-Nominal'!$A$4:$X$39,MATCH('Forecast-Peak_OffPeak-Nominal'!V$3,'Annual_Prices-Nominal'!$A$3:$X$3,0),FALSE)</f>
        <v>57.337892173913033</v>
      </c>
      <c r="W24" s="32">
        <f>VLOOKUP($A24,'Annual_Prices-Nominal'!$A$4:$X$39,MATCH('Forecast-Peak_OffPeak-Nominal'!W$3,'Annual_Prices-Nominal'!$A$3:$X$3,0),FALSE)</f>
        <v>15.72</v>
      </c>
      <c r="X24" s="32">
        <f>VLOOKUP($A24,'Annual_Prices-Nominal'!$A$4:$X$39,MATCH('Forecast-Peak_OffPeak-Nominal'!X$3,'Annual_Prices-Nominal'!$A$3:$X$3,0),FALSE)</f>
        <v>13.68</v>
      </c>
      <c r="Y24" s="38">
        <f>VLOOKUP($A24,'Annual_Prices-Nominal'!$A$4:$X$39,MATCH('Forecast-Peak_OffPeak-Nominal'!Y$3,'Annual_Prices-Nominal'!$A$3:$X$3,0),FALSE)</f>
        <v>43.803659574468085</v>
      </c>
      <c r="AA24" s="31">
        <v>3.51</v>
      </c>
      <c r="AB24" s="32">
        <v>2.92</v>
      </c>
      <c r="AC24" s="32">
        <v>3.08</v>
      </c>
      <c r="AD24" s="32">
        <v>3.25</v>
      </c>
      <c r="AE24" s="32">
        <v>3.51</v>
      </c>
      <c r="AF24" s="32">
        <v>3.15</v>
      </c>
      <c r="AG24" s="38">
        <v>0.29908157605572228</v>
      </c>
      <c r="AI24" s="32">
        <v>9.0316819493742813</v>
      </c>
      <c r="AJ24" s="32">
        <v>3.5143964706464002</v>
      </c>
      <c r="AL24" s="33">
        <v>0.51885811756087963</v>
      </c>
      <c r="AM24" s="33">
        <v>0.71663750830895878</v>
      </c>
      <c r="AO24" s="34">
        <f>VLOOKUP($A24,'Annual_Prices-Nominal'!$A$4:$CH$39,MATCH('Forecast-Peak_OffPeak-Nominal'!AO$3,'Annual_Prices-Nominal'!$A$3:$CH$3,0),FALSE)</f>
        <v>2</v>
      </c>
      <c r="AP24" s="35">
        <f>VLOOKUP($A24,'Annual_Prices-Nominal'!$A$4:$CH$39,MATCH('Forecast-Peak_OffPeak-Nominal'!AP$3,'Annual_Prices-Nominal'!$A$3:$CH$3,0),FALSE)</f>
        <v>2</v>
      </c>
      <c r="AQ24" s="36">
        <f>IF(AND(MONTH($B24)&gt;=5,MONTH($B24)&lt;=9),VLOOKUP($A24,'Annual_Prices-Nominal'!$A$1:$AQ$39,MATCH('Forecast-Peak_OffPeak-Nominal'!AQ$2,'Annual_Prices-Nominal'!$A$2:$AQ$2,0),FALSE),0)</f>
        <v>1775</v>
      </c>
      <c r="AR24" s="37">
        <f>IF(AND(MONTH($B24)&gt;=5,MONTH($B24)&lt;=9),VLOOKUP($A24,'Annual_Prices-Nominal'!$A$1:$AQ$39,MATCH('Forecast-Peak_OffPeak-Nominal'!AR$2,'Annual_Prices-Nominal'!$A$2:$AQ$2,0),FALSE),0)</f>
        <v>8500</v>
      </c>
      <c r="AT24" s="83">
        <f>VLOOKUP($A24,'Annual_Prices-Nominal'!$A$4:$CH$39,MATCH('Forecast-Peak_OffPeak-Nominal'!AT$3,'Annual_Prices-Nominal'!$A$3:$CH$3,0),FALSE)</f>
        <v>14.35</v>
      </c>
      <c r="AU24" s="38">
        <f>VLOOKUP($A24,'Annual_Prices-Nominal'!$A$4:$CH$39,MATCH('Forecast-Peak_OffPeak-Nominal'!AU$3,'Annual_Prices-Nominal'!$A$3:$CH$3,0),FALSE)</f>
        <v>14.35</v>
      </c>
      <c r="AV24" s="38">
        <f>VLOOKUP($A24,'Annual_Prices-Nominal'!$A$4:$CH$39,MATCH('Forecast-Peak_OffPeak-Nominal'!AV$3,'Annual_Prices-Nominal'!$A$3:$CH$3,0),FALSE)</f>
        <v>0</v>
      </c>
      <c r="AX24" s="31">
        <f t="shared" si="0"/>
        <v>12.310640410958904</v>
      </c>
      <c r="AY24" s="32">
        <f t="shared" si="1"/>
        <v>10.362038095238095</v>
      </c>
      <c r="AZ24" s="32">
        <f t="shared" si="2"/>
        <v>10.447034920634922</v>
      </c>
      <c r="BA24" s="32">
        <f t="shared" si="3"/>
        <v>10.811965811965813</v>
      </c>
      <c r="BB24" s="32">
        <f t="shared" si="4"/>
        <v>10.888888888888889</v>
      </c>
      <c r="BC24" s="38">
        <f t="shared" si="5"/>
        <v>10.23076923076923</v>
      </c>
      <c r="BE24" s="78">
        <v>31.087868852459021</v>
      </c>
      <c r="BF24" s="38">
        <v>240.09509978384801</v>
      </c>
      <c r="BH24" s="31">
        <f>VLOOKUP($A24,'Annual_Prices-Nominal'!$A:$CA,MATCH(BH$3,'Annual_Prices-Nominal'!$A$3:$CA$3,0),0)</f>
        <v>28</v>
      </c>
      <c r="BI24" s="31">
        <f>VLOOKUP($A24,'Annual_Prices-Nominal'!$A:$CA,MATCH(BI$3,'Annual_Prices-Nominal'!$A$3:$CA$3,0),0)</f>
        <v>60.5</v>
      </c>
      <c r="BJ24" s="32">
        <f>VLOOKUP($A24,'Annual_Prices-Nominal'!$A:$CA,MATCH(BJ$3,'Annual_Prices-Nominal'!$A$3:$CA$3,0),0)</f>
        <v>45.5</v>
      </c>
      <c r="BK24" s="32">
        <f>VLOOKUP($A24,'Annual_Prices-Nominal'!$A:$CA,MATCH(BK$3,'Annual_Prices-Nominal'!$A$3:$CA$3,0),0)</f>
        <v>28.7</v>
      </c>
      <c r="BL24" s="32">
        <f>VLOOKUP($A24,'Annual_Prices-Nominal'!$A:$CA,MATCH(BL$3,'Annual_Prices-Nominal'!$A$3:$CA$3,0),0)</f>
        <v>28.7</v>
      </c>
      <c r="BM24" s="32">
        <f>VLOOKUP($A24,'Annual_Prices-Nominal'!$A:$CA,MATCH(BM$3,'Annual_Prices-Nominal'!$A$3:$CA$3,0),0)</f>
        <v>28.7</v>
      </c>
      <c r="BN24" s="32">
        <f>VLOOKUP($A24,'Annual_Prices-Nominal'!$A:$CA,MATCH(BN$3,'Annual_Prices-Nominal'!$A$3:$CA$3,0),0)</f>
        <v>15.38</v>
      </c>
      <c r="BO24" s="32">
        <f>VLOOKUP($A24,'Annual_Prices-Nominal'!$A:$CA,MATCH(BO$3,'Annual_Prices-Nominal'!$A$3:$CA$3,0),0)</f>
        <v>28.7</v>
      </c>
      <c r="BP24" s="32">
        <f>VLOOKUP($A24,'Annual_Prices-Nominal'!$A:$CA,MATCH(BP$3,'Annual_Prices-Nominal'!$A$3:$CA$3,0),0)</f>
        <v>22.55</v>
      </c>
      <c r="BQ24" s="32">
        <f>VLOOKUP($A24,'Annual_Prices-Nominal'!$A:$CA,MATCH(BQ$3,'Annual_Prices-Nominal'!$A$3:$CA$3,0),0)</f>
        <v>37.67</v>
      </c>
      <c r="BR24" s="32">
        <f>VLOOKUP($A24,'Annual_Prices-Nominal'!$A:$CA,MATCH(BR$3,'Annual_Prices-Nominal'!$A$3:$CA$3,0),0)</f>
        <v>38.44</v>
      </c>
      <c r="BS24" s="32">
        <f>VLOOKUP($A24,'Annual_Prices-Nominal'!$A:$CA,MATCH(BS$3,'Annual_Prices-Nominal'!$A$3:$CA$3,0),0)</f>
        <v>35.36</v>
      </c>
      <c r="BT24" s="32">
        <f>VLOOKUP($A24,'Annual_Prices-Nominal'!$A:$CA,MATCH(BT$3,'Annual_Prices-Nominal'!$A$3:$CA$3,0),0)</f>
        <v>35.36</v>
      </c>
      <c r="BU24" s="32">
        <f>VLOOKUP($A24,'Annual_Prices-Nominal'!$A:$CA,MATCH(BU$3,'Annual_Prices-Nominal'!$A$3:$CA$3,0),0)</f>
        <v>35.36</v>
      </c>
      <c r="BV24" s="32">
        <f>VLOOKUP($A24,'Annual_Prices-Nominal'!$A:$CA,MATCH(BV$3,'Annual_Prices-Nominal'!$A$3:$CA$3,0),0)</f>
        <v>36.39</v>
      </c>
      <c r="BW24" s="32">
        <f>VLOOKUP($A24,'Annual_Prices-Nominal'!$A:$CA,MATCH(BW$3,'Annual_Prices-Nominal'!$A$3:$CA$3,0),0)</f>
        <v>25.63</v>
      </c>
      <c r="BX24" s="32">
        <f>VLOOKUP($A24,'Annual_Prices-Nominal'!$A:$CA,MATCH(BX$3,'Annual_Prices-Nominal'!$A$3:$CA$3,0),0)</f>
        <v>15.38</v>
      </c>
      <c r="BY24" s="32">
        <f>VLOOKUP($A24,'Annual_Prices-Nominal'!$A:$CA,MATCH(BY$3,'Annual_Prices-Nominal'!$A$3:$CA$3,0),0)</f>
        <v>3.08</v>
      </c>
      <c r="BZ24" s="32">
        <f>VLOOKUP($A24,'Annual_Prices-Nominal'!$A:$CA,MATCH(BZ$3,'Annual_Prices-Nominal'!$A$3:$CA$3,0),0)</f>
        <v>3.08</v>
      </c>
      <c r="CA24" s="32">
        <f>VLOOKUP($A24,'Annual_Prices-Nominal'!$A:$CA,MATCH(CA$3,'Annual_Prices-Nominal'!$A$3:$CA$3,0),0)</f>
        <v>3.7</v>
      </c>
      <c r="CB24" s="38">
        <f>VLOOKUP($A24,'Annual_Prices-Nominal'!$A:$CA,MATCH(CB$3,'Annual_Prices-Nominal'!$A$3:$CA$3,0),0)</f>
        <v>3.8</v>
      </c>
      <c r="CD24" s="39">
        <f>VLOOKUP($A24,GDP!$A$8:$D$50,3,0)</f>
        <v>2.3641440135783325E-2</v>
      </c>
    </row>
    <row r="25" spans="1:82" ht="14.4" x14ac:dyDescent="0.3">
      <c r="A25" s="23">
        <f t="shared" si="6"/>
        <v>2024</v>
      </c>
      <c r="B25" s="27">
        <f t="shared" si="7"/>
        <v>45566</v>
      </c>
      <c r="C25" s="31">
        <v>32.058639999999997</v>
      </c>
      <c r="D25" s="32">
        <v>29.284089999999999</v>
      </c>
      <c r="E25" s="32">
        <v>27.726739999999999</v>
      </c>
      <c r="F25" s="32">
        <v>25.99062</v>
      </c>
      <c r="G25" s="32">
        <v>27.69998</v>
      </c>
      <c r="H25" s="32">
        <v>25.760439999999999</v>
      </c>
      <c r="I25" s="32">
        <v>27.59</v>
      </c>
      <c r="J25" s="32">
        <v>26.71</v>
      </c>
      <c r="K25" s="32">
        <v>27.71</v>
      </c>
      <c r="L25" s="32">
        <v>26.77</v>
      </c>
      <c r="M25" s="32">
        <v>21.56</v>
      </c>
      <c r="N25" s="32">
        <v>19.510000000000002</v>
      </c>
      <c r="P25" s="32">
        <f>VLOOKUP($A25,'Annual_Prices-Nominal'!$A$4:$X$39,MATCH('Forecast-Peak_OffPeak-Nominal'!P$3,'Annual_Prices-Nominal'!$A$3:$X$3,0),FALSE)</f>
        <v>105.506</v>
      </c>
      <c r="Q25" s="32">
        <f>VLOOKUP($A25,'Annual_Prices-Nominal'!$A$4:$X$39,MATCH('Forecast-Peak_OffPeak-Nominal'!Q$3,'Annual_Prices-Nominal'!$A$3:$X$3,0),FALSE)</f>
        <v>106.4</v>
      </c>
      <c r="R25" s="32">
        <f>VLOOKUP($A25,'Annual_Prices-Nominal'!$A$4:$X$39,MATCH('Forecast-Peak_OffPeak-Nominal'!R$3,'Annual_Prices-Nominal'!$A$3:$X$3,0),FALSE)</f>
        <v>104.53</v>
      </c>
      <c r="S25" s="32">
        <f>VLOOKUP($A25,'Annual_Prices-Nominal'!$A$4:$X$39,MATCH('Forecast-Peak_OffPeak-Nominal'!S$3,'Annual_Prices-Nominal'!$A$3:$X$3,0),FALSE)</f>
        <v>103.59</v>
      </c>
      <c r="T25" s="32">
        <f>VLOOKUP($A25,'Annual_Prices-Nominal'!$A$4:$X$39,MATCH('Forecast-Peak_OffPeak-Nominal'!T$3,'Annual_Prices-Nominal'!$A$3:$X$3,0),FALSE)</f>
        <v>64.530077947962056</v>
      </c>
      <c r="U25" s="32">
        <f>VLOOKUP($A25,'Annual_Prices-Nominal'!$A$4:$X$39,MATCH('Forecast-Peak_OffPeak-Nominal'!U$3,'Annual_Prices-Nominal'!$A$3:$X$3,0),FALSE)</f>
        <v>67.31</v>
      </c>
      <c r="V25" s="32">
        <f>VLOOKUP($A25,'Annual_Prices-Nominal'!$A$4:$X$39,MATCH('Forecast-Peak_OffPeak-Nominal'!V$3,'Annual_Prices-Nominal'!$A$3:$X$3,0),FALSE)</f>
        <v>57.337892173913033</v>
      </c>
      <c r="W25" s="32">
        <f>VLOOKUP($A25,'Annual_Prices-Nominal'!$A$4:$X$39,MATCH('Forecast-Peak_OffPeak-Nominal'!W$3,'Annual_Prices-Nominal'!$A$3:$X$3,0),FALSE)</f>
        <v>15.72</v>
      </c>
      <c r="X25" s="32">
        <f>VLOOKUP($A25,'Annual_Prices-Nominal'!$A$4:$X$39,MATCH('Forecast-Peak_OffPeak-Nominal'!X$3,'Annual_Prices-Nominal'!$A$3:$X$3,0),FALSE)</f>
        <v>13.68</v>
      </c>
      <c r="Y25" s="38">
        <f>VLOOKUP($A25,'Annual_Prices-Nominal'!$A$4:$X$39,MATCH('Forecast-Peak_OffPeak-Nominal'!Y$3,'Annual_Prices-Nominal'!$A$3:$X$3,0),FALSE)</f>
        <v>43.803659574468085</v>
      </c>
      <c r="AA25" s="31">
        <v>3.63</v>
      </c>
      <c r="AB25" s="32">
        <v>3.05</v>
      </c>
      <c r="AC25" s="32">
        <v>3.18</v>
      </c>
      <c r="AD25" s="32">
        <v>3.38</v>
      </c>
      <c r="AE25" s="32">
        <v>3.63</v>
      </c>
      <c r="AF25" s="32">
        <v>3.26</v>
      </c>
      <c r="AG25" s="38">
        <v>0.29908157605572228</v>
      </c>
      <c r="AI25" s="32">
        <v>9.1459914623558713</v>
      </c>
      <c r="AJ25" s="32">
        <v>3.6287059836279898</v>
      </c>
      <c r="AL25" s="33">
        <v>0.51078741153593288</v>
      </c>
      <c r="AM25" s="33">
        <v>0.70856680228401192</v>
      </c>
      <c r="AO25" s="34">
        <f>VLOOKUP($A25,'Annual_Prices-Nominal'!$A$4:$CH$39,MATCH('Forecast-Peak_OffPeak-Nominal'!AO$3,'Annual_Prices-Nominal'!$A$3:$CH$3,0),FALSE)</f>
        <v>2</v>
      </c>
      <c r="AP25" s="35">
        <f>VLOOKUP($A25,'Annual_Prices-Nominal'!$A$4:$CH$39,MATCH('Forecast-Peak_OffPeak-Nominal'!AP$3,'Annual_Prices-Nominal'!$A$3:$CH$3,0),FALSE)</f>
        <v>2</v>
      </c>
      <c r="AQ25" s="36">
        <f>IF(AND(MONTH($B25)&gt;=5,MONTH($B25)&lt;=9),VLOOKUP($A25,'Annual_Prices-Nominal'!$A$1:$AQ$39,MATCH('Forecast-Peak_OffPeak-Nominal'!AQ$2,'Annual_Prices-Nominal'!$A$2:$AQ$2,0),FALSE),0)</f>
        <v>0</v>
      </c>
      <c r="AR25" s="37">
        <f>IF(AND(MONTH($B25)&gt;=5,MONTH($B25)&lt;=9),VLOOKUP($A25,'Annual_Prices-Nominal'!$A$1:$AQ$39,MATCH('Forecast-Peak_OffPeak-Nominal'!AR$2,'Annual_Prices-Nominal'!$A$2:$AQ$2,0),FALSE),0)</f>
        <v>0</v>
      </c>
      <c r="AT25" s="83">
        <f>VLOOKUP($A25,'Annual_Prices-Nominal'!$A$4:$CH$39,MATCH('Forecast-Peak_OffPeak-Nominal'!AT$3,'Annual_Prices-Nominal'!$A$3:$CH$3,0),FALSE)</f>
        <v>14.35</v>
      </c>
      <c r="AU25" s="38">
        <f>VLOOKUP($A25,'Annual_Prices-Nominal'!$A$4:$CH$39,MATCH('Forecast-Peak_OffPeak-Nominal'!AU$3,'Annual_Prices-Nominal'!$A$3:$CH$3,0),FALSE)</f>
        <v>14.35</v>
      </c>
      <c r="AV25" s="38">
        <f>VLOOKUP($A25,'Annual_Prices-Nominal'!$A$4:$CH$39,MATCH('Forecast-Peak_OffPeak-Nominal'!AV$3,'Annual_Prices-Nominal'!$A$3:$CH$3,0),FALSE)</f>
        <v>0</v>
      </c>
      <c r="AX25" s="31">
        <f t="shared" si="0"/>
        <v>10.511029508196721</v>
      </c>
      <c r="AY25" s="32">
        <f t="shared" si="1"/>
        <v>8.5051349693251534</v>
      </c>
      <c r="AZ25" s="32">
        <f t="shared" si="2"/>
        <v>8.4969263803680981</v>
      </c>
      <c r="BA25" s="32">
        <f t="shared" si="3"/>
        <v>7.6005509641873283</v>
      </c>
      <c r="BB25" s="32">
        <f t="shared" si="4"/>
        <v>7.6336088154269977</v>
      </c>
      <c r="BC25" s="38">
        <f t="shared" si="5"/>
        <v>6.3786982248520712</v>
      </c>
      <c r="BE25" s="78">
        <v>31.087868852459021</v>
      </c>
      <c r="BF25" s="38">
        <v>240.09509978384801</v>
      </c>
      <c r="BH25" s="31">
        <f>VLOOKUP($A25,'Annual_Prices-Nominal'!$A:$CA,MATCH(BH$3,'Annual_Prices-Nominal'!$A$3:$CA$3,0),0)</f>
        <v>28</v>
      </c>
      <c r="BI25" s="31">
        <f>VLOOKUP($A25,'Annual_Prices-Nominal'!$A:$CA,MATCH(BI$3,'Annual_Prices-Nominal'!$A$3:$CA$3,0),0)</f>
        <v>60.5</v>
      </c>
      <c r="BJ25" s="32">
        <f>VLOOKUP($A25,'Annual_Prices-Nominal'!$A:$CA,MATCH(BJ$3,'Annual_Prices-Nominal'!$A$3:$CA$3,0),0)</f>
        <v>45.5</v>
      </c>
      <c r="BK25" s="32">
        <f>VLOOKUP($A25,'Annual_Prices-Nominal'!$A:$CA,MATCH(BK$3,'Annual_Prices-Nominal'!$A$3:$CA$3,0),0)</f>
        <v>28.7</v>
      </c>
      <c r="BL25" s="32">
        <f>VLOOKUP($A25,'Annual_Prices-Nominal'!$A:$CA,MATCH(BL$3,'Annual_Prices-Nominal'!$A$3:$CA$3,0),0)</f>
        <v>28.7</v>
      </c>
      <c r="BM25" s="32">
        <f>VLOOKUP($A25,'Annual_Prices-Nominal'!$A:$CA,MATCH(BM$3,'Annual_Prices-Nominal'!$A$3:$CA$3,0),0)</f>
        <v>28.7</v>
      </c>
      <c r="BN25" s="32">
        <f>VLOOKUP($A25,'Annual_Prices-Nominal'!$A:$CA,MATCH(BN$3,'Annual_Prices-Nominal'!$A$3:$CA$3,0),0)</f>
        <v>15.38</v>
      </c>
      <c r="BO25" s="32">
        <f>VLOOKUP($A25,'Annual_Prices-Nominal'!$A:$CA,MATCH(BO$3,'Annual_Prices-Nominal'!$A$3:$CA$3,0),0)</f>
        <v>28.7</v>
      </c>
      <c r="BP25" s="32">
        <f>VLOOKUP($A25,'Annual_Prices-Nominal'!$A:$CA,MATCH(BP$3,'Annual_Prices-Nominal'!$A$3:$CA$3,0),0)</f>
        <v>22.55</v>
      </c>
      <c r="BQ25" s="32">
        <f>VLOOKUP($A25,'Annual_Prices-Nominal'!$A:$CA,MATCH(BQ$3,'Annual_Prices-Nominal'!$A$3:$CA$3,0),0)</f>
        <v>37.67</v>
      </c>
      <c r="BR25" s="32">
        <f>VLOOKUP($A25,'Annual_Prices-Nominal'!$A:$CA,MATCH(BR$3,'Annual_Prices-Nominal'!$A$3:$CA$3,0),0)</f>
        <v>38.44</v>
      </c>
      <c r="BS25" s="32">
        <f>VLOOKUP($A25,'Annual_Prices-Nominal'!$A:$CA,MATCH(BS$3,'Annual_Prices-Nominal'!$A$3:$CA$3,0),0)</f>
        <v>35.36</v>
      </c>
      <c r="BT25" s="32">
        <f>VLOOKUP($A25,'Annual_Prices-Nominal'!$A:$CA,MATCH(BT$3,'Annual_Prices-Nominal'!$A$3:$CA$3,0),0)</f>
        <v>35.36</v>
      </c>
      <c r="BU25" s="32">
        <f>VLOOKUP($A25,'Annual_Prices-Nominal'!$A:$CA,MATCH(BU$3,'Annual_Prices-Nominal'!$A$3:$CA$3,0),0)</f>
        <v>35.36</v>
      </c>
      <c r="BV25" s="32">
        <f>VLOOKUP($A25,'Annual_Prices-Nominal'!$A:$CA,MATCH(BV$3,'Annual_Prices-Nominal'!$A$3:$CA$3,0),0)</f>
        <v>36.39</v>
      </c>
      <c r="BW25" s="32">
        <f>VLOOKUP($A25,'Annual_Prices-Nominal'!$A:$CA,MATCH(BW$3,'Annual_Prices-Nominal'!$A$3:$CA$3,0),0)</f>
        <v>25.63</v>
      </c>
      <c r="BX25" s="32">
        <f>VLOOKUP($A25,'Annual_Prices-Nominal'!$A:$CA,MATCH(BX$3,'Annual_Prices-Nominal'!$A$3:$CA$3,0),0)</f>
        <v>15.38</v>
      </c>
      <c r="BY25" s="32">
        <f>VLOOKUP($A25,'Annual_Prices-Nominal'!$A:$CA,MATCH(BY$3,'Annual_Prices-Nominal'!$A$3:$CA$3,0),0)</f>
        <v>3.08</v>
      </c>
      <c r="BZ25" s="32">
        <f>VLOOKUP($A25,'Annual_Prices-Nominal'!$A:$CA,MATCH(BZ$3,'Annual_Prices-Nominal'!$A$3:$CA$3,0),0)</f>
        <v>3.08</v>
      </c>
      <c r="CA25" s="32">
        <f>VLOOKUP($A25,'Annual_Prices-Nominal'!$A:$CA,MATCH(CA$3,'Annual_Prices-Nominal'!$A$3:$CA$3,0),0)</f>
        <v>3.7</v>
      </c>
      <c r="CB25" s="38">
        <f>VLOOKUP($A25,'Annual_Prices-Nominal'!$A:$CA,MATCH(CB$3,'Annual_Prices-Nominal'!$A$3:$CA$3,0),0)</f>
        <v>3.8</v>
      </c>
      <c r="CD25" s="39">
        <f>VLOOKUP($A25,GDP!$A$8:$D$50,3,0)</f>
        <v>2.3641440135783325E-2</v>
      </c>
    </row>
    <row r="26" spans="1:82" ht="14.4" x14ac:dyDescent="0.3">
      <c r="A26" s="23">
        <f t="shared" si="6"/>
        <v>2024</v>
      </c>
      <c r="B26" s="27">
        <f t="shared" si="7"/>
        <v>45597</v>
      </c>
      <c r="C26" s="31">
        <v>31.19502</v>
      </c>
      <c r="D26" s="32">
        <v>29.786840000000002</v>
      </c>
      <c r="E26" s="32">
        <v>27.84393</v>
      </c>
      <c r="F26" s="32">
        <v>26.608609999999999</v>
      </c>
      <c r="G26" s="32">
        <v>27.845770000000002</v>
      </c>
      <c r="H26" s="32">
        <v>26.356010000000001</v>
      </c>
      <c r="I26" s="32">
        <v>26.88</v>
      </c>
      <c r="J26" s="32">
        <v>26.42</v>
      </c>
      <c r="K26" s="32">
        <v>26.92</v>
      </c>
      <c r="L26" s="32">
        <v>26.46</v>
      </c>
      <c r="M26" s="32">
        <v>24.77</v>
      </c>
      <c r="N26" s="32">
        <v>22.9</v>
      </c>
      <c r="P26" s="32">
        <f>VLOOKUP($A26,'Annual_Prices-Nominal'!$A$4:$X$39,MATCH('Forecast-Peak_OffPeak-Nominal'!P$3,'Annual_Prices-Nominal'!$A$3:$X$3,0),FALSE)</f>
        <v>105.506</v>
      </c>
      <c r="Q26" s="32">
        <f>VLOOKUP($A26,'Annual_Prices-Nominal'!$A$4:$X$39,MATCH('Forecast-Peak_OffPeak-Nominal'!Q$3,'Annual_Prices-Nominal'!$A$3:$X$3,0),FALSE)</f>
        <v>106.4</v>
      </c>
      <c r="R26" s="32">
        <f>VLOOKUP($A26,'Annual_Prices-Nominal'!$A$4:$X$39,MATCH('Forecast-Peak_OffPeak-Nominal'!R$3,'Annual_Prices-Nominal'!$A$3:$X$3,0),FALSE)</f>
        <v>104.53</v>
      </c>
      <c r="S26" s="32">
        <f>VLOOKUP($A26,'Annual_Prices-Nominal'!$A$4:$X$39,MATCH('Forecast-Peak_OffPeak-Nominal'!S$3,'Annual_Prices-Nominal'!$A$3:$X$3,0),FALSE)</f>
        <v>103.59</v>
      </c>
      <c r="T26" s="32">
        <f>VLOOKUP($A26,'Annual_Prices-Nominal'!$A$4:$X$39,MATCH('Forecast-Peak_OffPeak-Nominal'!T$3,'Annual_Prices-Nominal'!$A$3:$X$3,0),FALSE)</f>
        <v>64.530077947962056</v>
      </c>
      <c r="U26" s="32">
        <f>VLOOKUP($A26,'Annual_Prices-Nominal'!$A$4:$X$39,MATCH('Forecast-Peak_OffPeak-Nominal'!U$3,'Annual_Prices-Nominal'!$A$3:$X$3,0),FALSE)</f>
        <v>67.31</v>
      </c>
      <c r="V26" s="32">
        <f>VLOOKUP($A26,'Annual_Prices-Nominal'!$A$4:$X$39,MATCH('Forecast-Peak_OffPeak-Nominal'!V$3,'Annual_Prices-Nominal'!$A$3:$X$3,0),FALSE)</f>
        <v>57.337892173913033</v>
      </c>
      <c r="W26" s="32">
        <f>VLOOKUP($A26,'Annual_Prices-Nominal'!$A$4:$X$39,MATCH('Forecast-Peak_OffPeak-Nominal'!W$3,'Annual_Prices-Nominal'!$A$3:$X$3,0),FALSE)</f>
        <v>15.72</v>
      </c>
      <c r="X26" s="32">
        <f>VLOOKUP($A26,'Annual_Prices-Nominal'!$A$4:$X$39,MATCH('Forecast-Peak_OffPeak-Nominal'!X$3,'Annual_Prices-Nominal'!$A$3:$X$3,0),FALSE)</f>
        <v>13.68</v>
      </c>
      <c r="Y26" s="38">
        <f>VLOOKUP($A26,'Annual_Prices-Nominal'!$A$4:$X$39,MATCH('Forecast-Peak_OffPeak-Nominal'!Y$3,'Annual_Prices-Nominal'!$A$3:$X$3,0),FALSE)</f>
        <v>43.803659574468085</v>
      </c>
      <c r="AA26" s="31">
        <v>3.69</v>
      </c>
      <c r="AB26" s="32">
        <v>3.26</v>
      </c>
      <c r="AC26" s="32">
        <v>3.27</v>
      </c>
      <c r="AD26" s="32">
        <v>3.73</v>
      </c>
      <c r="AE26" s="32">
        <v>3.66</v>
      </c>
      <c r="AF26" s="32">
        <v>3.48</v>
      </c>
      <c r="AG26" s="38">
        <v>0.29908157605572228</v>
      </c>
      <c r="AI26" s="32">
        <v>9.211878894388601</v>
      </c>
      <c r="AJ26" s="32">
        <v>3.6945934156607199</v>
      </c>
      <c r="AL26" s="33">
        <v>0.52432992274244217</v>
      </c>
      <c r="AM26" s="33">
        <v>0.72210931349052132</v>
      </c>
      <c r="AO26" s="34">
        <f>VLOOKUP($A26,'Annual_Prices-Nominal'!$A$4:$CH$39,MATCH('Forecast-Peak_OffPeak-Nominal'!AO$3,'Annual_Prices-Nominal'!$A$3:$CH$3,0),FALSE)</f>
        <v>2</v>
      </c>
      <c r="AP26" s="35">
        <f>VLOOKUP($A26,'Annual_Prices-Nominal'!$A$4:$CH$39,MATCH('Forecast-Peak_OffPeak-Nominal'!AP$3,'Annual_Prices-Nominal'!$A$3:$CH$3,0),FALSE)</f>
        <v>2</v>
      </c>
      <c r="AQ26" s="36">
        <f>IF(AND(MONTH($B26)&gt;=5,MONTH($B26)&lt;=9),VLOOKUP($A26,'Annual_Prices-Nominal'!$A$1:$AQ$39,MATCH('Forecast-Peak_OffPeak-Nominal'!AQ$2,'Annual_Prices-Nominal'!$A$2:$AQ$2,0),FALSE),0)</f>
        <v>0</v>
      </c>
      <c r="AR26" s="37">
        <f>IF(AND(MONTH($B26)&gt;=5,MONTH($B26)&lt;=9),VLOOKUP($A26,'Annual_Prices-Nominal'!$A$1:$AQ$39,MATCH('Forecast-Peak_OffPeak-Nominal'!AR$2,'Annual_Prices-Nominal'!$A$2:$AQ$2,0),FALSE),0)</f>
        <v>0</v>
      </c>
      <c r="AT26" s="83">
        <f>VLOOKUP($A26,'Annual_Prices-Nominal'!$A$4:$CH$39,MATCH('Forecast-Peak_OffPeak-Nominal'!AT$3,'Annual_Prices-Nominal'!$A$3:$CH$3,0),FALSE)</f>
        <v>14.35</v>
      </c>
      <c r="AU26" s="38">
        <f>VLOOKUP($A26,'Annual_Prices-Nominal'!$A$4:$CH$39,MATCH('Forecast-Peak_OffPeak-Nominal'!AU$3,'Annual_Prices-Nominal'!$A$3:$CH$3,0),FALSE)</f>
        <v>14.35</v>
      </c>
      <c r="AV26" s="38">
        <f>VLOOKUP($A26,'Annual_Prices-Nominal'!$A$4:$CH$39,MATCH('Forecast-Peak_OffPeak-Nominal'!AV$3,'Annual_Prices-Nominal'!$A$3:$CH$3,0),FALSE)</f>
        <v>0</v>
      </c>
      <c r="AX26" s="31">
        <f t="shared" si="0"/>
        <v>9.5690245398773008</v>
      </c>
      <c r="AY26" s="32">
        <f t="shared" si="1"/>
        <v>8.0011293103448278</v>
      </c>
      <c r="AZ26" s="32">
        <f t="shared" si="2"/>
        <v>8.0016580459770115</v>
      </c>
      <c r="BA26" s="32">
        <f t="shared" si="3"/>
        <v>7.3442622950819665</v>
      </c>
      <c r="BB26" s="32">
        <f t="shared" si="4"/>
        <v>7.3551912568306017</v>
      </c>
      <c r="BC26" s="38">
        <f t="shared" si="5"/>
        <v>6.6407506702412871</v>
      </c>
      <c r="BE26" s="78">
        <v>31.087868852459021</v>
      </c>
      <c r="BF26" s="38">
        <v>240.09509978384801</v>
      </c>
      <c r="BH26" s="31">
        <f>VLOOKUP($A26,'Annual_Prices-Nominal'!$A:$CA,MATCH(BH$3,'Annual_Prices-Nominal'!$A$3:$CA$3,0),0)</f>
        <v>28</v>
      </c>
      <c r="BI26" s="31">
        <f>VLOOKUP($A26,'Annual_Prices-Nominal'!$A:$CA,MATCH(BI$3,'Annual_Prices-Nominal'!$A$3:$CA$3,0),0)</f>
        <v>60.5</v>
      </c>
      <c r="BJ26" s="32">
        <f>VLOOKUP($A26,'Annual_Prices-Nominal'!$A:$CA,MATCH(BJ$3,'Annual_Prices-Nominal'!$A$3:$CA$3,0),0)</f>
        <v>45.5</v>
      </c>
      <c r="BK26" s="32">
        <f>VLOOKUP($A26,'Annual_Prices-Nominal'!$A:$CA,MATCH(BK$3,'Annual_Prices-Nominal'!$A$3:$CA$3,0),0)</f>
        <v>28.7</v>
      </c>
      <c r="BL26" s="32">
        <f>VLOOKUP($A26,'Annual_Prices-Nominal'!$A:$CA,MATCH(BL$3,'Annual_Prices-Nominal'!$A$3:$CA$3,0),0)</f>
        <v>28.7</v>
      </c>
      <c r="BM26" s="32">
        <f>VLOOKUP($A26,'Annual_Prices-Nominal'!$A:$CA,MATCH(BM$3,'Annual_Prices-Nominal'!$A$3:$CA$3,0),0)</f>
        <v>28.7</v>
      </c>
      <c r="BN26" s="32">
        <f>VLOOKUP($A26,'Annual_Prices-Nominal'!$A:$CA,MATCH(BN$3,'Annual_Prices-Nominal'!$A$3:$CA$3,0),0)</f>
        <v>15.38</v>
      </c>
      <c r="BO26" s="32">
        <f>VLOOKUP($A26,'Annual_Prices-Nominal'!$A:$CA,MATCH(BO$3,'Annual_Prices-Nominal'!$A$3:$CA$3,0),0)</f>
        <v>28.7</v>
      </c>
      <c r="BP26" s="32">
        <f>VLOOKUP($A26,'Annual_Prices-Nominal'!$A:$CA,MATCH(BP$3,'Annual_Prices-Nominal'!$A$3:$CA$3,0),0)</f>
        <v>22.55</v>
      </c>
      <c r="BQ26" s="32">
        <f>VLOOKUP($A26,'Annual_Prices-Nominal'!$A:$CA,MATCH(BQ$3,'Annual_Prices-Nominal'!$A$3:$CA$3,0),0)</f>
        <v>37.67</v>
      </c>
      <c r="BR26" s="32">
        <f>VLOOKUP($A26,'Annual_Prices-Nominal'!$A:$CA,MATCH(BR$3,'Annual_Prices-Nominal'!$A$3:$CA$3,0),0)</f>
        <v>38.44</v>
      </c>
      <c r="BS26" s="32">
        <f>VLOOKUP($A26,'Annual_Prices-Nominal'!$A:$CA,MATCH(BS$3,'Annual_Prices-Nominal'!$A$3:$CA$3,0),0)</f>
        <v>35.36</v>
      </c>
      <c r="BT26" s="32">
        <f>VLOOKUP($A26,'Annual_Prices-Nominal'!$A:$CA,MATCH(BT$3,'Annual_Prices-Nominal'!$A$3:$CA$3,0),0)</f>
        <v>35.36</v>
      </c>
      <c r="BU26" s="32">
        <f>VLOOKUP($A26,'Annual_Prices-Nominal'!$A:$CA,MATCH(BU$3,'Annual_Prices-Nominal'!$A$3:$CA$3,0),0)</f>
        <v>35.36</v>
      </c>
      <c r="BV26" s="32">
        <f>VLOOKUP($A26,'Annual_Prices-Nominal'!$A:$CA,MATCH(BV$3,'Annual_Prices-Nominal'!$A$3:$CA$3,0),0)</f>
        <v>36.39</v>
      </c>
      <c r="BW26" s="32">
        <f>VLOOKUP($A26,'Annual_Prices-Nominal'!$A:$CA,MATCH(BW$3,'Annual_Prices-Nominal'!$A$3:$CA$3,0),0)</f>
        <v>25.63</v>
      </c>
      <c r="BX26" s="32">
        <f>VLOOKUP($A26,'Annual_Prices-Nominal'!$A:$CA,MATCH(BX$3,'Annual_Prices-Nominal'!$A$3:$CA$3,0),0)</f>
        <v>15.38</v>
      </c>
      <c r="BY26" s="32">
        <f>VLOOKUP($A26,'Annual_Prices-Nominal'!$A:$CA,MATCH(BY$3,'Annual_Prices-Nominal'!$A$3:$CA$3,0),0)</f>
        <v>3.08</v>
      </c>
      <c r="BZ26" s="32">
        <f>VLOOKUP($A26,'Annual_Prices-Nominal'!$A:$CA,MATCH(BZ$3,'Annual_Prices-Nominal'!$A$3:$CA$3,0),0)</f>
        <v>3.08</v>
      </c>
      <c r="CA26" s="32">
        <f>VLOOKUP($A26,'Annual_Prices-Nominal'!$A:$CA,MATCH(CA$3,'Annual_Prices-Nominal'!$A$3:$CA$3,0),0)</f>
        <v>3.7</v>
      </c>
      <c r="CB26" s="38">
        <f>VLOOKUP($A26,'Annual_Prices-Nominal'!$A:$CA,MATCH(CB$3,'Annual_Prices-Nominal'!$A$3:$CA$3,0),0)</f>
        <v>3.8</v>
      </c>
      <c r="CD26" s="39">
        <f>VLOOKUP($A26,GDP!$A$8:$D$50,3,0)</f>
        <v>2.3641440135783325E-2</v>
      </c>
    </row>
    <row r="27" spans="1:82" ht="14.4" x14ac:dyDescent="0.3">
      <c r="A27" s="23">
        <f t="shared" si="6"/>
        <v>2024</v>
      </c>
      <c r="B27" s="27">
        <f t="shared" si="7"/>
        <v>45627</v>
      </c>
      <c r="C27" s="31">
        <v>33.364199999999997</v>
      </c>
      <c r="D27" s="32">
        <v>32.257910000000003</v>
      </c>
      <c r="E27" s="32">
        <v>29.84526</v>
      </c>
      <c r="F27" s="32">
        <v>29.10361</v>
      </c>
      <c r="G27" s="32">
        <v>29.821670000000001</v>
      </c>
      <c r="H27" s="32">
        <v>28.832550000000001</v>
      </c>
      <c r="I27" s="32">
        <v>29.9</v>
      </c>
      <c r="J27" s="32">
        <v>29.69</v>
      </c>
      <c r="K27" s="32">
        <v>30.01</v>
      </c>
      <c r="L27" s="32">
        <v>29.74</v>
      </c>
      <c r="M27" s="32">
        <v>25.63</v>
      </c>
      <c r="N27" s="32">
        <v>27.26</v>
      </c>
      <c r="P27" s="32">
        <f>VLOOKUP($A27,'Annual_Prices-Nominal'!$A$4:$X$39,MATCH('Forecast-Peak_OffPeak-Nominal'!P$3,'Annual_Prices-Nominal'!$A$3:$X$3,0),FALSE)</f>
        <v>105.506</v>
      </c>
      <c r="Q27" s="32">
        <f>VLOOKUP($A27,'Annual_Prices-Nominal'!$A$4:$X$39,MATCH('Forecast-Peak_OffPeak-Nominal'!Q$3,'Annual_Prices-Nominal'!$A$3:$X$3,0),FALSE)</f>
        <v>106.4</v>
      </c>
      <c r="R27" s="32">
        <f>VLOOKUP($A27,'Annual_Prices-Nominal'!$A$4:$X$39,MATCH('Forecast-Peak_OffPeak-Nominal'!R$3,'Annual_Prices-Nominal'!$A$3:$X$3,0),FALSE)</f>
        <v>104.53</v>
      </c>
      <c r="S27" s="32">
        <f>VLOOKUP($A27,'Annual_Prices-Nominal'!$A$4:$X$39,MATCH('Forecast-Peak_OffPeak-Nominal'!S$3,'Annual_Prices-Nominal'!$A$3:$X$3,0),FALSE)</f>
        <v>103.59</v>
      </c>
      <c r="T27" s="32">
        <f>VLOOKUP($A27,'Annual_Prices-Nominal'!$A$4:$X$39,MATCH('Forecast-Peak_OffPeak-Nominal'!T$3,'Annual_Prices-Nominal'!$A$3:$X$3,0),FALSE)</f>
        <v>64.530077947962056</v>
      </c>
      <c r="U27" s="32">
        <f>VLOOKUP($A27,'Annual_Prices-Nominal'!$A$4:$X$39,MATCH('Forecast-Peak_OffPeak-Nominal'!U$3,'Annual_Prices-Nominal'!$A$3:$X$3,0),FALSE)</f>
        <v>67.31</v>
      </c>
      <c r="V27" s="32">
        <f>VLOOKUP($A27,'Annual_Prices-Nominal'!$A$4:$X$39,MATCH('Forecast-Peak_OffPeak-Nominal'!V$3,'Annual_Prices-Nominal'!$A$3:$X$3,0),FALSE)</f>
        <v>57.337892173913033</v>
      </c>
      <c r="W27" s="32">
        <f>VLOOKUP($A27,'Annual_Prices-Nominal'!$A$4:$X$39,MATCH('Forecast-Peak_OffPeak-Nominal'!W$3,'Annual_Prices-Nominal'!$A$3:$X$3,0),FALSE)</f>
        <v>15.72</v>
      </c>
      <c r="X27" s="32">
        <f>VLOOKUP($A27,'Annual_Prices-Nominal'!$A$4:$X$39,MATCH('Forecast-Peak_OffPeak-Nominal'!X$3,'Annual_Prices-Nominal'!$A$3:$X$3,0),FALSE)</f>
        <v>13.68</v>
      </c>
      <c r="Y27" s="38">
        <f>VLOOKUP($A27,'Annual_Prices-Nominal'!$A$4:$X$39,MATCH('Forecast-Peak_OffPeak-Nominal'!Y$3,'Annual_Prices-Nominal'!$A$3:$X$3,0),FALSE)</f>
        <v>43.803659574468085</v>
      </c>
      <c r="AA27" s="31">
        <v>4.13</v>
      </c>
      <c r="AB27" s="32">
        <v>3.66</v>
      </c>
      <c r="AC27" s="32">
        <v>3.43</v>
      </c>
      <c r="AD27" s="32">
        <v>4.13</v>
      </c>
      <c r="AE27" s="32">
        <v>4.09</v>
      </c>
      <c r="AF27" s="32">
        <v>3.92</v>
      </c>
      <c r="AG27" s="38">
        <v>0.29908157605572228</v>
      </c>
      <c r="AI27" s="32">
        <v>9.6425741161343623</v>
      </c>
      <c r="AJ27" s="32">
        <v>4.1252886374064799</v>
      </c>
      <c r="AL27" s="33">
        <v>0.51413476734079666</v>
      </c>
      <c r="AM27" s="33">
        <v>0.71191415808887581</v>
      </c>
      <c r="AO27" s="34">
        <f>VLOOKUP($A27,'Annual_Prices-Nominal'!$A$4:$CH$39,MATCH('Forecast-Peak_OffPeak-Nominal'!AO$3,'Annual_Prices-Nominal'!$A$3:$CH$3,0),FALSE)</f>
        <v>2</v>
      </c>
      <c r="AP27" s="35">
        <f>VLOOKUP($A27,'Annual_Prices-Nominal'!$A$4:$CH$39,MATCH('Forecast-Peak_OffPeak-Nominal'!AP$3,'Annual_Prices-Nominal'!$A$3:$CH$3,0),FALSE)</f>
        <v>2</v>
      </c>
      <c r="AQ27" s="36">
        <f>IF(AND(MONTH($B27)&gt;=5,MONTH($B27)&lt;=9),VLOOKUP($A27,'Annual_Prices-Nominal'!$A$1:$AQ$39,MATCH('Forecast-Peak_OffPeak-Nominal'!AQ$2,'Annual_Prices-Nominal'!$A$2:$AQ$2,0),FALSE),0)</f>
        <v>0</v>
      </c>
      <c r="AR27" s="37">
        <f>IF(AND(MONTH($B27)&gt;=5,MONTH($B27)&lt;=9),VLOOKUP($A27,'Annual_Prices-Nominal'!$A$1:$AQ$39,MATCH('Forecast-Peak_OffPeak-Nominal'!AR$2,'Annual_Prices-Nominal'!$A$2:$AQ$2,0),FALSE),0)</f>
        <v>0</v>
      </c>
      <c r="AT27" s="83">
        <f>VLOOKUP($A27,'Annual_Prices-Nominal'!$A$4:$CH$39,MATCH('Forecast-Peak_OffPeak-Nominal'!AT$3,'Annual_Prices-Nominal'!$A$3:$CH$3,0),FALSE)</f>
        <v>14.35</v>
      </c>
      <c r="AU27" s="38">
        <f>VLOOKUP($A27,'Annual_Prices-Nominal'!$A$4:$CH$39,MATCH('Forecast-Peak_OffPeak-Nominal'!AU$3,'Annual_Prices-Nominal'!$A$3:$CH$3,0),FALSE)</f>
        <v>14.35</v>
      </c>
      <c r="AV27" s="38">
        <f>VLOOKUP($A27,'Annual_Prices-Nominal'!$A$4:$CH$39,MATCH('Forecast-Peak_OffPeak-Nominal'!AV$3,'Annual_Prices-Nominal'!$A$3:$CH$3,0),FALSE)</f>
        <v>0</v>
      </c>
      <c r="AX27" s="31">
        <f t="shared" si="0"/>
        <v>9.1159016393442602</v>
      </c>
      <c r="AY27" s="32">
        <f t="shared" si="1"/>
        <v>7.6135867346938779</v>
      </c>
      <c r="AZ27" s="32">
        <f t="shared" si="2"/>
        <v>7.6075688775510208</v>
      </c>
      <c r="BA27" s="32">
        <f t="shared" si="3"/>
        <v>7.3105134474327631</v>
      </c>
      <c r="BB27" s="32">
        <f t="shared" si="4"/>
        <v>7.337408312958436</v>
      </c>
      <c r="BC27" s="38">
        <f t="shared" si="5"/>
        <v>6.2058111380145276</v>
      </c>
      <c r="BE27" s="78">
        <v>31.087868852459021</v>
      </c>
      <c r="BF27" s="38">
        <v>240.09509978384801</v>
      </c>
      <c r="BH27" s="31">
        <f>VLOOKUP($A27,'Annual_Prices-Nominal'!$A:$CA,MATCH(BH$3,'Annual_Prices-Nominal'!$A$3:$CA$3,0),0)</f>
        <v>28</v>
      </c>
      <c r="BI27" s="31">
        <f>VLOOKUP($A27,'Annual_Prices-Nominal'!$A:$CA,MATCH(BI$3,'Annual_Prices-Nominal'!$A$3:$CA$3,0),0)</f>
        <v>60.5</v>
      </c>
      <c r="BJ27" s="32">
        <f>VLOOKUP($A27,'Annual_Prices-Nominal'!$A:$CA,MATCH(BJ$3,'Annual_Prices-Nominal'!$A$3:$CA$3,0),0)</f>
        <v>45.5</v>
      </c>
      <c r="BK27" s="32">
        <f>VLOOKUP($A27,'Annual_Prices-Nominal'!$A:$CA,MATCH(BK$3,'Annual_Prices-Nominal'!$A$3:$CA$3,0),0)</f>
        <v>28.7</v>
      </c>
      <c r="BL27" s="32">
        <f>VLOOKUP($A27,'Annual_Prices-Nominal'!$A:$CA,MATCH(BL$3,'Annual_Prices-Nominal'!$A$3:$CA$3,0),0)</f>
        <v>28.7</v>
      </c>
      <c r="BM27" s="32">
        <f>VLOOKUP($A27,'Annual_Prices-Nominal'!$A:$CA,MATCH(BM$3,'Annual_Prices-Nominal'!$A$3:$CA$3,0),0)</f>
        <v>28.7</v>
      </c>
      <c r="BN27" s="32">
        <f>VLOOKUP($A27,'Annual_Prices-Nominal'!$A:$CA,MATCH(BN$3,'Annual_Prices-Nominal'!$A$3:$CA$3,0),0)</f>
        <v>15.38</v>
      </c>
      <c r="BO27" s="32">
        <f>VLOOKUP($A27,'Annual_Prices-Nominal'!$A:$CA,MATCH(BO$3,'Annual_Prices-Nominal'!$A$3:$CA$3,0),0)</f>
        <v>28.7</v>
      </c>
      <c r="BP27" s="32">
        <f>VLOOKUP($A27,'Annual_Prices-Nominal'!$A:$CA,MATCH(BP$3,'Annual_Prices-Nominal'!$A$3:$CA$3,0),0)</f>
        <v>22.55</v>
      </c>
      <c r="BQ27" s="32">
        <f>VLOOKUP($A27,'Annual_Prices-Nominal'!$A:$CA,MATCH(BQ$3,'Annual_Prices-Nominal'!$A$3:$CA$3,0),0)</f>
        <v>37.67</v>
      </c>
      <c r="BR27" s="32">
        <f>VLOOKUP($A27,'Annual_Prices-Nominal'!$A:$CA,MATCH(BR$3,'Annual_Prices-Nominal'!$A$3:$CA$3,0),0)</f>
        <v>38.44</v>
      </c>
      <c r="BS27" s="32">
        <f>VLOOKUP($A27,'Annual_Prices-Nominal'!$A:$CA,MATCH(BS$3,'Annual_Prices-Nominal'!$A$3:$CA$3,0),0)</f>
        <v>35.36</v>
      </c>
      <c r="BT27" s="32">
        <f>VLOOKUP($A27,'Annual_Prices-Nominal'!$A:$CA,MATCH(BT$3,'Annual_Prices-Nominal'!$A$3:$CA$3,0),0)</f>
        <v>35.36</v>
      </c>
      <c r="BU27" s="32">
        <f>VLOOKUP($A27,'Annual_Prices-Nominal'!$A:$CA,MATCH(BU$3,'Annual_Prices-Nominal'!$A$3:$CA$3,0),0)</f>
        <v>35.36</v>
      </c>
      <c r="BV27" s="32">
        <f>VLOOKUP($A27,'Annual_Prices-Nominal'!$A:$CA,MATCH(BV$3,'Annual_Prices-Nominal'!$A$3:$CA$3,0),0)</f>
        <v>36.39</v>
      </c>
      <c r="BW27" s="32">
        <f>VLOOKUP($A27,'Annual_Prices-Nominal'!$A:$CA,MATCH(BW$3,'Annual_Prices-Nominal'!$A$3:$CA$3,0),0)</f>
        <v>25.63</v>
      </c>
      <c r="BX27" s="32">
        <f>VLOOKUP($A27,'Annual_Prices-Nominal'!$A:$CA,MATCH(BX$3,'Annual_Prices-Nominal'!$A$3:$CA$3,0),0)</f>
        <v>15.38</v>
      </c>
      <c r="BY27" s="32">
        <f>VLOOKUP($A27,'Annual_Prices-Nominal'!$A:$CA,MATCH(BY$3,'Annual_Prices-Nominal'!$A$3:$CA$3,0),0)</f>
        <v>3.08</v>
      </c>
      <c r="BZ27" s="32">
        <f>VLOOKUP($A27,'Annual_Prices-Nominal'!$A:$CA,MATCH(BZ$3,'Annual_Prices-Nominal'!$A$3:$CA$3,0),0)</f>
        <v>3.08</v>
      </c>
      <c r="CA27" s="32">
        <f>VLOOKUP($A27,'Annual_Prices-Nominal'!$A:$CA,MATCH(CA$3,'Annual_Prices-Nominal'!$A$3:$CA$3,0),0)</f>
        <v>3.7</v>
      </c>
      <c r="CB27" s="38">
        <f>VLOOKUP($A27,'Annual_Prices-Nominal'!$A:$CA,MATCH(CB$3,'Annual_Prices-Nominal'!$A$3:$CA$3,0),0)</f>
        <v>3.8</v>
      </c>
      <c r="CD27" s="39">
        <f>VLOOKUP($A27,GDP!$A$8:$D$50,3,0)</f>
        <v>2.3641440135783325E-2</v>
      </c>
    </row>
    <row r="28" spans="1:82" ht="14.4" x14ac:dyDescent="0.3">
      <c r="A28" s="23">
        <f t="shared" si="6"/>
        <v>2025</v>
      </c>
      <c r="B28" s="27">
        <f t="shared" si="7"/>
        <v>45658</v>
      </c>
      <c r="C28" s="31">
        <v>34.995010000000001</v>
      </c>
      <c r="D28" s="32">
        <v>34.505879999999998</v>
      </c>
      <c r="E28" s="32">
        <v>31.552569999999999</v>
      </c>
      <c r="F28" s="32">
        <v>29.607659999999999</v>
      </c>
      <c r="G28" s="32">
        <v>31.750599999999999</v>
      </c>
      <c r="H28" s="32">
        <v>29.03781</v>
      </c>
      <c r="I28" s="32">
        <v>29.17</v>
      </c>
      <c r="J28" s="32">
        <v>28.61</v>
      </c>
      <c r="K28" s="32">
        <v>29.29</v>
      </c>
      <c r="L28" s="32">
        <v>28.64</v>
      </c>
      <c r="M28" s="32">
        <v>25.21</v>
      </c>
      <c r="N28" s="32">
        <v>23.65</v>
      </c>
      <c r="P28" s="32">
        <f>VLOOKUP($A28,'Annual_Prices-Nominal'!$A$4:$X$39,MATCH('Forecast-Peak_OffPeak-Nominal'!P$3,'Annual_Prices-Nominal'!$A$3:$X$3,0),FALSE)</f>
        <v>83.998000000000005</v>
      </c>
      <c r="Q28" s="32">
        <f>VLOOKUP($A28,'Annual_Prices-Nominal'!$A$4:$X$39,MATCH('Forecast-Peak_OffPeak-Nominal'!Q$3,'Annual_Prices-Nominal'!$A$3:$X$3,0),FALSE)</f>
        <v>84.71</v>
      </c>
      <c r="R28" s="32">
        <f>VLOOKUP($A28,'Annual_Prices-Nominal'!$A$4:$X$39,MATCH('Forecast-Peak_OffPeak-Nominal'!R$3,'Annual_Prices-Nominal'!$A$3:$X$3,0),FALSE)</f>
        <v>83.28</v>
      </c>
      <c r="S28" s="32">
        <f>VLOOKUP($A28,'Annual_Prices-Nominal'!$A$4:$X$39,MATCH('Forecast-Peak_OffPeak-Nominal'!S$3,'Annual_Prices-Nominal'!$A$3:$X$3,0),FALSE)</f>
        <v>82.34</v>
      </c>
      <c r="T28" s="32">
        <f>VLOOKUP($A28,'Annual_Prices-Nominal'!$A$4:$X$39,MATCH('Forecast-Peak_OffPeak-Nominal'!T$3,'Annual_Prices-Nominal'!$A$3:$X$3,0),FALSE)</f>
        <v>50.364955078637244</v>
      </c>
      <c r="U28" s="32">
        <f>VLOOKUP($A28,'Annual_Prices-Nominal'!$A$4:$X$39,MATCH('Forecast-Peak_OffPeak-Nominal'!U$3,'Annual_Prices-Nominal'!$A$3:$X$3,0),FALSE)</f>
        <v>52.84</v>
      </c>
      <c r="V28" s="32">
        <f>VLOOKUP($A28,'Annual_Prices-Nominal'!$A$4:$X$39,MATCH('Forecast-Peak_OffPeak-Nominal'!V$3,'Annual_Prices-Nominal'!$A$3:$X$3,0),FALSE)</f>
        <v>50.17042086956522</v>
      </c>
      <c r="W28" s="32">
        <f>VLOOKUP($A28,'Annual_Prices-Nominal'!$A$4:$X$39,MATCH('Forecast-Peak_OffPeak-Nominal'!W$3,'Annual_Prices-Nominal'!$A$3:$X$3,0),FALSE)</f>
        <v>14.95</v>
      </c>
      <c r="X28" s="32">
        <f>VLOOKUP($A28,'Annual_Prices-Nominal'!$A$4:$X$39,MATCH('Forecast-Peak_OffPeak-Nominal'!X$3,'Annual_Prices-Nominal'!$A$3:$X$3,0),FALSE)</f>
        <v>13.02</v>
      </c>
      <c r="Y28" s="38">
        <f>VLOOKUP($A28,'Annual_Prices-Nominal'!$A$4:$X$39,MATCH('Forecast-Peak_OffPeak-Nominal'!Y$3,'Annual_Prices-Nominal'!$A$3:$X$3,0),FALSE)</f>
        <v>35.200425531914895</v>
      </c>
      <c r="AA28" s="31">
        <v>4.09</v>
      </c>
      <c r="AB28" s="32">
        <v>3.86</v>
      </c>
      <c r="AC28" s="32">
        <v>3.75</v>
      </c>
      <c r="AD28" s="32">
        <v>4.34</v>
      </c>
      <c r="AE28" s="32">
        <v>4.07</v>
      </c>
      <c r="AF28" s="32">
        <v>4.0999999999999996</v>
      </c>
      <c r="AG28" s="38">
        <v>0.30735669235128987</v>
      </c>
      <c r="AI28" s="32">
        <v>9.5922048651542529</v>
      </c>
      <c r="AJ28" s="32">
        <v>4.0920161606199201</v>
      </c>
      <c r="AL28" s="33">
        <v>0.5295507450534348</v>
      </c>
      <c r="AM28" s="33">
        <v>0.72746122578416073</v>
      </c>
      <c r="AO28" s="34">
        <f>VLOOKUP($A28,'Annual_Prices-Nominal'!$A$4:$CH$39,MATCH('Forecast-Peak_OffPeak-Nominal'!AO$3,'Annual_Prices-Nominal'!$A$3:$CH$3,0),FALSE)</f>
        <v>2</v>
      </c>
      <c r="AP28" s="35">
        <f>VLOOKUP($A28,'Annual_Prices-Nominal'!$A$4:$CH$39,MATCH('Forecast-Peak_OffPeak-Nominal'!AP$3,'Annual_Prices-Nominal'!$A$3:$CH$3,0),FALSE)</f>
        <v>2</v>
      </c>
      <c r="AQ28" s="36">
        <f>IF(AND(MONTH($B28)&gt;=5,MONTH($B28)&lt;=9),VLOOKUP($A28,'Annual_Prices-Nominal'!$A$1:$AQ$39,MATCH('Forecast-Peak_OffPeak-Nominal'!AQ$2,'Annual_Prices-Nominal'!$A$2:$AQ$2,0),FALSE),0)</f>
        <v>0</v>
      </c>
      <c r="AR28" s="37">
        <f>IF(AND(MONTH($B28)&gt;=5,MONTH($B28)&lt;=9),VLOOKUP($A28,'Annual_Prices-Nominal'!$A$1:$AQ$39,MATCH('Forecast-Peak_OffPeak-Nominal'!AR$2,'Annual_Prices-Nominal'!$A$2:$AQ$2,0),FALSE),0)</f>
        <v>0</v>
      </c>
      <c r="AT28" s="83">
        <f>VLOOKUP($A28,'Annual_Prices-Nominal'!$A$4:$CH$39,MATCH('Forecast-Peak_OffPeak-Nominal'!AT$3,'Annual_Prices-Nominal'!$A$3:$CH$3,0),FALSE)</f>
        <v>14.75</v>
      </c>
      <c r="AU28" s="38">
        <f>VLOOKUP($A28,'Annual_Prices-Nominal'!$A$4:$CH$39,MATCH('Forecast-Peak_OffPeak-Nominal'!AU$3,'Annual_Prices-Nominal'!$A$3:$CH$3,0),FALSE)</f>
        <v>14.75</v>
      </c>
      <c r="AV28" s="38">
        <f>VLOOKUP($A28,'Annual_Prices-Nominal'!$A$4:$CH$39,MATCH('Forecast-Peak_OffPeak-Nominal'!AV$3,'Annual_Prices-Nominal'!$A$3:$CH$3,0),FALSE)</f>
        <v>0</v>
      </c>
      <c r="AX28" s="31">
        <f t="shared" si="0"/>
        <v>9.0660647668393786</v>
      </c>
      <c r="AY28" s="32">
        <f t="shared" si="1"/>
        <v>7.6957487804878051</v>
      </c>
      <c r="AZ28" s="32">
        <f t="shared" si="2"/>
        <v>7.7440487804878053</v>
      </c>
      <c r="BA28" s="32">
        <f t="shared" si="3"/>
        <v>7.1670761670761669</v>
      </c>
      <c r="BB28" s="32">
        <f t="shared" si="4"/>
        <v>7.1965601965601955</v>
      </c>
      <c r="BC28" s="38">
        <f t="shared" si="5"/>
        <v>5.8087557603686637</v>
      </c>
      <c r="BE28" s="60">
        <v>88.580500000000001</v>
      </c>
      <c r="BF28" s="38">
        <v>244.69451015397235</v>
      </c>
      <c r="BH28" s="31">
        <f>VLOOKUP($A28,'Annual_Prices-Nominal'!$A:$CA,MATCH(BH$3,'Annual_Prices-Nominal'!$A$3:$CA$3,0),0)</f>
        <v>28</v>
      </c>
      <c r="BI28" s="31">
        <f>VLOOKUP($A28,'Annual_Prices-Nominal'!$A:$CA,MATCH(BI$3,'Annual_Prices-Nominal'!$A$3:$CA$3,0),0)</f>
        <v>56</v>
      </c>
      <c r="BJ28" s="32">
        <f>VLOOKUP($A28,'Annual_Prices-Nominal'!$A:$CA,MATCH(BJ$3,'Annual_Prices-Nominal'!$A$3:$CA$3,0),0)</f>
        <v>44</v>
      </c>
      <c r="BK28" s="32">
        <f>VLOOKUP($A28,'Annual_Prices-Nominal'!$A:$CA,MATCH(BK$3,'Annual_Prices-Nominal'!$A$3:$CA$3,0),0)</f>
        <v>29.28</v>
      </c>
      <c r="BL28" s="32">
        <f>VLOOKUP($A28,'Annual_Prices-Nominal'!$A:$CA,MATCH(BL$3,'Annual_Prices-Nominal'!$A$3:$CA$3,0),0)</f>
        <v>29.28</v>
      </c>
      <c r="BM28" s="32">
        <f>VLOOKUP($A28,'Annual_Prices-Nominal'!$A:$CA,MATCH(BM$3,'Annual_Prices-Nominal'!$A$3:$CA$3,0),0)</f>
        <v>29.28</v>
      </c>
      <c r="BN28" s="32">
        <f>VLOOKUP($A28,'Annual_Prices-Nominal'!$A:$CA,MATCH(BN$3,'Annual_Prices-Nominal'!$A$3:$CA$3,0),0)</f>
        <v>15.69</v>
      </c>
      <c r="BO28" s="32">
        <f>VLOOKUP($A28,'Annual_Prices-Nominal'!$A:$CA,MATCH(BO$3,'Annual_Prices-Nominal'!$A$3:$CA$3,0),0)</f>
        <v>29.28</v>
      </c>
      <c r="BP28" s="32">
        <f>VLOOKUP($A28,'Annual_Prices-Nominal'!$A:$CA,MATCH(BP$3,'Annual_Prices-Nominal'!$A$3:$CA$3,0),0)</f>
        <v>21.96</v>
      </c>
      <c r="BQ28" s="32">
        <f>VLOOKUP($A28,'Annual_Prices-Nominal'!$A:$CA,MATCH(BQ$3,'Annual_Prices-Nominal'!$A$3:$CA$3,0),0)</f>
        <v>37.119999999999997</v>
      </c>
      <c r="BR28" s="32">
        <f>VLOOKUP($A28,'Annual_Prices-Nominal'!$A:$CA,MATCH(BR$3,'Annual_Prices-Nominal'!$A$3:$CA$3,0),0)</f>
        <v>37.119999999999997</v>
      </c>
      <c r="BS28" s="32">
        <f>VLOOKUP($A28,'Annual_Prices-Nominal'!$A:$CA,MATCH(BS$3,'Annual_Prices-Nominal'!$A$3:$CA$3,0),0)</f>
        <v>33.99</v>
      </c>
      <c r="BT28" s="32">
        <f>VLOOKUP($A28,'Annual_Prices-Nominal'!$A:$CA,MATCH(BT$3,'Annual_Prices-Nominal'!$A$3:$CA$3,0),0)</f>
        <v>33.99</v>
      </c>
      <c r="BU28" s="32">
        <f>VLOOKUP($A28,'Annual_Prices-Nominal'!$A:$CA,MATCH(BU$3,'Annual_Prices-Nominal'!$A$3:$CA$3,0),0)</f>
        <v>33.99</v>
      </c>
      <c r="BV28" s="32">
        <f>VLOOKUP($A28,'Annual_Prices-Nominal'!$A:$CA,MATCH(BV$3,'Annual_Prices-Nominal'!$A$3:$CA$3,0),0)</f>
        <v>35.03</v>
      </c>
      <c r="BW28" s="32">
        <f>VLOOKUP($A28,'Annual_Prices-Nominal'!$A:$CA,MATCH(BW$3,'Annual_Prices-Nominal'!$A$3:$CA$3,0),0)</f>
        <v>24.05</v>
      </c>
      <c r="BX28" s="32">
        <f>VLOOKUP($A28,'Annual_Prices-Nominal'!$A:$CA,MATCH(BX$3,'Annual_Prices-Nominal'!$A$3:$CA$3,0),0)</f>
        <v>15.69</v>
      </c>
      <c r="BY28" s="32">
        <f>VLOOKUP($A28,'Annual_Prices-Nominal'!$A:$CA,MATCH(BY$3,'Annual_Prices-Nominal'!$A$3:$CA$3,0),0)</f>
        <v>3.14</v>
      </c>
      <c r="BZ28" s="32">
        <f>VLOOKUP($A28,'Annual_Prices-Nominal'!$A:$CA,MATCH(BZ$3,'Annual_Prices-Nominal'!$A$3:$CA$3,0),0)</f>
        <v>3.14</v>
      </c>
      <c r="CA28" s="32">
        <f>VLOOKUP($A28,'Annual_Prices-Nominal'!$A:$CA,MATCH(CA$3,'Annual_Prices-Nominal'!$A$3:$CA$3,0),0)</f>
        <v>3.85</v>
      </c>
      <c r="CB28" s="38">
        <f>VLOOKUP($A28,'Annual_Prices-Nominal'!$A:$CA,MATCH(CB$3,'Annual_Prices-Nominal'!$A$3:$CA$3,0),0)</f>
        <v>3.95</v>
      </c>
      <c r="CD28" s="39">
        <f>VLOOKUP($A28,GDP!$A$8:$D$50,3,0)</f>
        <v>1.9156619082459733E-2</v>
      </c>
    </row>
    <row r="29" spans="1:82" ht="14.4" x14ac:dyDescent="0.3">
      <c r="A29" s="23">
        <f t="shared" si="6"/>
        <v>2025</v>
      </c>
      <c r="B29" s="27">
        <f t="shared" si="7"/>
        <v>45689</v>
      </c>
      <c r="C29" s="31">
        <v>28.969390000000001</v>
      </c>
      <c r="D29" s="32">
        <v>28.797450000000001</v>
      </c>
      <c r="E29" s="32">
        <v>29.319949999999999</v>
      </c>
      <c r="F29" s="32">
        <v>28.71818</v>
      </c>
      <c r="G29" s="32">
        <v>29.193290000000001</v>
      </c>
      <c r="H29" s="32">
        <v>28.411010000000001</v>
      </c>
      <c r="I29" s="32">
        <v>27.2</v>
      </c>
      <c r="J29" s="32">
        <v>27.49</v>
      </c>
      <c r="K29" s="32">
        <v>27.23</v>
      </c>
      <c r="L29" s="32">
        <v>27.61</v>
      </c>
      <c r="M29" s="32">
        <v>21.27</v>
      </c>
      <c r="N29" s="32">
        <v>24.58</v>
      </c>
      <c r="P29" s="32">
        <f>VLOOKUP($A29,'Annual_Prices-Nominal'!$A$4:$X$39,MATCH('Forecast-Peak_OffPeak-Nominal'!P$3,'Annual_Prices-Nominal'!$A$3:$X$3,0),FALSE)</f>
        <v>83.998000000000005</v>
      </c>
      <c r="Q29" s="32">
        <f>VLOOKUP($A29,'Annual_Prices-Nominal'!$A$4:$X$39,MATCH('Forecast-Peak_OffPeak-Nominal'!Q$3,'Annual_Prices-Nominal'!$A$3:$X$3,0),FALSE)</f>
        <v>84.71</v>
      </c>
      <c r="R29" s="32">
        <f>VLOOKUP($A29,'Annual_Prices-Nominal'!$A$4:$X$39,MATCH('Forecast-Peak_OffPeak-Nominal'!R$3,'Annual_Prices-Nominal'!$A$3:$X$3,0),FALSE)</f>
        <v>83.28</v>
      </c>
      <c r="S29" s="32">
        <f>VLOOKUP($A29,'Annual_Prices-Nominal'!$A$4:$X$39,MATCH('Forecast-Peak_OffPeak-Nominal'!S$3,'Annual_Prices-Nominal'!$A$3:$X$3,0),FALSE)</f>
        <v>82.34</v>
      </c>
      <c r="T29" s="32">
        <f>VLOOKUP($A29,'Annual_Prices-Nominal'!$A$4:$X$39,MATCH('Forecast-Peak_OffPeak-Nominal'!T$3,'Annual_Prices-Nominal'!$A$3:$X$3,0),FALSE)</f>
        <v>50.364955078637244</v>
      </c>
      <c r="U29" s="32">
        <f>VLOOKUP($A29,'Annual_Prices-Nominal'!$A$4:$X$39,MATCH('Forecast-Peak_OffPeak-Nominal'!U$3,'Annual_Prices-Nominal'!$A$3:$X$3,0),FALSE)</f>
        <v>52.84</v>
      </c>
      <c r="V29" s="32">
        <f>VLOOKUP($A29,'Annual_Prices-Nominal'!$A$4:$X$39,MATCH('Forecast-Peak_OffPeak-Nominal'!V$3,'Annual_Prices-Nominal'!$A$3:$X$3,0),FALSE)</f>
        <v>50.17042086956522</v>
      </c>
      <c r="W29" s="32">
        <f>VLOOKUP($A29,'Annual_Prices-Nominal'!$A$4:$X$39,MATCH('Forecast-Peak_OffPeak-Nominal'!W$3,'Annual_Prices-Nominal'!$A$3:$X$3,0),FALSE)</f>
        <v>14.95</v>
      </c>
      <c r="X29" s="32">
        <f>VLOOKUP($A29,'Annual_Prices-Nominal'!$A$4:$X$39,MATCH('Forecast-Peak_OffPeak-Nominal'!X$3,'Annual_Prices-Nominal'!$A$3:$X$3,0),FALSE)</f>
        <v>13.02</v>
      </c>
      <c r="Y29" s="38">
        <f>VLOOKUP($A29,'Annual_Prices-Nominal'!$A$4:$X$39,MATCH('Forecast-Peak_OffPeak-Nominal'!Y$3,'Annual_Prices-Nominal'!$A$3:$X$3,0),FALSE)</f>
        <v>35.200425531914895</v>
      </c>
      <c r="AA29" s="31">
        <v>3.9</v>
      </c>
      <c r="AB29" s="32">
        <v>3.45</v>
      </c>
      <c r="AC29" s="32">
        <v>3.46</v>
      </c>
      <c r="AD29" s="32">
        <v>3.92</v>
      </c>
      <c r="AE29" s="32">
        <v>3.87</v>
      </c>
      <c r="AF29" s="32">
        <v>3.87</v>
      </c>
      <c r="AG29" s="38">
        <v>0.30735669235128987</v>
      </c>
      <c r="AI29" s="32">
        <v>9.4010645992426927</v>
      </c>
      <c r="AJ29" s="32">
        <v>3.9008758947083599</v>
      </c>
      <c r="AL29" s="33">
        <v>0.53157650817772228</v>
      </c>
      <c r="AM29" s="33">
        <v>0.72948698890844821</v>
      </c>
      <c r="AO29" s="34">
        <f>VLOOKUP($A29,'Annual_Prices-Nominal'!$A$4:$CH$39,MATCH('Forecast-Peak_OffPeak-Nominal'!AO$3,'Annual_Prices-Nominal'!$A$3:$CH$3,0),FALSE)</f>
        <v>2</v>
      </c>
      <c r="AP29" s="35">
        <f>VLOOKUP($A29,'Annual_Prices-Nominal'!$A$4:$CH$39,MATCH('Forecast-Peak_OffPeak-Nominal'!AP$3,'Annual_Prices-Nominal'!$A$3:$CH$3,0),FALSE)</f>
        <v>2</v>
      </c>
      <c r="AQ29" s="36">
        <f>IF(AND(MONTH($B29)&gt;=5,MONTH($B29)&lt;=9),VLOOKUP($A29,'Annual_Prices-Nominal'!$A$1:$AQ$39,MATCH('Forecast-Peak_OffPeak-Nominal'!AQ$2,'Annual_Prices-Nominal'!$A$2:$AQ$2,0),FALSE),0)</f>
        <v>0</v>
      </c>
      <c r="AR29" s="37">
        <f>IF(AND(MONTH($B29)&gt;=5,MONTH($B29)&lt;=9),VLOOKUP($A29,'Annual_Prices-Nominal'!$A$1:$AQ$39,MATCH('Forecast-Peak_OffPeak-Nominal'!AR$2,'Annual_Prices-Nominal'!$A$2:$AQ$2,0),FALSE),0)</f>
        <v>0</v>
      </c>
      <c r="AT29" s="83">
        <f>VLOOKUP($A29,'Annual_Prices-Nominal'!$A$4:$CH$39,MATCH('Forecast-Peak_OffPeak-Nominal'!AT$3,'Annual_Prices-Nominal'!$A$3:$CH$3,0),FALSE)</f>
        <v>14.75</v>
      </c>
      <c r="AU29" s="38">
        <f>VLOOKUP($A29,'Annual_Prices-Nominal'!$A$4:$CH$39,MATCH('Forecast-Peak_OffPeak-Nominal'!AU$3,'Annual_Prices-Nominal'!$A$3:$CH$3,0),FALSE)</f>
        <v>14.75</v>
      </c>
      <c r="AV29" s="38">
        <f>VLOOKUP($A29,'Annual_Prices-Nominal'!$A$4:$CH$39,MATCH('Forecast-Peak_OffPeak-Nominal'!AV$3,'Annual_Prices-Nominal'!$A$3:$CH$3,0),FALSE)</f>
        <v>0</v>
      </c>
      <c r="AX29" s="31">
        <f t="shared" si="0"/>
        <v>8.3969246376811597</v>
      </c>
      <c r="AY29" s="32">
        <f t="shared" si="1"/>
        <v>7.5762144702842376</v>
      </c>
      <c r="AZ29" s="32">
        <f t="shared" si="2"/>
        <v>7.5434857881136947</v>
      </c>
      <c r="BA29" s="32">
        <f t="shared" si="3"/>
        <v>7.0284237726098189</v>
      </c>
      <c r="BB29" s="32">
        <f t="shared" si="4"/>
        <v>7.036175710594315</v>
      </c>
      <c r="BC29" s="38">
        <f t="shared" si="5"/>
        <v>5.4260204081632653</v>
      </c>
      <c r="BE29" s="60">
        <v>88.580500000000001</v>
      </c>
      <c r="BF29" s="38">
        <v>244.69451015397235</v>
      </c>
      <c r="BH29" s="31">
        <f>VLOOKUP($A29,'Annual_Prices-Nominal'!$A:$CA,MATCH(BH$3,'Annual_Prices-Nominal'!$A$3:$CA$3,0),0)</f>
        <v>28</v>
      </c>
      <c r="BI29" s="31">
        <f>VLOOKUP($A29,'Annual_Prices-Nominal'!$A:$CA,MATCH(BI$3,'Annual_Prices-Nominal'!$A$3:$CA$3,0),0)</f>
        <v>56</v>
      </c>
      <c r="BJ29" s="32">
        <f>VLOOKUP($A29,'Annual_Prices-Nominal'!$A:$CA,MATCH(BJ$3,'Annual_Prices-Nominal'!$A$3:$CA$3,0),0)</f>
        <v>44</v>
      </c>
      <c r="BK29" s="32">
        <f>VLOOKUP($A29,'Annual_Prices-Nominal'!$A:$CA,MATCH(BK$3,'Annual_Prices-Nominal'!$A$3:$CA$3,0),0)</f>
        <v>29.28</v>
      </c>
      <c r="BL29" s="32">
        <f>VLOOKUP($A29,'Annual_Prices-Nominal'!$A:$CA,MATCH(BL$3,'Annual_Prices-Nominal'!$A$3:$CA$3,0),0)</f>
        <v>29.28</v>
      </c>
      <c r="BM29" s="32">
        <f>VLOOKUP($A29,'Annual_Prices-Nominal'!$A:$CA,MATCH(BM$3,'Annual_Prices-Nominal'!$A$3:$CA$3,0),0)</f>
        <v>29.28</v>
      </c>
      <c r="BN29" s="32">
        <f>VLOOKUP($A29,'Annual_Prices-Nominal'!$A:$CA,MATCH(BN$3,'Annual_Prices-Nominal'!$A$3:$CA$3,0),0)</f>
        <v>15.69</v>
      </c>
      <c r="BO29" s="32">
        <f>VLOOKUP($A29,'Annual_Prices-Nominal'!$A:$CA,MATCH(BO$3,'Annual_Prices-Nominal'!$A$3:$CA$3,0),0)</f>
        <v>29.28</v>
      </c>
      <c r="BP29" s="32">
        <f>VLOOKUP($A29,'Annual_Prices-Nominal'!$A:$CA,MATCH(BP$3,'Annual_Prices-Nominal'!$A$3:$CA$3,0),0)</f>
        <v>21.96</v>
      </c>
      <c r="BQ29" s="32">
        <f>VLOOKUP($A29,'Annual_Prices-Nominal'!$A:$CA,MATCH(BQ$3,'Annual_Prices-Nominal'!$A$3:$CA$3,0),0)</f>
        <v>37.119999999999997</v>
      </c>
      <c r="BR29" s="32">
        <f>VLOOKUP($A29,'Annual_Prices-Nominal'!$A:$CA,MATCH(BR$3,'Annual_Prices-Nominal'!$A$3:$CA$3,0),0)</f>
        <v>37.119999999999997</v>
      </c>
      <c r="BS29" s="32">
        <f>VLOOKUP($A29,'Annual_Prices-Nominal'!$A:$CA,MATCH(BS$3,'Annual_Prices-Nominal'!$A$3:$CA$3,0),0)</f>
        <v>33.99</v>
      </c>
      <c r="BT29" s="32">
        <f>VLOOKUP($A29,'Annual_Prices-Nominal'!$A:$CA,MATCH(BT$3,'Annual_Prices-Nominal'!$A$3:$CA$3,0),0)</f>
        <v>33.99</v>
      </c>
      <c r="BU29" s="32">
        <f>VLOOKUP($A29,'Annual_Prices-Nominal'!$A:$CA,MATCH(BU$3,'Annual_Prices-Nominal'!$A$3:$CA$3,0),0)</f>
        <v>33.99</v>
      </c>
      <c r="BV29" s="32">
        <f>VLOOKUP($A29,'Annual_Prices-Nominal'!$A:$CA,MATCH(BV$3,'Annual_Prices-Nominal'!$A$3:$CA$3,0),0)</f>
        <v>35.03</v>
      </c>
      <c r="BW29" s="32">
        <f>VLOOKUP($A29,'Annual_Prices-Nominal'!$A:$CA,MATCH(BW$3,'Annual_Prices-Nominal'!$A$3:$CA$3,0),0)</f>
        <v>24.05</v>
      </c>
      <c r="BX29" s="32">
        <f>VLOOKUP($A29,'Annual_Prices-Nominal'!$A:$CA,MATCH(BX$3,'Annual_Prices-Nominal'!$A$3:$CA$3,0),0)</f>
        <v>15.69</v>
      </c>
      <c r="BY29" s="32">
        <f>VLOOKUP($A29,'Annual_Prices-Nominal'!$A:$CA,MATCH(BY$3,'Annual_Prices-Nominal'!$A$3:$CA$3,0),0)</f>
        <v>3.14</v>
      </c>
      <c r="BZ29" s="32">
        <f>VLOOKUP($A29,'Annual_Prices-Nominal'!$A:$CA,MATCH(BZ$3,'Annual_Prices-Nominal'!$A$3:$CA$3,0),0)</f>
        <v>3.14</v>
      </c>
      <c r="CA29" s="32">
        <f>VLOOKUP($A29,'Annual_Prices-Nominal'!$A:$CA,MATCH(CA$3,'Annual_Prices-Nominal'!$A$3:$CA$3,0),0)</f>
        <v>3.85</v>
      </c>
      <c r="CB29" s="38">
        <f>VLOOKUP($A29,'Annual_Prices-Nominal'!$A:$CA,MATCH(CB$3,'Annual_Prices-Nominal'!$A$3:$CA$3,0),0)</f>
        <v>3.95</v>
      </c>
      <c r="CD29" s="39">
        <f>VLOOKUP($A29,GDP!$A$8:$D$50,3,0)</f>
        <v>1.9156619082459733E-2</v>
      </c>
    </row>
    <row r="30" spans="1:82" ht="14.4" x14ac:dyDescent="0.3">
      <c r="A30" s="23">
        <f t="shared" si="6"/>
        <v>2025</v>
      </c>
      <c r="B30" s="27">
        <f t="shared" si="7"/>
        <v>45717</v>
      </c>
      <c r="C30" s="31">
        <v>28.663229999999999</v>
      </c>
      <c r="D30" s="32">
        <v>28.367170000000002</v>
      </c>
      <c r="E30" s="32">
        <v>27.885090000000002</v>
      </c>
      <c r="F30" s="32">
        <v>26.568110000000001</v>
      </c>
      <c r="G30" s="32">
        <v>27.63214</v>
      </c>
      <c r="H30" s="32">
        <v>26.044370000000001</v>
      </c>
      <c r="I30" s="32">
        <v>26.53</v>
      </c>
      <c r="J30" s="32">
        <v>25.88</v>
      </c>
      <c r="K30" s="32">
        <v>26.5</v>
      </c>
      <c r="L30" s="32">
        <v>25.83</v>
      </c>
      <c r="M30" s="32">
        <v>20.059999999999999</v>
      </c>
      <c r="N30" s="32">
        <v>17.45</v>
      </c>
      <c r="P30" s="32">
        <f>VLOOKUP($A30,'Annual_Prices-Nominal'!$A$4:$X$39,MATCH('Forecast-Peak_OffPeak-Nominal'!P$3,'Annual_Prices-Nominal'!$A$3:$X$3,0),FALSE)</f>
        <v>83.998000000000005</v>
      </c>
      <c r="Q30" s="32">
        <f>VLOOKUP($A30,'Annual_Prices-Nominal'!$A$4:$X$39,MATCH('Forecast-Peak_OffPeak-Nominal'!Q$3,'Annual_Prices-Nominal'!$A$3:$X$3,0),FALSE)</f>
        <v>84.71</v>
      </c>
      <c r="R30" s="32">
        <f>VLOOKUP($A30,'Annual_Prices-Nominal'!$A$4:$X$39,MATCH('Forecast-Peak_OffPeak-Nominal'!R$3,'Annual_Prices-Nominal'!$A$3:$X$3,0),FALSE)</f>
        <v>83.28</v>
      </c>
      <c r="S30" s="32">
        <f>VLOOKUP($A30,'Annual_Prices-Nominal'!$A$4:$X$39,MATCH('Forecast-Peak_OffPeak-Nominal'!S$3,'Annual_Prices-Nominal'!$A$3:$X$3,0),FALSE)</f>
        <v>82.34</v>
      </c>
      <c r="T30" s="32">
        <f>VLOOKUP($A30,'Annual_Prices-Nominal'!$A$4:$X$39,MATCH('Forecast-Peak_OffPeak-Nominal'!T$3,'Annual_Prices-Nominal'!$A$3:$X$3,0),FALSE)</f>
        <v>50.364955078637244</v>
      </c>
      <c r="U30" s="32">
        <f>VLOOKUP($A30,'Annual_Prices-Nominal'!$A$4:$X$39,MATCH('Forecast-Peak_OffPeak-Nominal'!U$3,'Annual_Prices-Nominal'!$A$3:$X$3,0),FALSE)</f>
        <v>52.84</v>
      </c>
      <c r="V30" s="32">
        <f>VLOOKUP($A30,'Annual_Prices-Nominal'!$A$4:$X$39,MATCH('Forecast-Peak_OffPeak-Nominal'!V$3,'Annual_Prices-Nominal'!$A$3:$X$3,0),FALSE)</f>
        <v>50.17042086956522</v>
      </c>
      <c r="W30" s="32">
        <f>VLOOKUP($A30,'Annual_Prices-Nominal'!$A$4:$X$39,MATCH('Forecast-Peak_OffPeak-Nominal'!W$3,'Annual_Prices-Nominal'!$A$3:$X$3,0),FALSE)</f>
        <v>14.95</v>
      </c>
      <c r="X30" s="32">
        <f>VLOOKUP($A30,'Annual_Prices-Nominal'!$A$4:$X$39,MATCH('Forecast-Peak_OffPeak-Nominal'!X$3,'Annual_Prices-Nominal'!$A$3:$X$3,0),FALSE)</f>
        <v>13.02</v>
      </c>
      <c r="Y30" s="38">
        <f>VLOOKUP($A30,'Annual_Prices-Nominal'!$A$4:$X$39,MATCH('Forecast-Peak_OffPeak-Nominal'!Y$3,'Annual_Prices-Nominal'!$A$3:$X$3,0),FALSE)</f>
        <v>35.200425531914895</v>
      </c>
      <c r="AA30" s="31">
        <v>3.8</v>
      </c>
      <c r="AB30" s="32">
        <v>3.54</v>
      </c>
      <c r="AC30" s="32">
        <v>3.43</v>
      </c>
      <c r="AD30" s="32">
        <v>4.0199999999999996</v>
      </c>
      <c r="AE30" s="32">
        <v>3.77</v>
      </c>
      <c r="AF30" s="32">
        <v>3.75</v>
      </c>
      <c r="AG30" s="38">
        <v>0.30735669235128987</v>
      </c>
      <c r="AI30" s="32">
        <v>9.2957061919348032</v>
      </c>
      <c r="AJ30" s="32">
        <v>3.79551748740047</v>
      </c>
      <c r="AL30" s="33">
        <v>0.53077815540631124</v>
      </c>
      <c r="AM30" s="33">
        <v>0.72868863613703738</v>
      </c>
      <c r="AO30" s="34">
        <f>VLOOKUP($A30,'Annual_Prices-Nominal'!$A$4:$CH$39,MATCH('Forecast-Peak_OffPeak-Nominal'!AO$3,'Annual_Prices-Nominal'!$A$3:$CH$3,0),FALSE)</f>
        <v>2</v>
      </c>
      <c r="AP30" s="35">
        <f>VLOOKUP($A30,'Annual_Prices-Nominal'!$A$4:$CH$39,MATCH('Forecast-Peak_OffPeak-Nominal'!AP$3,'Annual_Prices-Nominal'!$A$3:$CH$3,0),FALSE)</f>
        <v>2</v>
      </c>
      <c r="AQ30" s="36">
        <f>IF(AND(MONTH($B30)&gt;=5,MONTH($B30)&lt;=9),VLOOKUP($A30,'Annual_Prices-Nominal'!$A$1:$AQ$39,MATCH('Forecast-Peak_OffPeak-Nominal'!AQ$2,'Annual_Prices-Nominal'!$A$2:$AQ$2,0),FALSE),0)</f>
        <v>0</v>
      </c>
      <c r="AR30" s="37">
        <f>IF(AND(MONTH($B30)&gt;=5,MONTH($B30)&lt;=9),VLOOKUP($A30,'Annual_Prices-Nominal'!$A$1:$AQ$39,MATCH('Forecast-Peak_OffPeak-Nominal'!AR$2,'Annual_Prices-Nominal'!$A$2:$AQ$2,0),FALSE),0)</f>
        <v>0</v>
      </c>
      <c r="AT30" s="83">
        <f>VLOOKUP($A30,'Annual_Prices-Nominal'!$A$4:$CH$39,MATCH('Forecast-Peak_OffPeak-Nominal'!AT$3,'Annual_Prices-Nominal'!$A$3:$CH$3,0),FALSE)</f>
        <v>14.75</v>
      </c>
      <c r="AU30" s="38">
        <f>VLOOKUP($A30,'Annual_Prices-Nominal'!$A$4:$CH$39,MATCH('Forecast-Peak_OffPeak-Nominal'!AU$3,'Annual_Prices-Nominal'!$A$3:$CH$3,0),FALSE)</f>
        <v>14.75</v>
      </c>
      <c r="AV30" s="38">
        <f>VLOOKUP($A30,'Annual_Prices-Nominal'!$A$4:$CH$39,MATCH('Forecast-Peak_OffPeak-Nominal'!AV$3,'Annual_Prices-Nominal'!$A$3:$CH$3,0),FALSE)</f>
        <v>0</v>
      </c>
      <c r="AX30" s="31">
        <f t="shared" si="0"/>
        <v>8.096957627118643</v>
      </c>
      <c r="AY30" s="32">
        <f t="shared" si="1"/>
        <v>7.4360240000000006</v>
      </c>
      <c r="AZ30" s="32">
        <f t="shared" si="2"/>
        <v>7.3685706666666668</v>
      </c>
      <c r="BA30" s="32">
        <f t="shared" si="3"/>
        <v>7.0371352785145893</v>
      </c>
      <c r="BB30" s="32">
        <f t="shared" si="4"/>
        <v>7.0291777188328908</v>
      </c>
      <c r="BC30" s="38">
        <f t="shared" si="5"/>
        <v>4.9900497512437809</v>
      </c>
      <c r="BE30" s="60">
        <v>88.580500000000001</v>
      </c>
      <c r="BF30" s="38">
        <v>244.69451015397235</v>
      </c>
      <c r="BH30" s="31">
        <f>VLOOKUP($A30,'Annual_Prices-Nominal'!$A:$CA,MATCH(BH$3,'Annual_Prices-Nominal'!$A$3:$CA$3,0),0)</f>
        <v>28</v>
      </c>
      <c r="BI30" s="31">
        <f>VLOOKUP($A30,'Annual_Prices-Nominal'!$A:$CA,MATCH(BI$3,'Annual_Prices-Nominal'!$A$3:$CA$3,0),0)</f>
        <v>56</v>
      </c>
      <c r="BJ30" s="32">
        <f>VLOOKUP($A30,'Annual_Prices-Nominal'!$A:$CA,MATCH(BJ$3,'Annual_Prices-Nominal'!$A$3:$CA$3,0),0)</f>
        <v>44</v>
      </c>
      <c r="BK30" s="32">
        <f>VLOOKUP($A30,'Annual_Prices-Nominal'!$A:$CA,MATCH(BK$3,'Annual_Prices-Nominal'!$A$3:$CA$3,0),0)</f>
        <v>29.28</v>
      </c>
      <c r="BL30" s="32">
        <f>VLOOKUP($A30,'Annual_Prices-Nominal'!$A:$CA,MATCH(BL$3,'Annual_Prices-Nominal'!$A$3:$CA$3,0),0)</f>
        <v>29.28</v>
      </c>
      <c r="BM30" s="32">
        <f>VLOOKUP($A30,'Annual_Prices-Nominal'!$A:$CA,MATCH(BM$3,'Annual_Prices-Nominal'!$A$3:$CA$3,0),0)</f>
        <v>29.28</v>
      </c>
      <c r="BN30" s="32">
        <f>VLOOKUP($A30,'Annual_Prices-Nominal'!$A:$CA,MATCH(BN$3,'Annual_Prices-Nominal'!$A$3:$CA$3,0),0)</f>
        <v>15.69</v>
      </c>
      <c r="BO30" s="32">
        <f>VLOOKUP($A30,'Annual_Prices-Nominal'!$A:$CA,MATCH(BO$3,'Annual_Prices-Nominal'!$A$3:$CA$3,0),0)</f>
        <v>29.28</v>
      </c>
      <c r="BP30" s="32">
        <f>VLOOKUP($A30,'Annual_Prices-Nominal'!$A:$CA,MATCH(BP$3,'Annual_Prices-Nominal'!$A$3:$CA$3,0),0)</f>
        <v>21.96</v>
      </c>
      <c r="BQ30" s="32">
        <f>VLOOKUP($A30,'Annual_Prices-Nominal'!$A:$CA,MATCH(BQ$3,'Annual_Prices-Nominal'!$A$3:$CA$3,0),0)</f>
        <v>37.119999999999997</v>
      </c>
      <c r="BR30" s="32">
        <f>VLOOKUP($A30,'Annual_Prices-Nominal'!$A:$CA,MATCH(BR$3,'Annual_Prices-Nominal'!$A$3:$CA$3,0),0)</f>
        <v>37.119999999999997</v>
      </c>
      <c r="BS30" s="32">
        <f>VLOOKUP($A30,'Annual_Prices-Nominal'!$A:$CA,MATCH(BS$3,'Annual_Prices-Nominal'!$A$3:$CA$3,0),0)</f>
        <v>33.99</v>
      </c>
      <c r="BT30" s="32">
        <f>VLOOKUP($A30,'Annual_Prices-Nominal'!$A:$CA,MATCH(BT$3,'Annual_Prices-Nominal'!$A$3:$CA$3,0),0)</f>
        <v>33.99</v>
      </c>
      <c r="BU30" s="32">
        <f>VLOOKUP($A30,'Annual_Prices-Nominal'!$A:$CA,MATCH(BU$3,'Annual_Prices-Nominal'!$A$3:$CA$3,0),0)</f>
        <v>33.99</v>
      </c>
      <c r="BV30" s="32">
        <f>VLOOKUP($A30,'Annual_Prices-Nominal'!$A:$CA,MATCH(BV$3,'Annual_Prices-Nominal'!$A$3:$CA$3,0),0)</f>
        <v>35.03</v>
      </c>
      <c r="BW30" s="32">
        <f>VLOOKUP($A30,'Annual_Prices-Nominal'!$A:$CA,MATCH(BW$3,'Annual_Prices-Nominal'!$A$3:$CA$3,0),0)</f>
        <v>24.05</v>
      </c>
      <c r="BX30" s="32">
        <f>VLOOKUP($A30,'Annual_Prices-Nominal'!$A:$CA,MATCH(BX$3,'Annual_Prices-Nominal'!$A$3:$CA$3,0),0)</f>
        <v>15.69</v>
      </c>
      <c r="BY30" s="32">
        <f>VLOOKUP($A30,'Annual_Prices-Nominal'!$A:$CA,MATCH(BY$3,'Annual_Prices-Nominal'!$A$3:$CA$3,0),0)</f>
        <v>3.14</v>
      </c>
      <c r="BZ30" s="32">
        <f>VLOOKUP($A30,'Annual_Prices-Nominal'!$A:$CA,MATCH(BZ$3,'Annual_Prices-Nominal'!$A$3:$CA$3,0),0)</f>
        <v>3.14</v>
      </c>
      <c r="CA30" s="32">
        <f>VLOOKUP($A30,'Annual_Prices-Nominal'!$A:$CA,MATCH(CA$3,'Annual_Prices-Nominal'!$A$3:$CA$3,0),0)</f>
        <v>3.85</v>
      </c>
      <c r="CB30" s="38">
        <f>VLOOKUP($A30,'Annual_Prices-Nominal'!$A:$CA,MATCH(CB$3,'Annual_Prices-Nominal'!$A$3:$CA$3,0),0)</f>
        <v>3.95</v>
      </c>
      <c r="CD30" s="39">
        <f>VLOOKUP($A30,GDP!$A$8:$D$50,3,0)</f>
        <v>1.9156619082459733E-2</v>
      </c>
    </row>
    <row r="31" spans="1:82" ht="14.4" x14ac:dyDescent="0.3">
      <c r="A31" s="23">
        <f t="shared" si="6"/>
        <v>2025</v>
      </c>
      <c r="B31" s="27">
        <f t="shared" si="7"/>
        <v>45748</v>
      </c>
      <c r="C31" s="31">
        <v>29.80857</v>
      </c>
      <c r="D31" s="32">
        <v>28.55894</v>
      </c>
      <c r="E31" s="32">
        <v>27.238050000000001</v>
      </c>
      <c r="F31" s="32">
        <v>25.56062</v>
      </c>
      <c r="G31" s="32">
        <v>27.289249999999999</v>
      </c>
      <c r="H31" s="32">
        <v>25.420909999999999</v>
      </c>
      <c r="I31" s="32">
        <v>25.05</v>
      </c>
      <c r="J31" s="32">
        <v>24.93</v>
      </c>
      <c r="K31" s="32">
        <v>25.36</v>
      </c>
      <c r="L31" s="32">
        <v>25.18</v>
      </c>
      <c r="M31" s="32">
        <v>16.07</v>
      </c>
      <c r="N31" s="32">
        <v>19.62</v>
      </c>
      <c r="P31" s="32">
        <f>VLOOKUP($A31,'Annual_Prices-Nominal'!$A$4:$X$39,MATCH('Forecast-Peak_OffPeak-Nominal'!P$3,'Annual_Prices-Nominal'!$A$3:$X$3,0),FALSE)</f>
        <v>83.998000000000005</v>
      </c>
      <c r="Q31" s="32">
        <f>VLOOKUP($A31,'Annual_Prices-Nominal'!$A$4:$X$39,MATCH('Forecast-Peak_OffPeak-Nominal'!Q$3,'Annual_Prices-Nominal'!$A$3:$X$3,0),FALSE)</f>
        <v>84.71</v>
      </c>
      <c r="R31" s="32">
        <f>VLOOKUP($A31,'Annual_Prices-Nominal'!$A$4:$X$39,MATCH('Forecast-Peak_OffPeak-Nominal'!R$3,'Annual_Prices-Nominal'!$A$3:$X$3,0),FALSE)</f>
        <v>83.28</v>
      </c>
      <c r="S31" s="32">
        <f>VLOOKUP($A31,'Annual_Prices-Nominal'!$A$4:$X$39,MATCH('Forecast-Peak_OffPeak-Nominal'!S$3,'Annual_Prices-Nominal'!$A$3:$X$3,0),FALSE)</f>
        <v>82.34</v>
      </c>
      <c r="T31" s="32">
        <f>VLOOKUP($A31,'Annual_Prices-Nominal'!$A$4:$X$39,MATCH('Forecast-Peak_OffPeak-Nominal'!T$3,'Annual_Prices-Nominal'!$A$3:$X$3,0),FALSE)</f>
        <v>50.364955078637244</v>
      </c>
      <c r="U31" s="32">
        <f>VLOOKUP($A31,'Annual_Prices-Nominal'!$A$4:$X$39,MATCH('Forecast-Peak_OffPeak-Nominal'!U$3,'Annual_Prices-Nominal'!$A$3:$X$3,0),FALSE)</f>
        <v>52.84</v>
      </c>
      <c r="V31" s="32">
        <f>VLOOKUP($A31,'Annual_Prices-Nominal'!$A$4:$X$39,MATCH('Forecast-Peak_OffPeak-Nominal'!V$3,'Annual_Prices-Nominal'!$A$3:$X$3,0),FALSE)</f>
        <v>50.17042086956522</v>
      </c>
      <c r="W31" s="32">
        <f>VLOOKUP($A31,'Annual_Prices-Nominal'!$A$4:$X$39,MATCH('Forecast-Peak_OffPeak-Nominal'!W$3,'Annual_Prices-Nominal'!$A$3:$X$3,0),FALSE)</f>
        <v>14.95</v>
      </c>
      <c r="X31" s="32">
        <f>VLOOKUP($A31,'Annual_Prices-Nominal'!$A$4:$X$39,MATCH('Forecast-Peak_OffPeak-Nominal'!X$3,'Annual_Prices-Nominal'!$A$3:$X$3,0),FALSE)</f>
        <v>13.02</v>
      </c>
      <c r="Y31" s="38">
        <f>VLOOKUP($A31,'Annual_Prices-Nominal'!$A$4:$X$39,MATCH('Forecast-Peak_OffPeak-Nominal'!Y$3,'Annual_Prices-Nominal'!$A$3:$X$3,0),FALSE)</f>
        <v>35.200425531914895</v>
      </c>
      <c r="AA31" s="31">
        <v>3.44</v>
      </c>
      <c r="AB31" s="32">
        <v>3.16</v>
      </c>
      <c r="AC31" s="32">
        <v>3.11</v>
      </c>
      <c r="AD31" s="32">
        <v>3.5</v>
      </c>
      <c r="AE31" s="32">
        <v>3.42</v>
      </c>
      <c r="AF31" s="32">
        <v>3.23</v>
      </c>
      <c r="AG31" s="38">
        <v>0.30735669235128987</v>
      </c>
      <c r="AI31" s="32">
        <v>8.9388386884580626</v>
      </c>
      <c r="AJ31" s="32">
        <v>3.4386499839237299</v>
      </c>
      <c r="AL31" s="33">
        <v>0.52407376829602459</v>
      </c>
      <c r="AM31" s="33">
        <v>0.72198424902675051</v>
      </c>
      <c r="AO31" s="34">
        <f>VLOOKUP($A31,'Annual_Prices-Nominal'!$A$4:$CH$39,MATCH('Forecast-Peak_OffPeak-Nominal'!AO$3,'Annual_Prices-Nominal'!$A$3:$CH$3,0),FALSE)</f>
        <v>2</v>
      </c>
      <c r="AP31" s="35">
        <f>VLOOKUP($A31,'Annual_Prices-Nominal'!$A$4:$CH$39,MATCH('Forecast-Peak_OffPeak-Nominal'!AP$3,'Annual_Prices-Nominal'!$A$3:$CH$3,0),FALSE)</f>
        <v>2</v>
      </c>
      <c r="AQ31" s="36">
        <f>IF(AND(MONTH($B31)&gt;=5,MONTH($B31)&lt;=9),VLOOKUP($A31,'Annual_Prices-Nominal'!$A$1:$AQ$39,MATCH('Forecast-Peak_OffPeak-Nominal'!AQ$2,'Annual_Prices-Nominal'!$A$2:$AQ$2,0),FALSE),0)</f>
        <v>0</v>
      </c>
      <c r="AR31" s="37">
        <f>IF(AND(MONTH($B31)&gt;=5,MONTH($B31)&lt;=9),VLOOKUP($A31,'Annual_Prices-Nominal'!$A$1:$AQ$39,MATCH('Forecast-Peak_OffPeak-Nominal'!AR$2,'Annual_Prices-Nominal'!$A$2:$AQ$2,0),FALSE),0)</f>
        <v>0</v>
      </c>
      <c r="AT31" s="83">
        <f>VLOOKUP($A31,'Annual_Prices-Nominal'!$A$4:$CH$39,MATCH('Forecast-Peak_OffPeak-Nominal'!AT$3,'Annual_Prices-Nominal'!$A$3:$CH$3,0),FALSE)</f>
        <v>14.75</v>
      </c>
      <c r="AU31" s="38">
        <f>VLOOKUP($A31,'Annual_Prices-Nominal'!$A$4:$CH$39,MATCH('Forecast-Peak_OffPeak-Nominal'!AU$3,'Annual_Prices-Nominal'!$A$3:$CH$3,0),FALSE)</f>
        <v>14.75</v>
      </c>
      <c r="AV31" s="38">
        <f>VLOOKUP($A31,'Annual_Prices-Nominal'!$A$4:$CH$39,MATCH('Forecast-Peak_OffPeak-Nominal'!AV$3,'Annual_Prices-Nominal'!$A$3:$CH$3,0),FALSE)</f>
        <v>0</v>
      </c>
      <c r="AX31" s="31">
        <f t="shared" si="0"/>
        <v>9.433091772151899</v>
      </c>
      <c r="AY31" s="32">
        <f t="shared" si="1"/>
        <v>8.4328328173374612</v>
      </c>
      <c r="AZ31" s="32">
        <f t="shared" si="2"/>
        <v>8.4486842105263147</v>
      </c>
      <c r="BA31" s="32">
        <f t="shared" si="3"/>
        <v>7.3245614035087723</v>
      </c>
      <c r="BB31" s="32">
        <f t="shared" si="4"/>
        <v>7.4152046783625734</v>
      </c>
      <c r="BC31" s="38">
        <f t="shared" si="5"/>
        <v>4.5914285714285716</v>
      </c>
      <c r="BE31" s="60">
        <v>88.580500000000001</v>
      </c>
      <c r="BF31" s="38">
        <v>244.69451015397235</v>
      </c>
      <c r="BH31" s="31">
        <f>VLOOKUP($A31,'Annual_Prices-Nominal'!$A:$CA,MATCH(BH$3,'Annual_Prices-Nominal'!$A$3:$CA$3,0),0)</f>
        <v>28</v>
      </c>
      <c r="BI31" s="31">
        <f>VLOOKUP($A31,'Annual_Prices-Nominal'!$A:$CA,MATCH(BI$3,'Annual_Prices-Nominal'!$A$3:$CA$3,0),0)</f>
        <v>56</v>
      </c>
      <c r="BJ31" s="32">
        <f>VLOOKUP($A31,'Annual_Prices-Nominal'!$A:$CA,MATCH(BJ$3,'Annual_Prices-Nominal'!$A$3:$CA$3,0),0)</f>
        <v>44</v>
      </c>
      <c r="BK31" s="32">
        <f>VLOOKUP($A31,'Annual_Prices-Nominal'!$A:$CA,MATCH(BK$3,'Annual_Prices-Nominal'!$A$3:$CA$3,0),0)</f>
        <v>29.28</v>
      </c>
      <c r="BL31" s="32">
        <f>VLOOKUP($A31,'Annual_Prices-Nominal'!$A:$CA,MATCH(BL$3,'Annual_Prices-Nominal'!$A$3:$CA$3,0),0)</f>
        <v>29.28</v>
      </c>
      <c r="BM31" s="32">
        <f>VLOOKUP($A31,'Annual_Prices-Nominal'!$A:$CA,MATCH(BM$3,'Annual_Prices-Nominal'!$A$3:$CA$3,0),0)</f>
        <v>29.28</v>
      </c>
      <c r="BN31" s="32">
        <f>VLOOKUP($A31,'Annual_Prices-Nominal'!$A:$CA,MATCH(BN$3,'Annual_Prices-Nominal'!$A$3:$CA$3,0),0)</f>
        <v>15.69</v>
      </c>
      <c r="BO31" s="32">
        <f>VLOOKUP($A31,'Annual_Prices-Nominal'!$A:$CA,MATCH(BO$3,'Annual_Prices-Nominal'!$A$3:$CA$3,0),0)</f>
        <v>29.28</v>
      </c>
      <c r="BP31" s="32">
        <f>VLOOKUP($A31,'Annual_Prices-Nominal'!$A:$CA,MATCH(BP$3,'Annual_Prices-Nominal'!$A$3:$CA$3,0),0)</f>
        <v>21.96</v>
      </c>
      <c r="BQ31" s="32">
        <f>VLOOKUP($A31,'Annual_Prices-Nominal'!$A:$CA,MATCH(BQ$3,'Annual_Prices-Nominal'!$A$3:$CA$3,0),0)</f>
        <v>37.119999999999997</v>
      </c>
      <c r="BR31" s="32">
        <f>VLOOKUP($A31,'Annual_Prices-Nominal'!$A:$CA,MATCH(BR$3,'Annual_Prices-Nominal'!$A$3:$CA$3,0),0)</f>
        <v>37.119999999999997</v>
      </c>
      <c r="BS31" s="32">
        <f>VLOOKUP($A31,'Annual_Prices-Nominal'!$A:$CA,MATCH(BS$3,'Annual_Prices-Nominal'!$A$3:$CA$3,0),0)</f>
        <v>33.99</v>
      </c>
      <c r="BT31" s="32">
        <f>VLOOKUP($A31,'Annual_Prices-Nominal'!$A:$CA,MATCH(BT$3,'Annual_Prices-Nominal'!$A$3:$CA$3,0),0)</f>
        <v>33.99</v>
      </c>
      <c r="BU31" s="32">
        <f>VLOOKUP($A31,'Annual_Prices-Nominal'!$A:$CA,MATCH(BU$3,'Annual_Prices-Nominal'!$A$3:$CA$3,0),0)</f>
        <v>33.99</v>
      </c>
      <c r="BV31" s="32">
        <f>VLOOKUP($A31,'Annual_Prices-Nominal'!$A:$CA,MATCH(BV$3,'Annual_Prices-Nominal'!$A$3:$CA$3,0),0)</f>
        <v>35.03</v>
      </c>
      <c r="BW31" s="32">
        <f>VLOOKUP($A31,'Annual_Prices-Nominal'!$A:$CA,MATCH(BW$3,'Annual_Prices-Nominal'!$A$3:$CA$3,0),0)</f>
        <v>24.05</v>
      </c>
      <c r="BX31" s="32">
        <f>VLOOKUP($A31,'Annual_Prices-Nominal'!$A:$CA,MATCH(BX$3,'Annual_Prices-Nominal'!$A$3:$CA$3,0),0)</f>
        <v>15.69</v>
      </c>
      <c r="BY31" s="32">
        <f>VLOOKUP($A31,'Annual_Prices-Nominal'!$A:$CA,MATCH(BY$3,'Annual_Prices-Nominal'!$A$3:$CA$3,0),0)</f>
        <v>3.14</v>
      </c>
      <c r="BZ31" s="32">
        <f>VLOOKUP($A31,'Annual_Prices-Nominal'!$A:$CA,MATCH(BZ$3,'Annual_Prices-Nominal'!$A$3:$CA$3,0),0)</f>
        <v>3.14</v>
      </c>
      <c r="CA31" s="32">
        <f>VLOOKUP($A31,'Annual_Prices-Nominal'!$A:$CA,MATCH(CA$3,'Annual_Prices-Nominal'!$A$3:$CA$3,0),0)</f>
        <v>3.85</v>
      </c>
      <c r="CB31" s="38">
        <f>VLOOKUP($A31,'Annual_Prices-Nominal'!$A:$CA,MATCH(CB$3,'Annual_Prices-Nominal'!$A$3:$CA$3,0),0)</f>
        <v>3.95</v>
      </c>
      <c r="CD31" s="39">
        <f>VLOOKUP($A31,GDP!$A$8:$D$50,3,0)</f>
        <v>1.9156619082459733E-2</v>
      </c>
    </row>
    <row r="32" spans="1:82" ht="14.4" x14ac:dyDescent="0.3">
      <c r="A32" s="23">
        <f t="shared" si="6"/>
        <v>2025</v>
      </c>
      <c r="B32" s="27">
        <f t="shared" si="7"/>
        <v>45778</v>
      </c>
      <c r="C32" s="31">
        <v>33.111980000000003</v>
      </c>
      <c r="D32" s="32">
        <v>30.046230000000001</v>
      </c>
      <c r="E32" s="32">
        <v>30.696439999999999</v>
      </c>
      <c r="F32" s="32">
        <v>26.126449999999998</v>
      </c>
      <c r="G32" s="32">
        <v>30.91996</v>
      </c>
      <c r="H32" s="32">
        <v>25.87208</v>
      </c>
      <c r="I32" s="32">
        <v>29.2</v>
      </c>
      <c r="J32" s="32">
        <v>26.98</v>
      </c>
      <c r="K32" s="32">
        <v>29.62</v>
      </c>
      <c r="L32" s="32">
        <v>27.41</v>
      </c>
      <c r="M32" s="32">
        <v>24.5</v>
      </c>
      <c r="N32" s="32">
        <v>22.36</v>
      </c>
      <c r="P32" s="32">
        <f>VLOOKUP($A32,'Annual_Prices-Nominal'!$A$4:$X$39,MATCH('Forecast-Peak_OffPeak-Nominal'!P$3,'Annual_Prices-Nominal'!$A$3:$X$3,0),FALSE)</f>
        <v>83.998000000000005</v>
      </c>
      <c r="Q32" s="32">
        <f>VLOOKUP($A32,'Annual_Prices-Nominal'!$A$4:$X$39,MATCH('Forecast-Peak_OffPeak-Nominal'!Q$3,'Annual_Prices-Nominal'!$A$3:$X$3,0),FALSE)</f>
        <v>84.71</v>
      </c>
      <c r="R32" s="32">
        <f>VLOOKUP($A32,'Annual_Prices-Nominal'!$A$4:$X$39,MATCH('Forecast-Peak_OffPeak-Nominal'!R$3,'Annual_Prices-Nominal'!$A$3:$X$3,0),FALSE)</f>
        <v>83.28</v>
      </c>
      <c r="S32" s="32">
        <f>VLOOKUP($A32,'Annual_Prices-Nominal'!$A$4:$X$39,MATCH('Forecast-Peak_OffPeak-Nominal'!S$3,'Annual_Prices-Nominal'!$A$3:$X$3,0),FALSE)</f>
        <v>82.34</v>
      </c>
      <c r="T32" s="32">
        <f>VLOOKUP($A32,'Annual_Prices-Nominal'!$A$4:$X$39,MATCH('Forecast-Peak_OffPeak-Nominal'!T$3,'Annual_Prices-Nominal'!$A$3:$X$3,0),FALSE)</f>
        <v>50.364955078637244</v>
      </c>
      <c r="U32" s="32">
        <f>VLOOKUP($A32,'Annual_Prices-Nominal'!$A$4:$X$39,MATCH('Forecast-Peak_OffPeak-Nominal'!U$3,'Annual_Prices-Nominal'!$A$3:$X$3,0),FALSE)</f>
        <v>52.84</v>
      </c>
      <c r="V32" s="32">
        <f>VLOOKUP($A32,'Annual_Prices-Nominal'!$A$4:$X$39,MATCH('Forecast-Peak_OffPeak-Nominal'!V$3,'Annual_Prices-Nominal'!$A$3:$X$3,0),FALSE)</f>
        <v>50.17042086956522</v>
      </c>
      <c r="W32" s="32">
        <f>VLOOKUP($A32,'Annual_Prices-Nominal'!$A$4:$X$39,MATCH('Forecast-Peak_OffPeak-Nominal'!W$3,'Annual_Prices-Nominal'!$A$3:$X$3,0),FALSE)</f>
        <v>14.95</v>
      </c>
      <c r="X32" s="32">
        <f>VLOOKUP($A32,'Annual_Prices-Nominal'!$A$4:$X$39,MATCH('Forecast-Peak_OffPeak-Nominal'!X$3,'Annual_Prices-Nominal'!$A$3:$X$3,0),FALSE)</f>
        <v>13.02</v>
      </c>
      <c r="Y32" s="38">
        <f>VLOOKUP($A32,'Annual_Prices-Nominal'!$A$4:$X$39,MATCH('Forecast-Peak_OffPeak-Nominal'!Y$3,'Annual_Prices-Nominal'!$A$3:$X$3,0),FALSE)</f>
        <v>35.200425531914895</v>
      </c>
      <c r="AA32" s="31">
        <v>3.47</v>
      </c>
      <c r="AB32" s="32">
        <v>2.83</v>
      </c>
      <c r="AC32" s="32">
        <v>3.09</v>
      </c>
      <c r="AD32" s="32">
        <v>3.16</v>
      </c>
      <c r="AE32" s="32">
        <v>3.45</v>
      </c>
      <c r="AF32" s="32">
        <v>3.02</v>
      </c>
      <c r="AG32" s="38">
        <v>0.30735669235128987</v>
      </c>
      <c r="AI32" s="32">
        <v>8.9694936526964923</v>
      </c>
      <c r="AJ32" s="32">
        <v>3.4693049481621601</v>
      </c>
      <c r="AL32" s="33">
        <v>0.51859157587265092</v>
      </c>
      <c r="AM32" s="33">
        <v>0.71650205660337696</v>
      </c>
      <c r="AO32" s="34">
        <f>VLOOKUP($A32,'Annual_Prices-Nominal'!$A$4:$CH$39,MATCH('Forecast-Peak_OffPeak-Nominal'!AO$3,'Annual_Prices-Nominal'!$A$3:$CH$3,0),FALSE)</f>
        <v>2</v>
      </c>
      <c r="AP32" s="35">
        <f>VLOOKUP($A32,'Annual_Prices-Nominal'!$A$4:$CH$39,MATCH('Forecast-Peak_OffPeak-Nominal'!AP$3,'Annual_Prices-Nominal'!$A$3:$CH$3,0),FALSE)</f>
        <v>2</v>
      </c>
      <c r="AQ32" s="36">
        <f>IF(AND(MONTH($B32)&gt;=5,MONTH($B32)&lt;=9),VLOOKUP($A32,'Annual_Prices-Nominal'!$A$1:$AQ$39,MATCH('Forecast-Peak_OffPeak-Nominal'!AQ$2,'Annual_Prices-Nominal'!$A$2:$AQ$2,0),FALSE),0)</f>
        <v>750</v>
      </c>
      <c r="AR32" s="37">
        <f>IF(AND(MONTH($B32)&gt;=5,MONTH($B32)&lt;=9),VLOOKUP($A32,'Annual_Prices-Nominal'!$A$1:$AQ$39,MATCH('Forecast-Peak_OffPeak-Nominal'!AR$2,'Annual_Prices-Nominal'!$A$2:$AQ$2,0),FALSE),0)</f>
        <v>4200</v>
      </c>
      <c r="AT32" s="83">
        <f>VLOOKUP($A32,'Annual_Prices-Nominal'!$A$4:$CH$39,MATCH('Forecast-Peak_OffPeak-Nominal'!AT$3,'Annual_Prices-Nominal'!$A$3:$CH$3,0),FALSE)</f>
        <v>14.75</v>
      </c>
      <c r="AU32" s="38">
        <f>VLOOKUP($A32,'Annual_Prices-Nominal'!$A$4:$CH$39,MATCH('Forecast-Peak_OffPeak-Nominal'!AU$3,'Annual_Prices-Nominal'!$A$3:$CH$3,0),FALSE)</f>
        <v>14.75</v>
      </c>
      <c r="AV32" s="38">
        <f>VLOOKUP($A32,'Annual_Prices-Nominal'!$A$4:$CH$39,MATCH('Forecast-Peak_OffPeak-Nominal'!AV$3,'Annual_Prices-Nominal'!$A$3:$CH$3,0),FALSE)</f>
        <v>0</v>
      </c>
      <c r="AX32" s="31">
        <f t="shared" si="0"/>
        <v>11.70034628975265</v>
      </c>
      <c r="AY32" s="32">
        <f t="shared" si="1"/>
        <v>10.164384105960265</v>
      </c>
      <c r="AZ32" s="32">
        <f t="shared" si="2"/>
        <v>10.238397350993377</v>
      </c>
      <c r="BA32" s="32">
        <f t="shared" si="3"/>
        <v>8.4637681159420275</v>
      </c>
      <c r="BB32" s="32">
        <f t="shared" si="4"/>
        <v>8.5855072463768121</v>
      </c>
      <c r="BC32" s="38">
        <f t="shared" si="5"/>
        <v>7.7531645569620249</v>
      </c>
      <c r="BE32" s="60">
        <v>88.580500000000001</v>
      </c>
      <c r="BF32" s="38">
        <v>244.69451015397235</v>
      </c>
      <c r="BH32" s="31">
        <f>VLOOKUP($A32,'Annual_Prices-Nominal'!$A:$CA,MATCH(BH$3,'Annual_Prices-Nominal'!$A$3:$CA$3,0),0)</f>
        <v>28</v>
      </c>
      <c r="BI32" s="31">
        <f>VLOOKUP($A32,'Annual_Prices-Nominal'!$A:$CA,MATCH(BI$3,'Annual_Prices-Nominal'!$A$3:$CA$3,0),0)</f>
        <v>56</v>
      </c>
      <c r="BJ32" s="32">
        <f>VLOOKUP($A32,'Annual_Prices-Nominal'!$A:$CA,MATCH(BJ$3,'Annual_Prices-Nominal'!$A$3:$CA$3,0),0)</f>
        <v>44</v>
      </c>
      <c r="BK32" s="32">
        <f>VLOOKUP($A32,'Annual_Prices-Nominal'!$A:$CA,MATCH(BK$3,'Annual_Prices-Nominal'!$A$3:$CA$3,0),0)</f>
        <v>29.28</v>
      </c>
      <c r="BL32" s="32">
        <f>VLOOKUP($A32,'Annual_Prices-Nominal'!$A:$CA,MATCH(BL$3,'Annual_Prices-Nominal'!$A$3:$CA$3,0),0)</f>
        <v>29.28</v>
      </c>
      <c r="BM32" s="32">
        <f>VLOOKUP($A32,'Annual_Prices-Nominal'!$A:$CA,MATCH(BM$3,'Annual_Prices-Nominal'!$A$3:$CA$3,0),0)</f>
        <v>29.28</v>
      </c>
      <c r="BN32" s="32">
        <f>VLOOKUP($A32,'Annual_Prices-Nominal'!$A:$CA,MATCH(BN$3,'Annual_Prices-Nominal'!$A$3:$CA$3,0),0)</f>
        <v>15.69</v>
      </c>
      <c r="BO32" s="32">
        <f>VLOOKUP($A32,'Annual_Prices-Nominal'!$A:$CA,MATCH(BO$3,'Annual_Prices-Nominal'!$A$3:$CA$3,0),0)</f>
        <v>29.28</v>
      </c>
      <c r="BP32" s="32">
        <f>VLOOKUP($A32,'Annual_Prices-Nominal'!$A:$CA,MATCH(BP$3,'Annual_Prices-Nominal'!$A$3:$CA$3,0),0)</f>
        <v>21.96</v>
      </c>
      <c r="BQ32" s="32">
        <f>VLOOKUP($A32,'Annual_Prices-Nominal'!$A:$CA,MATCH(BQ$3,'Annual_Prices-Nominal'!$A$3:$CA$3,0),0)</f>
        <v>37.119999999999997</v>
      </c>
      <c r="BR32" s="32">
        <f>VLOOKUP($A32,'Annual_Prices-Nominal'!$A:$CA,MATCH(BR$3,'Annual_Prices-Nominal'!$A$3:$CA$3,0),0)</f>
        <v>37.119999999999997</v>
      </c>
      <c r="BS32" s="32">
        <f>VLOOKUP($A32,'Annual_Prices-Nominal'!$A:$CA,MATCH(BS$3,'Annual_Prices-Nominal'!$A$3:$CA$3,0),0)</f>
        <v>33.99</v>
      </c>
      <c r="BT32" s="32">
        <f>VLOOKUP($A32,'Annual_Prices-Nominal'!$A:$CA,MATCH(BT$3,'Annual_Prices-Nominal'!$A$3:$CA$3,0),0)</f>
        <v>33.99</v>
      </c>
      <c r="BU32" s="32">
        <f>VLOOKUP($A32,'Annual_Prices-Nominal'!$A:$CA,MATCH(BU$3,'Annual_Prices-Nominal'!$A$3:$CA$3,0),0)</f>
        <v>33.99</v>
      </c>
      <c r="BV32" s="32">
        <f>VLOOKUP($A32,'Annual_Prices-Nominal'!$A:$CA,MATCH(BV$3,'Annual_Prices-Nominal'!$A$3:$CA$3,0),0)</f>
        <v>35.03</v>
      </c>
      <c r="BW32" s="32">
        <f>VLOOKUP($A32,'Annual_Prices-Nominal'!$A:$CA,MATCH(BW$3,'Annual_Prices-Nominal'!$A$3:$CA$3,0),0)</f>
        <v>24.05</v>
      </c>
      <c r="BX32" s="32">
        <f>VLOOKUP($A32,'Annual_Prices-Nominal'!$A:$CA,MATCH(BX$3,'Annual_Prices-Nominal'!$A$3:$CA$3,0),0)</f>
        <v>15.69</v>
      </c>
      <c r="BY32" s="32">
        <f>VLOOKUP($A32,'Annual_Prices-Nominal'!$A:$CA,MATCH(BY$3,'Annual_Prices-Nominal'!$A$3:$CA$3,0),0)</f>
        <v>3.14</v>
      </c>
      <c r="BZ32" s="32">
        <f>VLOOKUP($A32,'Annual_Prices-Nominal'!$A:$CA,MATCH(BZ$3,'Annual_Prices-Nominal'!$A$3:$CA$3,0),0)</f>
        <v>3.14</v>
      </c>
      <c r="CA32" s="32">
        <f>VLOOKUP($A32,'Annual_Prices-Nominal'!$A:$CA,MATCH(CA$3,'Annual_Prices-Nominal'!$A$3:$CA$3,0),0)</f>
        <v>3.85</v>
      </c>
      <c r="CB32" s="38">
        <f>VLOOKUP($A32,'Annual_Prices-Nominal'!$A:$CA,MATCH(CB$3,'Annual_Prices-Nominal'!$A$3:$CA$3,0),0)</f>
        <v>3.95</v>
      </c>
      <c r="CD32" s="39">
        <f>VLOOKUP($A32,GDP!$A$8:$D$50,3,0)</f>
        <v>1.9156619082459733E-2</v>
      </c>
    </row>
    <row r="33" spans="1:82" ht="14.4" x14ac:dyDescent="0.3">
      <c r="A33" s="23">
        <f t="shared" si="6"/>
        <v>2025</v>
      </c>
      <c r="B33" s="27">
        <f t="shared" si="7"/>
        <v>45809</v>
      </c>
      <c r="C33" s="31">
        <v>31.02421</v>
      </c>
      <c r="D33" s="32">
        <v>27.959710000000001</v>
      </c>
      <c r="E33" s="32">
        <v>30.887360000000001</v>
      </c>
      <c r="F33" s="32">
        <v>27.390519999999999</v>
      </c>
      <c r="G33" s="32">
        <v>31.22486</v>
      </c>
      <c r="H33" s="32">
        <v>27.274190000000001</v>
      </c>
      <c r="I33" s="32">
        <v>27.98</v>
      </c>
      <c r="J33" s="32">
        <v>26.75</v>
      </c>
      <c r="K33" s="32">
        <v>28.27</v>
      </c>
      <c r="L33" s="32">
        <v>26.98</v>
      </c>
      <c r="M33" s="32">
        <v>22.17</v>
      </c>
      <c r="N33" s="32">
        <v>21.42</v>
      </c>
      <c r="P33" s="32">
        <f>VLOOKUP($A33,'Annual_Prices-Nominal'!$A$4:$X$39,MATCH('Forecast-Peak_OffPeak-Nominal'!P$3,'Annual_Prices-Nominal'!$A$3:$X$3,0),FALSE)</f>
        <v>83.998000000000005</v>
      </c>
      <c r="Q33" s="32">
        <f>VLOOKUP($A33,'Annual_Prices-Nominal'!$A$4:$X$39,MATCH('Forecast-Peak_OffPeak-Nominal'!Q$3,'Annual_Prices-Nominal'!$A$3:$X$3,0),FALSE)</f>
        <v>84.71</v>
      </c>
      <c r="R33" s="32">
        <f>VLOOKUP($A33,'Annual_Prices-Nominal'!$A$4:$X$39,MATCH('Forecast-Peak_OffPeak-Nominal'!R$3,'Annual_Prices-Nominal'!$A$3:$X$3,0),FALSE)</f>
        <v>83.28</v>
      </c>
      <c r="S33" s="32">
        <f>VLOOKUP($A33,'Annual_Prices-Nominal'!$A$4:$X$39,MATCH('Forecast-Peak_OffPeak-Nominal'!S$3,'Annual_Prices-Nominal'!$A$3:$X$3,0),FALSE)</f>
        <v>82.34</v>
      </c>
      <c r="T33" s="32">
        <f>VLOOKUP($A33,'Annual_Prices-Nominal'!$A$4:$X$39,MATCH('Forecast-Peak_OffPeak-Nominal'!T$3,'Annual_Prices-Nominal'!$A$3:$X$3,0),FALSE)</f>
        <v>50.364955078637244</v>
      </c>
      <c r="U33" s="32">
        <f>VLOOKUP($A33,'Annual_Prices-Nominal'!$A$4:$X$39,MATCH('Forecast-Peak_OffPeak-Nominal'!U$3,'Annual_Prices-Nominal'!$A$3:$X$3,0),FALSE)</f>
        <v>52.84</v>
      </c>
      <c r="V33" s="32">
        <f>VLOOKUP($A33,'Annual_Prices-Nominal'!$A$4:$X$39,MATCH('Forecast-Peak_OffPeak-Nominal'!V$3,'Annual_Prices-Nominal'!$A$3:$X$3,0),FALSE)</f>
        <v>50.17042086956522</v>
      </c>
      <c r="W33" s="32">
        <f>VLOOKUP($A33,'Annual_Prices-Nominal'!$A$4:$X$39,MATCH('Forecast-Peak_OffPeak-Nominal'!W$3,'Annual_Prices-Nominal'!$A$3:$X$3,0),FALSE)</f>
        <v>14.95</v>
      </c>
      <c r="X33" s="32">
        <f>VLOOKUP($A33,'Annual_Prices-Nominal'!$A$4:$X$39,MATCH('Forecast-Peak_OffPeak-Nominal'!X$3,'Annual_Prices-Nominal'!$A$3:$X$3,0),FALSE)</f>
        <v>13.02</v>
      </c>
      <c r="Y33" s="38">
        <f>VLOOKUP($A33,'Annual_Prices-Nominal'!$A$4:$X$39,MATCH('Forecast-Peak_OffPeak-Nominal'!Y$3,'Annual_Prices-Nominal'!$A$3:$X$3,0),FALSE)</f>
        <v>35.200425531914895</v>
      </c>
      <c r="AA33" s="31">
        <v>3.5</v>
      </c>
      <c r="AB33" s="32">
        <v>2.91</v>
      </c>
      <c r="AC33" s="32">
        <v>3.17</v>
      </c>
      <c r="AD33" s="32">
        <v>3.24</v>
      </c>
      <c r="AE33" s="32">
        <v>3.5</v>
      </c>
      <c r="AF33" s="32">
        <v>3.19</v>
      </c>
      <c r="AG33" s="38">
        <v>0.30735669235128987</v>
      </c>
      <c r="AI33" s="32">
        <v>8.997247111335863</v>
      </c>
      <c r="AJ33" s="32">
        <v>3.4970584068015298</v>
      </c>
      <c r="AL33" s="33">
        <v>0.52093913002874737</v>
      </c>
      <c r="AM33" s="33">
        <v>0.71884961075947351</v>
      </c>
      <c r="AO33" s="34">
        <f>VLOOKUP($A33,'Annual_Prices-Nominal'!$A$4:$CH$39,MATCH('Forecast-Peak_OffPeak-Nominal'!AO$3,'Annual_Prices-Nominal'!$A$3:$CH$3,0),FALSE)</f>
        <v>2</v>
      </c>
      <c r="AP33" s="35">
        <f>VLOOKUP($A33,'Annual_Prices-Nominal'!$A$4:$CH$39,MATCH('Forecast-Peak_OffPeak-Nominal'!AP$3,'Annual_Prices-Nominal'!$A$3:$CH$3,0),FALSE)</f>
        <v>2</v>
      </c>
      <c r="AQ33" s="36">
        <f>IF(AND(MONTH($B33)&gt;=5,MONTH($B33)&lt;=9),VLOOKUP($A33,'Annual_Prices-Nominal'!$A$1:$AQ$39,MATCH('Forecast-Peak_OffPeak-Nominal'!AQ$2,'Annual_Prices-Nominal'!$A$2:$AQ$2,0),FALSE),0)</f>
        <v>750</v>
      </c>
      <c r="AR33" s="37">
        <f>IF(AND(MONTH($B33)&gt;=5,MONTH($B33)&lt;=9),VLOOKUP($A33,'Annual_Prices-Nominal'!$A$1:$AQ$39,MATCH('Forecast-Peak_OffPeak-Nominal'!AR$2,'Annual_Prices-Nominal'!$A$2:$AQ$2,0),FALSE),0)</f>
        <v>4200</v>
      </c>
      <c r="AT33" s="83">
        <f>VLOOKUP($A33,'Annual_Prices-Nominal'!$A$4:$CH$39,MATCH('Forecast-Peak_OffPeak-Nominal'!AT$3,'Annual_Prices-Nominal'!$A$3:$CH$3,0),FALSE)</f>
        <v>14.75</v>
      </c>
      <c r="AU33" s="38">
        <f>VLOOKUP($A33,'Annual_Prices-Nominal'!$A$4:$CH$39,MATCH('Forecast-Peak_OffPeak-Nominal'!AU$3,'Annual_Prices-Nominal'!$A$3:$CH$3,0),FALSE)</f>
        <v>14.75</v>
      </c>
      <c r="AV33" s="38">
        <f>VLOOKUP($A33,'Annual_Prices-Nominal'!$A$4:$CH$39,MATCH('Forecast-Peak_OffPeak-Nominal'!AV$3,'Annual_Prices-Nominal'!$A$3:$CH$3,0),FALSE)</f>
        <v>0</v>
      </c>
      <c r="AX33" s="31">
        <f t="shared" si="0"/>
        <v>10.661240549828179</v>
      </c>
      <c r="AY33" s="32">
        <f t="shared" si="1"/>
        <v>9.6825579937304074</v>
      </c>
      <c r="AZ33" s="32">
        <f t="shared" si="2"/>
        <v>9.7883573667711605</v>
      </c>
      <c r="BA33" s="32">
        <f t="shared" si="3"/>
        <v>7.9942857142857147</v>
      </c>
      <c r="BB33" s="32">
        <f t="shared" si="4"/>
        <v>8.0771428571428565</v>
      </c>
      <c r="BC33" s="38">
        <f t="shared" si="5"/>
        <v>6.8425925925925926</v>
      </c>
      <c r="BE33" s="60">
        <v>88.580500000000001</v>
      </c>
      <c r="BF33" s="38">
        <v>244.69451015397235</v>
      </c>
      <c r="BH33" s="31">
        <f>VLOOKUP($A33,'Annual_Prices-Nominal'!$A:$CA,MATCH(BH$3,'Annual_Prices-Nominal'!$A$3:$CA$3,0),0)</f>
        <v>28</v>
      </c>
      <c r="BI33" s="31">
        <f>VLOOKUP($A33,'Annual_Prices-Nominal'!$A:$CA,MATCH(BI$3,'Annual_Prices-Nominal'!$A$3:$CA$3,0),0)</f>
        <v>56</v>
      </c>
      <c r="BJ33" s="32">
        <f>VLOOKUP($A33,'Annual_Prices-Nominal'!$A:$CA,MATCH(BJ$3,'Annual_Prices-Nominal'!$A$3:$CA$3,0),0)</f>
        <v>44</v>
      </c>
      <c r="BK33" s="32">
        <f>VLOOKUP($A33,'Annual_Prices-Nominal'!$A:$CA,MATCH(BK$3,'Annual_Prices-Nominal'!$A$3:$CA$3,0),0)</f>
        <v>29.28</v>
      </c>
      <c r="BL33" s="32">
        <f>VLOOKUP($A33,'Annual_Prices-Nominal'!$A:$CA,MATCH(BL$3,'Annual_Prices-Nominal'!$A$3:$CA$3,0),0)</f>
        <v>29.28</v>
      </c>
      <c r="BM33" s="32">
        <f>VLOOKUP($A33,'Annual_Prices-Nominal'!$A:$CA,MATCH(BM$3,'Annual_Prices-Nominal'!$A$3:$CA$3,0),0)</f>
        <v>29.28</v>
      </c>
      <c r="BN33" s="32">
        <f>VLOOKUP($A33,'Annual_Prices-Nominal'!$A:$CA,MATCH(BN$3,'Annual_Prices-Nominal'!$A$3:$CA$3,0),0)</f>
        <v>15.69</v>
      </c>
      <c r="BO33" s="32">
        <f>VLOOKUP($A33,'Annual_Prices-Nominal'!$A:$CA,MATCH(BO$3,'Annual_Prices-Nominal'!$A$3:$CA$3,0),0)</f>
        <v>29.28</v>
      </c>
      <c r="BP33" s="32">
        <f>VLOOKUP($A33,'Annual_Prices-Nominal'!$A:$CA,MATCH(BP$3,'Annual_Prices-Nominal'!$A$3:$CA$3,0),0)</f>
        <v>21.96</v>
      </c>
      <c r="BQ33" s="32">
        <f>VLOOKUP($A33,'Annual_Prices-Nominal'!$A:$CA,MATCH(BQ$3,'Annual_Prices-Nominal'!$A$3:$CA$3,0),0)</f>
        <v>37.119999999999997</v>
      </c>
      <c r="BR33" s="32">
        <f>VLOOKUP($A33,'Annual_Prices-Nominal'!$A:$CA,MATCH(BR$3,'Annual_Prices-Nominal'!$A$3:$CA$3,0),0)</f>
        <v>37.119999999999997</v>
      </c>
      <c r="BS33" s="32">
        <f>VLOOKUP($A33,'Annual_Prices-Nominal'!$A:$CA,MATCH(BS$3,'Annual_Prices-Nominal'!$A$3:$CA$3,0),0)</f>
        <v>33.99</v>
      </c>
      <c r="BT33" s="32">
        <f>VLOOKUP($A33,'Annual_Prices-Nominal'!$A:$CA,MATCH(BT$3,'Annual_Prices-Nominal'!$A$3:$CA$3,0),0)</f>
        <v>33.99</v>
      </c>
      <c r="BU33" s="32">
        <f>VLOOKUP($A33,'Annual_Prices-Nominal'!$A:$CA,MATCH(BU$3,'Annual_Prices-Nominal'!$A$3:$CA$3,0),0)</f>
        <v>33.99</v>
      </c>
      <c r="BV33" s="32">
        <f>VLOOKUP($A33,'Annual_Prices-Nominal'!$A:$CA,MATCH(BV$3,'Annual_Prices-Nominal'!$A$3:$CA$3,0),0)</f>
        <v>35.03</v>
      </c>
      <c r="BW33" s="32">
        <f>VLOOKUP($A33,'Annual_Prices-Nominal'!$A:$CA,MATCH(BW$3,'Annual_Prices-Nominal'!$A$3:$CA$3,0),0)</f>
        <v>24.05</v>
      </c>
      <c r="BX33" s="32">
        <f>VLOOKUP($A33,'Annual_Prices-Nominal'!$A:$CA,MATCH(BX$3,'Annual_Prices-Nominal'!$A$3:$CA$3,0),0)</f>
        <v>15.69</v>
      </c>
      <c r="BY33" s="32">
        <f>VLOOKUP($A33,'Annual_Prices-Nominal'!$A:$CA,MATCH(BY$3,'Annual_Prices-Nominal'!$A$3:$CA$3,0),0)</f>
        <v>3.14</v>
      </c>
      <c r="BZ33" s="32">
        <f>VLOOKUP($A33,'Annual_Prices-Nominal'!$A:$CA,MATCH(BZ$3,'Annual_Prices-Nominal'!$A$3:$CA$3,0),0)</f>
        <v>3.14</v>
      </c>
      <c r="CA33" s="32">
        <f>VLOOKUP($A33,'Annual_Prices-Nominal'!$A:$CA,MATCH(CA$3,'Annual_Prices-Nominal'!$A$3:$CA$3,0),0)</f>
        <v>3.85</v>
      </c>
      <c r="CB33" s="38">
        <f>VLOOKUP($A33,'Annual_Prices-Nominal'!$A:$CA,MATCH(CB$3,'Annual_Prices-Nominal'!$A$3:$CA$3,0),0)</f>
        <v>3.95</v>
      </c>
      <c r="CD33" s="39">
        <f>VLOOKUP($A33,GDP!$A$8:$D$50,3,0)</f>
        <v>1.9156619082459733E-2</v>
      </c>
    </row>
    <row r="34" spans="1:82" ht="14.4" x14ac:dyDescent="0.3">
      <c r="A34" s="23">
        <f t="shared" si="6"/>
        <v>2025</v>
      </c>
      <c r="B34" s="27">
        <f t="shared" si="7"/>
        <v>45839</v>
      </c>
      <c r="C34" s="31">
        <v>33.72645</v>
      </c>
      <c r="D34" s="32">
        <v>29.13531</v>
      </c>
      <c r="E34" s="32">
        <v>33.553980000000003</v>
      </c>
      <c r="F34" s="32">
        <v>29.18675</v>
      </c>
      <c r="G34" s="32">
        <v>34.477910000000001</v>
      </c>
      <c r="H34" s="32">
        <v>29.399830000000001</v>
      </c>
      <c r="I34" s="32">
        <v>29.9</v>
      </c>
      <c r="J34" s="32">
        <v>27.25</v>
      </c>
      <c r="K34" s="32">
        <v>30.05</v>
      </c>
      <c r="L34" s="32">
        <v>27.42</v>
      </c>
      <c r="M34" s="32">
        <v>26.44</v>
      </c>
      <c r="N34" s="32">
        <v>24.32</v>
      </c>
      <c r="P34" s="32">
        <f>VLOOKUP($A34,'Annual_Prices-Nominal'!$A$4:$X$39,MATCH('Forecast-Peak_OffPeak-Nominal'!P$3,'Annual_Prices-Nominal'!$A$3:$X$3,0),FALSE)</f>
        <v>83.998000000000005</v>
      </c>
      <c r="Q34" s="32">
        <f>VLOOKUP($A34,'Annual_Prices-Nominal'!$A$4:$X$39,MATCH('Forecast-Peak_OffPeak-Nominal'!Q$3,'Annual_Prices-Nominal'!$A$3:$X$3,0),FALSE)</f>
        <v>84.71</v>
      </c>
      <c r="R34" s="32">
        <f>VLOOKUP($A34,'Annual_Prices-Nominal'!$A$4:$X$39,MATCH('Forecast-Peak_OffPeak-Nominal'!R$3,'Annual_Prices-Nominal'!$A$3:$X$3,0),FALSE)</f>
        <v>83.28</v>
      </c>
      <c r="S34" s="32">
        <f>VLOOKUP($A34,'Annual_Prices-Nominal'!$A$4:$X$39,MATCH('Forecast-Peak_OffPeak-Nominal'!S$3,'Annual_Prices-Nominal'!$A$3:$X$3,0),FALSE)</f>
        <v>82.34</v>
      </c>
      <c r="T34" s="32">
        <f>VLOOKUP($A34,'Annual_Prices-Nominal'!$A$4:$X$39,MATCH('Forecast-Peak_OffPeak-Nominal'!T$3,'Annual_Prices-Nominal'!$A$3:$X$3,0),FALSE)</f>
        <v>50.364955078637244</v>
      </c>
      <c r="U34" s="32">
        <f>VLOOKUP($A34,'Annual_Prices-Nominal'!$A$4:$X$39,MATCH('Forecast-Peak_OffPeak-Nominal'!U$3,'Annual_Prices-Nominal'!$A$3:$X$3,0),FALSE)</f>
        <v>52.84</v>
      </c>
      <c r="V34" s="32">
        <f>VLOOKUP($A34,'Annual_Prices-Nominal'!$A$4:$X$39,MATCH('Forecast-Peak_OffPeak-Nominal'!V$3,'Annual_Prices-Nominal'!$A$3:$X$3,0),FALSE)</f>
        <v>50.17042086956522</v>
      </c>
      <c r="W34" s="32">
        <f>VLOOKUP($A34,'Annual_Prices-Nominal'!$A$4:$X$39,MATCH('Forecast-Peak_OffPeak-Nominal'!W$3,'Annual_Prices-Nominal'!$A$3:$X$3,0),FALSE)</f>
        <v>14.95</v>
      </c>
      <c r="X34" s="32">
        <f>VLOOKUP($A34,'Annual_Prices-Nominal'!$A$4:$X$39,MATCH('Forecast-Peak_OffPeak-Nominal'!X$3,'Annual_Prices-Nominal'!$A$3:$X$3,0),FALSE)</f>
        <v>13.02</v>
      </c>
      <c r="Y34" s="38">
        <f>VLOOKUP($A34,'Annual_Prices-Nominal'!$A$4:$X$39,MATCH('Forecast-Peak_OffPeak-Nominal'!Y$3,'Annual_Prices-Nominal'!$A$3:$X$3,0),FALSE)</f>
        <v>35.200425531914895</v>
      </c>
      <c r="AA34" s="31">
        <v>3.47</v>
      </c>
      <c r="AB34" s="32">
        <v>3.15</v>
      </c>
      <c r="AC34" s="32">
        <v>3.12</v>
      </c>
      <c r="AD34" s="32">
        <v>3.48</v>
      </c>
      <c r="AE34" s="32">
        <v>3.46</v>
      </c>
      <c r="AF34" s="32">
        <v>3.25</v>
      </c>
      <c r="AG34" s="38">
        <v>0.30735669235128987</v>
      </c>
      <c r="AI34" s="32">
        <v>8.9737430660992228</v>
      </c>
      <c r="AJ34" s="32">
        <v>3.4735543615648901</v>
      </c>
      <c r="AL34" s="33">
        <v>0.51681980642977543</v>
      </c>
      <c r="AM34" s="33">
        <v>0.71473028716050135</v>
      </c>
      <c r="AO34" s="34">
        <f>VLOOKUP($A34,'Annual_Prices-Nominal'!$A$4:$CH$39,MATCH('Forecast-Peak_OffPeak-Nominal'!AO$3,'Annual_Prices-Nominal'!$A$3:$CH$3,0),FALSE)</f>
        <v>2</v>
      </c>
      <c r="AP34" s="35">
        <f>VLOOKUP($A34,'Annual_Prices-Nominal'!$A$4:$CH$39,MATCH('Forecast-Peak_OffPeak-Nominal'!AP$3,'Annual_Prices-Nominal'!$A$3:$CH$3,0),FALSE)</f>
        <v>2</v>
      </c>
      <c r="AQ34" s="36">
        <f>IF(AND(MONTH($B34)&gt;=5,MONTH($B34)&lt;=9),VLOOKUP($A34,'Annual_Prices-Nominal'!$A$1:$AQ$39,MATCH('Forecast-Peak_OffPeak-Nominal'!AQ$2,'Annual_Prices-Nominal'!$A$2:$AQ$2,0),FALSE),0)</f>
        <v>750</v>
      </c>
      <c r="AR34" s="37">
        <f>IF(AND(MONTH($B34)&gt;=5,MONTH($B34)&lt;=9),VLOOKUP($A34,'Annual_Prices-Nominal'!$A$1:$AQ$39,MATCH('Forecast-Peak_OffPeak-Nominal'!AR$2,'Annual_Prices-Nominal'!$A$2:$AQ$2,0),FALSE),0)</f>
        <v>4200</v>
      </c>
      <c r="AT34" s="83">
        <f>VLOOKUP($A34,'Annual_Prices-Nominal'!$A$4:$CH$39,MATCH('Forecast-Peak_OffPeak-Nominal'!AT$3,'Annual_Prices-Nominal'!$A$3:$CH$3,0),FALSE)</f>
        <v>14.75</v>
      </c>
      <c r="AU34" s="38">
        <f>VLOOKUP($A34,'Annual_Prices-Nominal'!$A$4:$CH$39,MATCH('Forecast-Peak_OffPeak-Nominal'!AU$3,'Annual_Prices-Nominal'!$A$3:$CH$3,0),FALSE)</f>
        <v>14.75</v>
      </c>
      <c r="AV34" s="38">
        <f>VLOOKUP($A34,'Annual_Prices-Nominal'!$A$4:$CH$39,MATCH('Forecast-Peak_OffPeak-Nominal'!AV$3,'Annual_Prices-Nominal'!$A$3:$CH$3,0),FALSE)</f>
        <v>0</v>
      </c>
      <c r="AX34" s="31">
        <f t="shared" si="0"/>
        <v>10.706809523809524</v>
      </c>
      <c r="AY34" s="32">
        <f t="shared" si="1"/>
        <v>10.324301538461539</v>
      </c>
      <c r="AZ34" s="32">
        <f t="shared" si="2"/>
        <v>10.608587692307692</v>
      </c>
      <c r="BA34" s="32">
        <f t="shared" si="3"/>
        <v>8.6416184971098264</v>
      </c>
      <c r="BB34" s="32">
        <f t="shared" si="4"/>
        <v>8.6849710982658959</v>
      </c>
      <c r="BC34" s="38">
        <f t="shared" si="5"/>
        <v>7.597701149425288</v>
      </c>
      <c r="BE34" s="60">
        <v>88.580500000000001</v>
      </c>
      <c r="BF34" s="38">
        <v>244.69451015397235</v>
      </c>
      <c r="BH34" s="31">
        <f>VLOOKUP($A34,'Annual_Prices-Nominal'!$A:$CA,MATCH(BH$3,'Annual_Prices-Nominal'!$A$3:$CA$3,0),0)</f>
        <v>28</v>
      </c>
      <c r="BI34" s="31">
        <f>VLOOKUP($A34,'Annual_Prices-Nominal'!$A:$CA,MATCH(BI$3,'Annual_Prices-Nominal'!$A$3:$CA$3,0),0)</f>
        <v>56</v>
      </c>
      <c r="BJ34" s="32">
        <f>VLOOKUP($A34,'Annual_Prices-Nominal'!$A:$CA,MATCH(BJ$3,'Annual_Prices-Nominal'!$A$3:$CA$3,0),0)</f>
        <v>44</v>
      </c>
      <c r="BK34" s="32">
        <f>VLOOKUP($A34,'Annual_Prices-Nominal'!$A:$CA,MATCH(BK$3,'Annual_Prices-Nominal'!$A$3:$CA$3,0),0)</f>
        <v>29.28</v>
      </c>
      <c r="BL34" s="32">
        <f>VLOOKUP($A34,'Annual_Prices-Nominal'!$A:$CA,MATCH(BL$3,'Annual_Prices-Nominal'!$A$3:$CA$3,0),0)</f>
        <v>29.28</v>
      </c>
      <c r="BM34" s="32">
        <f>VLOOKUP($A34,'Annual_Prices-Nominal'!$A:$CA,MATCH(BM$3,'Annual_Prices-Nominal'!$A$3:$CA$3,0),0)</f>
        <v>29.28</v>
      </c>
      <c r="BN34" s="32">
        <f>VLOOKUP($A34,'Annual_Prices-Nominal'!$A:$CA,MATCH(BN$3,'Annual_Prices-Nominal'!$A$3:$CA$3,0),0)</f>
        <v>15.69</v>
      </c>
      <c r="BO34" s="32">
        <f>VLOOKUP($A34,'Annual_Prices-Nominal'!$A:$CA,MATCH(BO$3,'Annual_Prices-Nominal'!$A$3:$CA$3,0),0)</f>
        <v>29.28</v>
      </c>
      <c r="BP34" s="32">
        <f>VLOOKUP($A34,'Annual_Prices-Nominal'!$A:$CA,MATCH(BP$3,'Annual_Prices-Nominal'!$A$3:$CA$3,0),0)</f>
        <v>21.96</v>
      </c>
      <c r="BQ34" s="32">
        <f>VLOOKUP($A34,'Annual_Prices-Nominal'!$A:$CA,MATCH(BQ$3,'Annual_Prices-Nominal'!$A$3:$CA$3,0),0)</f>
        <v>37.119999999999997</v>
      </c>
      <c r="BR34" s="32">
        <f>VLOOKUP($A34,'Annual_Prices-Nominal'!$A:$CA,MATCH(BR$3,'Annual_Prices-Nominal'!$A$3:$CA$3,0),0)</f>
        <v>37.119999999999997</v>
      </c>
      <c r="BS34" s="32">
        <f>VLOOKUP($A34,'Annual_Prices-Nominal'!$A:$CA,MATCH(BS$3,'Annual_Prices-Nominal'!$A$3:$CA$3,0),0)</f>
        <v>33.99</v>
      </c>
      <c r="BT34" s="32">
        <f>VLOOKUP($A34,'Annual_Prices-Nominal'!$A:$CA,MATCH(BT$3,'Annual_Prices-Nominal'!$A$3:$CA$3,0),0)</f>
        <v>33.99</v>
      </c>
      <c r="BU34" s="32">
        <f>VLOOKUP($A34,'Annual_Prices-Nominal'!$A:$CA,MATCH(BU$3,'Annual_Prices-Nominal'!$A$3:$CA$3,0),0)</f>
        <v>33.99</v>
      </c>
      <c r="BV34" s="32">
        <f>VLOOKUP($A34,'Annual_Prices-Nominal'!$A:$CA,MATCH(BV$3,'Annual_Prices-Nominal'!$A$3:$CA$3,0),0)</f>
        <v>35.03</v>
      </c>
      <c r="BW34" s="32">
        <f>VLOOKUP($A34,'Annual_Prices-Nominal'!$A:$CA,MATCH(BW$3,'Annual_Prices-Nominal'!$A$3:$CA$3,0),0)</f>
        <v>24.05</v>
      </c>
      <c r="BX34" s="32">
        <f>VLOOKUP($A34,'Annual_Prices-Nominal'!$A:$CA,MATCH(BX$3,'Annual_Prices-Nominal'!$A$3:$CA$3,0),0)</f>
        <v>15.69</v>
      </c>
      <c r="BY34" s="32">
        <f>VLOOKUP($A34,'Annual_Prices-Nominal'!$A:$CA,MATCH(BY$3,'Annual_Prices-Nominal'!$A$3:$CA$3,0),0)</f>
        <v>3.14</v>
      </c>
      <c r="BZ34" s="32">
        <f>VLOOKUP($A34,'Annual_Prices-Nominal'!$A:$CA,MATCH(BZ$3,'Annual_Prices-Nominal'!$A$3:$CA$3,0),0)</f>
        <v>3.14</v>
      </c>
      <c r="CA34" s="32">
        <f>VLOOKUP($A34,'Annual_Prices-Nominal'!$A:$CA,MATCH(CA$3,'Annual_Prices-Nominal'!$A$3:$CA$3,0),0)</f>
        <v>3.85</v>
      </c>
      <c r="CB34" s="38">
        <f>VLOOKUP($A34,'Annual_Prices-Nominal'!$A:$CA,MATCH(CB$3,'Annual_Prices-Nominal'!$A$3:$CA$3,0),0)</f>
        <v>3.95</v>
      </c>
      <c r="CD34" s="39">
        <f>VLOOKUP($A34,GDP!$A$8:$D$50,3,0)</f>
        <v>1.9156619082459733E-2</v>
      </c>
    </row>
    <row r="35" spans="1:82" ht="14.4" x14ac:dyDescent="0.3">
      <c r="A35" s="23">
        <f t="shared" si="6"/>
        <v>2025</v>
      </c>
      <c r="B35" s="27">
        <f t="shared" si="7"/>
        <v>45870</v>
      </c>
      <c r="C35" s="31">
        <v>31.73678</v>
      </c>
      <c r="D35" s="32">
        <v>28.360589999999998</v>
      </c>
      <c r="E35" s="32">
        <v>30.594539999999999</v>
      </c>
      <c r="F35" s="32">
        <v>27.449079999999999</v>
      </c>
      <c r="G35" s="32">
        <v>30.99267</v>
      </c>
      <c r="H35" s="32">
        <v>27.441520000000001</v>
      </c>
      <c r="I35" s="32">
        <v>27.12</v>
      </c>
      <c r="J35" s="32">
        <v>25.67</v>
      </c>
      <c r="K35" s="32">
        <v>27.54</v>
      </c>
      <c r="L35" s="32">
        <v>26.15</v>
      </c>
      <c r="M35" s="32">
        <v>24.19</v>
      </c>
      <c r="N35" s="32">
        <v>22.18</v>
      </c>
      <c r="P35" s="32">
        <f>VLOOKUP($A35,'Annual_Prices-Nominal'!$A$4:$X$39,MATCH('Forecast-Peak_OffPeak-Nominal'!P$3,'Annual_Prices-Nominal'!$A$3:$X$3,0),FALSE)</f>
        <v>83.998000000000005</v>
      </c>
      <c r="Q35" s="32">
        <f>VLOOKUP($A35,'Annual_Prices-Nominal'!$A$4:$X$39,MATCH('Forecast-Peak_OffPeak-Nominal'!Q$3,'Annual_Prices-Nominal'!$A$3:$X$3,0),FALSE)</f>
        <v>84.71</v>
      </c>
      <c r="R35" s="32">
        <f>VLOOKUP($A35,'Annual_Prices-Nominal'!$A$4:$X$39,MATCH('Forecast-Peak_OffPeak-Nominal'!R$3,'Annual_Prices-Nominal'!$A$3:$X$3,0),FALSE)</f>
        <v>83.28</v>
      </c>
      <c r="S35" s="32">
        <f>VLOOKUP($A35,'Annual_Prices-Nominal'!$A$4:$X$39,MATCH('Forecast-Peak_OffPeak-Nominal'!S$3,'Annual_Prices-Nominal'!$A$3:$X$3,0),FALSE)</f>
        <v>82.34</v>
      </c>
      <c r="T35" s="32">
        <f>VLOOKUP($A35,'Annual_Prices-Nominal'!$A$4:$X$39,MATCH('Forecast-Peak_OffPeak-Nominal'!T$3,'Annual_Prices-Nominal'!$A$3:$X$3,0),FALSE)</f>
        <v>50.364955078637244</v>
      </c>
      <c r="U35" s="32">
        <f>VLOOKUP($A35,'Annual_Prices-Nominal'!$A$4:$X$39,MATCH('Forecast-Peak_OffPeak-Nominal'!U$3,'Annual_Prices-Nominal'!$A$3:$X$3,0),FALSE)</f>
        <v>52.84</v>
      </c>
      <c r="V35" s="32">
        <f>VLOOKUP($A35,'Annual_Prices-Nominal'!$A$4:$X$39,MATCH('Forecast-Peak_OffPeak-Nominal'!V$3,'Annual_Prices-Nominal'!$A$3:$X$3,0),FALSE)</f>
        <v>50.17042086956522</v>
      </c>
      <c r="W35" s="32">
        <f>VLOOKUP($A35,'Annual_Prices-Nominal'!$A$4:$X$39,MATCH('Forecast-Peak_OffPeak-Nominal'!W$3,'Annual_Prices-Nominal'!$A$3:$X$3,0),FALSE)</f>
        <v>14.95</v>
      </c>
      <c r="X35" s="32">
        <f>VLOOKUP($A35,'Annual_Prices-Nominal'!$A$4:$X$39,MATCH('Forecast-Peak_OffPeak-Nominal'!X$3,'Annual_Prices-Nominal'!$A$3:$X$3,0),FALSE)</f>
        <v>13.02</v>
      </c>
      <c r="Y35" s="38">
        <f>VLOOKUP($A35,'Annual_Prices-Nominal'!$A$4:$X$39,MATCH('Forecast-Peak_OffPeak-Nominal'!Y$3,'Annual_Prices-Nominal'!$A$3:$X$3,0),FALSE)</f>
        <v>35.200425531914895</v>
      </c>
      <c r="AA35" s="31">
        <v>3.41</v>
      </c>
      <c r="AB35" s="32">
        <v>2.95</v>
      </c>
      <c r="AC35" s="32">
        <v>3.03</v>
      </c>
      <c r="AD35" s="32">
        <v>3.29</v>
      </c>
      <c r="AE35" s="32">
        <v>3.4</v>
      </c>
      <c r="AF35" s="32">
        <v>3.15</v>
      </c>
      <c r="AG35" s="38">
        <v>0.30735669235128987</v>
      </c>
      <c r="AI35" s="32">
        <v>8.9084782145466122</v>
      </c>
      <c r="AJ35" s="32">
        <v>3.4082895100122799</v>
      </c>
      <c r="AL35" s="33">
        <v>0.52160082535118624</v>
      </c>
      <c r="AM35" s="33">
        <v>0.71951130608191216</v>
      </c>
      <c r="AO35" s="34">
        <f>VLOOKUP($A35,'Annual_Prices-Nominal'!$A$4:$CH$39,MATCH('Forecast-Peak_OffPeak-Nominal'!AO$3,'Annual_Prices-Nominal'!$A$3:$CH$3,0),FALSE)</f>
        <v>2</v>
      </c>
      <c r="AP35" s="35">
        <f>VLOOKUP($A35,'Annual_Prices-Nominal'!$A$4:$CH$39,MATCH('Forecast-Peak_OffPeak-Nominal'!AP$3,'Annual_Prices-Nominal'!$A$3:$CH$3,0),FALSE)</f>
        <v>2</v>
      </c>
      <c r="AQ35" s="36">
        <f>IF(AND(MONTH($B35)&gt;=5,MONTH($B35)&lt;=9),VLOOKUP($A35,'Annual_Prices-Nominal'!$A$1:$AQ$39,MATCH('Forecast-Peak_OffPeak-Nominal'!AQ$2,'Annual_Prices-Nominal'!$A$2:$AQ$2,0),FALSE),0)</f>
        <v>750</v>
      </c>
      <c r="AR35" s="37">
        <f>IF(AND(MONTH($B35)&gt;=5,MONTH($B35)&lt;=9),VLOOKUP($A35,'Annual_Prices-Nominal'!$A$1:$AQ$39,MATCH('Forecast-Peak_OffPeak-Nominal'!AR$2,'Annual_Prices-Nominal'!$A$2:$AQ$2,0),FALSE),0)</f>
        <v>4200</v>
      </c>
      <c r="AT35" s="83">
        <f>VLOOKUP($A35,'Annual_Prices-Nominal'!$A$4:$CH$39,MATCH('Forecast-Peak_OffPeak-Nominal'!AT$3,'Annual_Prices-Nominal'!$A$3:$CH$3,0),FALSE)</f>
        <v>14.75</v>
      </c>
      <c r="AU35" s="38">
        <f>VLOOKUP($A35,'Annual_Prices-Nominal'!$A$4:$CH$39,MATCH('Forecast-Peak_OffPeak-Nominal'!AU$3,'Annual_Prices-Nominal'!$A$3:$CH$3,0),FALSE)</f>
        <v>14.75</v>
      </c>
      <c r="AV35" s="38">
        <f>VLOOKUP($A35,'Annual_Prices-Nominal'!$A$4:$CH$39,MATCH('Forecast-Peak_OffPeak-Nominal'!AV$3,'Annual_Prices-Nominal'!$A$3:$CH$3,0),FALSE)</f>
        <v>0</v>
      </c>
      <c r="AX35" s="31">
        <f t="shared" si="0"/>
        <v>10.758230508474576</v>
      </c>
      <c r="AY35" s="32">
        <f t="shared" si="1"/>
        <v>9.7125523809523813</v>
      </c>
      <c r="AZ35" s="32">
        <f t="shared" si="2"/>
        <v>9.8389428571428574</v>
      </c>
      <c r="BA35" s="32">
        <f t="shared" si="3"/>
        <v>7.9764705882352942</v>
      </c>
      <c r="BB35" s="32">
        <f t="shared" si="4"/>
        <v>8.1</v>
      </c>
      <c r="BC35" s="38">
        <f t="shared" si="5"/>
        <v>7.3525835866261398</v>
      </c>
      <c r="BE35" s="60">
        <v>88.580500000000001</v>
      </c>
      <c r="BF35" s="38">
        <v>244.69451015397235</v>
      </c>
      <c r="BH35" s="31">
        <f>VLOOKUP($A35,'Annual_Prices-Nominal'!$A:$CA,MATCH(BH$3,'Annual_Prices-Nominal'!$A$3:$CA$3,0),0)</f>
        <v>28</v>
      </c>
      <c r="BI35" s="31">
        <f>VLOOKUP($A35,'Annual_Prices-Nominal'!$A:$CA,MATCH(BI$3,'Annual_Prices-Nominal'!$A$3:$CA$3,0),0)</f>
        <v>56</v>
      </c>
      <c r="BJ35" s="32">
        <f>VLOOKUP($A35,'Annual_Prices-Nominal'!$A:$CA,MATCH(BJ$3,'Annual_Prices-Nominal'!$A$3:$CA$3,0),0)</f>
        <v>44</v>
      </c>
      <c r="BK35" s="32">
        <f>VLOOKUP($A35,'Annual_Prices-Nominal'!$A:$CA,MATCH(BK$3,'Annual_Prices-Nominal'!$A$3:$CA$3,0),0)</f>
        <v>29.28</v>
      </c>
      <c r="BL35" s="32">
        <f>VLOOKUP($A35,'Annual_Prices-Nominal'!$A:$CA,MATCH(BL$3,'Annual_Prices-Nominal'!$A$3:$CA$3,0),0)</f>
        <v>29.28</v>
      </c>
      <c r="BM35" s="32">
        <f>VLOOKUP($A35,'Annual_Prices-Nominal'!$A:$CA,MATCH(BM$3,'Annual_Prices-Nominal'!$A$3:$CA$3,0),0)</f>
        <v>29.28</v>
      </c>
      <c r="BN35" s="32">
        <f>VLOOKUP($A35,'Annual_Prices-Nominal'!$A:$CA,MATCH(BN$3,'Annual_Prices-Nominal'!$A$3:$CA$3,0),0)</f>
        <v>15.69</v>
      </c>
      <c r="BO35" s="32">
        <f>VLOOKUP($A35,'Annual_Prices-Nominal'!$A:$CA,MATCH(BO$3,'Annual_Prices-Nominal'!$A$3:$CA$3,0),0)</f>
        <v>29.28</v>
      </c>
      <c r="BP35" s="32">
        <f>VLOOKUP($A35,'Annual_Prices-Nominal'!$A:$CA,MATCH(BP$3,'Annual_Prices-Nominal'!$A$3:$CA$3,0),0)</f>
        <v>21.96</v>
      </c>
      <c r="BQ35" s="32">
        <f>VLOOKUP($A35,'Annual_Prices-Nominal'!$A:$CA,MATCH(BQ$3,'Annual_Prices-Nominal'!$A$3:$CA$3,0),0)</f>
        <v>37.119999999999997</v>
      </c>
      <c r="BR35" s="32">
        <f>VLOOKUP($A35,'Annual_Prices-Nominal'!$A:$CA,MATCH(BR$3,'Annual_Prices-Nominal'!$A$3:$CA$3,0),0)</f>
        <v>37.119999999999997</v>
      </c>
      <c r="BS35" s="32">
        <f>VLOOKUP($A35,'Annual_Prices-Nominal'!$A:$CA,MATCH(BS$3,'Annual_Prices-Nominal'!$A$3:$CA$3,0),0)</f>
        <v>33.99</v>
      </c>
      <c r="BT35" s="32">
        <f>VLOOKUP($A35,'Annual_Prices-Nominal'!$A:$CA,MATCH(BT$3,'Annual_Prices-Nominal'!$A$3:$CA$3,0),0)</f>
        <v>33.99</v>
      </c>
      <c r="BU35" s="32">
        <f>VLOOKUP($A35,'Annual_Prices-Nominal'!$A:$CA,MATCH(BU$3,'Annual_Prices-Nominal'!$A$3:$CA$3,0),0)</f>
        <v>33.99</v>
      </c>
      <c r="BV35" s="32">
        <f>VLOOKUP($A35,'Annual_Prices-Nominal'!$A:$CA,MATCH(BV$3,'Annual_Prices-Nominal'!$A$3:$CA$3,0),0)</f>
        <v>35.03</v>
      </c>
      <c r="BW35" s="32">
        <f>VLOOKUP($A35,'Annual_Prices-Nominal'!$A:$CA,MATCH(BW$3,'Annual_Prices-Nominal'!$A$3:$CA$3,0),0)</f>
        <v>24.05</v>
      </c>
      <c r="BX35" s="32">
        <f>VLOOKUP($A35,'Annual_Prices-Nominal'!$A:$CA,MATCH(BX$3,'Annual_Prices-Nominal'!$A$3:$CA$3,0),0)</f>
        <v>15.69</v>
      </c>
      <c r="BY35" s="32">
        <f>VLOOKUP($A35,'Annual_Prices-Nominal'!$A:$CA,MATCH(BY$3,'Annual_Prices-Nominal'!$A$3:$CA$3,0),0)</f>
        <v>3.14</v>
      </c>
      <c r="BZ35" s="32">
        <f>VLOOKUP($A35,'Annual_Prices-Nominal'!$A:$CA,MATCH(BZ$3,'Annual_Prices-Nominal'!$A$3:$CA$3,0),0)</f>
        <v>3.14</v>
      </c>
      <c r="CA35" s="32">
        <f>VLOOKUP($A35,'Annual_Prices-Nominal'!$A:$CA,MATCH(CA$3,'Annual_Prices-Nominal'!$A$3:$CA$3,0),0)</f>
        <v>3.85</v>
      </c>
      <c r="CB35" s="38">
        <f>VLOOKUP($A35,'Annual_Prices-Nominal'!$A:$CA,MATCH(CB$3,'Annual_Prices-Nominal'!$A$3:$CA$3,0),0)</f>
        <v>3.95</v>
      </c>
      <c r="CD35" s="39">
        <f>VLOOKUP($A35,GDP!$A$8:$D$50,3,0)</f>
        <v>1.9156619082459733E-2</v>
      </c>
    </row>
    <row r="36" spans="1:82" ht="14.4" x14ac:dyDescent="0.3">
      <c r="A36" s="23">
        <f t="shared" si="6"/>
        <v>2025</v>
      </c>
      <c r="B36" s="27">
        <f t="shared" si="7"/>
        <v>45901</v>
      </c>
      <c r="C36" s="31">
        <v>30.9953</v>
      </c>
      <c r="D36" s="32">
        <v>28.028220000000001</v>
      </c>
      <c r="E36" s="32">
        <v>30.91234</v>
      </c>
      <c r="F36" s="32">
        <v>26.560770000000002</v>
      </c>
      <c r="G36" s="32">
        <v>31.278459999999999</v>
      </c>
      <c r="H36" s="32">
        <v>26.439499999999999</v>
      </c>
      <c r="I36" s="32">
        <v>29.75</v>
      </c>
      <c r="J36" s="32">
        <v>26.5</v>
      </c>
      <c r="K36" s="32">
        <v>30.19</v>
      </c>
      <c r="L36" s="32">
        <v>27</v>
      </c>
      <c r="M36" s="32">
        <v>24.5</v>
      </c>
      <c r="N36" s="32">
        <v>23.94</v>
      </c>
      <c r="P36" s="32">
        <f>VLOOKUP($A36,'Annual_Prices-Nominal'!$A$4:$X$39,MATCH('Forecast-Peak_OffPeak-Nominal'!P$3,'Annual_Prices-Nominal'!$A$3:$X$3,0),FALSE)</f>
        <v>83.998000000000005</v>
      </c>
      <c r="Q36" s="32">
        <f>VLOOKUP($A36,'Annual_Prices-Nominal'!$A$4:$X$39,MATCH('Forecast-Peak_OffPeak-Nominal'!Q$3,'Annual_Prices-Nominal'!$A$3:$X$3,0),FALSE)</f>
        <v>84.71</v>
      </c>
      <c r="R36" s="32">
        <f>VLOOKUP($A36,'Annual_Prices-Nominal'!$A$4:$X$39,MATCH('Forecast-Peak_OffPeak-Nominal'!R$3,'Annual_Prices-Nominal'!$A$3:$X$3,0),FALSE)</f>
        <v>83.28</v>
      </c>
      <c r="S36" s="32">
        <f>VLOOKUP($A36,'Annual_Prices-Nominal'!$A$4:$X$39,MATCH('Forecast-Peak_OffPeak-Nominal'!S$3,'Annual_Prices-Nominal'!$A$3:$X$3,0),FALSE)</f>
        <v>82.34</v>
      </c>
      <c r="T36" s="32">
        <f>VLOOKUP($A36,'Annual_Prices-Nominal'!$A$4:$X$39,MATCH('Forecast-Peak_OffPeak-Nominal'!T$3,'Annual_Prices-Nominal'!$A$3:$X$3,0),FALSE)</f>
        <v>50.364955078637244</v>
      </c>
      <c r="U36" s="32">
        <f>VLOOKUP($A36,'Annual_Prices-Nominal'!$A$4:$X$39,MATCH('Forecast-Peak_OffPeak-Nominal'!U$3,'Annual_Prices-Nominal'!$A$3:$X$3,0),FALSE)</f>
        <v>52.84</v>
      </c>
      <c r="V36" s="32">
        <f>VLOOKUP($A36,'Annual_Prices-Nominal'!$A$4:$X$39,MATCH('Forecast-Peak_OffPeak-Nominal'!V$3,'Annual_Prices-Nominal'!$A$3:$X$3,0),FALSE)</f>
        <v>50.17042086956522</v>
      </c>
      <c r="W36" s="32">
        <f>VLOOKUP($A36,'Annual_Prices-Nominal'!$A$4:$X$39,MATCH('Forecast-Peak_OffPeak-Nominal'!W$3,'Annual_Prices-Nominal'!$A$3:$X$3,0),FALSE)</f>
        <v>14.95</v>
      </c>
      <c r="X36" s="32">
        <f>VLOOKUP($A36,'Annual_Prices-Nominal'!$A$4:$X$39,MATCH('Forecast-Peak_OffPeak-Nominal'!X$3,'Annual_Prices-Nominal'!$A$3:$X$3,0),FALSE)</f>
        <v>13.02</v>
      </c>
      <c r="Y36" s="38">
        <f>VLOOKUP($A36,'Annual_Prices-Nominal'!$A$4:$X$39,MATCH('Forecast-Peak_OffPeak-Nominal'!Y$3,'Annual_Prices-Nominal'!$A$3:$X$3,0),FALSE)</f>
        <v>35.200425531914895</v>
      </c>
      <c r="AA36" s="31">
        <v>3.36</v>
      </c>
      <c r="AB36" s="32">
        <v>2.84</v>
      </c>
      <c r="AC36" s="32">
        <v>3</v>
      </c>
      <c r="AD36" s="32">
        <v>3.17</v>
      </c>
      <c r="AE36" s="32">
        <v>3.36</v>
      </c>
      <c r="AF36" s="32">
        <v>3.02</v>
      </c>
      <c r="AG36" s="38">
        <v>0.30735669235128987</v>
      </c>
      <c r="AI36" s="32">
        <v>8.8644128438391423</v>
      </c>
      <c r="AJ36" s="32">
        <v>3.36422413930481</v>
      </c>
      <c r="AL36" s="33">
        <v>0.52524816591802015</v>
      </c>
      <c r="AM36" s="33">
        <v>0.72315864664874607</v>
      </c>
      <c r="AO36" s="34">
        <f>VLOOKUP($A36,'Annual_Prices-Nominal'!$A$4:$CH$39,MATCH('Forecast-Peak_OffPeak-Nominal'!AO$3,'Annual_Prices-Nominal'!$A$3:$CH$3,0),FALSE)</f>
        <v>2</v>
      </c>
      <c r="AP36" s="35">
        <f>VLOOKUP($A36,'Annual_Prices-Nominal'!$A$4:$CH$39,MATCH('Forecast-Peak_OffPeak-Nominal'!AP$3,'Annual_Prices-Nominal'!$A$3:$CH$3,0),FALSE)</f>
        <v>2</v>
      </c>
      <c r="AQ36" s="36">
        <f>IF(AND(MONTH($B36)&gt;=5,MONTH($B36)&lt;=9),VLOOKUP($A36,'Annual_Prices-Nominal'!$A$1:$AQ$39,MATCH('Forecast-Peak_OffPeak-Nominal'!AQ$2,'Annual_Prices-Nominal'!$A$2:$AQ$2,0),FALSE),0)</f>
        <v>750</v>
      </c>
      <c r="AR36" s="37">
        <f>IF(AND(MONTH($B36)&gt;=5,MONTH($B36)&lt;=9),VLOOKUP($A36,'Annual_Prices-Nominal'!$A$1:$AQ$39,MATCH('Forecast-Peak_OffPeak-Nominal'!AR$2,'Annual_Prices-Nominal'!$A$2:$AQ$2,0),FALSE),0)</f>
        <v>4200</v>
      </c>
      <c r="AT36" s="83">
        <f>VLOOKUP($A36,'Annual_Prices-Nominal'!$A$4:$CH$39,MATCH('Forecast-Peak_OffPeak-Nominal'!AT$3,'Annual_Prices-Nominal'!$A$3:$CH$3,0),FALSE)</f>
        <v>14.75</v>
      </c>
      <c r="AU36" s="38">
        <f>VLOOKUP($A36,'Annual_Prices-Nominal'!$A$4:$CH$39,MATCH('Forecast-Peak_OffPeak-Nominal'!AU$3,'Annual_Prices-Nominal'!$A$3:$CH$3,0),FALSE)</f>
        <v>14.75</v>
      </c>
      <c r="AV36" s="38">
        <f>VLOOKUP($A36,'Annual_Prices-Nominal'!$A$4:$CH$39,MATCH('Forecast-Peak_OffPeak-Nominal'!AV$3,'Annual_Prices-Nominal'!$A$3:$CH$3,0),FALSE)</f>
        <v>0</v>
      </c>
      <c r="AX36" s="31">
        <f t="shared" si="0"/>
        <v>10.913838028169014</v>
      </c>
      <c r="AY36" s="32">
        <f t="shared" si="1"/>
        <v>10.235874172185431</v>
      </c>
      <c r="AZ36" s="32">
        <f t="shared" si="2"/>
        <v>10.357105960264901</v>
      </c>
      <c r="BA36" s="32">
        <f t="shared" si="3"/>
        <v>8.8541666666666679</v>
      </c>
      <c r="BB36" s="32">
        <f t="shared" si="4"/>
        <v>8.9851190476190474</v>
      </c>
      <c r="BC36" s="38">
        <f t="shared" si="5"/>
        <v>7.7287066246056781</v>
      </c>
      <c r="BE36" s="60">
        <v>88.580500000000001</v>
      </c>
      <c r="BF36" s="38">
        <v>244.69451015397235</v>
      </c>
      <c r="BH36" s="31">
        <f>VLOOKUP($A36,'Annual_Prices-Nominal'!$A:$CA,MATCH(BH$3,'Annual_Prices-Nominal'!$A$3:$CA$3,0),0)</f>
        <v>28</v>
      </c>
      <c r="BI36" s="31">
        <f>VLOOKUP($A36,'Annual_Prices-Nominal'!$A:$CA,MATCH(BI$3,'Annual_Prices-Nominal'!$A$3:$CA$3,0),0)</f>
        <v>56</v>
      </c>
      <c r="BJ36" s="32">
        <f>VLOOKUP($A36,'Annual_Prices-Nominal'!$A:$CA,MATCH(BJ$3,'Annual_Prices-Nominal'!$A$3:$CA$3,0),0)</f>
        <v>44</v>
      </c>
      <c r="BK36" s="32">
        <f>VLOOKUP($A36,'Annual_Prices-Nominal'!$A:$CA,MATCH(BK$3,'Annual_Prices-Nominal'!$A$3:$CA$3,0),0)</f>
        <v>29.28</v>
      </c>
      <c r="BL36" s="32">
        <f>VLOOKUP($A36,'Annual_Prices-Nominal'!$A:$CA,MATCH(BL$3,'Annual_Prices-Nominal'!$A$3:$CA$3,0),0)</f>
        <v>29.28</v>
      </c>
      <c r="BM36" s="32">
        <f>VLOOKUP($A36,'Annual_Prices-Nominal'!$A:$CA,MATCH(BM$3,'Annual_Prices-Nominal'!$A$3:$CA$3,0),0)</f>
        <v>29.28</v>
      </c>
      <c r="BN36" s="32">
        <f>VLOOKUP($A36,'Annual_Prices-Nominal'!$A:$CA,MATCH(BN$3,'Annual_Prices-Nominal'!$A$3:$CA$3,0),0)</f>
        <v>15.69</v>
      </c>
      <c r="BO36" s="32">
        <f>VLOOKUP($A36,'Annual_Prices-Nominal'!$A:$CA,MATCH(BO$3,'Annual_Prices-Nominal'!$A$3:$CA$3,0),0)</f>
        <v>29.28</v>
      </c>
      <c r="BP36" s="32">
        <f>VLOOKUP($A36,'Annual_Prices-Nominal'!$A:$CA,MATCH(BP$3,'Annual_Prices-Nominal'!$A$3:$CA$3,0),0)</f>
        <v>21.96</v>
      </c>
      <c r="BQ36" s="32">
        <f>VLOOKUP($A36,'Annual_Prices-Nominal'!$A:$CA,MATCH(BQ$3,'Annual_Prices-Nominal'!$A$3:$CA$3,0),0)</f>
        <v>37.119999999999997</v>
      </c>
      <c r="BR36" s="32">
        <f>VLOOKUP($A36,'Annual_Prices-Nominal'!$A:$CA,MATCH(BR$3,'Annual_Prices-Nominal'!$A$3:$CA$3,0),0)</f>
        <v>37.119999999999997</v>
      </c>
      <c r="BS36" s="32">
        <f>VLOOKUP($A36,'Annual_Prices-Nominal'!$A:$CA,MATCH(BS$3,'Annual_Prices-Nominal'!$A$3:$CA$3,0),0)</f>
        <v>33.99</v>
      </c>
      <c r="BT36" s="32">
        <f>VLOOKUP($A36,'Annual_Prices-Nominal'!$A:$CA,MATCH(BT$3,'Annual_Prices-Nominal'!$A$3:$CA$3,0),0)</f>
        <v>33.99</v>
      </c>
      <c r="BU36" s="32">
        <f>VLOOKUP($A36,'Annual_Prices-Nominal'!$A:$CA,MATCH(BU$3,'Annual_Prices-Nominal'!$A$3:$CA$3,0),0)</f>
        <v>33.99</v>
      </c>
      <c r="BV36" s="32">
        <f>VLOOKUP($A36,'Annual_Prices-Nominal'!$A:$CA,MATCH(BV$3,'Annual_Prices-Nominal'!$A$3:$CA$3,0),0)</f>
        <v>35.03</v>
      </c>
      <c r="BW36" s="32">
        <f>VLOOKUP($A36,'Annual_Prices-Nominal'!$A:$CA,MATCH(BW$3,'Annual_Prices-Nominal'!$A$3:$CA$3,0),0)</f>
        <v>24.05</v>
      </c>
      <c r="BX36" s="32">
        <f>VLOOKUP($A36,'Annual_Prices-Nominal'!$A:$CA,MATCH(BX$3,'Annual_Prices-Nominal'!$A$3:$CA$3,0),0)</f>
        <v>15.69</v>
      </c>
      <c r="BY36" s="32">
        <f>VLOOKUP($A36,'Annual_Prices-Nominal'!$A:$CA,MATCH(BY$3,'Annual_Prices-Nominal'!$A$3:$CA$3,0),0)</f>
        <v>3.14</v>
      </c>
      <c r="BZ36" s="32">
        <f>VLOOKUP($A36,'Annual_Prices-Nominal'!$A:$CA,MATCH(BZ$3,'Annual_Prices-Nominal'!$A$3:$CA$3,0),0)</f>
        <v>3.14</v>
      </c>
      <c r="CA36" s="32">
        <f>VLOOKUP($A36,'Annual_Prices-Nominal'!$A:$CA,MATCH(CA$3,'Annual_Prices-Nominal'!$A$3:$CA$3,0),0)</f>
        <v>3.85</v>
      </c>
      <c r="CB36" s="38">
        <f>VLOOKUP($A36,'Annual_Prices-Nominal'!$A:$CA,MATCH(CB$3,'Annual_Prices-Nominal'!$A$3:$CA$3,0),0)</f>
        <v>3.95</v>
      </c>
      <c r="CD36" s="39">
        <f>VLOOKUP($A36,GDP!$A$8:$D$50,3,0)</f>
        <v>1.9156619082459733E-2</v>
      </c>
    </row>
    <row r="37" spans="1:82" ht="14.4" x14ac:dyDescent="0.3">
      <c r="A37" s="23">
        <f t="shared" si="6"/>
        <v>2025</v>
      </c>
      <c r="B37" s="27">
        <f t="shared" si="7"/>
        <v>45931</v>
      </c>
      <c r="C37" s="31">
        <v>26.66732</v>
      </c>
      <c r="D37" s="32">
        <v>25.0246</v>
      </c>
      <c r="E37" s="32">
        <v>26.74044</v>
      </c>
      <c r="F37" s="32">
        <v>25.14789</v>
      </c>
      <c r="G37" s="32">
        <v>26.878139999999998</v>
      </c>
      <c r="H37" s="32">
        <v>25.00207</v>
      </c>
      <c r="I37" s="32">
        <v>24.81</v>
      </c>
      <c r="J37" s="32">
        <v>24.42</v>
      </c>
      <c r="K37" s="32">
        <v>25.24</v>
      </c>
      <c r="L37" s="32">
        <v>24.9</v>
      </c>
      <c r="M37" s="32">
        <v>18.510000000000002</v>
      </c>
      <c r="N37" s="32">
        <v>18.579999999999998</v>
      </c>
      <c r="P37" s="32">
        <f>VLOOKUP($A37,'Annual_Prices-Nominal'!$A$4:$X$39,MATCH('Forecast-Peak_OffPeak-Nominal'!P$3,'Annual_Prices-Nominal'!$A$3:$X$3,0),FALSE)</f>
        <v>83.998000000000005</v>
      </c>
      <c r="Q37" s="32">
        <f>VLOOKUP($A37,'Annual_Prices-Nominal'!$A$4:$X$39,MATCH('Forecast-Peak_OffPeak-Nominal'!Q$3,'Annual_Prices-Nominal'!$A$3:$X$3,0),FALSE)</f>
        <v>84.71</v>
      </c>
      <c r="R37" s="32">
        <f>VLOOKUP($A37,'Annual_Prices-Nominal'!$A$4:$X$39,MATCH('Forecast-Peak_OffPeak-Nominal'!R$3,'Annual_Prices-Nominal'!$A$3:$X$3,0),FALSE)</f>
        <v>83.28</v>
      </c>
      <c r="S37" s="32">
        <f>VLOOKUP($A37,'Annual_Prices-Nominal'!$A$4:$X$39,MATCH('Forecast-Peak_OffPeak-Nominal'!S$3,'Annual_Prices-Nominal'!$A$3:$X$3,0),FALSE)</f>
        <v>82.34</v>
      </c>
      <c r="T37" s="32">
        <f>VLOOKUP($A37,'Annual_Prices-Nominal'!$A$4:$X$39,MATCH('Forecast-Peak_OffPeak-Nominal'!T$3,'Annual_Prices-Nominal'!$A$3:$X$3,0),FALSE)</f>
        <v>50.364955078637244</v>
      </c>
      <c r="U37" s="32">
        <f>VLOOKUP($A37,'Annual_Prices-Nominal'!$A$4:$X$39,MATCH('Forecast-Peak_OffPeak-Nominal'!U$3,'Annual_Prices-Nominal'!$A$3:$X$3,0),FALSE)</f>
        <v>52.84</v>
      </c>
      <c r="V37" s="32">
        <f>VLOOKUP($A37,'Annual_Prices-Nominal'!$A$4:$X$39,MATCH('Forecast-Peak_OffPeak-Nominal'!V$3,'Annual_Prices-Nominal'!$A$3:$X$3,0),FALSE)</f>
        <v>50.17042086956522</v>
      </c>
      <c r="W37" s="32">
        <f>VLOOKUP($A37,'Annual_Prices-Nominal'!$A$4:$X$39,MATCH('Forecast-Peak_OffPeak-Nominal'!W$3,'Annual_Prices-Nominal'!$A$3:$X$3,0),FALSE)</f>
        <v>14.95</v>
      </c>
      <c r="X37" s="32">
        <f>VLOOKUP($A37,'Annual_Prices-Nominal'!$A$4:$X$39,MATCH('Forecast-Peak_OffPeak-Nominal'!X$3,'Annual_Prices-Nominal'!$A$3:$X$3,0),FALSE)</f>
        <v>13.02</v>
      </c>
      <c r="Y37" s="38">
        <f>VLOOKUP($A37,'Annual_Prices-Nominal'!$A$4:$X$39,MATCH('Forecast-Peak_OffPeak-Nominal'!Y$3,'Annual_Prices-Nominal'!$A$3:$X$3,0),FALSE)</f>
        <v>35.200425531914895</v>
      </c>
      <c r="AA37" s="31">
        <v>3.36</v>
      </c>
      <c r="AB37" s="32">
        <v>2.94</v>
      </c>
      <c r="AC37" s="32">
        <v>2.87</v>
      </c>
      <c r="AD37" s="32">
        <v>3.27</v>
      </c>
      <c r="AE37" s="32">
        <v>3.36</v>
      </c>
      <c r="AF37" s="32">
        <v>3.08</v>
      </c>
      <c r="AG37" s="38">
        <v>0.30735669235128987</v>
      </c>
      <c r="AI37" s="32">
        <v>8.8578217590776323</v>
      </c>
      <c r="AJ37" s="32">
        <v>3.3576330545433</v>
      </c>
      <c r="AL37" s="33">
        <v>0.51705023183415832</v>
      </c>
      <c r="AM37" s="33">
        <v>0.71496071256488414</v>
      </c>
      <c r="AO37" s="34">
        <f>VLOOKUP($A37,'Annual_Prices-Nominal'!$A$4:$CH$39,MATCH('Forecast-Peak_OffPeak-Nominal'!AO$3,'Annual_Prices-Nominal'!$A$3:$CH$3,0),FALSE)</f>
        <v>2</v>
      </c>
      <c r="AP37" s="35">
        <f>VLOOKUP($A37,'Annual_Prices-Nominal'!$A$4:$CH$39,MATCH('Forecast-Peak_OffPeak-Nominal'!AP$3,'Annual_Prices-Nominal'!$A$3:$CH$3,0),FALSE)</f>
        <v>2</v>
      </c>
      <c r="AQ37" s="36">
        <f>IF(AND(MONTH($B37)&gt;=5,MONTH($B37)&lt;=9),VLOOKUP($A37,'Annual_Prices-Nominal'!$A$1:$AQ$39,MATCH('Forecast-Peak_OffPeak-Nominal'!AQ$2,'Annual_Prices-Nominal'!$A$2:$AQ$2,0),FALSE),0)</f>
        <v>0</v>
      </c>
      <c r="AR37" s="37">
        <f>IF(AND(MONTH($B37)&gt;=5,MONTH($B37)&lt;=9),VLOOKUP($A37,'Annual_Prices-Nominal'!$A$1:$AQ$39,MATCH('Forecast-Peak_OffPeak-Nominal'!AR$2,'Annual_Prices-Nominal'!$A$2:$AQ$2,0),FALSE),0)</f>
        <v>0</v>
      </c>
      <c r="AT37" s="83">
        <f>VLOOKUP($A37,'Annual_Prices-Nominal'!$A$4:$CH$39,MATCH('Forecast-Peak_OffPeak-Nominal'!AT$3,'Annual_Prices-Nominal'!$A$3:$CH$3,0),FALSE)</f>
        <v>14.75</v>
      </c>
      <c r="AU37" s="38">
        <f>VLOOKUP($A37,'Annual_Prices-Nominal'!$A$4:$CH$39,MATCH('Forecast-Peak_OffPeak-Nominal'!AU$3,'Annual_Prices-Nominal'!$A$3:$CH$3,0),FALSE)</f>
        <v>14.75</v>
      </c>
      <c r="AV37" s="38">
        <f>VLOOKUP($A37,'Annual_Prices-Nominal'!$A$4:$CH$39,MATCH('Forecast-Peak_OffPeak-Nominal'!AV$3,'Annual_Prices-Nominal'!$A$3:$CH$3,0),FALSE)</f>
        <v>0</v>
      </c>
      <c r="AX37" s="31">
        <f t="shared" si="0"/>
        <v>9.0705170068027208</v>
      </c>
      <c r="AY37" s="32">
        <f t="shared" si="1"/>
        <v>8.6819610389610382</v>
      </c>
      <c r="AZ37" s="32">
        <f t="shared" si="2"/>
        <v>8.7266688311688299</v>
      </c>
      <c r="BA37" s="32">
        <f t="shared" si="3"/>
        <v>7.3839285714285712</v>
      </c>
      <c r="BB37" s="32">
        <f t="shared" si="4"/>
        <v>7.5119047619047619</v>
      </c>
      <c r="BC37" s="38">
        <f t="shared" si="5"/>
        <v>5.6605504587155968</v>
      </c>
      <c r="BE37" s="60">
        <v>88.580500000000001</v>
      </c>
      <c r="BF37" s="38">
        <v>244.69451015397235</v>
      </c>
      <c r="BH37" s="31">
        <f>VLOOKUP($A37,'Annual_Prices-Nominal'!$A:$CA,MATCH(BH$3,'Annual_Prices-Nominal'!$A$3:$CA$3,0),0)</f>
        <v>28</v>
      </c>
      <c r="BI37" s="31">
        <f>VLOOKUP($A37,'Annual_Prices-Nominal'!$A:$CA,MATCH(BI$3,'Annual_Prices-Nominal'!$A$3:$CA$3,0),0)</f>
        <v>56</v>
      </c>
      <c r="BJ37" s="32">
        <f>VLOOKUP($A37,'Annual_Prices-Nominal'!$A:$CA,MATCH(BJ$3,'Annual_Prices-Nominal'!$A$3:$CA$3,0),0)</f>
        <v>44</v>
      </c>
      <c r="BK37" s="32">
        <f>VLOOKUP($A37,'Annual_Prices-Nominal'!$A:$CA,MATCH(BK$3,'Annual_Prices-Nominal'!$A$3:$CA$3,0),0)</f>
        <v>29.28</v>
      </c>
      <c r="BL37" s="32">
        <f>VLOOKUP($A37,'Annual_Prices-Nominal'!$A:$CA,MATCH(BL$3,'Annual_Prices-Nominal'!$A$3:$CA$3,0),0)</f>
        <v>29.28</v>
      </c>
      <c r="BM37" s="32">
        <f>VLOOKUP($A37,'Annual_Prices-Nominal'!$A:$CA,MATCH(BM$3,'Annual_Prices-Nominal'!$A$3:$CA$3,0),0)</f>
        <v>29.28</v>
      </c>
      <c r="BN37" s="32">
        <f>VLOOKUP($A37,'Annual_Prices-Nominal'!$A:$CA,MATCH(BN$3,'Annual_Prices-Nominal'!$A$3:$CA$3,0),0)</f>
        <v>15.69</v>
      </c>
      <c r="BO37" s="32">
        <f>VLOOKUP($A37,'Annual_Prices-Nominal'!$A:$CA,MATCH(BO$3,'Annual_Prices-Nominal'!$A$3:$CA$3,0),0)</f>
        <v>29.28</v>
      </c>
      <c r="BP37" s="32">
        <f>VLOOKUP($A37,'Annual_Prices-Nominal'!$A:$CA,MATCH(BP$3,'Annual_Prices-Nominal'!$A$3:$CA$3,0),0)</f>
        <v>21.96</v>
      </c>
      <c r="BQ37" s="32">
        <f>VLOOKUP($A37,'Annual_Prices-Nominal'!$A:$CA,MATCH(BQ$3,'Annual_Prices-Nominal'!$A$3:$CA$3,0),0)</f>
        <v>37.119999999999997</v>
      </c>
      <c r="BR37" s="32">
        <f>VLOOKUP($A37,'Annual_Prices-Nominal'!$A:$CA,MATCH(BR$3,'Annual_Prices-Nominal'!$A$3:$CA$3,0),0)</f>
        <v>37.119999999999997</v>
      </c>
      <c r="BS37" s="32">
        <f>VLOOKUP($A37,'Annual_Prices-Nominal'!$A:$CA,MATCH(BS$3,'Annual_Prices-Nominal'!$A$3:$CA$3,0),0)</f>
        <v>33.99</v>
      </c>
      <c r="BT37" s="32">
        <f>VLOOKUP($A37,'Annual_Prices-Nominal'!$A:$CA,MATCH(BT$3,'Annual_Prices-Nominal'!$A$3:$CA$3,0),0)</f>
        <v>33.99</v>
      </c>
      <c r="BU37" s="32">
        <f>VLOOKUP($A37,'Annual_Prices-Nominal'!$A:$CA,MATCH(BU$3,'Annual_Prices-Nominal'!$A$3:$CA$3,0),0)</f>
        <v>33.99</v>
      </c>
      <c r="BV37" s="32">
        <f>VLOOKUP($A37,'Annual_Prices-Nominal'!$A:$CA,MATCH(BV$3,'Annual_Prices-Nominal'!$A$3:$CA$3,0),0)</f>
        <v>35.03</v>
      </c>
      <c r="BW37" s="32">
        <f>VLOOKUP($A37,'Annual_Prices-Nominal'!$A:$CA,MATCH(BW$3,'Annual_Prices-Nominal'!$A$3:$CA$3,0),0)</f>
        <v>24.05</v>
      </c>
      <c r="BX37" s="32">
        <f>VLOOKUP($A37,'Annual_Prices-Nominal'!$A:$CA,MATCH(BX$3,'Annual_Prices-Nominal'!$A$3:$CA$3,0),0)</f>
        <v>15.69</v>
      </c>
      <c r="BY37" s="32">
        <f>VLOOKUP($A37,'Annual_Prices-Nominal'!$A:$CA,MATCH(BY$3,'Annual_Prices-Nominal'!$A$3:$CA$3,0),0)</f>
        <v>3.14</v>
      </c>
      <c r="BZ37" s="32">
        <f>VLOOKUP($A37,'Annual_Prices-Nominal'!$A:$CA,MATCH(BZ$3,'Annual_Prices-Nominal'!$A$3:$CA$3,0),0)</f>
        <v>3.14</v>
      </c>
      <c r="CA37" s="32">
        <f>VLOOKUP($A37,'Annual_Prices-Nominal'!$A:$CA,MATCH(CA$3,'Annual_Prices-Nominal'!$A$3:$CA$3,0),0)</f>
        <v>3.85</v>
      </c>
      <c r="CB37" s="38">
        <f>VLOOKUP($A37,'Annual_Prices-Nominal'!$A:$CA,MATCH(CB$3,'Annual_Prices-Nominal'!$A$3:$CA$3,0),0)</f>
        <v>3.95</v>
      </c>
      <c r="CD37" s="39">
        <f>VLOOKUP($A37,GDP!$A$8:$D$50,3,0)</f>
        <v>1.9156619082459733E-2</v>
      </c>
    </row>
    <row r="38" spans="1:82" ht="14.4" x14ac:dyDescent="0.3">
      <c r="A38" s="23">
        <f t="shared" si="6"/>
        <v>2025</v>
      </c>
      <c r="B38" s="27">
        <f t="shared" si="7"/>
        <v>45962</v>
      </c>
      <c r="C38" s="31">
        <v>29.145050000000001</v>
      </c>
      <c r="D38" s="32">
        <v>28.288229999999999</v>
      </c>
      <c r="E38" s="32">
        <v>27.294709999999998</v>
      </c>
      <c r="F38" s="32">
        <v>26.21247</v>
      </c>
      <c r="G38" s="32">
        <v>27.479279999999999</v>
      </c>
      <c r="H38" s="32">
        <v>26.12771</v>
      </c>
      <c r="I38" s="32">
        <v>25.83</v>
      </c>
      <c r="J38" s="32">
        <v>25.49</v>
      </c>
      <c r="K38" s="32">
        <v>26.07</v>
      </c>
      <c r="L38" s="32">
        <v>25.66</v>
      </c>
      <c r="M38" s="32">
        <v>24.24</v>
      </c>
      <c r="N38" s="32">
        <v>21.89</v>
      </c>
      <c r="P38" s="32">
        <f>VLOOKUP($A38,'Annual_Prices-Nominal'!$A$4:$X$39,MATCH('Forecast-Peak_OffPeak-Nominal'!P$3,'Annual_Prices-Nominal'!$A$3:$X$3,0),FALSE)</f>
        <v>83.998000000000005</v>
      </c>
      <c r="Q38" s="32">
        <f>VLOOKUP($A38,'Annual_Prices-Nominal'!$A$4:$X$39,MATCH('Forecast-Peak_OffPeak-Nominal'!Q$3,'Annual_Prices-Nominal'!$A$3:$X$3,0),FALSE)</f>
        <v>84.71</v>
      </c>
      <c r="R38" s="32">
        <f>VLOOKUP($A38,'Annual_Prices-Nominal'!$A$4:$X$39,MATCH('Forecast-Peak_OffPeak-Nominal'!R$3,'Annual_Prices-Nominal'!$A$3:$X$3,0),FALSE)</f>
        <v>83.28</v>
      </c>
      <c r="S38" s="32">
        <f>VLOOKUP($A38,'Annual_Prices-Nominal'!$A$4:$X$39,MATCH('Forecast-Peak_OffPeak-Nominal'!S$3,'Annual_Prices-Nominal'!$A$3:$X$3,0),FALSE)</f>
        <v>82.34</v>
      </c>
      <c r="T38" s="32">
        <f>VLOOKUP($A38,'Annual_Prices-Nominal'!$A$4:$X$39,MATCH('Forecast-Peak_OffPeak-Nominal'!T$3,'Annual_Prices-Nominal'!$A$3:$X$3,0),FALSE)</f>
        <v>50.364955078637244</v>
      </c>
      <c r="U38" s="32">
        <f>VLOOKUP($A38,'Annual_Prices-Nominal'!$A$4:$X$39,MATCH('Forecast-Peak_OffPeak-Nominal'!U$3,'Annual_Prices-Nominal'!$A$3:$X$3,0),FALSE)</f>
        <v>52.84</v>
      </c>
      <c r="V38" s="32">
        <f>VLOOKUP($A38,'Annual_Prices-Nominal'!$A$4:$X$39,MATCH('Forecast-Peak_OffPeak-Nominal'!V$3,'Annual_Prices-Nominal'!$A$3:$X$3,0),FALSE)</f>
        <v>50.17042086956522</v>
      </c>
      <c r="W38" s="32">
        <f>VLOOKUP($A38,'Annual_Prices-Nominal'!$A$4:$X$39,MATCH('Forecast-Peak_OffPeak-Nominal'!W$3,'Annual_Prices-Nominal'!$A$3:$X$3,0),FALSE)</f>
        <v>14.95</v>
      </c>
      <c r="X38" s="32">
        <f>VLOOKUP($A38,'Annual_Prices-Nominal'!$A$4:$X$39,MATCH('Forecast-Peak_OffPeak-Nominal'!X$3,'Annual_Prices-Nominal'!$A$3:$X$3,0),FALSE)</f>
        <v>13.02</v>
      </c>
      <c r="Y38" s="38">
        <f>VLOOKUP($A38,'Annual_Prices-Nominal'!$A$4:$X$39,MATCH('Forecast-Peak_OffPeak-Nominal'!Y$3,'Annual_Prices-Nominal'!$A$3:$X$3,0),FALSE)</f>
        <v>35.200425531914895</v>
      </c>
      <c r="AA38" s="31">
        <v>3.6</v>
      </c>
      <c r="AB38" s="32">
        <v>3.23</v>
      </c>
      <c r="AC38" s="32">
        <v>3.04</v>
      </c>
      <c r="AD38" s="32">
        <v>3.7</v>
      </c>
      <c r="AE38" s="32">
        <v>3.57</v>
      </c>
      <c r="AF38" s="32">
        <v>3.26</v>
      </c>
      <c r="AG38" s="38">
        <v>0.30735669235128987</v>
      </c>
      <c r="AI38" s="32">
        <v>9.1027086087503033</v>
      </c>
      <c r="AJ38" s="32">
        <v>3.6025199042159701</v>
      </c>
      <c r="AL38" s="33">
        <v>0.5308120025727241</v>
      </c>
      <c r="AM38" s="33">
        <v>0.72872248330345002</v>
      </c>
      <c r="AO38" s="34">
        <f>VLOOKUP($A38,'Annual_Prices-Nominal'!$A$4:$CH$39,MATCH('Forecast-Peak_OffPeak-Nominal'!AO$3,'Annual_Prices-Nominal'!$A$3:$CH$3,0),FALSE)</f>
        <v>2</v>
      </c>
      <c r="AP38" s="35">
        <f>VLOOKUP($A38,'Annual_Prices-Nominal'!$A$4:$CH$39,MATCH('Forecast-Peak_OffPeak-Nominal'!AP$3,'Annual_Prices-Nominal'!$A$3:$CH$3,0),FALSE)</f>
        <v>2</v>
      </c>
      <c r="AQ38" s="36">
        <f>IF(AND(MONTH($B38)&gt;=5,MONTH($B38)&lt;=9),VLOOKUP($A38,'Annual_Prices-Nominal'!$A$1:$AQ$39,MATCH('Forecast-Peak_OffPeak-Nominal'!AQ$2,'Annual_Prices-Nominal'!$A$2:$AQ$2,0),FALSE),0)</f>
        <v>0</v>
      </c>
      <c r="AR38" s="37">
        <f>IF(AND(MONTH($B38)&gt;=5,MONTH($B38)&lt;=9),VLOOKUP($A38,'Annual_Prices-Nominal'!$A$1:$AQ$39,MATCH('Forecast-Peak_OffPeak-Nominal'!AR$2,'Annual_Prices-Nominal'!$A$2:$AQ$2,0),FALSE),0)</f>
        <v>0</v>
      </c>
      <c r="AT38" s="83">
        <f>VLOOKUP($A38,'Annual_Prices-Nominal'!$A$4:$CH$39,MATCH('Forecast-Peak_OffPeak-Nominal'!AT$3,'Annual_Prices-Nominal'!$A$3:$CH$3,0),FALSE)</f>
        <v>14.75</v>
      </c>
      <c r="AU38" s="38">
        <f>VLOOKUP($A38,'Annual_Prices-Nominal'!$A$4:$CH$39,MATCH('Forecast-Peak_OffPeak-Nominal'!AU$3,'Annual_Prices-Nominal'!$A$3:$CH$3,0),FALSE)</f>
        <v>14.75</v>
      </c>
      <c r="AV38" s="38">
        <f>VLOOKUP($A38,'Annual_Prices-Nominal'!$A$4:$CH$39,MATCH('Forecast-Peak_OffPeak-Nominal'!AV$3,'Annual_Prices-Nominal'!$A$3:$CH$3,0),FALSE)</f>
        <v>0</v>
      </c>
      <c r="AX38" s="31">
        <f t="shared" si="0"/>
        <v>9.0232352941176472</v>
      </c>
      <c r="AY38" s="32">
        <f t="shared" si="1"/>
        <v>8.3726104294478532</v>
      </c>
      <c r="AZ38" s="32">
        <f t="shared" si="2"/>
        <v>8.429226993865031</v>
      </c>
      <c r="BA38" s="32">
        <f t="shared" si="3"/>
        <v>7.2352941176470589</v>
      </c>
      <c r="BB38" s="32">
        <f t="shared" si="4"/>
        <v>7.302521008403362</v>
      </c>
      <c r="BC38" s="38">
        <f t="shared" si="5"/>
        <v>6.551351351351351</v>
      </c>
      <c r="BE38" s="60">
        <v>88.580500000000001</v>
      </c>
      <c r="BF38" s="38">
        <v>244.69451015397235</v>
      </c>
      <c r="BH38" s="31">
        <f>VLOOKUP($A38,'Annual_Prices-Nominal'!$A:$CA,MATCH(BH$3,'Annual_Prices-Nominal'!$A$3:$CA$3,0),0)</f>
        <v>28</v>
      </c>
      <c r="BI38" s="31">
        <f>VLOOKUP($A38,'Annual_Prices-Nominal'!$A:$CA,MATCH(BI$3,'Annual_Prices-Nominal'!$A$3:$CA$3,0),0)</f>
        <v>56</v>
      </c>
      <c r="BJ38" s="32">
        <f>VLOOKUP($A38,'Annual_Prices-Nominal'!$A:$CA,MATCH(BJ$3,'Annual_Prices-Nominal'!$A$3:$CA$3,0),0)</f>
        <v>44</v>
      </c>
      <c r="BK38" s="32">
        <f>VLOOKUP($A38,'Annual_Prices-Nominal'!$A:$CA,MATCH(BK$3,'Annual_Prices-Nominal'!$A$3:$CA$3,0),0)</f>
        <v>29.28</v>
      </c>
      <c r="BL38" s="32">
        <f>VLOOKUP($A38,'Annual_Prices-Nominal'!$A:$CA,MATCH(BL$3,'Annual_Prices-Nominal'!$A$3:$CA$3,0),0)</f>
        <v>29.28</v>
      </c>
      <c r="BM38" s="32">
        <f>VLOOKUP($A38,'Annual_Prices-Nominal'!$A:$CA,MATCH(BM$3,'Annual_Prices-Nominal'!$A$3:$CA$3,0),0)</f>
        <v>29.28</v>
      </c>
      <c r="BN38" s="32">
        <f>VLOOKUP($A38,'Annual_Prices-Nominal'!$A:$CA,MATCH(BN$3,'Annual_Prices-Nominal'!$A$3:$CA$3,0),0)</f>
        <v>15.69</v>
      </c>
      <c r="BO38" s="32">
        <f>VLOOKUP($A38,'Annual_Prices-Nominal'!$A:$CA,MATCH(BO$3,'Annual_Prices-Nominal'!$A$3:$CA$3,0),0)</f>
        <v>29.28</v>
      </c>
      <c r="BP38" s="32">
        <f>VLOOKUP($A38,'Annual_Prices-Nominal'!$A:$CA,MATCH(BP$3,'Annual_Prices-Nominal'!$A$3:$CA$3,0),0)</f>
        <v>21.96</v>
      </c>
      <c r="BQ38" s="32">
        <f>VLOOKUP($A38,'Annual_Prices-Nominal'!$A:$CA,MATCH(BQ$3,'Annual_Prices-Nominal'!$A$3:$CA$3,0),0)</f>
        <v>37.119999999999997</v>
      </c>
      <c r="BR38" s="32">
        <f>VLOOKUP($A38,'Annual_Prices-Nominal'!$A:$CA,MATCH(BR$3,'Annual_Prices-Nominal'!$A$3:$CA$3,0),0)</f>
        <v>37.119999999999997</v>
      </c>
      <c r="BS38" s="32">
        <f>VLOOKUP($A38,'Annual_Prices-Nominal'!$A:$CA,MATCH(BS$3,'Annual_Prices-Nominal'!$A$3:$CA$3,0),0)</f>
        <v>33.99</v>
      </c>
      <c r="BT38" s="32">
        <f>VLOOKUP($A38,'Annual_Prices-Nominal'!$A:$CA,MATCH(BT$3,'Annual_Prices-Nominal'!$A$3:$CA$3,0),0)</f>
        <v>33.99</v>
      </c>
      <c r="BU38" s="32">
        <f>VLOOKUP($A38,'Annual_Prices-Nominal'!$A:$CA,MATCH(BU$3,'Annual_Prices-Nominal'!$A$3:$CA$3,0),0)</f>
        <v>33.99</v>
      </c>
      <c r="BV38" s="32">
        <f>VLOOKUP($A38,'Annual_Prices-Nominal'!$A:$CA,MATCH(BV$3,'Annual_Prices-Nominal'!$A$3:$CA$3,0),0)</f>
        <v>35.03</v>
      </c>
      <c r="BW38" s="32">
        <f>VLOOKUP($A38,'Annual_Prices-Nominal'!$A:$CA,MATCH(BW$3,'Annual_Prices-Nominal'!$A$3:$CA$3,0),0)</f>
        <v>24.05</v>
      </c>
      <c r="BX38" s="32">
        <f>VLOOKUP($A38,'Annual_Prices-Nominal'!$A:$CA,MATCH(BX$3,'Annual_Prices-Nominal'!$A$3:$CA$3,0),0)</f>
        <v>15.69</v>
      </c>
      <c r="BY38" s="32">
        <f>VLOOKUP($A38,'Annual_Prices-Nominal'!$A:$CA,MATCH(BY$3,'Annual_Prices-Nominal'!$A$3:$CA$3,0),0)</f>
        <v>3.14</v>
      </c>
      <c r="BZ38" s="32">
        <f>VLOOKUP($A38,'Annual_Prices-Nominal'!$A:$CA,MATCH(BZ$3,'Annual_Prices-Nominal'!$A$3:$CA$3,0),0)</f>
        <v>3.14</v>
      </c>
      <c r="CA38" s="32">
        <f>VLOOKUP($A38,'Annual_Prices-Nominal'!$A:$CA,MATCH(CA$3,'Annual_Prices-Nominal'!$A$3:$CA$3,0),0)</f>
        <v>3.85</v>
      </c>
      <c r="CB38" s="38">
        <f>VLOOKUP($A38,'Annual_Prices-Nominal'!$A:$CA,MATCH(CB$3,'Annual_Prices-Nominal'!$A$3:$CA$3,0),0)</f>
        <v>3.95</v>
      </c>
      <c r="CD38" s="39">
        <f>VLOOKUP($A38,GDP!$A$8:$D$50,3,0)</f>
        <v>1.9156619082459733E-2</v>
      </c>
    </row>
    <row r="39" spans="1:82" ht="15" thickBot="1" x14ac:dyDescent="0.35">
      <c r="A39" s="23">
        <f t="shared" si="6"/>
        <v>2025</v>
      </c>
      <c r="B39" s="27">
        <f t="shared" si="7"/>
        <v>45992</v>
      </c>
      <c r="C39" s="31">
        <v>29.355429999999998</v>
      </c>
      <c r="D39" s="32">
        <v>28.757470000000001</v>
      </c>
      <c r="E39" s="32">
        <v>29.713090000000001</v>
      </c>
      <c r="F39" s="32">
        <v>29.115680000000001</v>
      </c>
      <c r="G39" s="32">
        <v>29.9773</v>
      </c>
      <c r="H39" s="32">
        <v>28.985029999999998</v>
      </c>
      <c r="I39" s="32">
        <v>28.63</v>
      </c>
      <c r="J39" s="32">
        <v>28.79</v>
      </c>
      <c r="K39" s="32">
        <v>28.8</v>
      </c>
      <c r="L39" s="32">
        <v>28.89</v>
      </c>
      <c r="M39" s="32">
        <v>24.17</v>
      </c>
      <c r="N39" s="32">
        <v>26.79</v>
      </c>
      <c r="P39" s="32">
        <f>VLOOKUP($A39,'Annual_Prices-Nominal'!$A$4:$X$39,MATCH('Forecast-Peak_OffPeak-Nominal'!P$3,'Annual_Prices-Nominal'!$A$3:$X$3,0),FALSE)</f>
        <v>83.998000000000005</v>
      </c>
      <c r="Q39" s="32">
        <f>VLOOKUP($A39,'Annual_Prices-Nominal'!$A$4:$X$39,MATCH('Forecast-Peak_OffPeak-Nominal'!Q$3,'Annual_Prices-Nominal'!$A$3:$X$3,0),FALSE)</f>
        <v>84.71</v>
      </c>
      <c r="R39" s="32">
        <f>VLOOKUP($A39,'Annual_Prices-Nominal'!$A$4:$X$39,MATCH('Forecast-Peak_OffPeak-Nominal'!R$3,'Annual_Prices-Nominal'!$A$3:$X$3,0),FALSE)</f>
        <v>83.28</v>
      </c>
      <c r="S39" s="32">
        <f>VLOOKUP($A39,'Annual_Prices-Nominal'!$A$4:$X$39,MATCH('Forecast-Peak_OffPeak-Nominal'!S$3,'Annual_Prices-Nominal'!$A$3:$X$3,0),FALSE)</f>
        <v>82.34</v>
      </c>
      <c r="T39" s="32">
        <f>VLOOKUP($A39,'Annual_Prices-Nominal'!$A$4:$X$39,MATCH('Forecast-Peak_OffPeak-Nominal'!T$3,'Annual_Prices-Nominal'!$A$3:$X$3,0),FALSE)</f>
        <v>50.364955078637244</v>
      </c>
      <c r="U39" s="32">
        <f>VLOOKUP($A39,'Annual_Prices-Nominal'!$A$4:$X$39,MATCH('Forecast-Peak_OffPeak-Nominal'!U$3,'Annual_Prices-Nominal'!$A$3:$X$3,0),FALSE)</f>
        <v>52.84</v>
      </c>
      <c r="V39" s="32">
        <f>VLOOKUP($A39,'Annual_Prices-Nominal'!$A$4:$X$39,MATCH('Forecast-Peak_OffPeak-Nominal'!V$3,'Annual_Prices-Nominal'!$A$3:$X$3,0),FALSE)</f>
        <v>50.17042086956522</v>
      </c>
      <c r="W39" s="32">
        <f>VLOOKUP($A39,'Annual_Prices-Nominal'!$A$4:$X$39,MATCH('Forecast-Peak_OffPeak-Nominal'!W$3,'Annual_Prices-Nominal'!$A$3:$X$3,0),FALSE)</f>
        <v>14.95</v>
      </c>
      <c r="X39" s="32">
        <f>VLOOKUP($A39,'Annual_Prices-Nominal'!$A$4:$X$39,MATCH('Forecast-Peak_OffPeak-Nominal'!X$3,'Annual_Prices-Nominal'!$A$3:$X$3,0),FALSE)</f>
        <v>13.02</v>
      </c>
      <c r="Y39" s="38">
        <f>VLOOKUP($A39,'Annual_Prices-Nominal'!$A$4:$X$39,MATCH('Forecast-Peak_OffPeak-Nominal'!Y$3,'Annual_Prices-Nominal'!$A$3:$X$3,0),FALSE)</f>
        <v>35.200425531914895</v>
      </c>
      <c r="AA39" s="31">
        <v>4.04</v>
      </c>
      <c r="AB39" s="32">
        <v>3.5</v>
      </c>
      <c r="AC39" s="32">
        <v>3.31</v>
      </c>
      <c r="AD39" s="32">
        <v>3.98</v>
      </c>
      <c r="AE39" s="32">
        <v>4.01</v>
      </c>
      <c r="AF39" s="32">
        <v>3.8</v>
      </c>
      <c r="AG39" s="38">
        <v>0.30735669235128987</v>
      </c>
      <c r="AI39" s="32">
        <v>9.5400548267886727</v>
      </c>
      <c r="AJ39" s="32">
        <v>4.0398661222543399</v>
      </c>
      <c r="AL39" s="33">
        <v>0.52045207804077753</v>
      </c>
      <c r="AM39" s="33">
        <v>0.71836255877150346</v>
      </c>
      <c r="AO39" s="34">
        <f>VLOOKUP($A39,'Annual_Prices-Nominal'!$A$4:$CH$39,MATCH('Forecast-Peak_OffPeak-Nominal'!AO$3,'Annual_Prices-Nominal'!$A$3:$CH$3,0),FALSE)</f>
        <v>2</v>
      </c>
      <c r="AP39" s="35">
        <f>VLOOKUP($A39,'Annual_Prices-Nominal'!$A$4:$CH$39,MATCH('Forecast-Peak_OffPeak-Nominal'!AP$3,'Annual_Prices-Nominal'!$A$3:$CH$3,0),FALSE)</f>
        <v>2</v>
      </c>
      <c r="AQ39" s="36">
        <f>IF(AND(MONTH($B39)&gt;=5,MONTH($B39)&lt;=9),VLOOKUP($A39,'Annual_Prices-Nominal'!$A$1:$AQ$39,MATCH('Forecast-Peak_OffPeak-Nominal'!AQ$2,'Annual_Prices-Nominal'!$A$2:$AQ$2,0),FALSE),0)</f>
        <v>0</v>
      </c>
      <c r="AR39" s="37">
        <f>IF(AND(MONTH($B39)&gt;=5,MONTH($B39)&lt;=9),VLOOKUP($A39,'Annual_Prices-Nominal'!$A$1:$AQ$39,MATCH('Forecast-Peak_OffPeak-Nominal'!AR$2,'Annual_Prices-Nominal'!$A$2:$AQ$2,0),FALSE),0)</f>
        <v>0</v>
      </c>
      <c r="AT39" s="83">
        <f>VLOOKUP($A39,'Annual_Prices-Nominal'!$A$4:$CH$39,MATCH('Forecast-Peak_OffPeak-Nominal'!AT$3,'Annual_Prices-Nominal'!$A$3:$CH$3,0),FALSE)</f>
        <v>14.75</v>
      </c>
      <c r="AU39" s="38">
        <f>VLOOKUP($A39,'Annual_Prices-Nominal'!$A$4:$CH$39,MATCH('Forecast-Peak_OffPeak-Nominal'!AU$3,'Annual_Prices-Nominal'!$A$3:$CH$3,0),FALSE)</f>
        <v>14.75</v>
      </c>
      <c r="AV39" s="38">
        <f>VLOOKUP($A39,'Annual_Prices-Nominal'!$A$4:$CH$39,MATCH('Forecast-Peak_OffPeak-Nominal'!AV$3,'Annual_Prices-Nominal'!$A$3:$CH$3,0),FALSE)</f>
        <v>0</v>
      </c>
      <c r="AX39" s="31">
        <f t="shared" si="0"/>
        <v>8.3872657142857143</v>
      </c>
      <c r="AY39" s="32">
        <f t="shared" si="1"/>
        <v>7.8192342105263162</v>
      </c>
      <c r="AZ39" s="32">
        <f t="shared" si="2"/>
        <v>7.8887631578947373</v>
      </c>
      <c r="BA39" s="32">
        <f t="shared" si="3"/>
        <v>7.1396508728179553</v>
      </c>
      <c r="BB39" s="32">
        <f t="shared" si="4"/>
        <v>7.1820448877805489</v>
      </c>
      <c r="BC39" s="38">
        <f t="shared" si="5"/>
        <v>6.0728643216080407</v>
      </c>
      <c r="BE39" s="60">
        <v>88.580500000000001</v>
      </c>
      <c r="BF39" s="38">
        <v>244.69451015397235</v>
      </c>
      <c r="BH39" s="31">
        <f>VLOOKUP($A39,'Annual_Prices-Nominal'!$A:$CA,MATCH(BH$3,'Annual_Prices-Nominal'!$A$3:$CA$3,0),0)</f>
        <v>28</v>
      </c>
      <c r="BI39" s="31">
        <f>VLOOKUP($A39,'Annual_Prices-Nominal'!$A:$CA,MATCH(BI$3,'Annual_Prices-Nominal'!$A$3:$CA$3,0),0)</f>
        <v>56</v>
      </c>
      <c r="BJ39" s="32">
        <f>VLOOKUP($A39,'Annual_Prices-Nominal'!$A:$CA,MATCH(BJ$3,'Annual_Prices-Nominal'!$A$3:$CA$3,0),0)</f>
        <v>44</v>
      </c>
      <c r="BK39" s="32">
        <f>VLOOKUP($A39,'Annual_Prices-Nominal'!$A:$CA,MATCH(BK$3,'Annual_Prices-Nominal'!$A$3:$CA$3,0),0)</f>
        <v>29.28</v>
      </c>
      <c r="BL39" s="32">
        <f>VLOOKUP($A39,'Annual_Prices-Nominal'!$A:$CA,MATCH(BL$3,'Annual_Prices-Nominal'!$A$3:$CA$3,0),0)</f>
        <v>29.28</v>
      </c>
      <c r="BM39" s="32">
        <f>VLOOKUP($A39,'Annual_Prices-Nominal'!$A:$CA,MATCH(BM$3,'Annual_Prices-Nominal'!$A$3:$CA$3,0),0)</f>
        <v>29.28</v>
      </c>
      <c r="BN39" s="32">
        <f>VLOOKUP($A39,'Annual_Prices-Nominal'!$A:$CA,MATCH(BN$3,'Annual_Prices-Nominal'!$A$3:$CA$3,0),0)</f>
        <v>15.69</v>
      </c>
      <c r="BO39" s="32">
        <f>VLOOKUP($A39,'Annual_Prices-Nominal'!$A:$CA,MATCH(BO$3,'Annual_Prices-Nominal'!$A$3:$CA$3,0),0)</f>
        <v>29.28</v>
      </c>
      <c r="BP39" s="32">
        <f>VLOOKUP($A39,'Annual_Prices-Nominal'!$A:$CA,MATCH(BP$3,'Annual_Prices-Nominal'!$A$3:$CA$3,0),0)</f>
        <v>21.96</v>
      </c>
      <c r="BQ39" s="32">
        <f>VLOOKUP($A39,'Annual_Prices-Nominal'!$A:$CA,MATCH(BQ$3,'Annual_Prices-Nominal'!$A$3:$CA$3,0),0)</f>
        <v>37.119999999999997</v>
      </c>
      <c r="BR39" s="32">
        <f>VLOOKUP($A39,'Annual_Prices-Nominal'!$A:$CA,MATCH(BR$3,'Annual_Prices-Nominal'!$A$3:$CA$3,0),0)</f>
        <v>37.119999999999997</v>
      </c>
      <c r="BS39" s="32">
        <f>VLOOKUP($A39,'Annual_Prices-Nominal'!$A:$CA,MATCH(BS$3,'Annual_Prices-Nominal'!$A$3:$CA$3,0),0)</f>
        <v>33.99</v>
      </c>
      <c r="BT39" s="32">
        <f>VLOOKUP($A39,'Annual_Prices-Nominal'!$A:$CA,MATCH(BT$3,'Annual_Prices-Nominal'!$A$3:$CA$3,0),0)</f>
        <v>33.99</v>
      </c>
      <c r="BU39" s="32">
        <f>VLOOKUP($A39,'Annual_Prices-Nominal'!$A:$CA,MATCH(BU$3,'Annual_Prices-Nominal'!$A$3:$CA$3,0),0)</f>
        <v>33.99</v>
      </c>
      <c r="BV39" s="32">
        <f>VLOOKUP($A39,'Annual_Prices-Nominal'!$A:$CA,MATCH(BV$3,'Annual_Prices-Nominal'!$A$3:$CA$3,0),0)</f>
        <v>35.03</v>
      </c>
      <c r="BW39" s="32">
        <f>VLOOKUP($A39,'Annual_Prices-Nominal'!$A:$CA,MATCH(BW$3,'Annual_Prices-Nominal'!$A$3:$CA$3,0),0)</f>
        <v>24.05</v>
      </c>
      <c r="BX39" s="32">
        <f>VLOOKUP($A39,'Annual_Prices-Nominal'!$A:$CA,MATCH(BX$3,'Annual_Prices-Nominal'!$A$3:$CA$3,0),0)</f>
        <v>15.69</v>
      </c>
      <c r="BY39" s="32">
        <f>VLOOKUP($A39,'Annual_Prices-Nominal'!$A:$CA,MATCH(BY$3,'Annual_Prices-Nominal'!$A$3:$CA$3,0),0)</f>
        <v>3.14</v>
      </c>
      <c r="BZ39" s="32">
        <f>VLOOKUP($A39,'Annual_Prices-Nominal'!$A:$CA,MATCH(BZ$3,'Annual_Prices-Nominal'!$A$3:$CA$3,0),0)</f>
        <v>3.14</v>
      </c>
      <c r="CA39" s="32">
        <f>VLOOKUP($A39,'Annual_Prices-Nominal'!$A:$CA,MATCH(CA$3,'Annual_Prices-Nominal'!$A$3:$CA$3,0),0)</f>
        <v>3.85</v>
      </c>
      <c r="CB39" s="38">
        <f>VLOOKUP($A39,'Annual_Prices-Nominal'!$A:$CA,MATCH(CB$3,'Annual_Prices-Nominal'!$A$3:$CA$3,0),0)</f>
        <v>3.95</v>
      </c>
      <c r="CD39" s="39">
        <f>VLOOKUP($A39,GDP!$A$8:$D$50,3,0)</f>
        <v>1.9156619082459733E-2</v>
      </c>
    </row>
    <row r="40" spans="1:82" ht="14.4" x14ac:dyDescent="0.3">
      <c r="A40" s="23">
        <f t="shared" si="6"/>
        <v>2026</v>
      </c>
      <c r="B40" s="27">
        <f t="shared" si="7"/>
        <v>46023</v>
      </c>
      <c r="C40" s="28">
        <v>36.610059999999997</v>
      </c>
      <c r="D40" s="29">
        <v>36.001809999999999</v>
      </c>
      <c r="E40" s="29">
        <v>31.617529999999999</v>
      </c>
      <c r="F40" s="29">
        <v>29.535679999999999</v>
      </c>
      <c r="G40" s="29">
        <v>31.927409999999998</v>
      </c>
      <c r="H40" s="29">
        <v>29.118960000000001</v>
      </c>
      <c r="I40" s="29">
        <v>28.12</v>
      </c>
      <c r="J40" s="29">
        <v>27.83</v>
      </c>
      <c r="K40" s="29">
        <v>28.1</v>
      </c>
      <c r="L40" s="29">
        <v>27.8</v>
      </c>
      <c r="M40" s="29">
        <v>24.62</v>
      </c>
      <c r="N40" s="29">
        <v>22.87</v>
      </c>
      <c r="P40" s="29">
        <f>VLOOKUP($A40,'Annual_Prices-Nominal'!$A$4:$X$39,MATCH('Forecast-Peak_OffPeak-Nominal'!P$3,'Annual_Prices-Nominal'!$A$3:$X$3,0),FALSE)</f>
        <v>110.65300000000001</v>
      </c>
      <c r="Q40" s="29">
        <f>VLOOKUP($A40,'Annual_Prices-Nominal'!$A$4:$X$39,MATCH('Forecast-Peak_OffPeak-Nominal'!Q$3,'Annual_Prices-Nominal'!$A$3:$X$3,0),FALSE)</f>
        <v>111.59</v>
      </c>
      <c r="R40" s="29">
        <f>VLOOKUP($A40,'Annual_Prices-Nominal'!$A$4:$X$39,MATCH('Forecast-Peak_OffPeak-Nominal'!R$3,'Annual_Prices-Nominal'!$A$3:$X$3,0),FALSE)</f>
        <v>109.62</v>
      </c>
      <c r="S40" s="29">
        <f>VLOOKUP($A40,'Annual_Prices-Nominal'!$A$4:$X$39,MATCH('Forecast-Peak_OffPeak-Nominal'!S$3,'Annual_Prices-Nominal'!$A$3:$X$3,0),FALSE)</f>
        <v>108.68</v>
      </c>
      <c r="T40" s="29">
        <f>VLOOKUP($A40,'Annual_Prices-Nominal'!$A$4:$X$39,MATCH('Forecast-Peak_OffPeak-Nominal'!T$3,'Annual_Prices-Nominal'!$A$3:$X$3,0),FALSE)</f>
        <v>51.824710042329059</v>
      </c>
      <c r="U40" s="29">
        <f>VLOOKUP($A40,'Annual_Prices-Nominal'!$A$4:$X$39,MATCH('Forecast-Peak_OffPeak-Nominal'!U$3,'Annual_Prices-Nominal'!$A$3:$X$3,0),FALSE)</f>
        <v>49.7</v>
      </c>
      <c r="V40" s="29">
        <f>VLOOKUP($A40,'Annual_Prices-Nominal'!$A$4:$X$39,MATCH('Forecast-Peak_OffPeak-Nominal'!V$3,'Annual_Prices-Nominal'!$A$3:$X$3,0),FALSE)</f>
        <v>48.718907826086948</v>
      </c>
      <c r="W40" s="29">
        <f>VLOOKUP($A40,'Annual_Prices-Nominal'!$A$4:$X$39,MATCH('Forecast-Peak_OffPeak-Nominal'!W$3,'Annual_Prices-Nominal'!$A$3:$X$3,0),FALSE)</f>
        <v>15.19</v>
      </c>
      <c r="X40" s="29">
        <f>VLOOKUP($A40,'Annual_Prices-Nominal'!$A$4:$X$39,MATCH('Forecast-Peak_OffPeak-Nominal'!X$3,'Annual_Prices-Nominal'!$A$3:$X$3,0),FALSE)</f>
        <v>13.25</v>
      </c>
      <c r="Y40" s="30">
        <f>VLOOKUP($A40,'Annual_Prices-Nominal'!$A$4:$X$39,MATCH('Forecast-Peak_OffPeak-Nominal'!Y$3,'Annual_Prices-Nominal'!$A$3:$X$3,0),FALSE)</f>
        <v>35.72817021276596</v>
      </c>
      <c r="AA40" s="31">
        <v>3.97</v>
      </c>
      <c r="AB40" s="32">
        <v>3.72</v>
      </c>
      <c r="AC40" s="32">
        <v>3.59</v>
      </c>
      <c r="AD40" s="32">
        <v>4.1900000000000004</v>
      </c>
      <c r="AE40" s="32">
        <v>3.94</v>
      </c>
      <c r="AF40" s="32">
        <v>3.96</v>
      </c>
      <c r="AG40" s="38">
        <v>0.31506003690751205</v>
      </c>
      <c r="AI40" s="32">
        <v>9.4546133269366646</v>
      </c>
      <c r="AJ40" s="32">
        <v>3.9715213965958802</v>
      </c>
      <c r="AL40" s="33">
        <v>0.5353775870583094</v>
      </c>
      <c r="AM40" s="33">
        <v>0.73342521462075905</v>
      </c>
      <c r="AO40" s="34">
        <f>VLOOKUP($A40,'Annual_Prices-Nominal'!$A$4:$CH$39,MATCH('Forecast-Peak_OffPeak-Nominal'!AO$3,'Annual_Prices-Nominal'!$A$3:$CH$3,0),FALSE)</f>
        <v>2</v>
      </c>
      <c r="AP40" s="35">
        <f>VLOOKUP($A40,'Annual_Prices-Nominal'!$A$4:$CH$39,MATCH('Forecast-Peak_OffPeak-Nominal'!AP$3,'Annual_Prices-Nominal'!$A$3:$CH$3,0),FALSE)</f>
        <v>2</v>
      </c>
      <c r="AQ40" s="36">
        <f>IF(AND(MONTH($B40)&gt;=5,MONTH($B40)&lt;=9),VLOOKUP($A40,'Annual_Prices-Nominal'!$A$1:$AQ$39,MATCH('Forecast-Peak_OffPeak-Nominal'!AQ$2,'Annual_Prices-Nominal'!$A$2:$AQ$2,0),FALSE),0)</f>
        <v>0</v>
      </c>
      <c r="AR40" s="37">
        <f>IF(AND(MONTH($B40)&gt;=5,MONTH($B40)&lt;=9),VLOOKUP($A40,'Annual_Prices-Nominal'!$A$1:$AQ$39,MATCH('Forecast-Peak_OffPeak-Nominal'!AR$2,'Annual_Prices-Nominal'!$A$2:$AQ$2,0),FALSE),0)</f>
        <v>0</v>
      </c>
      <c r="AT40" s="83">
        <f>VLOOKUP($A40,'Annual_Prices-Nominal'!$A$4:$CH$39,MATCH('Forecast-Peak_OffPeak-Nominal'!AT$3,'Annual_Prices-Nominal'!$A$3:$CH$3,0),FALSE)</f>
        <v>15.35</v>
      </c>
      <c r="AU40" s="38">
        <f>VLOOKUP($A40,'Annual_Prices-Nominal'!$A$4:$CH$39,MATCH('Forecast-Peak_OffPeak-Nominal'!AU$3,'Annual_Prices-Nominal'!$A$3:$CH$3,0),FALSE)</f>
        <v>15.35</v>
      </c>
      <c r="AV40" s="38">
        <f>VLOOKUP($A40,'Annual_Prices-Nominal'!$A$4:$CH$39,MATCH('Forecast-Peak_OffPeak-Nominal'!AV$3,'Annual_Prices-Nominal'!$A$3:$CH$3,0),FALSE)</f>
        <v>0</v>
      </c>
      <c r="AX40" s="31">
        <f t="shared" si="0"/>
        <v>9.8414139784946215</v>
      </c>
      <c r="AY40" s="32">
        <f t="shared" si="1"/>
        <v>7.9842247474747472</v>
      </c>
      <c r="AZ40" s="32">
        <f t="shared" si="2"/>
        <v>8.0624772727272731</v>
      </c>
      <c r="BA40" s="32">
        <f t="shared" si="3"/>
        <v>7.1370558375634525</v>
      </c>
      <c r="BB40" s="32">
        <f t="shared" si="4"/>
        <v>7.1319796954314727</v>
      </c>
      <c r="BC40" s="38">
        <f t="shared" si="5"/>
        <v>5.8758949880668254</v>
      </c>
      <c r="BE40" s="60">
        <v>170.89600000000002</v>
      </c>
      <c r="BF40" s="38">
        <v>249.25845294243592</v>
      </c>
      <c r="BH40" s="31">
        <f>VLOOKUP($A40,'Annual_Prices-Nominal'!$A:$CA,MATCH(BH$3,'Annual_Prices-Nominal'!$A$3:$CA$3,0),0)</f>
        <v>29</v>
      </c>
      <c r="BI40" s="31">
        <f>VLOOKUP($A40,'Annual_Prices-Nominal'!$A:$CA,MATCH(BI$3,'Annual_Prices-Nominal'!$A$3:$CA$3,0),0)</f>
        <v>40.889333333333333</v>
      </c>
      <c r="BJ40" s="32">
        <f>VLOOKUP($A40,'Annual_Prices-Nominal'!$A:$CA,MATCH(BJ$3,'Annual_Prices-Nominal'!$A$3:$CA$3,0),0)</f>
        <v>32.889333333333333</v>
      </c>
      <c r="BK40" s="32">
        <f>VLOOKUP($A40,'Annual_Prices-Nominal'!$A:$CA,MATCH(BK$3,'Annual_Prices-Nominal'!$A$3:$CA$3,0),0)</f>
        <v>29.87</v>
      </c>
      <c r="BL40" s="32">
        <f>VLOOKUP($A40,'Annual_Prices-Nominal'!$A:$CA,MATCH(BL$3,'Annual_Prices-Nominal'!$A$3:$CA$3,0),0)</f>
        <v>29.87</v>
      </c>
      <c r="BM40" s="32">
        <f>VLOOKUP($A40,'Annual_Prices-Nominal'!$A:$CA,MATCH(BM$3,'Annual_Prices-Nominal'!$A$3:$CA$3,0),0)</f>
        <v>29.87</v>
      </c>
      <c r="BN40" s="32">
        <f>VLOOKUP($A40,'Annual_Prices-Nominal'!$A:$CA,MATCH(BN$3,'Annual_Prices-Nominal'!$A$3:$CA$3,0),0)</f>
        <v>16</v>
      </c>
      <c r="BO40" s="32">
        <f>VLOOKUP($A40,'Annual_Prices-Nominal'!$A:$CA,MATCH(BO$3,'Annual_Prices-Nominal'!$A$3:$CA$3,0),0)</f>
        <v>23.47</v>
      </c>
      <c r="BP40" s="32">
        <f>VLOOKUP($A40,'Annual_Prices-Nominal'!$A:$CA,MATCH(BP$3,'Annual_Prices-Nominal'!$A$3:$CA$3,0),0)</f>
        <v>21.87</v>
      </c>
      <c r="BQ40" s="32">
        <f>VLOOKUP($A40,'Annual_Prices-Nominal'!$A:$CA,MATCH(BQ$3,'Annual_Prices-Nominal'!$A$3:$CA$3,0),0)</f>
        <v>27.47</v>
      </c>
      <c r="BR40" s="32">
        <f>VLOOKUP($A40,'Annual_Prices-Nominal'!$A:$CA,MATCH(BR$3,'Annual_Prices-Nominal'!$A$3:$CA$3,0),0)</f>
        <v>29.34</v>
      </c>
      <c r="BS40" s="32">
        <f>VLOOKUP($A40,'Annual_Prices-Nominal'!$A:$CA,MATCH(BS$3,'Annual_Prices-Nominal'!$A$3:$CA$3,0),0)</f>
        <v>24.8</v>
      </c>
      <c r="BT40" s="32">
        <f>VLOOKUP($A40,'Annual_Prices-Nominal'!$A:$CA,MATCH(BT$3,'Annual_Prices-Nominal'!$A$3:$CA$3,0),0)</f>
        <v>24.8</v>
      </c>
      <c r="BU40" s="32">
        <f>VLOOKUP($A40,'Annual_Prices-Nominal'!$A:$CA,MATCH(BU$3,'Annual_Prices-Nominal'!$A$3:$CA$3,0),0)</f>
        <v>24.8</v>
      </c>
      <c r="BV40" s="32">
        <f>VLOOKUP($A40,'Annual_Prices-Nominal'!$A:$CA,MATCH(BV$3,'Annual_Prices-Nominal'!$A$3:$CA$3,0),0)</f>
        <v>25.87</v>
      </c>
      <c r="BW40" s="32">
        <f>VLOOKUP($A40,'Annual_Prices-Nominal'!$A:$CA,MATCH(BW$3,'Annual_Prices-Nominal'!$A$3:$CA$3,0),0)</f>
        <v>22.94</v>
      </c>
      <c r="BX40" s="32">
        <f>VLOOKUP($A40,'Annual_Prices-Nominal'!$A:$CA,MATCH(BX$3,'Annual_Prices-Nominal'!$A$3:$CA$3,0),0)</f>
        <v>16</v>
      </c>
      <c r="BY40" s="32">
        <f>VLOOKUP($A40,'Annual_Prices-Nominal'!$A:$CA,MATCH(BY$3,'Annual_Prices-Nominal'!$A$3:$CA$3,0),0)</f>
        <v>3.2</v>
      </c>
      <c r="BZ40" s="32">
        <f>VLOOKUP($A40,'Annual_Prices-Nominal'!$A:$CA,MATCH(BZ$3,'Annual_Prices-Nominal'!$A$3:$CA$3,0),0)</f>
        <v>3.2</v>
      </c>
      <c r="CA40" s="32">
        <f>VLOOKUP($A40,'Annual_Prices-Nominal'!$A:$CA,MATCH(CA$3,'Annual_Prices-Nominal'!$A$3:$CA$3,0),0)</f>
        <v>3.2947366666666666</v>
      </c>
      <c r="CB40" s="38">
        <f>VLOOKUP($A40,'Annual_Prices-Nominal'!$A:$CA,MATCH(CB$3,'Annual_Prices-Nominal'!$A$3:$CA$3,0),0)</f>
        <v>2.7773329333333336</v>
      </c>
      <c r="CD40" s="39">
        <f>VLOOKUP($A40,GDP!$A$8:$D$50,3,0)</f>
        <v>1.8651594535536265E-2</v>
      </c>
    </row>
    <row r="41" spans="1:82" ht="14.4" x14ac:dyDescent="0.3">
      <c r="A41" s="23">
        <f t="shared" si="6"/>
        <v>2026</v>
      </c>
      <c r="B41" s="27">
        <f t="shared" si="7"/>
        <v>46054</v>
      </c>
      <c r="C41" s="31">
        <v>30.403189999999999</v>
      </c>
      <c r="D41" s="32">
        <v>30.012699999999999</v>
      </c>
      <c r="E41" s="32">
        <v>28.91168</v>
      </c>
      <c r="F41" s="32">
        <v>28.525670000000002</v>
      </c>
      <c r="G41" s="32">
        <v>28.945869999999999</v>
      </c>
      <c r="H41" s="32">
        <v>28.293990000000001</v>
      </c>
      <c r="I41" s="32">
        <v>26.31</v>
      </c>
      <c r="J41" s="32">
        <v>26.51</v>
      </c>
      <c r="K41" s="32">
        <v>26.33</v>
      </c>
      <c r="L41" s="32">
        <v>26.53</v>
      </c>
      <c r="M41" s="32">
        <v>21.93</v>
      </c>
      <c r="N41" s="32">
        <v>23</v>
      </c>
      <c r="P41" s="32">
        <f>VLOOKUP($A41,'Annual_Prices-Nominal'!$A$4:$X$39,MATCH('Forecast-Peak_OffPeak-Nominal'!P$3,'Annual_Prices-Nominal'!$A$3:$X$3,0),FALSE)</f>
        <v>110.65300000000001</v>
      </c>
      <c r="Q41" s="32">
        <f>VLOOKUP($A41,'Annual_Prices-Nominal'!$A$4:$X$39,MATCH('Forecast-Peak_OffPeak-Nominal'!Q$3,'Annual_Prices-Nominal'!$A$3:$X$3,0),FALSE)</f>
        <v>111.59</v>
      </c>
      <c r="R41" s="32">
        <f>VLOOKUP($A41,'Annual_Prices-Nominal'!$A$4:$X$39,MATCH('Forecast-Peak_OffPeak-Nominal'!R$3,'Annual_Prices-Nominal'!$A$3:$X$3,0),FALSE)</f>
        <v>109.62</v>
      </c>
      <c r="S41" s="32">
        <f>VLOOKUP($A41,'Annual_Prices-Nominal'!$A$4:$X$39,MATCH('Forecast-Peak_OffPeak-Nominal'!S$3,'Annual_Prices-Nominal'!$A$3:$X$3,0),FALSE)</f>
        <v>108.68</v>
      </c>
      <c r="T41" s="32">
        <f>VLOOKUP($A41,'Annual_Prices-Nominal'!$A$4:$X$39,MATCH('Forecast-Peak_OffPeak-Nominal'!T$3,'Annual_Prices-Nominal'!$A$3:$X$3,0),FALSE)</f>
        <v>51.824710042329059</v>
      </c>
      <c r="U41" s="32">
        <f>VLOOKUP($A41,'Annual_Prices-Nominal'!$A$4:$X$39,MATCH('Forecast-Peak_OffPeak-Nominal'!U$3,'Annual_Prices-Nominal'!$A$3:$X$3,0),FALSE)</f>
        <v>49.7</v>
      </c>
      <c r="V41" s="32">
        <f>VLOOKUP($A41,'Annual_Prices-Nominal'!$A$4:$X$39,MATCH('Forecast-Peak_OffPeak-Nominal'!V$3,'Annual_Prices-Nominal'!$A$3:$X$3,0),FALSE)</f>
        <v>48.718907826086948</v>
      </c>
      <c r="W41" s="32">
        <f>VLOOKUP($A41,'Annual_Prices-Nominal'!$A$4:$X$39,MATCH('Forecast-Peak_OffPeak-Nominal'!W$3,'Annual_Prices-Nominal'!$A$3:$X$3,0),FALSE)</f>
        <v>15.19</v>
      </c>
      <c r="X41" s="32">
        <f>VLOOKUP($A41,'Annual_Prices-Nominal'!$A$4:$X$39,MATCH('Forecast-Peak_OffPeak-Nominal'!X$3,'Annual_Prices-Nominal'!$A$3:$X$3,0),FALSE)</f>
        <v>13.25</v>
      </c>
      <c r="Y41" s="38">
        <f>VLOOKUP($A41,'Annual_Prices-Nominal'!$A$4:$X$39,MATCH('Forecast-Peak_OffPeak-Nominal'!Y$3,'Annual_Prices-Nominal'!$A$3:$X$3,0),FALSE)</f>
        <v>35.72817021276596</v>
      </c>
      <c r="AA41" s="31">
        <v>3.78</v>
      </c>
      <c r="AB41" s="32">
        <v>3.48</v>
      </c>
      <c r="AC41" s="32">
        <v>3.5</v>
      </c>
      <c r="AD41" s="32">
        <v>3.96</v>
      </c>
      <c r="AE41" s="32">
        <v>3.75</v>
      </c>
      <c r="AF41" s="32">
        <v>3.74</v>
      </c>
      <c r="AG41" s="38">
        <v>0.31506003690751205</v>
      </c>
      <c r="AI41" s="32">
        <v>9.2678784349841834</v>
      </c>
      <c r="AJ41" s="32">
        <v>3.7847865046433999</v>
      </c>
      <c r="AL41" s="33">
        <v>0.53742697740463841</v>
      </c>
      <c r="AM41" s="33">
        <v>0.73547460496708816</v>
      </c>
      <c r="AO41" s="34">
        <f>VLOOKUP($A41,'Annual_Prices-Nominal'!$A$4:$CH$39,MATCH('Forecast-Peak_OffPeak-Nominal'!AO$3,'Annual_Prices-Nominal'!$A$3:$CH$3,0),FALSE)</f>
        <v>2</v>
      </c>
      <c r="AP41" s="35">
        <f>VLOOKUP($A41,'Annual_Prices-Nominal'!$A$4:$CH$39,MATCH('Forecast-Peak_OffPeak-Nominal'!AP$3,'Annual_Prices-Nominal'!$A$3:$CH$3,0),FALSE)</f>
        <v>2</v>
      </c>
      <c r="AQ41" s="36">
        <f>IF(AND(MONTH($B41)&gt;=5,MONTH($B41)&lt;=9),VLOOKUP($A41,'Annual_Prices-Nominal'!$A$1:$AQ$39,MATCH('Forecast-Peak_OffPeak-Nominal'!AQ$2,'Annual_Prices-Nominal'!$A$2:$AQ$2,0),FALSE),0)</f>
        <v>0</v>
      </c>
      <c r="AR41" s="37">
        <f>IF(AND(MONTH($B41)&gt;=5,MONTH($B41)&lt;=9),VLOOKUP($A41,'Annual_Prices-Nominal'!$A$1:$AQ$39,MATCH('Forecast-Peak_OffPeak-Nominal'!AR$2,'Annual_Prices-Nominal'!$A$2:$AQ$2,0),FALSE),0)</f>
        <v>0</v>
      </c>
      <c r="AT41" s="83">
        <f>VLOOKUP($A41,'Annual_Prices-Nominal'!$A$4:$CH$39,MATCH('Forecast-Peak_OffPeak-Nominal'!AT$3,'Annual_Prices-Nominal'!$A$3:$CH$3,0),FALSE)</f>
        <v>15.35</v>
      </c>
      <c r="AU41" s="38">
        <f>VLOOKUP($A41,'Annual_Prices-Nominal'!$A$4:$CH$39,MATCH('Forecast-Peak_OffPeak-Nominal'!AU$3,'Annual_Prices-Nominal'!$A$3:$CH$3,0),FALSE)</f>
        <v>15.35</v>
      </c>
      <c r="AV41" s="38">
        <f>VLOOKUP($A41,'Annual_Prices-Nominal'!$A$4:$CH$39,MATCH('Forecast-Peak_OffPeak-Nominal'!AV$3,'Annual_Prices-Nominal'!$A$3:$CH$3,0),FALSE)</f>
        <v>0</v>
      </c>
      <c r="AX41" s="31">
        <f t="shared" si="0"/>
        <v>8.736548850574712</v>
      </c>
      <c r="AY41" s="32">
        <f t="shared" si="1"/>
        <v>7.7303957219251336</v>
      </c>
      <c r="AZ41" s="32">
        <f t="shared" si="2"/>
        <v>7.7395374331550792</v>
      </c>
      <c r="BA41" s="32">
        <f t="shared" si="3"/>
        <v>7.016</v>
      </c>
      <c r="BB41" s="32">
        <f t="shared" si="4"/>
        <v>7.0213333333333328</v>
      </c>
      <c r="BC41" s="38">
        <f t="shared" si="5"/>
        <v>5.5378787878787881</v>
      </c>
      <c r="BE41" s="60">
        <v>170.89600000000002</v>
      </c>
      <c r="BF41" s="38">
        <v>249.25845294243592</v>
      </c>
      <c r="BH41" s="31">
        <f>VLOOKUP($A41,'Annual_Prices-Nominal'!$A:$CA,MATCH(BH$3,'Annual_Prices-Nominal'!$A$3:$CA$3,0),0)</f>
        <v>29</v>
      </c>
      <c r="BI41" s="31">
        <f>VLOOKUP($A41,'Annual_Prices-Nominal'!$A:$CA,MATCH(BI$3,'Annual_Prices-Nominal'!$A$3:$CA$3,0),0)</f>
        <v>40.889333333333333</v>
      </c>
      <c r="BJ41" s="32">
        <f>VLOOKUP($A41,'Annual_Prices-Nominal'!$A:$CA,MATCH(BJ$3,'Annual_Prices-Nominal'!$A$3:$CA$3,0),0)</f>
        <v>32.889333333333333</v>
      </c>
      <c r="BK41" s="32">
        <f>VLOOKUP($A41,'Annual_Prices-Nominal'!$A:$CA,MATCH(BK$3,'Annual_Prices-Nominal'!$A$3:$CA$3,0),0)</f>
        <v>29.87</v>
      </c>
      <c r="BL41" s="32">
        <f>VLOOKUP($A41,'Annual_Prices-Nominal'!$A:$CA,MATCH(BL$3,'Annual_Prices-Nominal'!$A$3:$CA$3,0),0)</f>
        <v>29.87</v>
      </c>
      <c r="BM41" s="32">
        <f>VLOOKUP($A41,'Annual_Prices-Nominal'!$A:$CA,MATCH(BM$3,'Annual_Prices-Nominal'!$A$3:$CA$3,0),0)</f>
        <v>29.87</v>
      </c>
      <c r="BN41" s="32">
        <f>VLOOKUP($A41,'Annual_Prices-Nominal'!$A:$CA,MATCH(BN$3,'Annual_Prices-Nominal'!$A$3:$CA$3,0),0)</f>
        <v>16</v>
      </c>
      <c r="BO41" s="32">
        <f>VLOOKUP($A41,'Annual_Prices-Nominal'!$A:$CA,MATCH(BO$3,'Annual_Prices-Nominal'!$A$3:$CA$3,0),0)</f>
        <v>23.47</v>
      </c>
      <c r="BP41" s="32">
        <f>VLOOKUP($A41,'Annual_Prices-Nominal'!$A:$CA,MATCH(BP$3,'Annual_Prices-Nominal'!$A$3:$CA$3,0),0)</f>
        <v>21.87</v>
      </c>
      <c r="BQ41" s="32">
        <f>VLOOKUP($A41,'Annual_Prices-Nominal'!$A:$CA,MATCH(BQ$3,'Annual_Prices-Nominal'!$A$3:$CA$3,0),0)</f>
        <v>27.47</v>
      </c>
      <c r="BR41" s="32">
        <f>VLOOKUP($A41,'Annual_Prices-Nominal'!$A:$CA,MATCH(BR$3,'Annual_Prices-Nominal'!$A$3:$CA$3,0),0)</f>
        <v>29.34</v>
      </c>
      <c r="BS41" s="32">
        <f>VLOOKUP($A41,'Annual_Prices-Nominal'!$A:$CA,MATCH(BS$3,'Annual_Prices-Nominal'!$A$3:$CA$3,0),0)</f>
        <v>24.8</v>
      </c>
      <c r="BT41" s="32">
        <f>VLOOKUP($A41,'Annual_Prices-Nominal'!$A:$CA,MATCH(BT$3,'Annual_Prices-Nominal'!$A$3:$CA$3,0),0)</f>
        <v>24.8</v>
      </c>
      <c r="BU41" s="32">
        <f>VLOOKUP($A41,'Annual_Prices-Nominal'!$A:$CA,MATCH(BU$3,'Annual_Prices-Nominal'!$A$3:$CA$3,0),0)</f>
        <v>24.8</v>
      </c>
      <c r="BV41" s="32">
        <f>VLOOKUP($A41,'Annual_Prices-Nominal'!$A:$CA,MATCH(BV$3,'Annual_Prices-Nominal'!$A$3:$CA$3,0),0)</f>
        <v>25.87</v>
      </c>
      <c r="BW41" s="32">
        <f>VLOOKUP($A41,'Annual_Prices-Nominal'!$A:$CA,MATCH(BW$3,'Annual_Prices-Nominal'!$A$3:$CA$3,0),0)</f>
        <v>22.94</v>
      </c>
      <c r="BX41" s="32">
        <f>VLOOKUP($A41,'Annual_Prices-Nominal'!$A:$CA,MATCH(BX$3,'Annual_Prices-Nominal'!$A$3:$CA$3,0),0)</f>
        <v>16</v>
      </c>
      <c r="BY41" s="32">
        <f>VLOOKUP($A41,'Annual_Prices-Nominal'!$A:$CA,MATCH(BY$3,'Annual_Prices-Nominal'!$A$3:$CA$3,0),0)</f>
        <v>3.2</v>
      </c>
      <c r="BZ41" s="32">
        <f>VLOOKUP($A41,'Annual_Prices-Nominal'!$A:$CA,MATCH(BZ$3,'Annual_Prices-Nominal'!$A$3:$CA$3,0),0)</f>
        <v>3.2</v>
      </c>
      <c r="CA41" s="32">
        <f>VLOOKUP($A41,'Annual_Prices-Nominal'!$A:$CA,MATCH(CA$3,'Annual_Prices-Nominal'!$A$3:$CA$3,0),0)</f>
        <v>3.2947366666666666</v>
      </c>
      <c r="CB41" s="38">
        <f>VLOOKUP($A41,'Annual_Prices-Nominal'!$A:$CA,MATCH(CB$3,'Annual_Prices-Nominal'!$A$3:$CA$3,0),0)</f>
        <v>2.7773329333333336</v>
      </c>
      <c r="CD41" s="39">
        <f>VLOOKUP($A41,GDP!$A$8:$D$50,3,0)</f>
        <v>1.8651594535536265E-2</v>
      </c>
    </row>
    <row r="42" spans="1:82" ht="14.4" x14ac:dyDescent="0.3">
      <c r="A42" s="23">
        <f t="shared" si="6"/>
        <v>2026</v>
      </c>
      <c r="B42" s="27">
        <f t="shared" si="7"/>
        <v>46082</v>
      </c>
      <c r="C42" s="31">
        <v>29.923929999999999</v>
      </c>
      <c r="D42" s="32">
        <v>29.080380000000002</v>
      </c>
      <c r="E42" s="32">
        <v>27.545059999999999</v>
      </c>
      <c r="F42" s="32">
        <v>26.372039999999998</v>
      </c>
      <c r="G42" s="32">
        <v>27.43066</v>
      </c>
      <c r="H42" s="32">
        <v>25.97927</v>
      </c>
      <c r="I42" s="32">
        <v>25.72</v>
      </c>
      <c r="J42" s="32">
        <v>25.18</v>
      </c>
      <c r="K42" s="32">
        <v>25.9</v>
      </c>
      <c r="L42" s="32">
        <v>25.37</v>
      </c>
      <c r="M42" s="32">
        <v>19.07</v>
      </c>
      <c r="N42" s="32">
        <v>17.170000000000002</v>
      </c>
      <c r="P42" s="32">
        <f>VLOOKUP($A42,'Annual_Prices-Nominal'!$A$4:$X$39,MATCH('Forecast-Peak_OffPeak-Nominal'!P$3,'Annual_Prices-Nominal'!$A$3:$X$3,0),FALSE)</f>
        <v>110.65300000000001</v>
      </c>
      <c r="Q42" s="32">
        <f>VLOOKUP($A42,'Annual_Prices-Nominal'!$A$4:$X$39,MATCH('Forecast-Peak_OffPeak-Nominal'!Q$3,'Annual_Prices-Nominal'!$A$3:$X$3,0),FALSE)</f>
        <v>111.59</v>
      </c>
      <c r="R42" s="32">
        <f>VLOOKUP($A42,'Annual_Prices-Nominal'!$A$4:$X$39,MATCH('Forecast-Peak_OffPeak-Nominal'!R$3,'Annual_Prices-Nominal'!$A$3:$X$3,0),FALSE)</f>
        <v>109.62</v>
      </c>
      <c r="S42" s="32">
        <f>VLOOKUP($A42,'Annual_Prices-Nominal'!$A$4:$X$39,MATCH('Forecast-Peak_OffPeak-Nominal'!S$3,'Annual_Prices-Nominal'!$A$3:$X$3,0),FALSE)</f>
        <v>108.68</v>
      </c>
      <c r="T42" s="32">
        <f>VLOOKUP($A42,'Annual_Prices-Nominal'!$A$4:$X$39,MATCH('Forecast-Peak_OffPeak-Nominal'!T$3,'Annual_Prices-Nominal'!$A$3:$X$3,0),FALSE)</f>
        <v>51.824710042329059</v>
      </c>
      <c r="U42" s="32">
        <f>VLOOKUP($A42,'Annual_Prices-Nominal'!$A$4:$X$39,MATCH('Forecast-Peak_OffPeak-Nominal'!U$3,'Annual_Prices-Nominal'!$A$3:$X$3,0),FALSE)</f>
        <v>49.7</v>
      </c>
      <c r="V42" s="32">
        <f>VLOOKUP($A42,'Annual_Prices-Nominal'!$A$4:$X$39,MATCH('Forecast-Peak_OffPeak-Nominal'!V$3,'Annual_Prices-Nominal'!$A$3:$X$3,0),FALSE)</f>
        <v>48.718907826086948</v>
      </c>
      <c r="W42" s="32">
        <f>VLOOKUP($A42,'Annual_Prices-Nominal'!$A$4:$X$39,MATCH('Forecast-Peak_OffPeak-Nominal'!W$3,'Annual_Prices-Nominal'!$A$3:$X$3,0),FALSE)</f>
        <v>15.19</v>
      </c>
      <c r="X42" s="32">
        <f>VLOOKUP($A42,'Annual_Prices-Nominal'!$A$4:$X$39,MATCH('Forecast-Peak_OffPeak-Nominal'!X$3,'Annual_Prices-Nominal'!$A$3:$X$3,0),FALSE)</f>
        <v>13.25</v>
      </c>
      <c r="Y42" s="38">
        <f>VLOOKUP($A42,'Annual_Prices-Nominal'!$A$4:$X$39,MATCH('Forecast-Peak_OffPeak-Nominal'!Y$3,'Annual_Prices-Nominal'!$A$3:$X$3,0),FALSE)</f>
        <v>35.72817021276596</v>
      </c>
      <c r="AA42" s="31">
        <v>3.7</v>
      </c>
      <c r="AB42" s="32">
        <v>3.44</v>
      </c>
      <c r="AC42" s="32">
        <v>3.25</v>
      </c>
      <c r="AD42" s="32">
        <v>3.91</v>
      </c>
      <c r="AE42" s="32">
        <v>3.68</v>
      </c>
      <c r="AF42" s="32">
        <v>3.57</v>
      </c>
      <c r="AG42" s="38">
        <v>0.31506003690751205</v>
      </c>
      <c r="AI42" s="32">
        <v>9.1830113647183236</v>
      </c>
      <c r="AJ42" s="32">
        <v>3.6999194343775401</v>
      </c>
      <c r="AL42" s="33">
        <v>0.53661046257937706</v>
      </c>
      <c r="AM42" s="33">
        <v>0.73465809014182681</v>
      </c>
      <c r="AO42" s="34">
        <f>VLOOKUP($A42,'Annual_Prices-Nominal'!$A$4:$CH$39,MATCH('Forecast-Peak_OffPeak-Nominal'!AO$3,'Annual_Prices-Nominal'!$A$3:$CH$3,0),FALSE)</f>
        <v>2</v>
      </c>
      <c r="AP42" s="35">
        <f>VLOOKUP($A42,'Annual_Prices-Nominal'!$A$4:$CH$39,MATCH('Forecast-Peak_OffPeak-Nominal'!AP$3,'Annual_Prices-Nominal'!$A$3:$CH$3,0),FALSE)</f>
        <v>2</v>
      </c>
      <c r="AQ42" s="36">
        <f>IF(AND(MONTH($B42)&gt;=5,MONTH($B42)&lt;=9),VLOOKUP($A42,'Annual_Prices-Nominal'!$A$1:$AQ$39,MATCH('Forecast-Peak_OffPeak-Nominal'!AQ$2,'Annual_Prices-Nominal'!$A$2:$AQ$2,0),FALSE),0)</f>
        <v>0</v>
      </c>
      <c r="AR42" s="37">
        <f>IF(AND(MONTH($B42)&gt;=5,MONTH($B42)&lt;=9),VLOOKUP($A42,'Annual_Prices-Nominal'!$A$1:$AQ$39,MATCH('Forecast-Peak_OffPeak-Nominal'!AR$2,'Annual_Prices-Nominal'!$A$2:$AQ$2,0),FALSE),0)</f>
        <v>0</v>
      </c>
      <c r="AT42" s="83">
        <f>VLOOKUP($A42,'Annual_Prices-Nominal'!$A$4:$CH$39,MATCH('Forecast-Peak_OffPeak-Nominal'!AT$3,'Annual_Prices-Nominal'!$A$3:$CH$3,0),FALSE)</f>
        <v>15.35</v>
      </c>
      <c r="AU42" s="38">
        <f>VLOOKUP($A42,'Annual_Prices-Nominal'!$A$4:$CH$39,MATCH('Forecast-Peak_OffPeak-Nominal'!AU$3,'Annual_Prices-Nominal'!$A$3:$CH$3,0),FALSE)</f>
        <v>15.35</v>
      </c>
      <c r="AV42" s="38">
        <f>VLOOKUP($A42,'Annual_Prices-Nominal'!$A$4:$CH$39,MATCH('Forecast-Peak_OffPeak-Nominal'!AV$3,'Annual_Prices-Nominal'!$A$3:$CH$3,0),FALSE)</f>
        <v>0</v>
      </c>
      <c r="AX42" s="31">
        <f t="shared" si="0"/>
        <v>8.6988168604651168</v>
      </c>
      <c r="AY42" s="32">
        <f t="shared" si="1"/>
        <v>7.7157030812324932</v>
      </c>
      <c r="AZ42" s="32">
        <f t="shared" si="2"/>
        <v>7.6836582633053228</v>
      </c>
      <c r="BA42" s="32">
        <f t="shared" si="3"/>
        <v>6.9891304347826084</v>
      </c>
      <c r="BB42" s="32">
        <f t="shared" si="4"/>
        <v>7.0380434782608692</v>
      </c>
      <c r="BC42" s="38">
        <f t="shared" si="5"/>
        <v>4.8772378516624038</v>
      </c>
      <c r="BE42" s="60">
        <v>170.89600000000002</v>
      </c>
      <c r="BF42" s="38">
        <v>249.25845294243592</v>
      </c>
      <c r="BH42" s="31">
        <f>VLOOKUP($A42,'Annual_Prices-Nominal'!$A:$CA,MATCH(BH$3,'Annual_Prices-Nominal'!$A$3:$CA$3,0),0)</f>
        <v>29</v>
      </c>
      <c r="BI42" s="31">
        <f>VLOOKUP($A42,'Annual_Prices-Nominal'!$A:$CA,MATCH(BI$3,'Annual_Prices-Nominal'!$A$3:$CA$3,0),0)</f>
        <v>40.889333333333333</v>
      </c>
      <c r="BJ42" s="32">
        <f>VLOOKUP($A42,'Annual_Prices-Nominal'!$A:$CA,MATCH(BJ$3,'Annual_Prices-Nominal'!$A$3:$CA$3,0),0)</f>
        <v>32.889333333333333</v>
      </c>
      <c r="BK42" s="32">
        <f>VLOOKUP($A42,'Annual_Prices-Nominal'!$A:$CA,MATCH(BK$3,'Annual_Prices-Nominal'!$A$3:$CA$3,0),0)</f>
        <v>29.87</v>
      </c>
      <c r="BL42" s="32">
        <f>VLOOKUP($A42,'Annual_Prices-Nominal'!$A:$CA,MATCH(BL$3,'Annual_Prices-Nominal'!$A$3:$CA$3,0),0)</f>
        <v>29.87</v>
      </c>
      <c r="BM42" s="32">
        <f>VLOOKUP($A42,'Annual_Prices-Nominal'!$A:$CA,MATCH(BM$3,'Annual_Prices-Nominal'!$A$3:$CA$3,0),0)</f>
        <v>29.87</v>
      </c>
      <c r="BN42" s="32">
        <f>VLOOKUP($A42,'Annual_Prices-Nominal'!$A:$CA,MATCH(BN$3,'Annual_Prices-Nominal'!$A$3:$CA$3,0),0)</f>
        <v>16</v>
      </c>
      <c r="BO42" s="32">
        <f>VLOOKUP($A42,'Annual_Prices-Nominal'!$A:$CA,MATCH(BO$3,'Annual_Prices-Nominal'!$A$3:$CA$3,0),0)</f>
        <v>23.47</v>
      </c>
      <c r="BP42" s="32">
        <f>VLOOKUP($A42,'Annual_Prices-Nominal'!$A:$CA,MATCH(BP$3,'Annual_Prices-Nominal'!$A$3:$CA$3,0),0)</f>
        <v>21.87</v>
      </c>
      <c r="BQ42" s="32">
        <f>VLOOKUP($A42,'Annual_Prices-Nominal'!$A:$CA,MATCH(BQ$3,'Annual_Prices-Nominal'!$A$3:$CA$3,0),0)</f>
        <v>27.47</v>
      </c>
      <c r="BR42" s="32">
        <f>VLOOKUP($A42,'Annual_Prices-Nominal'!$A:$CA,MATCH(BR$3,'Annual_Prices-Nominal'!$A$3:$CA$3,0),0)</f>
        <v>29.34</v>
      </c>
      <c r="BS42" s="32">
        <f>VLOOKUP($A42,'Annual_Prices-Nominal'!$A:$CA,MATCH(BS$3,'Annual_Prices-Nominal'!$A$3:$CA$3,0),0)</f>
        <v>24.8</v>
      </c>
      <c r="BT42" s="32">
        <f>VLOOKUP($A42,'Annual_Prices-Nominal'!$A:$CA,MATCH(BT$3,'Annual_Prices-Nominal'!$A$3:$CA$3,0),0)</f>
        <v>24.8</v>
      </c>
      <c r="BU42" s="32">
        <f>VLOOKUP($A42,'Annual_Prices-Nominal'!$A:$CA,MATCH(BU$3,'Annual_Prices-Nominal'!$A$3:$CA$3,0),0)</f>
        <v>24.8</v>
      </c>
      <c r="BV42" s="32">
        <f>VLOOKUP($A42,'Annual_Prices-Nominal'!$A:$CA,MATCH(BV$3,'Annual_Prices-Nominal'!$A$3:$CA$3,0),0)</f>
        <v>25.87</v>
      </c>
      <c r="BW42" s="32">
        <f>VLOOKUP($A42,'Annual_Prices-Nominal'!$A:$CA,MATCH(BW$3,'Annual_Prices-Nominal'!$A$3:$CA$3,0),0)</f>
        <v>22.94</v>
      </c>
      <c r="BX42" s="32">
        <f>VLOOKUP($A42,'Annual_Prices-Nominal'!$A:$CA,MATCH(BX$3,'Annual_Prices-Nominal'!$A$3:$CA$3,0),0)</f>
        <v>16</v>
      </c>
      <c r="BY42" s="32">
        <f>VLOOKUP($A42,'Annual_Prices-Nominal'!$A:$CA,MATCH(BY$3,'Annual_Prices-Nominal'!$A$3:$CA$3,0),0)</f>
        <v>3.2</v>
      </c>
      <c r="BZ42" s="32">
        <f>VLOOKUP($A42,'Annual_Prices-Nominal'!$A:$CA,MATCH(BZ$3,'Annual_Prices-Nominal'!$A$3:$CA$3,0),0)</f>
        <v>3.2</v>
      </c>
      <c r="CA42" s="32">
        <f>VLOOKUP($A42,'Annual_Prices-Nominal'!$A:$CA,MATCH(CA$3,'Annual_Prices-Nominal'!$A$3:$CA$3,0),0)</f>
        <v>3.2947366666666666</v>
      </c>
      <c r="CB42" s="38">
        <f>VLOOKUP($A42,'Annual_Prices-Nominal'!$A:$CA,MATCH(CB$3,'Annual_Prices-Nominal'!$A$3:$CA$3,0),0)</f>
        <v>2.7773329333333336</v>
      </c>
      <c r="CD42" s="39">
        <f>VLOOKUP($A42,GDP!$A$8:$D$50,3,0)</f>
        <v>1.8651594535536265E-2</v>
      </c>
    </row>
    <row r="43" spans="1:82" ht="14.4" x14ac:dyDescent="0.3">
      <c r="A43" s="23">
        <f t="shared" si="6"/>
        <v>2026</v>
      </c>
      <c r="B43" s="27">
        <f t="shared" si="7"/>
        <v>46113</v>
      </c>
      <c r="C43" s="31">
        <v>25.951899999999998</v>
      </c>
      <c r="D43" s="32">
        <v>24.632429999999999</v>
      </c>
      <c r="E43" s="32">
        <v>27.04984</v>
      </c>
      <c r="F43" s="32">
        <v>24.885729999999999</v>
      </c>
      <c r="G43" s="32">
        <v>27.036269999999998</v>
      </c>
      <c r="H43" s="32">
        <v>24.717970000000001</v>
      </c>
      <c r="I43" s="32">
        <v>24.24</v>
      </c>
      <c r="J43" s="32">
        <v>23.96</v>
      </c>
      <c r="K43" s="32">
        <v>24.48</v>
      </c>
      <c r="L43" s="32">
        <v>24.18</v>
      </c>
      <c r="M43" s="32">
        <v>17.66</v>
      </c>
      <c r="N43" s="32">
        <v>16.809999999999999</v>
      </c>
      <c r="P43" s="32">
        <f>VLOOKUP($A43,'Annual_Prices-Nominal'!$A$4:$X$39,MATCH('Forecast-Peak_OffPeak-Nominal'!P$3,'Annual_Prices-Nominal'!$A$3:$X$3,0),FALSE)</f>
        <v>110.65300000000001</v>
      </c>
      <c r="Q43" s="32">
        <f>VLOOKUP($A43,'Annual_Prices-Nominal'!$A$4:$X$39,MATCH('Forecast-Peak_OffPeak-Nominal'!Q$3,'Annual_Prices-Nominal'!$A$3:$X$3,0),FALSE)</f>
        <v>111.59</v>
      </c>
      <c r="R43" s="32">
        <f>VLOOKUP($A43,'Annual_Prices-Nominal'!$A$4:$X$39,MATCH('Forecast-Peak_OffPeak-Nominal'!R$3,'Annual_Prices-Nominal'!$A$3:$X$3,0),FALSE)</f>
        <v>109.62</v>
      </c>
      <c r="S43" s="32">
        <f>VLOOKUP($A43,'Annual_Prices-Nominal'!$A$4:$X$39,MATCH('Forecast-Peak_OffPeak-Nominal'!S$3,'Annual_Prices-Nominal'!$A$3:$X$3,0),FALSE)</f>
        <v>108.68</v>
      </c>
      <c r="T43" s="32">
        <f>VLOOKUP($A43,'Annual_Prices-Nominal'!$A$4:$X$39,MATCH('Forecast-Peak_OffPeak-Nominal'!T$3,'Annual_Prices-Nominal'!$A$3:$X$3,0),FALSE)</f>
        <v>51.824710042329059</v>
      </c>
      <c r="U43" s="32">
        <f>VLOOKUP($A43,'Annual_Prices-Nominal'!$A$4:$X$39,MATCH('Forecast-Peak_OffPeak-Nominal'!U$3,'Annual_Prices-Nominal'!$A$3:$X$3,0),FALSE)</f>
        <v>49.7</v>
      </c>
      <c r="V43" s="32">
        <f>VLOOKUP($A43,'Annual_Prices-Nominal'!$A$4:$X$39,MATCH('Forecast-Peak_OffPeak-Nominal'!V$3,'Annual_Prices-Nominal'!$A$3:$X$3,0),FALSE)</f>
        <v>48.718907826086948</v>
      </c>
      <c r="W43" s="32">
        <f>VLOOKUP($A43,'Annual_Prices-Nominal'!$A$4:$X$39,MATCH('Forecast-Peak_OffPeak-Nominal'!W$3,'Annual_Prices-Nominal'!$A$3:$X$3,0),FALSE)</f>
        <v>15.19</v>
      </c>
      <c r="X43" s="32">
        <f>VLOOKUP($A43,'Annual_Prices-Nominal'!$A$4:$X$39,MATCH('Forecast-Peak_OffPeak-Nominal'!X$3,'Annual_Prices-Nominal'!$A$3:$X$3,0),FALSE)</f>
        <v>13.25</v>
      </c>
      <c r="Y43" s="38">
        <f>VLOOKUP($A43,'Annual_Prices-Nominal'!$A$4:$X$39,MATCH('Forecast-Peak_OffPeak-Nominal'!Y$3,'Annual_Prices-Nominal'!$A$3:$X$3,0),FALSE)</f>
        <v>35.72817021276596</v>
      </c>
      <c r="AA43" s="31">
        <v>3.35</v>
      </c>
      <c r="AB43" s="32">
        <v>2.92</v>
      </c>
      <c r="AC43" s="32">
        <v>3</v>
      </c>
      <c r="AD43" s="32">
        <v>3.25</v>
      </c>
      <c r="AE43" s="32">
        <v>3.33</v>
      </c>
      <c r="AF43" s="32">
        <v>3.07</v>
      </c>
      <c r="AG43" s="38">
        <v>0.31506003690751205</v>
      </c>
      <c r="AI43" s="32">
        <v>8.8289527159027941</v>
      </c>
      <c r="AJ43" s="32">
        <v>3.3458607855620102</v>
      </c>
      <c r="AL43" s="33">
        <v>0.52980442094487978</v>
      </c>
      <c r="AM43" s="33">
        <v>0.72785204850732943</v>
      </c>
      <c r="AO43" s="34">
        <f>VLOOKUP($A43,'Annual_Prices-Nominal'!$A$4:$CH$39,MATCH('Forecast-Peak_OffPeak-Nominal'!AO$3,'Annual_Prices-Nominal'!$A$3:$CH$3,0),FALSE)</f>
        <v>2</v>
      </c>
      <c r="AP43" s="35">
        <f>VLOOKUP($A43,'Annual_Prices-Nominal'!$A$4:$CH$39,MATCH('Forecast-Peak_OffPeak-Nominal'!AP$3,'Annual_Prices-Nominal'!$A$3:$CH$3,0),FALSE)</f>
        <v>2</v>
      </c>
      <c r="AQ43" s="36">
        <f>IF(AND(MONTH($B43)&gt;=5,MONTH($B43)&lt;=9),VLOOKUP($A43,'Annual_Prices-Nominal'!$A$1:$AQ$39,MATCH('Forecast-Peak_OffPeak-Nominal'!AQ$2,'Annual_Prices-Nominal'!$A$2:$AQ$2,0),FALSE),0)</f>
        <v>0</v>
      </c>
      <c r="AR43" s="37">
        <f>IF(AND(MONTH($B43)&gt;=5,MONTH($B43)&lt;=9),VLOOKUP($A43,'Annual_Prices-Nominal'!$A$1:$AQ$39,MATCH('Forecast-Peak_OffPeak-Nominal'!AR$2,'Annual_Prices-Nominal'!$A$2:$AQ$2,0),FALSE),0)</f>
        <v>0</v>
      </c>
      <c r="AT43" s="83">
        <f>VLOOKUP($A43,'Annual_Prices-Nominal'!$A$4:$CH$39,MATCH('Forecast-Peak_OffPeak-Nominal'!AT$3,'Annual_Prices-Nominal'!$A$3:$CH$3,0),FALSE)</f>
        <v>15.35</v>
      </c>
      <c r="AU43" s="38">
        <f>VLOOKUP($A43,'Annual_Prices-Nominal'!$A$4:$CH$39,MATCH('Forecast-Peak_OffPeak-Nominal'!AU$3,'Annual_Prices-Nominal'!$A$3:$CH$3,0),FALSE)</f>
        <v>15.35</v>
      </c>
      <c r="AV43" s="38">
        <f>VLOOKUP($A43,'Annual_Prices-Nominal'!$A$4:$CH$39,MATCH('Forecast-Peak_OffPeak-Nominal'!AV$3,'Annual_Prices-Nominal'!$A$3:$CH$3,0),FALSE)</f>
        <v>0</v>
      </c>
      <c r="AX43" s="31">
        <f t="shared" si="0"/>
        <v>8.88763698630137</v>
      </c>
      <c r="AY43" s="32">
        <f t="shared" si="1"/>
        <v>8.8110228013029328</v>
      </c>
      <c r="AZ43" s="32">
        <f t="shared" si="2"/>
        <v>8.8066026058631923</v>
      </c>
      <c r="BA43" s="32">
        <f t="shared" si="3"/>
        <v>7.2792792792792786</v>
      </c>
      <c r="BB43" s="32">
        <f t="shared" si="4"/>
        <v>7.3513513513513518</v>
      </c>
      <c r="BC43" s="38">
        <f t="shared" si="5"/>
        <v>5.4338461538461535</v>
      </c>
      <c r="BE43" s="60">
        <v>170.89600000000002</v>
      </c>
      <c r="BF43" s="38">
        <v>249.25845294243592</v>
      </c>
      <c r="BH43" s="31">
        <f>VLOOKUP($A43,'Annual_Prices-Nominal'!$A:$CA,MATCH(BH$3,'Annual_Prices-Nominal'!$A$3:$CA$3,0),0)</f>
        <v>29</v>
      </c>
      <c r="BI43" s="31">
        <f>VLOOKUP($A43,'Annual_Prices-Nominal'!$A:$CA,MATCH(BI$3,'Annual_Prices-Nominal'!$A$3:$CA$3,0),0)</f>
        <v>40.889333333333333</v>
      </c>
      <c r="BJ43" s="32">
        <f>VLOOKUP($A43,'Annual_Prices-Nominal'!$A:$CA,MATCH(BJ$3,'Annual_Prices-Nominal'!$A$3:$CA$3,0),0)</f>
        <v>32.889333333333333</v>
      </c>
      <c r="BK43" s="32">
        <f>VLOOKUP($A43,'Annual_Prices-Nominal'!$A:$CA,MATCH(BK$3,'Annual_Prices-Nominal'!$A$3:$CA$3,0),0)</f>
        <v>29.87</v>
      </c>
      <c r="BL43" s="32">
        <f>VLOOKUP($A43,'Annual_Prices-Nominal'!$A:$CA,MATCH(BL$3,'Annual_Prices-Nominal'!$A$3:$CA$3,0),0)</f>
        <v>29.87</v>
      </c>
      <c r="BM43" s="32">
        <f>VLOOKUP($A43,'Annual_Prices-Nominal'!$A:$CA,MATCH(BM$3,'Annual_Prices-Nominal'!$A$3:$CA$3,0),0)</f>
        <v>29.87</v>
      </c>
      <c r="BN43" s="32">
        <f>VLOOKUP($A43,'Annual_Prices-Nominal'!$A:$CA,MATCH(BN$3,'Annual_Prices-Nominal'!$A$3:$CA$3,0),0)</f>
        <v>16</v>
      </c>
      <c r="BO43" s="32">
        <f>VLOOKUP($A43,'Annual_Prices-Nominal'!$A:$CA,MATCH(BO$3,'Annual_Prices-Nominal'!$A$3:$CA$3,0),0)</f>
        <v>23.47</v>
      </c>
      <c r="BP43" s="32">
        <f>VLOOKUP($A43,'Annual_Prices-Nominal'!$A:$CA,MATCH(BP$3,'Annual_Prices-Nominal'!$A$3:$CA$3,0),0)</f>
        <v>21.87</v>
      </c>
      <c r="BQ43" s="32">
        <f>VLOOKUP($A43,'Annual_Prices-Nominal'!$A:$CA,MATCH(BQ$3,'Annual_Prices-Nominal'!$A$3:$CA$3,0),0)</f>
        <v>27.47</v>
      </c>
      <c r="BR43" s="32">
        <f>VLOOKUP($A43,'Annual_Prices-Nominal'!$A:$CA,MATCH(BR$3,'Annual_Prices-Nominal'!$A$3:$CA$3,0),0)</f>
        <v>29.34</v>
      </c>
      <c r="BS43" s="32">
        <f>VLOOKUP($A43,'Annual_Prices-Nominal'!$A:$CA,MATCH(BS$3,'Annual_Prices-Nominal'!$A$3:$CA$3,0),0)</f>
        <v>24.8</v>
      </c>
      <c r="BT43" s="32">
        <f>VLOOKUP($A43,'Annual_Prices-Nominal'!$A:$CA,MATCH(BT$3,'Annual_Prices-Nominal'!$A$3:$CA$3,0),0)</f>
        <v>24.8</v>
      </c>
      <c r="BU43" s="32">
        <f>VLOOKUP($A43,'Annual_Prices-Nominal'!$A:$CA,MATCH(BU$3,'Annual_Prices-Nominal'!$A$3:$CA$3,0),0)</f>
        <v>24.8</v>
      </c>
      <c r="BV43" s="32">
        <f>VLOOKUP($A43,'Annual_Prices-Nominal'!$A:$CA,MATCH(BV$3,'Annual_Prices-Nominal'!$A$3:$CA$3,0),0)</f>
        <v>25.87</v>
      </c>
      <c r="BW43" s="32">
        <f>VLOOKUP($A43,'Annual_Prices-Nominal'!$A:$CA,MATCH(BW$3,'Annual_Prices-Nominal'!$A$3:$CA$3,0),0)</f>
        <v>22.94</v>
      </c>
      <c r="BX43" s="32">
        <f>VLOOKUP($A43,'Annual_Prices-Nominal'!$A:$CA,MATCH(BX$3,'Annual_Prices-Nominal'!$A$3:$CA$3,0),0)</f>
        <v>16</v>
      </c>
      <c r="BY43" s="32">
        <f>VLOOKUP($A43,'Annual_Prices-Nominal'!$A:$CA,MATCH(BY$3,'Annual_Prices-Nominal'!$A$3:$CA$3,0),0)</f>
        <v>3.2</v>
      </c>
      <c r="BZ43" s="32">
        <f>VLOOKUP($A43,'Annual_Prices-Nominal'!$A:$CA,MATCH(BZ$3,'Annual_Prices-Nominal'!$A$3:$CA$3,0),0)</f>
        <v>3.2</v>
      </c>
      <c r="CA43" s="32">
        <f>VLOOKUP($A43,'Annual_Prices-Nominal'!$A:$CA,MATCH(CA$3,'Annual_Prices-Nominal'!$A$3:$CA$3,0),0)</f>
        <v>3.2947366666666666</v>
      </c>
      <c r="CB43" s="38">
        <f>VLOOKUP($A43,'Annual_Prices-Nominal'!$A:$CA,MATCH(CB$3,'Annual_Prices-Nominal'!$A$3:$CA$3,0),0)</f>
        <v>2.7773329333333336</v>
      </c>
      <c r="CD43" s="39">
        <f>VLOOKUP($A43,GDP!$A$8:$D$50,3,0)</f>
        <v>1.8651594535536265E-2</v>
      </c>
    </row>
    <row r="44" spans="1:82" ht="14.4" x14ac:dyDescent="0.3">
      <c r="A44" s="23">
        <f t="shared" si="6"/>
        <v>2026</v>
      </c>
      <c r="B44" s="27">
        <f t="shared" si="7"/>
        <v>46143</v>
      </c>
      <c r="C44" s="31">
        <v>30.098980000000001</v>
      </c>
      <c r="D44" s="32">
        <v>26.561900000000001</v>
      </c>
      <c r="E44" s="32">
        <v>30.664999999999999</v>
      </c>
      <c r="F44" s="32">
        <v>27.000450000000001</v>
      </c>
      <c r="G44" s="32">
        <v>30.853719999999999</v>
      </c>
      <c r="H44" s="32">
        <v>26.783570000000001</v>
      </c>
      <c r="I44" s="32">
        <v>27.85</v>
      </c>
      <c r="J44" s="32">
        <v>26.31</v>
      </c>
      <c r="K44" s="32">
        <v>28.03</v>
      </c>
      <c r="L44" s="32">
        <v>26.51</v>
      </c>
      <c r="M44" s="32">
        <v>24.08</v>
      </c>
      <c r="N44" s="32">
        <v>22.22</v>
      </c>
      <c r="P44" s="32">
        <f>VLOOKUP($A44,'Annual_Prices-Nominal'!$A$4:$X$39,MATCH('Forecast-Peak_OffPeak-Nominal'!P$3,'Annual_Prices-Nominal'!$A$3:$X$3,0),FALSE)</f>
        <v>110.65300000000001</v>
      </c>
      <c r="Q44" s="32">
        <f>VLOOKUP($A44,'Annual_Prices-Nominal'!$A$4:$X$39,MATCH('Forecast-Peak_OffPeak-Nominal'!Q$3,'Annual_Prices-Nominal'!$A$3:$X$3,0),FALSE)</f>
        <v>111.59</v>
      </c>
      <c r="R44" s="32">
        <f>VLOOKUP($A44,'Annual_Prices-Nominal'!$A$4:$X$39,MATCH('Forecast-Peak_OffPeak-Nominal'!R$3,'Annual_Prices-Nominal'!$A$3:$X$3,0),FALSE)</f>
        <v>109.62</v>
      </c>
      <c r="S44" s="32">
        <f>VLOOKUP($A44,'Annual_Prices-Nominal'!$A$4:$X$39,MATCH('Forecast-Peak_OffPeak-Nominal'!S$3,'Annual_Prices-Nominal'!$A$3:$X$3,0),FALSE)</f>
        <v>108.68</v>
      </c>
      <c r="T44" s="32">
        <f>VLOOKUP($A44,'Annual_Prices-Nominal'!$A$4:$X$39,MATCH('Forecast-Peak_OffPeak-Nominal'!T$3,'Annual_Prices-Nominal'!$A$3:$X$3,0),FALSE)</f>
        <v>51.824710042329059</v>
      </c>
      <c r="U44" s="32">
        <f>VLOOKUP($A44,'Annual_Prices-Nominal'!$A$4:$X$39,MATCH('Forecast-Peak_OffPeak-Nominal'!U$3,'Annual_Prices-Nominal'!$A$3:$X$3,0),FALSE)</f>
        <v>49.7</v>
      </c>
      <c r="V44" s="32">
        <f>VLOOKUP($A44,'Annual_Prices-Nominal'!$A$4:$X$39,MATCH('Forecast-Peak_OffPeak-Nominal'!V$3,'Annual_Prices-Nominal'!$A$3:$X$3,0),FALSE)</f>
        <v>48.718907826086948</v>
      </c>
      <c r="W44" s="32">
        <f>VLOOKUP($A44,'Annual_Prices-Nominal'!$A$4:$X$39,MATCH('Forecast-Peak_OffPeak-Nominal'!W$3,'Annual_Prices-Nominal'!$A$3:$X$3,0),FALSE)</f>
        <v>15.19</v>
      </c>
      <c r="X44" s="32">
        <f>VLOOKUP($A44,'Annual_Prices-Nominal'!$A$4:$X$39,MATCH('Forecast-Peak_OffPeak-Nominal'!X$3,'Annual_Prices-Nominal'!$A$3:$X$3,0),FALSE)</f>
        <v>13.25</v>
      </c>
      <c r="Y44" s="38">
        <f>VLOOKUP($A44,'Annual_Prices-Nominal'!$A$4:$X$39,MATCH('Forecast-Peak_OffPeak-Nominal'!Y$3,'Annual_Prices-Nominal'!$A$3:$X$3,0),FALSE)</f>
        <v>35.72817021276596</v>
      </c>
      <c r="AA44" s="31">
        <v>3.39</v>
      </c>
      <c r="AB44" s="32">
        <v>2.95</v>
      </c>
      <c r="AC44" s="32">
        <v>2.58</v>
      </c>
      <c r="AD44" s="32">
        <v>3.28</v>
      </c>
      <c r="AE44" s="32">
        <v>3.37</v>
      </c>
      <c r="AF44" s="32">
        <v>3.14</v>
      </c>
      <c r="AG44" s="38">
        <v>0.31506003690751205</v>
      </c>
      <c r="AI44" s="32">
        <v>8.8700944615684847</v>
      </c>
      <c r="AJ44" s="32">
        <v>3.3870025312276999</v>
      </c>
      <c r="AL44" s="33">
        <v>0.52423784132031637</v>
      </c>
      <c r="AM44" s="33">
        <v>0.72228546888276624</v>
      </c>
      <c r="AO44" s="34">
        <f>VLOOKUP($A44,'Annual_Prices-Nominal'!$A$4:$CH$39,MATCH('Forecast-Peak_OffPeak-Nominal'!AO$3,'Annual_Prices-Nominal'!$A$3:$CH$3,0),FALSE)</f>
        <v>2</v>
      </c>
      <c r="AP44" s="35">
        <f>VLOOKUP($A44,'Annual_Prices-Nominal'!$A$4:$CH$39,MATCH('Forecast-Peak_OffPeak-Nominal'!AP$3,'Annual_Prices-Nominal'!$A$3:$CH$3,0),FALSE)</f>
        <v>2</v>
      </c>
      <c r="AQ44" s="36">
        <f>IF(AND(MONTH($B44)&gt;=5,MONTH($B44)&lt;=9),VLOOKUP($A44,'Annual_Prices-Nominal'!$A$1:$AQ$39,MATCH('Forecast-Peak_OffPeak-Nominal'!AQ$2,'Annual_Prices-Nominal'!$A$2:$AQ$2,0),FALSE),0)</f>
        <v>500</v>
      </c>
      <c r="AR44" s="37">
        <f>IF(AND(MONTH($B44)&gt;=5,MONTH($B44)&lt;=9),VLOOKUP($A44,'Annual_Prices-Nominal'!$A$1:$AQ$39,MATCH('Forecast-Peak_OffPeak-Nominal'!AR$2,'Annual_Prices-Nominal'!$A$2:$AQ$2,0),FALSE),0)</f>
        <v>3500</v>
      </c>
      <c r="AT44" s="83">
        <f>VLOOKUP($A44,'Annual_Prices-Nominal'!$A$4:$CH$39,MATCH('Forecast-Peak_OffPeak-Nominal'!AT$3,'Annual_Prices-Nominal'!$A$3:$CH$3,0),FALSE)</f>
        <v>15.35</v>
      </c>
      <c r="AU44" s="38">
        <f>VLOOKUP($A44,'Annual_Prices-Nominal'!$A$4:$CH$39,MATCH('Forecast-Peak_OffPeak-Nominal'!AU$3,'Annual_Prices-Nominal'!$A$3:$CH$3,0),FALSE)</f>
        <v>15.35</v>
      </c>
      <c r="AV44" s="38">
        <f>VLOOKUP($A44,'Annual_Prices-Nominal'!$A$4:$CH$39,MATCH('Forecast-Peak_OffPeak-Nominal'!AV$3,'Annual_Prices-Nominal'!$A$3:$CH$3,0),FALSE)</f>
        <v>0</v>
      </c>
      <c r="AX44" s="31">
        <f t="shared" si="0"/>
        <v>10.203044067796609</v>
      </c>
      <c r="AY44" s="32">
        <f t="shared" si="1"/>
        <v>9.7659235668789801</v>
      </c>
      <c r="AZ44" s="32">
        <f t="shared" si="2"/>
        <v>9.826025477707006</v>
      </c>
      <c r="BA44" s="32">
        <f t="shared" si="3"/>
        <v>8.2640949554896146</v>
      </c>
      <c r="BB44" s="32">
        <f t="shared" si="4"/>
        <v>8.3175074183976268</v>
      </c>
      <c r="BC44" s="38">
        <f t="shared" si="5"/>
        <v>7.3414634146341466</v>
      </c>
      <c r="BE44" s="60">
        <v>170.89600000000002</v>
      </c>
      <c r="BF44" s="38">
        <v>249.25845294243592</v>
      </c>
      <c r="BH44" s="31">
        <f>VLOOKUP($A44,'Annual_Prices-Nominal'!$A:$CA,MATCH(BH$3,'Annual_Prices-Nominal'!$A$3:$CA$3,0),0)</f>
        <v>29</v>
      </c>
      <c r="BI44" s="31">
        <f>VLOOKUP($A44,'Annual_Prices-Nominal'!$A:$CA,MATCH(BI$3,'Annual_Prices-Nominal'!$A$3:$CA$3,0),0)</f>
        <v>40.889333333333333</v>
      </c>
      <c r="BJ44" s="32">
        <f>VLOOKUP($A44,'Annual_Prices-Nominal'!$A:$CA,MATCH(BJ$3,'Annual_Prices-Nominal'!$A$3:$CA$3,0),0)</f>
        <v>32.889333333333333</v>
      </c>
      <c r="BK44" s="32">
        <f>VLOOKUP($A44,'Annual_Prices-Nominal'!$A:$CA,MATCH(BK$3,'Annual_Prices-Nominal'!$A$3:$CA$3,0),0)</f>
        <v>29.87</v>
      </c>
      <c r="BL44" s="32">
        <f>VLOOKUP($A44,'Annual_Prices-Nominal'!$A:$CA,MATCH(BL$3,'Annual_Prices-Nominal'!$A$3:$CA$3,0),0)</f>
        <v>29.87</v>
      </c>
      <c r="BM44" s="32">
        <f>VLOOKUP($A44,'Annual_Prices-Nominal'!$A:$CA,MATCH(BM$3,'Annual_Prices-Nominal'!$A$3:$CA$3,0),0)</f>
        <v>29.87</v>
      </c>
      <c r="BN44" s="32">
        <f>VLOOKUP($A44,'Annual_Prices-Nominal'!$A:$CA,MATCH(BN$3,'Annual_Prices-Nominal'!$A$3:$CA$3,0),0)</f>
        <v>16</v>
      </c>
      <c r="BO44" s="32">
        <f>VLOOKUP($A44,'Annual_Prices-Nominal'!$A:$CA,MATCH(BO$3,'Annual_Prices-Nominal'!$A$3:$CA$3,0),0)</f>
        <v>23.47</v>
      </c>
      <c r="BP44" s="32">
        <f>VLOOKUP($A44,'Annual_Prices-Nominal'!$A:$CA,MATCH(BP$3,'Annual_Prices-Nominal'!$A$3:$CA$3,0),0)</f>
        <v>21.87</v>
      </c>
      <c r="BQ44" s="32">
        <f>VLOOKUP($A44,'Annual_Prices-Nominal'!$A:$CA,MATCH(BQ$3,'Annual_Prices-Nominal'!$A$3:$CA$3,0),0)</f>
        <v>27.47</v>
      </c>
      <c r="BR44" s="32">
        <f>VLOOKUP($A44,'Annual_Prices-Nominal'!$A:$CA,MATCH(BR$3,'Annual_Prices-Nominal'!$A$3:$CA$3,0),0)</f>
        <v>29.34</v>
      </c>
      <c r="BS44" s="32">
        <f>VLOOKUP($A44,'Annual_Prices-Nominal'!$A:$CA,MATCH(BS$3,'Annual_Prices-Nominal'!$A$3:$CA$3,0),0)</f>
        <v>24.8</v>
      </c>
      <c r="BT44" s="32">
        <f>VLOOKUP($A44,'Annual_Prices-Nominal'!$A:$CA,MATCH(BT$3,'Annual_Prices-Nominal'!$A$3:$CA$3,0),0)</f>
        <v>24.8</v>
      </c>
      <c r="BU44" s="32">
        <f>VLOOKUP($A44,'Annual_Prices-Nominal'!$A:$CA,MATCH(BU$3,'Annual_Prices-Nominal'!$A$3:$CA$3,0),0)</f>
        <v>24.8</v>
      </c>
      <c r="BV44" s="32">
        <f>VLOOKUP($A44,'Annual_Prices-Nominal'!$A:$CA,MATCH(BV$3,'Annual_Prices-Nominal'!$A$3:$CA$3,0),0)</f>
        <v>25.87</v>
      </c>
      <c r="BW44" s="32">
        <f>VLOOKUP($A44,'Annual_Prices-Nominal'!$A:$CA,MATCH(BW$3,'Annual_Prices-Nominal'!$A$3:$CA$3,0),0)</f>
        <v>22.94</v>
      </c>
      <c r="BX44" s="32">
        <f>VLOOKUP($A44,'Annual_Prices-Nominal'!$A:$CA,MATCH(BX$3,'Annual_Prices-Nominal'!$A$3:$CA$3,0),0)</f>
        <v>16</v>
      </c>
      <c r="BY44" s="32">
        <f>VLOOKUP($A44,'Annual_Prices-Nominal'!$A:$CA,MATCH(BY$3,'Annual_Prices-Nominal'!$A$3:$CA$3,0),0)</f>
        <v>3.2</v>
      </c>
      <c r="BZ44" s="32">
        <f>VLOOKUP($A44,'Annual_Prices-Nominal'!$A:$CA,MATCH(BZ$3,'Annual_Prices-Nominal'!$A$3:$CA$3,0),0)</f>
        <v>3.2</v>
      </c>
      <c r="CA44" s="32">
        <f>VLOOKUP($A44,'Annual_Prices-Nominal'!$A:$CA,MATCH(CA$3,'Annual_Prices-Nominal'!$A$3:$CA$3,0),0)</f>
        <v>3.2947366666666666</v>
      </c>
      <c r="CB44" s="38">
        <f>VLOOKUP($A44,'Annual_Prices-Nominal'!$A:$CA,MATCH(CB$3,'Annual_Prices-Nominal'!$A$3:$CA$3,0),0)</f>
        <v>2.7773329333333336</v>
      </c>
      <c r="CD44" s="39">
        <f>VLOOKUP($A44,GDP!$A$8:$D$50,3,0)</f>
        <v>1.8651594535536265E-2</v>
      </c>
    </row>
    <row r="45" spans="1:82" ht="14.4" x14ac:dyDescent="0.3">
      <c r="A45" s="23">
        <f t="shared" si="6"/>
        <v>2026</v>
      </c>
      <c r="B45" s="27">
        <f t="shared" si="7"/>
        <v>46174</v>
      </c>
      <c r="C45" s="31">
        <v>31.251010000000001</v>
      </c>
      <c r="D45" s="32">
        <v>27.577069999999999</v>
      </c>
      <c r="E45" s="32">
        <v>30.645810000000001</v>
      </c>
      <c r="F45" s="32">
        <v>26.976420000000001</v>
      </c>
      <c r="G45" s="32">
        <v>31.023150000000001</v>
      </c>
      <c r="H45" s="32">
        <v>26.887080000000001</v>
      </c>
      <c r="I45" s="32">
        <v>26.53</v>
      </c>
      <c r="J45" s="32">
        <v>25.54</v>
      </c>
      <c r="K45" s="32">
        <v>26.8</v>
      </c>
      <c r="L45" s="32">
        <v>25.72</v>
      </c>
      <c r="M45" s="32">
        <v>19.8</v>
      </c>
      <c r="N45" s="32">
        <v>20.88</v>
      </c>
      <c r="P45" s="32">
        <f>VLOOKUP($A45,'Annual_Prices-Nominal'!$A$4:$X$39,MATCH('Forecast-Peak_OffPeak-Nominal'!P$3,'Annual_Prices-Nominal'!$A$3:$X$3,0),FALSE)</f>
        <v>110.65300000000001</v>
      </c>
      <c r="Q45" s="32">
        <f>VLOOKUP($A45,'Annual_Prices-Nominal'!$A$4:$X$39,MATCH('Forecast-Peak_OffPeak-Nominal'!Q$3,'Annual_Prices-Nominal'!$A$3:$X$3,0),FALSE)</f>
        <v>111.59</v>
      </c>
      <c r="R45" s="32">
        <f>VLOOKUP($A45,'Annual_Prices-Nominal'!$A$4:$X$39,MATCH('Forecast-Peak_OffPeak-Nominal'!R$3,'Annual_Prices-Nominal'!$A$3:$X$3,0),FALSE)</f>
        <v>109.62</v>
      </c>
      <c r="S45" s="32">
        <f>VLOOKUP($A45,'Annual_Prices-Nominal'!$A$4:$X$39,MATCH('Forecast-Peak_OffPeak-Nominal'!S$3,'Annual_Prices-Nominal'!$A$3:$X$3,0),FALSE)</f>
        <v>108.68</v>
      </c>
      <c r="T45" s="32">
        <f>VLOOKUP($A45,'Annual_Prices-Nominal'!$A$4:$X$39,MATCH('Forecast-Peak_OffPeak-Nominal'!T$3,'Annual_Prices-Nominal'!$A$3:$X$3,0),FALSE)</f>
        <v>51.824710042329059</v>
      </c>
      <c r="U45" s="32">
        <f>VLOOKUP($A45,'Annual_Prices-Nominal'!$A$4:$X$39,MATCH('Forecast-Peak_OffPeak-Nominal'!U$3,'Annual_Prices-Nominal'!$A$3:$X$3,0),FALSE)</f>
        <v>49.7</v>
      </c>
      <c r="V45" s="32">
        <f>VLOOKUP($A45,'Annual_Prices-Nominal'!$A$4:$X$39,MATCH('Forecast-Peak_OffPeak-Nominal'!V$3,'Annual_Prices-Nominal'!$A$3:$X$3,0),FALSE)</f>
        <v>48.718907826086948</v>
      </c>
      <c r="W45" s="32">
        <f>VLOOKUP($A45,'Annual_Prices-Nominal'!$A$4:$X$39,MATCH('Forecast-Peak_OffPeak-Nominal'!W$3,'Annual_Prices-Nominal'!$A$3:$X$3,0),FALSE)</f>
        <v>15.19</v>
      </c>
      <c r="X45" s="32">
        <f>VLOOKUP($A45,'Annual_Prices-Nominal'!$A$4:$X$39,MATCH('Forecast-Peak_OffPeak-Nominal'!X$3,'Annual_Prices-Nominal'!$A$3:$X$3,0),FALSE)</f>
        <v>13.25</v>
      </c>
      <c r="Y45" s="38">
        <f>VLOOKUP($A45,'Annual_Prices-Nominal'!$A$4:$X$39,MATCH('Forecast-Peak_OffPeak-Nominal'!Y$3,'Annual_Prices-Nominal'!$A$3:$X$3,0),FALSE)</f>
        <v>35.72817021276596</v>
      </c>
      <c r="AA45" s="31">
        <v>3.42</v>
      </c>
      <c r="AB45" s="32">
        <v>2.76</v>
      </c>
      <c r="AC45" s="32">
        <v>3.1</v>
      </c>
      <c r="AD45" s="32">
        <v>3.09</v>
      </c>
      <c r="AE45" s="32">
        <v>3.42</v>
      </c>
      <c r="AF45" s="32">
        <v>3.02</v>
      </c>
      <c r="AG45" s="38">
        <v>0.31506003690751205</v>
      </c>
      <c r="AI45" s="32">
        <v>8.9060619142079034</v>
      </c>
      <c r="AJ45" s="32">
        <v>3.4229699838671199</v>
      </c>
      <c r="AL45" s="33">
        <v>0.52661118131807061</v>
      </c>
      <c r="AM45" s="33">
        <v>0.72465880888052037</v>
      </c>
      <c r="AO45" s="34">
        <f>VLOOKUP($A45,'Annual_Prices-Nominal'!$A$4:$CH$39,MATCH('Forecast-Peak_OffPeak-Nominal'!AO$3,'Annual_Prices-Nominal'!$A$3:$CH$3,0),FALSE)</f>
        <v>2</v>
      </c>
      <c r="AP45" s="35">
        <f>VLOOKUP($A45,'Annual_Prices-Nominal'!$A$4:$CH$39,MATCH('Forecast-Peak_OffPeak-Nominal'!AP$3,'Annual_Prices-Nominal'!$A$3:$CH$3,0),FALSE)</f>
        <v>2</v>
      </c>
      <c r="AQ45" s="36">
        <f>IF(AND(MONTH($B45)&gt;=5,MONTH($B45)&lt;=9),VLOOKUP($A45,'Annual_Prices-Nominal'!$A$1:$AQ$39,MATCH('Forecast-Peak_OffPeak-Nominal'!AQ$2,'Annual_Prices-Nominal'!$A$2:$AQ$2,0),FALSE),0)</f>
        <v>500</v>
      </c>
      <c r="AR45" s="37">
        <f>IF(AND(MONTH($B45)&gt;=5,MONTH($B45)&lt;=9),VLOOKUP($A45,'Annual_Prices-Nominal'!$A$1:$AQ$39,MATCH('Forecast-Peak_OffPeak-Nominal'!AR$2,'Annual_Prices-Nominal'!$A$2:$AQ$2,0),FALSE),0)</f>
        <v>3500</v>
      </c>
      <c r="AT45" s="83">
        <f>VLOOKUP($A45,'Annual_Prices-Nominal'!$A$4:$CH$39,MATCH('Forecast-Peak_OffPeak-Nominal'!AT$3,'Annual_Prices-Nominal'!$A$3:$CH$3,0),FALSE)</f>
        <v>15.35</v>
      </c>
      <c r="AU45" s="38">
        <f>VLOOKUP($A45,'Annual_Prices-Nominal'!$A$4:$CH$39,MATCH('Forecast-Peak_OffPeak-Nominal'!AU$3,'Annual_Prices-Nominal'!$A$3:$CH$3,0),FALSE)</f>
        <v>15.35</v>
      </c>
      <c r="AV45" s="38">
        <f>VLOOKUP($A45,'Annual_Prices-Nominal'!$A$4:$CH$39,MATCH('Forecast-Peak_OffPeak-Nominal'!AV$3,'Annual_Prices-Nominal'!$A$3:$CH$3,0),FALSE)</f>
        <v>0</v>
      </c>
      <c r="AX45" s="31">
        <f t="shared" si="0"/>
        <v>11.322829710144928</v>
      </c>
      <c r="AY45" s="32">
        <f t="shared" si="1"/>
        <v>10.147619205298014</v>
      </c>
      <c r="AZ45" s="32">
        <f t="shared" si="2"/>
        <v>10.272566225165564</v>
      </c>
      <c r="BA45" s="32">
        <f t="shared" si="3"/>
        <v>7.757309941520468</v>
      </c>
      <c r="BB45" s="32">
        <f t="shared" si="4"/>
        <v>7.8362573099415211</v>
      </c>
      <c r="BC45" s="38">
        <f t="shared" si="5"/>
        <v>6.4077669902912628</v>
      </c>
      <c r="BE45" s="60">
        <v>170.89600000000002</v>
      </c>
      <c r="BF45" s="38">
        <v>249.25845294243592</v>
      </c>
      <c r="BH45" s="31">
        <f>VLOOKUP($A45,'Annual_Prices-Nominal'!$A:$CA,MATCH(BH$3,'Annual_Prices-Nominal'!$A$3:$CA$3,0),0)</f>
        <v>29</v>
      </c>
      <c r="BI45" s="31">
        <f>VLOOKUP($A45,'Annual_Prices-Nominal'!$A:$CA,MATCH(BI$3,'Annual_Prices-Nominal'!$A$3:$CA$3,0),0)</f>
        <v>40.889333333333333</v>
      </c>
      <c r="BJ45" s="32">
        <f>VLOOKUP($A45,'Annual_Prices-Nominal'!$A:$CA,MATCH(BJ$3,'Annual_Prices-Nominal'!$A$3:$CA$3,0),0)</f>
        <v>32.889333333333333</v>
      </c>
      <c r="BK45" s="32">
        <f>VLOOKUP($A45,'Annual_Prices-Nominal'!$A:$CA,MATCH(BK$3,'Annual_Prices-Nominal'!$A$3:$CA$3,0),0)</f>
        <v>29.87</v>
      </c>
      <c r="BL45" s="32">
        <f>VLOOKUP($A45,'Annual_Prices-Nominal'!$A:$CA,MATCH(BL$3,'Annual_Prices-Nominal'!$A$3:$CA$3,0),0)</f>
        <v>29.87</v>
      </c>
      <c r="BM45" s="32">
        <f>VLOOKUP($A45,'Annual_Prices-Nominal'!$A:$CA,MATCH(BM$3,'Annual_Prices-Nominal'!$A$3:$CA$3,0),0)</f>
        <v>29.87</v>
      </c>
      <c r="BN45" s="32">
        <f>VLOOKUP($A45,'Annual_Prices-Nominal'!$A:$CA,MATCH(BN$3,'Annual_Prices-Nominal'!$A$3:$CA$3,0),0)</f>
        <v>16</v>
      </c>
      <c r="BO45" s="32">
        <f>VLOOKUP($A45,'Annual_Prices-Nominal'!$A:$CA,MATCH(BO$3,'Annual_Prices-Nominal'!$A$3:$CA$3,0),0)</f>
        <v>23.47</v>
      </c>
      <c r="BP45" s="32">
        <f>VLOOKUP($A45,'Annual_Prices-Nominal'!$A:$CA,MATCH(BP$3,'Annual_Prices-Nominal'!$A$3:$CA$3,0),0)</f>
        <v>21.87</v>
      </c>
      <c r="BQ45" s="32">
        <f>VLOOKUP($A45,'Annual_Prices-Nominal'!$A:$CA,MATCH(BQ$3,'Annual_Prices-Nominal'!$A$3:$CA$3,0),0)</f>
        <v>27.47</v>
      </c>
      <c r="BR45" s="32">
        <f>VLOOKUP($A45,'Annual_Prices-Nominal'!$A:$CA,MATCH(BR$3,'Annual_Prices-Nominal'!$A$3:$CA$3,0),0)</f>
        <v>29.34</v>
      </c>
      <c r="BS45" s="32">
        <f>VLOOKUP($A45,'Annual_Prices-Nominal'!$A:$CA,MATCH(BS$3,'Annual_Prices-Nominal'!$A$3:$CA$3,0),0)</f>
        <v>24.8</v>
      </c>
      <c r="BT45" s="32">
        <f>VLOOKUP($A45,'Annual_Prices-Nominal'!$A:$CA,MATCH(BT$3,'Annual_Prices-Nominal'!$A$3:$CA$3,0),0)</f>
        <v>24.8</v>
      </c>
      <c r="BU45" s="32">
        <f>VLOOKUP($A45,'Annual_Prices-Nominal'!$A:$CA,MATCH(BU$3,'Annual_Prices-Nominal'!$A$3:$CA$3,0),0)</f>
        <v>24.8</v>
      </c>
      <c r="BV45" s="32">
        <f>VLOOKUP($A45,'Annual_Prices-Nominal'!$A:$CA,MATCH(BV$3,'Annual_Prices-Nominal'!$A$3:$CA$3,0),0)</f>
        <v>25.87</v>
      </c>
      <c r="BW45" s="32">
        <f>VLOOKUP($A45,'Annual_Prices-Nominal'!$A:$CA,MATCH(BW$3,'Annual_Prices-Nominal'!$A$3:$CA$3,0),0)</f>
        <v>22.94</v>
      </c>
      <c r="BX45" s="32">
        <f>VLOOKUP($A45,'Annual_Prices-Nominal'!$A:$CA,MATCH(BX$3,'Annual_Prices-Nominal'!$A$3:$CA$3,0),0)</f>
        <v>16</v>
      </c>
      <c r="BY45" s="32">
        <f>VLOOKUP($A45,'Annual_Prices-Nominal'!$A:$CA,MATCH(BY$3,'Annual_Prices-Nominal'!$A$3:$CA$3,0),0)</f>
        <v>3.2</v>
      </c>
      <c r="BZ45" s="32">
        <f>VLOOKUP($A45,'Annual_Prices-Nominal'!$A:$CA,MATCH(BZ$3,'Annual_Prices-Nominal'!$A$3:$CA$3,0),0)</f>
        <v>3.2</v>
      </c>
      <c r="CA45" s="32">
        <f>VLOOKUP($A45,'Annual_Prices-Nominal'!$A:$CA,MATCH(CA$3,'Annual_Prices-Nominal'!$A$3:$CA$3,0),0)</f>
        <v>3.2947366666666666</v>
      </c>
      <c r="CB45" s="38">
        <f>VLOOKUP($A45,'Annual_Prices-Nominal'!$A:$CA,MATCH(CB$3,'Annual_Prices-Nominal'!$A$3:$CA$3,0),0)</f>
        <v>2.7773329333333336</v>
      </c>
      <c r="CD45" s="39">
        <f>VLOOKUP($A45,GDP!$A$8:$D$50,3,0)</f>
        <v>1.8651594535536265E-2</v>
      </c>
    </row>
    <row r="46" spans="1:82" ht="14.4" x14ac:dyDescent="0.3">
      <c r="A46" s="23">
        <f t="shared" si="6"/>
        <v>2026</v>
      </c>
      <c r="B46" s="27">
        <f t="shared" si="7"/>
        <v>46204</v>
      </c>
      <c r="C46" s="31">
        <v>34.020099999999999</v>
      </c>
      <c r="D46" s="32">
        <v>29.345089999999999</v>
      </c>
      <c r="E46" s="32">
        <v>31.94847</v>
      </c>
      <c r="F46" s="32">
        <v>28.492360000000001</v>
      </c>
      <c r="G46" s="32">
        <v>32.591270000000002</v>
      </c>
      <c r="H46" s="32">
        <v>28.636500000000002</v>
      </c>
      <c r="I46" s="32">
        <v>27.34</v>
      </c>
      <c r="J46" s="32">
        <v>26.16</v>
      </c>
      <c r="K46" s="32">
        <v>27.38</v>
      </c>
      <c r="L46" s="32">
        <v>26.3</v>
      </c>
      <c r="M46" s="32">
        <v>23.46</v>
      </c>
      <c r="N46" s="32">
        <v>23.15</v>
      </c>
      <c r="P46" s="32">
        <f>VLOOKUP($A46,'Annual_Prices-Nominal'!$A$4:$X$39,MATCH('Forecast-Peak_OffPeak-Nominal'!P$3,'Annual_Prices-Nominal'!$A$3:$X$3,0),FALSE)</f>
        <v>110.65300000000001</v>
      </c>
      <c r="Q46" s="32">
        <f>VLOOKUP($A46,'Annual_Prices-Nominal'!$A$4:$X$39,MATCH('Forecast-Peak_OffPeak-Nominal'!Q$3,'Annual_Prices-Nominal'!$A$3:$X$3,0),FALSE)</f>
        <v>111.59</v>
      </c>
      <c r="R46" s="32">
        <f>VLOOKUP($A46,'Annual_Prices-Nominal'!$A$4:$X$39,MATCH('Forecast-Peak_OffPeak-Nominal'!R$3,'Annual_Prices-Nominal'!$A$3:$X$3,0),FALSE)</f>
        <v>109.62</v>
      </c>
      <c r="S46" s="32">
        <f>VLOOKUP($A46,'Annual_Prices-Nominal'!$A$4:$X$39,MATCH('Forecast-Peak_OffPeak-Nominal'!S$3,'Annual_Prices-Nominal'!$A$3:$X$3,0),FALSE)</f>
        <v>108.68</v>
      </c>
      <c r="T46" s="32">
        <f>VLOOKUP($A46,'Annual_Prices-Nominal'!$A$4:$X$39,MATCH('Forecast-Peak_OffPeak-Nominal'!T$3,'Annual_Prices-Nominal'!$A$3:$X$3,0),FALSE)</f>
        <v>51.824710042329059</v>
      </c>
      <c r="U46" s="32">
        <f>VLOOKUP($A46,'Annual_Prices-Nominal'!$A$4:$X$39,MATCH('Forecast-Peak_OffPeak-Nominal'!U$3,'Annual_Prices-Nominal'!$A$3:$X$3,0),FALSE)</f>
        <v>49.7</v>
      </c>
      <c r="V46" s="32">
        <f>VLOOKUP($A46,'Annual_Prices-Nominal'!$A$4:$X$39,MATCH('Forecast-Peak_OffPeak-Nominal'!V$3,'Annual_Prices-Nominal'!$A$3:$X$3,0),FALSE)</f>
        <v>48.718907826086948</v>
      </c>
      <c r="W46" s="32">
        <f>VLOOKUP($A46,'Annual_Prices-Nominal'!$A$4:$X$39,MATCH('Forecast-Peak_OffPeak-Nominal'!W$3,'Annual_Prices-Nominal'!$A$3:$X$3,0),FALSE)</f>
        <v>15.19</v>
      </c>
      <c r="X46" s="32">
        <f>VLOOKUP($A46,'Annual_Prices-Nominal'!$A$4:$X$39,MATCH('Forecast-Peak_OffPeak-Nominal'!X$3,'Annual_Prices-Nominal'!$A$3:$X$3,0),FALSE)</f>
        <v>13.25</v>
      </c>
      <c r="Y46" s="38">
        <f>VLOOKUP($A46,'Annual_Prices-Nominal'!$A$4:$X$39,MATCH('Forecast-Peak_OffPeak-Nominal'!Y$3,'Annual_Prices-Nominal'!$A$3:$X$3,0),FALSE)</f>
        <v>35.72817021276596</v>
      </c>
      <c r="AA46" s="31">
        <v>3.42</v>
      </c>
      <c r="AB46" s="32">
        <v>2.76</v>
      </c>
      <c r="AC46" s="32">
        <v>3.08</v>
      </c>
      <c r="AD46" s="32">
        <v>3.09</v>
      </c>
      <c r="AE46" s="32">
        <v>3.4</v>
      </c>
      <c r="AF46" s="32">
        <v>2.94</v>
      </c>
      <c r="AG46" s="38">
        <v>0.31506003690751205</v>
      </c>
      <c r="AI46" s="32">
        <v>8.8996909949986236</v>
      </c>
      <c r="AJ46" s="32">
        <v>3.4165990646578401</v>
      </c>
      <c r="AL46" s="33">
        <v>0.52242979444793802</v>
      </c>
      <c r="AM46" s="33">
        <v>0.72047742201038778</v>
      </c>
      <c r="AO46" s="34">
        <f>VLOOKUP($A46,'Annual_Prices-Nominal'!$A$4:$CH$39,MATCH('Forecast-Peak_OffPeak-Nominal'!AO$3,'Annual_Prices-Nominal'!$A$3:$CH$3,0),FALSE)</f>
        <v>2</v>
      </c>
      <c r="AP46" s="35">
        <f>VLOOKUP($A46,'Annual_Prices-Nominal'!$A$4:$CH$39,MATCH('Forecast-Peak_OffPeak-Nominal'!AP$3,'Annual_Prices-Nominal'!$A$3:$CH$3,0),FALSE)</f>
        <v>2</v>
      </c>
      <c r="AQ46" s="36">
        <f>IF(AND(MONTH($B46)&gt;=5,MONTH($B46)&lt;=9),VLOOKUP($A46,'Annual_Prices-Nominal'!$A$1:$AQ$39,MATCH('Forecast-Peak_OffPeak-Nominal'!AQ$2,'Annual_Prices-Nominal'!$A$2:$AQ$2,0),FALSE),0)</f>
        <v>500</v>
      </c>
      <c r="AR46" s="37">
        <f>IF(AND(MONTH($B46)&gt;=5,MONTH($B46)&lt;=9),VLOOKUP($A46,'Annual_Prices-Nominal'!$A$1:$AQ$39,MATCH('Forecast-Peak_OffPeak-Nominal'!AR$2,'Annual_Prices-Nominal'!$A$2:$AQ$2,0),FALSE),0)</f>
        <v>3500</v>
      </c>
      <c r="AT46" s="83">
        <f>VLOOKUP($A46,'Annual_Prices-Nominal'!$A$4:$CH$39,MATCH('Forecast-Peak_OffPeak-Nominal'!AT$3,'Annual_Prices-Nominal'!$A$3:$CH$3,0),FALSE)</f>
        <v>15.35</v>
      </c>
      <c r="AU46" s="38">
        <f>VLOOKUP($A46,'Annual_Prices-Nominal'!$A$4:$CH$39,MATCH('Forecast-Peak_OffPeak-Nominal'!AU$3,'Annual_Prices-Nominal'!$A$3:$CH$3,0),FALSE)</f>
        <v>15.35</v>
      </c>
      <c r="AV46" s="38">
        <f>VLOOKUP($A46,'Annual_Prices-Nominal'!$A$4:$CH$39,MATCH('Forecast-Peak_OffPeak-Nominal'!AV$3,'Annual_Prices-Nominal'!$A$3:$CH$3,0),FALSE)</f>
        <v>0</v>
      </c>
      <c r="AX46" s="31">
        <f t="shared" si="0"/>
        <v>12.326123188405798</v>
      </c>
      <c r="AY46" s="32">
        <f t="shared" si="1"/>
        <v>10.866826530612245</v>
      </c>
      <c r="AZ46" s="32">
        <f t="shared" si="2"/>
        <v>11.085465986394558</v>
      </c>
      <c r="BA46" s="32">
        <f t="shared" si="3"/>
        <v>8.0411764705882351</v>
      </c>
      <c r="BB46" s="32">
        <f t="shared" si="4"/>
        <v>8.052941176470588</v>
      </c>
      <c r="BC46" s="38">
        <f t="shared" si="5"/>
        <v>7.5922330097087389</v>
      </c>
      <c r="BE46" s="60">
        <v>170.89600000000002</v>
      </c>
      <c r="BF46" s="38">
        <v>249.25845294243592</v>
      </c>
      <c r="BH46" s="31">
        <f>VLOOKUP($A46,'Annual_Prices-Nominal'!$A:$CA,MATCH(BH$3,'Annual_Prices-Nominal'!$A$3:$CA$3,0),0)</f>
        <v>29</v>
      </c>
      <c r="BI46" s="31">
        <f>VLOOKUP($A46,'Annual_Prices-Nominal'!$A:$CA,MATCH(BI$3,'Annual_Prices-Nominal'!$A$3:$CA$3,0),0)</f>
        <v>40.889333333333333</v>
      </c>
      <c r="BJ46" s="32">
        <f>VLOOKUP($A46,'Annual_Prices-Nominal'!$A:$CA,MATCH(BJ$3,'Annual_Prices-Nominal'!$A$3:$CA$3,0),0)</f>
        <v>32.889333333333333</v>
      </c>
      <c r="BK46" s="32">
        <f>VLOOKUP($A46,'Annual_Prices-Nominal'!$A:$CA,MATCH(BK$3,'Annual_Prices-Nominal'!$A$3:$CA$3,0),0)</f>
        <v>29.87</v>
      </c>
      <c r="BL46" s="32">
        <f>VLOOKUP($A46,'Annual_Prices-Nominal'!$A:$CA,MATCH(BL$3,'Annual_Prices-Nominal'!$A$3:$CA$3,0),0)</f>
        <v>29.87</v>
      </c>
      <c r="BM46" s="32">
        <f>VLOOKUP($A46,'Annual_Prices-Nominal'!$A:$CA,MATCH(BM$3,'Annual_Prices-Nominal'!$A$3:$CA$3,0),0)</f>
        <v>29.87</v>
      </c>
      <c r="BN46" s="32">
        <f>VLOOKUP($A46,'Annual_Prices-Nominal'!$A:$CA,MATCH(BN$3,'Annual_Prices-Nominal'!$A$3:$CA$3,0),0)</f>
        <v>16</v>
      </c>
      <c r="BO46" s="32">
        <f>VLOOKUP($A46,'Annual_Prices-Nominal'!$A:$CA,MATCH(BO$3,'Annual_Prices-Nominal'!$A$3:$CA$3,0),0)</f>
        <v>23.47</v>
      </c>
      <c r="BP46" s="32">
        <f>VLOOKUP($A46,'Annual_Prices-Nominal'!$A:$CA,MATCH(BP$3,'Annual_Prices-Nominal'!$A$3:$CA$3,0),0)</f>
        <v>21.87</v>
      </c>
      <c r="BQ46" s="32">
        <f>VLOOKUP($A46,'Annual_Prices-Nominal'!$A:$CA,MATCH(BQ$3,'Annual_Prices-Nominal'!$A$3:$CA$3,0),0)</f>
        <v>27.47</v>
      </c>
      <c r="BR46" s="32">
        <f>VLOOKUP($A46,'Annual_Prices-Nominal'!$A:$CA,MATCH(BR$3,'Annual_Prices-Nominal'!$A$3:$CA$3,0),0)</f>
        <v>29.34</v>
      </c>
      <c r="BS46" s="32">
        <f>VLOOKUP($A46,'Annual_Prices-Nominal'!$A:$CA,MATCH(BS$3,'Annual_Prices-Nominal'!$A$3:$CA$3,0),0)</f>
        <v>24.8</v>
      </c>
      <c r="BT46" s="32">
        <f>VLOOKUP($A46,'Annual_Prices-Nominal'!$A:$CA,MATCH(BT$3,'Annual_Prices-Nominal'!$A$3:$CA$3,0),0)</f>
        <v>24.8</v>
      </c>
      <c r="BU46" s="32">
        <f>VLOOKUP($A46,'Annual_Prices-Nominal'!$A:$CA,MATCH(BU$3,'Annual_Prices-Nominal'!$A$3:$CA$3,0),0)</f>
        <v>24.8</v>
      </c>
      <c r="BV46" s="32">
        <f>VLOOKUP($A46,'Annual_Prices-Nominal'!$A:$CA,MATCH(BV$3,'Annual_Prices-Nominal'!$A$3:$CA$3,0),0)</f>
        <v>25.87</v>
      </c>
      <c r="BW46" s="32">
        <f>VLOOKUP($A46,'Annual_Prices-Nominal'!$A:$CA,MATCH(BW$3,'Annual_Prices-Nominal'!$A$3:$CA$3,0),0)</f>
        <v>22.94</v>
      </c>
      <c r="BX46" s="32">
        <f>VLOOKUP($A46,'Annual_Prices-Nominal'!$A:$CA,MATCH(BX$3,'Annual_Prices-Nominal'!$A$3:$CA$3,0),0)</f>
        <v>16</v>
      </c>
      <c r="BY46" s="32">
        <f>VLOOKUP($A46,'Annual_Prices-Nominal'!$A:$CA,MATCH(BY$3,'Annual_Prices-Nominal'!$A$3:$CA$3,0),0)</f>
        <v>3.2</v>
      </c>
      <c r="BZ46" s="32">
        <f>VLOOKUP($A46,'Annual_Prices-Nominal'!$A:$CA,MATCH(BZ$3,'Annual_Prices-Nominal'!$A$3:$CA$3,0),0)</f>
        <v>3.2</v>
      </c>
      <c r="CA46" s="32">
        <f>VLOOKUP($A46,'Annual_Prices-Nominal'!$A:$CA,MATCH(CA$3,'Annual_Prices-Nominal'!$A$3:$CA$3,0),0)</f>
        <v>3.2947366666666666</v>
      </c>
      <c r="CB46" s="38">
        <f>VLOOKUP($A46,'Annual_Prices-Nominal'!$A:$CA,MATCH(CB$3,'Annual_Prices-Nominal'!$A$3:$CA$3,0),0)</f>
        <v>2.7773329333333336</v>
      </c>
      <c r="CD46" s="39">
        <f>VLOOKUP($A46,GDP!$A$8:$D$50,3,0)</f>
        <v>1.8651594535536265E-2</v>
      </c>
    </row>
    <row r="47" spans="1:82" ht="14.4" x14ac:dyDescent="0.3">
      <c r="A47" s="23">
        <f t="shared" si="6"/>
        <v>2026</v>
      </c>
      <c r="B47" s="27">
        <f t="shared" si="7"/>
        <v>46235</v>
      </c>
      <c r="C47" s="31">
        <v>31.598790000000001</v>
      </c>
      <c r="D47" s="32">
        <v>28.361229999999999</v>
      </c>
      <c r="E47" s="32">
        <v>30.462140000000002</v>
      </c>
      <c r="F47" s="32">
        <v>27.226669999999999</v>
      </c>
      <c r="G47" s="32">
        <v>30.774480000000001</v>
      </c>
      <c r="H47" s="32">
        <v>27.16386</v>
      </c>
      <c r="I47" s="32">
        <v>25.89</v>
      </c>
      <c r="J47" s="32">
        <v>25.03</v>
      </c>
      <c r="K47" s="32">
        <v>26.23</v>
      </c>
      <c r="L47" s="32">
        <v>25.33</v>
      </c>
      <c r="M47" s="32">
        <v>23.11</v>
      </c>
      <c r="N47" s="32">
        <v>21.31</v>
      </c>
      <c r="P47" s="32">
        <f>VLOOKUP($A47,'Annual_Prices-Nominal'!$A$4:$X$39,MATCH('Forecast-Peak_OffPeak-Nominal'!P$3,'Annual_Prices-Nominal'!$A$3:$X$3,0),FALSE)</f>
        <v>110.65300000000001</v>
      </c>
      <c r="Q47" s="32">
        <f>VLOOKUP($A47,'Annual_Prices-Nominal'!$A$4:$X$39,MATCH('Forecast-Peak_OffPeak-Nominal'!Q$3,'Annual_Prices-Nominal'!$A$3:$X$3,0),FALSE)</f>
        <v>111.59</v>
      </c>
      <c r="R47" s="32">
        <f>VLOOKUP($A47,'Annual_Prices-Nominal'!$A$4:$X$39,MATCH('Forecast-Peak_OffPeak-Nominal'!R$3,'Annual_Prices-Nominal'!$A$3:$X$3,0),FALSE)</f>
        <v>109.62</v>
      </c>
      <c r="S47" s="32">
        <f>VLOOKUP($A47,'Annual_Prices-Nominal'!$A$4:$X$39,MATCH('Forecast-Peak_OffPeak-Nominal'!S$3,'Annual_Prices-Nominal'!$A$3:$X$3,0),FALSE)</f>
        <v>108.68</v>
      </c>
      <c r="T47" s="32">
        <f>VLOOKUP($A47,'Annual_Prices-Nominal'!$A$4:$X$39,MATCH('Forecast-Peak_OffPeak-Nominal'!T$3,'Annual_Prices-Nominal'!$A$3:$X$3,0),FALSE)</f>
        <v>51.824710042329059</v>
      </c>
      <c r="U47" s="32">
        <f>VLOOKUP($A47,'Annual_Prices-Nominal'!$A$4:$X$39,MATCH('Forecast-Peak_OffPeak-Nominal'!U$3,'Annual_Prices-Nominal'!$A$3:$X$3,0),FALSE)</f>
        <v>49.7</v>
      </c>
      <c r="V47" s="32">
        <f>VLOOKUP($A47,'Annual_Prices-Nominal'!$A$4:$X$39,MATCH('Forecast-Peak_OffPeak-Nominal'!V$3,'Annual_Prices-Nominal'!$A$3:$X$3,0),FALSE)</f>
        <v>48.718907826086948</v>
      </c>
      <c r="W47" s="32">
        <f>VLOOKUP($A47,'Annual_Prices-Nominal'!$A$4:$X$39,MATCH('Forecast-Peak_OffPeak-Nominal'!W$3,'Annual_Prices-Nominal'!$A$3:$X$3,0),FALSE)</f>
        <v>15.19</v>
      </c>
      <c r="X47" s="32">
        <f>VLOOKUP($A47,'Annual_Prices-Nominal'!$A$4:$X$39,MATCH('Forecast-Peak_OffPeak-Nominal'!X$3,'Annual_Prices-Nominal'!$A$3:$X$3,0),FALSE)</f>
        <v>13.25</v>
      </c>
      <c r="Y47" s="38">
        <f>VLOOKUP($A47,'Annual_Prices-Nominal'!$A$4:$X$39,MATCH('Forecast-Peak_OffPeak-Nominal'!Y$3,'Annual_Prices-Nominal'!$A$3:$X$3,0),FALSE)</f>
        <v>35.72817021276596</v>
      </c>
      <c r="AA47" s="31">
        <v>3.37</v>
      </c>
      <c r="AB47" s="32">
        <v>3</v>
      </c>
      <c r="AC47" s="32">
        <v>3.02</v>
      </c>
      <c r="AD47" s="32">
        <v>3.33</v>
      </c>
      <c r="AE47" s="32">
        <v>3.36</v>
      </c>
      <c r="AF47" s="32">
        <v>3.1</v>
      </c>
      <c r="AG47" s="38">
        <v>0.31506003690751205</v>
      </c>
      <c r="AI47" s="32">
        <v>8.8524968538805542</v>
      </c>
      <c r="AJ47" s="32">
        <v>3.3694049235397698</v>
      </c>
      <c r="AL47" s="33">
        <v>0.52727319759486702</v>
      </c>
      <c r="AM47" s="33">
        <v>0.72532082515731666</v>
      </c>
      <c r="AO47" s="34">
        <f>VLOOKUP($A47,'Annual_Prices-Nominal'!$A$4:$CH$39,MATCH('Forecast-Peak_OffPeak-Nominal'!AO$3,'Annual_Prices-Nominal'!$A$3:$CH$3,0),FALSE)</f>
        <v>2</v>
      </c>
      <c r="AP47" s="35">
        <f>VLOOKUP($A47,'Annual_Prices-Nominal'!$A$4:$CH$39,MATCH('Forecast-Peak_OffPeak-Nominal'!AP$3,'Annual_Prices-Nominal'!$A$3:$CH$3,0),FALSE)</f>
        <v>2</v>
      </c>
      <c r="AQ47" s="36">
        <f>IF(AND(MONTH($B47)&gt;=5,MONTH($B47)&lt;=9),VLOOKUP($A47,'Annual_Prices-Nominal'!$A$1:$AQ$39,MATCH('Forecast-Peak_OffPeak-Nominal'!AQ$2,'Annual_Prices-Nominal'!$A$2:$AQ$2,0),FALSE),0)</f>
        <v>500</v>
      </c>
      <c r="AR47" s="37">
        <f>IF(AND(MONTH($B47)&gt;=5,MONTH($B47)&lt;=9),VLOOKUP($A47,'Annual_Prices-Nominal'!$A$1:$AQ$39,MATCH('Forecast-Peak_OffPeak-Nominal'!AR$2,'Annual_Prices-Nominal'!$A$2:$AQ$2,0),FALSE),0)</f>
        <v>3500</v>
      </c>
      <c r="AT47" s="83">
        <f>VLOOKUP($A47,'Annual_Prices-Nominal'!$A$4:$CH$39,MATCH('Forecast-Peak_OffPeak-Nominal'!AT$3,'Annual_Prices-Nominal'!$A$3:$CH$3,0),FALSE)</f>
        <v>15.35</v>
      </c>
      <c r="AU47" s="38">
        <f>VLOOKUP($A47,'Annual_Prices-Nominal'!$A$4:$CH$39,MATCH('Forecast-Peak_OffPeak-Nominal'!AU$3,'Annual_Prices-Nominal'!$A$3:$CH$3,0),FALSE)</f>
        <v>15.35</v>
      </c>
      <c r="AV47" s="38">
        <f>VLOOKUP($A47,'Annual_Prices-Nominal'!$A$4:$CH$39,MATCH('Forecast-Peak_OffPeak-Nominal'!AV$3,'Annual_Prices-Nominal'!$A$3:$CH$3,0),FALSE)</f>
        <v>0</v>
      </c>
      <c r="AX47" s="31">
        <f t="shared" si="0"/>
        <v>10.53293</v>
      </c>
      <c r="AY47" s="32">
        <f t="shared" si="1"/>
        <v>9.8264967741935489</v>
      </c>
      <c r="AZ47" s="32">
        <f t="shared" si="2"/>
        <v>9.9272516129032251</v>
      </c>
      <c r="BA47" s="32">
        <f t="shared" si="3"/>
        <v>7.7053571428571432</v>
      </c>
      <c r="BB47" s="32">
        <f t="shared" si="4"/>
        <v>7.8065476190476195</v>
      </c>
      <c r="BC47" s="38">
        <f t="shared" si="5"/>
        <v>6.93993993993994</v>
      </c>
      <c r="BE47" s="60">
        <v>170.89600000000002</v>
      </c>
      <c r="BF47" s="38">
        <v>249.25845294243592</v>
      </c>
      <c r="BH47" s="31">
        <f>VLOOKUP($A47,'Annual_Prices-Nominal'!$A:$CA,MATCH(BH$3,'Annual_Prices-Nominal'!$A$3:$CA$3,0),0)</f>
        <v>29</v>
      </c>
      <c r="BI47" s="31">
        <f>VLOOKUP($A47,'Annual_Prices-Nominal'!$A:$CA,MATCH(BI$3,'Annual_Prices-Nominal'!$A$3:$CA$3,0),0)</f>
        <v>40.889333333333333</v>
      </c>
      <c r="BJ47" s="32">
        <f>VLOOKUP($A47,'Annual_Prices-Nominal'!$A:$CA,MATCH(BJ$3,'Annual_Prices-Nominal'!$A$3:$CA$3,0),0)</f>
        <v>32.889333333333333</v>
      </c>
      <c r="BK47" s="32">
        <f>VLOOKUP($A47,'Annual_Prices-Nominal'!$A:$CA,MATCH(BK$3,'Annual_Prices-Nominal'!$A$3:$CA$3,0),0)</f>
        <v>29.87</v>
      </c>
      <c r="BL47" s="32">
        <f>VLOOKUP($A47,'Annual_Prices-Nominal'!$A:$CA,MATCH(BL$3,'Annual_Prices-Nominal'!$A$3:$CA$3,0),0)</f>
        <v>29.87</v>
      </c>
      <c r="BM47" s="32">
        <f>VLOOKUP($A47,'Annual_Prices-Nominal'!$A:$CA,MATCH(BM$3,'Annual_Prices-Nominal'!$A$3:$CA$3,0),0)</f>
        <v>29.87</v>
      </c>
      <c r="BN47" s="32">
        <f>VLOOKUP($A47,'Annual_Prices-Nominal'!$A:$CA,MATCH(BN$3,'Annual_Prices-Nominal'!$A$3:$CA$3,0),0)</f>
        <v>16</v>
      </c>
      <c r="BO47" s="32">
        <f>VLOOKUP($A47,'Annual_Prices-Nominal'!$A:$CA,MATCH(BO$3,'Annual_Prices-Nominal'!$A$3:$CA$3,0),0)</f>
        <v>23.47</v>
      </c>
      <c r="BP47" s="32">
        <f>VLOOKUP($A47,'Annual_Prices-Nominal'!$A:$CA,MATCH(BP$3,'Annual_Prices-Nominal'!$A$3:$CA$3,0),0)</f>
        <v>21.87</v>
      </c>
      <c r="BQ47" s="32">
        <f>VLOOKUP($A47,'Annual_Prices-Nominal'!$A:$CA,MATCH(BQ$3,'Annual_Prices-Nominal'!$A$3:$CA$3,0),0)</f>
        <v>27.47</v>
      </c>
      <c r="BR47" s="32">
        <f>VLOOKUP($A47,'Annual_Prices-Nominal'!$A:$CA,MATCH(BR$3,'Annual_Prices-Nominal'!$A$3:$CA$3,0),0)</f>
        <v>29.34</v>
      </c>
      <c r="BS47" s="32">
        <f>VLOOKUP($A47,'Annual_Prices-Nominal'!$A:$CA,MATCH(BS$3,'Annual_Prices-Nominal'!$A$3:$CA$3,0),0)</f>
        <v>24.8</v>
      </c>
      <c r="BT47" s="32">
        <f>VLOOKUP($A47,'Annual_Prices-Nominal'!$A:$CA,MATCH(BT$3,'Annual_Prices-Nominal'!$A$3:$CA$3,0),0)</f>
        <v>24.8</v>
      </c>
      <c r="BU47" s="32">
        <f>VLOOKUP($A47,'Annual_Prices-Nominal'!$A:$CA,MATCH(BU$3,'Annual_Prices-Nominal'!$A$3:$CA$3,0),0)</f>
        <v>24.8</v>
      </c>
      <c r="BV47" s="32">
        <f>VLOOKUP($A47,'Annual_Prices-Nominal'!$A:$CA,MATCH(BV$3,'Annual_Prices-Nominal'!$A$3:$CA$3,0),0)</f>
        <v>25.87</v>
      </c>
      <c r="BW47" s="32">
        <f>VLOOKUP($A47,'Annual_Prices-Nominal'!$A:$CA,MATCH(BW$3,'Annual_Prices-Nominal'!$A$3:$CA$3,0),0)</f>
        <v>22.94</v>
      </c>
      <c r="BX47" s="32">
        <f>VLOOKUP($A47,'Annual_Prices-Nominal'!$A:$CA,MATCH(BX$3,'Annual_Prices-Nominal'!$A$3:$CA$3,0),0)</f>
        <v>16</v>
      </c>
      <c r="BY47" s="32">
        <f>VLOOKUP($A47,'Annual_Prices-Nominal'!$A:$CA,MATCH(BY$3,'Annual_Prices-Nominal'!$A$3:$CA$3,0),0)</f>
        <v>3.2</v>
      </c>
      <c r="BZ47" s="32">
        <f>VLOOKUP($A47,'Annual_Prices-Nominal'!$A:$CA,MATCH(BZ$3,'Annual_Prices-Nominal'!$A$3:$CA$3,0),0)</f>
        <v>3.2</v>
      </c>
      <c r="CA47" s="32">
        <f>VLOOKUP($A47,'Annual_Prices-Nominal'!$A:$CA,MATCH(CA$3,'Annual_Prices-Nominal'!$A$3:$CA$3,0),0)</f>
        <v>3.2947366666666666</v>
      </c>
      <c r="CB47" s="38">
        <f>VLOOKUP($A47,'Annual_Prices-Nominal'!$A:$CA,MATCH(CB$3,'Annual_Prices-Nominal'!$A$3:$CA$3,0),0)</f>
        <v>2.7773329333333336</v>
      </c>
      <c r="CD47" s="39">
        <f>VLOOKUP($A47,GDP!$A$8:$D$50,3,0)</f>
        <v>1.8651594535536265E-2</v>
      </c>
    </row>
    <row r="48" spans="1:82" ht="14.4" x14ac:dyDescent="0.3">
      <c r="A48" s="23">
        <f t="shared" si="6"/>
        <v>2026</v>
      </c>
      <c r="B48" s="27">
        <f t="shared" si="7"/>
        <v>46266</v>
      </c>
      <c r="C48" s="31">
        <v>30.85867</v>
      </c>
      <c r="D48" s="32">
        <v>27.729649999999999</v>
      </c>
      <c r="E48" s="32">
        <v>30.66865</v>
      </c>
      <c r="F48" s="32">
        <v>26.777270000000001</v>
      </c>
      <c r="G48" s="32">
        <v>30.95382</v>
      </c>
      <c r="H48" s="32">
        <v>26.60735</v>
      </c>
      <c r="I48" s="32">
        <v>27.94</v>
      </c>
      <c r="J48" s="32">
        <v>26.19</v>
      </c>
      <c r="K48" s="32">
        <v>28.15</v>
      </c>
      <c r="L48" s="32">
        <v>26.33</v>
      </c>
      <c r="M48" s="32">
        <v>22.51</v>
      </c>
      <c r="N48" s="32">
        <v>23.79</v>
      </c>
      <c r="P48" s="32">
        <f>VLOOKUP($A48,'Annual_Prices-Nominal'!$A$4:$X$39,MATCH('Forecast-Peak_OffPeak-Nominal'!P$3,'Annual_Prices-Nominal'!$A$3:$X$3,0),FALSE)</f>
        <v>110.65300000000001</v>
      </c>
      <c r="Q48" s="32">
        <f>VLOOKUP($A48,'Annual_Prices-Nominal'!$A$4:$X$39,MATCH('Forecast-Peak_OffPeak-Nominal'!Q$3,'Annual_Prices-Nominal'!$A$3:$X$3,0),FALSE)</f>
        <v>111.59</v>
      </c>
      <c r="R48" s="32">
        <f>VLOOKUP($A48,'Annual_Prices-Nominal'!$A$4:$X$39,MATCH('Forecast-Peak_OffPeak-Nominal'!R$3,'Annual_Prices-Nominal'!$A$3:$X$3,0),FALSE)</f>
        <v>109.62</v>
      </c>
      <c r="S48" s="32">
        <f>VLOOKUP($A48,'Annual_Prices-Nominal'!$A$4:$X$39,MATCH('Forecast-Peak_OffPeak-Nominal'!S$3,'Annual_Prices-Nominal'!$A$3:$X$3,0),FALSE)</f>
        <v>108.68</v>
      </c>
      <c r="T48" s="32">
        <f>VLOOKUP($A48,'Annual_Prices-Nominal'!$A$4:$X$39,MATCH('Forecast-Peak_OffPeak-Nominal'!T$3,'Annual_Prices-Nominal'!$A$3:$X$3,0),FALSE)</f>
        <v>51.824710042329059</v>
      </c>
      <c r="U48" s="32">
        <f>VLOOKUP($A48,'Annual_Prices-Nominal'!$A$4:$X$39,MATCH('Forecast-Peak_OffPeak-Nominal'!U$3,'Annual_Prices-Nominal'!$A$3:$X$3,0),FALSE)</f>
        <v>49.7</v>
      </c>
      <c r="V48" s="32">
        <f>VLOOKUP($A48,'Annual_Prices-Nominal'!$A$4:$X$39,MATCH('Forecast-Peak_OffPeak-Nominal'!V$3,'Annual_Prices-Nominal'!$A$3:$X$3,0),FALSE)</f>
        <v>48.718907826086948</v>
      </c>
      <c r="W48" s="32">
        <f>VLOOKUP($A48,'Annual_Prices-Nominal'!$A$4:$X$39,MATCH('Forecast-Peak_OffPeak-Nominal'!W$3,'Annual_Prices-Nominal'!$A$3:$X$3,0),FALSE)</f>
        <v>15.19</v>
      </c>
      <c r="X48" s="32">
        <f>VLOOKUP($A48,'Annual_Prices-Nominal'!$A$4:$X$39,MATCH('Forecast-Peak_OffPeak-Nominal'!X$3,'Annual_Prices-Nominal'!$A$3:$X$3,0),FALSE)</f>
        <v>13.25</v>
      </c>
      <c r="Y48" s="38">
        <f>VLOOKUP($A48,'Annual_Prices-Nominal'!$A$4:$X$39,MATCH('Forecast-Peak_OffPeak-Nominal'!Y$3,'Annual_Prices-Nominal'!$A$3:$X$3,0),FALSE)</f>
        <v>35.72817021276596</v>
      </c>
      <c r="AA48" s="31">
        <v>3.34</v>
      </c>
      <c r="AB48" s="32">
        <v>2.82</v>
      </c>
      <c r="AC48" s="32">
        <v>3.01</v>
      </c>
      <c r="AD48" s="32">
        <v>3.15</v>
      </c>
      <c r="AE48" s="32">
        <v>3.34</v>
      </c>
      <c r="AF48" s="32">
        <v>2.99</v>
      </c>
      <c r="AG48" s="38">
        <v>0.31506003690751205</v>
      </c>
      <c r="AI48" s="32">
        <v>8.8269016671865934</v>
      </c>
      <c r="AJ48" s="32">
        <v>3.34380973684581</v>
      </c>
      <c r="AL48" s="33">
        <v>0.53096800898649199</v>
      </c>
      <c r="AM48" s="33">
        <v>0.72901563654894164</v>
      </c>
      <c r="AO48" s="34">
        <f>VLOOKUP($A48,'Annual_Prices-Nominal'!$A$4:$CH$39,MATCH('Forecast-Peak_OffPeak-Nominal'!AO$3,'Annual_Prices-Nominal'!$A$3:$CH$3,0),FALSE)</f>
        <v>2</v>
      </c>
      <c r="AP48" s="35">
        <f>VLOOKUP($A48,'Annual_Prices-Nominal'!$A$4:$CH$39,MATCH('Forecast-Peak_OffPeak-Nominal'!AP$3,'Annual_Prices-Nominal'!$A$3:$CH$3,0),FALSE)</f>
        <v>2</v>
      </c>
      <c r="AQ48" s="36">
        <f>IF(AND(MONTH($B48)&gt;=5,MONTH($B48)&lt;=9),VLOOKUP($A48,'Annual_Prices-Nominal'!$A$1:$AQ$39,MATCH('Forecast-Peak_OffPeak-Nominal'!AQ$2,'Annual_Prices-Nominal'!$A$2:$AQ$2,0),FALSE),0)</f>
        <v>500</v>
      </c>
      <c r="AR48" s="37">
        <f>IF(AND(MONTH($B48)&gt;=5,MONTH($B48)&lt;=9),VLOOKUP($A48,'Annual_Prices-Nominal'!$A$1:$AQ$39,MATCH('Forecast-Peak_OffPeak-Nominal'!AR$2,'Annual_Prices-Nominal'!$A$2:$AQ$2,0),FALSE),0)</f>
        <v>3500</v>
      </c>
      <c r="AT48" s="83">
        <f>VLOOKUP($A48,'Annual_Prices-Nominal'!$A$4:$CH$39,MATCH('Forecast-Peak_OffPeak-Nominal'!AT$3,'Annual_Prices-Nominal'!$A$3:$CH$3,0),FALSE)</f>
        <v>15.35</v>
      </c>
      <c r="AU48" s="38">
        <f>VLOOKUP($A48,'Annual_Prices-Nominal'!$A$4:$CH$39,MATCH('Forecast-Peak_OffPeak-Nominal'!AU$3,'Annual_Prices-Nominal'!$A$3:$CH$3,0),FALSE)</f>
        <v>15.35</v>
      </c>
      <c r="AV48" s="38">
        <f>VLOOKUP($A48,'Annual_Prices-Nominal'!$A$4:$CH$39,MATCH('Forecast-Peak_OffPeak-Nominal'!AV$3,'Annual_Prices-Nominal'!$A$3:$CH$3,0),FALSE)</f>
        <v>0</v>
      </c>
      <c r="AX48" s="31">
        <f t="shared" si="0"/>
        <v>10.942790780141845</v>
      </c>
      <c r="AY48" s="32">
        <f t="shared" si="1"/>
        <v>10.257073578595318</v>
      </c>
      <c r="AZ48" s="32">
        <f t="shared" si="2"/>
        <v>10.352448160535117</v>
      </c>
      <c r="BA48" s="32">
        <f t="shared" si="3"/>
        <v>8.3652694610778457</v>
      </c>
      <c r="BB48" s="32">
        <f t="shared" si="4"/>
        <v>8.4281437125748511</v>
      </c>
      <c r="BC48" s="38">
        <f t="shared" si="5"/>
        <v>7.1460317460317464</v>
      </c>
      <c r="BE48" s="60">
        <v>170.89600000000002</v>
      </c>
      <c r="BF48" s="38">
        <v>249.25845294243592</v>
      </c>
      <c r="BH48" s="31">
        <f>VLOOKUP($A48,'Annual_Prices-Nominal'!$A:$CA,MATCH(BH$3,'Annual_Prices-Nominal'!$A$3:$CA$3,0),0)</f>
        <v>29</v>
      </c>
      <c r="BI48" s="31">
        <f>VLOOKUP($A48,'Annual_Prices-Nominal'!$A:$CA,MATCH(BI$3,'Annual_Prices-Nominal'!$A$3:$CA$3,0),0)</f>
        <v>40.889333333333333</v>
      </c>
      <c r="BJ48" s="32">
        <f>VLOOKUP($A48,'Annual_Prices-Nominal'!$A:$CA,MATCH(BJ$3,'Annual_Prices-Nominal'!$A$3:$CA$3,0),0)</f>
        <v>32.889333333333333</v>
      </c>
      <c r="BK48" s="32">
        <f>VLOOKUP($A48,'Annual_Prices-Nominal'!$A:$CA,MATCH(BK$3,'Annual_Prices-Nominal'!$A$3:$CA$3,0),0)</f>
        <v>29.87</v>
      </c>
      <c r="BL48" s="32">
        <f>VLOOKUP($A48,'Annual_Prices-Nominal'!$A:$CA,MATCH(BL$3,'Annual_Prices-Nominal'!$A$3:$CA$3,0),0)</f>
        <v>29.87</v>
      </c>
      <c r="BM48" s="32">
        <f>VLOOKUP($A48,'Annual_Prices-Nominal'!$A:$CA,MATCH(BM$3,'Annual_Prices-Nominal'!$A$3:$CA$3,0),0)</f>
        <v>29.87</v>
      </c>
      <c r="BN48" s="32">
        <f>VLOOKUP($A48,'Annual_Prices-Nominal'!$A:$CA,MATCH(BN$3,'Annual_Prices-Nominal'!$A$3:$CA$3,0),0)</f>
        <v>16</v>
      </c>
      <c r="BO48" s="32">
        <f>VLOOKUP($A48,'Annual_Prices-Nominal'!$A:$CA,MATCH(BO$3,'Annual_Prices-Nominal'!$A$3:$CA$3,0),0)</f>
        <v>23.47</v>
      </c>
      <c r="BP48" s="32">
        <f>VLOOKUP($A48,'Annual_Prices-Nominal'!$A:$CA,MATCH(BP$3,'Annual_Prices-Nominal'!$A$3:$CA$3,0),0)</f>
        <v>21.87</v>
      </c>
      <c r="BQ48" s="32">
        <f>VLOOKUP($A48,'Annual_Prices-Nominal'!$A:$CA,MATCH(BQ$3,'Annual_Prices-Nominal'!$A$3:$CA$3,0),0)</f>
        <v>27.47</v>
      </c>
      <c r="BR48" s="32">
        <f>VLOOKUP($A48,'Annual_Prices-Nominal'!$A:$CA,MATCH(BR$3,'Annual_Prices-Nominal'!$A$3:$CA$3,0),0)</f>
        <v>29.34</v>
      </c>
      <c r="BS48" s="32">
        <f>VLOOKUP($A48,'Annual_Prices-Nominal'!$A:$CA,MATCH(BS$3,'Annual_Prices-Nominal'!$A$3:$CA$3,0),0)</f>
        <v>24.8</v>
      </c>
      <c r="BT48" s="32">
        <f>VLOOKUP($A48,'Annual_Prices-Nominal'!$A:$CA,MATCH(BT$3,'Annual_Prices-Nominal'!$A$3:$CA$3,0),0)</f>
        <v>24.8</v>
      </c>
      <c r="BU48" s="32">
        <f>VLOOKUP($A48,'Annual_Prices-Nominal'!$A:$CA,MATCH(BU$3,'Annual_Prices-Nominal'!$A$3:$CA$3,0),0)</f>
        <v>24.8</v>
      </c>
      <c r="BV48" s="32">
        <f>VLOOKUP($A48,'Annual_Prices-Nominal'!$A:$CA,MATCH(BV$3,'Annual_Prices-Nominal'!$A$3:$CA$3,0),0)</f>
        <v>25.87</v>
      </c>
      <c r="BW48" s="32">
        <f>VLOOKUP($A48,'Annual_Prices-Nominal'!$A:$CA,MATCH(BW$3,'Annual_Prices-Nominal'!$A$3:$CA$3,0),0)</f>
        <v>22.94</v>
      </c>
      <c r="BX48" s="32">
        <f>VLOOKUP($A48,'Annual_Prices-Nominal'!$A:$CA,MATCH(BX$3,'Annual_Prices-Nominal'!$A$3:$CA$3,0),0)</f>
        <v>16</v>
      </c>
      <c r="BY48" s="32">
        <f>VLOOKUP($A48,'Annual_Prices-Nominal'!$A:$CA,MATCH(BY$3,'Annual_Prices-Nominal'!$A$3:$CA$3,0),0)</f>
        <v>3.2</v>
      </c>
      <c r="BZ48" s="32">
        <f>VLOOKUP($A48,'Annual_Prices-Nominal'!$A:$CA,MATCH(BZ$3,'Annual_Prices-Nominal'!$A$3:$CA$3,0),0)</f>
        <v>3.2</v>
      </c>
      <c r="CA48" s="32">
        <f>VLOOKUP($A48,'Annual_Prices-Nominal'!$A:$CA,MATCH(CA$3,'Annual_Prices-Nominal'!$A$3:$CA$3,0),0)</f>
        <v>3.2947366666666666</v>
      </c>
      <c r="CB48" s="38">
        <f>VLOOKUP($A48,'Annual_Prices-Nominal'!$A:$CA,MATCH(CB$3,'Annual_Prices-Nominal'!$A$3:$CA$3,0),0)</f>
        <v>2.7773329333333336</v>
      </c>
      <c r="CD48" s="39">
        <f>VLOOKUP($A48,GDP!$A$8:$D$50,3,0)</f>
        <v>1.8651594535536265E-2</v>
      </c>
    </row>
    <row r="49" spans="1:82" ht="14.4" x14ac:dyDescent="0.3">
      <c r="A49" s="23">
        <f t="shared" si="6"/>
        <v>2026</v>
      </c>
      <c r="B49" s="27">
        <f t="shared" si="7"/>
        <v>46296</v>
      </c>
      <c r="C49" s="31">
        <v>28.107469999999999</v>
      </c>
      <c r="D49" s="32">
        <v>26.8475</v>
      </c>
      <c r="E49" s="32">
        <v>27.240790000000001</v>
      </c>
      <c r="F49" s="32">
        <v>25.494119999999999</v>
      </c>
      <c r="G49" s="32">
        <v>27.40249</v>
      </c>
      <c r="H49" s="32">
        <v>25.339269999999999</v>
      </c>
      <c r="I49" s="32">
        <v>24.01</v>
      </c>
      <c r="J49" s="32">
        <v>24.05</v>
      </c>
      <c r="K49" s="32">
        <v>24.42</v>
      </c>
      <c r="L49" s="32">
        <v>24.43</v>
      </c>
      <c r="M49" s="32">
        <v>16.21</v>
      </c>
      <c r="N49" s="32">
        <v>19.649999999999999</v>
      </c>
      <c r="P49" s="32">
        <f>VLOOKUP($A49,'Annual_Prices-Nominal'!$A$4:$X$39,MATCH('Forecast-Peak_OffPeak-Nominal'!P$3,'Annual_Prices-Nominal'!$A$3:$X$3,0),FALSE)</f>
        <v>110.65300000000001</v>
      </c>
      <c r="Q49" s="32">
        <f>VLOOKUP($A49,'Annual_Prices-Nominal'!$A$4:$X$39,MATCH('Forecast-Peak_OffPeak-Nominal'!Q$3,'Annual_Prices-Nominal'!$A$3:$X$3,0),FALSE)</f>
        <v>111.59</v>
      </c>
      <c r="R49" s="32">
        <f>VLOOKUP($A49,'Annual_Prices-Nominal'!$A$4:$X$39,MATCH('Forecast-Peak_OffPeak-Nominal'!R$3,'Annual_Prices-Nominal'!$A$3:$X$3,0),FALSE)</f>
        <v>109.62</v>
      </c>
      <c r="S49" s="32">
        <f>VLOOKUP($A49,'Annual_Prices-Nominal'!$A$4:$X$39,MATCH('Forecast-Peak_OffPeak-Nominal'!S$3,'Annual_Prices-Nominal'!$A$3:$X$3,0),FALSE)</f>
        <v>108.68</v>
      </c>
      <c r="T49" s="32">
        <f>VLOOKUP($A49,'Annual_Prices-Nominal'!$A$4:$X$39,MATCH('Forecast-Peak_OffPeak-Nominal'!T$3,'Annual_Prices-Nominal'!$A$3:$X$3,0),FALSE)</f>
        <v>51.824710042329059</v>
      </c>
      <c r="U49" s="32">
        <f>VLOOKUP($A49,'Annual_Prices-Nominal'!$A$4:$X$39,MATCH('Forecast-Peak_OffPeak-Nominal'!U$3,'Annual_Prices-Nominal'!$A$3:$X$3,0),FALSE)</f>
        <v>49.7</v>
      </c>
      <c r="V49" s="32">
        <f>VLOOKUP($A49,'Annual_Prices-Nominal'!$A$4:$X$39,MATCH('Forecast-Peak_OffPeak-Nominal'!V$3,'Annual_Prices-Nominal'!$A$3:$X$3,0),FALSE)</f>
        <v>48.718907826086948</v>
      </c>
      <c r="W49" s="32">
        <f>VLOOKUP($A49,'Annual_Prices-Nominal'!$A$4:$X$39,MATCH('Forecast-Peak_OffPeak-Nominal'!W$3,'Annual_Prices-Nominal'!$A$3:$X$3,0),FALSE)</f>
        <v>15.19</v>
      </c>
      <c r="X49" s="32">
        <f>VLOOKUP($A49,'Annual_Prices-Nominal'!$A$4:$X$39,MATCH('Forecast-Peak_OffPeak-Nominal'!X$3,'Annual_Prices-Nominal'!$A$3:$X$3,0),FALSE)</f>
        <v>13.25</v>
      </c>
      <c r="Y49" s="38">
        <f>VLOOKUP($A49,'Annual_Prices-Nominal'!$A$4:$X$39,MATCH('Forecast-Peak_OffPeak-Nominal'!Y$3,'Annual_Prices-Nominal'!$A$3:$X$3,0),FALSE)</f>
        <v>35.72817021276596</v>
      </c>
      <c r="AA49" s="31">
        <v>3.35</v>
      </c>
      <c r="AB49" s="32">
        <v>2.98</v>
      </c>
      <c r="AC49" s="32">
        <v>2.93</v>
      </c>
      <c r="AD49" s="32">
        <v>3.31</v>
      </c>
      <c r="AE49" s="32">
        <v>3.35</v>
      </c>
      <c r="AF49" s="32">
        <v>3.13</v>
      </c>
      <c r="AG49" s="38">
        <v>0.31506003690751205</v>
      </c>
      <c r="AI49" s="32">
        <v>8.8363461393211242</v>
      </c>
      <c r="AJ49" s="32">
        <v>3.3532542089803399</v>
      </c>
      <c r="AL49" s="33">
        <v>0.52265366606584096</v>
      </c>
      <c r="AM49" s="33">
        <v>0.72070129362829072</v>
      </c>
      <c r="AO49" s="34">
        <f>VLOOKUP($A49,'Annual_Prices-Nominal'!$A$4:$CH$39,MATCH('Forecast-Peak_OffPeak-Nominal'!AO$3,'Annual_Prices-Nominal'!$A$3:$CH$3,0),FALSE)</f>
        <v>2</v>
      </c>
      <c r="AP49" s="35">
        <f>VLOOKUP($A49,'Annual_Prices-Nominal'!$A$4:$CH$39,MATCH('Forecast-Peak_OffPeak-Nominal'!AP$3,'Annual_Prices-Nominal'!$A$3:$CH$3,0),FALSE)</f>
        <v>2</v>
      </c>
      <c r="AQ49" s="36">
        <f>IF(AND(MONTH($B49)&gt;=5,MONTH($B49)&lt;=9),VLOOKUP($A49,'Annual_Prices-Nominal'!$A$1:$AQ$39,MATCH('Forecast-Peak_OffPeak-Nominal'!AQ$2,'Annual_Prices-Nominal'!$A$2:$AQ$2,0),FALSE),0)</f>
        <v>0</v>
      </c>
      <c r="AR49" s="37">
        <f>IF(AND(MONTH($B49)&gt;=5,MONTH($B49)&lt;=9),VLOOKUP($A49,'Annual_Prices-Nominal'!$A$1:$AQ$39,MATCH('Forecast-Peak_OffPeak-Nominal'!AR$2,'Annual_Prices-Nominal'!$A$2:$AQ$2,0),FALSE),0)</f>
        <v>0</v>
      </c>
      <c r="AT49" s="83">
        <f>VLOOKUP($A49,'Annual_Prices-Nominal'!$A$4:$CH$39,MATCH('Forecast-Peak_OffPeak-Nominal'!AT$3,'Annual_Prices-Nominal'!$A$3:$CH$3,0),FALSE)</f>
        <v>15.35</v>
      </c>
      <c r="AU49" s="38">
        <f>VLOOKUP($A49,'Annual_Prices-Nominal'!$A$4:$CH$39,MATCH('Forecast-Peak_OffPeak-Nominal'!AU$3,'Annual_Prices-Nominal'!$A$3:$CH$3,0),FALSE)</f>
        <v>15.35</v>
      </c>
      <c r="AV49" s="38">
        <f>VLOOKUP($A49,'Annual_Prices-Nominal'!$A$4:$CH$39,MATCH('Forecast-Peak_OffPeak-Nominal'!AV$3,'Annual_Prices-Nominal'!$A$3:$CH$3,0),FALSE)</f>
        <v>0</v>
      </c>
      <c r="AX49" s="31">
        <f t="shared" si="0"/>
        <v>9.432036912751677</v>
      </c>
      <c r="AY49" s="32">
        <f t="shared" si="1"/>
        <v>8.7031277955271573</v>
      </c>
      <c r="AZ49" s="32">
        <f t="shared" si="2"/>
        <v>8.7547891373801914</v>
      </c>
      <c r="BA49" s="32">
        <f t="shared" si="3"/>
        <v>7.1671641791044776</v>
      </c>
      <c r="BB49" s="32">
        <f t="shared" si="4"/>
        <v>7.2895522388059701</v>
      </c>
      <c r="BC49" s="38">
        <f t="shared" si="5"/>
        <v>4.8972809667673713</v>
      </c>
      <c r="BE49" s="60">
        <v>170.89600000000002</v>
      </c>
      <c r="BF49" s="38">
        <v>249.25845294243592</v>
      </c>
      <c r="BH49" s="31">
        <f>VLOOKUP($A49,'Annual_Prices-Nominal'!$A:$CA,MATCH(BH$3,'Annual_Prices-Nominal'!$A$3:$CA$3,0),0)</f>
        <v>29</v>
      </c>
      <c r="BI49" s="31">
        <f>VLOOKUP($A49,'Annual_Prices-Nominal'!$A:$CA,MATCH(BI$3,'Annual_Prices-Nominal'!$A$3:$CA$3,0),0)</f>
        <v>40.889333333333333</v>
      </c>
      <c r="BJ49" s="32">
        <f>VLOOKUP($A49,'Annual_Prices-Nominal'!$A:$CA,MATCH(BJ$3,'Annual_Prices-Nominal'!$A$3:$CA$3,0),0)</f>
        <v>32.889333333333333</v>
      </c>
      <c r="BK49" s="32">
        <f>VLOOKUP($A49,'Annual_Prices-Nominal'!$A:$CA,MATCH(BK$3,'Annual_Prices-Nominal'!$A$3:$CA$3,0),0)</f>
        <v>29.87</v>
      </c>
      <c r="BL49" s="32">
        <f>VLOOKUP($A49,'Annual_Prices-Nominal'!$A:$CA,MATCH(BL$3,'Annual_Prices-Nominal'!$A$3:$CA$3,0),0)</f>
        <v>29.87</v>
      </c>
      <c r="BM49" s="32">
        <f>VLOOKUP($A49,'Annual_Prices-Nominal'!$A:$CA,MATCH(BM$3,'Annual_Prices-Nominal'!$A$3:$CA$3,0),0)</f>
        <v>29.87</v>
      </c>
      <c r="BN49" s="32">
        <f>VLOOKUP($A49,'Annual_Prices-Nominal'!$A:$CA,MATCH(BN$3,'Annual_Prices-Nominal'!$A$3:$CA$3,0),0)</f>
        <v>16</v>
      </c>
      <c r="BO49" s="32">
        <f>VLOOKUP($A49,'Annual_Prices-Nominal'!$A:$CA,MATCH(BO$3,'Annual_Prices-Nominal'!$A$3:$CA$3,0),0)</f>
        <v>23.47</v>
      </c>
      <c r="BP49" s="32">
        <f>VLOOKUP($A49,'Annual_Prices-Nominal'!$A:$CA,MATCH(BP$3,'Annual_Prices-Nominal'!$A$3:$CA$3,0),0)</f>
        <v>21.87</v>
      </c>
      <c r="BQ49" s="32">
        <f>VLOOKUP($A49,'Annual_Prices-Nominal'!$A:$CA,MATCH(BQ$3,'Annual_Prices-Nominal'!$A$3:$CA$3,0),0)</f>
        <v>27.47</v>
      </c>
      <c r="BR49" s="32">
        <f>VLOOKUP($A49,'Annual_Prices-Nominal'!$A:$CA,MATCH(BR$3,'Annual_Prices-Nominal'!$A$3:$CA$3,0),0)</f>
        <v>29.34</v>
      </c>
      <c r="BS49" s="32">
        <f>VLOOKUP($A49,'Annual_Prices-Nominal'!$A:$CA,MATCH(BS$3,'Annual_Prices-Nominal'!$A$3:$CA$3,0),0)</f>
        <v>24.8</v>
      </c>
      <c r="BT49" s="32">
        <f>VLOOKUP($A49,'Annual_Prices-Nominal'!$A:$CA,MATCH(BT$3,'Annual_Prices-Nominal'!$A$3:$CA$3,0),0)</f>
        <v>24.8</v>
      </c>
      <c r="BU49" s="32">
        <f>VLOOKUP($A49,'Annual_Prices-Nominal'!$A:$CA,MATCH(BU$3,'Annual_Prices-Nominal'!$A$3:$CA$3,0),0)</f>
        <v>24.8</v>
      </c>
      <c r="BV49" s="32">
        <f>VLOOKUP($A49,'Annual_Prices-Nominal'!$A:$CA,MATCH(BV$3,'Annual_Prices-Nominal'!$A$3:$CA$3,0),0)</f>
        <v>25.87</v>
      </c>
      <c r="BW49" s="32">
        <f>VLOOKUP($A49,'Annual_Prices-Nominal'!$A:$CA,MATCH(BW$3,'Annual_Prices-Nominal'!$A$3:$CA$3,0),0)</f>
        <v>22.94</v>
      </c>
      <c r="BX49" s="32">
        <f>VLOOKUP($A49,'Annual_Prices-Nominal'!$A:$CA,MATCH(BX$3,'Annual_Prices-Nominal'!$A$3:$CA$3,0),0)</f>
        <v>16</v>
      </c>
      <c r="BY49" s="32">
        <f>VLOOKUP($A49,'Annual_Prices-Nominal'!$A:$CA,MATCH(BY$3,'Annual_Prices-Nominal'!$A$3:$CA$3,0),0)</f>
        <v>3.2</v>
      </c>
      <c r="BZ49" s="32">
        <f>VLOOKUP($A49,'Annual_Prices-Nominal'!$A:$CA,MATCH(BZ$3,'Annual_Prices-Nominal'!$A$3:$CA$3,0),0)</f>
        <v>3.2</v>
      </c>
      <c r="CA49" s="32">
        <f>VLOOKUP($A49,'Annual_Prices-Nominal'!$A:$CA,MATCH(CA$3,'Annual_Prices-Nominal'!$A$3:$CA$3,0),0)</f>
        <v>3.2947366666666666</v>
      </c>
      <c r="CB49" s="38">
        <f>VLOOKUP($A49,'Annual_Prices-Nominal'!$A:$CA,MATCH(CB$3,'Annual_Prices-Nominal'!$A$3:$CA$3,0),0)</f>
        <v>2.7773329333333336</v>
      </c>
      <c r="CD49" s="39">
        <f>VLOOKUP($A49,GDP!$A$8:$D$50,3,0)</f>
        <v>1.8651594535536265E-2</v>
      </c>
    </row>
    <row r="50" spans="1:82" ht="14.4" x14ac:dyDescent="0.3">
      <c r="A50" s="23">
        <f t="shared" si="6"/>
        <v>2026</v>
      </c>
      <c r="B50" s="27">
        <f t="shared" si="7"/>
        <v>46327</v>
      </c>
      <c r="C50" s="31">
        <v>29.916519999999998</v>
      </c>
      <c r="D50" s="32">
        <v>29.163340000000002</v>
      </c>
      <c r="E50" s="32">
        <v>27.77309</v>
      </c>
      <c r="F50" s="32">
        <v>26.95166</v>
      </c>
      <c r="G50" s="32">
        <v>27.912880000000001</v>
      </c>
      <c r="H50" s="32">
        <v>26.890370000000001</v>
      </c>
      <c r="I50" s="32">
        <v>25.85</v>
      </c>
      <c r="J50" s="32">
        <v>25.63</v>
      </c>
      <c r="K50" s="32">
        <v>25.92</v>
      </c>
      <c r="L50" s="32">
        <v>25.68</v>
      </c>
      <c r="M50" s="32">
        <v>23.36</v>
      </c>
      <c r="N50" s="32">
        <v>22.74</v>
      </c>
      <c r="P50" s="32">
        <f>VLOOKUP($A50,'Annual_Prices-Nominal'!$A$4:$X$39,MATCH('Forecast-Peak_OffPeak-Nominal'!P$3,'Annual_Prices-Nominal'!$A$3:$X$3,0),FALSE)</f>
        <v>110.65300000000001</v>
      </c>
      <c r="Q50" s="32">
        <f>VLOOKUP($A50,'Annual_Prices-Nominal'!$A$4:$X$39,MATCH('Forecast-Peak_OffPeak-Nominal'!Q$3,'Annual_Prices-Nominal'!$A$3:$X$3,0),FALSE)</f>
        <v>111.59</v>
      </c>
      <c r="R50" s="32">
        <f>VLOOKUP($A50,'Annual_Prices-Nominal'!$A$4:$X$39,MATCH('Forecast-Peak_OffPeak-Nominal'!R$3,'Annual_Prices-Nominal'!$A$3:$X$3,0),FALSE)</f>
        <v>109.62</v>
      </c>
      <c r="S50" s="32">
        <f>VLOOKUP($A50,'Annual_Prices-Nominal'!$A$4:$X$39,MATCH('Forecast-Peak_OffPeak-Nominal'!S$3,'Annual_Prices-Nominal'!$A$3:$X$3,0),FALSE)</f>
        <v>108.68</v>
      </c>
      <c r="T50" s="32">
        <f>VLOOKUP($A50,'Annual_Prices-Nominal'!$A$4:$X$39,MATCH('Forecast-Peak_OffPeak-Nominal'!T$3,'Annual_Prices-Nominal'!$A$3:$X$3,0),FALSE)</f>
        <v>51.824710042329059</v>
      </c>
      <c r="U50" s="32">
        <f>VLOOKUP($A50,'Annual_Prices-Nominal'!$A$4:$X$39,MATCH('Forecast-Peak_OffPeak-Nominal'!U$3,'Annual_Prices-Nominal'!$A$3:$X$3,0),FALSE)</f>
        <v>49.7</v>
      </c>
      <c r="V50" s="32">
        <f>VLOOKUP($A50,'Annual_Prices-Nominal'!$A$4:$X$39,MATCH('Forecast-Peak_OffPeak-Nominal'!V$3,'Annual_Prices-Nominal'!$A$3:$X$3,0),FALSE)</f>
        <v>48.718907826086948</v>
      </c>
      <c r="W50" s="32">
        <f>VLOOKUP($A50,'Annual_Prices-Nominal'!$A$4:$X$39,MATCH('Forecast-Peak_OffPeak-Nominal'!W$3,'Annual_Prices-Nominal'!$A$3:$X$3,0),FALSE)</f>
        <v>15.19</v>
      </c>
      <c r="X50" s="32">
        <f>VLOOKUP($A50,'Annual_Prices-Nominal'!$A$4:$X$39,MATCH('Forecast-Peak_OffPeak-Nominal'!X$3,'Annual_Prices-Nominal'!$A$3:$X$3,0),FALSE)</f>
        <v>13.25</v>
      </c>
      <c r="Y50" s="38">
        <f>VLOOKUP($A50,'Annual_Prices-Nominal'!$A$4:$X$39,MATCH('Forecast-Peak_OffPeak-Nominal'!Y$3,'Annual_Prices-Nominal'!$A$3:$X$3,0),FALSE)</f>
        <v>35.72817021276596</v>
      </c>
      <c r="AA50" s="31">
        <v>3.63</v>
      </c>
      <c r="AB50" s="32">
        <v>3.25</v>
      </c>
      <c r="AC50" s="32">
        <v>3.12</v>
      </c>
      <c r="AD50" s="32">
        <v>3.72</v>
      </c>
      <c r="AE50" s="32">
        <v>3.6</v>
      </c>
      <c r="AF50" s="32">
        <v>3.37</v>
      </c>
      <c r="AG50" s="38">
        <v>0.31506003690751205</v>
      </c>
      <c r="AI50" s="32">
        <v>9.1142688514019845</v>
      </c>
      <c r="AJ50" s="32">
        <v>3.6311769210612002</v>
      </c>
      <c r="AL50" s="33">
        <v>0.53660284161008898</v>
      </c>
      <c r="AM50" s="33">
        <v>0.73465046917253862</v>
      </c>
      <c r="AO50" s="34">
        <f>VLOOKUP($A50,'Annual_Prices-Nominal'!$A$4:$CH$39,MATCH('Forecast-Peak_OffPeak-Nominal'!AO$3,'Annual_Prices-Nominal'!$A$3:$CH$3,0),FALSE)</f>
        <v>2</v>
      </c>
      <c r="AP50" s="35">
        <f>VLOOKUP($A50,'Annual_Prices-Nominal'!$A$4:$CH$39,MATCH('Forecast-Peak_OffPeak-Nominal'!AP$3,'Annual_Prices-Nominal'!$A$3:$CH$3,0),FALSE)</f>
        <v>2</v>
      </c>
      <c r="AQ50" s="36">
        <f>IF(AND(MONTH($B50)&gt;=5,MONTH($B50)&lt;=9),VLOOKUP($A50,'Annual_Prices-Nominal'!$A$1:$AQ$39,MATCH('Forecast-Peak_OffPeak-Nominal'!AQ$2,'Annual_Prices-Nominal'!$A$2:$AQ$2,0),FALSE),0)</f>
        <v>0</v>
      </c>
      <c r="AR50" s="37">
        <f>IF(AND(MONTH($B50)&gt;=5,MONTH($B50)&lt;=9),VLOOKUP($A50,'Annual_Prices-Nominal'!$A$1:$AQ$39,MATCH('Forecast-Peak_OffPeak-Nominal'!AR$2,'Annual_Prices-Nominal'!$A$2:$AQ$2,0),FALSE),0)</f>
        <v>0</v>
      </c>
      <c r="AT50" s="83">
        <f>VLOOKUP($A50,'Annual_Prices-Nominal'!$A$4:$CH$39,MATCH('Forecast-Peak_OffPeak-Nominal'!AT$3,'Annual_Prices-Nominal'!$A$3:$CH$3,0),FALSE)</f>
        <v>15.35</v>
      </c>
      <c r="AU50" s="38">
        <f>VLOOKUP($A50,'Annual_Prices-Nominal'!$A$4:$CH$39,MATCH('Forecast-Peak_OffPeak-Nominal'!AU$3,'Annual_Prices-Nominal'!$A$3:$CH$3,0),FALSE)</f>
        <v>15.35</v>
      </c>
      <c r="AV50" s="38">
        <f>VLOOKUP($A50,'Annual_Prices-Nominal'!$A$4:$CH$39,MATCH('Forecast-Peak_OffPeak-Nominal'!AV$3,'Annual_Prices-Nominal'!$A$3:$CH$3,0),FALSE)</f>
        <v>0</v>
      </c>
      <c r="AX50" s="31">
        <f t="shared" si="0"/>
        <v>9.205083076923076</v>
      </c>
      <c r="AY50" s="32">
        <f t="shared" si="1"/>
        <v>8.2412729970326399</v>
      </c>
      <c r="AZ50" s="32">
        <f t="shared" si="2"/>
        <v>8.282753709198813</v>
      </c>
      <c r="BA50" s="32">
        <f t="shared" si="3"/>
        <v>7.1805555555555554</v>
      </c>
      <c r="BB50" s="32">
        <f t="shared" si="4"/>
        <v>7.2</v>
      </c>
      <c r="BC50" s="38">
        <f t="shared" si="5"/>
        <v>6.279569892473118</v>
      </c>
      <c r="BE50" s="60">
        <v>170.89600000000002</v>
      </c>
      <c r="BF50" s="38">
        <v>249.25845294243592</v>
      </c>
      <c r="BH50" s="31">
        <f>VLOOKUP($A50,'Annual_Prices-Nominal'!$A:$CA,MATCH(BH$3,'Annual_Prices-Nominal'!$A$3:$CA$3,0),0)</f>
        <v>29</v>
      </c>
      <c r="BI50" s="31">
        <f>VLOOKUP($A50,'Annual_Prices-Nominal'!$A:$CA,MATCH(BI$3,'Annual_Prices-Nominal'!$A$3:$CA$3,0),0)</f>
        <v>40.889333333333333</v>
      </c>
      <c r="BJ50" s="32">
        <f>VLOOKUP($A50,'Annual_Prices-Nominal'!$A:$CA,MATCH(BJ$3,'Annual_Prices-Nominal'!$A$3:$CA$3,0),0)</f>
        <v>32.889333333333333</v>
      </c>
      <c r="BK50" s="32">
        <f>VLOOKUP($A50,'Annual_Prices-Nominal'!$A:$CA,MATCH(BK$3,'Annual_Prices-Nominal'!$A$3:$CA$3,0),0)</f>
        <v>29.87</v>
      </c>
      <c r="BL50" s="32">
        <f>VLOOKUP($A50,'Annual_Prices-Nominal'!$A:$CA,MATCH(BL$3,'Annual_Prices-Nominal'!$A$3:$CA$3,0),0)</f>
        <v>29.87</v>
      </c>
      <c r="BM50" s="32">
        <f>VLOOKUP($A50,'Annual_Prices-Nominal'!$A:$CA,MATCH(BM$3,'Annual_Prices-Nominal'!$A$3:$CA$3,0),0)</f>
        <v>29.87</v>
      </c>
      <c r="BN50" s="32">
        <f>VLOOKUP($A50,'Annual_Prices-Nominal'!$A:$CA,MATCH(BN$3,'Annual_Prices-Nominal'!$A$3:$CA$3,0),0)</f>
        <v>16</v>
      </c>
      <c r="BO50" s="32">
        <f>VLOOKUP($A50,'Annual_Prices-Nominal'!$A:$CA,MATCH(BO$3,'Annual_Prices-Nominal'!$A$3:$CA$3,0),0)</f>
        <v>23.47</v>
      </c>
      <c r="BP50" s="32">
        <f>VLOOKUP($A50,'Annual_Prices-Nominal'!$A:$CA,MATCH(BP$3,'Annual_Prices-Nominal'!$A$3:$CA$3,0),0)</f>
        <v>21.87</v>
      </c>
      <c r="BQ50" s="32">
        <f>VLOOKUP($A50,'Annual_Prices-Nominal'!$A:$CA,MATCH(BQ$3,'Annual_Prices-Nominal'!$A$3:$CA$3,0),0)</f>
        <v>27.47</v>
      </c>
      <c r="BR50" s="32">
        <f>VLOOKUP($A50,'Annual_Prices-Nominal'!$A:$CA,MATCH(BR$3,'Annual_Prices-Nominal'!$A$3:$CA$3,0),0)</f>
        <v>29.34</v>
      </c>
      <c r="BS50" s="32">
        <f>VLOOKUP($A50,'Annual_Prices-Nominal'!$A:$CA,MATCH(BS$3,'Annual_Prices-Nominal'!$A$3:$CA$3,0),0)</f>
        <v>24.8</v>
      </c>
      <c r="BT50" s="32">
        <f>VLOOKUP($A50,'Annual_Prices-Nominal'!$A:$CA,MATCH(BT$3,'Annual_Prices-Nominal'!$A$3:$CA$3,0),0)</f>
        <v>24.8</v>
      </c>
      <c r="BU50" s="32">
        <f>VLOOKUP($A50,'Annual_Prices-Nominal'!$A:$CA,MATCH(BU$3,'Annual_Prices-Nominal'!$A$3:$CA$3,0),0)</f>
        <v>24.8</v>
      </c>
      <c r="BV50" s="32">
        <f>VLOOKUP($A50,'Annual_Prices-Nominal'!$A:$CA,MATCH(BV$3,'Annual_Prices-Nominal'!$A$3:$CA$3,0),0)</f>
        <v>25.87</v>
      </c>
      <c r="BW50" s="32">
        <f>VLOOKUP($A50,'Annual_Prices-Nominal'!$A:$CA,MATCH(BW$3,'Annual_Prices-Nominal'!$A$3:$CA$3,0),0)</f>
        <v>22.94</v>
      </c>
      <c r="BX50" s="32">
        <f>VLOOKUP($A50,'Annual_Prices-Nominal'!$A:$CA,MATCH(BX$3,'Annual_Prices-Nominal'!$A$3:$CA$3,0),0)</f>
        <v>16</v>
      </c>
      <c r="BY50" s="32">
        <f>VLOOKUP($A50,'Annual_Prices-Nominal'!$A:$CA,MATCH(BY$3,'Annual_Prices-Nominal'!$A$3:$CA$3,0),0)</f>
        <v>3.2</v>
      </c>
      <c r="BZ50" s="32">
        <f>VLOOKUP($A50,'Annual_Prices-Nominal'!$A:$CA,MATCH(BZ$3,'Annual_Prices-Nominal'!$A$3:$CA$3,0),0)</f>
        <v>3.2</v>
      </c>
      <c r="CA50" s="32">
        <f>VLOOKUP($A50,'Annual_Prices-Nominal'!$A:$CA,MATCH(CA$3,'Annual_Prices-Nominal'!$A$3:$CA$3,0),0)</f>
        <v>3.2947366666666666</v>
      </c>
      <c r="CB50" s="38">
        <f>VLOOKUP($A50,'Annual_Prices-Nominal'!$A:$CA,MATCH(CB$3,'Annual_Prices-Nominal'!$A$3:$CA$3,0),0)</f>
        <v>2.7773329333333336</v>
      </c>
      <c r="CD50" s="39">
        <f>VLOOKUP($A50,GDP!$A$8:$D$50,3,0)</f>
        <v>1.8651594535536265E-2</v>
      </c>
    </row>
    <row r="51" spans="1:82" ht="14.4" x14ac:dyDescent="0.3">
      <c r="A51" s="23">
        <f t="shared" si="6"/>
        <v>2026</v>
      </c>
      <c r="B51" s="27">
        <f t="shared" si="7"/>
        <v>46357</v>
      </c>
      <c r="C51" s="31">
        <v>30.722100000000001</v>
      </c>
      <c r="D51" s="32">
        <v>29.960080000000001</v>
      </c>
      <c r="E51" s="32">
        <v>30.716170000000002</v>
      </c>
      <c r="F51" s="32">
        <v>29.70674</v>
      </c>
      <c r="G51" s="32">
        <v>30.967320000000001</v>
      </c>
      <c r="H51" s="32">
        <v>29.690020000000001</v>
      </c>
      <c r="I51" s="32">
        <v>28.44</v>
      </c>
      <c r="J51" s="32">
        <v>28.99</v>
      </c>
      <c r="K51" s="32">
        <v>28.44</v>
      </c>
      <c r="L51" s="32">
        <v>28.96</v>
      </c>
      <c r="M51" s="32">
        <v>24.9</v>
      </c>
      <c r="N51" s="32">
        <v>26.37</v>
      </c>
      <c r="P51" s="32">
        <f>VLOOKUP($A51,'Annual_Prices-Nominal'!$A$4:$X$39,MATCH('Forecast-Peak_OffPeak-Nominal'!P$3,'Annual_Prices-Nominal'!$A$3:$X$3,0),FALSE)</f>
        <v>110.65300000000001</v>
      </c>
      <c r="Q51" s="32">
        <f>VLOOKUP($A51,'Annual_Prices-Nominal'!$A$4:$X$39,MATCH('Forecast-Peak_OffPeak-Nominal'!Q$3,'Annual_Prices-Nominal'!$A$3:$X$3,0),FALSE)</f>
        <v>111.59</v>
      </c>
      <c r="R51" s="32">
        <f>VLOOKUP($A51,'Annual_Prices-Nominal'!$A$4:$X$39,MATCH('Forecast-Peak_OffPeak-Nominal'!R$3,'Annual_Prices-Nominal'!$A$3:$X$3,0),FALSE)</f>
        <v>109.62</v>
      </c>
      <c r="S51" s="32">
        <f>VLOOKUP($A51,'Annual_Prices-Nominal'!$A$4:$X$39,MATCH('Forecast-Peak_OffPeak-Nominal'!S$3,'Annual_Prices-Nominal'!$A$3:$X$3,0),FALSE)</f>
        <v>108.68</v>
      </c>
      <c r="T51" s="32">
        <f>VLOOKUP($A51,'Annual_Prices-Nominal'!$A$4:$X$39,MATCH('Forecast-Peak_OffPeak-Nominal'!T$3,'Annual_Prices-Nominal'!$A$3:$X$3,0),FALSE)</f>
        <v>51.824710042329059</v>
      </c>
      <c r="U51" s="32">
        <f>VLOOKUP($A51,'Annual_Prices-Nominal'!$A$4:$X$39,MATCH('Forecast-Peak_OffPeak-Nominal'!U$3,'Annual_Prices-Nominal'!$A$3:$X$3,0),FALSE)</f>
        <v>49.7</v>
      </c>
      <c r="V51" s="32">
        <f>VLOOKUP($A51,'Annual_Prices-Nominal'!$A$4:$X$39,MATCH('Forecast-Peak_OffPeak-Nominal'!V$3,'Annual_Prices-Nominal'!$A$3:$X$3,0),FALSE)</f>
        <v>48.718907826086948</v>
      </c>
      <c r="W51" s="32">
        <f>VLOOKUP($A51,'Annual_Prices-Nominal'!$A$4:$X$39,MATCH('Forecast-Peak_OffPeak-Nominal'!W$3,'Annual_Prices-Nominal'!$A$3:$X$3,0),FALSE)</f>
        <v>15.19</v>
      </c>
      <c r="X51" s="32">
        <f>VLOOKUP($A51,'Annual_Prices-Nominal'!$A$4:$X$39,MATCH('Forecast-Peak_OffPeak-Nominal'!X$3,'Annual_Prices-Nominal'!$A$3:$X$3,0),FALSE)</f>
        <v>13.25</v>
      </c>
      <c r="Y51" s="38">
        <f>VLOOKUP($A51,'Annual_Prices-Nominal'!$A$4:$X$39,MATCH('Forecast-Peak_OffPeak-Nominal'!Y$3,'Annual_Prices-Nominal'!$A$3:$X$3,0),FALSE)</f>
        <v>35.72817021276596</v>
      </c>
      <c r="AA51" s="31">
        <v>4.09</v>
      </c>
      <c r="AB51" s="32">
        <v>3.65</v>
      </c>
      <c r="AC51" s="32">
        <v>3.39</v>
      </c>
      <c r="AD51" s="32">
        <v>4.13</v>
      </c>
      <c r="AE51" s="32">
        <v>4.0599999999999996</v>
      </c>
      <c r="AF51" s="32">
        <v>3.86</v>
      </c>
      <c r="AG51" s="38">
        <v>0.31506003690751205</v>
      </c>
      <c r="AI51" s="32">
        <v>9.5776889775967842</v>
      </c>
      <c r="AJ51" s="32">
        <v>4.0945970472560003</v>
      </c>
      <c r="AL51" s="33">
        <v>0.52609562165181911</v>
      </c>
      <c r="AM51" s="33">
        <v>0.72414324921426887</v>
      </c>
      <c r="AO51" s="34">
        <f>VLOOKUP($A51,'Annual_Prices-Nominal'!$A$4:$CH$39,MATCH('Forecast-Peak_OffPeak-Nominal'!AO$3,'Annual_Prices-Nominal'!$A$3:$CH$3,0),FALSE)</f>
        <v>2</v>
      </c>
      <c r="AP51" s="35">
        <f>VLOOKUP($A51,'Annual_Prices-Nominal'!$A$4:$CH$39,MATCH('Forecast-Peak_OffPeak-Nominal'!AP$3,'Annual_Prices-Nominal'!$A$3:$CH$3,0),FALSE)</f>
        <v>2</v>
      </c>
      <c r="AQ51" s="36">
        <f>IF(AND(MONTH($B51)&gt;=5,MONTH($B51)&lt;=9),VLOOKUP($A51,'Annual_Prices-Nominal'!$A$1:$AQ$39,MATCH('Forecast-Peak_OffPeak-Nominal'!AQ$2,'Annual_Prices-Nominal'!$A$2:$AQ$2,0),FALSE),0)</f>
        <v>0</v>
      </c>
      <c r="AR51" s="37">
        <f>IF(AND(MONTH($B51)&gt;=5,MONTH($B51)&lt;=9),VLOOKUP($A51,'Annual_Prices-Nominal'!$A$1:$AQ$39,MATCH('Forecast-Peak_OffPeak-Nominal'!AR$2,'Annual_Prices-Nominal'!$A$2:$AQ$2,0),FALSE),0)</f>
        <v>0</v>
      </c>
      <c r="AT51" s="83">
        <f>VLOOKUP($A51,'Annual_Prices-Nominal'!$A$4:$CH$39,MATCH('Forecast-Peak_OffPeak-Nominal'!AT$3,'Annual_Prices-Nominal'!$A$3:$CH$3,0),FALSE)</f>
        <v>15.35</v>
      </c>
      <c r="AU51" s="38">
        <f>VLOOKUP($A51,'Annual_Prices-Nominal'!$A$4:$CH$39,MATCH('Forecast-Peak_OffPeak-Nominal'!AU$3,'Annual_Prices-Nominal'!$A$3:$CH$3,0),FALSE)</f>
        <v>15.35</v>
      </c>
      <c r="AV51" s="38">
        <f>VLOOKUP($A51,'Annual_Prices-Nominal'!$A$4:$CH$39,MATCH('Forecast-Peak_OffPeak-Nominal'!AV$3,'Annual_Prices-Nominal'!$A$3:$CH$3,0),FALSE)</f>
        <v>0</v>
      </c>
      <c r="AX51" s="31">
        <f t="shared" si="0"/>
        <v>8.4170136986301376</v>
      </c>
      <c r="AY51" s="32">
        <f t="shared" si="1"/>
        <v>7.9575569948186535</v>
      </c>
      <c r="AZ51" s="32">
        <f t="shared" si="2"/>
        <v>8.0226217616580318</v>
      </c>
      <c r="BA51" s="32">
        <f t="shared" si="3"/>
        <v>7.0049261083743852</v>
      </c>
      <c r="BB51" s="32">
        <f t="shared" si="4"/>
        <v>7.0049261083743852</v>
      </c>
      <c r="BC51" s="38">
        <f t="shared" si="5"/>
        <v>6.0290556900726386</v>
      </c>
      <c r="BE51" s="60">
        <v>170.89600000000002</v>
      </c>
      <c r="BF51" s="38">
        <v>249.25845294243592</v>
      </c>
      <c r="BH51" s="31">
        <f>VLOOKUP($A51,'Annual_Prices-Nominal'!$A:$CA,MATCH(BH$3,'Annual_Prices-Nominal'!$A$3:$CA$3,0),0)</f>
        <v>29</v>
      </c>
      <c r="BI51" s="31">
        <f>VLOOKUP($A51,'Annual_Prices-Nominal'!$A:$CA,MATCH(BI$3,'Annual_Prices-Nominal'!$A$3:$CA$3,0),0)</f>
        <v>40.889333333333333</v>
      </c>
      <c r="BJ51" s="32">
        <f>VLOOKUP($A51,'Annual_Prices-Nominal'!$A:$CA,MATCH(BJ$3,'Annual_Prices-Nominal'!$A$3:$CA$3,0),0)</f>
        <v>32.889333333333333</v>
      </c>
      <c r="BK51" s="32">
        <f>VLOOKUP($A51,'Annual_Prices-Nominal'!$A:$CA,MATCH(BK$3,'Annual_Prices-Nominal'!$A$3:$CA$3,0),0)</f>
        <v>29.87</v>
      </c>
      <c r="BL51" s="32">
        <f>VLOOKUP($A51,'Annual_Prices-Nominal'!$A:$CA,MATCH(BL$3,'Annual_Prices-Nominal'!$A$3:$CA$3,0),0)</f>
        <v>29.87</v>
      </c>
      <c r="BM51" s="32">
        <f>VLOOKUP($A51,'Annual_Prices-Nominal'!$A:$CA,MATCH(BM$3,'Annual_Prices-Nominal'!$A$3:$CA$3,0),0)</f>
        <v>29.87</v>
      </c>
      <c r="BN51" s="32">
        <f>VLOOKUP($A51,'Annual_Prices-Nominal'!$A:$CA,MATCH(BN$3,'Annual_Prices-Nominal'!$A$3:$CA$3,0),0)</f>
        <v>16</v>
      </c>
      <c r="BO51" s="32">
        <f>VLOOKUP($A51,'Annual_Prices-Nominal'!$A:$CA,MATCH(BO$3,'Annual_Prices-Nominal'!$A$3:$CA$3,0),0)</f>
        <v>23.47</v>
      </c>
      <c r="BP51" s="32">
        <f>VLOOKUP($A51,'Annual_Prices-Nominal'!$A:$CA,MATCH(BP$3,'Annual_Prices-Nominal'!$A$3:$CA$3,0),0)</f>
        <v>21.87</v>
      </c>
      <c r="BQ51" s="32">
        <f>VLOOKUP($A51,'Annual_Prices-Nominal'!$A:$CA,MATCH(BQ$3,'Annual_Prices-Nominal'!$A$3:$CA$3,0),0)</f>
        <v>27.47</v>
      </c>
      <c r="BR51" s="32">
        <f>VLOOKUP($A51,'Annual_Prices-Nominal'!$A:$CA,MATCH(BR$3,'Annual_Prices-Nominal'!$A$3:$CA$3,0),0)</f>
        <v>29.34</v>
      </c>
      <c r="BS51" s="32">
        <f>VLOOKUP($A51,'Annual_Prices-Nominal'!$A:$CA,MATCH(BS$3,'Annual_Prices-Nominal'!$A$3:$CA$3,0),0)</f>
        <v>24.8</v>
      </c>
      <c r="BT51" s="32">
        <f>VLOOKUP($A51,'Annual_Prices-Nominal'!$A:$CA,MATCH(BT$3,'Annual_Prices-Nominal'!$A$3:$CA$3,0),0)</f>
        <v>24.8</v>
      </c>
      <c r="BU51" s="32">
        <f>VLOOKUP($A51,'Annual_Prices-Nominal'!$A:$CA,MATCH(BU$3,'Annual_Prices-Nominal'!$A$3:$CA$3,0),0)</f>
        <v>24.8</v>
      </c>
      <c r="BV51" s="32">
        <f>VLOOKUP($A51,'Annual_Prices-Nominal'!$A:$CA,MATCH(BV$3,'Annual_Prices-Nominal'!$A$3:$CA$3,0),0)</f>
        <v>25.87</v>
      </c>
      <c r="BW51" s="32">
        <f>VLOOKUP($A51,'Annual_Prices-Nominal'!$A:$CA,MATCH(BW$3,'Annual_Prices-Nominal'!$A$3:$CA$3,0),0)</f>
        <v>22.94</v>
      </c>
      <c r="BX51" s="32">
        <f>VLOOKUP($A51,'Annual_Prices-Nominal'!$A:$CA,MATCH(BX$3,'Annual_Prices-Nominal'!$A$3:$CA$3,0),0)</f>
        <v>16</v>
      </c>
      <c r="BY51" s="32">
        <f>VLOOKUP($A51,'Annual_Prices-Nominal'!$A:$CA,MATCH(BY$3,'Annual_Prices-Nominal'!$A$3:$CA$3,0),0)</f>
        <v>3.2</v>
      </c>
      <c r="BZ51" s="32">
        <f>VLOOKUP($A51,'Annual_Prices-Nominal'!$A:$CA,MATCH(BZ$3,'Annual_Prices-Nominal'!$A$3:$CA$3,0),0)</f>
        <v>3.2</v>
      </c>
      <c r="CA51" s="32">
        <f>VLOOKUP($A51,'Annual_Prices-Nominal'!$A:$CA,MATCH(CA$3,'Annual_Prices-Nominal'!$A$3:$CA$3,0),0)</f>
        <v>3.2947366666666666</v>
      </c>
      <c r="CB51" s="38">
        <f>VLOOKUP($A51,'Annual_Prices-Nominal'!$A:$CA,MATCH(CB$3,'Annual_Prices-Nominal'!$A$3:$CA$3,0),0)</f>
        <v>2.7773329333333336</v>
      </c>
      <c r="CD51" s="39">
        <f>VLOOKUP($A51,GDP!$A$8:$D$50,3,0)</f>
        <v>1.8651594535536265E-2</v>
      </c>
    </row>
    <row r="52" spans="1:82" ht="14.4" x14ac:dyDescent="0.3">
      <c r="A52" s="23">
        <f t="shared" si="6"/>
        <v>2027</v>
      </c>
      <c r="B52" s="27">
        <f t="shared" si="7"/>
        <v>46388</v>
      </c>
      <c r="C52" s="31">
        <v>35.364069999999998</v>
      </c>
      <c r="D52" s="32">
        <v>34.901269999999997</v>
      </c>
      <c r="E52" s="32">
        <v>32.122599999999998</v>
      </c>
      <c r="F52" s="32">
        <v>29.742540000000002</v>
      </c>
      <c r="G52" s="32">
        <v>32.362290000000002</v>
      </c>
      <c r="H52" s="32">
        <v>29.11983</v>
      </c>
      <c r="I52" s="32">
        <v>28.73</v>
      </c>
      <c r="J52" s="32">
        <v>28.53</v>
      </c>
      <c r="K52" s="32">
        <v>28.75</v>
      </c>
      <c r="L52" s="32">
        <v>28.51</v>
      </c>
      <c r="M52" s="32">
        <v>25.69</v>
      </c>
      <c r="N52" s="32">
        <v>23.13</v>
      </c>
      <c r="P52" s="32">
        <f>VLOOKUP($A52,'Annual_Prices-Nominal'!$A$4:$X$39,MATCH('Forecast-Peak_OffPeak-Nominal'!P$3,'Annual_Prices-Nominal'!$A$3:$X$3,0),FALSE)</f>
        <v>101.054</v>
      </c>
      <c r="Q52" s="32">
        <f>VLOOKUP($A52,'Annual_Prices-Nominal'!$A$4:$X$39,MATCH('Forecast-Peak_OffPeak-Nominal'!Q$3,'Annual_Prices-Nominal'!$A$3:$X$3,0),FALSE)</f>
        <v>101.91</v>
      </c>
      <c r="R52" s="32">
        <f>VLOOKUP($A52,'Annual_Prices-Nominal'!$A$4:$X$39,MATCH('Forecast-Peak_OffPeak-Nominal'!R$3,'Annual_Prices-Nominal'!$A$3:$X$3,0),FALSE)</f>
        <v>100.15</v>
      </c>
      <c r="S52" s="32">
        <f>VLOOKUP($A52,'Annual_Prices-Nominal'!$A$4:$X$39,MATCH('Forecast-Peak_OffPeak-Nominal'!S$3,'Annual_Prices-Nominal'!$A$3:$X$3,0),FALSE)</f>
        <v>99.210000000000008</v>
      </c>
      <c r="T52" s="32">
        <f>VLOOKUP($A52,'Annual_Prices-Nominal'!$A$4:$X$39,MATCH('Forecast-Peak_OffPeak-Nominal'!T$3,'Annual_Prices-Nominal'!$A$3:$X$3,0),FALSE)</f>
        <v>52.713328611625116</v>
      </c>
      <c r="U52" s="32">
        <f>VLOOKUP($A52,'Annual_Prices-Nominal'!$A$4:$X$39,MATCH('Forecast-Peak_OffPeak-Nominal'!U$3,'Annual_Prices-Nominal'!$A$3:$X$3,0),FALSE)</f>
        <v>51.97</v>
      </c>
      <c r="V52" s="32">
        <f>VLOOKUP($A52,'Annual_Prices-Nominal'!$A$4:$X$39,MATCH('Forecast-Peak_OffPeak-Nominal'!V$3,'Annual_Prices-Nominal'!$A$3:$X$3,0),FALSE)</f>
        <v>49.950191304347825</v>
      </c>
      <c r="W52" s="32">
        <f>VLOOKUP($A52,'Annual_Prices-Nominal'!$A$4:$X$39,MATCH('Forecast-Peak_OffPeak-Nominal'!W$3,'Annual_Prices-Nominal'!$A$3:$X$3,0),FALSE)</f>
        <v>15.49</v>
      </c>
      <c r="X52" s="32">
        <f>VLOOKUP($A52,'Annual_Prices-Nominal'!$A$4:$X$39,MATCH('Forecast-Peak_OffPeak-Nominal'!X$3,'Annual_Prices-Nominal'!$A$3:$X$3,0),FALSE)</f>
        <v>13.51</v>
      </c>
      <c r="Y52" s="38">
        <f>VLOOKUP($A52,'Annual_Prices-Nominal'!$A$4:$X$39,MATCH('Forecast-Peak_OffPeak-Nominal'!Y$3,'Annual_Prices-Nominal'!$A$3:$X$3,0),FALSE)</f>
        <v>36.445106382978722</v>
      </c>
      <c r="AA52" s="31">
        <v>4.08</v>
      </c>
      <c r="AB52" s="32">
        <v>3.75</v>
      </c>
      <c r="AC52" s="32">
        <v>3.69</v>
      </c>
      <c r="AD52" s="32">
        <v>4.2300000000000004</v>
      </c>
      <c r="AE52" s="32">
        <v>4.05</v>
      </c>
      <c r="AF52" s="32">
        <v>3.96</v>
      </c>
      <c r="AG52" s="38">
        <v>0.32204365423181436</v>
      </c>
      <c r="AI52" s="32">
        <v>9.5416428568775551</v>
      </c>
      <c r="AJ52" s="32">
        <v>4.07564770073032</v>
      </c>
      <c r="AL52" s="33">
        <v>0.54730584914589531</v>
      </c>
      <c r="AM52" s="33">
        <v>0.74660629806939183</v>
      </c>
      <c r="AO52" s="34">
        <f>VLOOKUP($A52,'Annual_Prices-Nominal'!$A$4:$CH$39,MATCH('Forecast-Peak_OffPeak-Nominal'!AO$3,'Annual_Prices-Nominal'!$A$3:$CH$3,0),FALSE)</f>
        <v>2</v>
      </c>
      <c r="AP52" s="35">
        <f>VLOOKUP($A52,'Annual_Prices-Nominal'!$A$4:$CH$39,MATCH('Forecast-Peak_OffPeak-Nominal'!AP$3,'Annual_Prices-Nominal'!$A$3:$CH$3,0),FALSE)</f>
        <v>2</v>
      </c>
      <c r="AQ52" s="36">
        <f>IF(AND(MONTH($B52)&gt;=5,MONTH($B52)&lt;=9),VLOOKUP($A52,'Annual_Prices-Nominal'!$A$1:$AQ$39,MATCH('Forecast-Peak_OffPeak-Nominal'!AQ$2,'Annual_Prices-Nominal'!$A$2:$AQ$2,0),FALSE),0)</f>
        <v>0</v>
      </c>
      <c r="AR52" s="37">
        <f>IF(AND(MONTH($B52)&gt;=5,MONTH($B52)&lt;=9),VLOOKUP($A52,'Annual_Prices-Nominal'!$A$1:$AQ$39,MATCH('Forecast-Peak_OffPeak-Nominal'!AR$2,'Annual_Prices-Nominal'!$A$2:$AQ$2,0),FALSE),0)</f>
        <v>0</v>
      </c>
      <c r="AT52" s="83">
        <f>VLOOKUP($A52,'Annual_Prices-Nominal'!$A$4:$CH$39,MATCH('Forecast-Peak_OffPeak-Nominal'!AT$3,'Annual_Prices-Nominal'!$A$3:$CH$3,0),FALSE)</f>
        <v>16</v>
      </c>
      <c r="AU52" s="38">
        <f>VLOOKUP($A52,'Annual_Prices-Nominal'!$A$4:$CH$39,MATCH('Forecast-Peak_OffPeak-Nominal'!AU$3,'Annual_Prices-Nominal'!$A$3:$CH$3,0),FALSE)</f>
        <v>16</v>
      </c>
      <c r="AV52" s="38">
        <f>VLOOKUP($A52,'Annual_Prices-Nominal'!$A$4:$CH$39,MATCH('Forecast-Peak_OffPeak-Nominal'!AV$3,'Annual_Prices-Nominal'!$A$3:$CH$3,0),FALSE)</f>
        <v>0</v>
      </c>
      <c r="AX52" s="31">
        <f t="shared" si="0"/>
        <v>9.4304186666666663</v>
      </c>
      <c r="AY52" s="32">
        <f t="shared" si="1"/>
        <v>8.111767676767677</v>
      </c>
      <c r="AZ52" s="32">
        <f t="shared" si="2"/>
        <v>8.1722954545454556</v>
      </c>
      <c r="BA52" s="32">
        <f t="shared" si="3"/>
        <v>7.0938271604938272</v>
      </c>
      <c r="BB52" s="32">
        <f t="shared" si="4"/>
        <v>7.0987654320987659</v>
      </c>
      <c r="BC52" s="38">
        <f t="shared" si="5"/>
        <v>6.0732860520094558</v>
      </c>
      <c r="BE52" s="60">
        <v>160.036</v>
      </c>
      <c r="BF52" s="38">
        <v>253.74447236907733</v>
      </c>
      <c r="BH52" s="31">
        <f>VLOOKUP($A52,'Annual_Prices-Nominal'!$A:$CA,MATCH(BH$3,'Annual_Prices-Nominal'!$A$3:$CA$3,0),0)</f>
        <v>29</v>
      </c>
      <c r="BI52" s="31">
        <f>VLOOKUP($A52,'Annual_Prices-Nominal'!$A:$CA,MATCH(BI$3,'Annual_Prices-Nominal'!$A$3:$CA$3,0),0)</f>
        <v>25.778666666666666</v>
      </c>
      <c r="BJ52" s="32">
        <f>VLOOKUP($A52,'Annual_Prices-Nominal'!$A:$CA,MATCH(BJ$3,'Annual_Prices-Nominal'!$A$3:$CA$3,0),0)</f>
        <v>21.778666666666666</v>
      </c>
      <c r="BK52" s="32">
        <f>VLOOKUP($A52,'Annual_Prices-Nominal'!$A:$CA,MATCH(BK$3,'Annual_Prices-Nominal'!$A$3:$CA$3,0),0)</f>
        <v>30.47</v>
      </c>
      <c r="BL52" s="32">
        <f>VLOOKUP($A52,'Annual_Prices-Nominal'!$A:$CA,MATCH(BL$3,'Annual_Prices-Nominal'!$A$3:$CA$3,0),0)</f>
        <v>30.47</v>
      </c>
      <c r="BM52" s="32">
        <f>VLOOKUP($A52,'Annual_Prices-Nominal'!$A:$CA,MATCH(BM$3,'Annual_Prices-Nominal'!$A$3:$CA$3,0),0)</f>
        <v>30.47</v>
      </c>
      <c r="BN52" s="32">
        <f>VLOOKUP($A52,'Annual_Prices-Nominal'!$A:$CA,MATCH(BN$3,'Annual_Prices-Nominal'!$A$3:$CA$3,0),0)</f>
        <v>11.97</v>
      </c>
      <c r="BO52" s="32">
        <f>VLOOKUP($A52,'Annual_Prices-Nominal'!$A:$CA,MATCH(BO$3,'Annual_Prices-Nominal'!$A$3:$CA$3,0),0)</f>
        <v>19.59</v>
      </c>
      <c r="BP52" s="32">
        <f>VLOOKUP($A52,'Annual_Prices-Nominal'!$A:$CA,MATCH(BP$3,'Annual_Prices-Nominal'!$A$3:$CA$3,0),0)</f>
        <v>21.22</v>
      </c>
      <c r="BQ52" s="32">
        <f>VLOOKUP($A52,'Annual_Prices-Nominal'!$A:$CA,MATCH(BQ$3,'Annual_Prices-Nominal'!$A$3:$CA$3,0),0)</f>
        <v>25.58</v>
      </c>
      <c r="BR52" s="32">
        <f>VLOOKUP($A52,'Annual_Prices-Nominal'!$A:$CA,MATCH(BR$3,'Annual_Prices-Nominal'!$A$3:$CA$3,0),0)</f>
        <v>27.75</v>
      </c>
      <c r="BS52" s="32">
        <f>VLOOKUP($A52,'Annual_Prices-Nominal'!$A:$CA,MATCH(BS$3,'Annual_Prices-Nominal'!$A$3:$CA$3,0),0)</f>
        <v>23.94</v>
      </c>
      <c r="BT52" s="32">
        <f>VLOOKUP($A52,'Annual_Prices-Nominal'!$A:$CA,MATCH(BT$3,'Annual_Prices-Nominal'!$A$3:$CA$3,0),0)</f>
        <v>23.94</v>
      </c>
      <c r="BU52" s="32">
        <f>VLOOKUP($A52,'Annual_Prices-Nominal'!$A:$CA,MATCH(BU$3,'Annual_Prices-Nominal'!$A$3:$CA$3,0),0)</f>
        <v>23.94</v>
      </c>
      <c r="BV52" s="32">
        <f>VLOOKUP($A52,'Annual_Prices-Nominal'!$A:$CA,MATCH(BV$3,'Annual_Prices-Nominal'!$A$3:$CA$3,0),0)</f>
        <v>24.22</v>
      </c>
      <c r="BW52" s="32">
        <f>VLOOKUP($A52,'Annual_Prices-Nominal'!$A:$CA,MATCH(BW$3,'Annual_Prices-Nominal'!$A$3:$CA$3,0),0)</f>
        <v>17.690000000000001</v>
      </c>
      <c r="BX52" s="32">
        <f>VLOOKUP($A52,'Annual_Prices-Nominal'!$A:$CA,MATCH(BX$3,'Annual_Prices-Nominal'!$A$3:$CA$3,0),0)</f>
        <v>16.329999999999998</v>
      </c>
      <c r="BY52" s="32">
        <f>VLOOKUP($A52,'Annual_Prices-Nominal'!$A:$CA,MATCH(BY$3,'Annual_Prices-Nominal'!$A$3:$CA$3,0),0)</f>
        <v>3.27</v>
      </c>
      <c r="BZ52" s="32">
        <f>VLOOKUP($A52,'Annual_Prices-Nominal'!$A:$CA,MATCH(BZ$3,'Annual_Prices-Nominal'!$A$3:$CA$3,0),0)</f>
        <v>3.27</v>
      </c>
      <c r="CA52" s="32">
        <f>VLOOKUP($A52,'Annual_Prices-Nominal'!$A:$CA,MATCH(CA$3,'Annual_Prices-Nominal'!$A$3:$CA$3,0),0)</f>
        <v>2.7394733333333332</v>
      </c>
      <c r="CB52" s="38">
        <f>VLOOKUP($A52,'Annual_Prices-Nominal'!$A:$CA,MATCH(CB$3,'Annual_Prices-Nominal'!$A$3:$CA$3,0),0)</f>
        <v>1.6046658666666669</v>
      </c>
      <c r="CD52" s="39">
        <f>VLOOKUP($A52,GDP!$A$8:$D$50,3,0)</f>
        <v>1.7997461565234935E-2</v>
      </c>
    </row>
    <row r="53" spans="1:82" ht="14.4" x14ac:dyDescent="0.3">
      <c r="A53" s="23">
        <f t="shared" si="6"/>
        <v>2027</v>
      </c>
      <c r="B53" s="27">
        <f t="shared" si="7"/>
        <v>46419</v>
      </c>
      <c r="C53" s="31">
        <v>30.763259999999999</v>
      </c>
      <c r="D53" s="32">
        <v>30.335740000000001</v>
      </c>
      <c r="E53" s="32">
        <v>29.635470000000002</v>
      </c>
      <c r="F53" s="32">
        <v>28.808050000000001</v>
      </c>
      <c r="G53" s="32">
        <v>29.511240000000001</v>
      </c>
      <c r="H53" s="32">
        <v>28.46246</v>
      </c>
      <c r="I53" s="32">
        <v>26.72</v>
      </c>
      <c r="J53" s="32">
        <v>27.09</v>
      </c>
      <c r="K53" s="32">
        <v>26.71</v>
      </c>
      <c r="L53" s="32">
        <v>27.07</v>
      </c>
      <c r="M53" s="32">
        <v>23.23</v>
      </c>
      <c r="N53" s="32">
        <v>23.31</v>
      </c>
      <c r="P53" s="32">
        <f>VLOOKUP($A53,'Annual_Prices-Nominal'!$A$4:$X$39,MATCH('Forecast-Peak_OffPeak-Nominal'!P$3,'Annual_Prices-Nominal'!$A$3:$X$3,0),FALSE)</f>
        <v>101.054</v>
      </c>
      <c r="Q53" s="32">
        <f>VLOOKUP($A53,'Annual_Prices-Nominal'!$A$4:$X$39,MATCH('Forecast-Peak_OffPeak-Nominal'!Q$3,'Annual_Prices-Nominal'!$A$3:$X$3,0),FALSE)</f>
        <v>101.91</v>
      </c>
      <c r="R53" s="32">
        <f>VLOOKUP($A53,'Annual_Prices-Nominal'!$A$4:$X$39,MATCH('Forecast-Peak_OffPeak-Nominal'!R$3,'Annual_Prices-Nominal'!$A$3:$X$3,0),FALSE)</f>
        <v>100.15</v>
      </c>
      <c r="S53" s="32">
        <f>VLOOKUP($A53,'Annual_Prices-Nominal'!$A$4:$X$39,MATCH('Forecast-Peak_OffPeak-Nominal'!S$3,'Annual_Prices-Nominal'!$A$3:$X$3,0),FALSE)</f>
        <v>99.210000000000008</v>
      </c>
      <c r="T53" s="32">
        <f>VLOOKUP($A53,'Annual_Prices-Nominal'!$A$4:$X$39,MATCH('Forecast-Peak_OffPeak-Nominal'!T$3,'Annual_Prices-Nominal'!$A$3:$X$3,0),FALSE)</f>
        <v>52.713328611625116</v>
      </c>
      <c r="U53" s="32">
        <f>VLOOKUP($A53,'Annual_Prices-Nominal'!$A$4:$X$39,MATCH('Forecast-Peak_OffPeak-Nominal'!U$3,'Annual_Prices-Nominal'!$A$3:$X$3,0),FALSE)</f>
        <v>51.97</v>
      </c>
      <c r="V53" s="32">
        <f>VLOOKUP($A53,'Annual_Prices-Nominal'!$A$4:$X$39,MATCH('Forecast-Peak_OffPeak-Nominal'!V$3,'Annual_Prices-Nominal'!$A$3:$X$3,0),FALSE)</f>
        <v>49.950191304347825</v>
      </c>
      <c r="W53" s="32">
        <f>VLOOKUP($A53,'Annual_Prices-Nominal'!$A$4:$X$39,MATCH('Forecast-Peak_OffPeak-Nominal'!W$3,'Annual_Prices-Nominal'!$A$3:$X$3,0),FALSE)</f>
        <v>15.49</v>
      </c>
      <c r="X53" s="32">
        <f>VLOOKUP($A53,'Annual_Prices-Nominal'!$A$4:$X$39,MATCH('Forecast-Peak_OffPeak-Nominal'!X$3,'Annual_Prices-Nominal'!$A$3:$X$3,0),FALSE)</f>
        <v>13.51</v>
      </c>
      <c r="Y53" s="38">
        <f>VLOOKUP($A53,'Annual_Prices-Nominal'!$A$4:$X$39,MATCH('Forecast-Peak_OffPeak-Nominal'!Y$3,'Annual_Prices-Nominal'!$A$3:$X$3,0),FALSE)</f>
        <v>36.445106382978722</v>
      </c>
      <c r="AA53" s="31">
        <v>3.89</v>
      </c>
      <c r="AB53" s="32">
        <v>3.58</v>
      </c>
      <c r="AC53" s="32">
        <v>3.56</v>
      </c>
      <c r="AD53" s="32">
        <v>4.0599999999999996</v>
      </c>
      <c r="AE53" s="32">
        <v>3.86</v>
      </c>
      <c r="AF53" s="32">
        <v>3.77</v>
      </c>
      <c r="AG53" s="38">
        <v>0.32204365423181436</v>
      </c>
      <c r="AI53" s="32">
        <v>9.3539982998030347</v>
      </c>
      <c r="AJ53" s="32">
        <v>3.8880031436558</v>
      </c>
      <c r="AL53" s="33">
        <v>0.54941185513383983</v>
      </c>
      <c r="AM53" s="33">
        <v>0.74871230405733624</v>
      </c>
      <c r="AO53" s="34">
        <f>VLOOKUP($A53,'Annual_Prices-Nominal'!$A$4:$CH$39,MATCH('Forecast-Peak_OffPeak-Nominal'!AO$3,'Annual_Prices-Nominal'!$A$3:$CH$3,0),FALSE)</f>
        <v>2</v>
      </c>
      <c r="AP53" s="35">
        <f>VLOOKUP($A53,'Annual_Prices-Nominal'!$A$4:$CH$39,MATCH('Forecast-Peak_OffPeak-Nominal'!AP$3,'Annual_Prices-Nominal'!$A$3:$CH$3,0),FALSE)</f>
        <v>2</v>
      </c>
      <c r="AQ53" s="36">
        <f>IF(AND(MONTH($B53)&gt;=5,MONTH($B53)&lt;=9),VLOOKUP($A53,'Annual_Prices-Nominal'!$A$1:$AQ$39,MATCH('Forecast-Peak_OffPeak-Nominal'!AQ$2,'Annual_Prices-Nominal'!$A$2:$AQ$2,0),FALSE),0)</f>
        <v>0</v>
      </c>
      <c r="AR53" s="37">
        <f>IF(AND(MONTH($B53)&gt;=5,MONTH($B53)&lt;=9),VLOOKUP($A53,'Annual_Prices-Nominal'!$A$1:$AQ$39,MATCH('Forecast-Peak_OffPeak-Nominal'!AR$2,'Annual_Prices-Nominal'!$A$2:$AQ$2,0),FALSE),0)</f>
        <v>0</v>
      </c>
      <c r="AT53" s="83">
        <f>VLOOKUP($A53,'Annual_Prices-Nominal'!$A$4:$CH$39,MATCH('Forecast-Peak_OffPeak-Nominal'!AT$3,'Annual_Prices-Nominal'!$A$3:$CH$3,0),FALSE)</f>
        <v>16</v>
      </c>
      <c r="AU53" s="38">
        <f>VLOOKUP($A53,'Annual_Prices-Nominal'!$A$4:$CH$39,MATCH('Forecast-Peak_OffPeak-Nominal'!AU$3,'Annual_Prices-Nominal'!$A$3:$CH$3,0),FALSE)</f>
        <v>16</v>
      </c>
      <c r="AV53" s="38">
        <f>VLOOKUP($A53,'Annual_Prices-Nominal'!$A$4:$CH$39,MATCH('Forecast-Peak_OffPeak-Nominal'!AV$3,'Annual_Prices-Nominal'!$A$3:$CH$3,0),FALSE)</f>
        <v>0</v>
      </c>
      <c r="AX53" s="31">
        <f t="shared" si="0"/>
        <v>8.59308938547486</v>
      </c>
      <c r="AY53" s="32">
        <f t="shared" si="1"/>
        <v>7.8608673740053057</v>
      </c>
      <c r="AZ53" s="32">
        <f t="shared" si="2"/>
        <v>7.8279151193633956</v>
      </c>
      <c r="BA53" s="32">
        <f t="shared" si="3"/>
        <v>6.9222797927461137</v>
      </c>
      <c r="BB53" s="32">
        <f t="shared" si="4"/>
        <v>6.9196891191709851</v>
      </c>
      <c r="BC53" s="38">
        <f t="shared" si="5"/>
        <v>5.7216748768472909</v>
      </c>
      <c r="BE53" s="60">
        <v>160.036</v>
      </c>
      <c r="BF53" s="38">
        <v>253.74447236907733</v>
      </c>
      <c r="BH53" s="31">
        <f>VLOOKUP($A53,'Annual_Prices-Nominal'!$A:$CA,MATCH(BH$3,'Annual_Prices-Nominal'!$A$3:$CA$3,0),0)</f>
        <v>29</v>
      </c>
      <c r="BI53" s="31">
        <f>VLOOKUP($A53,'Annual_Prices-Nominal'!$A:$CA,MATCH(BI$3,'Annual_Prices-Nominal'!$A$3:$CA$3,0),0)</f>
        <v>25.778666666666666</v>
      </c>
      <c r="BJ53" s="32">
        <f>VLOOKUP($A53,'Annual_Prices-Nominal'!$A:$CA,MATCH(BJ$3,'Annual_Prices-Nominal'!$A$3:$CA$3,0),0)</f>
        <v>21.778666666666666</v>
      </c>
      <c r="BK53" s="32">
        <f>VLOOKUP($A53,'Annual_Prices-Nominal'!$A:$CA,MATCH(BK$3,'Annual_Prices-Nominal'!$A$3:$CA$3,0),0)</f>
        <v>30.47</v>
      </c>
      <c r="BL53" s="32">
        <f>VLOOKUP($A53,'Annual_Prices-Nominal'!$A:$CA,MATCH(BL$3,'Annual_Prices-Nominal'!$A$3:$CA$3,0),0)</f>
        <v>30.47</v>
      </c>
      <c r="BM53" s="32">
        <f>VLOOKUP($A53,'Annual_Prices-Nominal'!$A:$CA,MATCH(BM$3,'Annual_Prices-Nominal'!$A$3:$CA$3,0),0)</f>
        <v>30.47</v>
      </c>
      <c r="BN53" s="32">
        <f>VLOOKUP($A53,'Annual_Prices-Nominal'!$A:$CA,MATCH(BN$3,'Annual_Prices-Nominal'!$A$3:$CA$3,0),0)</f>
        <v>11.97</v>
      </c>
      <c r="BO53" s="32">
        <f>VLOOKUP($A53,'Annual_Prices-Nominal'!$A:$CA,MATCH(BO$3,'Annual_Prices-Nominal'!$A$3:$CA$3,0),0)</f>
        <v>19.59</v>
      </c>
      <c r="BP53" s="32">
        <f>VLOOKUP($A53,'Annual_Prices-Nominal'!$A:$CA,MATCH(BP$3,'Annual_Prices-Nominal'!$A$3:$CA$3,0),0)</f>
        <v>21.22</v>
      </c>
      <c r="BQ53" s="32">
        <f>VLOOKUP($A53,'Annual_Prices-Nominal'!$A:$CA,MATCH(BQ$3,'Annual_Prices-Nominal'!$A$3:$CA$3,0),0)</f>
        <v>25.58</v>
      </c>
      <c r="BR53" s="32">
        <f>VLOOKUP($A53,'Annual_Prices-Nominal'!$A:$CA,MATCH(BR$3,'Annual_Prices-Nominal'!$A$3:$CA$3,0),0)</f>
        <v>27.75</v>
      </c>
      <c r="BS53" s="32">
        <f>VLOOKUP($A53,'Annual_Prices-Nominal'!$A:$CA,MATCH(BS$3,'Annual_Prices-Nominal'!$A$3:$CA$3,0),0)</f>
        <v>23.94</v>
      </c>
      <c r="BT53" s="32">
        <f>VLOOKUP($A53,'Annual_Prices-Nominal'!$A:$CA,MATCH(BT$3,'Annual_Prices-Nominal'!$A$3:$CA$3,0),0)</f>
        <v>23.94</v>
      </c>
      <c r="BU53" s="32">
        <f>VLOOKUP($A53,'Annual_Prices-Nominal'!$A:$CA,MATCH(BU$3,'Annual_Prices-Nominal'!$A$3:$CA$3,0),0)</f>
        <v>23.94</v>
      </c>
      <c r="BV53" s="32">
        <f>VLOOKUP($A53,'Annual_Prices-Nominal'!$A:$CA,MATCH(BV$3,'Annual_Prices-Nominal'!$A$3:$CA$3,0),0)</f>
        <v>24.22</v>
      </c>
      <c r="BW53" s="32">
        <f>VLOOKUP($A53,'Annual_Prices-Nominal'!$A:$CA,MATCH(BW$3,'Annual_Prices-Nominal'!$A$3:$CA$3,0),0)</f>
        <v>17.690000000000001</v>
      </c>
      <c r="BX53" s="32">
        <f>VLOOKUP($A53,'Annual_Prices-Nominal'!$A:$CA,MATCH(BX$3,'Annual_Prices-Nominal'!$A$3:$CA$3,0),0)</f>
        <v>16.329999999999998</v>
      </c>
      <c r="BY53" s="32">
        <f>VLOOKUP($A53,'Annual_Prices-Nominal'!$A:$CA,MATCH(BY$3,'Annual_Prices-Nominal'!$A$3:$CA$3,0),0)</f>
        <v>3.27</v>
      </c>
      <c r="BZ53" s="32">
        <f>VLOOKUP($A53,'Annual_Prices-Nominal'!$A:$CA,MATCH(BZ$3,'Annual_Prices-Nominal'!$A$3:$CA$3,0),0)</f>
        <v>3.27</v>
      </c>
      <c r="CA53" s="32">
        <f>VLOOKUP($A53,'Annual_Prices-Nominal'!$A:$CA,MATCH(CA$3,'Annual_Prices-Nominal'!$A$3:$CA$3,0),0)</f>
        <v>2.7394733333333332</v>
      </c>
      <c r="CB53" s="38">
        <f>VLOOKUP($A53,'Annual_Prices-Nominal'!$A:$CA,MATCH(CB$3,'Annual_Prices-Nominal'!$A$3:$CA$3,0),0)</f>
        <v>1.6046658666666669</v>
      </c>
      <c r="CD53" s="39">
        <f>VLOOKUP($A53,GDP!$A$8:$D$50,3,0)</f>
        <v>1.7997461565234935E-2</v>
      </c>
    </row>
    <row r="54" spans="1:82" ht="14.4" x14ac:dyDescent="0.3">
      <c r="A54" s="23">
        <f t="shared" si="6"/>
        <v>2027</v>
      </c>
      <c r="B54" s="27">
        <f t="shared" si="7"/>
        <v>46447</v>
      </c>
      <c r="C54" s="31">
        <v>30.041709999999998</v>
      </c>
      <c r="D54" s="32">
        <v>29.536470000000001</v>
      </c>
      <c r="E54" s="32">
        <v>28.03726</v>
      </c>
      <c r="F54" s="32">
        <v>27.15626</v>
      </c>
      <c r="G54" s="32">
        <v>27.809989999999999</v>
      </c>
      <c r="H54" s="32">
        <v>26.59807</v>
      </c>
      <c r="I54" s="32">
        <v>26.38</v>
      </c>
      <c r="J54" s="32">
        <v>26.11</v>
      </c>
      <c r="K54" s="32">
        <v>26.5</v>
      </c>
      <c r="L54" s="32">
        <v>26.23</v>
      </c>
      <c r="M54" s="32">
        <v>18.96</v>
      </c>
      <c r="N54" s="32">
        <v>19.010000000000002</v>
      </c>
      <c r="P54" s="32">
        <f>VLOOKUP($A54,'Annual_Prices-Nominal'!$A$4:$X$39,MATCH('Forecast-Peak_OffPeak-Nominal'!P$3,'Annual_Prices-Nominal'!$A$3:$X$3,0),FALSE)</f>
        <v>101.054</v>
      </c>
      <c r="Q54" s="32">
        <f>VLOOKUP($A54,'Annual_Prices-Nominal'!$A$4:$X$39,MATCH('Forecast-Peak_OffPeak-Nominal'!Q$3,'Annual_Prices-Nominal'!$A$3:$X$3,0),FALSE)</f>
        <v>101.91</v>
      </c>
      <c r="R54" s="32">
        <f>VLOOKUP($A54,'Annual_Prices-Nominal'!$A$4:$X$39,MATCH('Forecast-Peak_OffPeak-Nominal'!R$3,'Annual_Prices-Nominal'!$A$3:$X$3,0),FALSE)</f>
        <v>100.15</v>
      </c>
      <c r="S54" s="32">
        <f>VLOOKUP($A54,'Annual_Prices-Nominal'!$A$4:$X$39,MATCH('Forecast-Peak_OffPeak-Nominal'!S$3,'Annual_Prices-Nominal'!$A$3:$X$3,0),FALSE)</f>
        <v>99.210000000000008</v>
      </c>
      <c r="T54" s="32">
        <f>VLOOKUP($A54,'Annual_Prices-Nominal'!$A$4:$X$39,MATCH('Forecast-Peak_OffPeak-Nominal'!T$3,'Annual_Prices-Nominal'!$A$3:$X$3,0),FALSE)</f>
        <v>52.713328611625116</v>
      </c>
      <c r="U54" s="32">
        <f>VLOOKUP($A54,'Annual_Prices-Nominal'!$A$4:$X$39,MATCH('Forecast-Peak_OffPeak-Nominal'!U$3,'Annual_Prices-Nominal'!$A$3:$X$3,0),FALSE)</f>
        <v>51.97</v>
      </c>
      <c r="V54" s="32">
        <f>VLOOKUP($A54,'Annual_Prices-Nominal'!$A$4:$X$39,MATCH('Forecast-Peak_OffPeak-Nominal'!V$3,'Annual_Prices-Nominal'!$A$3:$X$3,0),FALSE)</f>
        <v>49.950191304347825</v>
      </c>
      <c r="W54" s="32">
        <f>VLOOKUP($A54,'Annual_Prices-Nominal'!$A$4:$X$39,MATCH('Forecast-Peak_OffPeak-Nominal'!W$3,'Annual_Prices-Nominal'!$A$3:$X$3,0),FALSE)</f>
        <v>15.49</v>
      </c>
      <c r="X54" s="32">
        <f>VLOOKUP($A54,'Annual_Prices-Nominal'!$A$4:$X$39,MATCH('Forecast-Peak_OffPeak-Nominal'!X$3,'Annual_Prices-Nominal'!$A$3:$X$3,0),FALSE)</f>
        <v>13.51</v>
      </c>
      <c r="Y54" s="38">
        <f>VLOOKUP($A54,'Annual_Prices-Nominal'!$A$4:$X$39,MATCH('Forecast-Peak_OffPeak-Nominal'!Y$3,'Annual_Prices-Nominal'!$A$3:$X$3,0),FALSE)</f>
        <v>36.445106382978722</v>
      </c>
      <c r="AA54" s="31">
        <v>3.81</v>
      </c>
      <c r="AB54" s="32">
        <v>3.5</v>
      </c>
      <c r="AC54" s="32">
        <v>3.35</v>
      </c>
      <c r="AD54" s="32">
        <v>3.97</v>
      </c>
      <c r="AE54" s="32">
        <v>3.78</v>
      </c>
      <c r="AF54" s="32">
        <v>3.66</v>
      </c>
      <c r="AG54" s="38">
        <v>0.32204365423181436</v>
      </c>
      <c r="AI54" s="32">
        <v>9.2746644125701145</v>
      </c>
      <c r="AJ54" s="32">
        <v>3.8086692564228799</v>
      </c>
      <c r="AL54" s="33">
        <v>0.5485687692611676</v>
      </c>
      <c r="AM54" s="33">
        <v>0.74786921818466401</v>
      </c>
      <c r="AO54" s="34">
        <f>VLOOKUP($A54,'Annual_Prices-Nominal'!$A$4:$CH$39,MATCH('Forecast-Peak_OffPeak-Nominal'!AO$3,'Annual_Prices-Nominal'!$A$3:$CH$3,0),FALSE)</f>
        <v>2</v>
      </c>
      <c r="AP54" s="35">
        <f>VLOOKUP($A54,'Annual_Prices-Nominal'!$A$4:$CH$39,MATCH('Forecast-Peak_OffPeak-Nominal'!AP$3,'Annual_Prices-Nominal'!$A$3:$CH$3,0),FALSE)</f>
        <v>2</v>
      </c>
      <c r="AQ54" s="36">
        <f>IF(AND(MONTH($B54)&gt;=5,MONTH($B54)&lt;=9),VLOOKUP($A54,'Annual_Prices-Nominal'!$A$1:$AQ$39,MATCH('Forecast-Peak_OffPeak-Nominal'!AQ$2,'Annual_Prices-Nominal'!$A$2:$AQ$2,0),FALSE),0)</f>
        <v>0</v>
      </c>
      <c r="AR54" s="37">
        <f>IF(AND(MONTH($B54)&gt;=5,MONTH($B54)&lt;=9),VLOOKUP($A54,'Annual_Prices-Nominal'!$A$1:$AQ$39,MATCH('Forecast-Peak_OffPeak-Nominal'!AR$2,'Annual_Prices-Nominal'!$A$2:$AQ$2,0),FALSE),0)</f>
        <v>0</v>
      </c>
      <c r="AT54" s="83">
        <f>VLOOKUP($A54,'Annual_Prices-Nominal'!$A$4:$CH$39,MATCH('Forecast-Peak_OffPeak-Nominal'!AT$3,'Annual_Prices-Nominal'!$A$3:$CH$3,0),FALSE)</f>
        <v>16</v>
      </c>
      <c r="AU54" s="38">
        <f>VLOOKUP($A54,'Annual_Prices-Nominal'!$A$4:$CH$39,MATCH('Forecast-Peak_OffPeak-Nominal'!AU$3,'Annual_Prices-Nominal'!$A$3:$CH$3,0),FALSE)</f>
        <v>16</v>
      </c>
      <c r="AV54" s="38">
        <f>VLOOKUP($A54,'Annual_Prices-Nominal'!$A$4:$CH$39,MATCH('Forecast-Peak_OffPeak-Nominal'!AV$3,'Annual_Prices-Nominal'!$A$3:$CH$3,0),FALSE)</f>
        <v>0</v>
      </c>
      <c r="AX54" s="31">
        <f t="shared" si="0"/>
        <v>8.5833457142857146</v>
      </c>
      <c r="AY54" s="32">
        <f t="shared" si="1"/>
        <v>7.6604535519125676</v>
      </c>
      <c r="AZ54" s="32">
        <f t="shared" si="2"/>
        <v>7.5983579234972671</v>
      </c>
      <c r="BA54" s="32">
        <f t="shared" si="3"/>
        <v>6.9788359788359786</v>
      </c>
      <c r="BB54" s="32">
        <f t="shared" si="4"/>
        <v>7.0105820105820111</v>
      </c>
      <c r="BC54" s="38">
        <f t="shared" si="5"/>
        <v>4.775818639798489</v>
      </c>
      <c r="BE54" s="60">
        <v>160.036</v>
      </c>
      <c r="BF54" s="38">
        <v>253.74447236907733</v>
      </c>
      <c r="BH54" s="31">
        <f>VLOOKUP($A54,'Annual_Prices-Nominal'!$A:$CA,MATCH(BH$3,'Annual_Prices-Nominal'!$A$3:$CA$3,0),0)</f>
        <v>29</v>
      </c>
      <c r="BI54" s="31">
        <f>VLOOKUP($A54,'Annual_Prices-Nominal'!$A:$CA,MATCH(BI$3,'Annual_Prices-Nominal'!$A$3:$CA$3,0),0)</f>
        <v>25.778666666666666</v>
      </c>
      <c r="BJ54" s="32">
        <f>VLOOKUP($A54,'Annual_Prices-Nominal'!$A:$CA,MATCH(BJ$3,'Annual_Prices-Nominal'!$A$3:$CA$3,0),0)</f>
        <v>21.778666666666666</v>
      </c>
      <c r="BK54" s="32">
        <f>VLOOKUP($A54,'Annual_Prices-Nominal'!$A:$CA,MATCH(BK$3,'Annual_Prices-Nominal'!$A$3:$CA$3,0),0)</f>
        <v>30.47</v>
      </c>
      <c r="BL54" s="32">
        <f>VLOOKUP($A54,'Annual_Prices-Nominal'!$A:$CA,MATCH(BL$3,'Annual_Prices-Nominal'!$A$3:$CA$3,0),0)</f>
        <v>30.47</v>
      </c>
      <c r="BM54" s="32">
        <f>VLOOKUP($A54,'Annual_Prices-Nominal'!$A:$CA,MATCH(BM$3,'Annual_Prices-Nominal'!$A$3:$CA$3,0),0)</f>
        <v>30.47</v>
      </c>
      <c r="BN54" s="32">
        <f>VLOOKUP($A54,'Annual_Prices-Nominal'!$A:$CA,MATCH(BN$3,'Annual_Prices-Nominal'!$A$3:$CA$3,0),0)</f>
        <v>11.97</v>
      </c>
      <c r="BO54" s="32">
        <f>VLOOKUP($A54,'Annual_Prices-Nominal'!$A:$CA,MATCH(BO$3,'Annual_Prices-Nominal'!$A$3:$CA$3,0),0)</f>
        <v>19.59</v>
      </c>
      <c r="BP54" s="32">
        <f>VLOOKUP($A54,'Annual_Prices-Nominal'!$A:$CA,MATCH(BP$3,'Annual_Prices-Nominal'!$A$3:$CA$3,0),0)</f>
        <v>21.22</v>
      </c>
      <c r="BQ54" s="32">
        <f>VLOOKUP($A54,'Annual_Prices-Nominal'!$A:$CA,MATCH(BQ$3,'Annual_Prices-Nominal'!$A$3:$CA$3,0),0)</f>
        <v>25.58</v>
      </c>
      <c r="BR54" s="32">
        <f>VLOOKUP($A54,'Annual_Prices-Nominal'!$A:$CA,MATCH(BR$3,'Annual_Prices-Nominal'!$A$3:$CA$3,0),0)</f>
        <v>27.75</v>
      </c>
      <c r="BS54" s="32">
        <f>VLOOKUP($A54,'Annual_Prices-Nominal'!$A:$CA,MATCH(BS$3,'Annual_Prices-Nominal'!$A$3:$CA$3,0),0)</f>
        <v>23.94</v>
      </c>
      <c r="BT54" s="32">
        <f>VLOOKUP($A54,'Annual_Prices-Nominal'!$A:$CA,MATCH(BT$3,'Annual_Prices-Nominal'!$A$3:$CA$3,0),0)</f>
        <v>23.94</v>
      </c>
      <c r="BU54" s="32">
        <f>VLOOKUP($A54,'Annual_Prices-Nominal'!$A:$CA,MATCH(BU$3,'Annual_Prices-Nominal'!$A$3:$CA$3,0),0)</f>
        <v>23.94</v>
      </c>
      <c r="BV54" s="32">
        <f>VLOOKUP($A54,'Annual_Prices-Nominal'!$A:$CA,MATCH(BV$3,'Annual_Prices-Nominal'!$A$3:$CA$3,0),0)</f>
        <v>24.22</v>
      </c>
      <c r="BW54" s="32">
        <f>VLOOKUP($A54,'Annual_Prices-Nominal'!$A:$CA,MATCH(BW$3,'Annual_Prices-Nominal'!$A$3:$CA$3,0),0)</f>
        <v>17.690000000000001</v>
      </c>
      <c r="BX54" s="32">
        <f>VLOOKUP($A54,'Annual_Prices-Nominal'!$A:$CA,MATCH(BX$3,'Annual_Prices-Nominal'!$A$3:$CA$3,0),0)</f>
        <v>16.329999999999998</v>
      </c>
      <c r="BY54" s="32">
        <f>VLOOKUP($A54,'Annual_Prices-Nominal'!$A:$CA,MATCH(BY$3,'Annual_Prices-Nominal'!$A$3:$CA$3,0),0)</f>
        <v>3.27</v>
      </c>
      <c r="BZ54" s="32">
        <f>VLOOKUP($A54,'Annual_Prices-Nominal'!$A:$CA,MATCH(BZ$3,'Annual_Prices-Nominal'!$A$3:$CA$3,0),0)</f>
        <v>3.27</v>
      </c>
      <c r="CA54" s="32">
        <f>VLOOKUP($A54,'Annual_Prices-Nominal'!$A:$CA,MATCH(CA$3,'Annual_Prices-Nominal'!$A$3:$CA$3,0),0)</f>
        <v>2.7394733333333332</v>
      </c>
      <c r="CB54" s="38">
        <f>VLOOKUP($A54,'Annual_Prices-Nominal'!$A:$CA,MATCH(CB$3,'Annual_Prices-Nominal'!$A$3:$CA$3,0),0)</f>
        <v>1.6046658666666669</v>
      </c>
      <c r="CD54" s="39">
        <f>VLOOKUP($A54,GDP!$A$8:$D$50,3,0)</f>
        <v>1.7997461565234935E-2</v>
      </c>
    </row>
    <row r="55" spans="1:82" ht="14.4" x14ac:dyDescent="0.3">
      <c r="A55" s="23">
        <f t="shared" si="6"/>
        <v>2027</v>
      </c>
      <c r="B55" s="27">
        <f t="shared" si="7"/>
        <v>46478</v>
      </c>
      <c r="C55" s="31">
        <v>26.675650000000001</v>
      </c>
      <c r="D55" s="32">
        <v>25.25478</v>
      </c>
      <c r="E55" s="32">
        <v>27.643989999999999</v>
      </c>
      <c r="F55" s="32">
        <v>25.54298</v>
      </c>
      <c r="G55" s="32">
        <v>27.60697</v>
      </c>
      <c r="H55" s="32">
        <v>25.365570000000002</v>
      </c>
      <c r="I55" s="32">
        <v>24.87</v>
      </c>
      <c r="J55" s="32">
        <v>24.55</v>
      </c>
      <c r="K55" s="32">
        <v>25.1</v>
      </c>
      <c r="L55" s="32">
        <v>24.75</v>
      </c>
      <c r="M55" s="32">
        <v>17.89</v>
      </c>
      <c r="N55" s="32">
        <v>17.690000000000001</v>
      </c>
      <c r="P55" s="32">
        <f>VLOOKUP($A55,'Annual_Prices-Nominal'!$A$4:$X$39,MATCH('Forecast-Peak_OffPeak-Nominal'!P$3,'Annual_Prices-Nominal'!$A$3:$X$3,0),FALSE)</f>
        <v>101.054</v>
      </c>
      <c r="Q55" s="32">
        <f>VLOOKUP($A55,'Annual_Prices-Nominal'!$A$4:$X$39,MATCH('Forecast-Peak_OffPeak-Nominal'!Q$3,'Annual_Prices-Nominal'!$A$3:$X$3,0),FALSE)</f>
        <v>101.91</v>
      </c>
      <c r="R55" s="32">
        <f>VLOOKUP($A55,'Annual_Prices-Nominal'!$A$4:$X$39,MATCH('Forecast-Peak_OffPeak-Nominal'!R$3,'Annual_Prices-Nominal'!$A$3:$X$3,0),FALSE)</f>
        <v>100.15</v>
      </c>
      <c r="S55" s="32">
        <f>VLOOKUP($A55,'Annual_Prices-Nominal'!$A$4:$X$39,MATCH('Forecast-Peak_OffPeak-Nominal'!S$3,'Annual_Prices-Nominal'!$A$3:$X$3,0),FALSE)</f>
        <v>99.210000000000008</v>
      </c>
      <c r="T55" s="32">
        <f>VLOOKUP($A55,'Annual_Prices-Nominal'!$A$4:$X$39,MATCH('Forecast-Peak_OffPeak-Nominal'!T$3,'Annual_Prices-Nominal'!$A$3:$X$3,0),FALSE)</f>
        <v>52.713328611625116</v>
      </c>
      <c r="U55" s="32">
        <f>VLOOKUP($A55,'Annual_Prices-Nominal'!$A$4:$X$39,MATCH('Forecast-Peak_OffPeak-Nominal'!U$3,'Annual_Prices-Nominal'!$A$3:$X$3,0),FALSE)</f>
        <v>51.97</v>
      </c>
      <c r="V55" s="32">
        <f>VLOOKUP($A55,'Annual_Prices-Nominal'!$A$4:$X$39,MATCH('Forecast-Peak_OffPeak-Nominal'!V$3,'Annual_Prices-Nominal'!$A$3:$X$3,0),FALSE)</f>
        <v>49.950191304347825</v>
      </c>
      <c r="W55" s="32">
        <f>VLOOKUP($A55,'Annual_Prices-Nominal'!$A$4:$X$39,MATCH('Forecast-Peak_OffPeak-Nominal'!W$3,'Annual_Prices-Nominal'!$A$3:$X$3,0),FALSE)</f>
        <v>15.49</v>
      </c>
      <c r="X55" s="32">
        <f>VLOOKUP($A55,'Annual_Prices-Nominal'!$A$4:$X$39,MATCH('Forecast-Peak_OffPeak-Nominal'!X$3,'Annual_Prices-Nominal'!$A$3:$X$3,0),FALSE)</f>
        <v>13.51</v>
      </c>
      <c r="Y55" s="38">
        <f>VLOOKUP($A55,'Annual_Prices-Nominal'!$A$4:$X$39,MATCH('Forecast-Peak_OffPeak-Nominal'!Y$3,'Annual_Prices-Nominal'!$A$3:$X$3,0),FALSE)</f>
        <v>36.445106382978722</v>
      </c>
      <c r="AA55" s="31">
        <v>3.44</v>
      </c>
      <c r="AB55" s="32">
        <v>3.11</v>
      </c>
      <c r="AC55" s="32">
        <v>3.1</v>
      </c>
      <c r="AD55" s="32">
        <v>3.45</v>
      </c>
      <c r="AE55" s="32">
        <v>3.43</v>
      </c>
      <c r="AF55" s="32">
        <v>3.11</v>
      </c>
      <c r="AG55" s="38">
        <v>0.32204365423181436</v>
      </c>
      <c r="AI55" s="32">
        <v>8.9101812084059056</v>
      </c>
      <c r="AJ55" s="32">
        <v>3.44418605225867</v>
      </c>
      <c r="AL55" s="33">
        <v>0.54156001045426017</v>
      </c>
      <c r="AM55" s="33">
        <v>0.74086045937775669</v>
      </c>
      <c r="AO55" s="34">
        <f>VLOOKUP($A55,'Annual_Prices-Nominal'!$A$4:$CH$39,MATCH('Forecast-Peak_OffPeak-Nominal'!AO$3,'Annual_Prices-Nominal'!$A$3:$CH$3,0),FALSE)</f>
        <v>2</v>
      </c>
      <c r="AP55" s="35">
        <f>VLOOKUP($A55,'Annual_Prices-Nominal'!$A$4:$CH$39,MATCH('Forecast-Peak_OffPeak-Nominal'!AP$3,'Annual_Prices-Nominal'!$A$3:$CH$3,0),FALSE)</f>
        <v>2</v>
      </c>
      <c r="AQ55" s="36">
        <f>IF(AND(MONTH($B55)&gt;=5,MONTH($B55)&lt;=9),VLOOKUP($A55,'Annual_Prices-Nominal'!$A$1:$AQ$39,MATCH('Forecast-Peak_OffPeak-Nominal'!AQ$2,'Annual_Prices-Nominal'!$A$2:$AQ$2,0),FALSE),0)</f>
        <v>0</v>
      </c>
      <c r="AR55" s="37">
        <f>IF(AND(MONTH($B55)&gt;=5,MONTH($B55)&lt;=9),VLOOKUP($A55,'Annual_Prices-Nominal'!$A$1:$AQ$39,MATCH('Forecast-Peak_OffPeak-Nominal'!AR$2,'Annual_Prices-Nominal'!$A$2:$AQ$2,0),FALSE),0)</f>
        <v>0</v>
      </c>
      <c r="AT55" s="83">
        <f>VLOOKUP($A55,'Annual_Prices-Nominal'!$A$4:$CH$39,MATCH('Forecast-Peak_OffPeak-Nominal'!AT$3,'Annual_Prices-Nominal'!$A$3:$CH$3,0),FALSE)</f>
        <v>16</v>
      </c>
      <c r="AU55" s="38">
        <f>VLOOKUP($A55,'Annual_Prices-Nominal'!$A$4:$CH$39,MATCH('Forecast-Peak_OffPeak-Nominal'!AU$3,'Annual_Prices-Nominal'!$A$3:$CH$3,0),FALSE)</f>
        <v>16</v>
      </c>
      <c r="AV55" s="38">
        <f>VLOOKUP($A55,'Annual_Prices-Nominal'!$A$4:$CH$39,MATCH('Forecast-Peak_OffPeak-Nominal'!AV$3,'Annual_Prices-Nominal'!$A$3:$CH$3,0),FALSE)</f>
        <v>0</v>
      </c>
      <c r="AX55" s="31">
        <f t="shared" si="0"/>
        <v>8.577379421221865</v>
      </c>
      <c r="AY55" s="32">
        <f t="shared" si="1"/>
        <v>8.888742765273312</v>
      </c>
      <c r="AZ55" s="32">
        <f t="shared" si="2"/>
        <v>8.87683922829582</v>
      </c>
      <c r="BA55" s="32">
        <f t="shared" si="3"/>
        <v>7.2507288629737605</v>
      </c>
      <c r="BB55" s="32">
        <f t="shared" si="4"/>
        <v>7.3177842565597668</v>
      </c>
      <c r="BC55" s="38">
        <f t="shared" si="5"/>
        <v>5.1855072463768117</v>
      </c>
      <c r="BE55" s="60">
        <v>160.036</v>
      </c>
      <c r="BF55" s="38">
        <v>253.74447236907733</v>
      </c>
      <c r="BH55" s="31">
        <f>VLOOKUP($A55,'Annual_Prices-Nominal'!$A:$CA,MATCH(BH$3,'Annual_Prices-Nominal'!$A$3:$CA$3,0),0)</f>
        <v>29</v>
      </c>
      <c r="BI55" s="31">
        <f>VLOOKUP($A55,'Annual_Prices-Nominal'!$A:$CA,MATCH(BI$3,'Annual_Prices-Nominal'!$A$3:$CA$3,0),0)</f>
        <v>25.778666666666666</v>
      </c>
      <c r="BJ55" s="32">
        <f>VLOOKUP($A55,'Annual_Prices-Nominal'!$A:$CA,MATCH(BJ$3,'Annual_Prices-Nominal'!$A$3:$CA$3,0),0)</f>
        <v>21.778666666666666</v>
      </c>
      <c r="BK55" s="32">
        <f>VLOOKUP($A55,'Annual_Prices-Nominal'!$A:$CA,MATCH(BK$3,'Annual_Prices-Nominal'!$A$3:$CA$3,0),0)</f>
        <v>30.47</v>
      </c>
      <c r="BL55" s="32">
        <f>VLOOKUP($A55,'Annual_Prices-Nominal'!$A:$CA,MATCH(BL$3,'Annual_Prices-Nominal'!$A$3:$CA$3,0),0)</f>
        <v>30.47</v>
      </c>
      <c r="BM55" s="32">
        <f>VLOOKUP($A55,'Annual_Prices-Nominal'!$A:$CA,MATCH(BM$3,'Annual_Prices-Nominal'!$A$3:$CA$3,0),0)</f>
        <v>30.47</v>
      </c>
      <c r="BN55" s="32">
        <f>VLOOKUP($A55,'Annual_Prices-Nominal'!$A:$CA,MATCH(BN$3,'Annual_Prices-Nominal'!$A$3:$CA$3,0),0)</f>
        <v>11.97</v>
      </c>
      <c r="BO55" s="32">
        <f>VLOOKUP($A55,'Annual_Prices-Nominal'!$A:$CA,MATCH(BO$3,'Annual_Prices-Nominal'!$A$3:$CA$3,0),0)</f>
        <v>19.59</v>
      </c>
      <c r="BP55" s="32">
        <f>VLOOKUP($A55,'Annual_Prices-Nominal'!$A:$CA,MATCH(BP$3,'Annual_Prices-Nominal'!$A$3:$CA$3,0),0)</f>
        <v>21.22</v>
      </c>
      <c r="BQ55" s="32">
        <f>VLOOKUP($A55,'Annual_Prices-Nominal'!$A:$CA,MATCH(BQ$3,'Annual_Prices-Nominal'!$A$3:$CA$3,0),0)</f>
        <v>25.58</v>
      </c>
      <c r="BR55" s="32">
        <f>VLOOKUP($A55,'Annual_Prices-Nominal'!$A:$CA,MATCH(BR$3,'Annual_Prices-Nominal'!$A$3:$CA$3,0),0)</f>
        <v>27.75</v>
      </c>
      <c r="BS55" s="32">
        <f>VLOOKUP($A55,'Annual_Prices-Nominal'!$A:$CA,MATCH(BS$3,'Annual_Prices-Nominal'!$A$3:$CA$3,0),0)</f>
        <v>23.94</v>
      </c>
      <c r="BT55" s="32">
        <f>VLOOKUP($A55,'Annual_Prices-Nominal'!$A:$CA,MATCH(BT$3,'Annual_Prices-Nominal'!$A$3:$CA$3,0),0)</f>
        <v>23.94</v>
      </c>
      <c r="BU55" s="32">
        <f>VLOOKUP($A55,'Annual_Prices-Nominal'!$A:$CA,MATCH(BU$3,'Annual_Prices-Nominal'!$A$3:$CA$3,0),0)</f>
        <v>23.94</v>
      </c>
      <c r="BV55" s="32">
        <f>VLOOKUP($A55,'Annual_Prices-Nominal'!$A:$CA,MATCH(BV$3,'Annual_Prices-Nominal'!$A$3:$CA$3,0),0)</f>
        <v>24.22</v>
      </c>
      <c r="BW55" s="32">
        <f>VLOOKUP($A55,'Annual_Prices-Nominal'!$A:$CA,MATCH(BW$3,'Annual_Prices-Nominal'!$A$3:$CA$3,0),0)</f>
        <v>17.690000000000001</v>
      </c>
      <c r="BX55" s="32">
        <f>VLOOKUP($A55,'Annual_Prices-Nominal'!$A:$CA,MATCH(BX$3,'Annual_Prices-Nominal'!$A$3:$CA$3,0),0)</f>
        <v>16.329999999999998</v>
      </c>
      <c r="BY55" s="32">
        <f>VLOOKUP($A55,'Annual_Prices-Nominal'!$A:$CA,MATCH(BY$3,'Annual_Prices-Nominal'!$A$3:$CA$3,0),0)</f>
        <v>3.27</v>
      </c>
      <c r="BZ55" s="32">
        <f>VLOOKUP($A55,'Annual_Prices-Nominal'!$A:$CA,MATCH(BZ$3,'Annual_Prices-Nominal'!$A$3:$CA$3,0),0)</f>
        <v>3.27</v>
      </c>
      <c r="CA55" s="32">
        <f>VLOOKUP($A55,'Annual_Prices-Nominal'!$A:$CA,MATCH(CA$3,'Annual_Prices-Nominal'!$A$3:$CA$3,0),0)</f>
        <v>2.7394733333333332</v>
      </c>
      <c r="CB55" s="38">
        <f>VLOOKUP($A55,'Annual_Prices-Nominal'!$A:$CA,MATCH(CB$3,'Annual_Prices-Nominal'!$A$3:$CA$3,0),0)</f>
        <v>1.6046658666666669</v>
      </c>
      <c r="CD55" s="39">
        <f>VLOOKUP($A55,GDP!$A$8:$D$50,3,0)</f>
        <v>1.7997461565234935E-2</v>
      </c>
    </row>
    <row r="56" spans="1:82" ht="14.4" x14ac:dyDescent="0.3">
      <c r="A56" s="23">
        <f t="shared" si="6"/>
        <v>2027</v>
      </c>
      <c r="B56" s="27">
        <f t="shared" si="7"/>
        <v>46508</v>
      </c>
      <c r="C56" s="31">
        <v>32.764279999999999</v>
      </c>
      <c r="D56" s="32">
        <v>29.830169999999999</v>
      </c>
      <c r="E56" s="32">
        <v>30.267379999999999</v>
      </c>
      <c r="F56" s="32">
        <v>27.361540000000002</v>
      </c>
      <c r="G56" s="32">
        <v>30.30707</v>
      </c>
      <c r="H56" s="32">
        <v>27.137229999999999</v>
      </c>
      <c r="I56" s="32">
        <v>27.93</v>
      </c>
      <c r="J56" s="32">
        <v>26.97</v>
      </c>
      <c r="K56" s="32">
        <v>28.22</v>
      </c>
      <c r="L56" s="32">
        <v>27.25</v>
      </c>
      <c r="M56" s="32">
        <v>23.63</v>
      </c>
      <c r="N56" s="32">
        <v>22.55</v>
      </c>
      <c r="P56" s="32">
        <f>VLOOKUP($A56,'Annual_Prices-Nominal'!$A$4:$X$39,MATCH('Forecast-Peak_OffPeak-Nominal'!P$3,'Annual_Prices-Nominal'!$A$3:$X$3,0),FALSE)</f>
        <v>101.054</v>
      </c>
      <c r="Q56" s="32">
        <f>VLOOKUP($A56,'Annual_Prices-Nominal'!$A$4:$X$39,MATCH('Forecast-Peak_OffPeak-Nominal'!Q$3,'Annual_Prices-Nominal'!$A$3:$X$3,0),FALSE)</f>
        <v>101.91</v>
      </c>
      <c r="R56" s="32">
        <f>VLOOKUP($A56,'Annual_Prices-Nominal'!$A$4:$X$39,MATCH('Forecast-Peak_OffPeak-Nominal'!R$3,'Annual_Prices-Nominal'!$A$3:$X$3,0),FALSE)</f>
        <v>100.15</v>
      </c>
      <c r="S56" s="32">
        <f>VLOOKUP($A56,'Annual_Prices-Nominal'!$A$4:$X$39,MATCH('Forecast-Peak_OffPeak-Nominal'!S$3,'Annual_Prices-Nominal'!$A$3:$X$3,0),FALSE)</f>
        <v>99.210000000000008</v>
      </c>
      <c r="T56" s="32">
        <f>VLOOKUP($A56,'Annual_Prices-Nominal'!$A$4:$X$39,MATCH('Forecast-Peak_OffPeak-Nominal'!T$3,'Annual_Prices-Nominal'!$A$3:$X$3,0),FALSE)</f>
        <v>52.713328611625116</v>
      </c>
      <c r="U56" s="32">
        <f>VLOOKUP($A56,'Annual_Prices-Nominal'!$A$4:$X$39,MATCH('Forecast-Peak_OffPeak-Nominal'!U$3,'Annual_Prices-Nominal'!$A$3:$X$3,0),FALSE)</f>
        <v>51.97</v>
      </c>
      <c r="V56" s="32">
        <f>VLOOKUP($A56,'Annual_Prices-Nominal'!$A$4:$X$39,MATCH('Forecast-Peak_OffPeak-Nominal'!V$3,'Annual_Prices-Nominal'!$A$3:$X$3,0),FALSE)</f>
        <v>49.950191304347825</v>
      </c>
      <c r="W56" s="32">
        <f>VLOOKUP($A56,'Annual_Prices-Nominal'!$A$4:$X$39,MATCH('Forecast-Peak_OffPeak-Nominal'!W$3,'Annual_Prices-Nominal'!$A$3:$X$3,0),FALSE)</f>
        <v>15.49</v>
      </c>
      <c r="X56" s="32">
        <f>VLOOKUP($A56,'Annual_Prices-Nominal'!$A$4:$X$39,MATCH('Forecast-Peak_OffPeak-Nominal'!X$3,'Annual_Prices-Nominal'!$A$3:$X$3,0),FALSE)</f>
        <v>13.51</v>
      </c>
      <c r="Y56" s="38">
        <f>VLOOKUP($A56,'Annual_Prices-Nominal'!$A$4:$X$39,MATCH('Forecast-Peak_OffPeak-Nominal'!Y$3,'Annual_Prices-Nominal'!$A$3:$X$3,0),FALSE)</f>
        <v>36.445106382978722</v>
      </c>
      <c r="AA56" s="31">
        <v>3.48</v>
      </c>
      <c r="AB56" s="32">
        <v>2.83</v>
      </c>
      <c r="AC56" s="32">
        <v>3.14</v>
      </c>
      <c r="AD56" s="32">
        <v>3.16</v>
      </c>
      <c r="AE56" s="32">
        <v>3.47</v>
      </c>
      <c r="AF56" s="32">
        <v>3.05</v>
      </c>
      <c r="AG56" s="38">
        <v>0.32204365423181436</v>
      </c>
      <c r="AI56" s="32">
        <v>8.9495962867942644</v>
      </c>
      <c r="AJ56" s="32">
        <v>3.4836011306470298</v>
      </c>
      <c r="AL56" s="33">
        <v>0.53582736598286318</v>
      </c>
      <c r="AM56" s="33">
        <v>0.7351278149063597</v>
      </c>
      <c r="AO56" s="34">
        <f>VLOOKUP($A56,'Annual_Prices-Nominal'!$A$4:$CH$39,MATCH('Forecast-Peak_OffPeak-Nominal'!AO$3,'Annual_Prices-Nominal'!$A$3:$CH$3,0),FALSE)</f>
        <v>2</v>
      </c>
      <c r="AP56" s="35">
        <f>VLOOKUP($A56,'Annual_Prices-Nominal'!$A$4:$CH$39,MATCH('Forecast-Peak_OffPeak-Nominal'!AP$3,'Annual_Prices-Nominal'!$A$3:$CH$3,0),FALSE)</f>
        <v>2</v>
      </c>
      <c r="AQ56" s="36">
        <f>IF(AND(MONTH($B56)&gt;=5,MONTH($B56)&lt;=9),VLOOKUP($A56,'Annual_Prices-Nominal'!$A$1:$AQ$39,MATCH('Forecast-Peak_OffPeak-Nominal'!AQ$2,'Annual_Prices-Nominal'!$A$2:$AQ$2,0),FALSE),0)</f>
        <v>365</v>
      </c>
      <c r="AR56" s="37">
        <f>IF(AND(MONTH($B56)&gt;=5,MONTH($B56)&lt;=9),VLOOKUP($A56,'Annual_Prices-Nominal'!$A$1:$AQ$39,MATCH('Forecast-Peak_OffPeak-Nominal'!AR$2,'Annual_Prices-Nominal'!$A$2:$AQ$2,0),FALSE),0)</f>
        <v>2500</v>
      </c>
      <c r="AT56" s="83">
        <f>VLOOKUP($A56,'Annual_Prices-Nominal'!$A$4:$CH$39,MATCH('Forecast-Peak_OffPeak-Nominal'!AT$3,'Annual_Prices-Nominal'!$A$3:$CH$3,0),FALSE)</f>
        <v>16</v>
      </c>
      <c r="AU56" s="38">
        <f>VLOOKUP($A56,'Annual_Prices-Nominal'!$A$4:$CH$39,MATCH('Forecast-Peak_OffPeak-Nominal'!AU$3,'Annual_Prices-Nominal'!$A$3:$CH$3,0),FALSE)</f>
        <v>16</v>
      </c>
      <c r="AV56" s="38">
        <f>VLOOKUP($A56,'Annual_Prices-Nominal'!$A$4:$CH$39,MATCH('Forecast-Peak_OffPeak-Nominal'!AV$3,'Annual_Prices-Nominal'!$A$3:$CH$3,0),FALSE)</f>
        <v>0</v>
      </c>
      <c r="AX56" s="31">
        <f t="shared" ref="AX56:AX119" si="8">+C56/AB56</f>
        <v>11.577484098939928</v>
      </c>
      <c r="AY56" s="32">
        <f t="shared" ref="AY56:AY119" si="9">+E56/AF56</f>
        <v>9.923731147540984</v>
      </c>
      <c r="AZ56" s="32">
        <f t="shared" ref="AZ56:AZ119" si="10">+G56/AF56</f>
        <v>9.9367442622950826</v>
      </c>
      <c r="BA56" s="32">
        <f t="shared" ref="BA56:BA119" si="11">+I56/AE56</f>
        <v>8.0489913544668585</v>
      </c>
      <c r="BB56" s="32">
        <f t="shared" ref="BB56:BB119" si="12">+K56/AE56</f>
        <v>8.1325648414985583</v>
      </c>
      <c r="BC56" s="38">
        <f t="shared" ref="BC56:BC119" si="13">+M56/AD56</f>
        <v>7.4778481012658222</v>
      </c>
      <c r="BE56" s="60">
        <v>160.036</v>
      </c>
      <c r="BF56" s="38">
        <v>253.74447236907733</v>
      </c>
      <c r="BH56" s="31">
        <f>VLOOKUP($A56,'Annual_Prices-Nominal'!$A:$CA,MATCH(BH$3,'Annual_Prices-Nominal'!$A$3:$CA$3,0),0)</f>
        <v>29</v>
      </c>
      <c r="BI56" s="31">
        <f>VLOOKUP($A56,'Annual_Prices-Nominal'!$A:$CA,MATCH(BI$3,'Annual_Prices-Nominal'!$A$3:$CA$3,0),0)</f>
        <v>25.778666666666666</v>
      </c>
      <c r="BJ56" s="32">
        <f>VLOOKUP($A56,'Annual_Prices-Nominal'!$A:$CA,MATCH(BJ$3,'Annual_Prices-Nominal'!$A$3:$CA$3,0),0)</f>
        <v>21.778666666666666</v>
      </c>
      <c r="BK56" s="32">
        <f>VLOOKUP($A56,'Annual_Prices-Nominal'!$A:$CA,MATCH(BK$3,'Annual_Prices-Nominal'!$A$3:$CA$3,0),0)</f>
        <v>30.47</v>
      </c>
      <c r="BL56" s="32">
        <f>VLOOKUP($A56,'Annual_Prices-Nominal'!$A:$CA,MATCH(BL$3,'Annual_Prices-Nominal'!$A$3:$CA$3,0),0)</f>
        <v>30.47</v>
      </c>
      <c r="BM56" s="32">
        <f>VLOOKUP($A56,'Annual_Prices-Nominal'!$A:$CA,MATCH(BM$3,'Annual_Prices-Nominal'!$A$3:$CA$3,0),0)</f>
        <v>30.47</v>
      </c>
      <c r="BN56" s="32">
        <f>VLOOKUP($A56,'Annual_Prices-Nominal'!$A:$CA,MATCH(BN$3,'Annual_Prices-Nominal'!$A$3:$CA$3,0),0)</f>
        <v>11.97</v>
      </c>
      <c r="BO56" s="32">
        <f>VLOOKUP($A56,'Annual_Prices-Nominal'!$A:$CA,MATCH(BO$3,'Annual_Prices-Nominal'!$A$3:$CA$3,0),0)</f>
        <v>19.59</v>
      </c>
      <c r="BP56" s="32">
        <f>VLOOKUP($A56,'Annual_Prices-Nominal'!$A:$CA,MATCH(BP$3,'Annual_Prices-Nominal'!$A$3:$CA$3,0),0)</f>
        <v>21.22</v>
      </c>
      <c r="BQ56" s="32">
        <f>VLOOKUP($A56,'Annual_Prices-Nominal'!$A:$CA,MATCH(BQ$3,'Annual_Prices-Nominal'!$A$3:$CA$3,0),0)</f>
        <v>25.58</v>
      </c>
      <c r="BR56" s="32">
        <f>VLOOKUP($A56,'Annual_Prices-Nominal'!$A:$CA,MATCH(BR$3,'Annual_Prices-Nominal'!$A$3:$CA$3,0),0)</f>
        <v>27.75</v>
      </c>
      <c r="BS56" s="32">
        <f>VLOOKUP($A56,'Annual_Prices-Nominal'!$A:$CA,MATCH(BS$3,'Annual_Prices-Nominal'!$A$3:$CA$3,0),0)</f>
        <v>23.94</v>
      </c>
      <c r="BT56" s="32">
        <f>VLOOKUP($A56,'Annual_Prices-Nominal'!$A:$CA,MATCH(BT$3,'Annual_Prices-Nominal'!$A$3:$CA$3,0),0)</f>
        <v>23.94</v>
      </c>
      <c r="BU56" s="32">
        <f>VLOOKUP($A56,'Annual_Prices-Nominal'!$A:$CA,MATCH(BU$3,'Annual_Prices-Nominal'!$A$3:$CA$3,0),0)</f>
        <v>23.94</v>
      </c>
      <c r="BV56" s="32">
        <f>VLOOKUP($A56,'Annual_Prices-Nominal'!$A:$CA,MATCH(BV$3,'Annual_Prices-Nominal'!$A$3:$CA$3,0),0)</f>
        <v>24.22</v>
      </c>
      <c r="BW56" s="32">
        <f>VLOOKUP($A56,'Annual_Prices-Nominal'!$A:$CA,MATCH(BW$3,'Annual_Prices-Nominal'!$A$3:$CA$3,0),0)</f>
        <v>17.690000000000001</v>
      </c>
      <c r="BX56" s="32">
        <f>VLOOKUP($A56,'Annual_Prices-Nominal'!$A:$CA,MATCH(BX$3,'Annual_Prices-Nominal'!$A$3:$CA$3,0),0)</f>
        <v>16.329999999999998</v>
      </c>
      <c r="BY56" s="32">
        <f>VLOOKUP($A56,'Annual_Prices-Nominal'!$A:$CA,MATCH(BY$3,'Annual_Prices-Nominal'!$A$3:$CA$3,0),0)</f>
        <v>3.27</v>
      </c>
      <c r="BZ56" s="32">
        <f>VLOOKUP($A56,'Annual_Prices-Nominal'!$A:$CA,MATCH(BZ$3,'Annual_Prices-Nominal'!$A$3:$CA$3,0),0)</f>
        <v>3.27</v>
      </c>
      <c r="CA56" s="32">
        <f>VLOOKUP($A56,'Annual_Prices-Nominal'!$A:$CA,MATCH(CA$3,'Annual_Prices-Nominal'!$A$3:$CA$3,0),0)</f>
        <v>2.7394733333333332</v>
      </c>
      <c r="CB56" s="38">
        <f>VLOOKUP($A56,'Annual_Prices-Nominal'!$A:$CA,MATCH(CB$3,'Annual_Prices-Nominal'!$A$3:$CA$3,0),0)</f>
        <v>1.6046658666666669</v>
      </c>
      <c r="CD56" s="39">
        <f>VLOOKUP($A56,GDP!$A$8:$D$50,3,0)</f>
        <v>1.7997461565234935E-2</v>
      </c>
    </row>
    <row r="57" spans="1:82" ht="14.4" x14ac:dyDescent="0.3">
      <c r="A57" s="23">
        <f t="shared" ref="A57:A120" si="14">YEAR(B57)</f>
        <v>2027</v>
      </c>
      <c r="B57" s="27">
        <f t="shared" si="7"/>
        <v>46539</v>
      </c>
      <c r="C57" s="31">
        <v>31.116209999999999</v>
      </c>
      <c r="D57" s="32">
        <v>27.486409999999999</v>
      </c>
      <c r="E57" s="32">
        <v>32.084099999999999</v>
      </c>
      <c r="F57" s="32">
        <v>27.846340000000001</v>
      </c>
      <c r="G57" s="32">
        <v>32.451079999999997</v>
      </c>
      <c r="H57" s="32">
        <v>27.70261</v>
      </c>
      <c r="I57" s="32">
        <v>27.45</v>
      </c>
      <c r="J57" s="32">
        <v>26.37</v>
      </c>
      <c r="K57" s="32">
        <v>27.6</v>
      </c>
      <c r="L57" s="32">
        <v>26.49</v>
      </c>
      <c r="M57" s="32">
        <v>21.01</v>
      </c>
      <c r="N57" s="32">
        <v>22.21</v>
      </c>
      <c r="P57" s="32">
        <f>VLOOKUP($A57,'Annual_Prices-Nominal'!$A$4:$X$39,MATCH('Forecast-Peak_OffPeak-Nominal'!P$3,'Annual_Prices-Nominal'!$A$3:$X$3,0),FALSE)</f>
        <v>101.054</v>
      </c>
      <c r="Q57" s="32">
        <f>VLOOKUP($A57,'Annual_Prices-Nominal'!$A$4:$X$39,MATCH('Forecast-Peak_OffPeak-Nominal'!Q$3,'Annual_Prices-Nominal'!$A$3:$X$3,0),FALSE)</f>
        <v>101.91</v>
      </c>
      <c r="R57" s="32">
        <f>VLOOKUP($A57,'Annual_Prices-Nominal'!$A$4:$X$39,MATCH('Forecast-Peak_OffPeak-Nominal'!R$3,'Annual_Prices-Nominal'!$A$3:$X$3,0),FALSE)</f>
        <v>100.15</v>
      </c>
      <c r="S57" s="32">
        <f>VLOOKUP($A57,'Annual_Prices-Nominal'!$A$4:$X$39,MATCH('Forecast-Peak_OffPeak-Nominal'!S$3,'Annual_Prices-Nominal'!$A$3:$X$3,0),FALSE)</f>
        <v>99.210000000000008</v>
      </c>
      <c r="T57" s="32">
        <f>VLOOKUP($A57,'Annual_Prices-Nominal'!$A$4:$X$39,MATCH('Forecast-Peak_OffPeak-Nominal'!T$3,'Annual_Prices-Nominal'!$A$3:$X$3,0),FALSE)</f>
        <v>52.713328611625116</v>
      </c>
      <c r="U57" s="32">
        <f>VLOOKUP($A57,'Annual_Prices-Nominal'!$A$4:$X$39,MATCH('Forecast-Peak_OffPeak-Nominal'!U$3,'Annual_Prices-Nominal'!$A$3:$X$3,0),FALSE)</f>
        <v>51.97</v>
      </c>
      <c r="V57" s="32">
        <f>VLOOKUP($A57,'Annual_Prices-Nominal'!$A$4:$X$39,MATCH('Forecast-Peak_OffPeak-Nominal'!V$3,'Annual_Prices-Nominal'!$A$3:$X$3,0),FALSE)</f>
        <v>49.950191304347825</v>
      </c>
      <c r="W57" s="32">
        <f>VLOOKUP($A57,'Annual_Prices-Nominal'!$A$4:$X$39,MATCH('Forecast-Peak_OffPeak-Nominal'!W$3,'Annual_Prices-Nominal'!$A$3:$X$3,0),FALSE)</f>
        <v>15.49</v>
      </c>
      <c r="X57" s="32">
        <f>VLOOKUP($A57,'Annual_Prices-Nominal'!$A$4:$X$39,MATCH('Forecast-Peak_OffPeak-Nominal'!X$3,'Annual_Prices-Nominal'!$A$3:$X$3,0),FALSE)</f>
        <v>13.51</v>
      </c>
      <c r="Y57" s="38">
        <f>VLOOKUP($A57,'Annual_Prices-Nominal'!$A$4:$X$39,MATCH('Forecast-Peak_OffPeak-Nominal'!Y$3,'Annual_Prices-Nominal'!$A$3:$X$3,0),FALSE)</f>
        <v>36.445106382978722</v>
      </c>
      <c r="AA57" s="31">
        <v>3.51</v>
      </c>
      <c r="AB57" s="32">
        <v>2.91</v>
      </c>
      <c r="AC57" s="32">
        <v>3.17</v>
      </c>
      <c r="AD57" s="32">
        <v>3.24</v>
      </c>
      <c r="AE57" s="32">
        <v>3.51</v>
      </c>
      <c r="AF57" s="32">
        <v>3.19</v>
      </c>
      <c r="AG57" s="38">
        <v>0.32204365423181436</v>
      </c>
      <c r="AI57" s="32">
        <v>8.9809105364983655</v>
      </c>
      <c r="AJ57" s="32">
        <v>3.5149153803511299</v>
      </c>
      <c r="AL57" s="33">
        <v>0.5382686795087277</v>
      </c>
      <c r="AM57" s="33">
        <v>0.73756912843222411</v>
      </c>
      <c r="AO57" s="34">
        <f>VLOOKUP($A57,'Annual_Prices-Nominal'!$A$4:$CH$39,MATCH('Forecast-Peak_OffPeak-Nominal'!AO$3,'Annual_Prices-Nominal'!$A$3:$CH$3,0),FALSE)</f>
        <v>2</v>
      </c>
      <c r="AP57" s="35">
        <f>VLOOKUP($A57,'Annual_Prices-Nominal'!$A$4:$CH$39,MATCH('Forecast-Peak_OffPeak-Nominal'!AP$3,'Annual_Prices-Nominal'!$A$3:$CH$3,0),FALSE)</f>
        <v>2</v>
      </c>
      <c r="AQ57" s="36">
        <f>IF(AND(MONTH($B57)&gt;=5,MONTH($B57)&lt;=9),VLOOKUP($A57,'Annual_Prices-Nominal'!$A$1:$AQ$39,MATCH('Forecast-Peak_OffPeak-Nominal'!AQ$2,'Annual_Prices-Nominal'!$A$2:$AQ$2,0),FALSE),0)</f>
        <v>365</v>
      </c>
      <c r="AR57" s="37">
        <f>IF(AND(MONTH($B57)&gt;=5,MONTH($B57)&lt;=9),VLOOKUP($A57,'Annual_Prices-Nominal'!$A$1:$AQ$39,MATCH('Forecast-Peak_OffPeak-Nominal'!AR$2,'Annual_Prices-Nominal'!$A$2:$AQ$2,0),FALSE),0)</f>
        <v>2500</v>
      </c>
      <c r="AT57" s="83">
        <f>VLOOKUP($A57,'Annual_Prices-Nominal'!$A$4:$CH$39,MATCH('Forecast-Peak_OffPeak-Nominal'!AT$3,'Annual_Prices-Nominal'!$A$3:$CH$3,0),FALSE)</f>
        <v>16</v>
      </c>
      <c r="AU57" s="38">
        <f>VLOOKUP($A57,'Annual_Prices-Nominal'!$A$4:$CH$39,MATCH('Forecast-Peak_OffPeak-Nominal'!AU$3,'Annual_Prices-Nominal'!$A$3:$CH$3,0),FALSE)</f>
        <v>16</v>
      </c>
      <c r="AV57" s="38">
        <f>VLOOKUP($A57,'Annual_Prices-Nominal'!$A$4:$CH$39,MATCH('Forecast-Peak_OffPeak-Nominal'!AV$3,'Annual_Prices-Nominal'!$A$3:$CH$3,0),FALSE)</f>
        <v>0</v>
      </c>
      <c r="AX57" s="31">
        <f t="shared" si="8"/>
        <v>10.692855670103091</v>
      </c>
      <c r="AY57" s="32">
        <f t="shared" si="9"/>
        <v>10.057711598746081</v>
      </c>
      <c r="AZ57" s="32">
        <f t="shared" si="10"/>
        <v>10.172752351097179</v>
      </c>
      <c r="BA57" s="32">
        <f t="shared" si="11"/>
        <v>7.8205128205128212</v>
      </c>
      <c r="BB57" s="32">
        <f t="shared" si="12"/>
        <v>7.8632478632478637</v>
      </c>
      <c r="BC57" s="38">
        <f t="shared" si="13"/>
        <v>6.4845679012345681</v>
      </c>
      <c r="BE57" s="60">
        <v>160.036</v>
      </c>
      <c r="BF57" s="38">
        <v>253.74447236907733</v>
      </c>
      <c r="BH57" s="31">
        <f>VLOOKUP($A57,'Annual_Prices-Nominal'!$A:$CA,MATCH(BH$3,'Annual_Prices-Nominal'!$A$3:$CA$3,0),0)</f>
        <v>29</v>
      </c>
      <c r="BI57" s="31">
        <f>VLOOKUP($A57,'Annual_Prices-Nominal'!$A:$CA,MATCH(BI$3,'Annual_Prices-Nominal'!$A$3:$CA$3,0),0)</f>
        <v>25.778666666666666</v>
      </c>
      <c r="BJ57" s="32">
        <f>VLOOKUP($A57,'Annual_Prices-Nominal'!$A:$CA,MATCH(BJ$3,'Annual_Prices-Nominal'!$A$3:$CA$3,0),0)</f>
        <v>21.778666666666666</v>
      </c>
      <c r="BK57" s="32">
        <f>VLOOKUP($A57,'Annual_Prices-Nominal'!$A:$CA,MATCH(BK$3,'Annual_Prices-Nominal'!$A$3:$CA$3,0),0)</f>
        <v>30.47</v>
      </c>
      <c r="BL57" s="32">
        <f>VLOOKUP($A57,'Annual_Prices-Nominal'!$A:$CA,MATCH(BL$3,'Annual_Prices-Nominal'!$A$3:$CA$3,0),0)</f>
        <v>30.47</v>
      </c>
      <c r="BM57" s="32">
        <f>VLOOKUP($A57,'Annual_Prices-Nominal'!$A:$CA,MATCH(BM$3,'Annual_Prices-Nominal'!$A$3:$CA$3,0),0)</f>
        <v>30.47</v>
      </c>
      <c r="BN57" s="32">
        <f>VLOOKUP($A57,'Annual_Prices-Nominal'!$A:$CA,MATCH(BN$3,'Annual_Prices-Nominal'!$A$3:$CA$3,0),0)</f>
        <v>11.97</v>
      </c>
      <c r="BO57" s="32">
        <f>VLOOKUP($A57,'Annual_Prices-Nominal'!$A:$CA,MATCH(BO$3,'Annual_Prices-Nominal'!$A$3:$CA$3,0),0)</f>
        <v>19.59</v>
      </c>
      <c r="BP57" s="32">
        <f>VLOOKUP($A57,'Annual_Prices-Nominal'!$A:$CA,MATCH(BP$3,'Annual_Prices-Nominal'!$A$3:$CA$3,0),0)</f>
        <v>21.22</v>
      </c>
      <c r="BQ57" s="32">
        <f>VLOOKUP($A57,'Annual_Prices-Nominal'!$A:$CA,MATCH(BQ$3,'Annual_Prices-Nominal'!$A$3:$CA$3,0),0)</f>
        <v>25.58</v>
      </c>
      <c r="BR57" s="32">
        <f>VLOOKUP($A57,'Annual_Prices-Nominal'!$A:$CA,MATCH(BR$3,'Annual_Prices-Nominal'!$A$3:$CA$3,0),0)</f>
        <v>27.75</v>
      </c>
      <c r="BS57" s="32">
        <f>VLOOKUP($A57,'Annual_Prices-Nominal'!$A:$CA,MATCH(BS$3,'Annual_Prices-Nominal'!$A$3:$CA$3,0),0)</f>
        <v>23.94</v>
      </c>
      <c r="BT57" s="32">
        <f>VLOOKUP($A57,'Annual_Prices-Nominal'!$A:$CA,MATCH(BT$3,'Annual_Prices-Nominal'!$A$3:$CA$3,0),0)</f>
        <v>23.94</v>
      </c>
      <c r="BU57" s="32">
        <f>VLOOKUP($A57,'Annual_Prices-Nominal'!$A:$CA,MATCH(BU$3,'Annual_Prices-Nominal'!$A$3:$CA$3,0),0)</f>
        <v>23.94</v>
      </c>
      <c r="BV57" s="32">
        <f>VLOOKUP($A57,'Annual_Prices-Nominal'!$A:$CA,MATCH(BV$3,'Annual_Prices-Nominal'!$A$3:$CA$3,0),0)</f>
        <v>24.22</v>
      </c>
      <c r="BW57" s="32">
        <f>VLOOKUP($A57,'Annual_Prices-Nominal'!$A:$CA,MATCH(BW$3,'Annual_Prices-Nominal'!$A$3:$CA$3,0),0)</f>
        <v>17.690000000000001</v>
      </c>
      <c r="BX57" s="32">
        <f>VLOOKUP($A57,'Annual_Prices-Nominal'!$A:$CA,MATCH(BX$3,'Annual_Prices-Nominal'!$A$3:$CA$3,0),0)</f>
        <v>16.329999999999998</v>
      </c>
      <c r="BY57" s="32">
        <f>VLOOKUP($A57,'Annual_Prices-Nominal'!$A:$CA,MATCH(BY$3,'Annual_Prices-Nominal'!$A$3:$CA$3,0),0)</f>
        <v>3.27</v>
      </c>
      <c r="BZ57" s="32">
        <f>VLOOKUP($A57,'Annual_Prices-Nominal'!$A:$CA,MATCH(BZ$3,'Annual_Prices-Nominal'!$A$3:$CA$3,0),0)</f>
        <v>3.27</v>
      </c>
      <c r="CA57" s="32">
        <f>VLOOKUP($A57,'Annual_Prices-Nominal'!$A:$CA,MATCH(CA$3,'Annual_Prices-Nominal'!$A$3:$CA$3,0),0)</f>
        <v>2.7394733333333332</v>
      </c>
      <c r="CB57" s="38">
        <f>VLOOKUP($A57,'Annual_Prices-Nominal'!$A:$CA,MATCH(CB$3,'Annual_Prices-Nominal'!$A$3:$CA$3,0),0)</f>
        <v>1.6046658666666669</v>
      </c>
      <c r="CD57" s="39">
        <f>VLOOKUP($A57,GDP!$A$8:$D$50,3,0)</f>
        <v>1.7997461565234935E-2</v>
      </c>
    </row>
    <row r="58" spans="1:82" ht="14.4" x14ac:dyDescent="0.3">
      <c r="A58" s="23">
        <f t="shared" si="14"/>
        <v>2027</v>
      </c>
      <c r="B58" s="27">
        <f t="shared" ref="B58:B121" si="15">EDATE(B57,1)</f>
        <v>46569</v>
      </c>
      <c r="C58" s="31">
        <v>33.713419999999999</v>
      </c>
      <c r="D58" s="32">
        <v>29.19361</v>
      </c>
      <c r="E58" s="32">
        <v>33.233249999999998</v>
      </c>
      <c r="F58" s="32">
        <v>28.74662</v>
      </c>
      <c r="G58" s="32">
        <v>33.903129999999997</v>
      </c>
      <c r="H58" s="32">
        <v>28.70919</v>
      </c>
      <c r="I58" s="32">
        <v>28.04</v>
      </c>
      <c r="J58" s="32">
        <v>26.5</v>
      </c>
      <c r="K58" s="32">
        <v>28.11</v>
      </c>
      <c r="L58" s="32">
        <v>26.66</v>
      </c>
      <c r="M58" s="32">
        <v>24.74</v>
      </c>
      <c r="N58" s="32">
        <v>23.22</v>
      </c>
      <c r="P58" s="32">
        <f>VLOOKUP($A58,'Annual_Prices-Nominal'!$A$4:$X$39,MATCH('Forecast-Peak_OffPeak-Nominal'!P$3,'Annual_Prices-Nominal'!$A$3:$X$3,0),FALSE)</f>
        <v>101.054</v>
      </c>
      <c r="Q58" s="32">
        <f>VLOOKUP($A58,'Annual_Prices-Nominal'!$A$4:$X$39,MATCH('Forecast-Peak_OffPeak-Nominal'!Q$3,'Annual_Prices-Nominal'!$A$3:$X$3,0),FALSE)</f>
        <v>101.91</v>
      </c>
      <c r="R58" s="32">
        <f>VLOOKUP($A58,'Annual_Prices-Nominal'!$A$4:$X$39,MATCH('Forecast-Peak_OffPeak-Nominal'!R$3,'Annual_Prices-Nominal'!$A$3:$X$3,0),FALSE)</f>
        <v>100.15</v>
      </c>
      <c r="S58" s="32">
        <f>VLOOKUP($A58,'Annual_Prices-Nominal'!$A$4:$X$39,MATCH('Forecast-Peak_OffPeak-Nominal'!S$3,'Annual_Prices-Nominal'!$A$3:$X$3,0),FALSE)</f>
        <v>99.210000000000008</v>
      </c>
      <c r="T58" s="32">
        <f>VLOOKUP($A58,'Annual_Prices-Nominal'!$A$4:$X$39,MATCH('Forecast-Peak_OffPeak-Nominal'!T$3,'Annual_Prices-Nominal'!$A$3:$X$3,0),FALSE)</f>
        <v>52.713328611625116</v>
      </c>
      <c r="U58" s="32">
        <f>VLOOKUP($A58,'Annual_Prices-Nominal'!$A$4:$X$39,MATCH('Forecast-Peak_OffPeak-Nominal'!U$3,'Annual_Prices-Nominal'!$A$3:$X$3,0),FALSE)</f>
        <v>51.97</v>
      </c>
      <c r="V58" s="32">
        <f>VLOOKUP($A58,'Annual_Prices-Nominal'!$A$4:$X$39,MATCH('Forecast-Peak_OffPeak-Nominal'!V$3,'Annual_Prices-Nominal'!$A$3:$X$3,0),FALSE)</f>
        <v>49.950191304347825</v>
      </c>
      <c r="W58" s="32">
        <f>VLOOKUP($A58,'Annual_Prices-Nominal'!$A$4:$X$39,MATCH('Forecast-Peak_OffPeak-Nominal'!W$3,'Annual_Prices-Nominal'!$A$3:$X$3,0),FALSE)</f>
        <v>15.49</v>
      </c>
      <c r="X58" s="32">
        <f>VLOOKUP($A58,'Annual_Prices-Nominal'!$A$4:$X$39,MATCH('Forecast-Peak_OffPeak-Nominal'!X$3,'Annual_Prices-Nominal'!$A$3:$X$3,0),FALSE)</f>
        <v>13.51</v>
      </c>
      <c r="Y58" s="38">
        <f>VLOOKUP($A58,'Annual_Prices-Nominal'!$A$4:$X$39,MATCH('Forecast-Peak_OffPeak-Nominal'!Y$3,'Annual_Prices-Nominal'!$A$3:$X$3,0),FALSE)</f>
        <v>36.445106382978722</v>
      </c>
      <c r="AA58" s="31">
        <v>3.51</v>
      </c>
      <c r="AB58" s="32">
        <v>2.81</v>
      </c>
      <c r="AC58" s="32">
        <v>3.17</v>
      </c>
      <c r="AD58" s="32">
        <v>3.13</v>
      </c>
      <c r="AE58" s="32">
        <v>3.49</v>
      </c>
      <c r="AF58" s="32">
        <v>2.99</v>
      </c>
      <c r="AG58" s="38">
        <v>0.32204365423181436</v>
      </c>
      <c r="AI58" s="32">
        <v>8.9739290059475643</v>
      </c>
      <c r="AJ58" s="32">
        <v>3.5079338498003301</v>
      </c>
      <c r="AL58" s="33">
        <v>0.53396123896076342</v>
      </c>
      <c r="AM58" s="33">
        <v>0.73326168788425994</v>
      </c>
      <c r="AO58" s="34">
        <f>VLOOKUP($A58,'Annual_Prices-Nominal'!$A$4:$CH$39,MATCH('Forecast-Peak_OffPeak-Nominal'!AO$3,'Annual_Prices-Nominal'!$A$3:$CH$3,0),FALSE)</f>
        <v>2</v>
      </c>
      <c r="AP58" s="35">
        <f>VLOOKUP($A58,'Annual_Prices-Nominal'!$A$4:$CH$39,MATCH('Forecast-Peak_OffPeak-Nominal'!AP$3,'Annual_Prices-Nominal'!$A$3:$CH$3,0),FALSE)</f>
        <v>2</v>
      </c>
      <c r="AQ58" s="36">
        <f>IF(AND(MONTH($B58)&gt;=5,MONTH($B58)&lt;=9),VLOOKUP($A58,'Annual_Prices-Nominal'!$A$1:$AQ$39,MATCH('Forecast-Peak_OffPeak-Nominal'!AQ$2,'Annual_Prices-Nominal'!$A$2:$AQ$2,0),FALSE),0)</f>
        <v>365</v>
      </c>
      <c r="AR58" s="37">
        <f>IF(AND(MONTH($B58)&gt;=5,MONTH($B58)&lt;=9),VLOOKUP($A58,'Annual_Prices-Nominal'!$A$1:$AQ$39,MATCH('Forecast-Peak_OffPeak-Nominal'!AR$2,'Annual_Prices-Nominal'!$A$2:$AQ$2,0),FALSE),0)</f>
        <v>2500</v>
      </c>
      <c r="AT58" s="83">
        <f>VLOOKUP($A58,'Annual_Prices-Nominal'!$A$4:$CH$39,MATCH('Forecast-Peak_OffPeak-Nominal'!AT$3,'Annual_Prices-Nominal'!$A$3:$CH$3,0),FALSE)</f>
        <v>16</v>
      </c>
      <c r="AU58" s="38">
        <f>VLOOKUP($A58,'Annual_Prices-Nominal'!$A$4:$CH$39,MATCH('Forecast-Peak_OffPeak-Nominal'!AU$3,'Annual_Prices-Nominal'!$A$3:$CH$3,0),FALSE)</f>
        <v>16</v>
      </c>
      <c r="AV58" s="38">
        <f>VLOOKUP($A58,'Annual_Prices-Nominal'!$A$4:$CH$39,MATCH('Forecast-Peak_OffPeak-Nominal'!AV$3,'Annual_Prices-Nominal'!$A$3:$CH$3,0),FALSE)</f>
        <v>0</v>
      </c>
      <c r="AX58" s="31">
        <f t="shared" si="8"/>
        <v>11.997658362989323</v>
      </c>
      <c r="AY58" s="32">
        <f t="shared" si="9"/>
        <v>11.114799331103677</v>
      </c>
      <c r="AZ58" s="32">
        <f t="shared" si="10"/>
        <v>11.338839464882941</v>
      </c>
      <c r="BA58" s="32">
        <f t="shared" si="11"/>
        <v>8.0343839541547268</v>
      </c>
      <c r="BB58" s="32">
        <f t="shared" si="12"/>
        <v>8.0544412607449853</v>
      </c>
      <c r="BC58" s="38">
        <f t="shared" si="13"/>
        <v>7.9041533546325873</v>
      </c>
      <c r="BE58" s="60">
        <v>160.036</v>
      </c>
      <c r="BF58" s="38">
        <v>253.74447236907733</v>
      </c>
      <c r="BH58" s="31">
        <f>VLOOKUP($A58,'Annual_Prices-Nominal'!$A:$CA,MATCH(BH$3,'Annual_Prices-Nominal'!$A$3:$CA$3,0),0)</f>
        <v>29</v>
      </c>
      <c r="BI58" s="31">
        <f>VLOOKUP($A58,'Annual_Prices-Nominal'!$A:$CA,MATCH(BI$3,'Annual_Prices-Nominal'!$A$3:$CA$3,0),0)</f>
        <v>25.778666666666666</v>
      </c>
      <c r="BJ58" s="32">
        <f>VLOOKUP($A58,'Annual_Prices-Nominal'!$A:$CA,MATCH(BJ$3,'Annual_Prices-Nominal'!$A$3:$CA$3,0),0)</f>
        <v>21.778666666666666</v>
      </c>
      <c r="BK58" s="32">
        <f>VLOOKUP($A58,'Annual_Prices-Nominal'!$A:$CA,MATCH(BK$3,'Annual_Prices-Nominal'!$A$3:$CA$3,0),0)</f>
        <v>30.47</v>
      </c>
      <c r="BL58" s="32">
        <f>VLOOKUP($A58,'Annual_Prices-Nominal'!$A:$CA,MATCH(BL$3,'Annual_Prices-Nominal'!$A$3:$CA$3,0),0)</f>
        <v>30.47</v>
      </c>
      <c r="BM58" s="32">
        <f>VLOOKUP($A58,'Annual_Prices-Nominal'!$A:$CA,MATCH(BM$3,'Annual_Prices-Nominal'!$A$3:$CA$3,0),0)</f>
        <v>30.47</v>
      </c>
      <c r="BN58" s="32">
        <f>VLOOKUP($A58,'Annual_Prices-Nominal'!$A:$CA,MATCH(BN$3,'Annual_Prices-Nominal'!$A$3:$CA$3,0),0)</f>
        <v>11.97</v>
      </c>
      <c r="BO58" s="32">
        <f>VLOOKUP($A58,'Annual_Prices-Nominal'!$A:$CA,MATCH(BO$3,'Annual_Prices-Nominal'!$A$3:$CA$3,0),0)</f>
        <v>19.59</v>
      </c>
      <c r="BP58" s="32">
        <f>VLOOKUP($A58,'Annual_Prices-Nominal'!$A:$CA,MATCH(BP$3,'Annual_Prices-Nominal'!$A$3:$CA$3,0),0)</f>
        <v>21.22</v>
      </c>
      <c r="BQ58" s="32">
        <f>VLOOKUP($A58,'Annual_Prices-Nominal'!$A:$CA,MATCH(BQ$3,'Annual_Prices-Nominal'!$A$3:$CA$3,0),0)</f>
        <v>25.58</v>
      </c>
      <c r="BR58" s="32">
        <f>VLOOKUP($A58,'Annual_Prices-Nominal'!$A:$CA,MATCH(BR$3,'Annual_Prices-Nominal'!$A$3:$CA$3,0),0)</f>
        <v>27.75</v>
      </c>
      <c r="BS58" s="32">
        <f>VLOOKUP($A58,'Annual_Prices-Nominal'!$A:$CA,MATCH(BS$3,'Annual_Prices-Nominal'!$A$3:$CA$3,0),0)</f>
        <v>23.94</v>
      </c>
      <c r="BT58" s="32">
        <f>VLOOKUP($A58,'Annual_Prices-Nominal'!$A:$CA,MATCH(BT$3,'Annual_Prices-Nominal'!$A$3:$CA$3,0),0)</f>
        <v>23.94</v>
      </c>
      <c r="BU58" s="32">
        <f>VLOOKUP($A58,'Annual_Prices-Nominal'!$A:$CA,MATCH(BU$3,'Annual_Prices-Nominal'!$A$3:$CA$3,0),0)</f>
        <v>23.94</v>
      </c>
      <c r="BV58" s="32">
        <f>VLOOKUP($A58,'Annual_Prices-Nominal'!$A:$CA,MATCH(BV$3,'Annual_Prices-Nominal'!$A$3:$CA$3,0),0)</f>
        <v>24.22</v>
      </c>
      <c r="BW58" s="32">
        <f>VLOOKUP($A58,'Annual_Prices-Nominal'!$A:$CA,MATCH(BW$3,'Annual_Prices-Nominal'!$A$3:$CA$3,0),0)</f>
        <v>17.690000000000001</v>
      </c>
      <c r="BX58" s="32">
        <f>VLOOKUP($A58,'Annual_Prices-Nominal'!$A:$CA,MATCH(BX$3,'Annual_Prices-Nominal'!$A$3:$CA$3,0),0)</f>
        <v>16.329999999999998</v>
      </c>
      <c r="BY58" s="32">
        <f>VLOOKUP($A58,'Annual_Prices-Nominal'!$A:$CA,MATCH(BY$3,'Annual_Prices-Nominal'!$A$3:$CA$3,0),0)</f>
        <v>3.27</v>
      </c>
      <c r="BZ58" s="32">
        <f>VLOOKUP($A58,'Annual_Prices-Nominal'!$A:$CA,MATCH(BZ$3,'Annual_Prices-Nominal'!$A$3:$CA$3,0),0)</f>
        <v>3.27</v>
      </c>
      <c r="CA58" s="32">
        <f>VLOOKUP($A58,'Annual_Prices-Nominal'!$A:$CA,MATCH(CA$3,'Annual_Prices-Nominal'!$A$3:$CA$3,0),0)</f>
        <v>2.7394733333333332</v>
      </c>
      <c r="CB58" s="38">
        <f>VLOOKUP($A58,'Annual_Prices-Nominal'!$A:$CA,MATCH(CB$3,'Annual_Prices-Nominal'!$A$3:$CA$3,0),0)</f>
        <v>1.6046658666666669</v>
      </c>
      <c r="CD58" s="39">
        <f>VLOOKUP($A58,GDP!$A$8:$D$50,3,0)</f>
        <v>1.7997461565234935E-2</v>
      </c>
    </row>
    <row r="59" spans="1:82" ht="14.4" x14ac:dyDescent="0.3">
      <c r="A59" s="23">
        <f t="shared" si="14"/>
        <v>2027</v>
      </c>
      <c r="B59" s="27">
        <f t="shared" si="15"/>
        <v>46600</v>
      </c>
      <c r="C59" s="31">
        <v>31.203849999999999</v>
      </c>
      <c r="D59" s="32">
        <v>27.6755</v>
      </c>
      <c r="E59" s="32">
        <v>31.20102</v>
      </c>
      <c r="F59" s="32">
        <v>27.52891</v>
      </c>
      <c r="G59" s="32">
        <v>31.512530000000002</v>
      </c>
      <c r="H59" s="32">
        <v>27.372599999999998</v>
      </c>
      <c r="I59" s="32">
        <v>26.28</v>
      </c>
      <c r="J59" s="32">
        <v>25.69</v>
      </c>
      <c r="K59" s="32">
        <v>26.59</v>
      </c>
      <c r="L59" s="32">
        <v>25.99</v>
      </c>
      <c r="M59" s="32">
        <v>22.1</v>
      </c>
      <c r="N59" s="32">
        <v>23.34</v>
      </c>
      <c r="P59" s="32">
        <f>VLOOKUP($A59,'Annual_Prices-Nominal'!$A$4:$X$39,MATCH('Forecast-Peak_OffPeak-Nominal'!P$3,'Annual_Prices-Nominal'!$A$3:$X$3,0),FALSE)</f>
        <v>101.054</v>
      </c>
      <c r="Q59" s="32">
        <f>VLOOKUP($A59,'Annual_Prices-Nominal'!$A$4:$X$39,MATCH('Forecast-Peak_OffPeak-Nominal'!Q$3,'Annual_Prices-Nominal'!$A$3:$X$3,0),FALSE)</f>
        <v>101.91</v>
      </c>
      <c r="R59" s="32">
        <f>VLOOKUP($A59,'Annual_Prices-Nominal'!$A$4:$X$39,MATCH('Forecast-Peak_OffPeak-Nominal'!R$3,'Annual_Prices-Nominal'!$A$3:$X$3,0),FALSE)</f>
        <v>100.15</v>
      </c>
      <c r="S59" s="32">
        <f>VLOOKUP($A59,'Annual_Prices-Nominal'!$A$4:$X$39,MATCH('Forecast-Peak_OffPeak-Nominal'!S$3,'Annual_Prices-Nominal'!$A$3:$X$3,0),FALSE)</f>
        <v>99.210000000000008</v>
      </c>
      <c r="T59" s="32">
        <f>VLOOKUP($A59,'Annual_Prices-Nominal'!$A$4:$X$39,MATCH('Forecast-Peak_OffPeak-Nominal'!T$3,'Annual_Prices-Nominal'!$A$3:$X$3,0),FALSE)</f>
        <v>52.713328611625116</v>
      </c>
      <c r="U59" s="32">
        <f>VLOOKUP($A59,'Annual_Prices-Nominal'!$A$4:$X$39,MATCH('Forecast-Peak_OffPeak-Nominal'!U$3,'Annual_Prices-Nominal'!$A$3:$X$3,0),FALSE)</f>
        <v>51.97</v>
      </c>
      <c r="V59" s="32">
        <f>VLOOKUP($A59,'Annual_Prices-Nominal'!$A$4:$X$39,MATCH('Forecast-Peak_OffPeak-Nominal'!V$3,'Annual_Prices-Nominal'!$A$3:$X$3,0),FALSE)</f>
        <v>49.950191304347825</v>
      </c>
      <c r="W59" s="32">
        <f>VLOOKUP($A59,'Annual_Prices-Nominal'!$A$4:$X$39,MATCH('Forecast-Peak_OffPeak-Nominal'!W$3,'Annual_Prices-Nominal'!$A$3:$X$3,0),FALSE)</f>
        <v>15.49</v>
      </c>
      <c r="X59" s="32">
        <f>VLOOKUP($A59,'Annual_Prices-Nominal'!$A$4:$X$39,MATCH('Forecast-Peak_OffPeak-Nominal'!X$3,'Annual_Prices-Nominal'!$A$3:$X$3,0),FALSE)</f>
        <v>13.51</v>
      </c>
      <c r="Y59" s="38">
        <f>VLOOKUP($A59,'Annual_Prices-Nominal'!$A$4:$X$39,MATCH('Forecast-Peak_OffPeak-Nominal'!Y$3,'Annual_Prices-Nominal'!$A$3:$X$3,0),FALSE)</f>
        <v>36.445106382978722</v>
      </c>
      <c r="AA59" s="31">
        <v>3.46</v>
      </c>
      <c r="AB59" s="32">
        <v>3.05</v>
      </c>
      <c r="AC59" s="32">
        <v>3</v>
      </c>
      <c r="AD59" s="32">
        <v>3.39</v>
      </c>
      <c r="AE59" s="32">
        <v>3.45</v>
      </c>
      <c r="AF59" s="32">
        <v>3.17</v>
      </c>
      <c r="AG59" s="38">
        <v>0.32204365423181436</v>
      </c>
      <c r="AI59" s="32">
        <v>8.9261606071617159</v>
      </c>
      <c r="AJ59" s="32">
        <v>3.4601654510144799</v>
      </c>
      <c r="AL59" s="33">
        <v>0.5389457191311785</v>
      </c>
      <c r="AM59" s="33">
        <v>0.73824616805467502</v>
      </c>
      <c r="AO59" s="34">
        <f>VLOOKUP($A59,'Annual_Prices-Nominal'!$A$4:$CH$39,MATCH('Forecast-Peak_OffPeak-Nominal'!AO$3,'Annual_Prices-Nominal'!$A$3:$CH$3,0),FALSE)</f>
        <v>2</v>
      </c>
      <c r="AP59" s="35">
        <f>VLOOKUP($A59,'Annual_Prices-Nominal'!$A$4:$CH$39,MATCH('Forecast-Peak_OffPeak-Nominal'!AP$3,'Annual_Prices-Nominal'!$A$3:$CH$3,0),FALSE)</f>
        <v>2</v>
      </c>
      <c r="AQ59" s="36">
        <f>IF(AND(MONTH($B59)&gt;=5,MONTH($B59)&lt;=9),VLOOKUP($A59,'Annual_Prices-Nominal'!$A$1:$AQ$39,MATCH('Forecast-Peak_OffPeak-Nominal'!AQ$2,'Annual_Prices-Nominal'!$A$2:$AQ$2,0),FALSE),0)</f>
        <v>365</v>
      </c>
      <c r="AR59" s="37">
        <f>IF(AND(MONTH($B59)&gt;=5,MONTH($B59)&lt;=9),VLOOKUP($A59,'Annual_Prices-Nominal'!$A$1:$AQ$39,MATCH('Forecast-Peak_OffPeak-Nominal'!AR$2,'Annual_Prices-Nominal'!$A$2:$AQ$2,0),FALSE),0)</f>
        <v>2500</v>
      </c>
      <c r="AT59" s="83">
        <f>VLOOKUP($A59,'Annual_Prices-Nominal'!$A$4:$CH$39,MATCH('Forecast-Peak_OffPeak-Nominal'!AT$3,'Annual_Prices-Nominal'!$A$3:$CH$3,0),FALSE)</f>
        <v>16</v>
      </c>
      <c r="AU59" s="38">
        <f>VLOOKUP($A59,'Annual_Prices-Nominal'!$A$4:$CH$39,MATCH('Forecast-Peak_OffPeak-Nominal'!AU$3,'Annual_Prices-Nominal'!$A$3:$CH$3,0),FALSE)</f>
        <v>16</v>
      </c>
      <c r="AV59" s="38">
        <f>VLOOKUP($A59,'Annual_Prices-Nominal'!$A$4:$CH$39,MATCH('Forecast-Peak_OffPeak-Nominal'!AV$3,'Annual_Prices-Nominal'!$A$3:$CH$3,0),FALSE)</f>
        <v>0</v>
      </c>
      <c r="AX59" s="31">
        <f t="shared" si="8"/>
        <v>10.230770491803279</v>
      </c>
      <c r="AY59" s="32">
        <f t="shared" si="9"/>
        <v>9.8425930599369078</v>
      </c>
      <c r="AZ59" s="32">
        <f t="shared" si="10"/>
        <v>9.9408611987381708</v>
      </c>
      <c r="BA59" s="32">
        <f t="shared" si="11"/>
        <v>7.6173913043478256</v>
      </c>
      <c r="BB59" s="32">
        <f t="shared" si="12"/>
        <v>7.707246376811594</v>
      </c>
      <c r="BC59" s="38">
        <f t="shared" si="13"/>
        <v>6.5191740412979353</v>
      </c>
      <c r="BE59" s="60">
        <v>160.036</v>
      </c>
      <c r="BF59" s="38">
        <v>253.74447236907733</v>
      </c>
      <c r="BH59" s="31">
        <f>VLOOKUP($A59,'Annual_Prices-Nominal'!$A:$CA,MATCH(BH$3,'Annual_Prices-Nominal'!$A$3:$CA$3,0),0)</f>
        <v>29</v>
      </c>
      <c r="BI59" s="31">
        <f>VLOOKUP($A59,'Annual_Prices-Nominal'!$A:$CA,MATCH(BI$3,'Annual_Prices-Nominal'!$A$3:$CA$3,0),0)</f>
        <v>25.778666666666666</v>
      </c>
      <c r="BJ59" s="32">
        <f>VLOOKUP($A59,'Annual_Prices-Nominal'!$A:$CA,MATCH(BJ$3,'Annual_Prices-Nominal'!$A$3:$CA$3,0),0)</f>
        <v>21.778666666666666</v>
      </c>
      <c r="BK59" s="32">
        <f>VLOOKUP($A59,'Annual_Prices-Nominal'!$A:$CA,MATCH(BK$3,'Annual_Prices-Nominal'!$A$3:$CA$3,0),0)</f>
        <v>30.47</v>
      </c>
      <c r="BL59" s="32">
        <f>VLOOKUP($A59,'Annual_Prices-Nominal'!$A:$CA,MATCH(BL$3,'Annual_Prices-Nominal'!$A$3:$CA$3,0),0)</f>
        <v>30.47</v>
      </c>
      <c r="BM59" s="32">
        <f>VLOOKUP($A59,'Annual_Prices-Nominal'!$A:$CA,MATCH(BM$3,'Annual_Prices-Nominal'!$A$3:$CA$3,0),0)</f>
        <v>30.47</v>
      </c>
      <c r="BN59" s="32">
        <f>VLOOKUP($A59,'Annual_Prices-Nominal'!$A:$CA,MATCH(BN$3,'Annual_Prices-Nominal'!$A$3:$CA$3,0),0)</f>
        <v>11.97</v>
      </c>
      <c r="BO59" s="32">
        <f>VLOOKUP($A59,'Annual_Prices-Nominal'!$A:$CA,MATCH(BO$3,'Annual_Prices-Nominal'!$A$3:$CA$3,0),0)</f>
        <v>19.59</v>
      </c>
      <c r="BP59" s="32">
        <f>VLOOKUP($A59,'Annual_Prices-Nominal'!$A:$CA,MATCH(BP$3,'Annual_Prices-Nominal'!$A$3:$CA$3,0),0)</f>
        <v>21.22</v>
      </c>
      <c r="BQ59" s="32">
        <f>VLOOKUP($A59,'Annual_Prices-Nominal'!$A:$CA,MATCH(BQ$3,'Annual_Prices-Nominal'!$A$3:$CA$3,0),0)</f>
        <v>25.58</v>
      </c>
      <c r="BR59" s="32">
        <f>VLOOKUP($A59,'Annual_Prices-Nominal'!$A:$CA,MATCH(BR$3,'Annual_Prices-Nominal'!$A$3:$CA$3,0),0)</f>
        <v>27.75</v>
      </c>
      <c r="BS59" s="32">
        <f>VLOOKUP($A59,'Annual_Prices-Nominal'!$A:$CA,MATCH(BS$3,'Annual_Prices-Nominal'!$A$3:$CA$3,0),0)</f>
        <v>23.94</v>
      </c>
      <c r="BT59" s="32">
        <f>VLOOKUP($A59,'Annual_Prices-Nominal'!$A:$CA,MATCH(BT$3,'Annual_Prices-Nominal'!$A$3:$CA$3,0),0)</f>
        <v>23.94</v>
      </c>
      <c r="BU59" s="32">
        <f>VLOOKUP($A59,'Annual_Prices-Nominal'!$A:$CA,MATCH(BU$3,'Annual_Prices-Nominal'!$A$3:$CA$3,0),0)</f>
        <v>23.94</v>
      </c>
      <c r="BV59" s="32">
        <f>VLOOKUP($A59,'Annual_Prices-Nominal'!$A:$CA,MATCH(BV$3,'Annual_Prices-Nominal'!$A$3:$CA$3,0),0)</f>
        <v>24.22</v>
      </c>
      <c r="BW59" s="32">
        <f>VLOOKUP($A59,'Annual_Prices-Nominal'!$A:$CA,MATCH(BW$3,'Annual_Prices-Nominal'!$A$3:$CA$3,0),0)</f>
        <v>17.690000000000001</v>
      </c>
      <c r="BX59" s="32">
        <f>VLOOKUP($A59,'Annual_Prices-Nominal'!$A:$CA,MATCH(BX$3,'Annual_Prices-Nominal'!$A$3:$CA$3,0),0)</f>
        <v>16.329999999999998</v>
      </c>
      <c r="BY59" s="32">
        <f>VLOOKUP($A59,'Annual_Prices-Nominal'!$A:$CA,MATCH(BY$3,'Annual_Prices-Nominal'!$A$3:$CA$3,0),0)</f>
        <v>3.27</v>
      </c>
      <c r="BZ59" s="32">
        <f>VLOOKUP($A59,'Annual_Prices-Nominal'!$A:$CA,MATCH(BZ$3,'Annual_Prices-Nominal'!$A$3:$CA$3,0),0)</f>
        <v>3.27</v>
      </c>
      <c r="CA59" s="32">
        <f>VLOOKUP($A59,'Annual_Prices-Nominal'!$A:$CA,MATCH(CA$3,'Annual_Prices-Nominal'!$A$3:$CA$3,0),0)</f>
        <v>2.7394733333333332</v>
      </c>
      <c r="CB59" s="38">
        <f>VLOOKUP($A59,'Annual_Prices-Nominal'!$A:$CA,MATCH(CB$3,'Annual_Prices-Nominal'!$A$3:$CA$3,0),0)</f>
        <v>1.6046658666666669</v>
      </c>
      <c r="CD59" s="39">
        <f>VLOOKUP($A59,GDP!$A$8:$D$50,3,0)</f>
        <v>1.7997461565234935E-2</v>
      </c>
    </row>
    <row r="60" spans="1:82" ht="14.4" x14ac:dyDescent="0.3">
      <c r="A60" s="23">
        <f t="shared" si="14"/>
        <v>2027</v>
      </c>
      <c r="B60" s="27">
        <f t="shared" si="15"/>
        <v>46631</v>
      </c>
      <c r="C60" s="31">
        <v>30.146640000000001</v>
      </c>
      <c r="D60" s="32">
        <v>27.442419999999998</v>
      </c>
      <c r="E60" s="32">
        <v>30.835239999999999</v>
      </c>
      <c r="F60" s="32">
        <v>27.48386</v>
      </c>
      <c r="G60" s="32">
        <v>30.943560000000002</v>
      </c>
      <c r="H60" s="32">
        <v>27.142849999999999</v>
      </c>
      <c r="I60" s="32">
        <v>28.09</v>
      </c>
      <c r="J60" s="32">
        <v>27.16</v>
      </c>
      <c r="K60" s="32">
        <v>28.37</v>
      </c>
      <c r="L60" s="32">
        <v>27.26</v>
      </c>
      <c r="M60" s="32">
        <v>23.71</v>
      </c>
      <c r="N60" s="32">
        <v>24.1</v>
      </c>
      <c r="P60" s="32">
        <f>VLOOKUP($A60,'Annual_Prices-Nominal'!$A$4:$X$39,MATCH('Forecast-Peak_OffPeak-Nominal'!P$3,'Annual_Prices-Nominal'!$A$3:$X$3,0),FALSE)</f>
        <v>101.054</v>
      </c>
      <c r="Q60" s="32">
        <f>VLOOKUP($A60,'Annual_Prices-Nominal'!$A$4:$X$39,MATCH('Forecast-Peak_OffPeak-Nominal'!Q$3,'Annual_Prices-Nominal'!$A$3:$X$3,0),FALSE)</f>
        <v>101.91</v>
      </c>
      <c r="R60" s="32">
        <f>VLOOKUP($A60,'Annual_Prices-Nominal'!$A$4:$X$39,MATCH('Forecast-Peak_OffPeak-Nominal'!R$3,'Annual_Prices-Nominal'!$A$3:$X$3,0),FALSE)</f>
        <v>100.15</v>
      </c>
      <c r="S60" s="32">
        <f>VLOOKUP($A60,'Annual_Prices-Nominal'!$A$4:$X$39,MATCH('Forecast-Peak_OffPeak-Nominal'!S$3,'Annual_Prices-Nominal'!$A$3:$X$3,0),FALSE)</f>
        <v>99.210000000000008</v>
      </c>
      <c r="T60" s="32">
        <f>VLOOKUP($A60,'Annual_Prices-Nominal'!$A$4:$X$39,MATCH('Forecast-Peak_OffPeak-Nominal'!T$3,'Annual_Prices-Nominal'!$A$3:$X$3,0),FALSE)</f>
        <v>52.713328611625116</v>
      </c>
      <c r="U60" s="32">
        <f>VLOOKUP($A60,'Annual_Prices-Nominal'!$A$4:$X$39,MATCH('Forecast-Peak_OffPeak-Nominal'!U$3,'Annual_Prices-Nominal'!$A$3:$X$3,0),FALSE)</f>
        <v>51.97</v>
      </c>
      <c r="V60" s="32">
        <f>VLOOKUP($A60,'Annual_Prices-Nominal'!$A$4:$X$39,MATCH('Forecast-Peak_OffPeak-Nominal'!V$3,'Annual_Prices-Nominal'!$A$3:$X$3,0),FALSE)</f>
        <v>49.950191304347825</v>
      </c>
      <c r="W60" s="32">
        <f>VLOOKUP($A60,'Annual_Prices-Nominal'!$A$4:$X$39,MATCH('Forecast-Peak_OffPeak-Nominal'!W$3,'Annual_Prices-Nominal'!$A$3:$X$3,0),FALSE)</f>
        <v>15.49</v>
      </c>
      <c r="X60" s="32">
        <f>VLOOKUP($A60,'Annual_Prices-Nominal'!$A$4:$X$39,MATCH('Forecast-Peak_OffPeak-Nominal'!X$3,'Annual_Prices-Nominal'!$A$3:$X$3,0),FALSE)</f>
        <v>13.51</v>
      </c>
      <c r="Y60" s="38">
        <f>VLOOKUP($A60,'Annual_Prices-Nominal'!$A$4:$X$39,MATCH('Forecast-Peak_OffPeak-Nominal'!Y$3,'Annual_Prices-Nominal'!$A$3:$X$3,0),FALSE)</f>
        <v>36.445106382978722</v>
      </c>
      <c r="AA60" s="31">
        <v>3.44</v>
      </c>
      <c r="AB60" s="32">
        <v>2.88</v>
      </c>
      <c r="AC60" s="32">
        <v>3.11</v>
      </c>
      <c r="AD60" s="32">
        <v>3.21</v>
      </c>
      <c r="AE60" s="32">
        <v>3.44</v>
      </c>
      <c r="AF60" s="32">
        <v>3.07</v>
      </c>
      <c r="AG60" s="38">
        <v>0.32204365423181436</v>
      </c>
      <c r="AI60" s="32">
        <v>8.9037276400318053</v>
      </c>
      <c r="AJ60" s="32">
        <v>3.4377324838845702</v>
      </c>
      <c r="AL60" s="33">
        <v>0.54274862500527377</v>
      </c>
      <c r="AM60" s="33">
        <v>0.74204907392877018</v>
      </c>
      <c r="AO60" s="34">
        <f>VLOOKUP($A60,'Annual_Prices-Nominal'!$A$4:$CH$39,MATCH('Forecast-Peak_OffPeak-Nominal'!AO$3,'Annual_Prices-Nominal'!$A$3:$CH$3,0),FALSE)</f>
        <v>2</v>
      </c>
      <c r="AP60" s="35">
        <f>VLOOKUP($A60,'Annual_Prices-Nominal'!$A$4:$CH$39,MATCH('Forecast-Peak_OffPeak-Nominal'!AP$3,'Annual_Prices-Nominal'!$A$3:$CH$3,0),FALSE)</f>
        <v>2</v>
      </c>
      <c r="AQ60" s="36">
        <f>IF(AND(MONTH($B60)&gt;=5,MONTH($B60)&lt;=9),VLOOKUP($A60,'Annual_Prices-Nominal'!$A$1:$AQ$39,MATCH('Forecast-Peak_OffPeak-Nominal'!AQ$2,'Annual_Prices-Nominal'!$A$2:$AQ$2,0),FALSE),0)</f>
        <v>365</v>
      </c>
      <c r="AR60" s="37">
        <f>IF(AND(MONTH($B60)&gt;=5,MONTH($B60)&lt;=9),VLOOKUP($A60,'Annual_Prices-Nominal'!$A$1:$AQ$39,MATCH('Forecast-Peak_OffPeak-Nominal'!AR$2,'Annual_Prices-Nominal'!$A$2:$AQ$2,0),FALSE),0)</f>
        <v>2500</v>
      </c>
      <c r="AT60" s="83">
        <f>VLOOKUP($A60,'Annual_Prices-Nominal'!$A$4:$CH$39,MATCH('Forecast-Peak_OffPeak-Nominal'!AT$3,'Annual_Prices-Nominal'!$A$3:$CH$3,0),FALSE)</f>
        <v>16</v>
      </c>
      <c r="AU60" s="38">
        <f>VLOOKUP($A60,'Annual_Prices-Nominal'!$A$4:$CH$39,MATCH('Forecast-Peak_OffPeak-Nominal'!AU$3,'Annual_Prices-Nominal'!$A$3:$CH$3,0),FALSE)</f>
        <v>16</v>
      </c>
      <c r="AV60" s="38">
        <f>VLOOKUP($A60,'Annual_Prices-Nominal'!$A$4:$CH$39,MATCH('Forecast-Peak_OffPeak-Nominal'!AV$3,'Annual_Prices-Nominal'!$A$3:$CH$3,0),FALSE)</f>
        <v>0</v>
      </c>
      <c r="AX60" s="31">
        <f t="shared" si="8"/>
        <v>10.467583333333334</v>
      </c>
      <c r="AY60" s="32">
        <f t="shared" si="9"/>
        <v>10.044052117263844</v>
      </c>
      <c r="AZ60" s="32">
        <f t="shared" si="10"/>
        <v>10.079335504885995</v>
      </c>
      <c r="BA60" s="32">
        <f t="shared" si="11"/>
        <v>8.1656976744186043</v>
      </c>
      <c r="BB60" s="32">
        <f t="shared" si="12"/>
        <v>8.2470930232558146</v>
      </c>
      <c r="BC60" s="38">
        <f t="shared" si="13"/>
        <v>7.3862928348909662</v>
      </c>
      <c r="BE60" s="60">
        <v>160.036</v>
      </c>
      <c r="BF60" s="38">
        <v>253.74447236907733</v>
      </c>
      <c r="BH60" s="31">
        <f>VLOOKUP($A60,'Annual_Prices-Nominal'!$A:$CA,MATCH(BH$3,'Annual_Prices-Nominal'!$A$3:$CA$3,0),0)</f>
        <v>29</v>
      </c>
      <c r="BI60" s="31">
        <f>VLOOKUP($A60,'Annual_Prices-Nominal'!$A:$CA,MATCH(BI$3,'Annual_Prices-Nominal'!$A$3:$CA$3,0),0)</f>
        <v>25.778666666666666</v>
      </c>
      <c r="BJ60" s="32">
        <f>VLOOKUP($A60,'Annual_Prices-Nominal'!$A:$CA,MATCH(BJ$3,'Annual_Prices-Nominal'!$A$3:$CA$3,0),0)</f>
        <v>21.778666666666666</v>
      </c>
      <c r="BK60" s="32">
        <f>VLOOKUP($A60,'Annual_Prices-Nominal'!$A:$CA,MATCH(BK$3,'Annual_Prices-Nominal'!$A$3:$CA$3,0),0)</f>
        <v>30.47</v>
      </c>
      <c r="BL60" s="32">
        <f>VLOOKUP($A60,'Annual_Prices-Nominal'!$A:$CA,MATCH(BL$3,'Annual_Prices-Nominal'!$A$3:$CA$3,0),0)</f>
        <v>30.47</v>
      </c>
      <c r="BM60" s="32">
        <f>VLOOKUP($A60,'Annual_Prices-Nominal'!$A:$CA,MATCH(BM$3,'Annual_Prices-Nominal'!$A$3:$CA$3,0),0)</f>
        <v>30.47</v>
      </c>
      <c r="BN60" s="32">
        <f>VLOOKUP($A60,'Annual_Prices-Nominal'!$A:$CA,MATCH(BN$3,'Annual_Prices-Nominal'!$A$3:$CA$3,0),0)</f>
        <v>11.97</v>
      </c>
      <c r="BO60" s="32">
        <f>VLOOKUP($A60,'Annual_Prices-Nominal'!$A:$CA,MATCH(BO$3,'Annual_Prices-Nominal'!$A$3:$CA$3,0),0)</f>
        <v>19.59</v>
      </c>
      <c r="BP60" s="32">
        <f>VLOOKUP($A60,'Annual_Prices-Nominal'!$A:$CA,MATCH(BP$3,'Annual_Prices-Nominal'!$A$3:$CA$3,0),0)</f>
        <v>21.22</v>
      </c>
      <c r="BQ60" s="32">
        <f>VLOOKUP($A60,'Annual_Prices-Nominal'!$A:$CA,MATCH(BQ$3,'Annual_Prices-Nominal'!$A$3:$CA$3,0),0)</f>
        <v>25.58</v>
      </c>
      <c r="BR60" s="32">
        <f>VLOOKUP($A60,'Annual_Prices-Nominal'!$A:$CA,MATCH(BR$3,'Annual_Prices-Nominal'!$A$3:$CA$3,0),0)</f>
        <v>27.75</v>
      </c>
      <c r="BS60" s="32">
        <f>VLOOKUP($A60,'Annual_Prices-Nominal'!$A:$CA,MATCH(BS$3,'Annual_Prices-Nominal'!$A$3:$CA$3,0),0)</f>
        <v>23.94</v>
      </c>
      <c r="BT60" s="32">
        <f>VLOOKUP($A60,'Annual_Prices-Nominal'!$A:$CA,MATCH(BT$3,'Annual_Prices-Nominal'!$A$3:$CA$3,0),0)</f>
        <v>23.94</v>
      </c>
      <c r="BU60" s="32">
        <f>VLOOKUP($A60,'Annual_Prices-Nominal'!$A:$CA,MATCH(BU$3,'Annual_Prices-Nominal'!$A$3:$CA$3,0),0)</f>
        <v>23.94</v>
      </c>
      <c r="BV60" s="32">
        <f>VLOOKUP($A60,'Annual_Prices-Nominal'!$A:$CA,MATCH(BV$3,'Annual_Prices-Nominal'!$A$3:$CA$3,0),0)</f>
        <v>24.22</v>
      </c>
      <c r="BW60" s="32">
        <f>VLOOKUP($A60,'Annual_Prices-Nominal'!$A:$CA,MATCH(BW$3,'Annual_Prices-Nominal'!$A$3:$CA$3,0),0)</f>
        <v>17.690000000000001</v>
      </c>
      <c r="BX60" s="32">
        <f>VLOOKUP($A60,'Annual_Prices-Nominal'!$A:$CA,MATCH(BX$3,'Annual_Prices-Nominal'!$A$3:$CA$3,0),0)</f>
        <v>16.329999999999998</v>
      </c>
      <c r="BY60" s="32">
        <f>VLOOKUP($A60,'Annual_Prices-Nominal'!$A:$CA,MATCH(BY$3,'Annual_Prices-Nominal'!$A$3:$CA$3,0),0)</f>
        <v>3.27</v>
      </c>
      <c r="BZ60" s="32">
        <f>VLOOKUP($A60,'Annual_Prices-Nominal'!$A:$CA,MATCH(BZ$3,'Annual_Prices-Nominal'!$A$3:$CA$3,0),0)</f>
        <v>3.27</v>
      </c>
      <c r="CA60" s="32">
        <f>VLOOKUP($A60,'Annual_Prices-Nominal'!$A:$CA,MATCH(CA$3,'Annual_Prices-Nominal'!$A$3:$CA$3,0),0)</f>
        <v>2.7394733333333332</v>
      </c>
      <c r="CB60" s="38">
        <f>VLOOKUP($A60,'Annual_Prices-Nominal'!$A:$CA,MATCH(CB$3,'Annual_Prices-Nominal'!$A$3:$CA$3,0),0)</f>
        <v>1.6046658666666669</v>
      </c>
      <c r="CD60" s="39">
        <f>VLOOKUP($A60,GDP!$A$8:$D$50,3,0)</f>
        <v>1.7997461565234935E-2</v>
      </c>
    </row>
    <row r="61" spans="1:82" ht="14.4" x14ac:dyDescent="0.3">
      <c r="A61" s="23">
        <f t="shared" si="14"/>
        <v>2027</v>
      </c>
      <c r="B61" s="27">
        <f t="shared" si="15"/>
        <v>46661</v>
      </c>
      <c r="C61" s="31">
        <v>27.572489999999998</v>
      </c>
      <c r="D61" s="32">
        <v>26.121970000000001</v>
      </c>
      <c r="E61" s="32">
        <v>27.480969999999999</v>
      </c>
      <c r="F61" s="32">
        <v>25.8842</v>
      </c>
      <c r="G61" s="32">
        <v>27.584209999999999</v>
      </c>
      <c r="H61" s="32">
        <v>25.612300000000001</v>
      </c>
      <c r="I61" s="32">
        <v>24.33</v>
      </c>
      <c r="J61" s="32">
        <v>24.74</v>
      </c>
      <c r="K61" s="32">
        <v>24.81</v>
      </c>
      <c r="L61" s="32">
        <v>25.11</v>
      </c>
      <c r="M61" s="32">
        <v>15.85</v>
      </c>
      <c r="N61" s="32">
        <v>20.62</v>
      </c>
      <c r="P61" s="32">
        <f>VLOOKUP($A61,'Annual_Prices-Nominal'!$A$4:$X$39,MATCH('Forecast-Peak_OffPeak-Nominal'!P$3,'Annual_Prices-Nominal'!$A$3:$X$3,0),FALSE)</f>
        <v>101.054</v>
      </c>
      <c r="Q61" s="32">
        <f>VLOOKUP($A61,'Annual_Prices-Nominal'!$A$4:$X$39,MATCH('Forecast-Peak_OffPeak-Nominal'!Q$3,'Annual_Prices-Nominal'!$A$3:$X$3,0),FALSE)</f>
        <v>101.91</v>
      </c>
      <c r="R61" s="32">
        <f>VLOOKUP($A61,'Annual_Prices-Nominal'!$A$4:$X$39,MATCH('Forecast-Peak_OffPeak-Nominal'!R$3,'Annual_Prices-Nominal'!$A$3:$X$3,0),FALSE)</f>
        <v>100.15</v>
      </c>
      <c r="S61" s="32">
        <f>VLOOKUP($A61,'Annual_Prices-Nominal'!$A$4:$X$39,MATCH('Forecast-Peak_OffPeak-Nominal'!S$3,'Annual_Prices-Nominal'!$A$3:$X$3,0),FALSE)</f>
        <v>99.210000000000008</v>
      </c>
      <c r="T61" s="32">
        <f>VLOOKUP($A61,'Annual_Prices-Nominal'!$A$4:$X$39,MATCH('Forecast-Peak_OffPeak-Nominal'!T$3,'Annual_Prices-Nominal'!$A$3:$X$3,0),FALSE)</f>
        <v>52.713328611625116</v>
      </c>
      <c r="U61" s="32">
        <f>VLOOKUP($A61,'Annual_Prices-Nominal'!$A$4:$X$39,MATCH('Forecast-Peak_OffPeak-Nominal'!U$3,'Annual_Prices-Nominal'!$A$3:$X$3,0),FALSE)</f>
        <v>51.97</v>
      </c>
      <c r="V61" s="32">
        <f>VLOOKUP($A61,'Annual_Prices-Nominal'!$A$4:$X$39,MATCH('Forecast-Peak_OffPeak-Nominal'!V$3,'Annual_Prices-Nominal'!$A$3:$X$3,0),FALSE)</f>
        <v>49.950191304347825</v>
      </c>
      <c r="W61" s="32">
        <f>VLOOKUP($A61,'Annual_Prices-Nominal'!$A$4:$X$39,MATCH('Forecast-Peak_OffPeak-Nominal'!W$3,'Annual_Prices-Nominal'!$A$3:$X$3,0),FALSE)</f>
        <v>15.49</v>
      </c>
      <c r="X61" s="32">
        <f>VLOOKUP($A61,'Annual_Prices-Nominal'!$A$4:$X$39,MATCH('Forecast-Peak_OffPeak-Nominal'!X$3,'Annual_Prices-Nominal'!$A$3:$X$3,0),FALSE)</f>
        <v>13.51</v>
      </c>
      <c r="Y61" s="38">
        <f>VLOOKUP($A61,'Annual_Prices-Nominal'!$A$4:$X$39,MATCH('Forecast-Peak_OffPeak-Nominal'!Y$3,'Annual_Prices-Nominal'!$A$3:$X$3,0),FALSE)</f>
        <v>36.445106382978722</v>
      </c>
      <c r="AA61" s="31">
        <v>3.45</v>
      </c>
      <c r="AB61" s="32">
        <v>2.84</v>
      </c>
      <c r="AC61" s="32">
        <v>3.01</v>
      </c>
      <c r="AD61" s="32">
        <v>3.17</v>
      </c>
      <c r="AE61" s="32">
        <v>3.45</v>
      </c>
      <c r="AF61" s="32">
        <v>3.12</v>
      </c>
      <c r="AG61" s="38">
        <v>0.32204365423181436</v>
      </c>
      <c r="AI61" s="32">
        <v>8.9148809406339549</v>
      </c>
      <c r="AJ61" s="32">
        <v>3.4488857844867198</v>
      </c>
      <c r="AL61" s="33">
        <v>0.53418831735068817</v>
      </c>
      <c r="AM61" s="33">
        <v>0.73348876627418469</v>
      </c>
      <c r="AO61" s="34">
        <f>VLOOKUP($A61,'Annual_Prices-Nominal'!$A$4:$CH$39,MATCH('Forecast-Peak_OffPeak-Nominal'!AO$3,'Annual_Prices-Nominal'!$A$3:$CH$3,0),FALSE)</f>
        <v>2</v>
      </c>
      <c r="AP61" s="35">
        <f>VLOOKUP($A61,'Annual_Prices-Nominal'!$A$4:$CH$39,MATCH('Forecast-Peak_OffPeak-Nominal'!AP$3,'Annual_Prices-Nominal'!$A$3:$CH$3,0),FALSE)</f>
        <v>2</v>
      </c>
      <c r="AQ61" s="36">
        <f>IF(AND(MONTH($B61)&gt;=5,MONTH($B61)&lt;=9),VLOOKUP($A61,'Annual_Prices-Nominal'!$A$1:$AQ$39,MATCH('Forecast-Peak_OffPeak-Nominal'!AQ$2,'Annual_Prices-Nominal'!$A$2:$AQ$2,0),FALSE),0)</f>
        <v>0</v>
      </c>
      <c r="AR61" s="37">
        <f>IF(AND(MONTH($B61)&gt;=5,MONTH($B61)&lt;=9),VLOOKUP($A61,'Annual_Prices-Nominal'!$A$1:$AQ$39,MATCH('Forecast-Peak_OffPeak-Nominal'!AR$2,'Annual_Prices-Nominal'!$A$2:$AQ$2,0),FALSE),0)</f>
        <v>0</v>
      </c>
      <c r="AT61" s="83">
        <f>VLOOKUP($A61,'Annual_Prices-Nominal'!$A$4:$CH$39,MATCH('Forecast-Peak_OffPeak-Nominal'!AT$3,'Annual_Prices-Nominal'!$A$3:$CH$3,0),FALSE)</f>
        <v>16</v>
      </c>
      <c r="AU61" s="38">
        <f>VLOOKUP($A61,'Annual_Prices-Nominal'!$A$4:$CH$39,MATCH('Forecast-Peak_OffPeak-Nominal'!AU$3,'Annual_Prices-Nominal'!$A$3:$CH$3,0),FALSE)</f>
        <v>16</v>
      </c>
      <c r="AV61" s="38">
        <f>VLOOKUP($A61,'Annual_Prices-Nominal'!$A$4:$CH$39,MATCH('Forecast-Peak_OffPeak-Nominal'!AV$3,'Annual_Prices-Nominal'!$A$3:$CH$3,0),FALSE)</f>
        <v>0</v>
      </c>
      <c r="AX61" s="31">
        <f t="shared" si="8"/>
        <v>9.7086232394366192</v>
      </c>
      <c r="AY61" s="32">
        <f t="shared" si="9"/>
        <v>8.8080032051282053</v>
      </c>
      <c r="AZ61" s="32">
        <f t="shared" si="10"/>
        <v>8.8410929487179484</v>
      </c>
      <c r="BA61" s="32">
        <f t="shared" si="11"/>
        <v>7.0521739130434771</v>
      </c>
      <c r="BB61" s="32">
        <f t="shared" si="12"/>
        <v>7.1913043478260859</v>
      </c>
      <c r="BC61" s="38">
        <f t="shared" si="13"/>
        <v>5</v>
      </c>
      <c r="BE61" s="60">
        <v>160.036</v>
      </c>
      <c r="BF61" s="38">
        <v>253.74447236907733</v>
      </c>
      <c r="BH61" s="31">
        <f>VLOOKUP($A61,'Annual_Prices-Nominal'!$A:$CA,MATCH(BH$3,'Annual_Prices-Nominal'!$A$3:$CA$3,0),0)</f>
        <v>29</v>
      </c>
      <c r="BI61" s="31">
        <f>VLOOKUP($A61,'Annual_Prices-Nominal'!$A:$CA,MATCH(BI$3,'Annual_Prices-Nominal'!$A$3:$CA$3,0),0)</f>
        <v>25.778666666666666</v>
      </c>
      <c r="BJ61" s="32">
        <f>VLOOKUP($A61,'Annual_Prices-Nominal'!$A:$CA,MATCH(BJ$3,'Annual_Prices-Nominal'!$A$3:$CA$3,0),0)</f>
        <v>21.778666666666666</v>
      </c>
      <c r="BK61" s="32">
        <f>VLOOKUP($A61,'Annual_Prices-Nominal'!$A:$CA,MATCH(BK$3,'Annual_Prices-Nominal'!$A$3:$CA$3,0),0)</f>
        <v>30.47</v>
      </c>
      <c r="BL61" s="32">
        <f>VLOOKUP($A61,'Annual_Prices-Nominal'!$A:$CA,MATCH(BL$3,'Annual_Prices-Nominal'!$A$3:$CA$3,0),0)</f>
        <v>30.47</v>
      </c>
      <c r="BM61" s="32">
        <f>VLOOKUP($A61,'Annual_Prices-Nominal'!$A:$CA,MATCH(BM$3,'Annual_Prices-Nominal'!$A$3:$CA$3,0),0)</f>
        <v>30.47</v>
      </c>
      <c r="BN61" s="32">
        <f>VLOOKUP($A61,'Annual_Prices-Nominal'!$A:$CA,MATCH(BN$3,'Annual_Prices-Nominal'!$A$3:$CA$3,0),0)</f>
        <v>11.97</v>
      </c>
      <c r="BO61" s="32">
        <f>VLOOKUP($A61,'Annual_Prices-Nominal'!$A:$CA,MATCH(BO$3,'Annual_Prices-Nominal'!$A$3:$CA$3,0),0)</f>
        <v>19.59</v>
      </c>
      <c r="BP61" s="32">
        <f>VLOOKUP($A61,'Annual_Prices-Nominal'!$A:$CA,MATCH(BP$3,'Annual_Prices-Nominal'!$A$3:$CA$3,0),0)</f>
        <v>21.22</v>
      </c>
      <c r="BQ61" s="32">
        <f>VLOOKUP($A61,'Annual_Prices-Nominal'!$A:$CA,MATCH(BQ$3,'Annual_Prices-Nominal'!$A$3:$CA$3,0),0)</f>
        <v>25.58</v>
      </c>
      <c r="BR61" s="32">
        <f>VLOOKUP($A61,'Annual_Prices-Nominal'!$A:$CA,MATCH(BR$3,'Annual_Prices-Nominal'!$A$3:$CA$3,0),0)</f>
        <v>27.75</v>
      </c>
      <c r="BS61" s="32">
        <f>VLOOKUP($A61,'Annual_Prices-Nominal'!$A:$CA,MATCH(BS$3,'Annual_Prices-Nominal'!$A$3:$CA$3,0),0)</f>
        <v>23.94</v>
      </c>
      <c r="BT61" s="32">
        <f>VLOOKUP($A61,'Annual_Prices-Nominal'!$A:$CA,MATCH(BT$3,'Annual_Prices-Nominal'!$A$3:$CA$3,0),0)</f>
        <v>23.94</v>
      </c>
      <c r="BU61" s="32">
        <f>VLOOKUP($A61,'Annual_Prices-Nominal'!$A:$CA,MATCH(BU$3,'Annual_Prices-Nominal'!$A$3:$CA$3,0),0)</f>
        <v>23.94</v>
      </c>
      <c r="BV61" s="32">
        <f>VLOOKUP($A61,'Annual_Prices-Nominal'!$A:$CA,MATCH(BV$3,'Annual_Prices-Nominal'!$A$3:$CA$3,0),0)</f>
        <v>24.22</v>
      </c>
      <c r="BW61" s="32">
        <f>VLOOKUP($A61,'Annual_Prices-Nominal'!$A:$CA,MATCH(BW$3,'Annual_Prices-Nominal'!$A$3:$CA$3,0),0)</f>
        <v>17.690000000000001</v>
      </c>
      <c r="BX61" s="32">
        <f>VLOOKUP($A61,'Annual_Prices-Nominal'!$A:$CA,MATCH(BX$3,'Annual_Prices-Nominal'!$A$3:$CA$3,0),0)</f>
        <v>16.329999999999998</v>
      </c>
      <c r="BY61" s="32">
        <f>VLOOKUP($A61,'Annual_Prices-Nominal'!$A:$CA,MATCH(BY$3,'Annual_Prices-Nominal'!$A$3:$CA$3,0),0)</f>
        <v>3.27</v>
      </c>
      <c r="BZ61" s="32">
        <f>VLOOKUP($A61,'Annual_Prices-Nominal'!$A:$CA,MATCH(BZ$3,'Annual_Prices-Nominal'!$A$3:$CA$3,0),0)</f>
        <v>3.27</v>
      </c>
      <c r="CA61" s="32">
        <f>VLOOKUP($A61,'Annual_Prices-Nominal'!$A:$CA,MATCH(CA$3,'Annual_Prices-Nominal'!$A$3:$CA$3,0),0)</f>
        <v>2.7394733333333332</v>
      </c>
      <c r="CB61" s="38">
        <f>VLOOKUP($A61,'Annual_Prices-Nominal'!$A:$CA,MATCH(CB$3,'Annual_Prices-Nominal'!$A$3:$CA$3,0),0)</f>
        <v>1.6046658666666669</v>
      </c>
      <c r="CD61" s="39">
        <f>VLOOKUP($A61,GDP!$A$8:$D$50,3,0)</f>
        <v>1.7997461565234935E-2</v>
      </c>
    </row>
    <row r="62" spans="1:82" ht="14.4" x14ac:dyDescent="0.3">
      <c r="A62" s="23">
        <f t="shared" si="14"/>
        <v>2027</v>
      </c>
      <c r="B62" s="27">
        <f t="shared" si="15"/>
        <v>46692</v>
      </c>
      <c r="C62" s="31">
        <v>26.191369999999999</v>
      </c>
      <c r="D62" s="32">
        <v>25.19537</v>
      </c>
      <c r="E62" s="32">
        <v>28.07892</v>
      </c>
      <c r="F62" s="32">
        <v>27.228760000000001</v>
      </c>
      <c r="G62" s="32">
        <v>28.1129</v>
      </c>
      <c r="H62" s="32">
        <v>27.115919999999999</v>
      </c>
      <c r="I62" s="32">
        <v>26.54</v>
      </c>
      <c r="J62" s="32">
        <v>26.24</v>
      </c>
      <c r="K62" s="32">
        <v>26.57</v>
      </c>
      <c r="L62" s="32">
        <v>26.33</v>
      </c>
      <c r="M62" s="32">
        <v>23.27</v>
      </c>
      <c r="N62" s="32">
        <v>23.86</v>
      </c>
      <c r="P62" s="32">
        <f>VLOOKUP($A62,'Annual_Prices-Nominal'!$A$4:$X$39,MATCH('Forecast-Peak_OffPeak-Nominal'!P$3,'Annual_Prices-Nominal'!$A$3:$X$3,0),FALSE)</f>
        <v>101.054</v>
      </c>
      <c r="Q62" s="32">
        <f>VLOOKUP($A62,'Annual_Prices-Nominal'!$A$4:$X$39,MATCH('Forecast-Peak_OffPeak-Nominal'!Q$3,'Annual_Prices-Nominal'!$A$3:$X$3,0),FALSE)</f>
        <v>101.91</v>
      </c>
      <c r="R62" s="32">
        <f>VLOOKUP($A62,'Annual_Prices-Nominal'!$A$4:$X$39,MATCH('Forecast-Peak_OffPeak-Nominal'!R$3,'Annual_Prices-Nominal'!$A$3:$X$3,0),FALSE)</f>
        <v>100.15</v>
      </c>
      <c r="S62" s="32">
        <f>VLOOKUP($A62,'Annual_Prices-Nominal'!$A$4:$X$39,MATCH('Forecast-Peak_OffPeak-Nominal'!S$3,'Annual_Prices-Nominal'!$A$3:$X$3,0),FALSE)</f>
        <v>99.210000000000008</v>
      </c>
      <c r="T62" s="32">
        <f>VLOOKUP($A62,'Annual_Prices-Nominal'!$A$4:$X$39,MATCH('Forecast-Peak_OffPeak-Nominal'!T$3,'Annual_Prices-Nominal'!$A$3:$X$3,0),FALSE)</f>
        <v>52.713328611625116</v>
      </c>
      <c r="U62" s="32">
        <f>VLOOKUP($A62,'Annual_Prices-Nominal'!$A$4:$X$39,MATCH('Forecast-Peak_OffPeak-Nominal'!U$3,'Annual_Prices-Nominal'!$A$3:$X$3,0),FALSE)</f>
        <v>51.97</v>
      </c>
      <c r="V62" s="32">
        <f>VLOOKUP($A62,'Annual_Prices-Nominal'!$A$4:$X$39,MATCH('Forecast-Peak_OffPeak-Nominal'!V$3,'Annual_Prices-Nominal'!$A$3:$X$3,0),FALSE)</f>
        <v>49.950191304347825</v>
      </c>
      <c r="W62" s="32">
        <f>VLOOKUP($A62,'Annual_Prices-Nominal'!$A$4:$X$39,MATCH('Forecast-Peak_OffPeak-Nominal'!W$3,'Annual_Prices-Nominal'!$A$3:$X$3,0),FALSE)</f>
        <v>15.49</v>
      </c>
      <c r="X62" s="32">
        <f>VLOOKUP($A62,'Annual_Prices-Nominal'!$A$4:$X$39,MATCH('Forecast-Peak_OffPeak-Nominal'!X$3,'Annual_Prices-Nominal'!$A$3:$X$3,0),FALSE)</f>
        <v>13.51</v>
      </c>
      <c r="Y62" s="38">
        <f>VLOOKUP($A62,'Annual_Prices-Nominal'!$A$4:$X$39,MATCH('Forecast-Peak_OffPeak-Nominal'!Y$3,'Annual_Prices-Nominal'!$A$3:$X$3,0),FALSE)</f>
        <v>36.445106382978722</v>
      </c>
      <c r="AA62" s="31">
        <v>3.74</v>
      </c>
      <c r="AB62" s="32">
        <v>3.15</v>
      </c>
      <c r="AC62" s="32">
        <v>2.36</v>
      </c>
      <c r="AD62" s="32">
        <v>3.62</v>
      </c>
      <c r="AE62" s="32">
        <v>3.71</v>
      </c>
      <c r="AF62" s="32">
        <v>3.26</v>
      </c>
      <c r="AG62" s="38">
        <v>0.32204365423181436</v>
      </c>
      <c r="AI62" s="32">
        <v>9.2037025492079643</v>
      </c>
      <c r="AJ62" s="32">
        <v>3.7377073930607301</v>
      </c>
      <c r="AL62" s="33">
        <v>0.54855025186429751</v>
      </c>
      <c r="AM62" s="33">
        <v>0.74785070078779392</v>
      </c>
      <c r="AO62" s="34">
        <f>VLOOKUP($A62,'Annual_Prices-Nominal'!$A$4:$CH$39,MATCH('Forecast-Peak_OffPeak-Nominal'!AO$3,'Annual_Prices-Nominal'!$A$3:$CH$3,0),FALSE)</f>
        <v>2</v>
      </c>
      <c r="AP62" s="35">
        <f>VLOOKUP($A62,'Annual_Prices-Nominal'!$A$4:$CH$39,MATCH('Forecast-Peak_OffPeak-Nominal'!AP$3,'Annual_Prices-Nominal'!$A$3:$CH$3,0),FALSE)</f>
        <v>2</v>
      </c>
      <c r="AQ62" s="36">
        <f>IF(AND(MONTH($B62)&gt;=5,MONTH($B62)&lt;=9),VLOOKUP($A62,'Annual_Prices-Nominal'!$A$1:$AQ$39,MATCH('Forecast-Peak_OffPeak-Nominal'!AQ$2,'Annual_Prices-Nominal'!$A$2:$AQ$2,0),FALSE),0)</f>
        <v>0</v>
      </c>
      <c r="AR62" s="37">
        <f>IF(AND(MONTH($B62)&gt;=5,MONTH($B62)&lt;=9),VLOOKUP($A62,'Annual_Prices-Nominal'!$A$1:$AQ$39,MATCH('Forecast-Peak_OffPeak-Nominal'!AR$2,'Annual_Prices-Nominal'!$A$2:$AQ$2,0),FALSE),0)</f>
        <v>0</v>
      </c>
      <c r="AT62" s="83">
        <f>VLOOKUP($A62,'Annual_Prices-Nominal'!$A$4:$CH$39,MATCH('Forecast-Peak_OffPeak-Nominal'!AT$3,'Annual_Prices-Nominal'!$A$3:$CH$3,0),FALSE)</f>
        <v>16</v>
      </c>
      <c r="AU62" s="38">
        <f>VLOOKUP($A62,'Annual_Prices-Nominal'!$A$4:$CH$39,MATCH('Forecast-Peak_OffPeak-Nominal'!AU$3,'Annual_Prices-Nominal'!$A$3:$CH$3,0),FALSE)</f>
        <v>16</v>
      </c>
      <c r="AV62" s="38">
        <f>VLOOKUP($A62,'Annual_Prices-Nominal'!$A$4:$CH$39,MATCH('Forecast-Peak_OffPeak-Nominal'!AV$3,'Annual_Prices-Nominal'!$A$3:$CH$3,0),FALSE)</f>
        <v>0</v>
      </c>
      <c r="AX62" s="31">
        <f t="shared" si="8"/>
        <v>8.3147206349206346</v>
      </c>
      <c r="AY62" s="32">
        <f t="shared" si="9"/>
        <v>8.6131656441717794</v>
      </c>
      <c r="AZ62" s="32">
        <f t="shared" si="10"/>
        <v>8.6235889570552153</v>
      </c>
      <c r="BA62" s="32">
        <f t="shared" si="11"/>
        <v>7.1536388140161726</v>
      </c>
      <c r="BB62" s="32">
        <f t="shared" si="12"/>
        <v>7.1617250673854445</v>
      </c>
      <c r="BC62" s="38">
        <f t="shared" si="13"/>
        <v>6.4281767955801099</v>
      </c>
      <c r="BE62" s="60">
        <v>160.036</v>
      </c>
      <c r="BF62" s="38">
        <v>253.74447236907733</v>
      </c>
      <c r="BH62" s="31">
        <f>VLOOKUP($A62,'Annual_Prices-Nominal'!$A:$CA,MATCH(BH$3,'Annual_Prices-Nominal'!$A$3:$CA$3,0),0)</f>
        <v>29</v>
      </c>
      <c r="BI62" s="31">
        <f>VLOOKUP($A62,'Annual_Prices-Nominal'!$A:$CA,MATCH(BI$3,'Annual_Prices-Nominal'!$A$3:$CA$3,0),0)</f>
        <v>25.778666666666666</v>
      </c>
      <c r="BJ62" s="32">
        <f>VLOOKUP($A62,'Annual_Prices-Nominal'!$A:$CA,MATCH(BJ$3,'Annual_Prices-Nominal'!$A$3:$CA$3,0),0)</f>
        <v>21.778666666666666</v>
      </c>
      <c r="BK62" s="32">
        <f>VLOOKUP($A62,'Annual_Prices-Nominal'!$A:$CA,MATCH(BK$3,'Annual_Prices-Nominal'!$A$3:$CA$3,0),0)</f>
        <v>30.47</v>
      </c>
      <c r="BL62" s="32">
        <f>VLOOKUP($A62,'Annual_Prices-Nominal'!$A:$CA,MATCH(BL$3,'Annual_Prices-Nominal'!$A$3:$CA$3,0),0)</f>
        <v>30.47</v>
      </c>
      <c r="BM62" s="32">
        <f>VLOOKUP($A62,'Annual_Prices-Nominal'!$A:$CA,MATCH(BM$3,'Annual_Prices-Nominal'!$A$3:$CA$3,0),0)</f>
        <v>30.47</v>
      </c>
      <c r="BN62" s="32">
        <f>VLOOKUP($A62,'Annual_Prices-Nominal'!$A:$CA,MATCH(BN$3,'Annual_Prices-Nominal'!$A$3:$CA$3,0),0)</f>
        <v>11.97</v>
      </c>
      <c r="BO62" s="32">
        <f>VLOOKUP($A62,'Annual_Prices-Nominal'!$A:$CA,MATCH(BO$3,'Annual_Prices-Nominal'!$A$3:$CA$3,0),0)</f>
        <v>19.59</v>
      </c>
      <c r="BP62" s="32">
        <f>VLOOKUP($A62,'Annual_Prices-Nominal'!$A:$CA,MATCH(BP$3,'Annual_Prices-Nominal'!$A$3:$CA$3,0),0)</f>
        <v>21.22</v>
      </c>
      <c r="BQ62" s="32">
        <f>VLOOKUP($A62,'Annual_Prices-Nominal'!$A:$CA,MATCH(BQ$3,'Annual_Prices-Nominal'!$A$3:$CA$3,0),0)</f>
        <v>25.58</v>
      </c>
      <c r="BR62" s="32">
        <f>VLOOKUP($A62,'Annual_Prices-Nominal'!$A:$CA,MATCH(BR$3,'Annual_Prices-Nominal'!$A$3:$CA$3,0),0)</f>
        <v>27.75</v>
      </c>
      <c r="BS62" s="32">
        <f>VLOOKUP($A62,'Annual_Prices-Nominal'!$A:$CA,MATCH(BS$3,'Annual_Prices-Nominal'!$A$3:$CA$3,0),0)</f>
        <v>23.94</v>
      </c>
      <c r="BT62" s="32">
        <f>VLOOKUP($A62,'Annual_Prices-Nominal'!$A:$CA,MATCH(BT$3,'Annual_Prices-Nominal'!$A$3:$CA$3,0),0)</f>
        <v>23.94</v>
      </c>
      <c r="BU62" s="32">
        <f>VLOOKUP($A62,'Annual_Prices-Nominal'!$A:$CA,MATCH(BU$3,'Annual_Prices-Nominal'!$A$3:$CA$3,0),0)</f>
        <v>23.94</v>
      </c>
      <c r="BV62" s="32">
        <f>VLOOKUP($A62,'Annual_Prices-Nominal'!$A:$CA,MATCH(BV$3,'Annual_Prices-Nominal'!$A$3:$CA$3,0),0)</f>
        <v>24.22</v>
      </c>
      <c r="BW62" s="32">
        <f>VLOOKUP($A62,'Annual_Prices-Nominal'!$A:$CA,MATCH(BW$3,'Annual_Prices-Nominal'!$A$3:$CA$3,0),0)</f>
        <v>17.690000000000001</v>
      </c>
      <c r="BX62" s="32">
        <f>VLOOKUP($A62,'Annual_Prices-Nominal'!$A:$CA,MATCH(BX$3,'Annual_Prices-Nominal'!$A$3:$CA$3,0),0)</f>
        <v>16.329999999999998</v>
      </c>
      <c r="BY62" s="32">
        <f>VLOOKUP($A62,'Annual_Prices-Nominal'!$A:$CA,MATCH(BY$3,'Annual_Prices-Nominal'!$A$3:$CA$3,0),0)</f>
        <v>3.27</v>
      </c>
      <c r="BZ62" s="32">
        <f>VLOOKUP($A62,'Annual_Prices-Nominal'!$A:$CA,MATCH(BZ$3,'Annual_Prices-Nominal'!$A$3:$CA$3,0),0)</f>
        <v>3.27</v>
      </c>
      <c r="CA62" s="32">
        <f>VLOOKUP($A62,'Annual_Prices-Nominal'!$A:$CA,MATCH(CA$3,'Annual_Prices-Nominal'!$A$3:$CA$3,0),0)</f>
        <v>2.7394733333333332</v>
      </c>
      <c r="CB62" s="38">
        <f>VLOOKUP($A62,'Annual_Prices-Nominal'!$A:$CA,MATCH(CB$3,'Annual_Prices-Nominal'!$A$3:$CA$3,0),0)</f>
        <v>1.6046658666666669</v>
      </c>
      <c r="CD62" s="39">
        <f>VLOOKUP($A62,GDP!$A$8:$D$50,3,0)</f>
        <v>1.7997461565234935E-2</v>
      </c>
    </row>
    <row r="63" spans="1:82" ht="15" thickBot="1" x14ac:dyDescent="0.35">
      <c r="A63" s="23">
        <f t="shared" si="14"/>
        <v>2027</v>
      </c>
      <c r="B63" s="27">
        <f t="shared" si="15"/>
        <v>46722</v>
      </c>
      <c r="C63" s="31">
        <v>31.25881</v>
      </c>
      <c r="D63" s="32">
        <v>30.44755</v>
      </c>
      <c r="E63" s="32">
        <v>31.750630000000001</v>
      </c>
      <c r="F63" s="32">
        <v>29.669309999999999</v>
      </c>
      <c r="G63" s="32">
        <v>32.139020000000002</v>
      </c>
      <c r="H63" s="32">
        <v>29.409949999999998</v>
      </c>
      <c r="I63" s="32">
        <v>29.13</v>
      </c>
      <c r="J63" s="32">
        <v>29.63</v>
      </c>
      <c r="K63" s="32">
        <v>29.05</v>
      </c>
      <c r="L63" s="32">
        <v>29.61</v>
      </c>
      <c r="M63" s="32">
        <v>26.09</v>
      </c>
      <c r="N63" s="32">
        <v>26.94</v>
      </c>
      <c r="P63" s="32">
        <f>VLOOKUP($A63,'Annual_Prices-Nominal'!$A$4:$X$39,MATCH('Forecast-Peak_OffPeak-Nominal'!P$3,'Annual_Prices-Nominal'!$A$3:$X$3,0),FALSE)</f>
        <v>101.054</v>
      </c>
      <c r="Q63" s="32">
        <f>VLOOKUP($A63,'Annual_Prices-Nominal'!$A$4:$X$39,MATCH('Forecast-Peak_OffPeak-Nominal'!Q$3,'Annual_Prices-Nominal'!$A$3:$X$3,0),FALSE)</f>
        <v>101.91</v>
      </c>
      <c r="R63" s="32">
        <f>VLOOKUP($A63,'Annual_Prices-Nominal'!$A$4:$X$39,MATCH('Forecast-Peak_OffPeak-Nominal'!R$3,'Annual_Prices-Nominal'!$A$3:$X$3,0),FALSE)</f>
        <v>100.15</v>
      </c>
      <c r="S63" s="32">
        <f>VLOOKUP($A63,'Annual_Prices-Nominal'!$A$4:$X$39,MATCH('Forecast-Peak_OffPeak-Nominal'!S$3,'Annual_Prices-Nominal'!$A$3:$X$3,0),FALSE)</f>
        <v>99.210000000000008</v>
      </c>
      <c r="T63" s="32">
        <f>VLOOKUP($A63,'Annual_Prices-Nominal'!$A$4:$X$39,MATCH('Forecast-Peak_OffPeak-Nominal'!T$3,'Annual_Prices-Nominal'!$A$3:$X$3,0),FALSE)</f>
        <v>52.713328611625116</v>
      </c>
      <c r="U63" s="32">
        <f>VLOOKUP($A63,'Annual_Prices-Nominal'!$A$4:$X$39,MATCH('Forecast-Peak_OffPeak-Nominal'!U$3,'Annual_Prices-Nominal'!$A$3:$X$3,0),FALSE)</f>
        <v>51.97</v>
      </c>
      <c r="V63" s="32">
        <f>VLOOKUP($A63,'Annual_Prices-Nominal'!$A$4:$X$39,MATCH('Forecast-Peak_OffPeak-Nominal'!V$3,'Annual_Prices-Nominal'!$A$3:$X$3,0),FALSE)</f>
        <v>49.950191304347825</v>
      </c>
      <c r="W63" s="32">
        <f>VLOOKUP($A63,'Annual_Prices-Nominal'!$A$4:$X$39,MATCH('Forecast-Peak_OffPeak-Nominal'!W$3,'Annual_Prices-Nominal'!$A$3:$X$3,0),FALSE)</f>
        <v>15.49</v>
      </c>
      <c r="X63" s="32">
        <f>VLOOKUP($A63,'Annual_Prices-Nominal'!$A$4:$X$39,MATCH('Forecast-Peak_OffPeak-Nominal'!X$3,'Annual_Prices-Nominal'!$A$3:$X$3,0),FALSE)</f>
        <v>13.51</v>
      </c>
      <c r="Y63" s="38">
        <f>VLOOKUP($A63,'Annual_Prices-Nominal'!$A$4:$X$39,MATCH('Forecast-Peak_OffPeak-Nominal'!Y$3,'Annual_Prices-Nominal'!$A$3:$X$3,0),FALSE)</f>
        <v>36.445106382978722</v>
      </c>
      <c r="AA63" s="31">
        <v>4.21</v>
      </c>
      <c r="AB63" s="32">
        <v>3.68</v>
      </c>
      <c r="AC63" s="32">
        <v>3.45</v>
      </c>
      <c r="AD63" s="32">
        <v>4.16</v>
      </c>
      <c r="AE63" s="32">
        <v>4.17</v>
      </c>
      <c r="AF63" s="32">
        <v>3.88</v>
      </c>
      <c r="AG63" s="38">
        <v>0.32204365423181436</v>
      </c>
      <c r="AI63" s="32">
        <v>9.6719138730902454</v>
      </c>
      <c r="AJ63" s="32">
        <v>4.2059187169430103</v>
      </c>
      <c r="AL63" s="33">
        <v>0.53773336417403783</v>
      </c>
      <c r="AM63" s="33">
        <v>0.73703381309753424</v>
      </c>
      <c r="AO63" s="34">
        <f>VLOOKUP($A63,'Annual_Prices-Nominal'!$A$4:$CH$39,MATCH('Forecast-Peak_OffPeak-Nominal'!AO$3,'Annual_Prices-Nominal'!$A$3:$CH$3,0),FALSE)</f>
        <v>2</v>
      </c>
      <c r="AP63" s="35">
        <f>VLOOKUP($A63,'Annual_Prices-Nominal'!$A$4:$CH$39,MATCH('Forecast-Peak_OffPeak-Nominal'!AP$3,'Annual_Prices-Nominal'!$A$3:$CH$3,0),FALSE)</f>
        <v>2</v>
      </c>
      <c r="AQ63" s="36">
        <f>IF(AND(MONTH($B63)&gt;=5,MONTH($B63)&lt;=9),VLOOKUP($A63,'Annual_Prices-Nominal'!$A$1:$AQ$39,MATCH('Forecast-Peak_OffPeak-Nominal'!AQ$2,'Annual_Prices-Nominal'!$A$2:$AQ$2,0),FALSE),0)</f>
        <v>0</v>
      </c>
      <c r="AR63" s="37">
        <f>IF(AND(MONTH($B63)&gt;=5,MONTH($B63)&lt;=9),VLOOKUP($A63,'Annual_Prices-Nominal'!$A$1:$AQ$39,MATCH('Forecast-Peak_OffPeak-Nominal'!AR$2,'Annual_Prices-Nominal'!$A$2:$AQ$2,0),FALSE),0)</f>
        <v>0</v>
      </c>
      <c r="AT63" s="83">
        <f>VLOOKUP($A63,'Annual_Prices-Nominal'!$A$4:$CH$39,MATCH('Forecast-Peak_OffPeak-Nominal'!AT$3,'Annual_Prices-Nominal'!$A$3:$CH$3,0),FALSE)</f>
        <v>16</v>
      </c>
      <c r="AU63" s="38">
        <f>VLOOKUP($A63,'Annual_Prices-Nominal'!$A$4:$CH$39,MATCH('Forecast-Peak_OffPeak-Nominal'!AU$3,'Annual_Prices-Nominal'!$A$3:$CH$3,0),FALSE)</f>
        <v>16</v>
      </c>
      <c r="AV63" s="38">
        <f>VLOOKUP($A63,'Annual_Prices-Nominal'!$A$4:$CH$39,MATCH('Forecast-Peak_OffPeak-Nominal'!AV$3,'Annual_Prices-Nominal'!$A$3:$CH$3,0),FALSE)</f>
        <v>0</v>
      </c>
      <c r="AX63" s="31">
        <f t="shared" si="8"/>
        <v>8.4942418478260873</v>
      </c>
      <c r="AY63" s="32">
        <f t="shared" si="9"/>
        <v>8.1831520618556706</v>
      </c>
      <c r="AZ63" s="32">
        <f t="shared" si="10"/>
        <v>8.2832525773195886</v>
      </c>
      <c r="BA63" s="32">
        <f t="shared" si="11"/>
        <v>6.985611510791367</v>
      </c>
      <c r="BB63" s="32">
        <f t="shared" si="12"/>
        <v>6.9664268585131897</v>
      </c>
      <c r="BC63" s="38">
        <f t="shared" si="13"/>
        <v>6.271634615384615</v>
      </c>
      <c r="BE63" s="60">
        <v>160.036</v>
      </c>
      <c r="BF63" s="38">
        <v>253.74447236907733</v>
      </c>
      <c r="BH63" s="31">
        <f>VLOOKUP($A63,'Annual_Prices-Nominal'!$A:$CA,MATCH(BH$3,'Annual_Prices-Nominal'!$A$3:$CA$3,0),0)</f>
        <v>29</v>
      </c>
      <c r="BI63" s="31">
        <f>VLOOKUP($A63,'Annual_Prices-Nominal'!$A:$CA,MATCH(BI$3,'Annual_Prices-Nominal'!$A$3:$CA$3,0),0)</f>
        <v>25.778666666666666</v>
      </c>
      <c r="BJ63" s="32">
        <f>VLOOKUP($A63,'Annual_Prices-Nominal'!$A:$CA,MATCH(BJ$3,'Annual_Prices-Nominal'!$A$3:$CA$3,0),0)</f>
        <v>21.778666666666666</v>
      </c>
      <c r="BK63" s="32">
        <f>VLOOKUP($A63,'Annual_Prices-Nominal'!$A:$CA,MATCH(BK$3,'Annual_Prices-Nominal'!$A$3:$CA$3,0),0)</f>
        <v>30.47</v>
      </c>
      <c r="BL63" s="32">
        <f>VLOOKUP($A63,'Annual_Prices-Nominal'!$A:$CA,MATCH(BL$3,'Annual_Prices-Nominal'!$A$3:$CA$3,0),0)</f>
        <v>30.47</v>
      </c>
      <c r="BM63" s="32">
        <f>VLOOKUP($A63,'Annual_Prices-Nominal'!$A:$CA,MATCH(BM$3,'Annual_Prices-Nominal'!$A$3:$CA$3,0),0)</f>
        <v>30.47</v>
      </c>
      <c r="BN63" s="32">
        <f>VLOOKUP($A63,'Annual_Prices-Nominal'!$A:$CA,MATCH(BN$3,'Annual_Prices-Nominal'!$A$3:$CA$3,0),0)</f>
        <v>11.97</v>
      </c>
      <c r="BO63" s="32">
        <f>VLOOKUP($A63,'Annual_Prices-Nominal'!$A:$CA,MATCH(BO$3,'Annual_Prices-Nominal'!$A$3:$CA$3,0),0)</f>
        <v>19.59</v>
      </c>
      <c r="BP63" s="32">
        <f>VLOOKUP($A63,'Annual_Prices-Nominal'!$A:$CA,MATCH(BP$3,'Annual_Prices-Nominal'!$A$3:$CA$3,0),0)</f>
        <v>21.22</v>
      </c>
      <c r="BQ63" s="32">
        <f>VLOOKUP($A63,'Annual_Prices-Nominal'!$A:$CA,MATCH(BQ$3,'Annual_Prices-Nominal'!$A$3:$CA$3,0),0)</f>
        <v>25.58</v>
      </c>
      <c r="BR63" s="32">
        <f>VLOOKUP($A63,'Annual_Prices-Nominal'!$A:$CA,MATCH(BR$3,'Annual_Prices-Nominal'!$A$3:$CA$3,0),0)</f>
        <v>27.75</v>
      </c>
      <c r="BS63" s="32">
        <f>VLOOKUP($A63,'Annual_Prices-Nominal'!$A:$CA,MATCH(BS$3,'Annual_Prices-Nominal'!$A$3:$CA$3,0),0)</f>
        <v>23.94</v>
      </c>
      <c r="BT63" s="32">
        <f>VLOOKUP($A63,'Annual_Prices-Nominal'!$A:$CA,MATCH(BT$3,'Annual_Prices-Nominal'!$A$3:$CA$3,0),0)</f>
        <v>23.94</v>
      </c>
      <c r="BU63" s="32">
        <f>VLOOKUP($A63,'Annual_Prices-Nominal'!$A:$CA,MATCH(BU$3,'Annual_Prices-Nominal'!$A$3:$CA$3,0),0)</f>
        <v>23.94</v>
      </c>
      <c r="BV63" s="32">
        <f>VLOOKUP($A63,'Annual_Prices-Nominal'!$A:$CA,MATCH(BV$3,'Annual_Prices-Nominal'!$A$3:$CA$3,0),0)</f>
        <v>24.22</v>
      </c>
      <c r="BW63" s="32">
        <f>VLOOKUP($A63,'Annual_Prices-Nominal'!$A:$CA,MATCH(BW$3,'Annual_Prices-Nominal'!$A$3:$CA$3,0),0)</f>
        <v>17.690000000000001</v>
      </c>
      <c r="BX63" s="32">
        <f>VLOOKUP($A63,'Annual_Prices-Nominal'!$A:$CA,MATCH(BX$3,'Annual_Prices-Nominal'!$A$3:$CA$3,0),0)</f>
        <v>16.329999999999998</v>
      </c>
      <c r="BY63" s="32">
        <f>VLOOKUP($A63,'Annual_Prices-Nominal'!$A:$CA,MATCH(BY$3,'Annual_Prices-Nominal'!$A$3:$CA$3,0),0)</f>
        <v>3.27</v>
      </c>
      <c r="BZ63" s="32">
        <f>VLOOKUP($A63,'Annual_Prices-Nominal'!$A:$CA,MATCH(BZ$3,'Annual_Prices-Nominal'!$A$3:$CA$3,0),0)</f>
        <v>3.27</v>
      </c>
      <c r="CA63" s="32">
        <f>VLOOKUP($A63,'Annual_Prices-Nominal'!$A:$CA,MATCH(CA$3,'Annual_Prices-Nominal'!$A$3:$CA$3,0),0)</f>
        <v>2.7394733333333332</v>
      </c>
      <c r="CB63" s="38">
        <f>VLOOKUP($A63,'Annual_Prices-Nominal'!$A:$CA,MATCH(CB$3,'Annual_Prices-Nominal'!$A$3:$CA$3,0),0)</f>
        <v>1.6046658666666669</v>
      </c>
      <c r="CD63" s="39">
        <f>VLOOKUP($A63,GDP!$A$8:$D$50,3,0)</f>
        <v>1.7997461565234935E-2</v>
      </c>
    </row>
    <row r="64" spans="1:82" ht="14.4" x14ac:dyDescent="0.3">
      <c r="A64" s="23">
        <f t="shared" si="14"/>
        <v>2028</v>
      </c>
      <c r="B64" s="27">
        <f t="shared" si="15"/>
        <v>46753</v>
      </c>
      <c r="C64" s="28">
        <v>36.141010000000001</v>
      </c>
      <c r="D64" s="29">
        <v>35.161380000000001</v>
      </c>
      <c r="E64" s="29">
        <v>32.581220000000002</v>
      </c>
      <c r="F64" s="29">
        <v>30.834340000000001</v>
      </c>
      <c r="G64" s="29">
        <v>32.846240000000002</v>
      </c>
      <c r="H64" s="29">
        <v>30.0442</v>
      </c>
      <c r="I64" s="29">
        <v>28.95</v>
      </c>
      <c r="J64" s="29">
        <v>29.06</v>
      </c>
      <c r="K64" s="29">
        <v>28.93</v>
      </c>
      <c r="L64" s="29">
        <v>28.96</v>
      </c>
      <c r="M64" s="29">
        <v>24.52</v>
      </c>
      <c r="N64" s="29">
        <v>25.06</v>
      </c>
      <c r="P64" s="29">
        <f>VLOOKUP($A64,'Annual_Prices-Nominal'!$A$4:$X$39,MATCH('Forecast-Peak_OffPeak-Nominal'!P$3,'Annual_Prices-Nominal'!$A$3:$X$3,0),FALSE)</f>
        <v>88.956000000000003</v>
      </c>
      <c r="Q64" s="29">
        <f>VLOOKUP($A64,'Annual_Prices-Nominal'!$A$4:$X$39,MATCH('Forecast-Peak_OffPeak-Nominal'!Q$3,'Annual_Prices-Nominal'!$A$3:$X$3,0),FALSE)</f>
        <v>89.71</v>
      </c>
      <c r="R64" s="29">
        <f>VLOOKUP($A64,'Annual_Prices-Nominal'!$A$4:$X$39,MATCH('Forecast-Peak_OffPeak-Nominal'!R$3,'Annual_Prices-Nominal'!$A$3:$X$3,0),FALSE)</f>
        <v>88.19</v>
      </c>
      <c r="S64" s="29">
        <f>VLOOKUP($A64,'Annual_Prices-Nominal'!$A$4:$X$39,MATCH('Forecast-Peak_OffPeak-Nominal'!S$3,'Annual_Prices-Nominal'!$A$3:$X$3,0),FALSE)</f>
        <v>87.25</v>
      </c>
      <c r="T64" s="29">
        <f>VLOOKUP($A64,'Annual_Prices-Nominal'!$A$4:$X$39,MATCH('Forecast-Peak_OffPeak-Nominal'!T$3,'Annual_Prices-Nominal'!$A$3:$X$3,0),FALSE)</f>
        <v>52.889617210034579</v>
      </c>
      <c r="U64" s="29">
        <f>VLOOKUP($A64,'Annual_Prices-Nominal'!$A$4:$X$39,MATCH('Forecast-Peak_OffPeak-Nominal'!U$3,'Annual_Prices-Nominal'!$A$3:$X$3,0),FALSE)</f>
        <v>50.64</v>
      </c>
      <c r="V64" s="29">
        <f>VLOOKUP($A64,'Annual_Prices-Nominal'!$A$4:$X$39,MATCH('Forecast-Peak_OffPeak-Nominal'!V$3,'Annual_Prices-Nominal'!$A$3:$X$3,0),FALSE)</f>
        <v>50.70097391304347</v>
      </c>
      <c r="W64" s="29">
        <f>VLOOKUP($A64,'Annual_Prices-Nominal'!$A$4:$X$39,MATCH('Forecast-Peak_OffPeak-Nominal'!W$3,'Annual_Prices-Nominal'!$A$3:$X$3,0),FALSE)</f>
        <v>15.8</v>
      </c>
      <c r="X64" s="29">
        <f>VLOOKUP($A64,'Annual_Prices-Nominal'!$A$4:$X$39,MATCH('Forecast-Peak_OffPeak-Nominal'!X$3,'Annual_Prices-Nominal'!$A$3:$X$3,0),FALSE)</f>
        <v>13.78</v>
      </c>
      <c r="Y64" s="30">
        <f>VLOOKUP($A64,'Annual_Prices-Nominal'!$A$4:$X$39,MATCH('Forecast-Peak_OffPeak-Nominal'!Y$3,'Annual_Prices-Nominal'!$A$3:$X$3,0),FALSE)</f>
        <v>36.484936170212769</v>
      </c>
      <c r="AA64" s="31">
        <v>4.18</v>
      </c>
      <c r="AB64" s="32">
        <v>3.87</v>
      </c>
      <c r="AC64" s="32">
        <v>3.83</v>
      </c>
      <c r="AD64" s="32">
        <v>4.3499999999999996</v>
      </c>
      <c r="AE64" s="32">
        <v>4.1500000000000004</v>
      </c>
      <c r="AF64" s="32">
        <v>4.0599999999999996</v>
      </c>
      <c r="AG64" s="38">
        <v>0.3284091582305439</v>
      </c>
      <c r="AI64" s="32">
        <v>9.6299081787664278</v>
      </c>
      <c r="AJ64" s="32">
        <v>4.1810097968127398</v>
      </c>
      <c r="AL64" s="33">
        <v>0.55968762263105398</v>
      </c>
      <c r="AM64" s="33">
        <v>0.76032003009914206</v>
      </c>
      <c r="AO64" s="34">
        <f>VLOOKUP($A64,'Annual_Prices-Nominal'!$A$4:$CH$39,MATCH('Forecast-Peak_OffPeak-Nominal'!AO$3,'Annual_Prices-Nominal'!$A$3:$CH$3,0),FALSE)</f>
        <v>2</v>
      </c>
      <c r="AP64" s="35">
        <f>VLOOKUP($A64,'Annual_Prices-Nominal'!$A$4:$CH$39,MATCH('Forecast-Peak_OffPeak-Nominal'!AP$3,'Annual_Prices-Nominal'!$A$3:$CH$3,0),FALSE)</f>
        <v>2</v>
      </c>
      <c r="AQ64" s="36">
        <f>IF(AND(MONTH($B64)&gt;=5,MONTH($B64)&lt;=9),VLOOKUP($A64,'Annual_Prices-Nominal'!$A$1:$AQ$39,MATCH('Forecast-Peak_OffPeak-Nominal'!AQ$2,'Annual_Prices-Nominal'!$A$2:$AQ$2,0),FALSE),0)</f>
        <v>0</v>
      </c>
      <c r="AR64" s="37">
        <f>IF(AND(MONTH($B64)&gt;=5,MONTH($B64)&lt;=9),VLOOKUP($A64,'Annual_Prices-Nominal'!$A$1:$AQ$39,MATCH('Forecast-Peak_OffPeak-Nominal'!AR$2,'Annual_Prices-Nominal'!$A$2:$AQ$2,0),FALSE),0)</f>
        <v>0</v>
      </c>
      <c r="AT64" s="83">
        <f>VLOOKUP($A64,'Annual_Prices-Nominal'!$A$4:$CH$39,MATCH('Forecast-Peak_OffPeak-Nominal'!AT$3,'Annual_Prices-Nominal'!$A$3:$CH$3,0),FALSE)</f>
        <v>9.64</v>
      </c>
      <c r="AU64" s="38">
        <f>VLOOKUP($A64,'Annual_Prices-Nominal'!$A$4:$CH$39,MATCH('Forecast-Peak_OffPeak-Nominal'!AU$3,'Annual_Prices-Nominal'!$A$3:$CH$3,0),FALSE)</f>
        <v>9.64</v>
      </c>
      <c r="AV64" s="38">
        <f>VLOOKUP($A64,'Annual_Prices-Nominal'!$A$4:$CH$39,MATCH('Forecast-Peak_OffPeak-Nominal'!AV$3,'Annual_Prices-Nominal'!$A$3:$CH$3,0),FALSE)</f>
        <v>0</v>
      </c>
      <c r="AX64" s="31">
        <f t="shared" si="8"/>
        <v>9.3387622739018088</v>
      </c>
      <c r="AY64" s="32">
        <f t="shared" si="9"/>
        <v>8.0249310344827602</v>
      </c>
      <c r="AZ64" s="32">
        <f t="shared" si="10"/>
        <v>8.0902068965517255</v>
      </c>
      <c r="BA64" s="32">
        <f t="shared" si="11"/>
        <v>6.9759036144578301</v>
      </c>
      <c r="BB64" s="32">
        <f t="shared" si="12"/>
        <v>6.9710843373493967</v>
      </c>
      <c r="BC64" s="38">
        <f t="shared" si="13"/>
        <v>5.6367816091954026</v>
      </c>
      <c r="BE64" s="60">
        <v>194.49648320359671</v>
      </c>
      <c r="BF64" s="38">
        <v>258.38956810543328</v>
      </c>
      <c r="BH64" s="31">
        <f>VLOOKUP($A64,'Annual_Prices-Nominal'!$A:$CA,MATCH(BH$3,'Annual_Prices-Nominal'!$A$3:$CA$3,0),0)</f>
        <v>30</v>
      </c>
      <c r="BI64" s="31">
        <f>VLOOKUP($A64,'Annual_Prices-Nominal'!$A:$CA,MATCH(BI$3,'Annual_Prices-Nominal'!$A$3:$CA$3,0),0)</f>
        <v>10.667999999999999</v>
      </c>
      <c r="BJ64" s="32">
        <f>VLOOKUP($A64,'Annual_Prices-Nominal'!$A:$CA,MATCH(BJ$3,'Annual_Prices-Nominal'!$A$3:$CA$3,0),0)</f>
        <v>10.667999999999999</v>
      </c>
      <c r="BK64" s="32">
        <f>VLOOKUP($A64,'Annual_Prices-Nominal'!$A:$CA,MATCH(BK$3,'Annual_Prices-Nominal'!$A$3:$CA$3,0),0)</f>
        <v>31.08</v>
      </c>
      <c r="BL64" s="32">
        <f>VLOOKUP($A64,'Annual_Prices-Nominal'!$A:$CA,MATCH(BL$3,'Annual_Prices-Nominal'!$A$3:$CA$3,0),0)</f>
        <v>31.08</v>
      </c>
      <c r="BM64" s="32">
        <f>VLOOKUP($A64,'Annual_Prices-Nominal'!$A:$CA,MATCH(BM$3,'Annual_Prices-Nominal'!$A$3:$CA$3,0),0)</f>
        <v>31.08</v>
      </c>
      <c r="BN64" s="32">
        <f>VLOOKUP($A64,'Annual_Prices-Nominal'!$A:$CA,MATCH(BN$3,'Annual_Prices-Nominal'!$A$3:$CA$3,0),0)</f>
        <v>9.99</v>
      </c>
      <c r="BO64" s="32">
        <f>VLOOKUP($A64,'Annual_Prices-Nominal'!$A:$CA,MATCH(BO$3,'Annual_Prices-Nominal'!$A$3:$CA$3,0),0)</f>
        <v>16.649999999999999</v>
      </c>
      <c r="BP64" s="32">
        <f>VLOOKUP($A64,'Annual_Prices-Nominal'!$A:$CA,MATCH(BP$3,'Annual_Prices-Nominal'!$A$3:$CA$3,0),0)</f>
        <v>20.54</v>
      </c>
      <c r="BQ64" s="32">
        <f>VLOOKUP($A64,'Annual_Prices-Nominal'!$A:$CA,MATCH(BQ$3,'Annual_Prices-Nominal'!$A$3:$CA$3,0),0)</f>
        <v>25.81</v>
      </c>
      <c r="BR64" s="32">
        <f>VLOOKUP($A64,'Annual_Prices-Nominal'!$A:$CA,MATCH(BR$3,'Annual_Prices-Nominal'!$A$3:$CA$3,0),0)</f>
        <v>25.81</v>
      </c>
      <c r="BS64" s="32">
        <f>VLOOKUP($A64,'Annual_Prices-Nominal'!$A:$CA,MATCH(BS$3,'Annual_Prices-Nominal'!$A$3:$CA$3,0),0)</f>
        <v>24.15</v>
      </c>
      <c r="BT64" s="32">
        <f>VLOOKUP($A64,'Annual_Prices-Nominal'!$A:$CA,MATCH(BT$3,'Annual_Prices-Nominal'!$A$3:$CA$3,0),0)</f>
        <v>23.87</v>
      </c>
      <c r="BU64" s="32">
        <f>VLOOKUP($A64,'Annual_Prices-Nominal'!$A:$CA,MATCH(BU$3,'Annual_Prices-Nominal'!$A$3:$CA$3,0),0)</f>
        <v>23.87</v>
      </c>
      <c r="BV64" s="32">
        <f>VLOOKUP($A64,'Annual_Prices-Nominal'!$A:$CA,MATCH(BV$3,'Annual_Prices-Nominal'!$A$3:$CA$3,0),0)</f>
        <v>23.87</v>
      </c>
      <c r="BW64" s="32">
        <f>VLOOKUP($A64,'Annual_Prices-Nominal'!$A:$CA,MATCH(BW$3,'Annual_Prices-Nominal'!$A$3:$CA$3,0),0)</f>
        <v>16.649999999999999</v>
      </c>
      <c r="BX64" s="32">
        <f>VLOOKUP($A64,'Annual_Prices-Nominal'!$A:$CA,MATCH(BX$3,'Annual_Prices-Nominal'!$A$3:$CA$3,0),0)</f>
        <v>16.649999999999999</v>
      </c>
      <c r="BY64" s="32">
        <f>VLOOKUP($A64,'Annual_Prices-Nominal'!$A:$CA,MATCH(BY$3,'Annual_Prices-Nominal'!$A$3:$CA$3,0),0)</f>
        <v>3.33</v>
      </c>
      <c r="BZ64" s="32">
        <f>VLOOKUP($A64,'Annual_Prices-Nominal'!$A:$CA,MATCH(BZ$3,'Annual_Prices-Nominal'!$A$3:$CA$3,0),0)</f>
        <v>3.33</v>
      </c>
      <c r="CA64" s="32">
        <f>VLOOKUP($A64,'Annual_Prices-Nominal'!$A:$CA,MATCH(CA$3,'Annual_Prices-Nominal'!$A$3:$CA$3,0),0)</f>
        <v>2.1842100000000002</v>
      </c>
      <c r="CB64" s="38">
        <f>VLOOKUP($A64,'Annual_Prices-Nominal'!$A:$CA,MATCH(CB$3,'Annual_Prices-Nominal'!$A$3:$CA$3,0),0)</f>
        <v>0.43199880000000002</v>
      </c>
      <c r="CD64" s="39">
        <f>VLOOKUP($A64,GDP!$A$8:$D$50,3,0)</f>
        <v>1.8306194783228914E-2</v>
      </c>
    </row>
    <row r="65" spans="1:82" ht="14.4" x14ac:dyDescent="0.3">
      <c r="A65" s="23">
        <f t="shared" si="14"/>
        <v>2028</v>
      </c>
      <c r="B65" s="27">
        <f t="shared" si="15"/>
        <v>46784</v>
      </c>
      <c r="C65" s="31">
        <v>31.782129999999999</v>
      </c>
      <c r="D65" s="32">
        <v>31.458960000000001</v>
      </c>
      <c r="E65" s="32">
        <v>31.043990000000001</v>
      </c>
      <c r="F65" s="32">
        <v>29.993449999999999</v>
      </c>
      <c r="G65" s="32">
        <v>30.838450000000002</v>
      </c>
      <c r="H65" s="32">
        <v>29.47729</v>
      </c>
      <c r="I65" s="32">
        <v>28.12</v>
      </c>
      <c r="J65" s="32">
        <v>28.69</v>
      </c>
      <c r="K65" s="32">
        <v>28.06</v>
      </c>
      <c r="L65" s="32">
        <v>28.6</v>
      </c>
      <c r="M65" s="32">
        <v>23.05</v>
      </c>
      <c r="N65" s="32">
        <v>24.32</v>
      </c>
      <c r="P65" s="32">
        <f>VLOOKUP($A65,'Annual_Prices-Nominal'!$A$4:$X$39,MATCH('Forecast-Peak_OffPeak-Nominal'!P$3,'Annual_Prices-Nominal'!$A$3:$X$3,0),FALSE)</f>
        <v>88.956000000000003</v>
      </c>
      <c r="Q65" s="32">
        <f>VLOOKUP($A65,'Annual_Prices-Nominal'!$A$4:$X$39,MATCH('Forecast-Peak_OffPeak-Nominal'!Q$3,'Annual_Prices-Nominal'!$A$3:$X$3,0),FALSE)</f>
        <v>89.71</v>
      </c>
      <c r="R65" s="32">
        <f>VLOOKUP($A65,'Annual_Prices-Nominal'!$A$4:$X$39,MATCH('Forecast-Peak_OffPeak-Nominal'!R$3,'Annual_Prices-Nominal'!$A$3:$X$3,0),FALSE)</f>
        <v>88.19</v>
      </c>
      <c r="S65" s="32">
        <f>VLOOKUP($A65,'Annual_Prices-Nominal'!$A$4:$X$39,MATCH('Forecast-Peak_OffPeak-Nominal'!S$3,'Annual_Prices-Nominal'!$A$3:$X$3,0),FALSE)</f>
        <v>87.25</v>
      </c>
      <c r="T65" s="32">
        <f>VLOOKUP($A65,'Annual_Prices-Nominal'!$A$4:$X$39,MATCH('Forecast-Peak_OffPeak-Nominal'!T$3,'Annual_Prices-Nominal'!$A$3:$X$3,0),FALSE)</f>
        <v>52.889617210034579</v>
      </c>
      <c r="U65" s="32">
        <f>VLOOKUP($A65,'Annual_Prices-Nominal'!$A$4:$X$39,MATCH('Forecast-Peak_OffPeak-Nominal'!U$3,'Annual_Prices-Nominal'!$A$3:$X$3,0),FALSE)</f>
        <v>50.64</v>
      </c>
      <c r="V65" s="32">
        <f>VLOOKUP($A65,'Annual_Prices-Nominal'!$A$4:$X$39,MATCH('Forecast-Peak_OffPeak-Nominal'!V$3,'Annual_Prices-Nominal'!$A$3:$X$3,0),FALSE)</f>
        <v>50.70097391304347</v>
      </c>
      <c r="W65" s="32">
        <f>VLOOKUP($A65,'Annual_Prices-Nominal'!$A$4:$X$39,MATCH('Forecast-Peak_OffPeak-Nominal'!W$3,'Annual_Prices-Nominal'!$A$3:$X$3,0),FALSE)</f>
        <v>15.8</v>
      </c>
      <c r="X65" s="32">
        <f>VLOOKUP($A65,'Annual_Prices-Nominal'!$A$4:$X$39,MATCH('Forecast-Peak_OffPeak-Nominal'!X$3,'Annual_Prices-Nominal'!$A$3:$X$3,0),FALSE)</f>
        <v>13.78</v>
      </c>
      <c r="Y65" s="38">
        <f>VLOOKUP($A65,'Annual_Prices-Nominal'!$A$4:$X$39,MATCH('Forecast-Peak_OffPeak-Nominal'!Y$3,'Annual_Prices-Nominal'!$A$3:$X$3,0),FALSE)</f>
        <v>36.484936170212769</v>
      </c>
      <c r="AA65" s="31">
        <v>4.1100000000000003</v>
      </c>
      <c r="AB65" s="32">
        <v>3.58</v>
      </c>
      <c r="AC65" s="32">
        <v>3.64</v>
      </c>
      <c r="AD65" s="32">
        <v>4.0599999999999996</v>
      </c>
      <c r="AE65" s="32">
        <v>4.08</v>
      </c>
      <c r="AF65" s="32">
        <v>3.86</v>
      </c>
      <c r="AG65" s="38">
        <v>0.3284091582305439</v>
      </c>
      <c r="AI65" s="32">
        <v>9.5595717247659682</v>
      </c>
      <c r="AJ65" s="32">
        <v>4.1106733428122801</v>
      </c>
      <c r="AL65" s="33">
        <v>0.56185853933388907</v>
      </c>
      <c r="AM65" s="33">
        <v>0.76249094680197704</v>
      </c>
      <c r="AO65" s="34">
        <f>VLOOKUP($A65,'Annual_Prices-Nominal'!$A$4:$CH$39,MATCH('Forecast-Peak_OffPeak-Nominal'!AO$3,'Annual_Prices-Nominal'!$A$3:$CH$3,0),FALSE)</f>
        <v>2</v>
      </c>
      <c r="AP65" s="35">
        <f>VLOOKUP($A65,'Annual_Prices-Nominal'!$A$4:$CH$39,MATCH('Forecast-Peak_OffPeak-Nominal'!AP$3,'Annual_Prices-Nominal'!$A$3:$CH$3,0),FALSE)</f>
        <v>2</v>
      </c>
      <c r="AQ65" s="36">
        <f>IF(AND(MONTH($B65)&gt;=5,MONTH($B65)&lt;=9),VLOOKUP($A65,'Annual_Prices-Nominal'!$A$1:$AQ$39,MATCH('Forecast-Peak_OffPeak-Nominal'!AQ$2,'Annual_Prices-Nominal'!$A$2:$AQ$2,0),FALSE),0)</f>
        <v>0</v>
      </c>
      <c r="AR65" s="37">
        <f>IF(AND(MONTH($B65)&gt;=5,MONTH($B65)&lt;=9),VLOOKUP($A65,'Annual_Prices-Nominal'!$A$1:$AQ$39,MATCH('Forecast-Peak_OffPeak-Nominal'!AR$2,'Annual_Prices-Nominal'!$A$2:$AQ$2,0),FALSE),0)</f>
        <v>0</v>
      </c>
      <c r="AT65" s="83">
        <f>VLOOKUP($A65,'Annual_Prices-Nominal'!$A$4:$CH$39,MATCH('Forecast-Peak_OffPeak-Nominal'!AT$3,'Annual_Prices-Nominal'!$A$3:$CH$3,0),FALSE)</f>
        <v>9.64</v>
      </c>
      <c r="AU65" s="38">
        <f>VLOOKUP($A65,'Annual_Prices-Nominal'!$A$4:$CH$39,MATCH('Forecast-Peak_OffPeak-Nominal'!AU$3,'Annual_Prices-Nominal'!$A$3:$CH$3,0),FALSE)</f>
        <v>9.64</v>
      </c>
      <c r="AV65" s="38">
        <f>VLOOKUP($A65,'Annual_Prices-Nominal'!$A$4:$CH$39,MATCH('Forecast-Peak_OffPeak-Nominal'!AV$3,'Annual_Prices-Nominal'!$A$3:$CH$3,0),FALSE)</f>
        <v>0</v>
      </c>
      <c r="AX65" s="31">
        <f t="shared" si="8"/>
        <v>8.8776899441340777</v>
      </c>
      <c r="AY65" s="32">
        <f t="shared" si="9"/>
        <v>8.0424844559585491</v>
      </c>
      <c r="AZ65" s="32">
        <f t="shared" si="10"/>
        <v>7.9892357512953378</v>
      </c>
      <c r="BA65" s="32">
        <f t="shared" si="11"/>
        <v>6.8921568627450984</v>
      </c>
      <c r="BB65" s="32">
        <f t="shared" si="12"/>
        <v>6.8774509803921564</v>
      </c>
      <c r="BC65" s="38">
        <f t="shared" si="13"/>
        <v>5.6773399014778336</v>
      </c>
      <c r="BE65" s="60">
        <v>194.49648320359671</v>
      </c>
      <c r="BF65" s="38">
        <v>258.38956810543328</v>
      </c>
      <c r="BH65" s="31">
        <f>VLOOKUP($A65,'Annual_Prices-Nominal'!$A:$CA,MATCH(BH$3,'Annual_Prices-Nominal'!$A$3:$CA$3,0),0)</f>
        <v>30</v>
      </c>
      <c r="BI65" s="31">
        <f>VLOOKUP($A65,'Annual_Prices-Nominal'!$A:$CA,MATCH(BI$3,'Annual_Prices-Nominal'!$A$3:$CA$3,0),0)</f>
        <v>10.667999999999999</v>
      </c>
      <c r="BJ65" s="32">
        <f>VLOOKUP($A65,'Annual_Prices-Nominal'!$A:$CA,MATCH(BJ$3,'Annual_Prices-Nominal'!$A$3:$CA$3,0),0)</f>
        <v>10.667999999999999</v>
      </c>
      <c r="BK65" s="32">
        <f>VLOOKUP($A65,'Annual_Prices-Nominal'!$A:$CA,MATCH(BK$3,'Annual_Prices-Nominal'!$A$3:$CA$3,0),0)</f>
        <v>31.08</v>
      </c>
      <c r="BL65" s="32">
        <f>VLOOKUP($A65,'Annual_Prices-Nominal'!$A:$CA,MATCH(BL$3,'Annual_Prices-Nominal'!$A$3:$CA$3,0),0)</f>
        <v>31.08</v>
      </c>
      <c r="BM65" s="32">
        <f>VLOOKUP($A65,'Annual_Prices-Nominal'!$A:$CA,MATCH(BM$3,'Annual_Prices-Nominal'!$A$3:$CA$3,0),0)</f>
        <v>31.08</v>
      </c>
      <c r="BN65" s="32">
        <f>VLOOKUP($A65,'Annual_Prices-Nominal'!$A:$CA,MATCH(BN$3,'Annual_Prices-Nominal'!$A$3:$CA$3,0),0)</f>
        <v>9.99</v>
      </c>
      <c r="BO65" s="32">
        <f>VLOOKUP($A65,'Annual_Prices-Nominal'!$A:$CA,MATCH(BO$3,'Annual_Prices-Nominal'!$A$3:$CA$3,0),0)</f>
        <v>16.649999999999999</v>
      </c>
      <c r="BP65" s="32">
        <f>VLOOKUP($A65,'Annual_Prices-Nominal'!$A:$CA,MATCH(BP$3,'Annual_Prices-Nominal'!$A$3:$CA$3,0),0)</f>
        <v>20.54</v>
      </c>
      <c r="BQ65" s="32">
        <f>VLOOKUP($A65,'Annual_Prices-Nominal'!$A:$CA,MATCH(BQ$3,'Annual_Prices-Nominal'!$A$3:$CA$3,0),0)</f>
        <v>25.81</v>
      </c>
      <c r="BR65" s="32">
        <f>VLOOKUP($A65,'Annual_Prices-Nominal'!$A:$CA,MATCH(BR$3,'Annual_Prices-Nominal'!$A$3:$CA$3,0),0)</f>
        <v>25.81</v>
      </c>
      <c r="BS65" s="32">
        <f>VLOOKUP($A65,'Annual_Prices-Nominal'!$A:$CA,MATCH(BS$3,'Annual_Prices-Nominal'!$A$3:$CA$3,0),0)</f>
        <v>24.15</v>
      </c>
      <c r="BT65" s="32">
        <f>VLOOKUP($A65,'Annual_Prices-Nominal'!$A:$CA,MATCH(BT$3,'Annual_Prices-Nominal'!$A$3:$CA$3,0),0)</f>
        <v>23.87</v>
      </c>
      <c r="BU65" s="32">
        <f>VLOOKUP($A65,'Annual_Prices-Nominal'!$A:$CA,MATCH(BU$3,'Annual_Prices-Nominal'!$A$3:$CA$3,0),0)</f>
        <v>23.87</v>
      </c>
      <c r="BV65" s="32">
        <f>VLOOKUP($A65,'Annual_Prices-Nominal'!$A:$CA,MATCH(BV$3,'Annual_Prices-Nominal'!$A$3:$CA$3,0),0)</f>
        <v>23.87</v>
      </c>
      <c r="BW65" s="32">
        <f>VLOOKUP($A65,'Annual_Prices-Nominal'!$A:$CA,MATCH(BW$3,'Annual_Prices-Nominal'!$A$3:$CA$3,0),0)</f>
        <v>16.649999999999999</v>
      </c>
      <c r="BX65" s="32">
        <f>VLOOKUP($A65,'Annual_Prices-Nominal'!$A:$CA,MATCH(BX$3,'Annual_Prices-Nominal'!$A$3:$CA$3,0),0)</f>
        <v>16.649999999999999</v>
      </c>
      <c r="BY65" s="32">
        <f>VLOOKUP($A65,'Annual_Prices-Nominal'!$A:$CA,MATCH(BY$3,'Annual_Prices-Nominal'!$A$3:$CA$3,0),0)</f>
        <v>3.33</v>
      </c>
      <c r="BZ65" s="32">
        <f>VLOOKUP($A65,'Annual_Prices-Nominal'!$A:$CA,MATCH(BZ$3,'Annual_Prices-Nominal'!$A$3:$CA$3,0),0)</f>
        <v>3.33</v>
      </c>
      <c r="CA65" s="32">
        <f>VLOOKUP($A65,'Annual_Prices-Nominal'!$A:$CA,MATCH(CA$3,'Annual_Prices-Nominal'!$A$3:$CA$3,0),0)</f>
        <v>2.1842100000000002</v>
      </c>
      <c r="CB65" s="38">
        <f>VLOOKUP($A65,'Annual_Prices-Nominal'!$A:$CA,MATCH(CB$3,'Annual_Prices-Nominal'!$A$3:$CA$3,0),0)</f>
        <v>0.43199880000000002</v>
      </c>
      <c r="CD65" s="39">
        <f>VLOOKUP($A65,GDP!$A$8:$D$50,3,0)</f>
        <v>1.8306194783228914E-2</v>
      </c>
    </row>
    <row r="66" spans="1:82" ht="14.4" x14ac:dyDescent="0.3">
      <c r="A66" s="23">
        <f t="shared" si="14"/>
        <v>2028</v>
      </c>
      <c r="B66" s="27">
        <f t="shared" si="15"/>
        <v>46813</v>
      </c>
      <c r="C66" s="31">
        <v>29.306290000000001</v>
      </c>
      <c r="D66" s="32">
        <v>28.931039999999999</v>
      </c>
      <c r="E66" s="32">
        <v>28.94604</v>
      </c>
      <c r="F66" s="32">
        <v>28.31334</v>
      </c>
      <c r="G66" s="32">
        <v>28.582799999999999</v>
      </c>
      <c r="H66" s="32">
        <v>27.61262</v>
      </c>
      <c r="I66" s="32">
        <v>25.58</v>
      </c>
      <c r="J66" s="32">
        <v>26.33</v>
      </c>
      <c r="K66" s="32">
        <v>25.74</v>
      </c>
      <c r="L66" s="32">
        <v>26.5</v>
      </c>
      <c r="M66" s="32">
        <v>16.510000000000002</v>
      </c>
      <c r="N66" s="32">
        <v>21.02</v>
      </c>
      <c r="P66" s="32">
        <f>VLOOKUP($A66,'Annual_Prices-Nominal'!$A$4:$X$39,MATCH('Forecast-Peak_OffPeak-Nominal'!P$3,'Annual_Prices-Nominal'!$A$3:$X$3,0),FALSE)</f>
        <v>88.956000000000003</v>
      </c>
      <c r="Q66" s="32">
        <f>VLOOKUP($A66,'Annual_Prices-Nominal'!$A$4:$X$39,MATCH('Forecast-Peak_OffPeak-Nominal'!Q$3,'Annual_Prices-Nominal'!$A$3:$X$3,0),FALSE)</f>
        <v>89.71</v>
      </c>
      <c r="R66" s="32">
        <f>VLOOKUP($A66,'Annual_Prices-Nominal'!$A$4:$X$39,MATCH('Forecast-Peak_OffPeak-Nominal'!R$3,'Annual_Prices-Nominal'!$A$3:$X$3,0),FALSE)</f>
        <v>88.19</v>
      </c>
      <c r="S66" s="32">
        <f>VLOOKUP($A66,'Annual_Prices-Nominal'!$A$4:$X$39,MATCH('Forecast-Peak_OffPeak-Nominal'!S$3,'Annual_Prices-Nominal'!$A$3:$X$3,0),FALSE)</f>
        <v>87.25</v>
      </c>
      <c r="T66" s="32">
        <f>VLOOKUP($A66,'Annual_Prices-Nominal'!$A$4:$X$39,MATCH('Forecast-Peak_OffPeak-Nominal'!T$3,'Annual_Prices-Nominal'!$A$3:$X$3,0),FALSE)</f>
        <v>52.889617210034579</v>
      </c>
      <c r="U66" s="32">
        <f>VLOOKUP($A66,'Annual_Prices-Nominal'!$A$4:$X$39,MATCH('Forecast-Peak_OffPeak-Nominal'!U$3,'Annual_Prices-Nominal'!$A$3:$X$3,0),FALSE)</f>
        <v>50.64</v>
      </c>
      <c r="V66" s="32">
        <f>VLOOKUP($A66,'Annual_Prices-Nominal'!$A$4:$X$39,MATCH('Forecast-Peak_OffPeak-Nominal'!V$3,'Annual_Prices-Nominal'!$A$3:$X$3,0),FALSE)</f>
        <v>50.70097391304347</v>
      </c>
      <c r="W66" s="32">
        <f>VLOOKUP($A66,'Annual_Prices-Nominal'!$A$4:$X$39,MATCH('Forecast-Peak_OffPeak-Nominal'!W$3,'Annual_Prices-Nominal'!$A$3:$X$3,0),FALSE)</f>
        <v>15.8</v>
      </c>
      <c r="X66" s="32">
        <f>VLOOKUP($A66,'Annual_Prices-Nominal'!$A$4:$X$39,MATCH('Forecast-Peak_OffPeak-Nominal'!X$3,'Annual_Prices-Nominal'!$A$3:$X$3,0),FALSE)</f>
        <v>13.78</v>
      </c>
      <c r="Y66" s="38">
        <f>VLOOKUP($A66,'Annual_Prices-Nominal'!$A$4:$X$39,MATCH('Forecast-Peak_OffPeak-Nominal'!Y$3,'Annual_Prices-Nominal'!$A$3:$X$3,0),FALSE)</f>
        <v>36.484936170212769</v>
      </c>
      <c r="AA66" s="31">
        <v>3.92</v>
      </c>
      <c r="AB66" s="32">
        <v>3.54</v>
      </c>
      <c r="AC66" s="32">
        <v>3.57</v>
      </c>
      <c r="AD66" s="32">
        <v>4.0199999999999996</v>
      </c>
      <c r="AE66" s="32">
        <v>3.89</v>
      </c>
      <c r="AF66" s="32">
        <v>3.83</v>
      </c>
      <c r="AG66" s="38">
        <v>0.3284091582305439</v>
      </c>
      <c r="AI66" s="32">
        <v>9.3669160031493579</v>
      </c>
      <c r="AJ66" s="38">
        <v>3.9180176211956699</v>
      </c>
      <c r="AL66" s="33">
        <v>0.56099207522470229</v>
      </c>
      <c r="AM66" s="33">
        <v>0.76162448269279037</v>
      </c>
      <c r="AO66" s="34">
        <f>VLOOKUP($A66,'Annual_Prices-Nominal'!$A$4:$CH$39,MATCH('Forecast-Peak_OffPeak-Nominal'!AO$3,'Annual_Prices-Nominal'!$A$3:$CH$3,0),FALSE)</f>
        <v>2</v>
      </c>
      <c r="AP66" s="35">
        <f>VLOOKUP($A66,'Annual_Prices-Nominal'!$A$4:$CH$39,MATCH('Forecast-Peak_OffPeak-Nominal'!AP$3,'Annual_Prices-Nominal'!$A$3:$CH$3,0),FALSE)</f>
        <v>2</v>
      </c>
      <c r="AQ66" s="36">
        <f>IF(AND(MONTH($B66)&gt;=5,MONTH($B66)&lt;=9),VLOOKUP($A66,'Annual_Prices-Nominal'!$A$1:$AQ$39,MATCH('Forecast-Peak_OffPeak-Nominal'!AQ$2,'Annual_Prices-Nominal'!$A$2:$AQ$2,0),FALSE),0)</f>
        <v>0</v>
      </c>
      <c r="AR66" s="37">
        <f>IF(AND(MONTH($B66)&gt;=5,MONTH($B66)&lt;=9),VLOOKUP($A66,'Annual_Prices-Nominal'!$A$1:$AQ$39,MATCH('Forecast-Peak_OffPeak-Nominal'!AR$2,'Annual_Prices-Nominal'!$A$2:$AQ$2,0),FALSE),0)</f>
        <v>0</v>
      </c>
      <c r="AT66" s="83">
        <f>VLOOKUP($A66,'Annual_Prices-Nominal'!$A$4:$CH$39,MATCH('Forecast-Peak_OffPeak-Nominal'!AT$3,'Annual_Prices-Nominal'!$A$3:$CH$3,0),FALSE)</f>
        <v>9.64</v>
      </c>
      <c r="AU66" s="38">
        <f>VLOOKUP($A66,'Annual_Prices-Nominal'!$A$4:$CH$39,MATCH('Forecast-Peak_OffPeak-Nominal'!AU$3,'Annual_Prices-Nominal'!$A$3:$CH$3,0),FALSE)</f>
        <v>9.64</v>
      </c>
      <c r="AV66" s="38">
        <f>VLOOKUP($A66,'Annual_Prices-Nominal'!$A$4:$CH$39,MATCH('Forecast-Peak_OffPeak-Nominal'!AV$3,'Annual_Prices-Nominal'!$A$3:$CH$3,0),FALSE)</f>
        <v>0</v>
      </c>
      <c r="AX66" s="31">
        <f t="shared" si="8"/>
        <v>8.2786129943502829</v>
      </c>
      <c r="AY66" s="32">
        <f t="shared" si="9"/>
        <v>7.557712793733681</v>
      </c>
      <c r="AZ66" s="32">
        <f t="shared" si="10"/>
        <v>7.4628720626631848</v>
      </c>
      <c r="BA66" s="32">
        <f t="shared" si="11"/>
        <v>6.5758354755784056</v>
      </c>
      <c r="BB66" s="32">
        <f t="shared" si="12"/>
        <v>6.6169665809768627</v>
      </c>
      <c r="BC66" s="38">
        <f t="shared" si="13"/>
        <v>4.1069651741293542</v>
      </c>
      <c r="BE66" s="60">
        <v>194.49648320359671</v>
      </c>
      <c r="BF66" s="38">
        <v>258.38956810543328</v>
      </c>
      <c r="BH66" s="31">
        <f>VLOOKUP($A66,'Annual_Prices-Nominal'!$A:$CA,MATCH(BH$3,'Annual_Prices-Nominal'!$A$3:$CA$3,0),0)</f>
        <v>30</v>
      </c>
      <c r="BI66" s="31">
        <f>VLOOKUP($A66,'Annual_Prices-Nominal'!$A:$CA,MATCH(BI$3,'Annual_Prices-Nominal'!$A$3:$CA$3,0),0)</f>
        <v>10.667999999999999</v>
      </c>
      <c r="BJ66" s="32">
        <f>VLOOKUP($A66,'Annual_Prices-Nominal'!$A:$CA,MATCH(BJ$3,'Annual_Prices-Nominal'!$A$3:$CA$3,0),0)</f>
        <v>10.667999999999999</v>
      </c>
      <c r="BK66" s="32">
        <f>VLOOKUP($A66,'Annual_Prices-Nominal'!$A:$CA,MATCH(BK$3,'Annual_Prices-Nominal'!$A$3:$CA$3,0),0)</f>
        <v>31.08</v>
      </c>
      <c r="BL66" s="32">
        <f>VLOOKUP($A66,'Annual_Prices-Nominal'!$A:$CA,MATCH(BL$3,'Annual_Prices-Nominal'!$A$3:$CA$3,0),0)</f>
        <v>31.08</v>
      </c>
      <c r="BM66" s="32">
        <f>VLOOKUP($A66,'Annual_Prices-Nominal'!$A:$CA,MATCH(BM$3,'Annual_Prices-Nominal'!$A$3:$CA$3,0),0)</f>
        <v>31.08</v>
      </c>
      <c r="BN66" s="32">
        <f>VLOOKUP($A66,'Annual_Prices-Nominal'!$A:$CA,MATCH(BN$3,'Annual_Prices-Nominal'!$A$3:$CA$3,0),0)</f>
        <v>9.99</v>
      </c>
      <c r="BO66" s="32">
        <f>VLOOKUP($A66,'Annual_Prices-Nominal'!$A:$CA,MATCH(BO$3,'Annual_Prices-Nominal'!$A$3:$CA$3,0),0)</f>
        <v>16.649999999999999</v>
      </c>
      <c r="BP66" s="32">
        <f>VLOOKUP($A66,'Annual_Prices-Nominal'!$A:$CA,MATCH(BP$3,'Annual_Prices-Nominal'!$A$3:$CA$3,0),0)</f>
        <v>20.54</v>
      </c>
      <c r="BQ66" s="32">
        <f>VLOOKUP($A66,'Annual_Prices-Nominal'!$A:$CA,MATCH(BQ$3,'Annual_Prices-Nominal'!$A$3:$CA$3,0),0)</f>
        <v>25.81</v>
      </c>
      <c r="BR66" s="32">
        <f>VLOOKUP($A66,'Annual_Prices-Nominal'!$A:$CA,MATCH(BR$3,'Annual_Prices-Nominal'!$A$3:$CA$3,0),0)</f>
        <v>25.81</v>
      </c>
      <c r="BS66" s="32">
        <f>VLOOKUP($A66,'Annual_Prices-Nominal'!$A:$CA,MATCH(BS$3,'Annual_Prices-Nominal'!$A$3:$CA$3,0),0)</f>
        <v>24.15</v>
      </c>
      <c r="BT66" s="32">
        <f>VLOOKUP($A66,'Annual_Prices-Nominal'!$A:$CA,MATCH(BT$3,'Annual_Prices-Nominal'!$A$3:$CA$3,0),0)</f>
        <v>23.87</v>
      </c>
      <c r="BU66" s="32">
        <f>VLOOKUP($A66,'Annual_Prices-Nominal'!$A:$CA,MATCH(BU$3,'Annual_Prices-Nominal'!$A$3:$CA$3,0),0)</f>
        <v>23.87</v>
      </c>
      <c r="BV66" s="32">
        <f>VLOOKUP($A66,'Annual_Prices-Nominal'!$A:$CA,MATCH(BV$3,'Annual_Prices-Nominal'!$A$3:$CA$3,0),0)</f>
        <v>23.87</v>
      </c>
      <c r="BW66" s="32">
        <f>VLOOKUP($A66,'Annual_Prices-Nominal'!$A:$CA,MATCH(BW$3,'Annual_Prices-Nominal'!$A$3:$CA$3,0),0)</f>
        <v>16.649999999999999</v>
      </c>
      <c r="BX66" s="32">
        <f>VLOOKUP($A66,'Annual_Prices-Nominal'!$A:$CA,MATCH(BX$3,'Annual_Prices-Nominal'!$A$3:$CA$3,0),0)</f>
        <v>16.649999999999999</v>
      </c>
      <c r="BY66" s="32">
        <f>VLOOKUP($A66,'Annual_Prices-Nominal'!$A:$CA,MATCH(BY$3,'Annual_Prices-Nominal'!$A$3:$CA$3,0),0)</f>
        <v>3.33</v>
      </c>
      <c r="BZ66" s="32">
        <f>VLOOKUP($A66,'Annual_Prices-Nominal'!$A:$CA,MATCH(BZ$3,'Annual_Prices-Nominal'!$A$3:$CA$3,0),0)</f>
        <v>3.33</v>
      </c>
      <c r="CA66" s="32">
        <f>VLOOKUP($A66,'Annual_Prices-Nominal'!$A:$CA,MATCH(CA$3,'Annual_Prices-Nominal'!$A$3:$CA$3,0),0)</f>
        <v>2.1842100000000002</v>
      </c>
      <c r="CB66" s="38">
        <f>VLOOKUP($A66,'Annual_Prices-Nominal'!$A:$CA,MATCH(CB$3,'Annual_Prices-Nominal'!$A$3:$CA$3,0),0)</f>
        <v>0.43199880000000002</v>
      </c>
      <c r="CD66" s="39">
        <f>VLOOKUP($A66,GDP!$A$8:$D$50,3,0)</f>
        <v>1.8306194783228914E-2</v>
      </c>
    </row>
    <row r="67" spans="1:82" ht="14.4" x14ac:dyDescent="0.3">
      <c r="A67" s="23">
        <f t="shared" si="14"/>
        <v>2028</v>
      </c>
      <c r="B67" s="27">
        <f t="shared" si="15"/>
        <v>46844</v>
      </c>
      <c r="C67" s="31">
        <v>28.211549999999999</v>
      </c>
      <c r="D67" s="32">
        <v>27.356020000000001</v>
      </c>
      <c r="E67" s="32">
        <v>28.236170000000001</v>
      </c>
      <c r="F67" s="32">
        <v>26.56071</v>
      </c>
      <c r="G67" s="32">
        <v>28.213539999999998</v>
      </c>
      <c r="H67" s="32">
        <v>26.34666</v>
      </c>
      <c r="I67" s="32">
        <v>24.84</v>
      </c>
      <c r="J67" s="32">
        <v>25.09</v>
      </c>
      <c r="K67" s="32">
        <v>25.1</v>
      </c>
      <c r="L67" s="32">
        <v>25.35</v>
      </c>
      <c r="M67" s="32">
        <v>17.38</v>
      </c>
      <c r="N67" s="32">
        <v>19.27</v>
      </c>
      <c r="P67" s="32">
        <f>VLOOKUP($A67,'Annual_Prices-Nominal'!$A$4:$X$39,MATCH('Forecast-Peak_OffPeak-Nominal'!P$3,'Annual_Prices-Nominal'!$A$3:$X$3,0),FALSE)</f>
        <v>88.956000000000003</v>
      </c>
      <c r="Q67" s="32">
        <f>VLOOKUP($A67,'Annual_Prices-Nominal'!$A$4:$X$39,MATCH('Forecast-Peak_OffPeak-Nominal'!Q$3,'Annual_Prices-Nominal'!$A$3:$X$3,0),FALSE)</f>
        <v>89.71</v>
      </c>
      <c r="R67" s="32">
        <f>VLOOKUP($A67,'Annual_Prices-Nominal'!$A$4:$X$39,MATCH('Forecast-Peak_OffPeak-Nominal'!R$3,'Annual_Prices-Nominal'!$A$3:$X$3,0),FALSE)</f>
        <v>88.19</v>
      </c>
      <c r="S67" s="32">
        <f>VLOOKUP($A67,'Annual_Prices-Nominal'!$A$4:$X$39,MATCH('Forecast-Peak_OffPeak-Nominal'!S$3,'Annual_Prices-Nominal'!$A$3:$X$3,0),FALSE)</f>
        <v>87.25</v>
      </c>
      <c r="T67" s="32">
        <f>VLOOKUP($A67,'Annual_Prices-Nominal'!$A$4:$X$39,MATCH('Forecast-Peak_OffPeak-Nominal'!T$3,'Annual_Prices-Nominal'!$A$3:$X$3,0),FALSE)</f>
        <v>52.889617210034579</v>
      </c>
      <c r="U67" s="32">
        <f>VLOOKUP($A67,'Annual_Prices-Nominal'!$A$4:$X$39,MATCH('Forecast-Peak_OffPeak-Nominal'!U$3,'Annual_Prices-Nominal'!$A$3:$X$3,0),FALSE)</f>
        <v>50.64</v>
      </c>
      <c r="V67" s="32">
        <f>VLOOKUP($A67,'Annual_Prices-Nominal'!$A$4:$X$39,MATCH('Forecast-Peak_OffPeak-Nominal'!V$3,'Annual_Prices-Nominal'!$A$3:$X$3,0),FALSE)</f>
        <v>50.70097391304347</v>
      </c>
      <c r="W67" s="32">
        <f>VLOOKUP($A67,'Annual_Prices-Nominal'!$A$4:$X$39,MATCH('Forecast-Peak_OffPeak-Nominal'!W$3,'Annual_Prices-Nominal'!$A$3:$X$3,0),FALSE)</f>
        <v>15.8</v>
      </c>
      <c r="X67" s="32">
        <f>VLOOKUP($A67,'Annual_Prices-Nominal'!$A$4:$X$39,MATCH('Forecast-Peak_OffPeak-Nominal'!X$3,'Annual_Prices-Nominal'!$A$3:$X$3,0),FALSE)</f>
        <v>13.78</v>
      </c>
      <c r="Y67" s="38">
        <f>VLOOKUP($A67,'Annual_Prices-Nominal'!$A$4:$X$39,MATCH('Forecast-Peak_OffPeak-Nominal'!Y$3,'Annual_Prices-Nominal'!$A$3:$X$3,0),FALSE)</f>
        <v>36.484936170212769</v>
      </c>
      <c r="AA67" s="31">
        <v>3.54</v>
      </c>
      <c r="AB67" s="32">
        <v>3.26</v>
      </c>
      <c r="AC67" s="32">
        <v>3.2</v>
      </c>
      <c r="AD67" s="32">
        <v>3.59</v>
      </c>
      <c r="AE67" s="32">
        <v>3.53</v>
      </c>
      <c r="AF67" s="32">
        <v>3.26</v>
      </c>
      <c r="AG67" s="38">
        <v>0.3284091582305439</v>
      </c>
      <c r="AI67" s="32">
        <v>8.9925016587644784</v>
      </c>
      <c r="AJ67" s="38">
        <v>3.5436032768107899</v>
      </c>
      <c r="AL67" s="33">
        <v>0.55377477613992421</v>
      </c>
      <c r="AM67" s="33">
        <v>0.75440718360801229</v>
      </c>
      <c r="AO67" s="34">
        <f>VLOOKUP($A67,'Annual_Prices-Nominal'!$A$4:$CH$39,MATCH('Forecast-Peak_OffPeak-Nominal'!AO$3,'Annual_Prices-Nominal'!$A$3:$CH$3,0),FALSE)</f>
        <v>2</v>
      </c>
      <c r="AP67" s="35">
        <f>VLOOKUP($A67,'Annual_Prices-Nominal'!$A$4:$CH$39,MATCH('Forecast-Peak_OffPeak-Nominal'!AP$3,'Annual_Prices-Nominal'!$A$3:$CH$3,0),FALSE)</f>
        <v>2</v>
      </c>
      <c r="AQ67" s="36">
        <f>IF(AND(MONTH($B67)&gt;=5,MONTH($B67)&lt;=9),VLOOKUP($A67,'Annual_Prices-Nominal'!$A$1:$AQ$39,MATCH('Forecast-Peak_OffPeak-Nominal'!AQ$2,'Annual_Prices-Nominal'!$A$2:$AQ$2,0),FALSE),0)</f>
        <v>0</v>
      </c>
      <c r="AR67" s="37">
        <f>IF(AND(MONTH($B67)&gt;=5,MONTH($B67)&lt;=9),VLOOKUP($A67,'Annual_Prices-Nominal'!$A$1:$AQ$39,MATCH('Forecast-Peak_OffPeak-Nominal'!AR$2,'Annual_Prices-Nominal'!$A$2:$AQ$2,0),FALSE),0)</f>
        <v>0</v>
      </c>
      <c r="AT67" s="83">
        <f>VLOOKUP($A67,'Annual_Prices-Nominal'!$A$4:$CH$39,MATCH('Forecast-Peak_OffPeak-Nominal'!AT$3,'Annual_Prices-Nominal'!$A$3:$CH$3,0),FALSE)</f>
        <v>9.64</v>
      </c>
      <c r="AU67" s="38">
        <f>VLOOKUP($A67,'Annual_Prices-Nominal'!$A$4:$CH$39,MATCH('Forecast-Peak_OffPeak-Nominal'!AU$3,'Annual_Prices-Nominal'!$A$3:$CH$3,0),FALSE)</f>
        <v>9.64</v>
      </c>
      <c r="AV67" s="38">
        <f>VLOOKUP($A67,'Annual_Prices-Nominal'!$A$4:$CH$39,MATCH('Forecast-Peak_OffPeak-Nominal'!AV$3,'Annual_Prices-Nominal'!$A$3:$CH$3,0),FALSE)</f>
        <v>0</v>
      </c>
      <c r="AX67" s="31">
        <f t="shared" si="8"/>
        <v>8.6538496932515336</v>
      </c>
      <c r="AY67" s="32">
        <f t="shared" si="9"/>
        <v>8.6614018404907984</v>
      </c>
      <c r="AZ67" s="32">
        <f t="shared" si="10"/>
        <v>8.6544601226993869</v>
      </c>
      <c r="BA67" s="32">
        <f t="shared" si="11"/>
        <v>7.0368271954674224</v>
      </c>
      <c r="BB67" s="32">
        <f t="shared" si="12"/>
        <v>7.1104815864022672</v>
      </c>
      <c r="BC67" s="38">
        <f t="shared" si="13"/>
        <v>4.8412256267409468</v>
      </c>
      <c r="BE67" s="60">
        <v>194.49648320359671</v>
      </c>
      <c r="BF67" s="38">
        <v>258.38956810543328</v>
      </c>
      <c r="BH67" s="31">
        <f>VLOOKUP($A67,'Annual_Prices-Nominal'!$A:$CA,MATCH(BH$3,'Annual_Prices-Nominal'!$A$3:$CA$3,0),0)</f>
        <v>30</v>
      </c>
      <c r="BI67" s="31">
        <f>VLOOKUP($A67,'Annual_Prices-Nominal'!$A:$CA,MATCH(BI$3,'Annual_Prices-Nominal'!$A$3:$CA$3,0),0)</f>
        <v>10.667999999999999</v>
      </c>
      <c r="BJ67" s="32">
        <f>VLOOKUP($A67,'Annual_Prices-Nominal'!$A:$CA,MATCH(BJ$3,'Annual_Prices-Nominal'!$A$3:$CA$3,0),0)</f>
        <v>10.667999999999999</v>
      </c>
      <c r="BK67" s="32">
        <f>VLOOKUP($A67,'Annual_Prices-Nominal'!$A:$CA,MATCH(BK$3,'Annual_Prices-Nominal'!$A$3:$CA$3,0),0)</f>
        <v>31.08</v>
      </c>
      <c r="BL67" s="32">
        <f>VLOOKUP($A67,'Annual_Prices-Nominal'!$A:$CA,MATCH(BL$3,'Annual_Prices-Nominal'!$A$3:$CA$3,0),0)</f>
        <v>31.08</v>
      </c>
      <c r="BM67" s="32">
        <f>VLOOKUP($A67,'Annual_Prices-Nominal'!$A:$CA,MATCH(BM$3,'Annual_Prices-Nominal'!$A$3:$CA$3,0),0)</f>
        <v>31.08</v>
      </c>
      <c r="BN67" s="32">
        <f>VLOOKUP($A67,'Annual_Prices-Nominal'!$A:$CA,MATCH(BN$3,'Annual_Prices-Nominal'!$A$3:$CA$3,0),0)</f>
        <v>9.99</v>
      </c>
      <c r="BO67" s="32">
        <f>VLOOKUP($A67,'Annual_Prices-Nominal'!$A:$CA,MATCH(BO$3,'Annual_Prices-Nominal'!$A$3:$CA$3,0),0)</f>
        <v>16.649999999999999</v>
      </c>
      <c r="BP67" s="32">
        <f>VLOOKUP($A67,'Annual_Prices-Nominal'!$A:$CA,MATCH(BP$3,'Annual_Prices-Nominal'!$A$3:$CA$3,0),0)</f>
        <v>20.54</v>
      </c>
      <c r="BQ67" s="32">
        <f>VLOOKUP($A67,'Annual_Prices-Nominal'!$A:$CA,MATCH(BQ$3,'Annual_Prices-Nominal'!$A$3:$CA$3,0),0)</f>
        <v>25.81</v>
      </c>
      <c r="BR67" s="32">
        <f>VLOOKUP($A67,'Annual_Prices-Nominal'!$A:$CA,MATCH(BR$3,'Annual_Prices-Nominal'!$A$3:$CA$3,0),0)</f>
        <v>25.81</v>
      </c>
      <c r="BS67" s="32">
        <f>VLOOKUP($A67,'Annual_Prices-Nominal'!$A:$CA,MATCH(BS$3,'Annual_Prices-Nominal'!$A$3:$CA$3,0),0)</f>
        <v>24.15</v>
      </c>
      <c r="BT67" s="32">
        <f>VLOOKUP($A67,'Annual_Prices-Nominal'!$A:$CA,MATCH(BT$3,'Annual_Prices-Nominal'!$A$3:$CA$3,0),0)</f>
        <v>23.87</v>
      </c>
      <c r="BU67" s="32">
        <f>VLOOKUP($A67,'Annual_Prices-Nominal'!$A:$CA,MATCH(BU$3,'Annual_Prices-Nominal'!$A$3:$CA$3,0),0)</f>
        <v>23.87</v>
      </c>
      <c r="BV67" s="32">
        <f>VLOOKUP($A67,'Annual_Prices-Nominal'!$A:$CA,MATCH(BV$3,'Annual_Prices-Nominal'!$A$3:$CA$3,0),0)</f>
        <v>23.87</v>
      </c>
      <c r="BW67" s="32">
        <f>VLOOKUP($A67,'Annual_Prices-Nominal'!$A:$CA,MATCH(BW$3,'Annual_Prices-Nominal'!$A$3:$CA$3,0),0)</f>
        <v>16.649999999999999</v>
      </c>
      <c r="BX67" s="32">
        <f>VLOOKUP($A67,'Annual_Prices-Nominal'!$A:$CA,MATCH(BX$3,'Annual_Prices-Nominal'!$A$3:$CA$3,0),0)</f>
        <v>16.649999999999999</v>
      </c>
      <c r="BY67" s="32">
        <f>VLOOKUP($A67,'Annual_Prices-Nominal'!$A:$CA,MATCH(BY$3,'Annual_Prices-Nominal'!$A$3:$CA$3,0),0)</f>
        <v>3.33</v>
      </c>
      <c r="BZ67" s="32">
        <f>VLOOKUP($A67,'Annual_Prices-Nominal'!$A:$CA,MATCH(BZ$3,'Annual_Prices-Nominal'!$A$3:$CA$3,0),0)</f>
        <v>3.33</v>
      </c>
      <c r="CA67" s="32">
        <f>VLOOKUP($A67,'Annual_Prices-Nominal'!$A:$CA,MATCH(CA$3,'Annual_Prices-Nominal'!$A$3:$CA$3,0),0)</f>
        <v>2.1842100000000002</v>
      </c>
      <c r="CB67" s="38">
        <f>VLOOKUP($A67,'Annual_Prices-Nominal'!$A:$CA,MATCH(CB$3,'Annual_Prices-Nominal'!$A$3:$CA$3,0),0)</f>
        <v>0.43199880000000002</v>
      </c>
      <c r="CD67" s="39">
        <f>VLOOKUP($A67,GDP!$A$8:$D$50,3,0)</f>
        <v>1.8306194783228914E-2</v>
      </c>
    </row>
    <row r="68" spans="1:82" ht="14.4" x14ac:dyDescent="0.3">
      <c r="A68" s="23">
        <f t="shared" si="14"/>
        <v>2028</v>
      </c>
      <c r="B68" s="27">
        <f t="shared" si="15"/>
        <v>46874</v>
      </c>
      <c r="C68" s="31">
        <v>30.451750000000001</v>
      </c>
      <c r="D68" s="32">
        <v>27.530329999999999</v>
      </c>
      <c r="E68" s="32">
        <v>31.73489</v>
      </c>
      <c r="F68" s="32">
        <v>28.045470000000002</v>
      </c>
      <c r="G68" s="32">
        <v>31.70356</v>
      </c>
      <c r="H68" s="32">
        <v>27.587219999999999</v>
      </c>
      <c r="I68" s="32">
        <v>28.53</v>
      </c>
      <c r="J68" s="32">
        <v>27.43</v>
      </c>
      <c r="K68" s="32">
        <v>28.73</v>
      </c>
      <c r="L68" s="32">
        <v>27.62</v>
      </c>
      <c r="M68" s="32">
        <v>23.36</v>
      </c>
      <c r="N68" s="32">
        <v>24.67</v>
      </c>
      <c r="P68" s="32">
        <f>VLOOKUP($A68,'Annual_Prices-Nominal'!$A$4:$X$39,MATCH('Forecast-Peak_OffPeak-Nominal'!P$3,'Annual_Prices-Nominal'!$A$3:$X$3,0),FALSE)</f>
        <v>88.956000000000003</v>
      </c>
      <c r="Q68" s="32">
        <f>VLOOKUP($A68,'Annual_Prices-Nominal'!$A$4:$X$39,MATCH('Forecast-Peak_OffPeak-Nominal'!Q$3,'Annual_Prices-Nominal'!$A$3:$X$3,0),FALSE)</f>
        <v>89.71</v>
      </c>
      <c r="R68" s="32">
        <f>VLOOKUP($A68,'Annual_Prices-Nominal'!$A$4:$X$39,MATCH('Forecast-Peak_OffPeak-Nominal'!R$3,'Annual_Prices-Nominal'!$A$3:$X$3,0),FALSE)</f>
        <v>88.19</v>
      </c>
      <c r="S68" s="32">
        <f>VLOOKUP($A68,'Annual_Prices-Nominal'!$A$4:$X$39,MATCH('Forecast-Peak_OffPeak-Nominal'!S$3,'Annual_Prices-Nominal'!$A$3:$X$3,0),FALSE)</f>
        <v>87.25</v>
      </c>
      <c r="T68" s="32">
        <f>VLOOKUP($A68,'Annual_Prices-Nominal'!$A$4:$X$39,MATCH('Forecast-Peak_OffPeak-Nominal'!T$3,'Annual_Prices-Nominal'!$A$3:$X$3,0),FALSE)</f>
        <v>52.889617210034579</v>
      </c>
      <c r="U68" s="32">
        <f>VLOOKUP($A68,'Annual_Prices-Nominal'!$A$4:$X$39,MATCH('Forecast-Peak_OffPeak-Nominal'!U$3,'Annual_Prices-Nominal'!$A$3:$X$3,0),FALSE)</f>
        <v>50.64</v>
      </c>
      <c r="V68" s="32">
        <f>VLOOKUP($A68,'Annual_Prices-Nominal'!$A$4:$X$39,MATCH('Forecast-Peak_OffPeak-Nominal'!V$3,'Annual_Prices-Nominal'!$A$3:$X$3,0),FALSE)</f>
        <v>50.70097391304347</v>
      </c>
      <c r="W68" s="32">
        <f>VLOOKUP($A68,'Annual_Prices-Nominal'!$A$4:$X$39,MATCH('Forecast-Peak_OffPeak-Nominal'!W$3,'Annual_Prices-Nominal'!$A$3:$X$3,0),FALSE)</f>
        <v>15.8</v>
      </c>
      <c r="X68" s="32">
        <f>VLOOKUP($A68,'Annual_Prices-Nominal'!$A$4:$X$39,MATCH('Forecast-Peak_OffPeak-Nominal'!X$3,'Annual_Prices-Nominal'!$A$3:$X$3,0),FALSE)</f>
        <v>13.78</v>
      </c>
      <c r="Y68" s="38">
        <f>VLOOKUP($A68,'Annual_Prices-Nominal'!$A$4:$X$39,MATCH('Forecast-Peak_OffPeak-Nominal'!Y$3,'Annual_Prices-Nominal'!$A$3:$X$3,0),FALSE)</f>
        <v>36.484936170212769</v>
      </c>
      <c r="AA68" s="31">
        <v>3.58</v>
      </c>
      <c r="AB68" s="32">
        <v>3.25</v>
      </c>
      <c r="AC68" s="32">
        <v>2.94</v>
      </c>
      <c r="AD68" s="32">
        <v>3.59</v>
      </c>
      <c r="AE68" s="32">
        <v>3.56</v>
      </c>
      <c r="AF68" s="32">
        <v>3.29</v>
      </c>
      <c r="AG68" s="38">
        <v>0.3284091582305439</v>
      </c>
      <c r="AI68" s="32">
        <v>9.0305869931263487</v>
      </c>
      <c r="AJ68" s="38">
        <v>3.5816886111726598</v>
      </c>
      <c r="AL68" s="33">
        <v>0.54787236269847472</v>
      </c>
      <c r="AM68" s="33">
        <v>0.74850477016656281</v>
      </c>
      <c r="AO68" s="34">
        <f>VLOOKUP($A68,'Annual_Prices-Nominal'!$A$4:$CH$39,MATCH('Forecast-Peak_OffPeak-Nominal'!AO$3,'Annual_Prices-Nominal'!$A$3:$CH$3,0),FALSE)</f>
        <v>2</v>
      </c>
      <c r="AP68" s="35">
        <f>VLOOKUP($A68,'Annual_Prices-Nominal'!$A$4:$CH$39,MATCH('Forecast-Peak_OffPeak-Nominal'!AP$3,'Annual_Prices-Nominal'!$A$3:$CH$3,0),FALSE)</f>
        <v>2</v>
      </c>
      <c r="AQ68" s="36">
        <f>IF(AND(MONTH($B68)&gt;=5,MONTH($B68)&lt;=9),VLOOKUP($A68,'Annual_Prices-Nominal'!$A$1:$AQ$39,MATCH('Forecast-Peak_OffPeak-Nominal'!AQ$2,'Annual_Prices-Nominal'!$A$2:$AQ$2,0),FALSE),0)</f>
        <v>365</v>
      </c>
      <c r="AR68" s="37">
        <f>IF(AND(MONTH($B68)&gt;=5,MONTH($B68)&lt;=9),VLOOKUP($A68,'Annual_Prices-Nominal'!$A$1:$AQ$39,MATCH('Forecast-Peak_OffPeak-Nominal'!AR$2,'Annual_Prices-Nominal'!$A$2:$AQ$2,0),FALSE),0)</f>
        <v>2500</v>
      </c>
      <c r="AT68" s="83">
        <f>VLOOKUP($A68,'Annual_Prices-Nominal'!$A$4:$CH$39,MATCH('Forecast-Peak_OffPeak-Nominal'!AT$3,'Annual_Prices-Nominal'!$A$3:$CH$3,0),FALSE)</f>
        <v>9.64</v>
      </c>
      <c r="AU68" s="38">
        <f>VLOOKUP($A68,'Annual_Prices-Nominal'!$A$4:$CH$39,MATCH('Forecast-Peak_OffPeak-Nominal'!AU$3,'Annual_Prices-Nominal'!$A$3:$CH$3,0),FALSE)</f>
        <v>9.64</v>
      </c>
      <c r="AV68" s="38">
        <f>VLOOKUP($A68,'Annual_Prices-Nominal'!$A$4:$CH$39,MATCH('Forecast-Peak_OffPeak-Nominal'!AV$3,'Annual_Prices-Nominal'!$A$3:$CH$3,0),FALSE)</f>
        <v>0</v>
      </c>
      <c r="AX68" s="31">
        <f t="shared" si="8"/>
        <v>9.3697692307692311</v>
      </c>
      <c r="AY68" s="32">
        <f t="shared" si="9"/>
        <v>9.6458632218844986</v>
      </c>
      <c r="AZ68" s="32">
        <f t="shared" si="10"/>
        <v>9.6363404255319143</v>
      </c>
      <c r="BA68" s="32">
        <f t="shared" si="11"/>
        <v>8.0140449438202257</v>
      </c>
      <c r="BB68" s="32">
        <f t="shared" si="12"/>
        <v>8.0702247191011232</v>
      </c>
      <c r="BC68" s="38">
        <f t="shared" si="13"/>
        <v>6.506963788300836</v>
      </c>
      <c r="BE68" s="60">
        <v>194.49648320359671</v>
      </c>
      <c r="BF68" s="38">
        <v>258.38956810543328</v>
      </c>
      <c r="BH68" s="31">
        <f>VLOOKUP($A68,'Annual_Prices-Nominal'!$A:$CA,MATCH(BH$3,'Annual_Prices-Nominal'!$A$3:$CA$3,0),0)</f>
        <v>30</v>
      </c>
      <c r="BI68" s="31">
        <f>VLOOKUP($A68,'Annual_Prices-Nominal'!$A:$CA,MATCH(BI$3,'Annual_Prices-Nominal'!$A$3:$CA$3,0),0)</f>
        <v>10.667999999999999</v>
      </c>
      <c r="BJ68" s="32">
        <f>VLOOKUP($A68,'Annual_Prices-Nominal'!$A:$CA,MATCH(BJ$3,'Annual_Prices-Nominal'!$A$3:$CA$3,0),0)</f>
        <v>10.667999999999999</v>
      </c>
      <c r="BK68" s="32">
        <f>VLOOKUP($A68,'Annual_Prices-Nominal'!$A:$CA,MATCH(BK$3,'Annual_Prices-Nominal'!$A$3:$CA$3,0),0)</f>
        <v>31.08</v>
      </c>
      <c r="BL68" s="32">
        <f>VLOOKUP($A68,'Annual_Prices-Nominal'!$A:$CA,MATCH(BL$3,'Annual_Prices-Nominal'!$A$3:$CA$3,0),0)</f>
        <v>31.08</v>
      </c>
      <c r="BM68" s="32">
        <f>VLOOKUP($A68,'Annual_Prices-Nominal'!$A:$CA,MATCH(BM$3,'Annual_Prices-Nominal'!$A$3:$CA$3,0),0)</f>
        <v>31.08</v>
      </c>
      <c r="BN68" s="32">
        <f>VLOOKUP($A68,'Annual_Prices-Nominal'!$A:$CA,MATCH(BN$3,'Annual_Prices-Nominal'!$A$3:$CA$3,0),0)</f>
        <v>9.99</v>
      </c>
      <c r="BO68" s="32">
        <f>VLOOKUP($A68,'Annual_Prices-Nominal'!$A:$CA,MATCH(BO$3,'Annual_Prices-Nominal'!$A$3:$CA$3,0),0)</f>
        <v>16.649999999999999</v>
      </c>
      <c r="BP68" s="32">
        <f>VLOOKUP($A68,'Annual_Prices-Nominal'!$A:$CA,MATCH(BP$3,'Annual_Prices-Nominal'!$A$3:$CA$3,0),0)</f>
        <v>20.54</v>
      </c>
      <c r="BQ68" s="32">
        <f>VLOOKUP($A68,'Annual_Prices-Nominal'!$A:$CA,MATCH(BQ$3,'Annual_Prices-Nominal'!$A$3:$CA$3,0),0)</f>
        <v>25.81</v>
      </c>
      <c r="BR68" s="32">
        <f>VLOOKUP($A68,'Annual_Prices-Nominal'!$A:$CA,MATCH(BR$3,'Annual_Prices-Nominal'!$A$3:$CA$3,0),0)</f>
        <v>25.81</v>
      </c>
      <c r="BS68" s="32">
        <f>VLOOKUP($A68,'Annual_Prices-Nominal'!$A:$CA,MATCH(BS$3,'Annual_Prices-Nominal'!$A$3:$CA$3,0),0)</f>
        <v>24.15</v>
      </c>
      <c r="BT68" s="32">
        <f>VLOOKUP($A68,'Annual_Prices-Nominal'!$A:$CA,MATCH(BT$3,'Annual_Prices-Nominal'!$A$3:$CA$3,0),0)</f>
        <v>23.87</v>
      </c>
      <c r="BU68" s="32">
        <f>VLOOKUP($A68,'Annual_Prices-Nominal'!$A:$CA,MATCH(BU$3,'Annual_Prices-Nominal'!$A$3:$CA$3,0),0)</f>
        <v>23.87</v>
      </c>
      <c r="BV68" s="32">
        <f>VLOOKUP($A68,'Annual_Prices-Nominal'!$A:$CA,MATCH(BV$3,'Annual_Prices-Nominal'!$A$3:$CA$3,0),0)</f>
        <v>23.87</v>
      </c>
      <c r="BW68" s="32">
        <f>VLOOKUP($A68,'Annual_Prices-Nominal'!$A:$CA,MATCH(BW$3,'Annual_Prices-Nominal'!$A$3:$CA$3,0),0)</f>
        <v>16.649999999999999</v>
      </c>
      <c r="BX68" s="32">
        <f>VLOOKUP($A68,'Annual_Prices-Nominal'!$A:$CA,MATCH(BX$3,'Annual_Prices-Nominal'!$A$3:$CA$3,0),0)</f>
        <v>16.649999999999999</v>
      </c>
      <c r="BY68" s="32">
        <f>VLOOKUP($A68,'Annual_Prices-Nominal'!$A:$CA,MATCH(BY$3,'Annual_Prices-Nominal'!$A$3:$CA$3,0),0)</f>
        <v>3.33</v>
      </c>
      <c r="BZ68" s="32">
        <f>VLOOKUP($A68,'Annual_Prices-Nominal'!$A:$CA,MATCH(BZ$3,'Annual_Prices-Nominal'!$A$3:$CA$3,0),0)</f>
        <v>3.33</v>
      </c>
      <c r="CA68" s="32">
        <f>VLOOKUP($A68,'Annual_Prices-Nominal'!$A:$CA,MATCH(CA$3,'Annual_Prices-Nominal'!$A$3:$CA$3,0),0)</f>
        <v>2.1842100000000002</v>
      </c>
      <c r="CB68" s="38">
        <f>VLOOKUP($A68,'Annual_Prices-Nominal'!$A:$CA,MATCH(CB$3,'Annual_Prices-Nominal'!$A$3:$CA$3,0),0)</f>
        <v>0.43199880000000002</v>
      </c>
      <c r="CD68" s="39">
        <f>VLOOKUP($A68,GDP!$A$8:$D$50,3,0)</f>
        <v>1.8306194783228914E-2</v>
      </c>
    </row>
    <row r="69" spans="1:82" ht="14.4" x14ac:dyDescent="0.3">
      <c r="A69" s="23">
        <f t="shared" si="14"/>
        <v>2028</v>
      </c>
      <c r="B69" s="27">
        <f t="shared" si="15"/>
        <v>46905</v>
      </c>
      <c r="C69" s="31">
        <v>31.525379999999998</v>
      </c>
      <c r="D69" s="32">
        <v>27.831289999999999</v>
      </c>
      <c r="E69" s="32">
        <v>32.444330000000001</v>
      </c>
      <c r="F69" s="32">
        <v>27.629809999999999</v>
      </c>
      <c r="G69" s="32">
        <v>32.67651</v>
      </c>
      <c r="H69" s="32">
        <v>27.219239999999999</v>
      </c>
      <c r="I69" s="32">
        <v>27.52</v>
      </c>
      <c r="J69" s="32">
        <v>26.58</v>
      </c>
      <c r="K69" s="32">
        <v>27.74</v>
      </c>
      <c r="L69" s="32">
        <v>26.77</v>
      </c>
      <c r="M69" s="32">
        <v>21.03</v>
      </c>
      <c r="N69" s="32">
        <v>20.3</v>
      </c>
      <c r="P69" s="32">
        <f>VLOOKUP($A69,'Annual_Prices-Nominal'!$A$4:$X$39,MATCH('Forecast-Peak_OffPeak-Nominal'!P$3,'Annual_Prices-Nominal'!$A$3:$X$3,0),FALSE)</f>
        <v>88.956000000000003</v>
      </c>
      <c r="Q69" s="32">
        <f>VLOOKUP($A69,'Annual_Prices-Nominal'!$A$4:$X$39,MATCH('Forecast-Peak_OffPeak-Nominal'!Q$3,'Annual_Prices-Nominal'!$A$3:$X$3,0),FALSE)</f>
        <v>89.71</v>
      </c>
      <c r="R69" s="32">
        <f>VLOOKUP($A69,'Annual_Prices-Nominal'!$A$4:$X$39,MATCH('Forecast-Peak_OffPeak-Nominal'!R$3,'Annual_Prices-Nominal'!$A$3:$X$3,0),FALSE)</f>
        <v>88.19</v>
      </c>
      <c r="S69" s="32">
        <f>VLOOKUP($A69,'Annual_Prices-Nominal'!$A$4:$X$39,MATCH('Forecast-Peak_OffPeak-Nominal'!S$3,'Annual_Prices-Nominal'!$A$3:$X$3,0),FALSE)</f>
        <v>87.25</v>
      </c>
      <c r="T69" s="32">
        <f>VLOOKUP($A69,'Annual_Prices-Nominal'!$A$4:$X$39,MATCH('Forecast-Peak_OffPeak-Nominal'!T$3,'Annual_Prices-Nominal'!$A$3:$X$3,0),FALSE)</f>
        <v>52.889617210034579</v>
      </c>
      <c r="U69" s="32">
        <f>VLOOKUP($A69,'Annual_Prices-Nominal'!$A$4:$X$39,MATCH('Forecast-Peak_OffPeak-Nominal'!U$3,'Annual_Prices-Nominal'!$A$3:$X$3,0),FALSE)</f>
        <v>50.64</v>
      </c>
      <c r="V69" s="32">
        <f>VLOOKUP($A69,'Annual_Prices-Nominal'!$A$4:$X$39,MATCH('Forecast-Peak_OffPeak-Nominal'!V$3,'Annual_Prices-Nominal'!$A$3:$X$3,0),FALSE)</f>
        <v>50.70097391304347</v>
      </c>
      <c r="W69" s="32">
        <f>VLOOKUP($A69,'Annual_Prices-Nominal'!$A$4:$X$39,MATCH('Forecast-Peak_OffPeak-Nominal'!W$3,'Annual_Prices-Nominal'!$A$3:$X$3,0),FALSE)</f>
        <v>15.8</v>
      </c>
      <c r="X69" s="32">
        <f>VLOOKUP($A69,'Annual_Prices-Nominal'!$A$4:$X$39,MATCH('Forecast-Peak_OffPeak-Nominal'!X$3,'Annual_Prices-Nominal'!$A$3:$X$3,0),FALSE)</f>
        <v>13.78</v>
      </c>
      <c r="Y69" s="38">
        <f>VLOOKUP($A69,'Annual_Prices-Nominal'!$A$4:$X$39,MATCH('Forecast-Peak_OffPeak-Nominal'!Y$3,'Annual_Prices-Nominal'!$A$3:$X$3,0),FALSE)</f>
        <v>36.484936170212769</v>
      </c>
      <c r="AA69" s="31">
        <v>3.61</v>
      </c>
      <c r="AB69" s="32">
        <v>2.94</v>
      </c>
      <c r="AC69" s="32">
        <v>3.27</v>
      </c>
      <c r="AD69" s="32">
        <v>3.27</v>
      </c>
      <c r="AE69" s="32">
        <v>3.61</v>
      </c>
      <c r="AF69" s="32">
        <v>3.12</v>
      </c>
      <c r="AG69" s="38">
        <v>0.3284091582305439</v>
      </c>
      <c r="AI69" s="32">
        <v>9.0568280493471782</v>
      </c>
      <c r="AJ69" s="38">
        <v>3.6079296673934902</v>
      </c>
      <c r="AL69" s="33">
        <v>0.5503886427411715</v>
      </c>
      <c r="AM69" s="33">
        <v>0.75102105020925969</v>
      </c>
      <c r="AO69" s="34">
        <f>VLOOKUP($A69,'Annual_Prices-Nominal'!$A$4:$CH$39,MATCH('Forecast-Peak_OffPeak-Nominal'!AO$3,'Annual_Prices-Nominal'!$A$3:$CH$3,0),FALSE)</f>
        <v>2</v>
      </c>
      <c r="AP69" s="35">
        <f>VLOOKUP($A69,'Annual_Prices-Nominal'!$A$4:$CH$39,MATCH('Forecast-Peak_OffPeak-Nominal'!AP$3,'Annual_Prices-Nominal'!$A$3:$CH$3,0),FALSE)</f>
        <v>2</v>
      </c>
      <c r="AQ69" s="36">
        <f>IF(AND(MONTH($B69)&gt;=5,MONTH($B69)&lt;=9),VLOOKUP($A69,'Annual_Prices-Nominal'!$A$1:$AQ$39,MATCH('Forecast-Peak_OffPeak-Nominal'!AQ$2,'Annual_Prices-Nominal'!$A$2:$AQ$2,0),FALSE),0)</f>
        <v>365</v>
      </c>
      <c r="AR69" s="37">
        <f>IF(AND(MONTH($B69)&gt;=5,MONTH($B69)&lt;=9),VLOOKUP($A69,'Annual_Prices-Nominal'!$A$1:$AQ$39,MATCH('Forecast-Peak_OffPeak-Nominal'!AR$2,'Annual_Prices-Nominal'!$A$2:$AQ$2,0),FALSE),0)</f>
        <v>2500</v>
      </c>
      <c r="AT69" s="83">
        <f>VLOOKUP($A69,'Annual_Prices-Nominal'!$A$4:$CH$39,MATCH('Forecast-Peak_OffPeak-Nominal'!AT$3,'Annual_Prices-Nominal'!$A$3:$CH$3,0),FALSE)</f>
        <v>9.64</v>
      </c>
      <c r="AU69" s="38">
        <f>VLOOKUP($A69,'Annual_Prices-Nominal'!$A$4:$CH$39,MATCH('Forecast-Peak_OffPeak-Nominal'!AU$3,'Annual_Prices-Nominal'!$A$3:$CH$3,0),FALSE)</f>
        <v>9.64</v>
      </c>
      <c r="AV69" s="38">
        <f>VLOOKUP($A69,'Annual_Prices-Nominal'!$A$4:$CH$39,MATCH('Forecast-Peak_OffPeak-Nominal'!AV$3,'Annual_Prices-Nominal'!$A$3:$CH$3,0),FALSE)</f>
        <v>0</v>
      </c>
      <c r="AX69" s="31">
        <f t="shared" si="8"/>
        <v>10.722918367346939</v>
      </c>
      <c r="AY69" s="32">
        <f t="shared" si="9"/>
        <v>10.398823717948718</v>
      </c>
      <c r="AZ69" s="32">
        <f t="shared" si="10"/>
        <v>10.473240384615384</v>
      </c>
      <c r="BA69" s="32">
        <f t="shared" si="11"/>
        <v>7.6232686980609419</v>
      </c>
      <c r="BB69" s="32">
        <f t="shared" si="12"/>
        <v>7.6842105263157894</v>
      </c>
      <c r="BC69" s="38">
        <f t="shared" si="13"/>
        <v>6.431192660550459</v>
      </c>
      <c r="BE69" s="60">
        <v>194.49648320359671</v>
      </c>
      <c r="BF69" s="38">
        <v>258.38956810543328</v>
      </c>
      <c r="BH69" s="31">
        <f>VLOOKUP($A69,'Annual_Prices-Nominal'!$A:$CA,MATCH(BH$3,'Annual_Prices-Nominal'!$A$3:$CA$3,0),0)</f>
        <v>30</v>
      </c>
      <c r="BI69" s="31">
        <f>VLOOKUP($A69,'Annual_Prices-Nominal'!$A:$CA,MATCH(BI$3,'Annual_Prices-Nominal'!$A$3:$CA$3,0),0)</f>
        <v>10.667999999999999</v>
      </c>
      <c r="BJ69" s="32">
        <f>VLOOKUP($A69,'Annual_Prices-Nominal'!$A:$CA,MATCH(BJ$3,'Annual_Prices-Nominal'!$A$3:$CA$3,0),0)</f>
        <v>10.667999999999999</v>
      </c>
      <c r="BK69" s="32">
        <f>VLOOKUP($A69,'Annual_Prices-Nominal'!$A:$CA,MATCH(BK$3,'Annual_Prices-Nominal'!$A$3:$CA$3,0),0)</f>
        <v>31.08</v>
      </c>
      <c r="BL69" s="32">
        <f>VLOOKUP($A69,'Annual_Prices-Nominal'!$A:$CA,MATCH(BL$3,'Annual_Prices-Nominal'!$A$3:$CA$3,0),0)</f>
        <v>31.08</v>
      </c>
      <c r="BM69" s="32">
        <f>VLOOKUP($A69,'Annual_Prices-Nominal'!$A:$CA,MATCH(BM$3,'Annual_Prices-Nominal'!$A$3:$CA$3,0),0)</f>
        <v>31.08</v>
      </c>
      <c r="BN69" s="32">
        <f>VLOOKUP($A69,'Annual_Prices-Nominal'!$A:$CA,MATCH(BN$3,'Annual_Prices-Nominal'!$A$3:$CA$3,0),0)</f>
        <v>9.99</v>
      </c>
      <c r="BO69" s="32">
        <f>VLOOKUP($A69,'Annual_Prices-Nominal'!$A:$CA,MATCH(BO$3,'Annual_Prices-Nominal'!$A$3:$CA$3,0),0)</f>
        <v>16.649999999999999</v>
      </c>
      <c r="BP69" s="32">
        <f>VLOOKUP($A69,'Annual_Prices-Nominal'!$A:$CA,MATCH(BP$3,'Annual_Prices-Nominal'!$A$3:$CA$3,0),0)</f>
        <v>20.54</v>
      </c>
      <c r="BQ69" s="32">
        <f>VLOOKUP($A69,'Annual_Prices-Nominal'!$A:$CA,MATCH(BQ$3,'Annual_Prices-Nominal'!$A$3:$CA$3,0),0)</f>
        <v>25.81</v>
      </c>
      <c r="BR69" s="32">
        <f>VLOOKUP($A69,'Annual_Prices-Nominal'!$A:$CA,MATCH(BR$3,'Annual_Prices-Nominal'!$A$3:$CA$3,0),0)</f>
        <v>25.81</v>
      </c>
      <c r="BS69" s="32">
        <f>VLOOKUP($A69,'Annual_Prices-Nominal'!$A:$CA,MATCH(BS$3,'Annual_Prices-Nominal'!$A$3:$CA$3,0),0)</f>
        <v>24.15</v>
      </c>
      <c r="BT69" s="32">
        <f>VLOOKUP($A69,'Annual_Prices-Nominal'!$A:$CA,MATCH(BT$3,'Annual_Prices-Nominal'!$A$3:$CA$3,0),0)</f>
        <v>23.87</v>
      </c>
      <c r="BU69" s="32">
        <f>VLOOKUP($A69,'Annual_Prices-Nominal'!$A:$CA,MATCH(BU$3,'Annual_Prices-Nominal'!$A$3:$CA$3,0),0)</f>
        <v>23.87</v>
      </c>
      <c r="BV69" s="32">
        <f>VLOOKUP($A69,'Annual_Prices-Nominal'!$A:$CA,MATCH(BV$3,'Annual_Prices-Nominal'!$A$3:$CA$3,0),0)</f>
        <v>23.87</v>
      </c>
      <c r="BW69" s="32">
        <f>VLOOKUP($A69,'Annual_Prices-Nominal'!$A:$CA,MATCH(BW$3,'Annual_Prices-Nominal'!$A$3:$CA$3,0),0)</f>
        <v>16.649999999999999</v>
      </c>
      <c r="BX69" s="32">
        <f>VLOOKUP($A69,'Annual_Prices-Nominal'!$A:$CA,MATCH(BX$3,'Annual_Prices-Nominal'!$A$3:$CA$3,0),0)</f>
        <v>16.649999999999999</v>
      </c>
      <c r="BY69" s="32">
        <f>VLOOKUP($A69,'Annual_Prices-Nominal'!$A:$CA,MATCH(BY$3,'Annual_Prices-Nominal'!$A$3:$CA$3,0),0)</f>
        <v>3.33</v>
      </c>
      <c r="BZ69" s="32">
        <f>VLOOKUP($A69,'Annual_Prices-Nominal'!$A:$CA,MATCH(BZ$3,'Annual_Prices-Nominal'!$A$3:$CA$3,0),0)</f>
        <v>3.33</v>
      </c>
      <c r="CA69" s="32">
        <f>VLOOKUP($A69,'Annual_Prices-Nominal'!$A:$CA,MATCH(CA$3,'Annual_Prices-Nominal'!$A$3:$CA$3,0),0)</f>
        <v>2.1842100000000002</v>
      </c>
      <c r="CB69" s="38">
        <f>VLOOKUP($A69,'Annual_Prices-Nominal'!$A:$CA,MATCH(CB$3,'Annual_Prices-Nominal'!$A$3:$CA$3,0),0)</f>
        <v>0.43199880000000002</v>
      </c>
      <c r="CD69" s="39">
        <f>VLOOKUP($A69,GDP!$A$8:$D$50,3,0)</f>
        <v>1.8306194783228914E-2</v>
      </c>
    </row>
    <row r="70" spans="1:82" ht="14.4" x14ac:dyDescent="0.3">
      <c r="A70" s="23">
        <f t="shared" si="14"/>
        <v>2028</v>
      </c>
      <c r="B70" s="27">
        <f t="shared" si="15"/>
        <v>46935</v>
      </c>
      <c r="C70" s="31">
        <v>34.443570000000001</v>
      </c>
      <c r="D70" s="32">
        <v>29.934380000000001</v>
      </c>
      <c r="E70" s="32">
        <v>35.028239999999997</v>
      </c>
      <c r="F70" s="32">
        <v>30.159189999999999</v>
      </c>
      <c r="G70" s="32">
        <v>35.59057</v>
      </c>
      <c r="H70" s="32">
        <v>30.112760000000002</v>
      </c>
      <c r="I70" s="32">
        <v>28.64</v>
      </c>
      <c r="J70" s="32">
        <v>27.21</v>
      </c>
      <c r="K70" s="32">
        <v>28.77</v>
      </c>
      <c r="L70" s="32">
        <v>27.36</v>
      </c>
      <c r="M70" s="32">
        <v>25.65</v>
      </c>
      <c r="N70" s="32">
        <v>23.3</v>
      </c>
      <c r="P70" s="32">
        <f>VLOOKUP($A70,'Annual_Prices-Nominal'!$A$4:$X$39,MATCH('Forecast-Peak_OffPeak-Nominal'!P$3,'Annual_Prices-Nominal'!$A$3:$X$3,0),FALSE)</f>
        <v>88.956000000000003</v>
      </c>
      <c r="Q70" s="32">
        <f>VLOOKUP($A70,'Annual_Prices-Nominal'!$A$4:$X$39,MATCH('Forecast-Peak_OffPeak-Nominal'!Q$3,'Annual_Prices-Nominal'!$A$3:$X$3,0),FALSE)</f>
        <v>89.71</v>
      </c>
      <c r="R70" s="32">
        <f>VLOOKUP($A70,'Annual_Prices-Nominal'!$A$4:$X$39,MATCH('Forecast-Peak_OffPeak-Nominal'!R$3,'Annual_Prices-Nominal'!$A$3:$X$3,0),FALSE)</f>
        <v>88.19</v>
      </c>
      <c r="S70" s="32">
        <f>VLOOKUP($A70,'Annual_Prices-Nominal'!$A$4:$X$39,MATCH('Forecast-Peak_OffPeak-Nominal'!S$3,'Annual_Prices-Nominal'!$A$3:$X$3,0),FALSE)</f>
        <v>87.25</v>
      </c>
      <c r="T70" s="32">
        <f>VLOOKUP($A70,'Annual_Prices-Nominal'!$A$4:$X$39,MATCH('Forecast-Peak_OffPeak-Nominal'!T$3,'Annual_Prices-Nominal'!$A$3:$X$3,0),FALSE)</f>
        <v>52.889617210034579</v>
      </c>
      <c r="U70" s="32">
        <f>VLOOKUP($A70,'Annual_Prices-Nominal'!$A$4:$X$39,MATCH('Forecast-Peak_OffPeak-Nominal'!U$3,'Annual_Prices-Nominal'!$A$3:$X$3,0),FALSE)</f>
        <v>50.64</v>
      </c>
      <c r="V70" s="32">
        <f>VLOOKUP($A70,'Annual_Prices-Nominal'!$A$4:$X$39,MATCH('Forecast-Peak_OffPeak-Nominal'!V$3,'Annual_Prices-Nominal'!$A$3:$X$3,0),FALSE)</f>
        <v>50.70097391304347</v>
      </c>
      <c r="W70" s="32">
        <f>VLOOKUP($A70,'Annual_Prices-Nominal'!$A$4:$X$39,MATCH('Forecast-Peak_OffPeak-Nominal'!W$3,'Annual_Prices-Nominal'!$A$3:$X$3,0),FALSE)</f>
        <v>15.8</v>
      </c>
      <c r="X70" s="32">
        <f>VLOOKUP($A70,'Annual_Prices-Nominal'!$A$4:$X$39,MATCH('Forecast-Peak_OffPeak-Nominal'!X$3,'Annual_Prices-Nominal'!$A$3:$X$3,0),FALSE)</f>
        <v>13.78</v>
      </c>
      <c r="Y70" s="38">
        <f>VLOOKUP($A70,'Annual_Prices-Nominal'!$A$4:$X$39,MATCH('Forecast-Peak_OffPeak-Nominal'!Y$3,'Annual_Prices-Nominal'!$A$3:$X$3,0),FALSE)</f>
        <v>36.484936170212769</v>
      </c>
      <c r="AA70" s="31">
        <v>3.6</v>
      </c>
      <c r="AB70" s="32">
        <v>2.97</v>
      </c>
      <c r="AC70" s="32">
        <v>3.23</v>
      </c>
      <c r="AD70" s="32">
        <v>3.31</v>
      </c>
      <c r="AE70" s="32">
        <v>3.59</v>
      </c>
      <c r="AF70" s="32">
        <v>3.17</v>
      </c>
      <c r="AG70" s="38">
        <v>0.3284091582305439</v>
      </c>
      <c r="AI70" s="32">
        <v>9.0492056156188383</v>
      </c>
      <c r="AJ70" s="38">
        <v>3.6003072336651498</v>
      </c>
      <c r="AL70" s="33">
        <v>0.54595563004468317</v>
      </c>
      <c r="AM70" s="33">
        <v>0.74658803751277125</v>
      </c>
      <c r="AO70" s="34">
        <f>VLOOKUP($A70,'Annual_Prices-Nominal'!$A$4:$CH$39,MATCH('Forecast-Peak_OffPeak-Nominal'!AO$3,'Annual_Prices-Nominal'!$A$3:$CH$3,0),FALSE)</f>
        <v>2</v>
      </c>
      <c r="AP70" s="35">
        <f>VLOOKUP($A70,'Annual_Prices-Nominal'!$A$4:$CH$39,MATCH('Forecast-Peak_OffPeak-Nominal'!AP$3,'Annual_Prices-Nominal'!$A$3:$CH$3,0),FALSE)</f>
        <v>2</v>
      </c>
      <c r="AQ70" s="36">
        <f>IF(AND(MONTH($B70)&gt;=5,MONTH($B70)&lt;=9),VLOOKUP($A70,'Annual_Prices-Nominal'!$A$1:$AQ$39,MATCH('Forecast-Peak_OffPeak-Nominal'!AQ$2,'Annual_Prices-Nominal'!$A$2:$AQ$2,0),FALSE),0)</f>
        <v>365</v>
      </c>
      <c r="AR70" s="37">
        <f>IF(AND(MONTH($B70)&gt;=5,MONTH($B70)&lt;=9),VLOOKUP($A70,'Annual_Prices-Nominal'!$A$1:$AQ$39,MATCH('Forecast-Peak_OffPeak-Nominal'!AR$2,'Annual_Prices-Nominal'!$A$2:$AQ$2,0),FALSE),0)</f>
        <v>2500</v>
      </c>
      <c r="AT70" s="83">
        <f>VLOOKUP($A70,'Annual_Prices-Nominal'!$A$4:$CH$39,MATCH('Forecast-Peak_OffPeak-Nominal'!AT$3,'Annual_Prices-Nominal'!$A$3:$CH$3,0),FALSE)</f>
        <v>9.64</v>
      </c>
      <c r="AU70" s="38">
        <f>VLOOKUP($A70,'Annual_Prices-Nominal'!$A$4:$CH$39,MATCH('Forecast-Peak_OffPeak-Nominal'!AU$3,'Annual_Prices-Nominal'!$A$3:$CH$3,0),FALSE)</f>
        <v>9.64</v>
      </c>
      <c r="AV70" s="38">
        <f>VLOOKUP($A70,'Annual_Prices-Nominal'!$A$4:$CH$39,MATCH('Forecast-Peak_OffPeak-Nominal'!AV$3,'Annual_Prices-Nominal'!$A$3:$CH$3,0),FALSE)</f>
        <v>0</v>
      </c>
      <c r="AX70" s="31">
        <f t="shared" si="8"/>
        <v>11.597161616161616</v>
      </c>
      <c r="AY70" s="32">
        <f t="shared" si="9"/>
        <v>11.049917981072554</v>
      </c>
      <c r="AZ70" s="32">
        <f t="shared" si="10"/>
        <v>11.227309148264984</v>
      </c>
      <c r="BA70" s="32">
        <f t="shared" si="11"/>
        <v>7.9777158774373262</v>
      </c>
      <c r="BB70" s="32">
        <f t="shared" si="12"/>
        <v>8.013927576601672</v>
      </c>
      <c r="BC70" s="38">
        <f t="shared" si="13"/>
        <v>7.7492447129909356</v>
      </c>
      <c r="BE70" s="60">
        <v>194.49648320359671</v>
      </c>
      <c r="BF70" s="38">
        <v>258.38956810543328</v>
      </c>
      <c r="BH70" s="31">
        <f>VLOOKUP($A70,'Annual_Prices-Nominal'!$A:$CA,MATCH(BH$3,'Annual_Prices-Nominal'!$A$3:$CA$3,0),0)</f>
        <v>30</v>
      </c>
      <c r="BI70" s="31">
        <f>VLOOKUP($A70,'Annual_Prices-Nominal'!$A:$CA,MATCH(BI$3,'Annual_Prices-Nominal'!$A$3:$CA$3,0),0)</f>
        <v>10.667999999999999</v>
      </c>
      <c r="BJ70" s="32">
        <f>VLOOKUP($A70,'Annual_Prices-Nominal'!$A:$CA,MATCH(BJ$3,'Annual_Prices-Nominal'!$A$3:$CA$3,0),0)</f>
        <v>10.667999999999999</v>
      </c>
      <c r="BK70" s="32">
        <f>VLOOKUP($A70,'Annual_Prices-Nominal'!$A:$CA,MATCH(BK$3,'Annual_Prices-Nominal'!$A$3:$CA$3,0),0)</f>
        <v>31.08</v>
      </c>
      <c r="BL70" s="32">
        <f>VLOOKUP($A70,'Annual_Prices-Nominal'!$A:$CA,MATCH(BL$3,'Annual_Prices-Nominal'!$A$3:$CA$3,0),0)</f>
        <v>31.08</v>
      </c>
      <c r="BM70" s="32">
        <f>VLOOKUP($A70,'Annual_Prices-Nominal'!$A:$CA,MATCH(BM$3,'Annual_Prices-Nominal'!$A$3:$CA$3,0),0)</f>
        <v>31.08</v>
      </c>
      <c r="BN70" s="32">
        <f>VLOOKUP($A70,'Annual_Prices-Nominal'!$A:$CA,MATCH(BN$3,'Annual_Prices-Nominal'!$A$3:$CA$3,0),0)</f>
        <v>9.99</v>
      </c>
      <c r="BO70" s="32">
        <f>VLOOKUP($A70,'Annual_Prices-Nominal'!$A:$CA,MATCH(BO$3,'Annual_Prices-Nominal'!$A$3:$CA$3,0),0)</f>
        <v>16.649999999999999</v>
      </c>
      <c r="BP70" s="32">
        <f>VLOOKUP($A70,'Annual_Prices-Nominal'!$A:$CA,MATCH(BP$3,'Annual_Prices-Nominal'!$A$3:$CA$3,0),0)</f>
        <v>20.54</v>
      </c>
      <c r="BQ70" s="32">
        <f>VLOOKUP($A70,'Annual_Prices-Nominal'!$A:$CA,MATCH(BQ$3,'Annual_Prices-Nominal'!$A$3:$CA$3,0),0)</f>
        <v>25.81</v>
      </c>
      <c r="BR70" s="32">
        <f>VLOOKUP($A70,'Annual_Prices-Nominal'!$A:$CA,MATCH(BR$3,'Annual_Prices-Nominal'!$A$3:$CA$3,0),0)</f>
        <v>25.81</v>
      </c>
      <c r="BS70" s="32">
        <f>VLOOKUP($A70,'Annual_Prices-Nominal'!$A:$CA,MATCH(BS$3,'Annual_Prices-Nominal'!$A$3:$CA$3,0),0)</f>
        <v>24.15</v>
      </c>
      <c r="BT70" s="32">
        <f>VLOOKUP($A70,'Annual_Prices-Nominal'!$A:$CA,MATCH(BT$3,'Annual_Prices-Nominal'!$A$3:$CA$3,0),0)</f>
        <v>23.87</v>
      </c>
      <c r="BU70" s="32">
        <f>VLOOKUP($A70,'Annual_Prices-Nominal'!$A:$CA,MATCH(BU$3,'Annual_Prices-Nominal'!$A$3:$CA$3,0),0)</f>
        <v>23.87</v>
      </c>
      <c r="BV70" s="32">
        <f>VLOOKUP($A70,'Annual_Prices-Nominal'!$A:$CA,MATCH(BV$3,'Annual_Prices-Nominal'!$A$3:$CA$3,0),0)</f>
        <v>23.87</v>
      </c>
      <c r="BW70" s="32">
        <f>VLOOKUP($A70,'Annual_Prices-Nominal'!$A:$CA,MATCH(BW$3,'Annual_Prices-Nominal'!$A$3:$CA$3,0),0)</f>
        <v>16.649999999999999</v>
      </c>
      <c r="BX70" s="32">
        <f>VLOOKUP($A70,'Annual_Prices-Nominal'!$A:$CA,MATCH(BX$3,'Annual_Prices-Nominal'!$A$3:$CA$3,0),0)</f>
        <v>16.649999999999999</v>
      </c>
      <c r="BY70" s="32">
        <f>VLOOKUP($A70,'Annual_Prices-Nominal'!$A:$CA,MATCH(BY$3,'Annual_Prices-Nominal'!$A$3:$CA$3,0),0)</f>
        <v>3.33</v>
      </c>
      <c r="BZ70" s="32">
        <f>VLOOKUP($A70,'Annual_Prices-Nominal'!$A:$CA,MATCH(BZ$3,'Annual_Prices-Nominal'!$A$3:$CA$3,0),0)</f>
        <v>3.33</v>
      </c>
      <c r="CA70" s="32">
        <f>VLOOKUP($A70,'Annual_Prices-Nominal'!$A:$CA,MATCH(CA$3,'Annual_Prices-Nominal'!$A$3:$CA$3,0),0)</f>
        <v>2.1842100000000002</v>
      </c>
      <c r="CB70" s="38">
        <f>VLOOKUP($A70,'Annual_Prices-Nominal'!$A:$CA,MATCH(CB$3,'Annual_Prices-Nominal'!$A$3:$CA$3,0),0)</f>
        <v>0.43199880000000002</v>
      </c>
      <c r="CD70" s="39">
        <f>VLOOKUP($A70,GDP!$A$8:$D$50,3,0)</f>
        <v>1.8306194783228914E-2</v>
      </c>
    </row>
    <row r="71" spans="1:82" ht="14.4" x14ac:dyDescent="0.3">
      <c r="A71" s="23">
        <f t="shared" si="14"/>
        <v>2028</v>
      </c>
      <c r="B71" s="27">
        <f t="shared" si="15"/>
        <v>46966</v>
      </c>
      <c r="C71" s="31">
        <v>33.573459999999997</v>
      </c>
      <c r="D71" s="32">
        <v>29.59854</v>
      </c>
      <c r="E71" s="32">
        <v>33.325859999999999</v>
      </c>
      <c r="F71" s="32">
        <v>29.308</v>
      </c>
      <c r="G71" s="32">
        <v>33.765830000000001</v>
      </c>
      <c r="H71" s="32">
        <v>29.155460000000001</v>
      </c>
      <c r="I71" s="32">
        <v>27.31</v>
      </c>
      <c r="J71" s="32">
        <v>26.58</v>
      </c>
      <c r="K71" s="32">
        <v>27.56</v>
      </c>
      <c r="L71" s="32">
        <v>26.82</v>
      </c>
      <c r="M71" s="32">
        <v>23.69</v>
      </c>
      <c r="N71" s="32">
        <v>24.32</v>
      </c>
      <c r="P71" s="32">
        <f>VLOOKUP($A71,'Annual_Prices-Nominal'!$A$4:$X$39,MATCH('Forecast-Peak_OffPeak-Nominal'!P$3,'Annual_Prices-Nominal'!$A$3:$X$3,0),FALSE)</f>
        <v>88.956000000000003</v>
      </c>
      <c r="Q71" s="32">
        <f>VLOOKUP($A71,'Annual_Prices-Nominal'!$A$4:$X$39,MATCH('Forecast-Peak_OffPeak-Nominal'!Q$3,'Annual_Prices-Nominal'!$A$3:$X$3,0),FALSE)</f>
        <v>89.71</v>
      </c>
      <c r="R71" s="32">
        <f>VLOOKUP($A71,'Annual_Prices-Nominal'!$A$4:$X$39,MATCH('Forecast-Peak_OffPeak-Nominal'!R$3,'Annual_Prices-Nominal'!$A$3:$X$3,0),FALSE)</f>
        <v>88.19</v>
      </c>
      <c r="S71" s="32">
        <f>VLOOKUP($A71,'Annual_Prices-Nominal'!$A$4:$X$39,MATCH('Forecast-Peak_OffPeak-Nominal'!S$3,'Annual_Prices-Nominal'!$A$3:$X$3,0),FALSE)</f>
        <v>87.25</v>
      </c>
      <c r="T71" s="32">
        <f>VLOOKUP($A71,'Annual_Prices-Nominal'!$A$4:$X$39,MATCH('Forecast-Peak_OffPeak-Nominal'!T$3,'Annual_Prices-Nominal'!$A$3:$X$3,0),FALSE)</f>
        <v>52.889617210034579</v>
      </c>
      <c r="U71" s="32">
        <f>VLOOKUP($A71,'Annual_Prices-Nominal'!$A$4:$X$39,MATCH('Forecast-Peak_OffPeak-Nominal'!U$3,'Annual_Prices-Nominal'!$A$3:$X$3,0),FALSE)</f>
        <v>50.64</v>
      </c>
      <c r="V71" s="32">
        <f>VLOOKUP($A71,'Annual_Prices-Nominal'!$A$4:$X$39,MATCH('Forecast-Peak_OffPeak-Nominal'!V$3,'Annual_Prices-Nominal'!$A$3:$X$3,0),FALSE)</f>
        <v>50.70097391304347</v>
      </c>
      <c r="W71" s="32">
        <f>VLOOKUP($A71,'Annual_Prices-Nominal'!$A$4:$X$39,MATCH('Forecast-Peak_OffPeak-Nominal'!W$3,'Annual_Prices-Nominal'!$A$3:$X$3,0),FALSE)</f>
        <v>15.8</v>
      </c>
      <c r="X71" s="32">
        <f>VLOOKUP($A71,'Annual_Prices-Nominal'!$A$4:$X$39,MATCH('Forecast-Peak_OffPeak-Nominal'!X$3,'Annual_Prices-Nominal'!$A$3:$X$3,0),FALSE)</f>
        <v>13.78</v>
      </c>
      <c r="Y71" s="38">
        <f>VLOOKUP($A71,'Annual_Prices-Nominal'!$A$4:$X$39,MATCH('Forecast-Peak_OffPeak-Nominal'!Y$3,'Annual_Prices-Nominal'!$A$3:$X$3,0),FALSE)</f>
        <v>36.484936170212769</v>
      </c>
      <c r="AA71" s="31">
        <v>3.55</v>
      </c>
      <c r="AB71" s="32">
        <v>3.26</v>
      </c>
      <c r="AC71" s="32">
        <v>3.24</v>
      </c>
      <c r="AD71" s="32">
        <v>3.6</v>
      </c>
      <c r="AE71" s="32">
        <v>3.55</v>
      </c>
      <c r="AF71" s="32">
        <v>3.4</v>
      </c>
      <c r="AG71" s="38">
        <v>0.3284091582305439</v>
      </c>
      <c r="AI71" s="32">
        <v>9.0007883785090073</v>
      </c>
      <c r="AJ71" s="38">
        <v>3.5518899965553201</v>
      </c>
      <c r="AL71" s="33">
        <v>0.55109127457612261</v>
      </c>
      <c r="AM71" s="33">
        <v>0.75172368204421058</v>
      </c>
      <c r="AO71" s="34">
        <f>VLOOKUP($A71,'Annual_Prices-Nominal'!$A$4:$CH$39,MATCH('Forecast-Peak_OffPeak-Nominal'!AO$3,'Annual_Prices-Nominal'!$A$3:$CH$3,0),FALSE)</f>
        <v>2</v>
      </c>
      <c r="AP71" s="35">
        <f>VLOOKUP($A71,'Annual_Prices-Nominal'!$A$4:$CH$39,MATCH('Forecast-Peak_OffPeak-Nominal'!AP$3,'Annual_Prices-Nominal'!$A$3:$CH$3,0),FALSE)</f>
        <v>2</v>
      </c>
      <c r="AQ71" s="36">
        <f>IF(AND(MONTH($B71)&gt;=5,MONTH($B71)&lt;=9),VLOOKUP($A71,'Annual_Prices-Nominal'!$A$1:$AQ$39,MATCH('Forecast-Peak_OffPeak-Nominal'!AQ$2,'Annual_Prices-Nominal'!$A$2:$AQ$2,0),FALSE),0)</f>
        <v>365</v>
      </c>
      <c r="AR71" s="37">
        <f>IF(AND(MONTH($B71)&gt;=5,MONTH($B71)&lt;=9),VLOOKUP($A71,'Annual_Prices-Nominal'!$A$1:$AQ$39,MATCH('Forecast-Peak_OffPeak-Nominal'!AR$2,'Annual_Prices-Nominal'!$A$2:$AQ$2,0),FALSE),0)</f>
        <v>2500</v>
      </c>
      <c r="AT71" s="83">
        <f>VLOOKUP($A71,'Annual_Prices-Nominal'!$A$4:$CH$39,MATCH('Forecast-Peak_OffPeak-Nominal'!AT$3,'Annual_Prices-Nominal'!$A$3:$CH$3,0),FALSE)</f>
        <v>9.64</v>
      </c>
      <c r="AU71" s="38">
        <f>VLOOKUP($A71,'Annual_Prices-Nominal'!$A$4:$CH$39,MATCH('Forecast-Peak_OffPeak-Nominal'!AU$3,'Annual_Prices-Nominal'!$A$3:$CH$3,0),FALSE)</f>
        <v>9.64</v>
      </c>
      <c r="AV71" s="38">
        <f>VLOOKUP($A71,'Annual_Prices-Nominal'!$A$4:$CH$39,MATCH('Forecast-Peak_OffPeak-Nominal'!AV$3,'Annual_Prices-Nominal'!$A$3:$CH$3,0),FALSE)</f>
        <v>0</v>
      </c>
      <c r="AX71" s="31">
        <f t="shared" si="8"/>
        <v>10.298607361963191</v>
      </c>
      <c r="AY71" s="32">
        <f t="shared" si="9"/>
        <v>9.8017235294117651</v>
      </c>
      <c r="AZ71" s="32">
        <f t="shared" si="10"/>
        <v>9.9311264705882358</v>
      </c>
      <c r="BA71" s="32">
        <f t="shared" si="11"/>
        <v>7.6929577464788732</v>
      </c>
      <c r="BB71" s="32">
        <f t="shared" si="12"/>
        <v>7.7633802816901412</v>
      </c>
      <c r="BC71" s="38">
        <f t="shared" si="13"/>
        <v>6.5805555555555557</v>
      </c>
      <c r="BE71" s="60">
        <v>194.49648320359671</v>
      </c>
      <c r="BF71" s="38">
        <v>258.38956810543328</v>
      </c>
      <c r="BH71" s="31">
        <f>VLOOKUP($A71,'Annual_Prices-Nominal'!$A:$CA,MATCH(BH$3,'Annual_Prices-Nominal'!$A$3:$CA$3,0),0)</f>
        <v>30</v>
      </c>
      <c r="BI71" s="31">
        <f>VLOOKUP($A71,'Annual_Prices-Nominal'!$A:$CA,MATCH(BI$3,'Annual_Prices-Nominal'!$A$3:$CA$3,0),0)</f>
        <v>10.667999999999999</v>
      </c>
      <c r="BJ71" s="32">
        <f>VLOOKUP($A71,'Annual_Prices-Nominal'!$A:$CA,MATCH(BJ$3,'Annual_Prices-Nominal'!$A$3:$CA$3,0),0)</f>
        <v>10.667999999999999</v>
      </c>
      <c r="BK71" s="32">
        <f>VLOOKUP($A71,'Annual_Prices-Nominal'!$A:$CA,MATCH(BK$3,'Annual_Prices-Nominal'!$A$3:$CA$3,0),0)</f>
        <v>31.08</v>
      </c>
      <c r="BL71" s="32">
        <f>VLOOKUP($A71,'Annual_Prices-Nominal'!$A:$CA,MATCH(BL$3,'Annual_Prices-Nominal'!$A$3:$CA$3,0),0)</f>
        <v>31.08</v>
      </c>
      <c r="BM71" s="32">
        <f>VLOOKUP($A71,'Annual_Prices-Nominal'!$A:$CA,MATCH(BM$3,'Annual_Prices-Nominal'!$A$3:$CA$3,0),0)</f>
        <v>31.08</v>
      </c>
      <c r="BN71" s="32">
        <f>VLOOKUP($A71,'Annual_Prices-Nominal'!$A:$CA,MATCH(BN$3,'Annual_Prices-Nominal'!$A$3:$CA$3,0),0)</f>
        <v>9.99</v>
      </c>
      <c r="BO71" s="32">
        <f>VLOOKUP($A71,'Annual_Prices-Nominal'!$A:$CA,MATCH(BO$3,'Annual_Prices-Nominal'!$A$3:$CA$3,0),0)</f>
        <v>16.649999999999999</v>
      </c>
      <c r="BP71" s="32">
        <f>VLOOKUP($A71,'Annual_Prices-Nominal'!$A:$CA,MATCH(BP$3,'Annual_Prices-Nominal'!$A$3:$CA$3,0),0)</f>
        <v>20.54</v>
      </c>
      <c r="BQ71" s="32">
        <f>VLOOKUP($A71,'Annual_Prices-Nominal'!$A:$CA,MATCH(BQ$3,'Annual_Prices-Nominal'!$A$3:$CA$3,0),0)</f>
        <v>25.81</v>
      </c>
      <c r="BR71" s="32">
        <f>VLOOKUP($A71,'Annual_Prices-Nominal'!$A:$CA,MATCH(BR$3,'Annual_Prices-Nominal'!$A$3:$CA$3,0),0)</f>
        <v>25.81</v>
      </c>
      <c r="BS71" s="32">
        <f>VLOOKUP($A71,'Annual_Prices-Nominal'!$A:$CA,MATCH(BS$3,'Annual_Prices-Nominal'!$A$3:$CA$3,0),0)</f>
        <v>24.15</v>
      </c>
      <c r="BT71" s="32">
        <f>VLOOKUP($A71,'Annual_Prices-Nominal'!$A:$CA,MATCH(BT$3,'Annual_Prices-Nominal'!$A$3:$CA$3,0),0)</f>
        <v>23.87</v>
      </c>
      <c r="BU71" s="32">
        <f>VLOOKUP($A71,'Annual_Prices-Nominal'!$A:$CA,MATCH(BU$3,'Annual_Prices-Nominal'!$A$3:$CA$3,0),0)</f>
        <v>23.87</v>
      </c>
      <c r="BV71" s="32">
        <f>VLOOKUP($A71,'Annual_Prices-Nominal'!$A:$CA,MATCH(BV$3,'Annual_Prices-Nominal'!$A$3:$CA$3,0),0)</f>
        <v>23.87</v>
      </c>
      <c r="BW71" s="32">
        <f>VLOOKUP($A71,'Annual_Prices-Nominal'!$A:$CA,MATCH(BW$3,'Annual_Prices-Nominal'!$A$3:$CA$3,0),0)</f>
        <v>16.649999999999999</v>
      </c>
      <c r="BX71" s="32">
        <f>VLOOKUP($A71,'Annual_Prices-Nominal'!$A:$CA,MATCH(BX$3,'Annual_Prices-Nominal'!$A$3:$CA$3,0),0)</f>
        <v>16.649999999999999</v>
      </c>
      <c r="BY71" s="32">
        <f>VLOOKUP($A71,'Annual_Prices-Nominal'!$A:$CA,MATCH(BY$3,'Annual_Prices-Nominal'!$A$3:$CA$3,0),0)</f>
        <v>3.33</v>
      </c>
      <c r="BZ71" s="32">
        <f>VLOOKUP($A71,'Annual_Prices-Nominal'!$A:$CA,MATCH(BZ$3,'Annual_Prices-Nominal'!$A$3:$CA$3,0),0)</f>
        <v>3.33</v>
      </c>
      <c r="CA71" s="32">
        <f>VLOOKUP($A71,'Annual_Prices-Nominal'!$A:$CA,MATCH(CA$3,'Annual_Prices-Nominal'!$A$3:$CA$3,0),0)</f>
        <v>2.1842100000000002</v>
      </c>
      <c r="CB71" s="38">
        <f>VLOOKUP($A71,'Annual_Prices-Nominal'!$A:$CA,MATCH(CB$3,'Annual_Prices-Nominal'!$A$3:$CA$3,0),0)</f>
        <v>0.43199880000000002</v>
      </c>
      <c r="CD71" s="39">
        <f>VLOOKUP($A71,GDP!$A$8:$D$50,3,0)</f>
        <v>1.8306194783228914E-2</v>
      </c>
    </row>
    <row r="72" spans="1:82" ht="14.4" x14ac:dyDescent="0.3">
      <c r="A72" s="23">
        <f t="shared" si="14"/>
        <v>2028</v>
      </c>
      <c r="B72" s="27">
        <f t="shared" si="15"/>
        <v>46997</v>
      </c>
      <c r="C72" s="31">
        <v>30.373370000000001</v>
      </c>
      <c r="D72" s="32">
        <v>27.5701</v>
      </c>
      <c r="E72" s="32">
        <v>33.358640000000001</v>
      </c>
      <c r="F72" s="32">
        <v>28.307079999999999</v>
      </c>
      <c r="G72" s="32">
        <v>33.435679999999998</v>
      </c>
      <c r="H72" s="32">
        <v>27.972190000000001</v>
      </c>
      <c r="I72" s="32">
        <v>29.91</v>
      </c>
      <c r="J72" s="32">
        <v>27.53</v>
      </c>
      <c r="K72" s="32">
        <v>30.12</v>
      </c>
      <c r="L72" s="32">
        <v>27.71</v>
      </c>
      <c r="M72" s="32">
        <v>25.8</v>
      </c>
      <c r="N72" s="32">
        <v>23.98</v>
      </c>
      <c r="P72" s="32">
        <f>VLOOKUP($A72,'Annual_Prices-Nominal'!$A$4:$X$39,MATCH('Forecast-Peak_OffPeak-Nominal'!P$3,'Annual_Prices-Nominal'!$A$3:$X$3,0),FALSE)</f>
        <v>88.956000000000003</v>
      </c>
      <c r="Q72" s="32">
        <f>VLOOKUP($A72,'Annual_Prices-Nominal'!$A$4:$X$39,MATCH('Forecast-Peak_OffPeak-Nominal'!Q$3,'Annual_Prices-Nominal'!$A$3:$X$3,0),FALSE)</f>
        <v>89.71</v>
      </c>
      <c r="R72" s="32">
        <f>VLOOKUP($A72,'Annual_Prices-Nominal'!$A$4:$X$39,MATCH('Forecast-Peak_OffPeak-Nominal'!R$3,'Annual_Prices-Nominal'!$A$3:$X$3,0),FALSE)</f>
        <v>88.19</v>
      </c>
      <c r="S72" s="32">
        <f>VLOOKUP($A72,'Annual_Prices-Nominal'!$A$4:$X$39,MATCH('Forecast-Peak_OffPeak-Nominal'!S$3,'Annual_Prices-Nominal'!$A$3:$X$3,0),FALSE)</f>
        <v>87.25</v>
      </c>
      <c r="T72" s="32">
        <f>VLOOKUP($A72,'Annual_Prices-Nominal'!$A$4:$X$39,MATCH('Forecast-Peak_OffPeak-Nominal'!T$3,'Annual_Prices-Nominal'!$A$3:$X$3,0),FALSE)</f>
        <v>52.889617210034579</v>
      </c>
      <c r="U72" s="32">
        <f>VLOOKUP($A72,'Annual_Prices-Nominal'!$A$4:$X$39,MATCH('Forecast-Peak_OffPeak-Nominal'!U$3,'Annual_Prices-Nominal'!$A$3:$X$3,0),FALSE)</f>
        <v>50.64</v>
      </c>
      <c r="V72" s="32">
        <f>VLOOKUP($A72,'Annual_Prices-Nominal'!$A$4:$X$39,MATCH('Forecast-Peak_OffPeak-Nominal'!V$3,'Annual_Prices-Nominal'!$A$3:$X$3,0),FALSE)</f>
        <v>50.70097391304347</v>
      </c>
      <c r="W72" s="32">
        <f>VLOOKUP($A72,'Annual_Prices-Nominal'!$A$4:$X$39,MATCH('Forecast-Peak_OffPeak-Nominal'!W$3,'Annual_Prices-Nominal'!$A$3:$X$3,0),FALSE)</f>
        <v>15.8</v>
      </c>
      <c r="X72" s="32">
        <f>VLOOKUP($A72,'Annual_Prices-Nominal'!$A$4:$X$39,MATCH('Forecast-Peak_OffPeak-Nominal'!X$3,'Annual_Prices-Nominal'!$A$3:$X$3,0),FALSE)</f>
        <v>13.78</v>
      </c>
      <c r="Y72" s="38">
        <f>VLOOKUP($A72,'Annual_Prices-Nominal'!$A$4:$X$39,MATCH('Forecast-Peak_OffPeak-Nominal'!Y$3,'Annual_Prices-Nominal'!$A$3:$X$3,0),FALSE)</f>
        <v>36.484936170212769</v>
      </c>
      <c r="AA72" s="31">
        <v>3.53</v>
      </c>
      <c r="AB72" s="32">
        <v>2.93</v>
      </c>
      <c r="AC72" s="32">
        <v>2.88</v>
      </c>
      <c r="AD72" s="32">
        <v>3.26</v>
      </c>
      <c r="AE72" s="32">
        <v>3.53</v>
      </c>
      <c r="AF72" s="32">
        <v>3.15</v>
      </c>
      <c r="AG72" s="38">
        <v>0.3284091582305439</v>
      </c>
      <c r="AI72" s="32">
        <v>8.9806049367696179</v>
      </c>
      <c r="AJ72" s="38">
        <v>3.5317065548159299</v>
      </c>
      <c r="AL72" s="33">
        <v>0.55500932353532828</v>
      </c>
      <c r="AM72" s="33">
        <v>0.75564173100341636</v>
      </c>
      <c r="AO72" s="34">
        <f>VLOOKUP($A72,'Annual_Prices-Nominal'!$A$4:$CH$39,MATCH('Forecast-Peak_OffPeak-Nominal'!AO$3,'Annual_Prices-Nominal'!$A$3:$CH$3,0),FALSE)</f>
        <v>2</v>
      </c>
      <c r="AP72" s="35">
        <f>VLOOKUP($A72,'Annual_Prices-Nominal'!$A$4:$CH$39,MATCH('Forecast-Peak_OffPeak-Nominal'!AP$3,'Annual_Prices-Nominal'!$A$3:$CH$3,0),FALSE)</f>
        <v>2</v>
      </c>
      <c r="AQ72" s="36">
        <f>IF(AND(MONTH($B72)&gt;=5,MONTH($B72)&lt;=9),VLOOKUP($A72,'Annual_Prices-Nominal'!$A$1:$AQ$39,MATCH('Forecast-Peak_OffPeak-Nominal'!AQ$2,'Annual_Prices-Nominal'!$A$2:$AQ$2,0),FALSE),0)</f>
        <v>365</v>
      </c>
      <c r="AR72" s="37">
        <f>IF(AND(MONTH($B72)&gt;=5,MONTH($B72)&lt;=9),VLOOKUP($A72,'Annual_Prices-Nominal'!$A$1:$AQ$39,MATCH('Forecast-Peak_OffPeak-Nominal'!AR$2,'Annual_Prices-Nominal'!$A$2:$AQ$2,0),FALSE),0)</f>
        <v>2500</v>
      </c>
      <c r="AT72" s="83">
        <f>VLOOKUP($A72,'Annual_Prices-Nominal'!$A$4:$CH$39,MATCH('Forecast-Peak_OffPeak-Nominal'!AT$3,'Annual_Prices-Nominal'!$A$3:$CH$3,0),FALSE)</f>
        <v>9.64</v>
      </c>
      <c r="AU72" s="38">
        <f>VLOOKUP($A72,'Annual_Prices-Nominal'!$A$4:$CH$39,MATCH('Forecast-Peak_OffPeak-Nominal'!AU$3,'Annual_Prices-Nominal'!$A$3:$CH$3,0),FALSE)</f>
        <v>9.64</v>
      </c>
      <c r="AV72" s="38">
        <f>VLOOKUP($A72,'Annual_Prices-Nominal'!$A$4:$CH$39,MATCH('Forecast-Peak_OffPeak-Nominal'!AV$3,'Annual_Prices-Nominal'!$A$3:$CH$3,0),FALSE)</f>
        <v>0</v>
      </c>
      <c r="AX72" s="31">
        <f t="shared" si="8"/>
        <v>10.366337883959044</v>
      </c>
      <c r="AY72" s="32">
        <f t="shared" si="9"/>
        <v>10.590044444444445</v>
      </c>
      <c r="AZ72" s="32">
        <f t="shared" si="10"/>
        <v>10.614501587301588</v>
      </c>
      <c r="BA72" s="32">
        <f t="shared" si="11"/>
        <v>8.4730878186968841</v>
      </c>
      <c r="BB72" s="32">
        <f t="shared" si="12"/>
        <v>8.5325779036827196</v>
      </c>
      <c r="BC72" s="38">
        <f t="shared" si="13"/>
        <v>7.9141104294478533</v>
      </c>
      <c r="BE72" s="60">
        <v>194.49648320359671</v>
      </c>
      <c r="BF72" s="38">
        <v>258.38956810543328</v>
      </c>
      <c r="BH72" s="31">
        <f>VLOOKUP($A72,'Annual_Prices-Nominal'!$A:$CA,MATCH(BH$3,'Annual_Prices-Nominal'!$A$3:$CA$3,0),0)</f>
        <v>30</v>
      </c>
      <c r="BI72" s="31">
        <f>VLOOKUP($A72,'Annual_Prices-Nominal'!$A:$CA,MATCH(BI$3,'Annual_Prices-Nominal'!$A$3:$CA$3,0),0)</f>
        <v>10.667999999999999</v>
      </c>
      <c r="BJ72" s="32">
        <f>VLOOKUP($A72,'Annual_Prices-Nominal'!$A:$CA,MATCH(BJ$3,'Annual_Prices-Nominal'!$A$3:$CA$3,0),0)</f>
        <v>10.667999999999999</v>
      </c>
      <c r="BK72" s="32">
        <f>VLOOKUP($A72,'Annual_Prices-Nominal'!$A:$CA,MATCH(BK$3,'Annual_Prices-Nominal'!$A$3:$CA$3,0),0)</f>
        <v>31.08</v>
      </c>
      <c r="BL72" s="32">
        <f>VLOOKUP($A72,'Annual_Prices-Nominal'!$A:$CA,MATCH(BL$3,'Annual_Prices-Nominal'!$A$3:$CA$3,0),0)</f>
        <v>31.08</v>
      </c>
      <c r="BM72" s="32">
        <f>VLOOKUP($A72,'Annual_Prices-Nominal'!$A:$CA,MATCH(BM$3,'Annual_Prices-Nominal'!$A$3:$CA$3,0),0)</f>
        <v>31.08</v>
      </c>
      <c r="BN72" s="32">
        <f>VLOOKUP($A72,'Annual_Prices-Nominal'!$A:$CA,MATCH(BN$3,'Annual_Prices-Nominal'!$A$3:$CA$3,0),0)</f>
        <v>9.99</v>
      </c>
      <c r="BO72" s="32">
        <f>VLOOKUP($A72,'Annual_Prices-Nominal'!$A:$CA,MATCH(BO$3,'Annual_Prices-Nominal'!$A$3:$CA$3,0),0)</f>
        <v>16.649999999999999</v>
      </c>
      <c r="BP72" s="32">
        <f>VLOOKUP($A72,'Annual_Prices-Nominal'!$A:$CA,MATCH(BP$3,'Annual_Prices-Nominal'!$A$3:$CA$3,0),0)</f>
        <v>20.54</v>
      </c>
      <c r="BQ72" s="32">
        <f>VLOOKUP($A72,'Annual_Prices-Nominal'!$A:$CA,MATCH(BQ$3,'Annual_Prices-Nominal'!$A$3:$CA$3,0),0)</f>
        <v>25.81</v>
      </c>
      <c r="BR72" s="32">
        <f>VLOOKUP($A72,'Annual_Prices-Nominal'!$A:$CA,MATCH(BR$3,'Annual_Prices-Nominal'!$A$3:$CA$3,0),0)</f>
        <v>25.81</v>
      </c>
      <c r="BS72" s="32">
        <f>VLOOKUP($A72,'Annual_Prices-Nominal'!$A:$CA,MATCH(BS$3,'Annual_Prices-Nominal'!$A$3:$CA$3,0),0)</f>
        <v>24.15</v>
      </c>
      <c r="BT72" s="32">
        <f>VLOOKUP($A72,'Annual_Prices-Nominal'!$A:$CA,MATCH(BT$3,'Annual_Prices-Nominal'!$A$3:$CA$3,0),0)</f>
        <v>23.87</v>
      </c>
      <c r="BU72" s="32">
        <f>VLOOKUP($A72,'Annual_Prices-Nominal'!$A:$CA,MATCH(BU$3,'Annual_Prices-Nominal'!$A$3:$CA$3,0),0)</f>
        <v>23.87</v>
      </c>
      <c r="BV72" s="32">
        <f>VLOOKUP($A72,'Annual_Prices-Nominal'!$A:$CA,MATCH(BV$3,'Annual_Prices-Nominal'!$A$3:$CA$3,0),0)</f>
        <v>23.87</v>
      </c>
      <c r="BW72" s="32">
        <f>VLOOKUP($A72,'Annual_Prices-Nominal'!$A:$CA,MATCH(BW$3,'Annual_Prices-Nominal'!$A$3:$CA$3,0),0)</f>
        <v>16.649999999999999</v>
      </c>
      <c r="BX72" s="32">
        <f>VLOOKUP($A72,'Annual_Prices-Nominal'!$A:$CA,MATCH(BX$3,'Annual_Prices-Nominal'!$A$3:$CA$3,0),0)</f>
        <v>16.649999999999999</v>
      </c>
      <c r="BY72" s="32">
        <f>VLOOKUP($A72,'Annual_Prices-Nominal'!$A:$CA,MATCH(BY$3,'Annual_Prices-Nominal'!$A$3:$CA$3,0),0)</f>
        <v>3.33</v>
      </c>
      <c r="BZ72" s="32">
        <f>VLOOKUP($A72,'Annual_Prices-Nominal'!$A:$CA,MATCH(BZ$3,'Annual_Prices-Nominal'!$A$3:$CA$3,0),0)</f>
        <v>3.33</v>
      </c>
      <c r="CA72" s="32">
        <f>VLOOKUP($A72,'Annual_Prices-Nominal'!$A:$CA,MATCH(CA$3,'Annual_Prices-Nominal'!$A$3:$CA$3,0),0)</f>
        <v>2.1842100000000002</v>
      </c>
      <c r="CB72" s="38">
        <f>VLOOKUP($A72,'Annual_Prices-Nominal'!$A:$CA,MATCH(CB$3,'Annual_Prices-Nominal'!$A$3:$CA$3,0),0)</f>
        <v>0.43199880000000002</v>
      </c>
      <c r="CD72" s="39">
        <f>VLOOKUP($A72,GDP!$A$8:$D$50,3,0)</f>
        <v>1.8306194783228914E-2</v>
      </c>
    </row>
    <row r="73" spans="1:82" ht="14.4" x14ac:dyDescent="0.3">
      <c r="A73" s="23">
        <f t="shared" si="14"/>
        <v>2028</v>
      </c>
      <c r="B73" s="27">
        <f t="shared" si="15"/>
        <v>47027</v>
      </c>
      <c r="C73" s="31">
        <v>28.845210000000002</v>
      </c>
      <c r="D73" s="32">
        <v>27.81673</v>
      </c>
      <c r="E73" s="32">
        <v>28.762619999999998</v>
      </c>
      <c r="F73" s="32">
        <v>26.790500000000002</v>
      </c>
      <c r="G73" s="32">
        <v>28.760179999999998</v>
      </c>
      <c r="H73" s="32">
        <v>26.511220000000002</v>
      </c>
      <c r="I73" s="32">
        <v>25.61</v>
      </c>
      <c r="J73" s="32">
        <v>24.25</v>
      </c>
      <c r="K73" s="32">
        <v>26</v>
      </c>
      <c r="L73" s="32">
        <v>24.55</v>
      </c>
      <c r="M73" s="32">
        <v>19.489999999999998</v>
      </c>
      <c r="N73" s="32">
        <v>19.829999999999998</v>
      </c>
      <c r="P73" s="32">
        <f>VLOOKUP($A73,'Annual_Prices-Nominal'!$A$4:$X$39,MATCH('Forecast-Peak_OffPeak-Nominal'!P$3,'Annual_Prices-Nominal'!$A$3:$X$3,0),FALSE)</f>
        <v>88.956000000000003</v>
      </c>
      <c r="Q73" s="32">
        <f>VLOOKUP($A73,'Annual_Prices-Nominal'!$A$4:$X$39,MATCH('Forecast-Peak_OffPeak-Nominal'!Q$3,'Annual_Prices-Nominal'!$A$3:$X$3,0),FALSE)</f>
        <v>89.71</v>
      </c>
      <c r="R73" s="32">
        <f>VLOOKUP($A73,'Annual_Prices-Nominal'!$A$4:$X$39,MATCH('Forecast-Peak_OffPeak-Nominal'!R$3,'Annual_Prices-Nominal'!$A$3:$X$3,0),FALSE)</f>
        <v>88.19</v>
      </c>
      <c r="S73" s="32">
        <f>VLOOKUP($A73,'Annual_Prices-Nominal'!$A$4:$X$39,MATCH('Forecast-Peak_OffPeak-Nominal'!S$3,'Annual_Prices-Nominal'!$A$3:$X$3,0),FALSE)</f>
        <v>87.25</v>
      </c>
      <c r="T73" s="32">
        <f>VLOOKUP($A73,'Annual_Prices-Nominal'!$A$4:$X$39,MATCH('Forecast-Peak_OffPeak-Nominal'!T$3,'Annual_Prices-Nominal'!$A$3:$X$3,0),FALSE)</f>
        <v>52.889617210034579</v>
      </c>
      <c r="U73" s="32">
        <f>VLOOKUP($A73,'Annual_Prices-Nominal'!$A$4:$X$39,MATCH('Forecast-Peak_OffPeak-Nominal'!U$3,'Annual_Prices-Nominal'!$A$3:$X$3,0),FALSE)</f>
        <v>50.64</v>
      </c>
      <c r="V73" s="32">
        <f>VLOOKUP($A73,'Annual_Prices-Nominal'!$A$4:$X$39,MATCH('Forecast-Peak_OffPeak-Nominal'!V$3,'Annual_Prices-Nominal'!$A$3:$X$3,0),FALSE)</f>
        <v>50.70097391304347</v>
      </c>
      <c r="W73" s="32">
        <f>VLOOKUP($A73,'Annual_Prices-Nominal'!$A$4:$X$39,MATCH('Forecast-Peak_OffPeak-Nominal'!W$3,'Annual_Prices-Nominal'!$A$3:$X$3,0),FALSE)</f>
        <v>15.8</v>
      </c>
      <c r="X73" s="32">
        <f>VLOOKUP($A73,'Annual_Prices-Nominal'!$A$4:$X$39,MATCH('Forecast-Peak_OffPeak-Nominal'!X$3,'Annual_Prices-Nominal'!$A$3:$X$3,0),FALSE)</f>
        <v>13.78</v>
      </c>
      <c r="Y73" s="38">
        <f>VLOOKUP($A73,'Annual_Prices-Nominal'!$A$4:$X$39,MATCH('Forecast-Peak_OffPeak-Nominal'!Y$3,'Annual_Prices-Nominal'!$A$3:$X$3,0),FALSE)</f>
        <v>36.484936170212769</v>
      </c>
      <c r="AA73" s="31">
        <v>3.54</v>
      </c>
      <c r="AB73" s="32">
        <v>3.18</v>
      </c>
      <c r="AC73" s="32">
        <v>3.15</v>
      </c>
      <c r="AD73" s="32">
        <v>3.52</v>
      </c>
      <c r="AE73" s="32">
        <v>3.54</v>
      </c>
      <c r="AF73" s="32">
        <v>3.32</v>
      </c>
      <c r="AG73" s="38">
        <v>0.3284091582305439</v>
      </c>
      <c r="AI73" s="32">
        <v>8.9933753112216372</v>
      </c>
      <c r="AJ73" s="38">
        <v>3.5444769292679501</v>
      </c>
      <c r="AL73" s="33">
        <v>0.54619532904894819</v>
      </c>
      <c r="AM73" s="33">
        <v>0.74682773651703638</v>
      </c>
      <c r="AO73" s="34">
        <f>VLOOKUP($A73,'Annual_Prices-Nominal'!$A$4:$CH$39,MATCH('Forecast-Peak_OffPeak-Nominal'!AO$3,'Annual_Prices-Nominal'!$A$3:$CH$3,0),FALSE)</f>
        <v>2</v>
      </c>
      <c r="AP73" s="35">
        <f>VLOOKUP($A73,'Annual_Prices-Nominal'!$A$4:$CH$39,MATCH('Forecast-Peak_OffPeak-Nominal'!AP$3,'Annual_Prices-Nominal'!$A$3:$CH$3,0),FALSE)</f>
        <v>2</v>
      </c>
      <c r="AQ73" s="36">
        <f>IF(AND(MONTH($B73)&gt;=5,MONTH($B73)&lt;=9),VLOOKUP($A73,'Annual_Prices-Nominal'!$A$1:$AQ$39,MATCH('Forecast-Peak_OffPeak-Nominal'!AQ$2,'Annual_Prices-Nominal'!$A$2:$AQ$2,0),FALSE),0)</f>
        <v>0</v>
      </c>
      <c r="AR73" s="37">
        <f>IF(AND(MONTH($B73)&gt;=5,MONTH($B73)&lt;=9),VLOOKUP($A73,'Annual_Prices-Nominal'!$A$1:$AQ$39,MATCH('Forecast-Peak_OffPeak-Nominal'!AR$2,'Annual_Prices-Nominal'!$A$2:$AQ$2,0),FALSE),0)</f>
        <v>0</v>
      </c>
      <c r="AT73" s="83">
        <f>VLOOKUP($A73,'Annual_Prices-Nominal'!$A$4:$CH$39,MATCH('Forecast-Peak_OffPeak-Nominal'!AT$3,'Annual_Prices-Nominal'!$A$3:$CH$3,0),FALSE)</f>
        <v>9.64</v>
      </c>
      <c r="AU73" s="38">
        <f>VLOOKUP($A73,'Annual_Prices-Nominal'!$A$4:$CH$39,MATCH('Forecast-Peak_OffPeak-Nominal'!AU$3,'Annual_Prices-Nominal'!$A$3:$CH$3,0),FALSE)</f>
        <v>9.64</v>
      </c>
      <c r="AV73" s="38">
        <f>VLOOKUP($A73,'Annual_Prices-Nominal'!$A$4:$CH$39,MATCH('Forecast-Peak_OffPeak-Nominal'!AV$3,'Annual_Prices-Nominal'!$A$3:$CH$3,0),FALSE)</f>
        <v>0</v>
      </c>
      <c r="AX73" s="31">
        <f t="shared" si="8"/>
        <v>9.0708207547169817</v>
      </c>
      <c r="AY73" s="32">
        <f t="shared" si="9"/>
        <v>8.6634397590361445</v>
      </c>
      <c r="AZ73" s="32">
        <f t="shared" si="10"/>
        <v>8.6627048192771081</v>
      </c>
      <c r="BA73" s="32">
        <f t="shared" si="11"/>
        <v>7.2344632768361583</v>
      </c>
      <c r="BB73" s="32">
        <f t="shared" si="12"/>
        <v>7.3446327683615822</v>
      </c>
      <c r="BC73" s="38">
        <f t="shared" si="13"/>
        <v>5.5369318181818175</v>
      </c>
      <c r="BE73" s="60">
        <v>194.49648320359671</v>
      </c>
      <c r="BF73" s="38">
        <v>258.38956810543328</v>
      </c>
      <c r="BH73" s="31">
        <f>VLOOKUP($A73,'Annual_Prices-Nominal'!$A:$CA,MATCH(BH$3,'Annual_Prices-Nominal'!$A$3:$CA$3,0),0)</f>
        <v>30</v>
      </c>
      <c r="BI73" s="31">
        <f>VLOOKUP($A73,'Annual_Prices-Nominal'!$A:$CA,MATCH(BI$3,'Annual_Prices-Nominal'!$A$3:$CA$3,0),0)</f>
        <v>10.667999999999999</v>
      </c>
      <c r="BJ73" s="32">
        <f>VLOOKUP($A73,'Annual_Prices-Nominal'!$A:$CA,MATCH(BJ$3,'Annual_Prices-Nominal'!$A$3:$CA$3,0),0)</f>
        <v>10.667999999999999</v>
      </c>
      <c r="BK73" s="32">
        <f>VLOOKUP($A73,'Annual_Prices-Nominal'!$A:$CA,MATCH(BK$3,'Annual_Prices-Nominal'!$A$3:$CA$3,0),0)</f>
        <v>31.08</v>
      </c>
      <c r="BL73" s="32">
        <f>VLOOKUP($A73,'Annual_Prices-Nominal'!$A:$CA,MATCH(BL$3,'Annual_Prices-Nominal'!$A$3:$CA$3,0),0)</f>
        <v>31.08</v>
      </c>
      <c r="BM73" s="32">
        <f>VLOOKUP($A73,'Annual_Prices-Nominal'!$A:$CA,MATCH(BM$3,'Annual_Prices-Nominal'!$A$3:$CA$3,0),0)</f>
        <v>31.08</v>
      </c>
      <c r="BN73" s="32">
        <f>VLOOKUP($A73,'Annual_Prices-Nominal'!$A:$CA,MATCH(BN$3,'Annual_Prices-Nominal'!$A$3:$CA$3,0),0)</f>
        <v>9.99</v>
      </c>
      <c r="BO73" s="32">
        <f>VLOOKUP($A73,'Annual_Prices-Nominal'!$A:$CA,MATCH(BO$3,'Annual_Prices-Nominal'!$A$3:$CA$3,0),0)</f>
        <v>16.649999999999999</v>
      </c>
      <c r="BP73" s="32">
        <f>VLOOKUP($A73,'Annual_Prices-Nominal'!$A:$CA,MATCH(BP$3,'Annual_Prices-Nominal'!$A$3:$CA$3,0),0)</f>
        <v>20.54</v>
      </c>
      <c r="BQ73" s="32">
        <f>VLOOKUP($A73,'Annual_Prices-Nominal'!$A:$CA,MATCH(BQ$3,'Annual_Prices-Nominal'!$A$3:$CA$3,0),0)</f>
        <v>25.81</v>
      </c>
      <c r="BR73" s="32">
        <f>VLOOKUP($A73,'Annual_Prices-Nominal'!$A:$CA,MATCH(BR$3,'Annual_Prices-Nominal'!$A$3:$CA$3,0),0)</f>
        <v>25.81</v>
      </c>
      <c r="BS73" s="32">
        <f>VLOOKUP($A73,'Annual_Prices-Nominal'!$A:$CA,MATCH(BS$3,'Annual_Prices-Nominal'!$A$3:$CA$3,0),0)</f>
        <v>24.15</v>
      </c>
      <c r="BT73" s="32">
        <f>VLOOKUP($A73,'Annual_Prices-Nominal'!$A:$CA,MATCH(BT$3,'Annual_Prices-Nominal'!$A$3:$CA$3,0),0)</f>
        <v>23.87</v>
      </c>
      <c r="BU73" s="32">
        <f>VLOOKUP($A73,'Annual_Prices-Nominal'!$A:$CA,MATCH(BU$3,'Annual_Prices-Nominal'!$A$3:$CA$3,0),0)</f>
        <v>23.87</v>
      </c>
      <c r="BV73" s="32">
        <f>VLOOKUP($A73,'Annual_Prices-Nominal'!$A:$CA,MATCH(BV$3,'Annual_Prices-Nominal'!$A$3:$CA$3,0),0)</f>
        <v>23.87</v>
      </c>
      <c r="BW73" s="32">
        <f>VLOOKUP($A73,'Annual_Prices-Nominal'!$A:$CA,MATCH(BW$3,'Annual_Prices-Nominal'!$A$3:$CA$3,0),0)</f>
        <v>16.649999999999999</v>
      </c>
      <c r="BX73" s="32">
        <f>VLOOKUP($A73,'Annual_Prices-Nominal'!$A:$CA,MATCH(BX$3,'Annual_Prices-Nominal'!$A$3:$CA$3,0),0)</f>
        <v>16.649999999999999</v>
      </c>
      <c r="BY73" s="32">
        <f>VLOOKUP($A73,'Annual_Prices-Nominal'!$A:$CA,MATCH(BY$3,'Annual_Prices-Nominal'!$A$3:$CA$3,0),0)</f>
        <v>3.33</v>
      </c>
      <c r="BZ73" s="32">
        <f>VLOOKUP($A73,'Annual_Prices-Nominal'!$A:$CA,MATCH(BZ$3,'Annual_Prices-Nominal'!$A$3:$CA$3,0),0)</f>
        <v>3.33</v>
      </c>
      <c r="CA73" s="32">
        <f>VLOOKUP($A73,'Annual_Prices-Nominal'!$A:$CA,MATCH(CA$3,'Annual_Prices-Nominal'!$A$3:$CA$3,0),0)</f>
        <v>2.1842100000000002</v>
      </c>
      <c r="CB73" s="38">
        <f>VLOOKUP($A73,'Annual_Prices-Nominal'!$A:$CA,MATCH(CB$3,'Annual_Prices-Nominal'!$A$3:$CA$3,0),0)</f>
        <v>0.43199880000000002</v>
      </c>
      <c r="CD73" s="39">
        <f>VLOOKUP($A73,GDP!$A$8:$D$50,3,0)</f>
        <v>1.8306194783228914E-2</v>
      </c>
    </row>
    <row r="74" spans="1:82" ht="14.4" x14ac:dyDescent="0.3">
      <c r="A74" s="23">
        <f t="shared" si="14"/>
        <v>2028</v>
      </c>
      <c r="B74" s="27">
        <f t="shared" si="15"/>
        <v>47058</v>
      </c>
      <c r="C74" s="31">
        <v>30.81568</v>
      </c>
      <c r="D74" s="32">
        <v>29.75149</v>
      </c>
      <c r="E74" s="32">
        <v>29.402519999999999</v>
      </c>
      <c r="F74" s="32">
        <v>28.59498</v>
      </c>
      <c r="G74" s="32">
        <v>29.44566</v>
      </c>
      <c r="H74" s="32">
        <v>28.273240000000001</v>
      </c>
      <c r="I74" s="32">
        <v>27.1</v>
      </c>
      <c r="J74" s="32">
        <v>27.07</v>
      </c>
      <c r="K74" s="32">
        <v>27.21</v>
      </c>
      <c r="L74" s="32">
        <v>27.13</v>
      </c>
      <c r="M74" s="32">
        <v>24.12</v>
      </c>
      <c r="N74" s="32">
        <v>24.33</v>
      </c>
      <c r="P74" s="32">
        <f>VLOOKUP($A74,'Annual_Prices-Nominal'!$A$4:$X$39,MATCH('Forecast-Peak_OffPeak-Nominal'!P$3,'Annual_Prices-Nominal'!$A$3:$X$3,0),FALSE)</f>
        <v>88.956000000000003</v>
      </c>
      <c r="Q74" s="32">
        <f>VLOOKUP($A74,'Annual_Prices-Nominal'!$A$4:$X$39,MATCH('Forecast-Peak_OffPeak-Nominal'!Q$3,'Annual_Prices-Nominal'!$A$3:$X$3,0),FALSE)</f>
        <v>89.71</v>
      </c>
      <c r="R74" s="32">
        <f>VLOOKUP($A74,'Annual_Prices-Nominal'!$A$4:$X$39,MATCH('Forecast-Peak_OffPeak-Nominal'!R$3,'Annual_Prices-Nominal'!$A$3:$X$3,0),FALSE)</f>
        <v>88.19</v>
      </c>
      <c r="S74" s="32">
        <f>VLOOKUP($A74,'Annual_Prices-Nominal'!$A$4:$X$39,MATCH('Forecast-Peak_OffPeak-Nominal'!S$3,'Annual_Prices-Nominal'!$A$3:$X$3,0),FALSE)</f>
        <v>87.25</v>
      </c>
      <c r="T74" s="32">
        <f>VLOOKUP($A74,'Annual_Prices-Nominal'!$A$4:$X$39,MATCH('Forecast-Peak_OffPeak-Nominal'!T$3,'Annual_Prices-Nominal'!$A$3:$X$3,0),FALSE)</f>
        <v>52.889617210034579</v>
      </c>
      <c r="U74" s="32">
        <f>VLOOKUP($A74,'Annual_Prices-Nominal'!$A$4:$X$39,MATCH('Forecast-Peak_OffPeak-Nominal'!U$3,'Annual_Prices-Nominal'!$A$3:$X$3,0),FALSE)</f>
        <v>50.64</v>
      </c>
      <c r="V74" s="32">
        <f>VLOOKUP($A74,'Annual_Prices-Nominal'!$A$4:$X$39,MATCH('Forecast-Peak_OffPeak-Nominal'!V$3,'Annual_Prices-Nominal'!$A$3:$X$3,0),FALSE)</f>
        <v>50.70097391304347</v>
      </c>
      <c r="W74" s="32">
        <f>VLOOKUP($A74,'Annual_Prices-Nominal'!$A$4:$X$39,MATCH('Forecast-Peak_OffPeak-Nominal'!W$3,'Annual_Prices-Nominal'!$A$3:$X$3,0),FALSE)</f>
        <v>15.8</v>
      </c>
      <c r="X74" s="32">
        <f>VLOOKUP($A74,'Annual_Prices-Nominal'!$A$4:$X$39,MATCH('Forecast-Peak_OffPeak-Nominal'!X$3,'Annual_Prices-Nominal'!$A$3:$X$3,0),FALSE)</f>
        <v>13.78</v>
      </c>
      <c r="Y74" s="38">
        <f>VLOOKUP($A74,'Annual_Prices-Nominal'!$A$4:$X$39,MATCH('Forecast-Peak_OffPeak-Nominal'!Y$3,'Annual_Prices-Nominal'!$A$3:$X$3,0),FALSE)</f>
        <v>36.484936170212769</v>
      </c>
      <c r="AA74" s="31">
        <v>3.84</v>
      </c>
      <c r="AB74" s="32">
        <v>3.43</v>
      </c>
      <c r="AC74" s="32">
        <v>3.32</v>
      </c>
      <c r="AD74" s="32">
        <v>3.91</v>
      </c>
      <c r="AE74" s="32">
        <v>3.81</v>
      </c>
      <c r="AF74" s="32">
        <v>3.59</v>
      </c>
      <c r="AG74" s="38">
        <v>0.3284091582305439</v>
      </c>
      <c r="AI74" s="32">
        <v>9.2921986857607077</v>
      </c>
      <c r="AJ74" s="38">
        <v>3.8433003038070201</v>
      </c>
      <c r="AL74" s="33">
        <v>0.56098708141828757</v>
      </c>
      <c r="AM74" s="33">
        <v>0.76161948888637554</v>
      </c>
      <c r="AO74" s="34">
        <f>VLOOKUP($A74,'Annual_Prices-Nominal'!$A$4:$CH$39,MATCH('Forecast-Peak_OffPeak-Nominal'!AO$3,'Annual_Prices-Nominal'!$A$3:$CH$3,0),FALSE)</f>
        <v>2</v>
      </c>
      <c r="AP74" s="35">
        <f>VLOOKUP($A74,'Annual_Prices-Nominal'!$A$4:$CH$39,MATCH('Forecast-Peak_OffPeak-Nominal'!AP$3,'Annual_Prices-Nominal'!$A$3:$CH$3,0),FALSE)</f>
        <v>2</v>
      </c>
      <c r="AQ74" s="36">
        <f>IF(AND(MONTH($B74)&gt;=5,MONTH($B74)&lt;=9),VLOOKUP($A74,'Annual_Prices-Nominal'!$A$1:$AQ$39,MATCH('Forecast-Peak_OffPeak-Nominal'!AQ$2,'Annual_Prices-Nominal'!$A$2:$AQ$2,0),FALSE),0)</f>
        <v>0</v>
      </c>
      <c r="AR74" s="37">
        <f>IF(AND(MONTH($B74)&gt;=5,MONTH($B74)&lt;=9),VLOOKUP($A74,'Annual_Prices-Nominal'!$A$1:$AQ$39,MATCH('Forecast-Peak_OffPeak-Nominal'!AR$2,'Annual_Prices-Nominal'!$A$2:$AQ$2,0),FALSE),0)</f>
        <v>0</v>
      </c>
      <c r="AT74" s="83">
        <f>VLOOKUP($A74,'Annual_Prices-Nominal'!$A$4:$CH$39,MATCH('Forecast-Peak_OffPeak-Nominal'!AT$3,'Annual_Prices-Nominal'!$A$3:$CH$3,0),FALSE)</f>
        <v>9.64</v>
      </c>
      <c r="AU74" s="38">
        <f>VLOOKUP($A74,'Annual_Prices-Nominal'!$A$4:$CH$39,MATCH('Forecast-Peak_OffPeak-Nominal'!AU$3,'Annual_Prices-Nominal'!$A$3:$CH$3,0),FALSE)</f>
        <v>9.64</v>
      </c>
      <c r="AV74" s="38">
        <f>VLOOKUP($A74,'Annual_Prices-Nominal'!$A$4:$CH$39,MATCH('Forecast-Peak_OffPeak-Nominal'!AV$3,'Annual_Prices-Nominal'!$A$3:$CH$3,0),FALSE)</f>
        <v>0</v>
      </c>
      <c r="AX74" s="31">
        <f t="shared" si="8"/>
        <v>8.9841632653061225</v>
      </c>
      <c r="AY74" s="32">
        <f t="shared" si="9"/>
        <v>8.1901169916434533</v>
      </c>
      <c r="AZ74" s="32">
        <f t="shared" si="10"/>
        <v>8.2021337047353757</v>
      </c>
      <c r="BA74" s="32">
        <f t="shared" si="11"/>
        <v>7.1128608923884515</v>
      </c>
      <c r="BB74" s="32">
        <f t="shared" si="12"/>
        <v>7.1417322834645667</v>
      </c>
      <c r="BC74" s="38">
        <f t="shared" si="13"/>
        <v>6.1687979539641944</v>
      </c>
      <c r="BE74" s="60">
        <v>194.49648320359671</v>
      </c>
      <c r="BF74" s="38">
        <v>258.38956810543328</v>
      </c>
      <c r="BH74" s="31">
        <f>VLOOKUP($A74,'Annual_Prices-Nominal'!$A:$CA,MATCH(BH$3,'Annual_Prices-Nominal'!$A$3:$CA$3,0),0)</f>
        <v>30</v>
      </c>
      <c r="BI74" s="31">
        <f>VLOOKUP($A74,'Annual_Prices-Nominal'!$A:$CA,MATCH(BI$3,'Annual_Prices-Nominal'!$A$3:$CA$3,0),0)</f>
        <v>10.667999999999999</v>
      </c>
      <c r="BJ74" s="32">
        <f>VLOOKUP($A74,'Annual_Prices-Nominal'!$A:$CA,MATCH(BJ$3,'Annual_Prices-Nominal'!$A$3:$CA$3,0),0)</f>
        <v>10.667999999999999</v>
      </c>
      <c r="BK74" s="32">
        <f>VLOOKUP($A74,'Annual_Prices-Nominal'!$A:$CA,MATCH(BK$3,'Annual_Prices-Nominal'!$A$3:$CA$3,0),0)</f>
        <v>31.08</v>
      </c>
      <c r="BL74" s="32">
        <f>VLOOKUP($A74,'Annual_Prices-Nominal'!$A:$CA,MATCH(BL$3,'Annual_Prices-Nominal'!$A$3:$CA$3,0),0)</f>
        <v>31.08</v>
      </c>
      <c r="BM74" s="32">
        <f>VLOOKUP($A74,'Annual_Prices-Nominal'!$A:$CA,MATCH(BM$3,'Annual_Prices-Nominal'!$A$3:$CA$3,0),0)</f>
        <v>31.08</v>
      </c>
      <c r="BN74" s="32">
        <f>VLOOKUP($A74,'Annual_Prices-Nominal'!$A:$CA,MATCH(BN$3,'Annual_Prices-Nominal'!$A$3:$CA$3,0),0)</f>
        <v>9.99</v>
      </c>
      <c r="BO74" s="32">
        <f>VLOOKUP($A74,'Annual_Prices-Nominal'!$A:$CA,MATCH(BO$3,'Annual_Prices-Nominal'!$A$3:$CA$3,0),0)</f>
        <v>16.649999999999999</v>
      </c>
      <c r="BP74" s="32">
        <f>VLOOKUP($A74,'Annual_Prices-Nominal'!$A:$CA,MATCH(BP$3,'Annual_Prices-Nominal'!$A$3:$CA$3,0),0)</f>
        <v>20.54</v>
      </c>
      <c r="BQ74" s="32">
        <f>VLOOKUP($A74,'Annual_Prices-Nominal'!$A:$CA,MATCH(BQ$3,'Annual_Prices-Nominal'!$A$3:$CA$3,0),0)</f>
        <v>25.81</v>
      </c>
      <c r="BR74" s="32">
        <f>VLOOKUP($A74,'Annual_Prices-Nominal'!$A:$CA,MATCH(BR$3,'Annual_Prices-Nominal'!$A$3:$CA$3,0),0)</f>
        <v>25.81</v>
      </c>
      <c r="BS74" s="32">
        <f>VLOOKUP($A74,'Annual_Prices-Nominal'!$A:$CA,MATCH(BS$3,'Annual_Prices-Nominal'!$A$3:$CA$3,0),0)</f>
        <v>24.15</v>
      </c>
      <c r="BT74" s="32">
        <f>VLOOKUP($A74,'Annual_Prices-Nominal'!$A:$CA,MATCH(BT$3,'Annual_Prices-Nominal'!$A$3:$CA$3,0),0)</f>
        <v>23.87</v>
      </c>
      <c r="BU74" s="32">
        <f>VLOOKUP($A74,'Annual_Prices-Nominal'!$A:$CA,MATCH(BU$3,'Annual_Prices-Nominal'!$A$3:$CA$3,0),0)</f>
        <v>23.87</v>
      </c>
      <c r="BV74" s="32">
        <f>VLOOKUP($A74,'Annual_Prices-Nominal'!$A:$CA,MATCH(BV$3,'Annual_Prices-Nominal'!$A$3:$CA$3,0),0)</f>
        <v>23.87</v>
      </c>
      <c r="BW74" s="32">
        <f>VLOOKUP($A74,'Annual_Prices-Nominal'!$A:$CA,MATCH(BW$3,'Annual_Prices-Nominal'!$A$3:$CA$3,0),0)</f>
        <v>16.649999999999999</v>
      </c>
      <c r="BX74" s="32">
        <f>VLOOKUP($A74,'Annual_Prices-Nominal'!$A:$CA,MATCH(BX$3,'Annual_Prices-Nominal'!$A$3:$CA$3,0),0)</f>
        <v>16.649999999999999</v>
      </c>
      <c r="BY74" s="32">
        <f>VLOOKUP($A74,'Annual_Prices-Nominal'!$A:$CA,MATCH(BY$3,'Annual_Prices-Nominal'!$A$3:$CA$3,0),0)</f>
        <v>3.33</v>
      </c>
      <c r="BZ74" s="32">
        <f>VLOOKUP($A74,'Annual_Prices-Nominal'!$A:$CA,MATCH(BZ$3,'Annual_Prices-Nominal'!$A$3:$CA$3,0),0)</f>
        <v>3.33</v>
      </c>
      <c r="CA74" s="32">
        <f>VLOOKUP($A74,'Annual_Prices-Nominal'!$A:$CA,MATCH(CA$3,'Annual_Prices-Nominal'!$A$3:$CA$3,0),0)</f>
        <v>2.1842100000000002</v>
      </c>
      <c r="CB74" s="38">
        <f>VLOOKUP($A74,'Annual_Prices-Nominal'!$A:$CA,MATCH(CB$3,'Annual_Prices-Nominal'!$A$3:$CA$3,0),0)</f>
        <v>0.43199880000000002</v>
      </c>
      <c r="CD74" s="39">
        <f>VLOOKUP($A74,GDP!$A$8:$D$50,3,0)</f>
        <v>1.8306194783228914E-2</v>
      </c>
    </row>
    <row r="75" spans="1:82" ht="14.4" x14ac:dyDescent="0.3">
      <c r="A75" s="23">
        <f t="shared" si="14"/>
        <v>2028</v>
      </c>
      <c r="B75" s="27">
        <f t="shared" si="15"/>
        <v>47088</v>
      </c>
      <c r="C75" s="31">
        <v>32.237009999999998</v>
      </c>
      <c r="D75" s="32">
        <v>31.50639</v>
      </c>
      <c r="E75" s="32">
        <v>32.12518</v>
      </c>
      <c r="F75" s="32">
        <v>31.863060000000001</v>
      </c>
      <c r="G75" s="32">
        <v>32.134390000000003</v>
      </c>
      <c r="H75" s="32">
        <v>31.6127</v>
      </c>
      <c r="I75" s="32">
        <v>30.08</v>
      </c>
      <c r="J75" s="32">
        <v>30.25</v>
      </c>
      <c r="K75" s="32">
        <v>30.15</v>
      </c>
      <c r="L75" s="32">
        <v>30.12</v>
      </c>
      <c r="M75" s="32">
        <v>27.14</v>
      </c>
      <c r="N75" s="32">
        <v>27</v>
      </c>
      <c r="P75" s="32">
        <f>VLOOKUP($A75,'Annual_Prices-Nominal'!$A$4:$X$39,MATCH('Forecast-Peak_OffPeak-Nominal'!P$3,'Annual_Prices-Nominal'!$A$3:$X$3,0),FALSE)</f>
        <v>88.956000000000003</v>
      </c>
      <c r="Q75" s="32">
        <f>VLOOKUP($A75,'Annual_Prices-Nominal'!$A$4:$X$39,MATCH('Forecast-Peak_OffPeak-Nominal'!Q$3,'Annual_Prices-Nominal'!$A$3:$X$3,0),FALSE)</f>
        <v>89.71</v>
      </c>
      <c r="R75" s="32">
        <f>VLOOKUP($A75,'Annual_Prices-Nominal'!$A$4:$X$39,MATCH('Forecast-Peak_OffPeak-Nominal'!R$3,'Annual_Prices-Nominal'!$A$3:$X$3,0),FALSE)</f>
        <v>88.19</v>
      </c>
      <c r="S75" s="32">
        <f>VLOOKUP($A75,'Annual_Prices-Nominal'!$A$4:$X$39,MATCH('Forecast-Peak_OffPeak-Nominal'!S$3,'Annual_Prices-Nominal'!$A$3:$X$3,0),FALSE)</f>
        <v>87.25</v>
      </c>
      <c r="T75" s="32">
        <f>VLOOKUP($A75,'Annual_Prices-Nominal'!$A$4:$X$39,MATCH('Forecast-Peak_OffPeak-Nominal'!T$3,'Annual_Prices-Nominal'!$A$3:$X$3,0),FALSE)</f>
        <v>52.889617210034579</v>
      </c>
      <c r="U75" s="32">
        <f>VLOOKUP($A75,'Annual_Prices-Nominal'!$A$4:$X$39,MATCH('Forecast-Peak_OffPeak-Nominal'!U$3,'Annual_Prices-Nominal'!$A$3:$X$3,0),FALSE)</f>
        <v>50.64</v>
      </c>
      <c r="V75" s="32">
        <f>VLOOKUP($A75,'Annual_Prices-Nominal'!$A$4:$X$39,MATCH('Forecast-Peak_OffPeak-Nominal'!V$3,'Annual_Prices-Nominal'!$A$3:$X$3,0),FALSE)</f>
        <v>50.70097391304347</v>
      </c>
      <c r="W75" s="32">
        <f>VLOOKUP($A75,'Annual_Prices-Nominal'!$A$4:$X$39,MATCH('Forecast-Peak_OffPeak-Nominal'!W$3,'Annual_Prices-Nominal'!$A$3:$X$3,0),FALSE)</f>
        <v>15.8</v>
      </c>
      <c r="X75" s="32">
        <f>VLOOKUP($A75,'Annual_Prices-Nominal'!$A$4:$X$39,MATCH('Forecast-Peak_OffPeak-Nominal'!X$3,'Annual_Prices-Nominal'!$A$3:$X$3,0),FALSE)</f>
        <v>13.78</v>
      </c>
      <c r="Y75" s="38">
        <f>VLOOKUP($A75,'Annual_Prices-Nominal'!$A$4:$X$39,MATCH('Forecast-Peak_OffPeak-Nominal'!Y$3,'Annual_Prices-Nominal'!$A$3:$X$3,0),FALSE)</f>
        <v>36.484936170212769</v>
      </c>
      <c r="AA75" s="31">
        <v>4.32</v>
      </c>
      <c r="AB75" s="32">
        <v>3.98</v>
      </c>
      <c r="AC75" s="32">
        <v>3.66</v>
      </c>
      <c r="AD75" s="32">
        <v>4.47</v>
      </c>
      <c r="AE75" s="32">
        <v>4.28</v>
      </c>
      <c r="AF75" s="32">
        <v>4.0999999999999996</v>
      </c>
      <c r="AG75" s="38">
        <v>0.3284091582305439</v>
      </c>
      <c r="AI75" s="32">
        <v>9.7651394337084376</v>
      </c>
      <c r="AJ75" s="38">
        <v>4.3162410517547496</v>
      </c>
      <c r="AL75" s="33">
        <v>0.54985031513298566</v>
      </c>
      <c r="AM75" s="33">
        <v>0.75048272260107374</v>
      </c>
      <c r="AO75" s="34">
        <f>VLOOKUP($A75,'Annual_Prices-Nominal'!$A$4:$CH$39,MATCH('Forecast-Peak_OffPeak-Nominal'!AO$3,'Annual_Prices-Nominal'!$A$3:$CH$3,0),FALSE)</f>
        <v>2</v>
      </c>
      <c r="AP75" s="35">
        <f>VLOOKUP($A75,'Annual_Prices-Nominal'!$A$4:$CH$39,MATCH('Forecast-Peak_OffPeak-Nominal'!AP$3,'Annual_Prices-Nominal'!$A$3:$CH$3,0),FALSE)</f>
        <v>2</v>
      </c>
      <c r="AQ75" s="36">
        <f>IF(AND(MONTH($B75)&gt;=5,MONTH($B75)&lt;=9),VLOOKUP($A75,'Annual_Prices-Nominal'!$A$1:$AQ$39,MATCH('Forecast-Peak_OffPeak-Nominal'!AQ$2,'Annual_Prices-Nominal'!$A$2:$AQ$2,0),FALSE),0)</f>
        <v>0</v>
      </c>
      <c r="AR75" s="37">
        <f>IF(AND(MONTH($B75)&gt;=5,MONTH($B75)&lt;=9),VLOOKUP($A75,'Annual_Prices-Nominal'!$A$1:$AQ$39,MATCH('Forecast-Peak_OffPeak-Nominal'!AR$2,'Annual_Prices-Nominal'!$A$2:$AQ$2,0),FALSE),0)</f>
        <v>0</v>
      </c>
      <c r="AT75" s="83">
        <f>VLOOKUP($A75,'Annual_Prices-Nominal'!$A$4:$CH$39,MATCH('Forecast-Peak_OffPeak-Nominal'!AT$3,'Annual_Prices-Nominal'!$A$3:$CH$3,0),FALSE)</f>
        <v>9.64</v>
      </c>
      <c r="AU75" s="38">
        <f>VLOOKUP($A75,'Annual_Prices-Nominal'!$A$4:$CH$39,MATCH('Forecast-Peak_OffPeak-Nominal'!AU$3,'Annual_Prices-Nominal'!$A$3:$CH$3,0),FALSE)</f>
        <v>9.64</v>
      </c>
      <c r="AV75" s="38">
        <f>VLOOKUP($A75,'Annual_Prices-Nominal'!$A$4:$CH$39,MATCH('Forecast-Peak_OffPeak-Nominal'!AV$3,'Annual_Prices-Nominal'!$A$3:$CH$3,0),FALSE)</f>
        <v>0</v>
      </c>
      <c r="AX75" s="31">
        <f t="shared" si="8"/>
        <v>8.0997512562814062</v>
      </c>
      <c r="AY75" s="32">
        <f t="shared" si="9"/>
        <v>7.8354097560975617</v>
      </c>
      <c r="AZ75" s="32">
        <f t="shared" si="10"/>
        <v>7.837656097560977</v>
      </c>
      <c r="BA75" s="32">
        <f t="shared" si="11"/>
        <v>7.0280373831775691</v>
      </c>
      <c r="BB75" s="32">
        <f t="shared" si="12"/>
        <v>7.0443925233644853</v>
      </c>
      <c r="BC75" s="38">
        <f t="shared" si="13"/>
        <v>6.0715883668903805</v>
      </c>
      <c r="BE75" s="60">
        <v>194.49648320359671</v>
      </c>
      <c r="BF75" s="38">
        <v>258.38956810543328</v>
      </c>
      <c r="BH75" s="31">
        <f>VLOOKUP($A75,'Annual_Prices-Nominal'!$A:$CA,MATCH(BH$3,'Annual_Prices-Nominal'!$A$3:$CA$3,0),0)</f>
        <v>30</v>
      </c>
      <c r="BI75" s="31">
        <f>VLOOKUP($A75,'Annual_Prices-Nominal'!$A:$CA,MATCH(BI$3,'Annual_Prices-Nominal'!$A$3:$CA$3,0),0)</f>
        <v>10.667999999999999</v>
      </c>
      <c r="BJ75" s="32">
        <f>VLOOKUP($A75,'Annual_Prices-Nominal'!$A:$CA,MATCH(BJ$3,'Annual_Prices-Nominal'!$A$3:$CA$3,0),0)</f>
        <v>10.667999999999999</v>
      </c>
      <c r="BK75" s="32">
        <f>VLOOKUP($A75,'Annual_Prices-Nominal'!$A:$CA,MATCH(BK$3,'Annual_Prices-Nominal'!$A$3:$CA$3,0),0)</f>
        <v>31.08</v>
      </c>
      <c r="BL75" s="32">
        <f>VLOOKUP($A75,'Annual_Prices-Nominal'!$A:$CA,MATCH(BL$3,'Annual_Prices-Nominal'!$A$3:$CA$3,0),0)</f>
        <v>31.08</v>
      </c>
      <c r="BM75" s="32">
        <f>VLOOKUP($A75,'Annual_Prices-Nominal'!$A:$CA,MATCH(BM$3,'Annual_Prices-Nominal'!$A$3:$CA$3,0),0)</f>
        <v>31.08</v>
      </c>
      <c r="BN75" s="32">
        <f>VLOOKUP($A75,'Annual_Prices-Nominal'!$A:$CA,MATCH(BN$3,'Annual_Prices-Nominal'!$A$3:$CA$3,0),0)</f>
        <v>9.99</v>
      </c>
      <c r="BO75" s="32">
        <f>VLOOKUP($A75,'Annual_Prices-Nominal'!$A:$CA,MATCH(BO$3,'Annual_Prices-Nominal'!$A$3:$CA$3,0),0)</f>
        <v>16.649999999999999</v>
      </c>
      <c r="BP75" s="32">
        <f>VLOOKUP($A75,'Annual_Prices-Nominal'!$A:$CA,MATCH(BP$3,'Annual_Prices-Nominal'!$A$3:$CA$3,0),0)</f>
        <v>20.54</v>
      </c>
      <c r="BQ75" s="32">
        <f>VLOOKUP($A75,'Annual_Prices-Nominal'!$A:$CA,MATCH(BQ$3,'Annual_Prices-Nominal'!$A$3:$CA$3,0),0)</f>
        <v>25.81</v>
      </c>
      <c r="BR75" s="32">
        <f>VLOOKUP($A75,'Annual_Prices-Nominal'!$A:$CA,MATCH(BR$3,'Annual_Prices-Nominal'!$A$3:$CA$3,0),0)</f>
        <v>25.81</v>
      </c>
      <c r="BS75" s="32">
        <f>VLOOKUP($A75,'Annual_Prices-Nominal'!$A:$CA,MATCH(BS$3,'Annual_Prices-Nominal'!$A$3:$CA$3,0),0)</f>
        <v>24.15</v>
      </c>
      <c r="BT75" s="32">
        <f>VLOOKUP($A75,'Annual_Prices-Nominal'!$A:$CA,MATCH(BT$3,'Annual_Prices-Nominal'!$A$3:$CA$3,0),0)</f>
        <v>23.87</v>
      </c>
      <c r="BU75" s="32">
        <f>VLOOKUP($A75,'Annual_Prices-Nominal'!$A:$CA,MATCH(BU$3,'Annual_Prices-Nominal'!$A$3:$CA$3,0),0)</f>
        <v>23.87</v>
      </c>
      <c r="BV75" s="32">
        <f>VLOOKUP($A75,'Annual_Prices-Nominal'!$A:$CA,MATCH(BV$3,'Annual_Prices-Nominal'!$A$3:$CA$3,0),0)</f>
        <v>23.87</v>
      </c>
      <c r="BW75" s="32">
        <f>VLOOKUP($A75,'Annual_Prices-Nominal'!$A:$CA,MATCH(BW$3,'Annual_Prices-Nominal'!$A$3:$CA$3,0),0)</f>
        <v>16.649999999999999</v>
      </c>
      <c r="BX75" s="32">
        <f>VLOOKUP($A75,'Annual_Prices-Nominal'!$A:$CA,MATCH(BX$3,'Annual_Prices-Nominal'!$A$3:$CA$3,0),0)</f>
        <v>16.649999999999999</v>
      </c>
      <c r="BY75" s="32">
        <f>VLOOKUP($A75,'Annual_Prices-Nominal'!$A:$CA,MATCH(BY$3,'Annual_Prices-Nominal'!$A$3:$CA$3,0),0)</f>
        <v>3.33</v>
      </c>
      <c r="BZ75" s="32">
        <f>VLOOKUP($A75,'Annual_Prices-Nominal'!$A:$CA,MATCH(BZ$3,'Annual_Prices-Nominal'!$A$3:$CA$3,0),0)</f>
        <v>3.33</v>
      </c>
      <c r="CA75" s="32">
        <f>VLOOKUP($A75,'Annual_Prices-Nominal'!$A:$CA,MATCH(CA$3,'Annual_Prices-Nominal'!$A$3:$CA$3,0),0)</f>
        <v>2.1842100000000002</v>
      </c>
      <c r="CB75" s="38">
        <f>VLOOKUP($A75,'Annual_Prices-Nominal'!$A:$CA,MATCH(CB$3,'Annual_Prices-Nominal'!$A$3:$CA$3,0),0)</f>
        <v>0.43199880000000002</v>
      </c>
      <c r="CD75" s="39">
        <f>VLOOKUP($A75,GDP!$A$8:$D$50,3,0)</f>
        <v>1.8306194783228914E-2</v>
      </c>
    </row>
    <row r="76" spans="1:82" ht="14.4" x14ac:dyDescent="0.3">
      <c r="A76" s="23">
        <f t="shared" si="14"/>
        <v>2029</v>
      </c>
      <c r="B76" s="27">
        <f t="shared" si="15"/>
        <v>47119</v>
      </c>
      <c r="C76" s="31">
        <v>33.818190000000001</v>
      </c>
      <c r="D76" s="32">
        <v>33.241680000000002</v>
      </c>
      <c r="E76" s="32">
        <v>33.209400000000002</v>
      </c>
      <c r="F76" s="32">
        <v>32.024360000000001</v>
      </c>
      <c r="G76" s="32">
        <v>33.230049999999999</v>
      </c>
      <c r="H76" s="32">
        <v>31.026060000000001</v>
      </c>
      <c r="I76" s="32">
        <v>29.47</v>
      </c>
      <c r="J76" s="32">
        <v>29.89</v>
      </c>
      <c r="K76" s="32">
        <v>29.43</v>
      </c>
      <c r="L76" s="32">
        <v>29.74</v>
      </c>
      <c r="M76" s="32">
        <v>23.99</v>
      </c>
      <c r="N76" s="32">
        <v>27.5</v>
      </c>
      <c r="P76" s="32">
        <f>VLOOKUP($A76,'Annual_Prices-Nominal'!$A$4:$X$39,MATCH('Forecast-Peak_OffPeak-Nominal'!P$3,'Annual_Prices-Nominal'!$A$3:$X$3,0),FALSE)</f>
        <v>90.730999999999995</v>
      </c>
      <c r="Q76" s="32">
        <f>VLOOKUP($A76,'Annual_Prices-Nominal'!$A$4:$X$39,MATCH('Forecast-Peak_OffPeak-Nominal'!Q$3,'Annual_Prices-Nominal'!$A$3:$X$3,0),FALSE)</f>
        <v>91.5</v>
      </c>
      <c r="R76" s="32">
        <f>VLOOKUP($A76,'Annual_Prices-Nominal'!$A$4:$X$39,MATCH('Forecast-Peak_OffPeak-Nominal'!R$3,'Annual_Prices-Nominal'!$A$3:$X$3,0),FALSE)</f>
        <v>90.49</v>
      </c>
      <c r="S76" s="32">
        <f>VLOOKUP($A76,'Annual_Prices-Nominal'!$A$4:$X$39,MATCH('Forecast-Peak_OffPeak-Nominal'!S$3,'Annual_Prices-Nominal'!$A$3:$X$3,0),FALSE)</f>
        <v>89.55</v>
      </c>
      <c r="T76" s="32">
        <f>VLOOKUP($A76,'Annual_Prices-Nominal'!$A$4:$X$39,MATCH('Forecast-Peak_OffPeak-Nominal'!T$3,'Annual_Prices-Nominal'!$A$3:$X$3,0),FALSE)</f>
        <v>50.502209750347482</v>
      </c>
      <c r="U76" s="32">
        <f>VLOOKUP($A76,'Annual_Prices-Nominal'!$A$4:$X$39,MATCH('Forecast-Peak_OffPeak-Nominal'!U$3,'Annual_Prices-Nominal'!$A$3:$X$3,0),FALSE)</f>
        <v>46.6</v>
      </c>
      <c r="V76" s="32">
        <f>VLOOKUP($A76,'Annual_Prices-Nominal'!$A$4:$X$39,MATCH('Forecast-Peak_OffPeak-Nominal'!V$3,'Annual_Prices-Nominal'!$A$3:$X$3,0),FALSE)</f>
        <v>48.688876521739132</v>
      </c>
      <c r="W76" s="32">
        <f>VLOOKUP($A76,'Annual_Prices-Nominal'!$A$4:$X$39,MATCH('Forecast-Peak_OffPeak-Nominal'!W$3,'Annual_Prices-Nominal'!$A$3:$X$3,0),FALSE)</f>
        <v>15.46</v>
      </c>
      <c r="X76" s="32">
        <f>VLOOKUP($A76,'Annual_Prices-Nominal'!$A$4:$X$39,MATCH('Forecast-Peak_OffPeak-Nominal'!X$3,'Annual_Prices-Nominal'!$A$3:$X$3,0),FALSE)</f>
        <v>13.7</v>
      </c>
      <c r="Y76" s="38">
        <f>VLOOKUP($A76,'Annual_Prices-Nominal'!$A$4:$X$39,MATCH('Forecast-Peak_OffPeak-Nominal'!Y$3,'Annual_Prices-Nominal'!$A$3:$X$3,0),FALSE)</f>
        <v>36.942978723404259</v>
      </c>
      <c r="AA76" s="31">
        <v>4.25</v>
      </c>
      <c r="AB76" s="32">
        <v>3.87</v>
      </c>
      <c r="AC76" s="32">
        <v>3.65</v>
      </c>
      <c r="AD76" s="32">
        <v>4.3499999999999996</v>
      </c>
      <c r="AE76" s="32">
        <v>4.2300000000000004</v>
      </c>
      <c r="AF76" s="32">
        <v>4.08</v>
      </c>
      <c r="AG76" s="38">
        <v>0.33497498945471443</v>
      </c>
      <c r="AI76" s="32">
        <v>9.6860694141488395</v>
      </c>
      <c r="AJ76" s="38">
        <v>4.2542678063887003</v>
      </c>
      <c r="AL76" s="33">
        <v>0.5725619734927313</v>
      </c>
      <c r="AM76" s="33">
        <v>0.7746054766889563</v>
      </c>
      <c r="AO76" s="34">
        <f>VLOOKUP($A76,'Annual_Prices-Nominal'!$A$4:$CH$39,MATCH('Forecast-Peak_OffPeak-Nominal'!AO$3,'Annual_Prices-Nominal'!$A$3:$CH$3,0),FALSE)</f>
        <v>2</v>
      </c>
      <c r="AP76" s="35">
        <f>VLOOKUP($A76,'Annual_Prices-Nominal'!$A$4:$CH$39,MATCH('Forecast-Peak_OffPeak-Nominal'!AP$3,'Annual_Prices-Nominal'!$A$3:$CH$3,0),FALSE)</f>
        <v>2</v>
      </c>
      <c r="AQ76" s="36">
        <f>IF(AND(MONTH($B76)&gt;=5,MONTH($B76)&lt;=9),VLOOKUP($A76,'Annual_Prices-Nominal'!$A$1:$AQ$39,MATCH('Forecast-Peak_OffPeak-Nominal'!AQ$2,'Annual_Prices-Nominal'!$A$2:$AQ$2,0),FALSE),0)</f>
        <v>0</v>
      </c>
      <c r="AR76" s="37">
        <f>IF(AND(MONTH($B76)&gt;=5,MONTH($B76)&lt;=9),VLOOKUP($A76,'Annual_Prices-Nominal'!$A$1:$AQ$39,MATCH('Forecast-Peak_OffPeak-Nominal'!AR$2,'Annual_Prices-Nominal'!$A$2:$AQ$2,0),FALSE),0)</f>
        <v>0</v>
      </c>
      <c r="AT76" s="83">
        <f>VLOOKUP($A76,'Annual_Prices-Nominal'!$A$4:$CH$39,MATCH('Forecast-Peak_OffPeak-Nominal'!AT$3,'Annual_Prices-Nominal'!$A$3:$CH$3,0),FALSE)</f>
        <v>10.3</v>
      </c>
      <c r="AU76" s="38">
        <f>VLOOKUP($A76,'Annual_Prices-Nominal'!$A$4:$CH$39,MATCH('Forecast-Peak_OffPeak-Nominal'!AU$3,'Annual_Prices-Nominal'!$A$3:$CH$3,0),FALSE)</f>
        <v>10.3</v>
      </c>
      <c r="AV76" s="38">
        <f>VLOOKUP($A76,'Annual_Prices-Nominal'!$A$4:$CH$39,MATCH('Forecast-Peak_OffPeak-Nominal'!AV$3,'Annual_Prices-Nominal'!$A$3:$CH$3,0),FALSE)</f>
        <v>0</v>
      </c>
      <c r="AX76" s="31">
        <f t="shared" si="8"/>
        <v>8.7385503875968986</v>
      </c>
      <c r="AY76" s="32">
        <f t="shared" si="9"/>
        <v>8.1395588235294127</v>
      </c>
      <c r="AZ76" s="32">
        <f t="shared" si="10"/>
        <v>8.1446200980392156</v>
      </c>
      <c r="BA76" s="32">
        <f t="shared" si="11"/>
        <v>6.9669030732860513</v>
      </c>
      <c r="BB76" s="32">
        <f t="shared" si="12"/>
        <v>6.9574468085106371</v>
      </c>
      <c r="BC76" s="38">
        <f t="shared" si="13"/>
        <v>5.5149425287356326</v>
      </c>
      <c r="BE76" s="60">
        <v>198.10924570018079</v>
      </c>
      <c r="BF76" s="38">
        <v>263.18914147449357</v>
      </c>
      <c r="BH76" s="31">
        <f>VLOOKUP($A76,'Annual_Prices-Nominal'!$A:$CA,MATCH(BH$3,'Annual_Prices-Nominal'!$A$3:$CA$3,0),0)</f>
        <v>30</v>
      </c>
      <c r="BI76" s="31">
        <f>VLOOKUP($A76,'Annual_Prices-Nominal'!$A:$CA,MATCH(BI$3,'Annual_Prices-Nominal'!$A$3:$CA$3,0),0)</f>
        <v>12.93974</v>
      </c>
      <c r="BJ76" s="32">
        <f>VLOOKUP($A76,'Annual_Prices-Nominal'!$A:$CA,MATCH(BJ$3,'Annual_Prices-Nominal'!$A$3:$CA$3,0),0)</f>
        <v>12.93974</v>
      </c>
      <c r="BK76" s="32">
        <f>VLOOKUP($A76,'Annual_Prices-Nominal'!$A:$CA,MATCH(BK$3,'Annual_Prices-Nominal'!$A$3:$CA$3,0),0)</f>
        <v>31.71</v>
      </c>
      <c r="BL76" s="32">
        <f>VLOOKUP($A76,'Annual_Prices-Nominal'!$A:$CA,MATCH(BL$3,'Annual_Prices-Nominal'!$A$3:$CA$3,0),0)</f>
        <v>31.71</v>
      </c>
      <c r="BM76" s="32">
        <f>VLOOKUP($A76,'Annual_Prices-Nominal'!$A:$CA,MATCH(BM$3,'Annual_Prices-Nominal'!$A$3:$CA$3,0),0)</f>
        <v>31.71</v>
      </c>
      <c r="BN76" s="32">
        <f>VLOOKUP($A76,'Annual_Prices-Nominal'!$A:$CA,MATCH(BN$3,'Annual_Prices-Nominal'!$A$3:$CA$3,0),0)</f>
        <v>6.79</v>
      </c>
      <c r="BO76" s="32">
        <f>VLOOKUP($A76,'Annual_Prices-Nominal'!$A:$CA,MATCH(BO$3,'Annual_Prices-Nominal'!$A$3:$CA$3,0),0)</f>
        <v>14.15</v>
      </c>
      <c r="BP76" s="32">
        <f>VLOOKUP($A76,'Annual_Prices-Nominal'!$A:$CA,MATCH(BP$3,'Annual_Prices-Nominal'!$A$3:$CA$3,0),0)</f>
        <v>19.25</v>
      </c>
      <c r="BQ76" s="32">
        <f>VLOOKUP($A76,'Annual_Prices-Nominal'!$A:$CA,MATCH(BQ$3,'Annual_Prices-Nominal'!$A$3:$CA$3,0),0)</f>
        <v>25.48</v>
      </c>
      <c r="BR76" s="32">
        <f>VLOOKUP($A76,'Annual_Prices-Nominal'!$A:$CA,MATCH(BR$3,'Annual_Prices-Nominal'!$A$3:$CA$3,0),0)</f>
        <v>22.93</v>
      </c>
      <c r="BS76" s="32">
        <f>VLOOKUP($A76,'Annual_Prices-Nominal'!$A:$CA,MATCH(BS$3,'Annual_Prices-Nominal'!$A$3:$CA$3,0),0)</f>
        <v>24.06</v>
      </c>
      <c r="BT76" s="32">
        <f>VLOOKUP($A76,'Annual_Prices-Nominal'!$A:$CA,MATCH(BT$3,'Annual_Prices-Nominal'!$A$3:$CA$3,0),0)</f>
        <v>23.21</v>
      </c>
      <c r="BU76" s="32">
        <f>VLOOKUP($A76,'Annual_Prices-Nominal'!$A:$CA,MATCH(BU$3,'Annual_Prices-Nominal'!$A$3:$CA$3,0),0)</f>
        <v>23.21</v>
      </c>
      <c r="BV76" s="32">
        <f>VLOOKUP($A76,'Annual_Prices-Nominal'!$A:$CA,MATCH(BV$3,'Annual_Prices-Nominal'!$A$3:$CA$3,0),0)</f>
        <v>23.78</v>
      </c>
      <c r="BW76" s="32">
        <f>VLOOKUP($A76,'Annual_Prices-Nominal'!$A:$CA,MATCH(BW$3,'Annual_Prices-Nominal'!$A$3:$CA$3,0),0)</f>
        <v>13.02</v>
      </c>
      <c r="BX76" s="32">
        <f>VLOOKUP($A76,'Annual_Prices-Nominal'!$A:$CA,MATCH(BX$3,'Annual_Prices-Nominal'!$A$3:$CA$3,0),0)</f>
        <v>16.989999999999998</v>
      </c>
      <c r="BY76" s="32">
        <f>VLOOKUP($A76,'Annual_Prices-Nominal'!$A:$CA,MATCH(BY$3,'Annual_Prices-Nominal'!$A$3:$CA$3,0),0)</f>
        <v>3.4</v>
      </c>
      <c r="BZ76" s="32">
        <f>VLOOKUP($A76,'Annual_Prices-Nominal'!$A:$CA,MATCH(BZ$3,'Annual_Prices-Nominal'!$A$3:$CA$3,0),0)</f>
        <v>3.4</v>
      </c>
      <c r="CA76" s="32">
        <f>VLOOKUP($A76,'Annual_Prices-Nominal'!$A:$CA,MATCH(CA$3,'Annual_Prices-Nominal'!$A$3:$CA$3,0),0)</f>
        <v>2.3878659999999998</v>
      </c>
      <c r="CB76" s="38">
        <f>VLOOKUP($A76,'Annual_Prices-Nominal'!$A:$CA,MATCH(CB$3,'Annual_Prices-Nominal'!$A$3:$CA$3,0),0)</f>
        <v>0.68551169999999995</v>
      </c>
      <c r="CD76" s="39">
        <f>VLOOKUP($A76,GDP!$A$8:$D$50,3,0)</f>
        <v>1.8574950236001343E-2</v>
      </c>
    </row>
    <row r="77" spans="1:82" ht="14.4" x14ac:dyDescent="0.3">
      <c r="A77" s="23">
        <f t="shared" si="14"/>
        <v>2029</v>
      </c>
      <c r="B77" s="27">
        <f t="shared" si="15"/>
        <v>47150</v>
      </c>
      <c r="C77" s="31">
        <v>32.425899999999999</v>
      </c>
      <c r="D77" s="32">
        <v>32.107810000000001</v>
      </c>
      <c r="E77" s="32">
        <v>31.892099999999999</v>
      </c>
      <c r="F77" s="32">
        <v>30.71875</v>
      </c>
      <c r="G77" s="32">
        <v>31.911049999999999</v>
      </c>
      <c r="H77" s="32">
        <v>30.161760000000001</v>
      </c>
      <c r="I77" s="32">
        <v>27.48</v>
      </c>
      <c r="J77" s="32">
        <v>28.24</v>
      </c>
      <c r="K77" s="32">
        <v>27.55</v>
      </c>
      <c r="L77" s="32">
        <v>28.26</v>
      </c>
      <c r="M77" s="32">
        <v>23.69</v>
      </c>
      <c r="N77" s="32">
        <v>24.19</v>
      </c>
      <c r="P77" s="32">
        <f>VLOOKUP($A77,'Annual_Prices-Nominal'!$A$4:$X$39,MATCH('Forecast-Peak_OffPeak-Nominal'!P$3,'Annual_Prices-Nominal'!$A$3:$X$3,0),FALSE)</f>
        <v>90.730999999999995</v>
      </c>
      <c r="Q77" s="32">
        <f>VLOOKUP($A77,'Annual_Prices-Nominal'!$A$4:$X$39,MATCH('Forecast-Peak_OffPeak-Nominal'!Q$3,'Annual_Prices-Nominal'!$A$3:$X$3,0),FALSE)</f>
        <v>91.5</v>
      </c>
      <c r="R77" s="32">
        <f>VLOOKUP($A77,'Annual_Prices-Nominal'!$A$4:$X$39,MATCH('Forecast-Peak_OffPeak-Nominal'!R$3,'Annual_Prices-Nominal'!$A$3:$X$3,0),FALSE)</f>
        <v>90.49</v>
      </c>
      <c r="S77" s="32">
        <f>VLOOKUP($A77,'Annual_Prices-Nominal'!$A$4:$X$39,MATCH('Forecast-Peak_OffPeak-Nominal'!S$3,'Annual_Prices-Nominal'!$A$3:$X$3,0),FALSE)</f>
        <v>89.55</v>
      </c>
      <c r="T77" s="32">
        <f>VLOOKUP($A77,'Annual_Prices-Nominal'!$A$4:$X$39,MATCH('Forecast-Peak_OffPeak-Nominal'!T$3,'Annual_Prices-Nominal'!$A$3:$X$3,0),FALSE)</f>
        <v>50.502209750347482</v>
      </c>
      <c r="U77" s="32">
        <f>VLOOKUP($A77,'Annual_Prices-Nominal'!$A$4:$X$39,MATCH('Forecast-Peak_OffPeak-Nominal'!U$3,'Annual_Prices-Nominal'!$A$3:$X$3,0),FALSE)</f>
        <v>46.6</v>
      </c>
      <c r="V77" s="32">
        <f>VLOOKUP($A77,'Annual_Prices-Nominal'!$A$4:$X$39,MATCH('Forecast-Peak_OffPeak-Nominal'!V$3,'Annual_Prices-Nominal'!$A$3:$X$3,0),FALSE)</f>
        <v>48.688876521739132</v>
      </c>
      <c r="W77" s="32">
        <f>VLOOKUP($A77,'Annual_Prices-Nominal'!$A$4:$X$39,MATCH('Forecast-Peak_OffPeak-Nominal'!W$3,'Annual_Prices-Nominal'!$A$3:$X$3,0),FALSE)</f>
        <v>15.46</v>
      </c>
      <c r="X77" s="32">
        <f>VLOOKUP($A77,'Annual_Prices-Nominal'!$A$4:$X$39,MATCH('Forecast-Peak_OffPeak-Nominal'!X$3,'Annual_Prices-Nominal'!$A$3:$X$3,0),FALSE)</f>
        <v>13.7</v>
      </c>
      <c r="Y77" s="38">
        <f>VLOOKUP($A77,'Annual_Prices-Nominal'!$A$4:$X$39,MATCH('Forecast-Peak_OffPeak-Nominal'!Y$3,'Annual_Prices-Nominal'!$A$3:$X$3,0),FALSE)</f>
        <v>36.942978723404259</v>
      </c>
      <c r="AA77" s="31">
        <v>4.0599999999999996</v>
      </c>
      <c r="AB77" s="32">
        <v>3.72</v>
      </c>
      <c r="AC77" s="32">
        <v>3.82</v>
      </c>
      <c r="AD77" s="32">
        <v>4.1900000000000004</v>
      </c>
      <c r="AE77" s="32">
        <v>4.03</v>
      </c>
      <c r="AF77" s="32">
        <v>3.96</v>
      </c>
      <c r="AG77" s="38">
        <v>0.33497498945471443</v>
      </c>
      <c r="AI77" s="32">
        <v>9.4942018208401588</v>
      </c>
      <c r="AJ77" s="38">
        <v>4.0624002130800196</v>
      </c>
      <c r="AL77" s="33">
        <v>0.57479845707464583</v>
      </c>
      <c r="AM77" s="33">
        <v>0.77684196027087071</v>
      </c>
      <c r="AO77" s="34">
        <f>VLOOKUP($A77,'Annual_Prices-Nominal'!$A$4:$CH$39,MATCH('Forecast-Peak_OffPeak-Nominal'!AO$3,'Annual_Prices-Nominal'!$A$3:$CH$3,0),FALSE)</f>
        <v>2</v>
      </c>
      <c r="AP77" s="35">
        <f>VLOOKUP($A77,'Annual_Prices-Nominal'!$A$4:$CH$39,MATCH('Forecast-Peak_OffPeak-Nominal'!AP$3,'Annual_Prices-Nominal'!$A$3:$CH$3,0),FALSE)</f>
        <v>2</v>
      </c>
      <c r="AQ77" s="36">
        <f>IF(AND(MONTH($B77)&gt;=5,MONTH($B77)&lt;=9),VLOOKUP($A77,'Annual_Prices-Nominal'!$A$1:$AQ$39,MATCH('Forecast-Peak_OffPeak-Nominal'!AQ$2,'Annual_Prices-Nominal'!$A$2:$AQ$2,0),FALSE),0)</f>
        <v>0</v>
      </c>
      <c r="AR77" s="37">
        <f>IF(AND(MONTH($B77)&gt;=5,MONTH($B77)&lt;=9),VLOOKUP($A77,'Annual_Prices-Nominal'!$A$1:$AQ$39,MATCH('Forecast-Peak_OffPeak-Nominal'!AR$2,'Annual_Prices-Nominal'!$A$2:$AQ$2,0),FALSE),0)</f>
        <v>0</v>
      </c>
      <c r="AT77" s="83">
        <f>VLOOKUP($A77,'Annual_Prices-Nominal'!$A$4:$CH$39,MATCH('Forecast-Peak_OffPeak-Nominal'!AT$3,'Annual_Prices-Nominal'!$A$3:$CH$3,0),FALSE)</f>
        <v>10.3</v>
      </c>
      <c r="AU77" s="38">
        <f>VLOOKUP($A77,'Annual_Prices-Nominal'!$A$4:$CH$39,MATCH('Forecast-Peak_OffPeak-Nominal'!AU$3,'Annual_Prices-Nominal'!$A$3:$CH$3,0),FALSE)</f>
        <v>10.3</v>
      </c>
      <c r="AV77" s="38">
        <f>VLOOKUP($A77,'Annual_Prices-Nominal'!$A$4:$CH$39,MATCH('Forecast-Peak_OffPeak-Nominal'!AV$3,'Annual_Prices-Nominal'!$A$3:$CH$3,0),FALSE)</f>
        <v>0</v>
      </c>
      <c r="AX77" s="31">
        <f t="shared" si="8"/>
        <v>8.7166397849462349</v>
      </c>
      <c r="AY77" s="32">
        <f t="shared" si="9"/>
        <v>8.0535606060606053</v>
      </c>
      <c r="AZ77" s="32">
        <f t="shared" si="10"/>
        <v>8.0583459595959592</v>
      </c>
      <c r="BA77" s="32">
        <f t="shared" si="11"/>
        <v>6.8188585607940446</v>
      </c>
      <c r="BB77" s="32">
        <f t="shared" si="12"/>
        <v>6.8362282878411911</v>
      </c>
      <c r="BC77" s="38">
        <f t="shared" si="13"/>
        <v>5.6539379474940334</v>
      </c>
      <c r="BE77" s="60">
        <v>198.10924570018079</v>
      </c>
      <c r="BF77" s="38">
        <v>263.18914147449357</v>
      </c>
      <c r="BH77" s="31">
        <f>VLOOKUP($A77,'Annual_Prices-Nominal'!$A:$CA,MATCH(BH$3,'Annual_Prices-Nominal'!$A$3:$CA$3,0),0)</f>
        <v>30</v>
      </c>
      <c r="BI77" s="31">
        <f>VLOOKUP($A77,'Annual_Prices-Nominal'!$A:$CA,MATCH(BI$3,'Annual_Prices-Nominal'!$A$3:$CA$3,0),0)</f>
        <v>12.93974</v>
      </c>
      <c r="BJ77" s="32">
        <f>VLOOKUP($A77,'Annual_Prices-Nominal'!$A:$CA,MATCH(BJ$3,'Annual_Prices-Nominal'!$A$3:$CA$3,0),0)</f>
        <v>12.93974</v>
      </c>
      <c r="BK77" s="32">
        <f>VLOOKUP($A77,'Annual_Prices-Nominal'!$A:$CA,MATCH(BK$3,'Annual_Prices-Nominal'!$A$3:$CA$3,0),0)</f>
        <v>31.71</v>
      </c>
      <c r="BL77" s="32">
        <f>VLOOKUP($A77,'Annual_Prices-Nominal'!$A:$CA,MATCH(BL$3,'Annual_Prices-Nominal'!$A$3:$CA$3,0),0)</f>
        <v>31.71</v>
      </c>
      <c r="BM77" s="32">
        <f>VLOOKUP($A77,'Annual_Prices-Nominal'!$A:$CA,MATCH(BM$3,'Annual_Prices-Nominal'!$A$3:$CA$3,0),0)</f>
        <v>31.71</v>
      </c>
      <c r="BN77" s="32">
        <f>VLOOKUP($A77,'Annual_Prices-Nominal'!$A:$CA,MATCH(BN$3,'Annual_Prices-Nominal'!$A$3:$CA$3,0),0)</f>
        <v>6.79</v>
      </c>
      <c r="BO77" s="32">
        <f>VLOOKUP($A77,'Annual_Prices-Nominal'!$A:$CA,MATCH(BO$3,'Annual_Prices-Nominal'!$A$3:$CA$3,0),0)</f>
        <v>14.15</v>
      </c>
      <c r="BP77" s="32">
        <f>VLOOKUP($A77,'Annual_Prices-Nominal'!$A:$CA,MATCH(BP$3,'Annual_Prices-Nominal'!$A$3:$CA$3,0),0)</f>
        <v>19.25</v>
      </c>
      <c r="BQ77" s="32">
        <f>VLOOKUP($A77,'Annual_Prices-Nominal'!$A:$CA,MATCH(BQ$3,'Annual_Prices-Nominal'!$A$3:$CA$3,0),0)</f>
        <v>25.48</v>
      </c>
      <c r="BR77" s="32">
        <f>VLOOKUP($A77,'Annual_Prices-Nominal'!$A:$CA,MATCH(BR$3,'Annual_Prices-Nominal'!$A$3:$CA$3,0),0)</f>
        <v>22.93</v>
      </c>
      <c r="BS77" s="32">
        <f>VLOOKUP($A77,'Annual_Prices-Nominal'!$A:$CA,MATCH(BS$3,'Annual_Prices-Nominal'!$A$3:$CA$3,0),0)</f>
        <v>24.06</v>
      </c>
      <c r="BT77" s="32">
        <f>VLOOKUP($A77,'Annual_Prices-Nominal'!$A:$CA,MATCH(BT$3,'Annual_Prices-Nominal'!$A$3:$CA$3,0),0)</f>
        <v>23.21</v>
      </c>
      <c r="BU77" s="32">
        <f>VLOOKUP($A77,'Annual_Prices-Nominal'!$A:$CA,MATCH(BU$3,'Annual_Prices-Nominal'!$A$3:$CA$3,0),0)</f>
        <v>23.21</v>
      </c>
      <c r="BV77" s="32">
        <f>VLOOKUP($A77,'Annual_Prices-Nominal'!$A:$CA,MATCH(BV$3,'Annual_Prices-Nominal'!$A$3:$CA$3,0),0)</f>
        <v>23.78</v>
      </c>
      <c r="BW77" s="32">
        <f>VLOOKUP($A77,'Annual_Prices-Nominal'!$A:$CA,MATCH(BW$3,'Annual_Prices-Nominal'!$A$3:$CA$3,0),0)</f>
        <v>13.02</v>
      </c>
      <c r="BX77" s="32">
        <f>VLOOKUP($A77,'Annual_Prices-Nominal'!$A:$CA,MATCH(BX$3,'Annual_Prices-Nominal'!$A$3:$CA$3,0),0)</f>
        <v>16.989999999999998</v>
      </c>
      <c r="BY77" s="32">
        <f>VLOOKUP($A77,'Annual_Prices-Nominal'!$A:$CA,MATCH(BY$3,'Annual_Prices-Nominal'!$A$3:$CA$3,0),0)</f>
        <v>3.4</v>
      </c>
      <c r="BZ77" s="32">
        <f>VLOOKUP($A77,'Annual_Prices-Nominal'!$A:$CA,MATCH(BZ$3,'Annual_Prices-Nominal'!$A$3:$CA$3,0),0)</f>
        <v>3.4</v>
      </c>
      <c r="CA77" s="32">
        <f>VLOOKUP($A77,'Annual_Prices-Nominal'!$A:$CA,MATCH(CA$3,'Annual_Prices-Nominal'!$A$3:$CA$3,0),0)</f>
        <v>2.3878659999999998</v>
      </c>
      <c r="CB77" s="38">
        <f>VLOOKUP($A77,'Annual_Prices-Nominal'!$A:$CA,MATCH(CB$3,'Annual_Prices-Nominal'!$A$3:$CA$3,0),0)</f>
        <v>0.68551169999999995</v>
      </c>
      <c r="CD77" s="39">
        <f>VLOOKUP($A77,GDP!$A$8:$D$50,3,0)</f>
        <v>1.8574950236001343E-2</v>
      </c>
    </row>
    <row r="78" spans="1:82" ht="14.4" x14ac:dyDescent="0.3">
      <c r="A78" s="23">
        <f t="shared" si="14"/>
        <v>2029</v>
      </c>
      <c r="B78" s="27">
        <f t="shared" si="15"/>
        <v>47178</v>
      </c>
      <c r="C78" s="31">
        <v>31.085070000000002</v>
      </c>
      <c r="D78" s="32">
        <v>30.59854</v>
      </c>
      <c r="E78" s="32">
        <v>29.064340000000001</v>
      </c>
      <c r="F78" s="32">
        <v>28.063379999999999</v>
      </c>
      <c r="G78" s="32">
        <v>28.950839999999999</v>
      </c>
      <c r="H78" s="32">
        <v>27.087260000000001</v>
      </c>
      <c r="I78" s="32">
        <v>26.49</v>
      </c>
      <c r="J78" s="32">
        <v>26.99</v>
      </c>
      <c r="K78" s="32">
        <v>26.55</v>
      </c>
      <c r="L78" s="32">
        <v>27.07</v>
      </c>
      <c r="M78" s="32">
        <v>17.03</v>
      </c>
      <c r="N78" s="32">
        <v>22.65</v>
      </c>
      <c r="P78" s="32">
        <f>VLOOKUP($A78,'Annual_Prices-Nominal'!$A$4:$X$39,MATCH('Forecast-Peak_OffPeak-Nominal'!P$3,'Annual_Prices-Nominal'!$A$3:$X$3,0),FALSE)</f>
        <v>90.730999999999995</v>
      </c>
      <c r="Q78" s="32">
        <f>VLOOKUP($A78,'Annual_Prices-Nominal'!$A$4:$X$39,MATCH('Forecast-Peak_OffPeak-Nominal'!Q$3,'Annual_Prices-Nominal'!$A$3:$X$3,0),FALSE)</f>
        <v>91.5</v>
      </c>
      <c r="R78" s="32">
        <f>VLOOKUP($A78,'Annual_Prices-Nominal'!$A$4:$X$39,MATCH('Forecast-Peak_OffPeak-Nominal'!R$3,'Annual_Prices-Nominal'!$A$3:$X$3,0),FALSE)</f>
        <v>90.49</v>
      </c>
      <c r="S78" s="32">
        <f>VLOOKUP($A78,'Annual_Prices-Nominal'!$A$4:$X$39,MATCH('Forecast-Peak_OffPeak-Nominal'!S$3,'Annual_Prices-Nominal'!$A$3:$X$3,0),FALSE)</f>
        <v>89.55</v>
      </c>
      <c r="T78" s="32">
        <f>VLOOKUP($A78,'Annual_Prices-Nominal'!$A$4:$X$39,MATCH('Forecast-Peak_OffPeak-Nominal'!T$3,'Annual_Prices-Nominal'!$A$3:$X$3,0),FALSE)</f>
        <v>50.502209750347482</v>
      </c>
      <c r="U78" s="32">
        <f>VLOOKUP($A78,'Annual_Prices-Nominal'!$A$4:$X$39,MATCH('Forecast-Peak_OffPeak-Nominal'!U$3,'Annual_Prices-Nominal'!$A$3:$X$3,0),FALSE)</f>
        <v>46.6</v>
      </c>
      <c r="V78" s="32">
        <f>VLOOKUP($A78,'Annual_Prices-Nominal'!$A$4:$X$39,MATCH('Forecast-Peak_OffPeak-Nominal'!V$3,'Annual_Prices-Nominal'!$A$3:$X$3,0),FALSE)</f>
        <v>48.688876521739132</v>
      </c>
      <c r="W78" s="32">
        <f>VLOOKUP($A78,'Annual_Prices-Nominal'!$A$4:$X$39,MATCH('Forecast-Peak_OffPeak-Nominal'!W$3,'Annual_Prices-Nominal'!$A$3:$X$3,0),FALSE)</f>
        <v>15.46</v>
      </c>
      <c r="X78" s="32">
        <f>VLOOKUP($A78,'Annual_Prices-Nominal'!$A$4:$X$39,MATCH('Forecast-Peak_OffPeak-Nominal'!X$3,'Annual_Prices-Nominal'!$A$3:$X$3,0),FALSE)</f>
        <v>13.7</v>
      </c>
      <c r="Y78" s="38">
        <f>VLOOKUP($A78,'Annual_Prices-Nominal'!$A$4:$X$39,MATCH('Forecast-Peak_OffPeak-Nominal'!Y$3,'Annual_Prices-Nominal'!$A$3:$X$3,0),FALSE)</f>
        <v>36.942978723404259</v>
      </c>
      <c r="AA78" s="31">
        <v>4</v>
      </c>
      <c r="AB78" s="32">
        <v>3.58</v>
      </c>
      <c r="AC78" s="32">
        <v>3.49</v>
      </c>
      <c r="AD78" s="32">
        <v>4.0599999999999996</v>
      </c>
      <c r="AE78" s="32">
        <v>3.97</v>
      </c>
      <c r="AF78" s="32">
        <v>3.78</v>
      </c>
      <c r="AG78" s="38">
        <v>0.33497498945471443</v>
      </c>
      <c r="AI78" s="32">
        <v>9.4289116418267298</v>
      </c>
      <c r="AJ78" s="38">
        <v>3.9971100340665902</v>
      </c>
      <c r="AL78" s="33">
        <v>0.57390517193020174</v>
      </c>
      <c r="AM78" s="33">
        <v>0.77594867512642673</v>
      </c>
      <c r="AO78" s="34">
        <f>VLOOKUP($A78,'Annual_Prices-Nominal'!$A$4:$CH$39,MATCH('Forecast-Peak_OffPeak-Nominal'!AO$3,'Annual_Prices-Nominal'!$A$3:$CH$3,0),FALSE)</f>
        <v>2</v>
      </c>
      <c r="AP78" s="35">
        <f>VLOOKUP($A78,'Annual_Prices-Nominal'!$A$4:$CH$39,MATCH('Forecast-Peak_OffPeak-Nominal'!AP$3,'Annual_Prices-Nominal'!$A$3:$CH$3,0),FALSE)</f>
        <v>2</v>
      </c>
      <c r="AQ78" s="36">
        <f>IF(AND(MONTH($B78)&gt;=5,MONTH($B78)&lt;=9),VLOOKUP($A78,'Annual_Prices-Nominal'!$A$1:$AQ$39,MATCH('Forecast-Peak_OffPeak-Nominal'!AQ$2,'Annual_Prices-Nominal'!$A$2:$AQ$2,0),FALSE),0)</f>
        <v>0</v>
      </c>
      <c r="AR78" s="37">
        <f>IF(AND(MONTH($B78)&gt;=5,MONTH($B78)&lt;=9),VLOOKUP($A78,'Annual_Prices-Nominal'!$A$1:$AQ$39,MATCH('Forecast-Peak_OffPeak-Nominal'!AR$2,'Annual_Prices-Nominal'!$A$2:$AQ$2,0),FALSE),0)</f>
        <v>0</v>
      </c>
      <c r="AT78" s="83">
        <f>VLOOKUP($A78,'Annual_Prices-Nominal'!$A$4:$CH$39,MATCH('Forecast-Peak_OffPeak-Nominal'!AT$3,'Annual_Prices-Nominal'!$A$3:$CH$3,0),FALSE)</f>
        <v>10.3</v>
      </c>
      <c r="AU78" s="38">
        <f>VLOOKUP($A78,'Annual_Prices-Nominal'!$A$4:$CH$39,MATCH('Forecast-Peak_OffPeak-Nominal'!AU$3,'Annual_Prices-Nominal'!$A$3:$CH$3,0),FALSE)</f>
        <v>10.3</v>
      </c>
      <c r="AV78" s="38">
        <f>VLOOKUP($A78,'Annual_Prices-Nominal'!$A$4:$CH$39,MATCH('Forecast-Peak_OffPeak-Nominal'!AV$3,'Annual_Prices-Nominal'!$A$3:$CH$3,0),FALSE)</f>
        <v>0</v>
      </c>
      <c r="AX78" s="31">
        <f t="shared" si="8"/>
        <v>8.6829804469273739</v>
      </c>
      <c r="AY78" s="32">
        <f t="shared" si="9"/>
        <v>7.6889788359788369</v>
      </c>
      <c r="AZ78" s="32">
        <f t="shared" si="10"/>
        <v>7.658952380952381</v>
      </c>
      <c r="BA78" s="32">
        <f t="shared" si="11"/>
        <v>6.6725440806045331</v>
      </c>
      <c r="BB78" s="32">
        <f t="shared" si="12"/>
        <v>6.6876574307304786</v>
      </c>
      <c r="BC78" s="38">
        <f t="shared" si="13"/>
        <v>4.1945812807881779</v>
      </c>
      <c r="BE78" s="60">
        <v>198.10924570018079</v>
      </c>
      <c r="BF78" s="38">
        <v>263.18914147449357</v>
      </c>
      <c r="BH78" s="31">
        <f>VLOOKUP($A78,'Annual_Prices-Nominal'!$A:$CA,MATCH(BH$3,'Annual_Prices-Nominal'!$A$3:$CA$3,0),0)</f>
        <v>30</v>
      </c>
      <c r="BI78" s="31">
        <f>VLOOKUP($A78,'Annual_Prices-Nominal'!$A:$CA,MATCH(BI$3,'Annual_Prices-Nominal'!$A$3:$CA$3,0),0)</f>
        <v>12.93974</v>
      </c>
      <c r="BJ78" s="32">
        <f>VLOOKUP($A78,'Annual_Prices-Nominal'!$A:$CA,MATCH(BJ$3,'Annual_Prices-Nominal'!$A$3:$CA$3,0),0)</f>
        <v>12.93974</v>
      </c>
      <c r="BK78" s="32">
        <f>VLOOKUP($A78,'Annual_Prices-Nominal'!$A:$CA,MATCH(BK$3,'Annual_Prices-Nominal'!$A$3:$CA$3,0),0)</f>
        <v>31.71</v>
      </c>
      <c r="BL78" s="32">
        <f>VLOOKUP($A78,'Annual_Prices-Nominal'!$A:$CA,MATCH(BL$3,'Annual_Prices-Nominal'!$A$3:$CA$3,0),0)</f>
        <v>31.71</v>
      </c>
      <c r="BM78" s="32">
        <f>VLOOKUP($A78,'Annual_Prices-Nominal'!$A:$CA,MATCH(BM$3,'Annual_Prices-Nominal'!$A$3:$CA$3,0),0)</f>
        <v>31.71</v>
      </c>
      <c r="BN78" s="32">
        <f>VLOOKUP($A78,'Annual_Prices-Nominal'!$A:$CA,MATCH(BN$3,'Annual_Prices-Nominal'!$A$3:$CA$3,0),0)</f>
        <v>6.79</v>
      </c>
      <c r="BO78" s="32">
        <f>VLOOKUP($A78,'Annual_Prices-Nominal'!$A:$CA,MATCH(BO$3,'Annual_Prices-Nominal'!$A$3:$CA$3,0),0)</f>
        <v>14.15</v>
      </c>
      <c r="BP78" s="32">
        <f>VLOOKUP($A78,'Annual_Prices-Nominal'!$A:$CA,MATCH(BP$3,'Annual_Prices-Nominal'!$A$3:$CA$3,0),0)</f>
        <v>19.25</v>
      </c>
      <c r="BQ78" s="32">
        <f>VLOOKUP($A78,'Annual_Prices-Nominal'!$A:$CA,MATCH(BQ$3,'Annual_Prices-Nominal'!$A$3:$CA$3,0),0)</f>
        <v>25.48</v>
      </c>
      <c r="BR78" s="32">
        <f>VLOOKUP($A78,'Annual_Prices-Nominal'!$A:$CA,MATCH(BR$3,'Annual_Prices-Nominal'!$A$3:$CA$3,0),0)</f>
        <v>22.93</v>
      </c>
      <c r="BS78" s="32">
        <f>VLOOKUP($A78,'Annual_Prices-Nominal'!$A:$CA,MATCH(BS$3,'Annual_Prices-Nominal'!$A$3:$CA$3,0),0)</f>
        <v>24.06</v>
      </c>
      <c r="BT78" s="32">
        <f>VLOOKUP($A78,'Annual_Prices-Nominal'!$A:$CA,MATCH(BT$3,'Annual_Prices-Nominal'!$A$3:$CA$3,0),0)</f>
        <v>23.21</v>
      </c>
      <c r="BU78" s="32">
        <f>VLOOKUP($A78,'Annual_Prices-Nominal'!$A:$CA,MATCH(BU$3,'Annual_Prices-Nominal'!$A$3:$CA$3,0),0)</f>
        <v>23.21</v>
      </c>
      <c r="BV78" s="32">
        <f>VLOOKUP($A78,'Annual_Prices-Nominal'!$A:$CA,MATCH(BV$3,'Annual_Prices-Nominal'!$A$3:$CA$3,0),0)</f>
        <v>23.78</v>
      </c>
      <c r="BW78" s="32">
        <f>VLOOKUP($A78,'Annual_Prices-Nominal'!$A:$CA,MATCH(BW$3,'Annual_Prices-Nominal'!$A$3:$CA$3,0),0)</f>
        <v>13.02</v>
      </c>
      <c r="BX78" s="32">
        <f>VLOOKUP($A78,'Annual_Prices-Nominal'!$A:$CA,MATCH(BX$3,'Annual_Prices-Nominal'!$A$3:$CA$3,0),0)</f>
        <v>16.989999999999998</v>
      </c>
      <c r="BY78" s="32">
        <f>VLOOKUP($A78,'Annual_Prices-Nominal'!$A:$CA,MATCH(BY$3,'Annual_Prices-Nominal'!$A$3:$CA$3,0),0)</f>
        <v>3.4</v>
      </c>
      <c r="BZ78" s="32">
        <f>VLOOKUP($A78,'Annual_Prices-Nominal'!$A:$CA,MATCH(BZ$3,'Annual_Prices-Nominal'!$A$3:$CA$3,0),0)</f>
        <v>3.4</v>
      </c>
      <c r="CA78" s="32">
        <f>VLOOKUP($A78,'Annual_Prices-Nominal'!$A:$CA,MATCH(CA$3,'Annual_Prices-Nominal'!$A$3:$CA$3,0),0)</f>
        <v>2.3878659999999998</v>
      </c>
      <c r="CB78" s="38">
        <f>VLOOKUP($A78,'Annual_Prices-Nominal'!$A:$CA,MATCH(CB$3,'Annual_Prices-Nominal'!$A$3:$CA$3,0),0)</f>
        <v>0.68551169999999995</v>
      </c>
      <c r="CD78" s="39">
        <f>VLOOKUP($A78,GDP!$A$8:$D$50,3,0)</f>
        <v>1.8574950236001343E-2</v>
      </c>
    </row>
    <row r="79" spans="1:82" ht="14.4" x14ac:dyDescent="0.3">
      <c r="A79" s="23">
        <f t="shared" si="14"/>
        <v>2029</v>
      </c>
      <c r="B79" s="27">
        <f t="shared" si="15"/>
        <v>47209</v>
      </c>
      <c r="C79" s="31">
        <v>27.3278</v>
      </c>
      <c r="D79" s="32">
        <v>26.339580000000002</v>
      </c>
      <c r="E79" s="32">
        <v>28.06561</v>
      </c>
      <c r="F79" s="32">
        <v>26.711259999999999</v>
      </c>
      <c r="G79" s="32">
        <v>27.914950000000001</v>
      </c>
      <c r="H79" s="32">
        <v>26.396629999999998</v>
      </c>
      <c r="I79" s="32">
        <v>25.35</v>
      </c>
      <c r="J79" s="32">
        <v>25.7</v>
      </c>
      <c r="K79" s="32">
        <v>25.64</v>
      </c>
      <c r="L79" s="32">
        <v>25.98</v>
      </c>
      <c r="M79" s="32">
        <v>18.079999999999998</v>
      </c>
      <c r="N79" s="32">
        <v>19.690000000000001</v>
      </c>
      <c r="P79" s="32">
        <f>VLOOKUP($A79,'Annual_Prices-Nominal'!$A$4:$X$39,MATCH('Forecast-Peak_OffPeak-Nominal'!P$3,'Annual_Prices-Nominal'!$A$3:$X$3,0),FALSE)</f>
        <v>90.730999999999995</v>
      </c>
      <c r="Q79" s="32">
        <f>VLOOKUP($A79,'Annual_Prices-Nominal'!$A$4:$X$39,MATCH('Forecast-Peak_OffPeak-Nominal'!Q$3,'Annual_Prices-Nominal'!$A$3:$X$3,0),FALSE)</f>
        <v>91.5</v>
      </c>
      <c r="R79" s="32">
        <f>VLOOKUP($A79,'Annual_Prices-Nominal'!$A$4:$X$39,MATCH('Forecast-Peak_OffPeak-Nominal'!R$3,'Annual_Prices-Nominal'!$A$3:$X$3,0),FALSE)</f>
        <v>90.49</v>
      </c>
      <c r="S79" s="32">
        <f>VLOOKUP($A79,'Annual_Prices-Nominal'!$A$4:$X$39,MATCH('Forecast-Peak_OffPeak-Nominal'!S$3,'Annual_Prices-Nominal'!$A$3:$X$3,0),FALSE)</f>
        <v>89.55</v>
      </c>
      <c r="T79" s="32">
        <f>VLOOKUP($A79,'Annual_Prices-Nominal'!$A$4:$X$39,MATCH('Forecast-Peak_OffPeak-Nominal'!T$3,'Annual_Prices-Nominal'!$A$3:$X$3,0),FALSE)</f>
        <v>50.502209750347482</v>
      </c>
      <c r="U79" s="32">
        <f>VLOOKUP($A79,'Annual_Prices-Nominal'!$A$4:$X$39,MATCH('Forecast-Peak_OffPeak-Nominal'!U$3,'Annual_Prices-Nominal'!$A$3:$X$3,0),FALSE)</f>
        <v>46.6</v>
      </c>
      <c r="V79" s="32">
        <f>VLOOKUP($A79,'Annual_Prices-Nominal'!$A$4:$X$39,MATCH('Forecast-Peak_OffPeak-Nominal'!V$3,'Annual_Prices-Nominal'!$A$3:$X$3,0),FALSE)</f>
        <v>48.688876521739132</v>
      </c>
      <c r="W79" s="32">
        <f>VLOOKUP($A79,'Annual_Prices-Nominal'!$A$4:$X$39,MATCH('Forecast-Peak_OffPeak-Nominal'!W$3,'Annual_Prices-Nominal'!$A$3:$X$3,0),FALSE)</f>
        <v>15.46</v>
      </c>
      <c r="X79" s="32">
        <f>VLOOKUP($A79,'Annual_Prices-Nominal'!$A$4:$X$39,MATCH('Forecast-Peak_OffPeak-Nominal'!X$3,'Annual_Prices-Nominal'!$A$3:$X$3,0),FALSE)</f>
        <v>13.7</v>
      </c>
      <c r="Y79" s="38">
        <f>VLOOKUP($A79,'Annual_Prices-Nominal'!$A$4:$X$39,MATCH('Forecast-Peak_OffPeak-Nominal'!Y$3,'Annual_Prices-Nominal'!$A$3:$X$3,0),FALSE)</f>
        <v>36.942978723404259</v>
      </c>
      <c r="AA79" s="31">
        <v>3.61</v>
      </c>
      <c r="AB79" s="32">
        <v>3.29</v>
      </c>
      <c r="AC79" s="32">
        <v>3.24</v>
      </c>
      <c r="AD79" s="32">
        <v>3.63</v>
      </c>
      <c r="AE79" s="32">
        <v>3.6</v>
      </c>
      <c r="AF79" s="32">
        <v>3.3</v>
      </c>
      <c r="AG79" s="38">
        <v>0.33497498945471443</v>
      </c>
      <c r="AI79" s="32">
        <v>9.0457180806397997</v>
      </c>
      <c r="AJ79" s="38">
        <v>3.61391647287966</v>
      </c>
      <c r="AL79" s="33">
        <v>0.56647078354600011</v>
      </c>
      <c r="AM79" s="33">
        <v>0.76851428674222511</v>
      </c>
      <c r="AO79" s="34">
        <f>VLOOKUP($A79,'Annual_Prices-Nominal'!$A$4:$CH$39,MATCH('Forecast-Peak_OffPeak-Nominal'!AO$3,'Annual_Prices-Nominal'!$A$3:$CH$3,0),FALSE)</f>
        <v>2</v>
      </c>
      <c r="AP79" s="35">
        <f>VLOOKUP($A79,'Annual_Prices-Nominal'!$A$4:$CH$39,MATCH('Forecast-Peak_OffPeak-Nominal'!AP$3,'Annual_Prices-Nominal'!$A$3:$CH$3,0),FALSE)</f>
        <v>2</v>
      </c>
      <c r="AQ79" s="36">
        <f>IF(AND(MONTH($B79)&gt;=5,MONTH($B79)&lt;=9),VLOOKUP($A79,'Annual_Prices-Nominal'!$A$1:$AQ$39,MATCH('Forecast-Peak_OffPeak-Nominal'!AQ$2,'Annual_Prices-Nominal'!$A$2:$AQ$2,0),FALSE),0)</f>
        <v>0</v>
      </c>
      <c r="AR79" s="37">
        <f>IF(AND(MONTH($B79)&gt;=5,MONTH($B79)&lt;=9),VLOOKUP($A79,'Annual_Prices-Nominal'!$A$1:$AQ$39,MATCH('Forecast-Peak_OffPeak-Nominal'!AR$2,'Annual_Prices-Nominal'!$A$2:$AQ$2,0),FALSE),0)</f>
        <v>0</v>
      </c>
      <c r="AT79" s="83">
        <f>VLOOKUP($A79,'Annual_Prices-Nominal'!$A$4:$CH$39,MATCH('Forecast-Peak_OffPeak-Nominal'!AT$3,'Annual_Prices-Nominal'!$A$3:$CH$3,0),FALSE)</f>
        <v>10.3</v>
      </c>
      <c r="AU79" s="38">
        <f>VLOOKUP($A79,'Annual_Prices-Nominal'!$A$4:$CH$39,MATCH('Forecast-Peak_OffPeak-Nominal'!AU$3,'Annual_Prices-Nominal'!$A$3:$CH$3,0),FALSE)</f>
        <v>10.3</v>
      </c>
      <c r="AV79" s="38">
        <f>VLOOKUP($A79,'Annual_Prices-Nominal'!$A$4:$CH$39,MATCH('Forecast-Peak_OffPeak-Nominal'!AV$3,'Annual_Prices-Nominal'!$A$3:$CH$3,0),FALSE)</f>
        <v>0</v>
      </c>
      <c r="AX79" s="31">
        <f t="shared" si="8"/>
        <v>8.3063221884498475</v>
      </c>
      <c r="AY79" s="32">
        <f t="shared" si="9"/>
        <v>8.5047303030303034</v>
      </c>
      <c r="AZ79" s="32">
        <f t="shared" si="10"/>
        <v>8.4590757575757589</v>
      </c>
      <c r="BA79" s="32">
        <f t="shared" si="11"/>
        <v>7.041666666666667</v>
      </c>
      <c r="BB79" s="32">
        <f t="shared" si="12"/>
        <v>7.1222222222222218</v>
      </c>
      <c r="BC79" s="38">
        <f t="shared" si="13"/>
        <v>4.9807162534435259</v>
      </c>
      <c r="BE79" s="60">
        <v>198.10924570018079</v>
      </c>
      <c r="BF79" s="38">
        <v>263.18914147449357</v>
      </c>
      <c r="BH79" s="31">
        <f>VLOOKUP($A79,'Annual_Prices-Nominal'!$A:$CA,MATCH(BH$3,'Annual_Prices-Nominal'!$A$3:$CA$3,0),0)</f>
        <v>30</v>
      </c>
      <c r="BI79" s="31">
        <f>VLOOKUP($A79,'Annual_Prices-Nominal'!$A:$CA,MATCH(BI$3,'Annual_Prices-Nominal'!$A$3:$CA$3,0),0)</f>
        <v>12.93974</v>
      </c>
      <c r="BJ79" s="32">
        <f>VLOOKUP($A79,'Annual_Prices-Nominal'!$A:$CA,MATCH(BJ$3,'Annual_Prices-Nominal'!$A$3:$CA$3,0),0)</f>
        <v>12.93974</v>
      </c>
      <c r="BK79" s="32">
        <f>VLOOKUP($A79,'Annual_Prices-Nominal'!$A:$CA,MATCH(BK$3,'Annual_Prices-Nominal'!$A$3:$CA$3,0),0)</f>
        <v>31.71</v>
      </c>
      <c r="BL79" s="32">
        <f>VLOOKUP($A79,'Annual_Prices-Nominal'!$A:$CA,MATCH(BL$3,'Annual_Prices-Nominal'!$A$3:$CA$3,0),0)</f>
        <v>31.71</v>
      </c>
      <c r="BM79" s="32">
        <f>VLOOKUP($A79,'Annual_Prices-Nominal'!$A:$CA,MATCH(BM$3,'Annual_Prices-Nominal'!$A$3:$CA$3,0),0)</f>
        <v>31.71</v>
      </c>
      <c r="BN79" s="32">
        <f>VLOOKUP($A79,'Annual_Prices-Nominal'!$A:$CA,MATCH(BN$3,'Annual_Prices-Nominal'!$A$3:$CA$3,0),0)</f>
        <v>6.79</v>
      </c>
      <c r="BO79" s="32">
        <f>VLOOKUP($A79,'Annual_Prices-Nominal'!$A:$CA,MATCH(BO$3,'Annual_Prices-Nominal'!$A$3:$CA$3,0),0)</f>
        <v>14.15</v>
      </c>
      <c r="BP79" s="32">
        <f>VLOOKUP($A79,'Annual_Prices-Nominal'!$A:$CA,MATCH(BP$3,'Annual_Prices-Nominal'!$A$3:$CA$3,0),0)</f>
        <v>19.25</v>
      </c>
      <c r="BQ79" s="32">
        <f>VLOOKUP($A79,'Annual_Prices-Nominal'!$A:$CA,MATCH(BQ$3,'Annual_Prices-Nominal'!$A$3:$CA$3,0),0)</f>
        <v>25.48</v>
      </c>
      <c r="BR79" s="32">
        <f>VLOOKUP($A79,'Annual_Prices-Nominal'!$A:$CA,MATCH(BR$3,'Annual_Prices-Nominal'!$A$3:$CA$3,0),0)</f>
        <v>22.93</v>
      </c>
      <c r="BS79" s="32">
        <f>VLOOKUP($A79,'Annual_Prices-Nominal'!$A:$CA,MATCH(BS$3,'Annual_Prices-Nominal'!$A$3:$CA$3,0),0)</f>
        <v>24.06</v>
      </c>
      <c r="BT79" s="32">
        <f>VLOOKUP($A79,'Annual_Prices-Nominal'!$A:$CA,MATCH(BT$3,'Annual_Prices-Nominal'!$A$3:$CA$3,0),0)</f>
        <v>23.21</v>
      </c>
      <c r="BU79" s="32">
        <f>VLOOKUP($A79,'Annual_Prices-Nominal'!$A:$CA,MATCH(BU$3,'Annual_Prices-Nominal'!$A$3:$CA$3,0),0)</f>
        <v>23.21</v>
      </c>
      <c r="BV79" s="32">
        <f>VLOOKUP($A79,'Annual_Prices-Nominal'!$A:$CA,MATCH(BV$3,'Annual_Prices-Nominal'!$A$3:$CA$3,0),0)</f>
        <v>23.78</v>
      </c>
      <c r="BW79" s="32">
        <f>VLOOKUP($A79,'Annual_Prices-Nominal'!$A:$CA,MATCH(BW$3,'Annual_Prices-Nominal'!$A$3:$CA$3,0),0)</f>
        <v>13.02</v>
      </c>
      <c r="BX79" s="32">
        <f>VLOOKUP($A79,'Annual_Prices-Nominal'!$A:$CA,MATCH(BX$3,'Annual_Prices-Nominal'!$A$3:$CA$3,0),0)</f>
        <v>16.989999999999998</v>
      </c>
      <c r="BY79" s="32">
        <f>VLOOKUP($A79,'Annual_Prices-Nominal'!$A:$CA,MATCH(BY$3,'Annual_Prices-Nominal'!$A$3:$CA$3,0),0)</f>
        <v>3.4</v>
      </c>
      <c r="BZ79" s="32">
        <f>VLOOKUP($A79,'Annual_Prices-Nominal'!$A:$CA,MATCH(BZ$3,'Annual_Prices-Nominal'!$A$3:$CA$3,0),0)</f>
        <v>3.4</v>
      </c>
      <c r="CA79" s="32">
        <f>VLOOKUP($A79,'Annual_Prices-Nominal'!$A:$CA,MATCH(CA$3,'Annual_Prices-Nominal'!$A$3:$CA$3,0),0)</f>
        <v>2.3878659999999998</v>
      </c>
      <c r="CB79" s="38">
        <f>VLOOKUP($A79,'Annual_Prices-Nominal'!$A:$CA,MATCH(CB$3,'Annual_Prices-Nominal'!$A$3:$CA$3,0),0)</f>
        <v>0.68551169999999995</v>
      </c>
      <c r="CD79" s="39">
        <f>VLOOKUP($A79,GDP!$A$8:$D$50,3,0)</f>
        <v>1.8574950236001343E-2</v>
      </c>
    </row>
    <row r="80" spans="1:82" ht="14.4" x14ac:dyDescent="0.3">
      <c r="A80" s="23">
        <f t="shared" si="14"/>
        <v>2029</v>
      </c>
      <c r="B80" s="27">
        <f t="shared" si="15"/>
        <v>47239</v>
      </c>
      <c r="C80" s="31">
        <v>32.637169999999998</v>
      </c>
      <c r="D80" s="32">
        <v>29.90513</v>
      </c>
      <c r="E80" s="32">
        <v>33.048780000000001</v>
      </c>
      <c r="F80" s="32">
        <v>27.88101</v>
      </c>
      <c r="G80" s="32">
        <v>33.029589999999999</v>
      </c>
      <c r="H80" s="32">
        <v>27.15898</v>
      </c>
      <c r="I80" s="32">
        <v>30.25</v>
      </c>
      <c r="J80" s="32">
        <v>27.88</v>
      </c>
      <c r="K80" s="32">
        <v>30.41</v>
      </c>
      <c r="L80" s="32">
        <v>28.1</v>
      </c>
      <c r="M80" s="32">
        <v>25.99</v>
      </c>
      <c r="N80" s="32">
        <v>24.97</v>
      </c>
      <c r="P80" s="32">
        <f>VLOOKUP($A80,'Annual_Prices-Nominal'!$A$4:$X$39,MATCH('Forecast-Peak_OffPeak-Nominal'!P$3,'Annual_Prices-Nominal'!$A$3:$X$3,0),FALSE)</f>
        <v>90.730999999999995</v>
      </c>
      <c r="Q80" s="32">
        <f>VLOOKUP($A80,'Annual_Prices-Nominal'!$A$4:$X$39,MATCH('Forecast-Peak_OffPeak-Nominal'!Q$3,'Annual_Prices-Nominal'!$A$3:$X$3,0),FALSE)</f>
        <v>91.5</v>
      </c>
      <c r="R80" s="32">
        <f>VLOOKUP($A80,'Annual_Prices-Nominal'!$A$4:$X$39,MATCH('Forecast-Peak_OffPeak-Nominal'!R$3,'Annual_Prices-Nominal'!$A$3:$X$3,0),FALSE)</f>
        <v>90.49</v>
      </c>
      <c r="S80" s="32">
        <f>VLOOKUP($A80,'Annual_Prices-Nominal'!$A$4:$X$39,MATCH('Forecast-Peak_OffPeak-Nominal'!S$3,'Annual_Prices-Nominal'!$A$3:$X$3,0),FALSE)</f>
        <v>89.55</v>
      </c>
      <c r="T80" s="32">
        <f>VLOOKUP($A80,'Annual_Prices-Nominal'!$A$4:$X$39,MATCH('Forecast-Peak_OffPeak-Nominal'!T$3,'Annual_Prices-Nominal'!$A$3:$X$3,0),FALSE)</f>
        <v>50.502209750347482</v>
      </c>
      <c r="U80" s="32">
        <f>VLOOKUP($A80,'Annual_Prices-Nominal'!$A$4:$X$39,MATCH('Forecast-Peak_OffPeak-Nominal'!U$3,'Annual_Prices-Nominal'!$A$3:$X$3,0),FALSE)</f>
        <v>46.6</v>
      </c>
      <c r="V80" s="32">
        <f>VLOOKUP($A80,'Annual_Prices-Nominal'!$A$4:$X$39,MATCH('Forecast-Peak_OffPeak-Nominal'!V$3,'Annual_Prices-Nominal'!$A$3:$X$3,0),FALSE)</f>
        <v>48.688876521739132</v>
      </c>
      <c r="W80" s="32">
        <f>VLOOKUP($A80,'Annual_Prices-Nominal'!$A$4:$X$39,MATCH('Forecast-Peak_OffPeak-Nominal'!W$3,'Annual_Prices-Nominal'!$A$3:$X$3,0),FALSE)</f>
        <v>15.46</v>
      </c>
      <c r="X80" s="32">
        <f>VLOOKUP($A80,'Annual_Prices-Nominal'!$A$4:$X$39,MATCH('Forecast-Peak_OffPeak-Nominal'!X$3,'Annual_Prices-Nominal'!$A$3:$X$3,0),FALSE)</f>
        <v>13.7</v>
      </c>
      <c r="Y80" s="38">
        <f>VLOOKUP($A80,'Annual_Prices-Nominal'!$A$4:$X$39,MATCH('Forecast-Peak_OffPeak-Nominal'!Y$3,'Annual_Prices-Nominal'!$A$3:$X$3,0),FALSE)</f>
        <v>36.942978723404259</v>
      </c>
      <c r="AA80" s="31">
        <v>3.65</v>
      </c>
      <c r="AB80" s="32">
        <v>3.31</v>
      </c>
      <c r="AC80" s="32">
        <v>3.27</v>
      </c>
      <c r="AD80" s="32">
        <v>3.65</v>
      </c>
      <c r="AE80" s="32">
        <v>3.63</v>
      </c>
      <c r="AF80" s="32">
        <v>3.41</v>
      </c>
      <c r="AG80" s="38">
        <v>0.33497498945471443</v>
      </c>
      <c r="AI80" s="32">
        <v>9.08320995644074</v>
      </c>
      <c r="AJ80" s="38">
        <v>3.6514083486805999</v>
      </c>
      <c r="AL80" s="33">
        <v>0.56038969150834039</v>
      </c>
      <c r="AM80" s="33">
        <v>0.7624331947045655</v>
      </c>
      <c r="AO80" s="34">
        <f>VLOOKUP($A80,'Annual_Prices-Nominal'!$A$4:$CH$39,MATCH('Forecast-Peak_OffPeak-Nominal'!AO$3,'Annual_Prices-Nominal'!$A$3:$CH$3,0),FALSE)</f>
        <v>2</v>
      </c>
      <c r="AP80" s="35">
        <f>VLOOKUP($A80,'Annual_Prices-Nominal'!$A$4:$CH$39,MATCH('Forecast-Peak_OffPeak-Nominal'!AP$3,'Annual_Prices-Nominal'!$A$3:$CH$3,0),FALSE)</f>
        <v>2</v>
      </c>
      <c r="AQ80" s="36">
        <f>IF(AND(MONTH($B80)&gt;=5,MONTH($B80)&lt;=9),VLOOKUP($A80,'Annual_Prices-Nominal'!$A$1:$AQ$39,MATCH('Forecast-Peak_OffPeak-Nominal'!AQ$2,'Annual_Prices-Nominal'!$A$2:$AQ$2,0),FALSE),0)</f>
        <v>365</v>
      </c>
      <c r="AR80" s="37">
        <f>IF(AND(MONTH($B80)&gt;=5,MONTH($B80)&lt;=9),VLOOKUP($A80,'Annual_Prices-Nominal'!$A$1:$AQ$39,MATCH('Forecast-Peak_OffPeak-Nominal'!AR$2,'Annual_Prices-Nominal'!$A$2:$AQ$2,0),FALSE),0)</f>
        <v>2500</v>
      </c>
      <c r="AT80" s="83">
        <f>VLOOKUP($A80,'Annual_Prices-Nominal'!$A$4:$CH$39,MATCH('Forecast-Peak_OffPeak-Nominal'!AT$3,'Annual_Prices-Nominal'!$A$3:$CH$3,0),FALSE)</f>
        <v>10.3</v>
      </c>
      <c r="AU80" s="38">
        <f>VLOOKUP($A80,'Annual_Prices-Nominal'!$A$4:$CH$39,MATCH('Forecast-Peak_OffPeak-Nominal'!AU$3,'Annual_Prices-Nominal'!$A$3:$CH$3,0),FALSE)</f>
        <v>10.3</v>
      </c>
      <c r="AV80" s="38">
        <f>VLOOKUP($A80,'Annual_Prices-Nominal'!$A$4:$CH$39,MATCH('Forecast-Peak_OffPeak-Nominal'!AV$3,'Annual_Prices-Nominal'!$A$3:$CH$3,0),FALSE)</f>
        <v>0</v>
      </c>
      <c r="AX80" s="31">
        <f t="shared" si="8"/>
        <v>9.8601722054380652</v>
      </c>
      <c r="AY80" s="32">
        <f t="shared" si="9"/>
        <v>9.6917243401759521</v>
      </c>
      <c r="AZ80" s="32">
        <f t="shared" si="10"/>
        <v>9.6860967741935475</v>
      </c>
      <c r="BA80" s="32">
        <f t="shared" si="11"/>
        <v>8.3333333333333339</v>
      </c>
      <c r="BB80" s="32">
        <f t="shared" si="12"/>
        <v>8.3774104683195603</v>
      </c>
      <c r="BC80" s="38">
        <f t="shared" si="13"/>
        <v>7.1205479452054794</v>
      </c>
      <c r="BE80" s="60">
        <v>198.10924570018079</v>
      </c>
      <c r="BF80" s="38">
        <v>263.18914147449357</v>
      </c>
      <c r="BH80" s="31">
        <f>VLOOKUP($A80,'Annual_Prices-Nominal'!$A:$CA,MATCH(BH$3,'Annual_Prices-Nominal'!$A$3:$CA$3,0),0)</f>
        <v>30</v>
      </c>
      <c r="BI80" s="31">
        <f>VLOOKUP($A80,'Annual_Prices-Nominal'!$A:$CA,MATCH(BI$3,'Annual_Prices-Nominal'!$A$3:$CA$3,0),0)</f>
        <v>12.93974</v>
      </c>
      <c r="BJ80" s="32">
        <f>VLOOKUP($A80,'Annual_Prices-Nominal'!$A:$CA,MATCH(BJ$3,'Annual_Prices-Nominal'!$A$3:$CA$3,0),0)</f>
        <v>12.93974</v>
      </c>
      <c r="BK80" s="32">
        <f>VLOOKUP($A80,'Annual_Prices-Nominal'!$A:$CA,MATCH(BK$3,'Annual_Prices-Nominal'!$A$3:$CA$3,0),0)</f>
        <v>31.71</v>
      </c>
      <c r="BL80" s="32">
        <f>VLOOKUP($A80,'Annual_Prices-Nominal'!$A:$CA,MATCH(BL$3,'Annual_Prices-Nominal'!$A$3:$CA$3,0),0)</f>
        <v>31.71</v>
      </c>
      <c r="BM80" s="32">
        <f>VLOOKUP($A80,'Annual_Prices-Nominal'!$A:$CA,MATCH(BM$3,'Annual_Prices-Nominal'!$A$3:$CA$3,0),0)</f>
        <v>31.71</v>
      </c>
      <c r="BN80" s="32">
        <f>VLOOKUP($A80,'Annual_Prices-Nominal'!$A:$CA,MATCH(BN$3,'Annual_Prices-Nominal'!$A$3:$CA$3,0),0)</f>
        <v>6.79</v>
      </c>
      <c r="BO80" s="32">
        <f>VLOOKUP($A80,'Annual_Prices-Nominal'!$A:$CA,MATCH(BO$3,'Annual_Prices-Nominal'!$A$3:$CA$3,0),0)</f>
        <v>14.15</v>
      </c>
      <c r="BP80" s="32">
        <f>VLOOKUP($A80,'Annual_Prices-Nominal'!$A:$CA,MATCH(BP$3,'Annual_Prices-Nominal'!$A$3:$CA$3,0),0)</f>
        <v>19.25</v>
      </c>
      <c r="BQ80" s="32">
        <f>VLOOKUP($A80,'Annual_Prices-Nominal'!$A:$CA,MATCH(BQ$3,'Annual_Prices-Nominal'!$A$3:$CA$3,0),0)</f>
        <v>25.48</v>
      </c>
      <c r="BR80" s="32">
        <f>VLOOKUP($A80,'Annual_Prices-Nominal'!$A:$CA,MATCH(BR$3,'Annual_Prices-Nominal'!$A$3:$CA$3,0),0)</f>
        <v>22.93</v>
      </c>
      <c r="BS80" s="32">
        <f>VLOOKUP($A80,'Annual_Prices-Nominal'!$A:$CA,MATCH(BS$3,'Annual_Prices-Nominal'!$A$3:$CA$3,0),0)</f>
        <v>24.06</v>
      </c>
      <c r="BT80" s="32">
        <f>VLOOKUP($A80,'Annual_Prices-Nominal'!$A:$CA,MATCH(BT$3,'Annual_Prices-Nominal'!$A$3:$CA$3,0),0)</f>
        <v>23.21</v>
      </c>
      <c r="BU80" s="32">
        <f>VLOOKUP($A80,'Annual_Prices-Nominal'!$A:$CA,MATCH(BU$3,'Annual_Prices-Nominal'!$A$3:$CA$3,0),0)</f>
        <v>23.21</v>
      </c>
      <c r="BV80" s="32">
        <f>VLOOKUP($A80,'Annual_Prices-Nominal'!$A:$CA,MATCH(BV$3,'Annual_Prices-Nominal'!$A$3:$CA$3,0),0)</f>
        <v>23.78</v>
      </c>
      <c r="BW80" s="32">
        <f>VLOOKUP($A80,'Annual_Prices-Nominal'!$A:$CA,MATCH(BW$3,'Annual_Prices-Nominal'!$A$3:$CA$3,0),0)</f>
        <v>13.02</v>
      </c>
      <c r="BX80" s="32">
        <f>VLOOKUP($A80,'Annual_Prices-Nominal'!$A:$CA,MATCH(BX$3,'Annual_Prices-Nominal'!$A$3:$CA$3,0),0)</f>
        <v>16.989999999999998</v>
      </c>
      <c r="BY80" s="32">
        <f>VLOOKUP($A80,'Annual_Prices-Nominal'!$A:$CA,MATCH(BY$3,'Annual_Prices-Nominal'!$A$3:$CA$3,0),0)</f>
        <v>3.4</v>
      </c>
      <c r="BZ80" s="32">
        <f>VLOOKUP($A80,'Annual_Prices-Nominal'!$A:$CA,MATCH(BZ$3,'Annual_Prices-Nominal'!$A$3:$CA$3,0),0)</f>
        <v>3.4</v>
      </c>
      <c r="CA80" s="32">
        <f>VLOOKUP($A80,'Annual_Prices-Nominal'!$A:$CA,MATCH(CA$3,'Annual_Prices-Nominal'!$A$3:$CA$3,0),0)</f>
        <v>2.3878659999999998</v>
      </c>
      <c r="CB80" s="38">
        <f>VLOOKUP($A80,'Annual_Prices-Nominal'!$A:$CA,MATCH(CB$3,'Annual_Prices-Nominal'!$A$3:$CA$3,0),0)</f>
        <v>0.68551169999999995</v>
      </c>
      <c r="CD80" s="39">
        <f>VLOOKUP($A80,GDP!$A$8:$D$50,3,0)</f>
        <v>1.8574950236001343E-2</v>
      </c>
    </row>
    <row r="81" spans="1:82" ht="14.4" x14ac:dyDescent="0.3">
      <c r="A81" s="23">
        <f t="shared" si="14"/>
        <v>2029</v>
      </c>
      <c r="B81" s="27">
        <f t="shared" si="15"/>
        <v>47270</v>
      </c>
      <c r="C81" s="31">
        <v>33.978999999999999</v>
      </c>
      <c r="D81" s="32">
        <v>30.154070000000001</v>
      </c>
      <c r="E81" s="32">
        <v>33.846290000000003</v>
      </c>
      <c r="F81" s="32">
        <v>29.708369999999999</v>
      </c>
      <c r="G81" s="32">
        <v>33.985950000000003</v>
      </c>
      <c r="H81" s="32">
        <v>29.330410000000001</v>
      </c>
      <c r="I81" s="32">
        <v>28.31</v>
      </c>
      <c r="J81" s="32">
        <v>27.63</v>
      </c>
      <c r="K81" s="32">
        <v>28.51</v>
      </c>
      <c r="L81" s="32">
        <v>27.72</v>
      </c>
      <c r="M81" s="32">
        <v>21.5</v>
      </c>
      <c r="N81" s="32">
        <v>23.25</v>
      </c>
      <c r="P81" s="32">
        <f>VLOOKUP($A81,'Annual_Prices-Nominal'!$A$4:$X$39,MATCH('Forecast-Peak_OffPeak-Nominal'!P$3,'Annual_Prices-Nominal'!$A$3:$X$3,0),FALSE)</f>
        <v>90.730999999999995</v>
      </c>
      <c r="Q81" s="32">
        <f>VLOOKUP($A81,'Annual_Prices-Nominal'!$A$4:$X$39,MATCH('Forecast-Peak_OffPeak-Nominal'!Q$3,'Annual_Prices-Nominal'!$A$3:$X$3,0),FALSE)</f>
        <v>91.5</v>
      </c>
      <c r="R81" s="32">
        <f>VLOOKUP($A81,'Annual_Prices-Nominal'!$A$4:$X$39,MATCH('Forecast-Peak_OffPeak-Nominal'!R$3,'Annual_Prices-Nominal'!$A$3:$X$3,0),FALSE)</f>
        <v>90.49</v>
      </c>
      <c r="S81" s="32">
        <f>VLOOKUP($A81,'Annual_Prices-Nominal'!$A$4:$X$39,MATCH('Forecast-Peak_OffPeak-Nominal'!S$3,'Annual_Prices-Nominal'!$A$3:$X$3,0),FALSE)</f>
        <v>89.55</v>
      </c>
      <c r="T81" s="32">
        <f>VLOOKUP($A81,'Annual_Prices-Nominal'!$A$4:$X$39,MATCH('Forecast-Peak_OffPeak-Nominal'!T$3,'Annual_Prices-Nominal'!$A$3:$X$3,0),FALSE)</f>
        <v>50.502209750347482</v>
      </c>
      <c r="U81" s="32">
        <f>VLOOKUP($A81,'Annual_Prices-Nominal'!$A$4:$X$39,MATCH('Forecast-Peak_OffPeak-Nominal'!U$3,'Annual_Prices-Nominal'!$A$3:$X$3,0),FALSE)</f>
        <v>46.6</v>
      </c>
      <c r="V81" s="32">
        <f>VLOOKUP($A81,'Annual_Prices-Nominal'!$A$4:$X$39,MATCH('Forecast-Peak_OffPeak-Nominal'!V$3,'Annual_Prices-Nominal'!$A$3:$X$3,0),FALSE)</f>
        <v>48.688876521739132</v>
      </c>
      <c r="W81" s="32">
        <f>VLOOKUP($A81,'Annual_Prices-Nominal'!$A$4:$X$39,MATCH('Forecast-Peak_OffPeak-Nominal'!W$3,'Annual_Prices-Nominal'!$A$3:$X$3,0),FALSE)</f>
        <v>15.46</v>
      </c>
      <c r="X81" s="32">
        <f>VLOOKUP($A81,'Annual_Prices-Nominal'!$A$4:$X$39,MATCH('Forecast-Peak_OffPeak-Nominal'!X$3,'Annual_Prices-Nominal'!$A$3:$X$3,0),FALSE)</f>
        <v>13.7</v>
      </c>
      <c r="Y81" s="38">
        <f>VLOOKUP($A81,'Annual_Prices-Nominal'!$A$4:$X$39,MATCH('Forecast-Peak_OffPeak-Nominal'!Y$3,'Annual_Prices-Nominal'!$A$3:$X$3,0),FALSE)</f>
        <v>36.942978723404259</v>
      </c>
      <c r="AA81" s="31">
        <v>3.67</v>
      </c>
      <c r="AB81" s="32">
        <v>3.39</v>
      </c>
      <c r="AC81" s="32">
        <v>3.31</v>
      </c>
      <c r="AD81" s="32">
        <v>3.73</v>
      </c>
      <c r="AE81" s="32">
        <v>3.67</v>
      </c>
      <c r="AF81" s="32">
        <v>3.52</v>
      </c>
      <c r="AG81" s="38">
        <v>0.33497498945471443</v>
      </c>
      <c r="AI81" s="32">
        <v>9.104626189657429</v>
      </c>
      <c r="AJ81" s="38">
        <v>3.6728245818972902</v>
      </c>
      <c r="AL81" s="33">
        <v>0.56297908993934243</v>
      </c>
      <c r="AM81" s="33">
        <v>0.76502259313556753</v>
      </c>
      <c r="AO81" s="34">
        <f>VLOOKUP($A81,'Annual_Prices-Nominal'!$A$4:$CH$39,MATCH('Forecast-Peak_OffPeak-Nominal'!AO$3,'Annual_Prices-Nominal'!$A$3:$CH$3,0),FALSE)</f>
        <v>2</v>
      </c>
      <c r="AP81" s="35">
        <f>VLOOKUP($A81,'Annual_Prices-Nominal'!$A$4:$CH$39,MATCH('Forecast-Peak_OffPeak-Nominal'!AP$3,'Annual_Prices-Nominal'!$A$3:$CH$3,0),FALSE)</f>
        <v>2</v>
      </c>
      <c r="AQ81" s="36">
        <f>IF(AND(MONTH($B81)&gt;=5,MONTH($B81)&lt;=9),VLOOKUP($A81,'Annual_Prices-Nominal'!$A$1:$AQ$39,MATCH('Forecast-Peak_OffPeak-Nominal'!AQ$2,'Annual_Prices-Nominal'!$A$2:$AQ$2,0),FALSE),0)</f>
        <v>365</v>
      </c>
      <c r="AR81" s="37">
        <f>IF(AND(MONTH($B81)&gt;=5,MONTH($B81)&lt;=9),VLOOKUP($A81,'Annual_Prices-Nominal'!$A$1:$AQ$39,MATCH('Forecast-Peak_OffPeak-Nominal'!AR$2,'Annual_Prices-Nominal'!$A$2:$AQ$2,0),FALSE),0)</f>
        <v>2500</v>
      </c>
      <c r="AT81" s="83">
        <f>VLOOKUP($A81,'Annual_Prices-Nominal'!$A$4:$CH$39,MATCH('Forecast-Peak_OffPeak-Nominal'!AT$3,'Annual_Prices-Nominal'!$A$3:$CH$3,0),FALSE)</f>
        <v>10.3</v>
      </c>
      <c r="AU81" s="38">
        <f>VLOOKUP($A81,'Annual_Prices-Nominal'!$A$4:$CH$39,MATCH('Forecast-Peak_OffPeak-Nominal'!AU$3,'Annual_Prices-Nominal'!$A$3:$CH$3,0),FALSE)</f>
        <v>10.3</v>
      </c>
      <c r="AV81" s="38">
        <f>VLOOKUP($A81,'Annual_Prices-Nominal'!$A$4:$CH$39,MATCH('Forecast-Peak_OffPeak-Nominal'!AV$3,'Annual_Prices-Nominal'!$A$3:$CH$3,0),FALSE)</f>
        <v>0</v>
      </c>
      <c r="AX81" s="31">
        <f t="shared" si="8"/>
        <v>10.023303834808258</v>
      </c>
      <c r="AY81" s="32">
        <f t="shared" si="9"/>
        <v>9.615423295454546</v>
      </c>
      <c r="AZ81" s="32">
        <f t="shared" si="10"/>
        <v>9.6550994318181829</v>
      </c>
      <c r="BA81" s="32">
        <f t="shared" si="11"/>
        <v>7.7138964577656672</v>
      </c>
      <c r="BB81" s="32">
        <f t="shared" si="12"/>
        <v>7.768392370572208</v>
      </c>
      <c r="BC81" s="38">
        <f t="shared" si="13"/>
        <v>5.7640750670241285</v>
      </c>
      <c r="BE81" s="60">
        <v>198.10924570018079</v>
      </c>
      <c r="BF81" s="38">
        <v>263.18914147449357</v>
      </c>
      <c r="BH81" s="31">
        <f>VLOOKUP($A81,'Annual_Prices-Nominal'!$A:$CA,MATCH(BH$3,'Annual_Prices-Nominal'!$A$3:$CA$3,0),0)</f>
        <v>30</v>
      </c>
      <c r="BI81" s="31">
        <f>VLOOKUP($A81,'Annual_Prices-Nominal'!$A:$CA,MATCH(BI$3,'Annual_Prices-Nominal'!$A$3:$CA$3,0),0)</f>
        <v>12.93974</v>
      </c>
      <c r="BJ81" s="32">
        <f>VLOOKUP($A81,'Annual_Prices-Nominal'!$A:$CA,MATCH(BJ$3,'Annual_Prices-Nominal'!$A$3:$CA$3,0),0)</f>
        <v>12.93974</v>
      </c>
      <c r="BK81" s="32">
        <f>VLOOKUP($A81,'Annual_Prices-Nominal'!$A:$CA,MATCH(BK$3,'Annual_Prices-Nominal'!$A$3:$CA$3,0),0)</f>
        <v>31.71</v>
      </c>
      <c r="BL81" s="32">
        <f>VLOOKUP($A81,'Annual_Prices-Nominal'!$A:$CA,MATCH(BL$3,'Annual_Prices-Nominal'!$A$3:$CA$3,0),0)</f>
        <v>31.71</v>
      </c>
      <c r="BM81" s="32">
        <f>VLOOKUP($A81,'Annual_Prices-Nominal'!$A:$CA,MATCH(BM$3,'Annual_Prices-Nominal'!$A$3:$CA$3,0),0)</f>
        <v>31.71</v>
      </c>
      <c r="BN81" s="32">
        <f>VLOOKUP($A81,'Annual_Prices-Nominal'!$A:$CA,MATCH(BN$3,'Annual_Prices-Nominal'!$A$3:$CA$3,0),0)</f>
        <v>6.79</v>
      </c>
      <c r="BO81" s="32">
        <f>VLOOKUP($A81,'Annual_Prices-Nominal'!$A:$CA,MATCH(BO$3,'Annual_Prices-Nominal'!$A$3:$CA$3,0),0)</f>
        <v>14.15</v>
      </c>
      <c r="BP81" s="32">
        <f>VLOOKUP($A81,'Annual_Prices-Nominal'!$A:$CA,MATCH(BP$3,'Annual_Prices-Nominal'!$A$3:$CA$3,0),0)</f>
        <v>19.25</v>
      </c>
      <c r="BQ81" s="32">
        <f>VLOOKUP($A81,'Annual_Prices-Nominal'!$A:$CA,MATCH(BQ$3,'Annual_Prices-Nominal'!$A$3:$CA$3,0),0)</f>
        <v>25.48</v>
      </c>
      <c r="BR81" s="32">
        <f>VLOOKUP($A81,'Annual_Prices-Nominal'!$A:$CA,MATCH(BR$3,'Annual_Prices-Nominal'!$A$3:$CA$3,0),0)</f>
        <v>22.93</v>
      </c>
      <c r="BS81" s="32">
        <f>VLOOKUP($A81,'Annual_Prices-Nominal'!$A:$CA,MATCH(BS$3,'Annual_Prices-Nominal'!$A$3:$CA$3,0),0)</f>
        <v>24.06</v>
      </c>
      <c r="BT81" s="32">
        <f>VLOOKUP($A81,'Annual_Prices-Nominal'!$A:$CA,MATCH(BT$3,'Annual_Prices-Nominal'!$A$3:$CA$3,0),0)</f>
        <v>23.21</v>
      </c>
      <c r="BU81" s="32">
        <f>VLOOKUP($A81,'Annual_Prices-Nominal'!$A:$CA,MATCH(BU$3,'Annual_Prices-Nominal'!$A$3:$CA$3,0),0)</f>
        <v>23.21</v>
      </c>
      <c r="BV81" s="32">
        <f>VLOOKUP($A81,'Annual_Prices-Nominal'!$A:$CA,MATCH(BV$3,'Annual_Prices-Nominal'!$A$3:$CA$3,0),0)</f>
        <v>23.78</v>
      </c>
      <c r="BW81" s="32">
        <f>VLOOKUP($A81,'Annual_Prices-Nominal'!$A:$CA,MATCH(BW$3,'Annual_Prices-Nominal'!$A$3:$CA$3,0),0)</f>
        <v>13.02</v>
      </c>
      <c r="BX81" s="32">
        <f>VLOOKUP($A81,'Annual_Prices-Nominal'!$A:$CA,MATCH(BX$3,'Annual_Prices-Nominal'!$A$3:$CA$3,0),0)</f>
        <v>16.989999999999998</v>
      </c>
      <c r="BY81" s="32">
        <f>VLOOKUP($A81,'Annual_Prices-Nominal'!$A:$CA,MATCH(BY$3,'Annual_Prices-Nominal'!$A$3:$CA$3,0),0)</f>
        <v>3.4</v>
      </c>
      <c r="BZ81" s="32">
        <f>VLOOKUP($A81,'Annual_Prices-Nominal'!$A:$CA,MATCH(BZ$3,'Annual_Prices-Nominal'!$A$3:$CA$3,0),0)</f>
        <v>3.4</v>
      </c>
      <c r="CA81" s="32">
        <f>VLOOKUP($A81,'Annual_Prices-Nominal'!$A:$CA,MATCH(CA$3,'Annual_Prices-Nominal'!$A$3:$CA$3,0),0)</f>
        <v>2.3878659999999998</v>
      </c>
      <c r="CB81" s="38">
        <f>VLOOKUP($A81,'Annual_Prices-Nominal'!$A:$CA,MATCH(CB$3,'Annual_Prices-Nominal'!$A$3:$CA$3,0),0)</f>
        <v>0.68551169999999995</v>
      </c>
      <c r="CD81" s="39">
        <f>VLOOKUP($A81,GDP!$A$8:$D$50,3,0)</f>
        <v>1.8574950236001343E-2</v>
      </c>
    </row>
    <row r="82" spans="1:82" ht="14.4" x14ac:dyDescent="0.3">
      <c r="A82" s="23">
        <f t="shared" si="14"/>
        <v>2029</v>
      </c>
      <c r="B82" s="27">
        <f t="shared" si="15"/>
        <v>47300</v>
      </c>
      <c r="C82" s="31">
        <v>34.940240000000003</v>
      </c>
      <c r="D82" s="32">
        <v>30.196200000000001</v>
      </c>
      <c r="E82" s="32">
        <v>36.491779999999999</v>
      </c>
      <c r="F82" s="32">
        <v>30.977260000000001</v>
      </c>
      <c r="G82" s="32">
        <v>36.937269999999998</v>
      </c>
      <c r="H82" s="32">
        <v>30.890080000000001</v>
      </c>
      <c r="I82" s="32">
        <v>29.73</v>
      </c>
      <c r="J82" s="32">
        <v>28.03</v>
      </c>
      <c r="K82" s="32">
        <v>29.71</v>
      </c>
      <c r="L82" s="32">
        <v>28.11</v>
      </c>
      <c r="M82" s="32">
        <v>26.77</v>
      </c>
      <c r="N82" s="32">
        <v>25.62</v>
      </c>
      <c r="P82" s="32">
        <f>VLOOKUP($A82,'Annual_Prices-Nominal'!$A$4:$X$39,MATCH('Forecast-Peak_OffPeak-Nominal'!P$3,'Annual_Prices-Nominal'!$A$3:$X$3,0),FALSE)</f>
        <v>90.730999999999995</v>
      </c>
      <c r="Q82" s="32">
        <f>VLOOKUP($A82,'Annual_Prices-Nominal'!$A$4:$X$39,MATCH('Forecast-Peak_OffPeak-Nominal'!Q$3,'Annual_Prices-Nominal'!$A$3:$X$3,0),FALSE)</f>
        <v>91.5</v>
      </c>
      <c r="R82" s="32">
        <f>VLOOKUP($A82,'Annual_Prices-Nominal'!$A$4:$X$39,MATCH('Forecast-Peak_OffPeak-Nominal'!R$3,'Annual_Prices-Nominal'!$A$3:$X$3,0),FALSE)</f>
        <v>90.49</v>
      </c>
      <c r="S82" s="32">
        <f>VLOOKUP($A82,'Annual_Prices-Nominal'!$A$4:$X$39,MATCH('Forecast-Peak_OffPeak-Nominal'!S$3,'Annual_Prices-Nominal'!$A$3:$X$3,0),FALSE)</f>
        <v>89.55</v>
      </c>
      <c r="T82" s="32">
        <f>VLOOKUP($A82,'Annual_Prices-Nominal'!$A$4:$X$39,MATCH('Forecast-Peak_OffPeak-Nominal'!T$3,'Annual_Prices-Nominal'!$A$3:$X$3,0),FALSE)</f>
        <v>50.502209750347482</v>
      </c>
      <c r="U82" s="32">
        <f>VLOOKUP($A82,'Annual_Prices-Nominal'!$A$4:$X$39,MATCH('Forecast-Peak_OffPeak-Nominal'!U$3,'Annual_Prices-Nominal'!$A$3:$X$3,0),FALSE)</f>
        <v>46.6</v>
      </c>
      <c r="V82" s="32">
        <f>VLOOKUP($A82,'Annual_Prices-Nominal'!$A$4:$X$39,MATCH('Forecast-Peak_OffPeak-Nominal'!V$3,'Annual_Prices-Nominal'!$A$3:$X$3,0),FALSE)</f>
        <v>48.688876521739132</v>
      </c>
      <c r="W82" s="32">
        <f>VLOOKUP($A82,'Annual_Prices-Nominal'!$A$4:$X$39,MATCH('Forecast-Peak_OffPeak-Nominal'!W$3,'Annual_Prices-Nominal'!$A$3:$X$3,0),FALSE)</f>
        <v>15.46</v>
      </c>
      <c r="X82" s="32">
        <f>VLOOKUP($A82,'Annual_Prices-Nominal'!$A$4:$X$39,MATCH('Forecast-Peak_OffPeak-Nominal'!X$3,'Annual_Prices-Nominal'!$A$3:$X$3,0),FALSE)</f>
        <v>13.7</v>
      </c>
      <c r="Y82" s="38">
        <f>VLOOKUP($A82,'Annual_Prices-Nominal'!$A$4:$X$39,MATCH('Forecast-Peak_OffPeak-Nominal'!Y$3,'Annual_Prices-Nominal'!$A$3:$X$3,0),FALSE)</f>
        <v>36.942978723404259</v>
      </c>
      <c r="AA82" s="31">
        <v>3.66</v>
      </c>
      <c r="AB82" s="32">
        <v>3.29</v>
      </c>
      <c r="AC82" s="32">
        <v>3.28</v>
      </c>
      <c r="AD82" s="32">
        <v>3.63</v>
      </c>
      <c r="AE82" s="32">
        <v>3.65</v>
      </c>
      <c r="AF82" s="32">
        <v>3.39</v>
      </c>
      <c r="AG82" s="38">
        <v>0.33497498945471443</v>
      </c>
      <c r="AI82" s="32">
        <v>9.0962007034264794</v>
      </c>
      <c r="AJ82" s="38">
        <v>3.6643990956663401</v>
      </c>
      <c r="AL82" s="33">
        <v>0.55841004356984558</v>
      </c>
      <c r="AM82" s="33">
        <v>0.76045354676607069</v>
      </c>
      <c r="AO82" s="34">
        <f>VLOOKUP($A82,'Annual_Prices-Nominal'!$A$4:$CH$39,MATCH('Forecast-Peak_OffPeak-Nominal'!AO$3,'Annual_Prices-Nominal'!$A$3:$CH$3,0),FALSE)</f>
        <v>2</v>
      </c>
      <c r="AP82" s="35">
        <f>VLOOKUP($A82,'Annual_Prices-Nominal'!$A$4:$CH$39,MATCH('Forecast-Peak_OffPeak-Nominal'!AP$3,'Annual_Prices-Nominal'!$A$3:$CH$3,0),FALSE)</f>
        <v>2</v>
      </c>
      <c r="AQ82" s="36">
        <f>IF(AND(MONTH($B82)&gt;=5,MONTH($B82)&lt;=9),VLOOKUP($A82,'Annual_Prices-Nominal'!$A$1:$AQ$39,MATCH('Forecast-Peak_OffPeak-Nominal'!AQ$2,'Annual_Prices-Nominal'!$A$2:$AQ$2,0),FALSE),0)</f>
        <v>365</v>
      </c>
      <c r="AR82" s="37">
        <f>IF(AND(MONTH($B82)&gt;=5,MONTH($B82)&lt;=9),VLOOKUP($A82,'Annual_Prices-Nominal'!$A$1:$AQ$39,MATCH('Forecast-Peak_OffPeak-Nominal'!AR$2,'Annual_Prices-Nominal'!$A$2:$AQ$2,0),FALSE),0)</f>
        <v>2500</v>
      </c>
      <c r="AT82" s="83">
        <f>VLOOKUP($A82,'Annual_Prices-Nominal'!$A$4:$CH$39,MATCH('Forecast-Peak_OffPeak-Nominal'!AT$3,'Annual_Prices-Nominal'!$A$3:$CH$3,0),FALSE)</f>
        <v>10.3</v>
      </c>
      <c r="AU82" s="38">
        <f>VLOOKUP($A82,'Annual_Prices-Nominal'!$A$4:$CH$39,MATCH('Forecast-Peak_OffPeak-Nominal'!AU$3,'Annual_Prices-Nominal'!$A$3:$CH$3,0),FALSE)</f>
        <v>10.3</v>
      </c>
      <c r="AV82" s="38">
        <f>VLOOKUP($A82,'Annual_Prices-Nominal'!$A$4:$CH$39,MATCH('Forecast-Peak_OffPeak-Nominal'!AV$3,'Annual_Prices-Nominal'!$A$3:$CH$3,0),FALSE)</f>
        <v>0</v>
      </c>
      <c r="AX82" s="31">
        <f t="shared" si="8"/>
        <v>10.620133738601824</v>
      </c>
      <c r="AY82" s="32">
        <f t="shared" si="9"/>
        <v>10.764536873156342</v>
      </c>
      <c r="AZ82" s="32">
        <f t="shared" si="10"/>
        <v>10.895949852507373</v>
      </c>
      <c r="BA82" s="32">
        <f t="shared" si="11"/>
        <v>8.1452054794520556</v>
      </c>
      <c r="BB82" s="32">
        <f t="shared" si="12"/>
        <v>8.1397260273972609</v>
      </c>
      <c r="BC82" s="38">
        <f t="shared" si="13"/>
        <v>7.3746556473829203</v>
      </c>
      <c r="BE82" s="60">
        <v>198.10924570018079</v>
      </c>
      <c r="BF82" s="38">
        <v>263.18914147449357</v>
      </c>
      <c r="BH82" s="31">
        <f>VLOOKUP($A82,'Annual_Prices-Nominal'!$A:$CA,MATCH(BH$3,'Annual_Prices-Nominal'!$A$3:$CA$3,0),0)</f>
        <v>30</v>
      </c>
      <c r="BI82" s="31">
        <f>VLOOKUP($A82,'Annual_Prices-Nominal'!$A:$CA,MATCH(BI$3,'Annual_Prices-Nominal'!$A$3:$CA$3,0),0)</f>
        <v>12.93974</v>
      </c>
      <c r="BJ82" s="32">
        <f>VLOOKUP($A82,'Annual_Prices-Nominal'!$A:$CA,MATCH(BJ$3,'Annual_Prices-Nominal'!$A$3:$CA$3,0),0)</f>
        <v>12.93974</v>
      </c>
      <c r="BK82" s="32">
        <f>VLOOKUP($A82,'Annual_Prices-Nominal'!$A:$CA,MATCH(BK$3,'Annual_Prices-Nominal'!$A$3:$CA$3,0),0)</f>
        <v>31.71</v>
      </c>
      <c r="BL82" s="32">
        <f>VLOOKUP($A82,'Annual_Prices-Nominal'!$A:$CA,MATCH(BL$3,'Annual_Prices-Nominal'!$A$3:$CA$3,0),0)</f>
        <v>31.71</v>
      </c>
      <c r="BM82" s="32">
        <f>VLOOKUP($A82,'Annual_Prices-Nominal'!$A:$CA,MATCH(BM$3,'Annual_Prices-Nominal'!$A$3:$CA$3,0),0)</f>
        <v>31.71</v>
      </c>
      <c r="BN82" s="32">
        <f>VLOOKUP($A82,'Annual_Prices-Nominal'!$A:$CA,MATCH(BN$3,'Annual_Prices-Nominal'!$A$3:$CA$3,0),0)</f>
        <v>6.79</v>
      </c>
      <c r="BO82" s="32">
        <f>VLOOKUP($A82,'Annual_Prices-Nominal'!$A:$CA,MATCH(BO$3,'Annual_Prices-Nominal'!$A$3:$CA$3,0),0)</f>
        <v>14.15</v>
      </c>
      <c r="BP82" s="32">
        <f>VLOOKUP($A82,'Annual_Prices-Nominal'!$A:$CA,MATCH(BP$3,'Annual_Prices-Nominal'!$A$3:$CA$3,0),0)</f>
        <v>19.25</v>
      </c>
      <c r="BQ82" s="32">
        <f>VLOOKUP($A82,'Annual_Prices-Nominal'!$A:$CA,MATCH(BQ$3,'Annual_Prices-Nominal'!$A$3:$CA$3,0),0)</f>
        <v>25.48</v>
      </c>
      <c r="BR82" s="32">
        <f>VLOOKUP($A82,'Annual_Prices-Nominal'!$A:$CA,MATCH(BR$3,'Annual_Prices-Nominal'!$A$3:$CA$3,0),0)</f>
        <v>22.93</v>
      </c>
      <c r="BS82" s="32">
        <f>VLOOKUP($A82,'Annual_Prices-Nominal'!$A:$CA,MATCH(BS$3,'Annual_Prices-Nominal'!$A$3:$CA$3,0),0)</f>
        <v>24.06</v>
      </c>
      <c r="BT82" s="32">
        <f>VLOOKUP($A82,'Annual_Prices-Nominal'!$A:$CA,MATCH(BT$3,'Annual_Prices-Nominal'!$A$3:$CA$3,0),0)</f>
        <v>23.21</v>
      </c>
      <c r="BU82" s="32">
        <f>VLOOKUP($A82,'Annual_Prices-Nominal'!$A:$CA,MATCH(BU$3,'Annual_Prices-Nominal'!$A$3:$CA$3,0),0)</f>
        <v>23.21</v>
      </c>
      <c r="BV82" s="32">
        <f>VLOOKUP($A82,'Annual_Prices-Nominal'!$A:$CA,MATCH(BV$3,'Annual_Prices-Nominal'!$A$3:$CA$3,0),0)</f>
        <v>23.78</v>
      </c>
      <c r="BW82" s="32">
        <f>VLOOKUP($A82,'Annual_Prices-Nominal'!$A:$CA,MATCH(BW$3,'Annual_Prices-Nominal'!$A$3:$CA$3,0),0)</f>
        <v>13.02</v>
      </c>
      <c r="BX82" s="32">
        <f>VLOOKUP($A82,'Annual_Prices-Nominal'!$A:$CA,MATCH(BX$3,'Annual_Prices-Nominal'!$A$3:$CA$3,0),0)</f>
        <v>16.989999999999998</v>
      </c>
      <c r="BY82" s="32">
        <f>VLOOKUP($A82,'Annual_Prices-Nominal'!$A:$CA,MATCH(BY$3,'Annual_Prices-Nominal'!$A$3:$CA$3,0),0)</f>
        <v>3.4</v>
      </c>
      <c r="BZ82" s="32">
        <f>VLOOKUP($A82,'Annual_Prices-Nominal'!$A:$CA,MATCH(BZ$3,'Annual_Prices-Nominal'!$A$3:$CA$3,0),0)</f>
        <v>3.4</v>
      </c>
      <c r="CA82" s="32">
        <f>VLOOKUP($A82,'Annual_Prices-Nominal'!$A:$CA,MATCH(CA$3,'Annual_Prices-Nominal'!$A$3:$CA$3,0),0)</f>
        <v>2.3878659999999998</v>
      </c>
      <c r="CB82" s="38">
        <f>VLOOKUP($A82,'Annual_Prices-Nominal'!$A:$CA,MATCH(CB$3,'Annual_Prices-Nominal'!$A$3:$CA$3,0),0)</f>
        <v>0.68551169999999995</v>
      </c>
      <c r="CD82" s="39">
        <f>VLOOKUP($A82,GDP!$A$8:$D$50,3,0)</f>
        <v>1.8574950236001343E-2</v>
      </c>
    </row>
    <row r="83" spans="1:82" ht="14.4" x14ac:dyDescent="0.3">
      <c r="A83" s="23">
        <f t="shared" si="14"/>
        <v>2029</v>
      </c>
      <c r="B83" s="27">
        <f t="shared" si="15"/>
        <v>47331</v>
      </c>
      <c r="C83" s="31">
        <v>33.671460000000003</v>
      </c>
      <c r="D83" s="32">
        <v>29.423590000000001</v>
      </c>
      <c r="E83" s="32">
        <v>33.597880000000004</v>
      </c>
      <c r="F83" s="32">
        <v>29.42586</v>
      </c>
      <c r="G83" s="32">
        <v>33.835569999999997</v>
      </c>
      <c r="H83" s="32">
        <v>29.177790000000002</v>
      </c>
      <c r="I83" s="32">
        <v>27.84</v>
      </c>
      <c r="J83" s="32">
        <v>26.91</v>
      </c>
      <c r="K83" s="32">
        <v>28.03</v>
      </c>
      <c r="L83" s="32">
        <v>27.17</v>
      </c>
      <c r="M83" s="32">
        <v>24.64</v>
      </c>
      <c r="N83" s="32">
        <v>24.73</v>
      </c>
      <c r="P83" s="32">
        <f>VLOOKUP($A83,'Annual_Prices-Nominal'!$A$4:$X$39,MATCH('Forecast-Peak_OffPeak-Nominal'!P$3,'Annual_Prices-Nominal'!$A$3:$X$3,0),FALSE)</f>
        <v>90.730999999999995</v>
      </c>
      <c r="Q83" s="32">
        <f>VLOOKUP($A83,'Annual_Prices-Nominal'!$A$4:$X$39,MATCH('Forecast-Peak_OffPeak-Nominal'!Q$3,'Annual_Prices-Nominal'!$A$3:$X$3,0),FALSE)</f>
        <v>91.5</v>
      </c>
      <c r="R83" s="32">
        <f>VLOOKUP($A83,'Annual_Prices-Nominal'!$A$4:$X$39,MATCH('Forecast-Peak_OffPeak-Nominal'!R$3,'Annual_Prices-Nominal'!$A$3:$X$3,0),FALSE)</f>
        <v>90.49</v>
      </c>
      <c r="S83" s="32">
        <f>VLOOKUP($A83,'Annual_Prices-Nominal'!$A$4:$X$39,MATCH('Forecast-Peak_OffPeak-Nominal'!S$3,'Annual_Prices-Nominal'!$A$3:$X$3,0),FALSE)</f>
        <v>89.55</v>
      </c>
      <c r="T83" s="32">
        <f>VLOOKUP($A83,'Annual_Prices-Nominal'!$A$4:$X$39,MATCH('Forecast-Peak_OffPeak-Nominal'!T$3,'Annual_Prices-Nominal'!$A$3:$X$3,0),FALSE)</f>
        <v>50.502209750347482</v>
      </c>
      <c r="U83" s="32">
        <f>VLOOKUP($A83,'Annual_Prices-Nominal'!$A$4:$X$39,MATCH('Forecast-Peak_OffPeak-Nominal'!U$3,'Annual_Prices-Nominal'!$A$3:$X$3,0),FALSE)</f>
        <v>46.6</v>
      </c>
      <c r="V83" s="32">
        <f>VLOOKUP($A83,'Annual_Prices-Nominal'!$A$4:$X$39,MATCH('Forecast-Peak_OffPeak-Nominal'!V$3,'Annual_Prices-Nominal'!$A$3:$X$3,0),FALSE)</f>
        <v>48.688876521739132</v>
      </c>
      <c r="W83" s="32">
        <f>VLOOKUP($A83,'Annual_Prices-Nominal'!$A$4:$X$39,MATCH('Forecast-Peak_OffPeak-Nominal'!W$3,'Annual_Prices-Nominal'!$A$3:$X$3,0),FALSE)</f>
        <v>15.46</v>
      </c>
      <c r="X83" s="32">
        <f>VLOOKUP($A83,'Annual_Prices-Nominal'!$A$4:$X$39,MATCH('Forecast-Peak_OffPeak-Nominal'!X$3,'Annual_Prices-Nominal'!$A$3:$X$3,0),FALSE)</f>
        <v>13.7</v>
      </c>
      <c r="Y83" s="38">
        <f>VLOOKUP($A83,'Annual_Prices-Nominal'!$A$4:$X$39,MATCH('Forecast-Peak_OffPeak-Nominal'!Y$3,'Annual_Prices-Nominal'!$A$3:$X$3,0),FALSE)</f>
        <v>36.942978723404259</v>
      </c>
      <c r="AA83" s="31">
        <v>3.62</v>
      </c>
      <c r="AB83" s="32">
        <v>3.25</v>
      </c>
      <c r="AC83" s="32">
        <v>3.22</v>
      </c>
      <c r="AD83" s="32">
        <v>3.59</v>
      </c>
      <c r="AE83" s="32">
        <v>3.61</v>
      </c>
      <c r="AF83" s="32">
        <v>3.45</v>
      </c>
      <c r="AG83" s="38">
        <v>0.33497498945471443</v>
      </c>
      <c r="AI83" s="32">
        <v>9.0470274823191801</v>
      </c>
      <c r="AJ83" s="38">
        <v>3.61522587455904</v>
      </c>
      <c r="AL83" s="33">
        <v>0.56369621256275115</v>
      </c>
      <c r="AM83" s="33">
        <v>0.76573971575897626</v>
      </c>
      <c r="AO83" s="34">
        <f>VLOOKUP($A83,'Annual_Prices-Nominal'!$A$4:$CH$39,MATCH('Forecast-Peak_OffPeak-Nominal'!AO$3,'Annual_Prices-Nominal'!$A$3:$CH$3,0),FALSE)</f>
        <v>2</v>
      </c>
      <c r="AP83" s="35">
        <f>VLOOKUP($A83,'Annual_Prices-Nominal'!$A$4:$CH$39,MATCH('Forecast-Peak_OffPeak-Nominal'!AP$3,'Annual_Prices-Nominal'!$A$3:$CH$3,0),FALSE)</f>
        <v>2</v>
      </c>
      <c r="AQ83" s="36">
        <f>IF(AND(MONTH($B83)&gt;=5,MONTH($B83)&lt;=9),VLOOKUP($A83,'Annual_Prices-Nominal'!$A$1:$AQ$39,MATCH('Forecast-Peak_OffPeak-Nominal'!AQ$2,'Annual_Prices-Nominal'!$A$2:$AQ$2,0),FALSE),0)</f>
        <v>365</v>
      </c>
      <c r="AR83" s="37">
        <f>IF(AND(MONTH($B83)&gt;=5,MONTH($B83)&lt;=9),VLOOKUP($A83,'Annual_Prices-Nominal'!$A$1:$AQ$39,MATCH('Forecast-Peak_OffPeak-Nominal'!AR$2,'Annual_Prices-Nominal'!$A$2:$AQ$2,0),FALSE),0)</f>
        <v>2500</v>
      </c>
      <c r="AT83" s="83">
        <f>VLOOKUP($A83,'Annual_Prices-Nominal'!$A$4:$CH$39,MATCH('Forecast-Peak_OffPeak-Nominal'!AT$3,'Annual_Prices-Nominal'!$A$3:$CH$3,0),FALSE)</f>
        <v>10.3</v>
      </c>
      <c r="AU83" s="38">
        <f>VLOOKUP($A83,'Annual_Prices-Nominal'!$A$4:$CH$39,MATCH('Forecast-Peak_OffPeak-Nominal'!AU$3,'Annual_Prices-Nominal'!$A$3:$CH$3,0),FALSE)</f>
        <v>10.3</v>
      </c>
      <c r="AV83" s="38">
        <f>VLOOKUP($A83,'Annual_Prices-Nominal'!$A$4:$CH$39,MATCH('Forecast-Peak_OffPeak-Nominal'!AV$3,'Annual_Prices-Nominal'!$A$3:$CH$3,0),FALSE)</f>
        <v>0</v>
      </c>
      <c r="AX83" s="31">
        <f t="shared" si="8"/>
        <v>10.360449230769232</v>
      </c>
      <c r="AY83" s="32">
        <f t="shared" si="9"/>
        <v>9.738515942028986</v>
      </c>
      <c r="AZ83" s="32">
        <f t="shared" si="10"/>
        <v>9.8074115942028968</v>
      </c>
      <c r="BA83" s="32">
        <f t="shared" si="11"/>
        <v>7.7119113573407203</v>
      </c>
      <c r="BB83" s="32">
        <f t="shared" si="12"/>
        <v>7.7645429362880893</v>
      </c>
      <c r="BC83" s="38">
        <f t="shared" si="13"/>
        <v>6.8635097493036215</v>
      </c>
      <c r="BE83" s="60">
        <v>198.10924570018079</v>
      </c>
      <c r="BF83" s="38">
        <v>263.18914147449357</v>
      </c>
      <c r="BH83" s="31">
        <f>VLOOKUP($A83,'Annual_Prices-Nominal'!$A:$CA,MATCH(BH$3,'Annual_Prices-Nominal'!$A$3:$CA$3,0),0)</f>
        <v>30</v>
      </c>
      <c r="BI83" s="31">
        <f>VLOOKUP($A83,'Annual_Prices-Nominal'!$A:$CA,MATCH(BI$3,'Annual_Prices-Nominal'!$A$3:$CA$3,0),0)</f>
        <v>12.93974</v>
      </c>
      <c r="BJ83" s="32">
        <f>VLOOKUP($A83,'Annual_Prices-Nominal'!$A:$CA,MATCH(BJ$3,'Annual_Prices-Nominal'!$A$3:$CA$3,0),0)</f>
        <v>12.93974</v>
      </c>
      <c r="BK83" s="32">
        <f>VLOOKUP($A83,'Annual_Prices-Nominal'!$A:$CA,MATCH(BK$3,'Annual_Prices-Nominal'!$A$3:$CA$3,0),0)</f>
        <v>31.71</v>
      </c>
      <c r="BL83" s="32">
        <f>VLOOKUP($A83,'Annual_Prices-Nominal'!$A:$CA,MATCH(BL$3,'Annual_Prices-Nominal'!$A$3:$CA$3,0),0)</f>
        <v>31.71</v>
      </c>
      <c r="BM83" s="32">
        <f>VLOOKUP($A83,'Annual_Prices-Nominal'!$A:$CA,MATCH(BM$3,'Annual_Prices-Nominal'!$A$3:$CA$3,0),0)</f>
        <v>31.71</v>
      </c>
      <c r="BN83" s="32">
        <f>VLOOKUP($A83,'Annual_Prices-Nominal'!$A:$CA,MATCH(BN$3,'Annual_Prices-Nominal'!$A$3:$CA$3,0),0)</f>
        <v>6.79</v>
      </c>
      <c r="BO83" s="32">
        <f>VLOOKUP($A83,'Annual_Prices-Nominal'!$A:$CA,MATCH(BO$3,'Annual_Prices-Nominal'!$A$3:$CA$3,0),0)</f>
        <v>14.15</v>
      </c>
      <c r="BP83" s="32">
        <f>VLOOKUP($A83,'Annual_Prices-Nominal'!$A:$CA,MATCH(BP$3,'Annual_Prices-Nominal'!$A$3:$CA$3,0),0)</f>
        <v>19.25</v>
      </c>
      <c r="BQ83" s="32">
        <f>VLOOKUP($A83,'Annual_Prices-Nominal'!$A:$CA,MATCH(BQ$3,'Annual_Prices-Nominal'!$A$3:$CA$3,0),0)</f>
        <v>25.48</v>
      </c>
      <c r="BR83" s="32">
        <f>VLOOKUP($A83,'Annual_Prices-Nominal'!$A:$CA,MATCH(BR$3,'Annual_Prices-Nominal'!$A$3:$CA$3,0),0)</f>
        <v>22.93</v>
      </c>
      <c r="BS83" s="32">
        <f>VLOOKUP($A83,'Annual_Prices-Nominal'!$A:$CA,MATCH(BS$3,'Annual_Prices-Nominal'!$A$3:$CA$3,0),0)</f>
        <v>24.06</v>
      </c>
      <c r="BT83" s="32">
        <f>VLOOKUP($A83,'Annual_Prices-Nominal'!$A:$CA,MATCH(BT$3,'Annual_Prices-Nominal'!$A$3:$CA$3,0),0)</f>
        <v>23.21</v>
      </c>
      <c r="BU83" s="32">
        <f>VLOOKUP($A83,'Annual_Prices-Nominal'!$A:$CA,MATCH(BU$3,'Annual_Prices-Nominal'!$A$3:$CA$3,0),0)</f>
        <v>23.21</v>
      </c>
      <c r="BV83" s="32">
        <f>VLOOKUP($A83,'Annual_Prices-Nominal'!$A:$CA,MATCH(BV$3,'Annual_Prices-Nominal'!$A$3:$CA$3,0),0)</f>
        <v>23.78</v>
      </c>
      <c r="BW83" s="32">
        <f>VLOOKUP($A83,'Annual_Prices-Nominal'!$A:$CA,MATCH(BW$3,'Annual_Prices-Nominal'!$A$3:$CA$3,0),0)</f>
        <v>13.02</v>
      </c>
      <c r="BX83" s="32">
        <f>VLOOKUP($A83,'Annual_Prices-Nominal'!$A:$CA,MATCH(BX$3,'Annual_Prices-Nominal'!$A$3:$CA$3,0),0)</f>
        <v>16.989999999999998</v>
      </c>
      <c r="BY83" s="32">
        <f>VLOOKUP($A83,'Annual_Prices-Nominal'!$A:$CA,MATCH(BY$3,'Annual_Prices-Nominal'!$A$3:$CA$3,0),0)</f>
        <v>3.4</v>
      </c>
      <c r="BZ83" s="32">
        <f>VLOOKUP($A83,'Annual_Prices-Nominal'!$A:$CA,MATCH(BZ$3,'Annual_Prices-Nominal'!$A$3:$CA$3,0),0)</f>
        <v>3.4</v>
      </c>
      <c r="CA83" s="32">
        <f>VLOOKUP($A83,'Annual_Prices-Nominal'!$A:$CA,MATCH(CA$3,'Annual_Prices-Nominal'!$A$3:$CA$3,0),0)</f>
        <v>2.3878659999999998</v>
      </c>
      <c r="CB83" s="38">
        <f>VLOOKUP($A83,'Annual_Prices-Nominal'!$A:$CA,MATCH(CB$3,'Annual_Prices-Nominal'!$A$3:$CA$3,0),0)</f>
        <v>0.68551169999999995</v>
      </c>
      <c r="CD83" s="39">
        <f>VLOOKUP($A83,GDP!$A$8:$D$50,3,0)</f>
        <v>1.8574950236001343E-2</v>
      </c>
    </row>
    <row r="84" spans="1:82" ht="14.4" x14ac:dyDescent="0.3">
      <c r="A84" s="23">
        <f t="shared" si="14"/>
        <v>2029</v>
      </c>
      <c r="B84" s="27">
        <f t="shared" si="15"/>
        <v>47362</v>
      </c>
      <c r="C84" s="31">
        <v>31.93843</v>
      </c>
      <c r="D84" s="32">
        <v>29.30603</v>
      </c>
      <c r="E84" s="32">
        <v>34.010039999999996</v>
      </c>
      <c r="F84" s="32">
        <v>28.5334</v>
      </c>
      <c r="G84" s="32">
        <v>33.959069999999997</v>
      </c>
      <c r="H84" s="32">
        <v>28.015049999999999</v>
      </c>
      <c r="I84" s="32">
        <v>31.41</v>
      </c>
      <c r="J84" s="32">
        <v>27.96</v>
      </c>
      <c r="K84" s="32">
        <v>31.62</v>
      </c>
      <c r="L84" s="32">
        <v>28.18</v>
      </c>
      <c r="M84" s="32">
        <v>27.96</v>
      </c>
      <c r="N84" s="32">
        <v>24.27</v>
      </c>
      <c r="P84" s="32">
        <f>VLOOKUP($A84,'Annual_Prices-Nominal'!$A$4:$X$39,MATCH('Forecast-Peak_OffPeak-Nominal'!P$3,'Annual_Prices-Nominal'!$A$3:$X$3,0),FALSE)</f>
        <v>90.730999999999995</v>
      </c>
      <c r="Q84" s="32">
        <f>VLOOKUP($A84,'Annual_Prices-Nominal'!$A$4:$X$39,MATCH('Forecast-Peak_OffPeak-Nominal'!Q$3,'Annual_Prices-Nominal'!$A$3:$X$3,0),FALSE)</f>
        <v>91.5</v>
      </c>
      <c r="R84" s="32">
        <f>VLOOKUP($A84,'Annual_Prices-Nominal'!$A$4:$X$39,MATCH('Forecast-Peak_OffPeak-Nominal'!R$3,'Annual_Prices-Nominal'!$A$3:$X$3,0),FALSE)</f>
        <v>90.49</v>
      </c>
      <c r="S84" s="32">
        <f>VLOOKUP($A84,'Annual_Prices-Nominal'!$A$4:$X$39,MATCH('Forecast-Peak_OffPeak-Nominal'!S$3,'Annual_Prices-Nominal'!$A$3:$X$3,0),FALSE)</f>
        <v>89.55</v>
      </c>
      <c r="T84" s="32">
        <f>VLOOKUP($A84,'Annual_Prices-Nominal'!$A$4:$X$39,MATCH('Forecast-Peak_OffPeak-Nominal'!T$3,'Annual_Prices-Nominal'!$A$3:$X$3,0),FALSE)</f>
        <v>50.502209750347482</v>
      </c>
      <c r="U84" s="32">
        <f>VLOOKUP($A84,'Annual_Prices-Nominal'!$A$4:$X$39,MATCH('Forecast-Peak_OffPeak-Nominal'!U$3,'Annual_Prices-Nominal'!$A$3:$X$3,0),FALSE)</f>
        <v>46.6</v>
      </c>
      <c r="V84" s="32">
        <f>VLOOKUP($A84,'Annual_Prices-Nominal'!$A$4:$X$39,MATCH('Forecast-Peak_OffPeak-Nominal'!V$3,'Annual_Prices-Nominal'!$A$3:$X$3,0),FALSE)</f>
        <v>48.688876521739132</v>
      </c>
      <c r="W84" s="32">
        <f>VLOOKUP($A84,'Annual_Prices-Nominal'!$A$4:$X$39,MATCH('Forecast-Peak_OffPeak-Nominal'!W$3,'Annual_Prices-Nominal'!$A$3:$X$3,0),FALSE)</f>
        <v>15.46</v>
      </c>
      <c r="X84" s="32">
        <f>VLOOKUP($A84,'Annual_Prices-Nominal'!$A$4:$X$39,MATCH('Forecast-Peak_OffPeak-Nominal'!X$3,'Annual_Prices-Nominal'!$A$3:$X$3,0),FALSE)</f>
        <v>13.7</v>
      </c>
      <c r="Y84" s="38">
        <f>VLOOKUP($A84,'Annual_Prices-Nominal'!$A$4:$X$39,MATCH('Forecast-Peak_OffPeak-Nominal'!Y$3,'Annual_Prices-Nominal'!$A$3:$X$3,0),FALSE)</f>
        <v>36.942978723404259</v>
      </c>
      <c r="AA84" s="31">
        <v>3.6</v>
      </c>
      <c r="AB84" s="32">
        <v>3.04</v>
      </c>
      <c r="AC84" s="32">
        <v>3.27</v>
      </c>
      <c r="AD84" s="32">
        <v>3.38</v>
      </c>
      <c r="AE84" s="32">
        <v>3.6</v>
      </c>
      <c r="AF84" s="32">
        <v>3.26</v>
      </c>
      <c r="AG84" s="38">
        <v>0.33497498945471443</v>
      </c>
      <c r="AI84" s="32">
        <v>9.0293366315412698</v>
      </c>
      <c r="AJ84" s="38">
        <v>3.5975350237811301</v>
      </c>
      <c r="AL84" s="33">
        <v>0.56772789021733383</v>
      </c>
      <c r="AM84" s="33">
        <v>0.76977139341355882</v>
      </c>
      <c r="AO84" s="34">
        <f>VLOOKUP($A84,'Annual_Prices-Nominal'!$A$4:$CH$39,MATCH('Forecast-Peak_OffPeak-Nominal'!AO$3,'Annual_Prices-Nominal'!$A$3:$CH$3,0),FALSE)</f>
        <v>2</v>
      </c>
      <c r="AP84" s="35">
        <f>VLOOKUP($A84,'Annual_Prices-Nominal'!$A$4:$CH$39,MATCH('Forecast-Peak_OffPeak-Nominal'!AP$3,'Annual_Prices-Nominal'!$A$3:$CH$3,0),FALSE)</f>
        <v>2</v>
      </c>
      <c r="AQ84" s="36">
        <f>IF(AND(MONTH($B84)&gt;=5,MONTH($B84)&lt;=9),VLOOKUP($A84,'Annual_Prices-Nominal'!$A$1:$AQ$39,MATCH('Forecast-Peak_OffPeak-Nominal'!AQ$2,'Annual_Prices-Nominal'!$A$2:$AQ$2,0),FALSE),0)</f>
        <v>365</v>
      </c>
      <c r="AR84" s="37">
        <f>IF(AND(MONTH($B84)&gt;=5,MONTH($B84)&lt;=9),VLOOKUP($A84,'Annual_Prices-Nominal'!$A$1:$AQ$39,MATCH('Forecast-Peak_OffPeak-Nominal'!AR$2,'Annual_Prices-Nominal'!$A$2:$AQ$2,0),FALSE),0)</f>
        <v>2500</v>
      </c>
      <c r="AT84" s="83">
        <f>VLOOKUP($A84,'Annual_Prices-Nominal'!$A$4:$CH$39,MATCH('Forecast-Peak_OffPeak-Nominal'!AT$3,'Annual_Prices-Nominal'!$A$3:$CH$3,0),FALSE)</f>
        <v>10.3</v>
      </c>
      <c r="AU84" s="38">
        <f>VLOOKUP($A84,'Annual_Prices-Nominal'!$A$4:$CH$39,MATCH('Forecast-Peak_OffPeak-Nominal'!AU$3,'Annual_Prices-Nominal'!$A$3:$CH$3,0),FALSE)</f>
        <v>10.3</v>
      </c>
      <c r="AV84" s="38">
        <f>VLOOKUP($A84,'Annual_Prices-Nominal'!$A$4:$CH$39,MATCH('Forecast-Peak_OffPeak-Nominal'!AV$3,'Annual_Prices-Nominal'!$A$3:$CH$3,0),FALSE)</f>
        <v>0</v>
      </c>
      <c r="AX84" s="31">
        <f t="shared" si="8"/>
        <v>10.506062500000001</v>
      </c>
      <c r="AY84" s="32">
        <f t="shared" si="9"/>
        <v>10.432527607361962</v>
      </c>
      <c r="AZ84" s="32">
        <f t="shared" si="10"/>
        <v>10.41689263803681</v>
      </c>
      <c r="BA84" s="32">
        <f t="shared" si="11"/>
        <v>8.7249999999999996</v>
      </c>
      <c r="BB84" s="32">
        <f t="shared" si="12"/>
        <v>8.7833333333333332</v>
      </c>
      <c r="BC84" s="38">
        <f t="shared" si="13"/>
        <v>8.272189349112427</v>
      </c>
      <c r="BE84" s="60">
        <v>198.10924570018079</v>
      </c>
      <c r="BF84" s="38">
        <v>263.18914147449357</v>
      </c>
      <c r="BH84" s="31">
        <f>VLOOKUP($A84,'Annual_Prices-Nominal'!$A:$CA,MATCH(BH$3,'Annual_Prices-Nominal'!$A$3:$CA$3,0),0)</f>
        <v>30</v>
      </c>
      <c r="BI84" s="31">
        <f>VLOOKUP($A84,'Annual_Prices-Nominal'!$A:$CA,MATCH(BI$3,'Annual_Prices-Nominal'!$A$3:$CA$3,0),0)</f>
        <v>12.93974</v>
      </c>
      <c r="BJ84" s="32">
        <f>VLOOKUP($A84,'Annual_Prices-Nominal'!$A:$CA,MATCH(BJ$3,'Annual_Prices-Nominal'!$A$3:$CA$3,0),0)</f>
        <v>12.93974</v>
      </c>
      <c r="BK84" s="32">
        <f>VLOOKUP($A84,'Annual_Prices-Nominal'!$A:$CA,MATCH(BK$3,'Annual_Prices-Nominal'!$A$3:$CA$3,0),0)</f>
        <v>31.71</v>
      </c>
      <c r="BL84" s="32">
        <f>VLOOKUP($A84,'Annual_Prices-Nominal'!$A:$CA,MATCH(BL$3,'Annual_Prices-Nominal'!$A$3:$CA$3,0),0)</f>
        <v>31.71</v>
      </c>
      <c r="BM84" s="32">
        <f>VLOOKUP($A84,'Annual_Prices-Nominal'!$A:$CA,MATCH(BM$3,'Annual_Prices-Nominal'!$A$3:$CA$3,0),0)</f>
        <v>31.71</v>
      </c>
      <c r="BN84" s="32">
        <f>VLOOKUP($A84,'Annual_Prices-Nominal'!$A:$CA,MATCH(BN$3,'Annual_Prices-Nominal'!$A$3:$CA$3,0),0)</f>
        <v>6.79</v>
      </c>
      <c r="BO84" s="32">
        <f>VLOOKUP($A84,'Annual_Prices-Nominal'!$A:$CA,MATCH(BO$3,'Annual_Prices-Nominal'!$A$3:$CA$3,0),0)</f>
        <v>14.15</v>
      </c>
      <c r="BP84" s="32">
        <f>VLOOKUP($A84,'Annual_Prices-Nominal'!$A:$CA,MATCH(BP$3,'Annual_Prices-Nominal'!$A$3:$CA$3,0),0)</f>
        <v>19.25</v>
      </c>
      <c r="BQ84" s="32">
        <f>VLOOKUP($A84,'Annual_Prices-Nominal'!$A:$CA,MATCH(BQ$3,'Annual_Prices-Nominal'!$A$3:$CA$3,0),0)</f>
        <v>25.48</v>
      </c>
      <c r="BR84" s="32">
        <f>VLOOKUP($A84,'Annual_Prices-Nominal'!$A:$CA,MATCH(BR$3,'Annual_Prices-Nominal'!$A$3:$CA$3,0),0)</f>
        <v>22.93</v>
      </c>
      <c r="BS84" s="32">
        <f>VLOOKUP($A84,'Annual_Prices-Nominal'!$A:$CA,MATCH(BS$3,'Annual_Prices-Nominal'!$A$3:$CA$3,0),0)</f>
        <v>24.06</v>
      </c>
      <c r="BT84" s="32">
        <f>VLOOKUP($A84,'Annual_Prices-Nominal'!$A:$CA,MATCH(BT$3,'Annual_Prices-Nominal'!$A$3:$CA$3,0),0)</f>
        <v>23.21</v>
      </c>
      <c r="BU84" s="32">
        <f>VLOOKUP($A84,'Annual_Prices-Nominal'!$A:$CA,MATCH(BU$3,'Annual_Prices-Nominal'!$A$3:$CA$3,0),0)</f>
        <v>23.21</v>
      </c>
      <c r="BV84" s="32">
        <f>VLOOKUP($A84,'Annual_Prices-Nominal'!$A:$CA,MATCH(BV$3,'Annual_Prices-Nominal'!$A$3:$CA$3,0),0)</f>
        <v>23.78</v>
      </c>
      <c r="BW84" s="32">
        <f>VLOOKUP($A84,'Annual_Prices-Nominal'!$A:$CA,MATCH(BW$3,'Annual_Prices-Nominal'!$A$3:$CA$3,0),0)</f>
        <v>13.02</v>
      </c>
      <c r="BX84" s="32">
        <f>VLOOKUP($A84,'Annual_Prices-Nominal'!$A:$CA,MATCH(BX$3,'Annual_Prices-Nominal'!$A$3:$CA$3,0),0)</f>
        <v>16.989999999999998</v>
      </c>
      <c r="BY84" s="32">
        <f>VLOOKUP($A84,'Annual_Prices-Nominal'!$A:$CA,MATCH(BY$3,'Annual_Prices-Nominal'!$A$3:$CA$3,0),0)</f>
        <v>3.4</v>
      </c>
      <c r="BZ84" s="32">
        <f>VLOOKUP($A84,'Annual_Prices-Nominal'!$A:$CA,MATCH(BZ$3,'Annual_Prices-Nominal'!$A$3:$CA$3,0),0)</f>
        <v>3.4</v>
      </c>
      <c r="CA84" s="32">
        <f>VLOOKUP($A84,'Annual_Prices-Nominal'!$A:$CA,MATCH(CA$3,'Annual_Prices-Nominal'!$A$3:$CA$3,0),0)</f>
        <v>2.3878659999999998</v>
      </c>
      <c r="CB84" s="38">
        <f>VLOOKUP($A84,'Annual_Prices-Nominal'!$A:$CA,MATCH(CB$3,'Annual_Prices-Nominal'!$A$3:$CA$3,0),0)</f>
        <v>0.68551169999999995</v>
      </c>
      <c r="CD84" s="39">
        <f>VLOOKUP($A84,GDP!$A$8:$D$50,3,0)</f>
        <v>1.8574950236001343E-2</v>
      </c>
    </row>
    <row r="85" spans="1:82" ht="14.4" x14ac:dyDescent="0.3">
      <c r="A85" s="23">
        <f t="shared" si="14"/>
        <v>2029</v>
      </c>
      <c r="B85" s="27">
        <f t="shared" si="15"/>
        <v>47392</v>
      </c>
      <c r="C85" s="31">
        <v>28.449120000000001</v>
      </c>
      <c r="D85" s="32">
        <v>27.15437</v>
      </c>
      <c r="E85" s="32">
        <v>28.78697</v>
      </c>
      <c r="F85" s="32">
        <v>26.795349999999999</v>
      </c>
      <c r="G85" s="32">
        <v>28.65692</v>
      </c>
      <c r="H85" s="32">
        <v>26.350919999999999</v>
      </c>
      <c r="I85" s="32">
        <v>26.16</v>
      </c>
      <c r="J85" s="32">
        <v>25.3</v>
      </c>
      <c r="K85" s="32">
        <v>26.47</v>
      </c>
      <c r="L85" s="32">
        <v>25.56</v>
      </c>
      <c r="M85" s="32">
        <v>20.22</v>
      </c>
      <c r="N85" s="32">
        <v>21.26</v>
      </c>
      <c r="P85" s="32">
        <f>VLOOKUP($A85,'Annual_Prices-Nominal'!$A$4:$X$39,MATCH('Forecast-Peak_OffPeak-Nominal'!P$3,'Annual_Prices-Nominal'!$A$3:$X$3,0),FALSE)</f>
        <v>90.730999999999995</v>
      </c>
      <c r="Q85" s="32">
        <f>VLOOKUP($A85,'Annual_Prices-Nominal'!$A$4:$X$39,MATCH('Forecast-Peak_OffPeak-Nominal'!Q$3,'Annual_Prices-Nominal'!$A$3:$X$3,0),FALSE)</f>
        <v>91.5</v>
      </c>
      <c r="R85" s="32">
        <f>VLOOKUP($A85,'Annual_Prices-Nominal'!$A$4:$X$39,MATCH('Forecast-Peak_OffPeak-Nominal'!R$3,'Annual_Prices-Nominal'!$A$3:$X$3,0),FALSE)</f>
        <v>90.49</v>
      </c>
      <c r="S85" s="32">
        <f>VLOOKUP($A85,'Annual_Prices-Nominal'!$A$4:$X$39,MATCH('Forecast-Peak_OffPeak-Nominal'!S$3,'Annual_Prices-Nominal'!$A$3:$X$3,0),FALSE)</f>
        <v>89.55</v>
      </c>
      <c r="T85" s="32">
        <f>VLOOKUP($A85,'Annual_Prices-Nominal'!$A$4:$X$39,MATCH('Forecast-Peak_OffPeak-Nominal'!T$3,'Annual_Prices-Nominal'!$A$3:$X$3,0),FALSE)</f>
        <v>50.502209750347482</v>
      </c>
      <c r="U85" s="32">
        <f>VLOOKUP($A85,'Annual_Prices-Nominal'!$A$4:$X$39,MATCH('Forecast-Peak_OffPeak-Nominal'!U$3,'Annual_Prices-Nominal'!$A$3:$X$3,0),FALSE)</f>
        <v>46.6</v>
      </c>
      <c r="V85" s="32">
        <f>VLOOKUP($A85,'Annual_Prices-Nominal'!$A$4:$X$39,MATCH('Forecast-Peak_OffPeak-Nominal'!V$3,'Annual_Prices-Nominal'!$A$3:$X$3,0),FALSE)</f>
        <v>48.688876521739132</v>
      </c>
      <c r="W85" s="32">
        <f>VLOOKUP($A85,'Annual_Prices-Nominal'!$A$4:$X$39,MATCH('Forecast-Peak_OffPeak-Nominal'!W$3,'Annual_Prices-Nominal'!$A$3:$X$3,0),FALSE)</f>
        <v>15.46</v>
      </c>
      <c r="X85" s="32">
        <f>VLOOKUP($A85,'Annual_Prices-Nominal'!$A$4:$X$39,MATCH('Forecast-Peak_OffPeak-Nominal'!X$3,'Annual_Prices-Nominal'!$A$3:$X$3,0),FALSE)</f>
        <v>13.7</v>
      </c>
      <c r="Y85" s="38">
        <f>VLOOKUP($A85,'Annual_Prices-Nominal'!$A$4:$X$39,MATCH('Forecast-Peak_OffPeak-Nominal'!Y$3,'Annual_Prices-Nominal'!$A$3:$X$3,0),FALSE)</f>
        <v>36.942978723404259</v>
      </c>
      <c r="AA85" s="31">
        <v>3.61</v>
      </c>
      <c r="AB85" s="32">
        <v>3.24</v>
      </c>
      <c r="AC85" s="32">
        <v>3.13</v>
      </c>
      <c r="AD85" s="32">
        <v>3.57</v>
      </c>
      <c r="AE85" s="32">
        <v>3.61</v>
      </c>
      <c r="AF85" s="32">
        <v>3.36</v>
      </c>
      <c r="AG85" s="38">
        <v>0.33497498945471443</v>
      </c>
      <c r="AI85" s="32">
        <v>9.0439643751662899</v>
      </c>
      <c r="AJ85" s="38">
        <v>3.6121627674061498</v>
      </c>
      <c r="AL85" s="33">
        <v>0.55864491098082303</v>
      </c>
      <c r="AM85" s="33">
        <v>0.76068841417704813</v>
      </c>
      <c r="AO85" s="34">
        <f>VLOOKUP($A85,'Annual_Prices-Nominal'!$A$4:$CH$39,MATCH('Forecast-Peak_OffPeak-Nominal'!AO$3,'Annual_Prices-Nominal'!$A$3:$CH$3,0),FALSE)</f>
        <v>2</v>
      </c>
      <c r="AP85" s="35">
        <f>VLOOKUP($A85,'Annual_Prices-Nominal'!$A$4:$CH$39,MATCH('Forecast-Peak_OffPeak-Nominal'!AP$3,'Annual_Prices-Nominal'!$A$3:$CH$3,0),FALSE)</f>
        <v>2</v>
      </c>
      <c r="AQ85" s="36">
        <f>IF(AND(MONTH($B85)&gt;=5,MONTH($B85)&lt;=9),VLOOKUP($A85,'Annual_Prices-Nominal'!$A$1:$AQ$39,MATCH('Forecast-Peak_OffPeak-Nominal'!AQ$2,'Annual_Prices-Nominal'!$A$2:$AQ$2,0),FALSE),0)</f>
        <v>0</v>
      </c>
      <c r="AR85" s="37">
        <f>IF(AND(MONTH($B85)&gt;=5,MONTH($B85)&lt;=9),VLOOKUP($A85,'Annual_Prices-Nominal'!$A$1:$AQ$39,MATCH('Forecast-Peak_OffPeak-Nominal'!AR$2,'Annual_Prices-Nominal'!$A$2:$AQ$2,0),FALSE),0)</f>
        <v>0</v>
      </c>
      <c r="AT85" s="83">
        <f>VLOOKUP($A85,'Annual_Prices-Nominal'!$A$4:$CH$39,MATCH('Forecast-Peak_OffPeak-Nominal'!AT$3,'Annual_Prices-Nominal'!$A$3:$CH$3,0),FALSE)</f>
        <v>10.3</v>
      </c>
      <c r="AU85" s="38">
        <f>VLOOKUP($A85,'Annual_Prices-Nominal'!$A$4:$CH$39,MATCH('Forecast-Peak_OffPeak-Nominal'!AU$3,'Annual_Prices-Nominal'!$A$3:$CH$3,0),FALSE)</f>
        <v>10.3</v>
      </c>
      <c r="AV85" s="38">
        <f>VLOOKUP($A85,'Annual_Prices-Nominal'!$A$4:$CH$39,MATCH('Forecast-Peak_OffPeak-Nominal'!AV$3,'Annual_Prices-Nominal'!$A$3:$CH$3,0),FALSE)</f>
        <v>0</v>
      </c>
      <c r="AX85" s="31">
        <f t="shared" si="8"/>
        <v>8.7805925925925923</v>
      </c>
      <c r="AY85" s="32">
        <f t="shared" si="9"/>
        <v>8.5675505952380959</v>
      </c>
      <c r="AZ85" s="32">
        <f t="shared" si="10"/>
        <v>8.5288452380952382</v>
      </c>
      <c r="BA85" s="32">
        <f t="shared" si="11"/>
        <v>7.2465373961218837</v>
      </c>
      <c r="BB85" s="32">
        <f t="shared" si="12"/>
        <v>7.3324099722991694</v>
      </c>
      <c r="BC85" s="38">
        <f t="shared" si="13"/>
        <v>5.6638655462184877</v>
      </c>
      <c r="BE85" s="60">
        <v>198.10924570018079</v>
      </c>
      <c r="BF85" s="38">
        <v>263.18914147449357</v>
      </c>
      <c r="BH85" s="31">
        <f>VLOOKUP($A85,'Annual_Prices-Nominal'!$A:$CA,MATCH(BH$3,'Annual_Prices-Nominal'!$A$3:$CA$3,0),0)</f>
        <v>30</v>
      </c>
      <c r="BI85" s="31">
        <f>VLOOKUP($A85,'Annual_Prices-Nominal'!$A:$CA,MATCH(BI$3,'Annual_Prices-Nominal'!$A$3:$CA$3,0),0)</f>
        <v>12.93974</v>
      </c>
      <c r="BJ85" s="32">
        <f>VLOOKUP($A85,'Annual_Prices-Nominal'!$A:$CA,MATCH(BJ$3,'Annual_Prices-Nominal'!$A$3:$CA$3,0),0)</f>
        <v>12.93974</v>
      </c>
      <c r="BK85" s="32">
        <f>VLOOKUP($A85,'Annual_Prices-Nominal'!$A:$CA,MATCH(BK$3,'Annual_Prices-Nominal'!$A$3:$CA$3,0),0)</f>
        <v>31.71</v>
      </c>
      <c r="BL85" s="32">
        <f>VLOOKUP($A85,'Annual_Prices-Nominal'!$A:$CA,MATCH(BL$3,'Annual_Prices-Nominal'!$A$3:$CA$3,0),0)</f>
        <v>31.71</v>
      </c>
      <c r="BM85" s="32">
        <f>VLOOKUP($A85,'Annual_Prices-Nominal'!$A:$CA,MATCH(BM$3,'Annual_Prices-Nominal'!$A$3:$CA$3,0),0)</f>
        <v>31.71</v>
      </c>
      <c r="BN85" s="32">
        <f>VLOOKUP($A85,'Annual_Prices-Nominal'!$A:$CA,MATCH(BN$3,'Annual_Prices-Nominal'!$A$3:$CA$3,0),0)</f>
        <v>6.79</v>
      </c>
      <c r="BO85" s="32">
        <f>VLOOKUP($A85,'Annual_Prices-Nominal'!$A:$CA,MATCH(BO$3,'Annual_Prices-Nominal'!$A$3:$CA$3,0),0)</f>
        <v>14.15</v>
      </c>
      <c r="BP85" s="32">
        <f>VLOOKUP($A85,'Annual_Prices-Nominal'!$A:$CA,MATCH(BP$3,'Annual_Prices-Nominal'!$A$3:$CA$3,0),0)</f>
        <v>19.25</v>
      </c>
      <c r="BQ85" s="32">
        <f>VLOOKUP($A85,'Annual_Prices-Nominal'!$A:$CA,MATCH(BQ$3,'Annual_Prices-Nominal'!$A$3:$CA$3,0),0)</f>
        <v>25.48</v>
      </c>
      <c r="BR85" s="32">
        <f>VLOOKUP($A85,'Annual_Prices-Nominal'!$A:$CA,MATCH(BR$3,'Annual_Prices-Nominal'!$A$3:$CA$3,0),0)</f>
        <v>22.93</v>
      </c>
      <c r="BS85" s="32">
        <f>VLOOKUP($A85,'Annual_Prices-Nominal'!$A:$CA,MATCH(BS$3,'Annual_Prices-Nominal'!$A$3:$CA$3,0),0)</f>
        <v>24.06</v>
      </c>
      <c r="BT85" s="32">
        <f>VLOOKUP($A85,'Annual_Prices-Nominal'!$A:$CA,MATCH(BT$3,'Annual_Prices-Nominal'!$A$3:$CA$3,0),0)</f>
        <v>23.21</v>
      </c>
      <c r="BU85" s="32">
        <f>VLOOKUP($A85,'Annual_Prices-Nominal'!$A:$CA,MATCH(BU$3,'Annual_Prices-Nominal'!$A$3:$CA$3,0),0)</f>
        <v>23.21</v>
      </c>
      <c r="BV85" s="32">
        <f>VLOOKUP($A85,'Annual_Prices-Nominal'!$A:$CA,MATCH(BV$3,'Annual_Prices-Nominal'!$A$3:$CA$3,0),0)</f>
        <v>23.78</v>
      </c>
      <c r="BW85" s="32">
        <f>VLOOKUP($A85,'Annual_Prices-Nominal'!$A:$CA,MATCH(BW$3,'Annual_Prices-Nominal'!$A$3:$CA$3,0),0)</f>
        <v>13.02</v>
      </c>
      <c r="BX85" s="32">
        <f>VLOOKUP($A85,'Annual_Prices-Nominal'!$A:$CA,MATCH(BX$3,'Annual_Prices-Nominal'!$A$3:$CA$3,0),0)</f>
        <v>16.989999999999998</v>
      </c>
      <c r="BY85" s="32">
        <f>VLOOKUP($A85,'Annual_Prices-Nominal'!$A:$CA,MATCH(BY$3,'Annual_Prices-Nominal'!$A$3:$CA$3,0),0)</f>
        <v>3.4</v>
      </c>
      <c r="BZ85" s="32">
        <f>VLOOKUP($A85,'Annual_Prices-Nominal'!$A:$CA,MATCH(BZ$3,'Annual_Prices-Nominal'!$A$3:$CA$3,0),0)</f>
        <v>3.4</v>
      </c>
      <c r="CA85" s="32">
        <f>VLOOKUP($A85,'Annual_Prices-Nominal'!$A:$CA,MATCH(CA$3,'Annual_Prices-Nominal'!$A$3:$CA$3,0),0)</f>
        <v>2.3878659999999998</v>
      </c>
      <c r="CB85" s="38">
        <f>VLOOKUP($A85,'Annual_Prices-Nominal'!$A:$CA,MATCH(CB$3,'Annual_Prices-Nominal'!$A$3:$CA$3,0),0)</f>
        <v>0.68551169999999995</v>
      </c>
      <c r="CD85" s="39">
        <f>VLOOKUP($A85,GDP!$A$8:$D$50,3,0)</f>
        <v>1.8574950236001343E-2</v>
      </c>
    </row>
    <row r="86" spans="1:82" ht="14.4" x14ac:dyDescent="0.3">
      <c r="A86" s="23">
        <f t="shared" si="14"/>
        <v>2029</v>
      </c>
      <c r="B86" s="27">
        <f t="shared" si="15"/>
        <v>47423</v>
      </c>
      <c r="C86" s="31">
        <v>31.675280000000001</v>
      </c>
      <c r="D86" s="32">
        <v>30.645199999999999</v>
      </c>
      <c r="E86" s="32">
        <v>30.212250000000001</v>
      </c>
      <c r="F86" s="32">
        <v>29.084700000000002</v>
      </c>
      <c r="G86" s="32">
        <v>30.234539999999999</v>
      </c>
      <c r="H86" s="32">
        <v>28.625109999999999</v>
      </c>
      <c r="I86" s="32">
        <v>27.58</v>
      </c>
      <c r="J86" s="32">
        <v>27.56</v>
      </c>
      <c r="K86" s="32">
        <v>27.55</v>
      </c>
      <c r="L86" s="32">
        <v>27.6</v>
      </c>
      <c r="M86" s="32">
        <v>25.25</v>
      </c>
      <c r="N86" s="32">
        <v>24.46</v>
      </c>
      <c r="P86" s="32">
        <f>VLOOKUP($A86,'Annual_Prices-Nominal'!$A$4:$X$39,MATCH('Forecast-Peak_OffPeak-Nominal'!P$3,'Annual_Prices-Nominal'!$A$3:$X$3,0),FALSE)</f>
        <v>90.730999999999995</v>
      </c>
      <c r="Q86" s="32">
        <f>VLOOKUP($A86,'Annual_Prices-Nominal'!$A$4:$X$39,MATCH('Forecast-Peak_OffPeak-Nominal'!Q$3,'Annual_Prices-Nominal'!$A$3:$X$3,0),FALSE)</f>
        <v>91.5</v>
      </c>
      <c r="R86" s="32">
        <f>VLOOKUP($A86,'Annual_Prices-Nominal'!$A$4:$X$39,MATCH('Forecast-Peak_OffPeak-Nominal'!R$3,'Annual_Prices-Nominal'!$A$3:$X$3,0),FALSE)</f>
        <v>90.49</v>
      </c>
      <c r="S86" s="32">
        <f>VLOOKUP($A86,'Annual_Prices-Nominal'!$A$4:$X$39,MATCH('Forecast-Peak_OffPeak-Nominal'!S$3,'Annual_Prices-Nominal'!$A$3:$X$3,0),FALSE)</f>
        <v>89.55</v>
      </c>
      <c r="T86" s="32">
        <f>VLOOKUP($A86,'Annual_Prices-Nominal'!$A$4:$X$39,MATCH('Forecast-Peak_OffPeak-Nominal'!T$3,'Annual_Prices-Nominal'!$A$3:$X$3,0),FALSE)</f>
        <v>50.502209750347482</v>
      </c>
      <c r="U86" s="32">
        <f>VLOOKUP($A86,'Annual_Prices-Nominal'!$A$4:$X$39,MATCH('Forecast-Peak_OffPeak-Nominal'!U$3,'Annual_Prices-Nominal'!$A$3:$X$3,0),FALSE)</f>
        <v>46.6</v>
      </c>
      <c r="V86" s="32">
        <f>VLOOKUP($A86,'Annual_Prices-Nominal'!$A$4:$X$39,MATCH('Forecast-Peak_OffPeak-Nominal'!V$3,'Annual_Prices-Nominal'!$A$3:$X$3,0),FALSE)</f>
        <v>48.688876521739132</v>
      </c>
      <c r="W86" s="32">
        <f>VLOOKUP($A86,'Annual_Prices-Nominal'!$A$4:$X$39,MATCH('Forecast-Peak_OffPeak-Nominal'!W$3,'Annual_Prices-Nominal'!$A$3:$X$3,0),FALSE)</f>
        <v>15.46</v>
      </c>
      <c r="X86" s="32">
        <f>VLOOKUP($A86,'Annual_Prices-Nominal'!$A$4:$X$39,MATCH('Forecast-Peak_OffPeak-Nominal'!X$3,'Annual_Prices-Nominal'!$A$3:$X$3,0),FALSE)</f>
        <v>13.7</v>
      </c>
      <c r="Y86" s="38">
        <f>VLOOKUP($A86,'Annual_Prices-Nominal'!$A$4:$X$39,MATCH('Forecast-Peak_OffPeak-Nominal'!Y$3,'Annual_Prices-Nominal'!$A$3:$X$3,0),FALSE)</f>
        <v>36.942978723404259</v>
      </c>
      <c r="AA86" s="31">
        <v>3.92</v>
      </c>
      <c r="AB86" s="32">
        <v>3.48</v>
      </c>
      <c r="AC86" s="32">
        <v>3.43</v>
      </c>
      <c r="AD86" s="32">
        <v>3.96</v>
      </c>
      <c r="AE86" s="32">
        <v>3.89</v>
      </c>
      <c r="AF86" s="32">
        <v>3.72</v>
      </c>
      <c r="AG86" s="38">
        <v>0.33497498945471443</v>
      </c>
      <c r="AI86" s="32">
        <v>9.3506145691090197</v>
      </c>
      <c r="AJ86" s="38">
        <v>3.91881296134888</v>
      </c>
      <c r="AL86" s="33">
        <v>0.57387513148020308</v>
      </c>
      <c r="AM86" s="33">
        <v>0.77591863467642808</v>
      </c>
      <c r="AO86" s="34">
        <f>VLOOKUP($A86,'Annual_Prices-Nominal'!$A$4:$CH$39,MATCH('Forecast-Peak_OffPeak-Nominal'!AO$3,'Annual_Prices-Nominal'!$A$3:$CH$3,0),FALSE)</f>
        <v>2</v>
      </c>
      <c r="AP86" s="35">
        <f>VLOOKUP($A86,'Annual_Prices-Nominal'!$A$4:$CH$39,MATCH('Forecast-Peak_OffPeak-Nominal'!AP$3,'Annual_Prices-Nominal'!$A$3:$CH$3,0),FALSE)</f>
        <v>2</v>
      </c>
      <c r="AQ86" s="36">
        <f>IF(AND(MONTH($B86)&gt;=5,MONTH($B86)&lt;=9),VLOOKUP($A86,'Annual_Prices-Nominal'!$A$1:$AQ$39,MATCH('Forecast-Peak_OffPeak-Nominal'!AQ$2,'Annual_Prices-Nominal'!$A$2:$AQ$2,0),FALSE),0)</f>
        <v>0</v>
      </c>
      <c r="AR86" s="37">
        <f>IF(AND(MONTH($B86)&gt;=5,MONTH($B86)&lt;=9),VLOOKUP($A86,'Annual_Prices-Nominal'!$A$1:$AQ$39,MATCH('Forecast-Peak_OffPeak-Nominal'!AR$2,'Annual_Prices-Nominal'!$A$2:$AQ$2,0),FALSE),0)</f>
        <v>0</v>
      </c>
      <c r="AT86" s="83">
        <f>VLOOKUP($A86,'Annual_Prices-Nominal'!$A$4:$CH$39,MATCH('Forecast-Peak_OffPeak-Nominal'!AT$3,'Annual_Prices-Nominal'!$A$3:$CH$3,0),FALSE)</f>
        <v>10.3</v>
      </c>
      <c r="AU86" s="38">
        <f>VLOOKUP($A86,'Annual_Prices-Nominal'!$A$4:$CH$39,MATCH('Forecast-Peak_OffPeak-Nominal'!AU$3,'Annual_Prices-Nominal'!$A$3:$CH$3,0),FALSE)</f>
        <v>10.3</v>
      </c>
      <c r="AV86" s="38">
        <f>VLOOKUP($A86,'Annual_Prices-Nominal'!$A$4:$CH$39,MATCH('Forecast-Peak_OffPeak-Nominal'!AV$3,'Annual_Prices-Nominal'!$A$3:$CH$3,0),FALSE)</f>
        <v>0</v>
      </c>
      <c r="AX86" s="31">
        <f t="shared" si="8"/>
        <v>9.1020919540229883</v>
      </c>
      <c r="AY86" s="32">
        <f t="shared" si="9"/>
        <v>8.1215725806451609</v>
      </c>
      <c r="AZ86" s="32">
        <f t="shared" si="10"/>
        <v>8.1275645161290324</v>
      </c>
      <c r="BA86" s="32">
        <f t="shared" si="11"/>
        <v>7.0899742930591252</v>
      </c>
      <c r="BB86" s="32">
        <f t="shared" si="12"/>
        <v>7.0822622107969151</v>
      </c>
      <c r="BC86" s="38">
        <f t="shared" si="13"/>
        <v>6.3762626262626263</v>
      </c>
      <c r="BE86" s="60">
        <v>198.10924570018079</v>
      </c>
      <c r="BF86" s="38">
        <v>263.18914147449357</v>
      </c>
      <c r="BH86" s="31">
        <f>VLOOKUP($A86,'Annual_Prices-Nominal'!$A:$CA,MATCH(BH$3,'Annual_Prices-Nominal'!$A$3:$CA$3,0),0)</f>
        <v>30</v>
      </c>
      <c r="BI86" s="31">
        <f>VLOOKUP($A86,'Annual_Prices-Nominal'!$A:$CA,MATCH(BI$3,'Annual_Prices-Nominal'!$A$3:$CA$3,0),0)</f>
        <v>12.93974</v>
      </c>
      <c r="BJ86" s="32">
        <f>VLOOKUP($A86,'Annual_Prices-Nominal'!$A:$CA,MATCH(BJ$3,'Annual_Prices-Nominal'!$A$3:$CA$3,0),0)</f>
        <v>12.93974</v>
      </c>
      <c r="BK86" s="32">
        <f>VLOOKUP($A86,'Annual_Prices-Nominal'!$A:$CA,MATCH(BK$3,'Annual_Prices-Nominal'!$A$3:$CA$3,0),0)</f>
        <v>31.71</v>
      </c>
      <c r="BL86" s="32">
        <f>VLOOKUP($A86,'Annual_Prices-Nominal'!$A:$CA,MATCH(BL$3,'Annual_Prices-Nominal'!$A$3:$CA$3,0),0)</f>
        <v>31.71</v>
      </c>
      <c r="BM86" s="32">
        <f>VLOOKUP($A86,'Annual_Prices-Nominal'!$A:$CA,MATCH(BM$3,'Annual_Prices-Nominal'!$A$3:$CA$3,0),0)</f>
        <v>31.71</v>
      </c>
      <c r="BN86" s="32">
        <f>VLOOKUP($A86,'Annual_Prices-Nominal'!$A:$CA,MATCH(BN$3,'Annual_Prices-Nominal'!$A$3:$CA$3,0),0)</f>
        <v>6.79</v>
      </c>
      <c r="BO86" s="32">
        <f>VLOOKUP($A86,'Annual_Prices-Nominal'!$A:$CA,MATCH(BO$3,'Annual_Prices-Nominal'!$A$3:$CA$3,0),0)</f>
        <v>14.15</v>
      </c>
      <c r="BP86" s="32">
        <f>VLOOKUP($A86,'Annual_Prices-Nominal'!$A:$CA,MATCH(BP$3,'Annual_Prices-Nominal'!$A$3:$CA$3,0),0)</f>
        <v>19.25</v>
      </c>
      <c r="BQ86" s="32">
        <f>VLOOKUP($A86,'Annual_Prices-Nominal'!$A:$CA,MATCH(BQ$3,'Annual_Prices-Nominal'!$A$3:$CA$3,0),0)</f>
        <v>25.48</v>
      </c>
      <c r="BR86" s="32">
        <f>VLOOKUP($A86,'Annual_Prices-Nominal'!$A:$CA,MATCH(BR$3,'Annual_Prices-Nominal'!$A$3:$CA$3,0),0)</f>
        <v>22.93</v>
      </c>
      <c r="BS86" s="32">
        <f>VLOOKUP($A86,'Annual_Prices-Nominal'!$A:$CA,MATCH(BS$3,'Annual_Prices-Nominal'!$A$3:$CA$3,0),0)</f>
        <v>24.06</v>
      </c>
      <c r="BT86" s="32">
        <f>VLOOKUP($A86,'Annual_Prices-Nominal'!$A:$CA,MATCH(BT$3,'Annual_Prices-Nominal'!$A$3:$CA$3,0),0)</f>
        <v>23.21</v>
      </c>
      <c r="BU86" s="32">
        <f>VLOOKUP($A86,'Annual_Prices-Nominal'!$A:$CA,MATCH(BU$3,'Annual_Prices-Nominal'!$A$3:$CA$3,0),0)</f>
        <v>23.21</v>
      </c>
      <c r="BV86" s="32">
        <f>VLOOKUP($A86,'Annual_Prices-Nominal'!$A:$CA,MATCH(BV$3,'Annual_Prices-Nominal'!$A$3:$CA$3,0),0)</f>
        <v>23.78</v>
      </c>
      <c r="BW86" s="32">
        <f>VLOOKUP($A86,'Annual_Prices-Nominal'!$A:$CA,MATCH(BW$3,'Annual_Prices-Nominal'!$A$3:$CA$3,0),0)</f>
        <v>13.02</v>
      </c>
      <c r="BX86" s="32">
        <f>VLOOKUP($A86,'Annual_Prices-Nominal'!$A:$CA,MATCH(BX$3,'Annual_Prices-Nominal'!$A$3:$CA$3,0),0)</f>
        <v>16.989999999999998</v>
      </c>
      <c r="BY86" s="32">
        <f>VLOOKUP($A86,'Annual_Prices-Nominal'!$A:$CA,MATCH(BY$3,'Annual_Prices-Nominal'!$A$3:$CA$3,0),0)</f>
        <v>3.4</v>
      </c>
      <c r="BZ86" s="32">
        <f>VLOOKUP($A86,'Annual_Prices-Nominal'!$A:$CA,MATCH(BZ$3,'Annual_Prices-Nominal'!$A$3:$CA$3,0),0)</f>
        <v>3.4</v>
      </c>
      <c r="CA86" s="32">
        <f>VLOOKUP($A86,'Annual_Prices-Nominal'!$A:$CA,MATCH(CA$3,'Annual_Prices-Nominal'!$A$3:$CA$3,0),0)</f>
        <v>2.3878659999999998</v>
      </c>
      <c r="CB86" s="38">
        <f>VLOOKUP($A86,'Annual_Prices-Nominal'!$A:$CA,MATCH(CB$3,'Annual_Prices-Nominal'!$A$3:$CA$3,0),0)</f>
        <v>0.68551169999999995</v>
      </c>
      <c r="CD86" s="39">
        <f>VLOOKUP($A86,GDP!$A$8:$D$50,3,0)</f>
        <v>1.8574950236001343E-2</v>
      </c>
    </row>
    <row r="87" spans="1:82" ht="15" thickBot="1" x14ac:dyDescent="0.35">
      <c r="A87" s="23">
        <f t="shared" si="14"/>
        <v>2029</v>
      </c>
      <c r="B87" s="27">
        <f t="shared" si="15"/>
        <v>47453</v>
      </c>
      <c r="C87" s="31">
        <v>32.814839999999997</v>
      </c>
      <c r="D87" s="32">
        <v>31.784369999999999</v>
      </c>
      <c r="E87" s="32">
        <v>32.922449999999998</v>
      </c>
      <c r="F87" s="32">
        <v>32.314140000000002</v>
      </c>
      <c r="G87" s="32">
        <v>32.89264</v>
      </c>
      <c r="H87" s="32">
        <v>31.855720000000002</v>
      </c>
      <c r="I87" s="32">
        <v>30.77</v>
      </c>
      <c r="J87" s="32">
        <v>31.09</v>
      </c>
      <c r="K87" s="32">
        <v>30.83</v>
      </c>
      <c r="L87" s="32">
        <v>30.98</v>
      </c>
      <c r="M87" s="32">
        <v>26.82</v>
      </c>
      <c r="N87" s="32">
        <v>29.04</v>
      </c>
      <c r="P87" s="32">
        <f>VLOOKUP($A87,'Annual_Prices-Nominal'!$A$4:$X$39,MATCH('Forecast-Peak_OffPeak-Nominal'!P$3,'Annual_Prices-Nominal'!$A$3:$X$3,0),FALSE)</f>
        <v>90.730999999999995</v>
      </c>
      <c r="Q87" s="32">
        <f>VLOOKUP($A87,'Annual_Prices-Nominal'!$A$4:$X$39,MATCH('Forecast-Peak_OffPeak-Nominal'!Q$3,'Annual_Prices-Nominal'!$A$3:$X$3,0),FALSE)</f>
        <v>91.5</v>
      </c>
      <c r="R87" s="32">
        <f>VLOOKUP($A87,'Annual_Prices-Nominal'!$A$4:$X$39,MATCH('Forecast-Peak_OffPeak-Nominal'!R$3,'Annual_Prices-Nominal'!$A$3:$X$3,0),FALSE)</f>
        <v>90.49</v>
      </c>
      <c r="S87" s="32">
        <f>VLOOKUP($A87,'Annual_Prices-Nominal'!$A$4:$X$39,MATCH('Forecast-Peak_OffPeak-Nominal'!S$3,'Annual_Prices-Nominal'!$A$3:$X$3,0),FALSE)</f>
        <v>89.55</v>
      </c>
      <c r="T87" s="32">
        <f>VLOOKUP($A87,'Annual_Prices-Nominal'!$A$4:$X$39,MATCH('Forecast-Peak_OffPeak-Nominal'!T$3,'Annual_Prices-Nominal'!$A$3:$X$3,0),FALSE)</f>
        <v>50.502209750347482</v>
      </c>
      <c r="U87" s="32">
        <f>VLOOKUP($A87,'Annual_Prices-Nominal'!$A$4:$X$39,MATCH('Forecast-Peak_OffPeak-Nominal'!U$3,'Annual_Prices-Nominal'!$A$3:$X$3,0),FALSE)</f>
        <v>46.6</v>
      </c>
      <c r="V87" s="32">
        <f>VLOOKUP($A87,'Annual_Prices-Nominal'!$A$4:$X$39,MATCH('Forecast-Peak_OffPeak-Nominal'!V$3,'Annual_Prices-Nominal'!$A$3:$X$3,0),FALSE)</f>
        <v>48.688876521739132</v>
      </c>
      <c r="W87" s="32">
        <f>VLOOKUP($A87,'Annual_Prices-Nominal'!$A$4:$X$39,MATCH('Forecast-Peak_OffPeak-Nominal'!W$3,'Annual_Prices-Nominal'!$A$3:$X$3,0),FALSE)</f>
        <v>15.46</v>
      </c>
      <c r="X87" s="32">
        <f>VLOOKUP($A87,'Annual_Prices-Nominal'!$A$4:$X$39,MATCH('Forecast-Peak_OffPeak-Nominal'!X$3,'Annual_Prices-Nominal'!$A$3:$X$3,0),FALSE)</f>
        <v>13.7</v>
      </c>
      <c r="Y87" s="38">
        <f>VLOOKUP($A87,'Annual_Prices-Nominal'!$A$4:$X$39,MATCH('Forecast-Peak_OffPeak-Nominal'!Y$3,'Annual_Prices-Nominal'!$A$3:$X$3,0),FALSE)</f>
        <v>36.942978723404259</v>
      </c>
      <c r="AA87" s="31">
        <v>4.3899999999999997</v>
      </c>
      <c r="AB87" s="32">
        <v>3.9</v>
      </c>
      <c r="AC87" s="32">
        <v>3.67</v>
      </c>
      <c r="AD87" s="32">
        <v>4.38</v>
      </c>
      <c r="AE87" s="32">
        <v>4.3600000000000003</v>
      </c>
      <c r="AF87" s="32">
        <v>4.1399999999999997</v>
      </c>
      <c r="AG87" s="38">
        <v>0.33497498945471443</v>
      </c>
      <c r="AI87" s="32">
        <v>9.8264058856763388</v>
      </c>
      <c r="AJ87" s="38">
        <v>4.3946042779161996</v>
      </c>
      <c r="AL87" s="33">
        <v>0.56239800803497453</v>
      </c>
      <c r="AM87" s="33">
        <v>0.76444151123119952</v>
      </c>
      <c r="AO87" s="34">
        <f>VLOOKUP($A87,'Annual_Prices-Nominal'!$A$4:$CH$39,MATCH('Forecast-Peak_OffPeak-Nominal'!AO$3,'Annual_Prices-Nominal'!$A$3:$CH$3,0),FALSE)</f>
        <v>2</v>
      </c>
      <c r="AP87" s="35">
        <f>VLOOKUP($A87,'Annual_Prices-Nominal'!$A$4:$CH$39,MATCH('Forecast-Peak_OffPeak-Nominal'!AP$3,'Annual_Prices-Nominal'!$A$3:$CH$3,0),FALSE)</f>
        <v>2</v>
      </c>
      <c r="AQ87" s="36">
        <f>IF(AND(MONTH($B87)&gt;=5,MONTH($B87)&lt;=9),VLOOKUP($A87,'Annual_Prices-Nominal'!$A$1:$AQ$39,MATCH('Forecast-Peak_OffPeak-Nominal'!AQ$2,'Annual_Prices-Nominal'!$A$2:$AQ$2,0),FALSE),0)</f>
        <v>0</v>
      </c>
      <c r="AR87" s="37">
        <f>IF(AND(MONTH($B87)&gt;=5,MONTH($B87)&lt;=9),VLOOKUP($A87,'Annual_Prices-Nominal'!$A$1:$AQ$39,MATCH('Forecast-Peak_OffPeak-Nominal'!AR$2,'Annual_Prices-Nominal'!$A$2:$AQ$2,0),FALSE),0)</f>
        <v>0</v>
      </c>
      <c r="AT87" s="83">
        <f>VLOOKUP($A87,'Annual_Prices-Nominal'!$A$4:$CH$39,MATCH('Forecast-Peak_OffPeak-Nominal'!AT$3,'Annual_Prices-Nominal'!$A$3:$CH$3,0),FALSE)</f>
        <v>10.3</v>
      </c>
      <c r="AU87" s="38">
        <f>VLOOKUP($A87,'Annual_Prices-Nominal'!$A$4:$CH$39,MATCH('Forecast-Peak_OffPeak-Nominal'!AU$3,'Annual_Prices-Nominal'!$A$3:$CH$3,0),FALSE)</f>
        <v>10.3</v>
      </c>
      <c r="AV87" s="38">
        <f>VLOOKUP($A87,'Annual_Prices-Nominal'!$A$4:$CH$39,MATCH('Forecast-Peak_OffPeak-Nominal'!AV$3,'Annual_Prices-Nominal'!$A$3:$CH$3,0),FALSE)</f>
        <v>0</v>
      </c>
      <c r="AX87" s="31">
        <f t="shared" si="8"/>
        <v>8.4140615384615369</v>
      </c>
      <c r="AY87" s="32">
        <f t="shared" si="9"/>
        <v>7.9522826086956524</v>
      </c>
      <c r="AZ87" s="32">
        <f t="shared" si="10"/>
        <v>7.9450821256038653</v>
      </c>
      <c r="BA87" s="32">
        <f t="shared" si="11"/>
        <v>7.057339449541284</v>
      </c>
      <c r="BB87" s="32">
        <f t="shared" si="12"/>
        <v>7.0711009174311918</v>
      </c>
      <c r="BC87" s="38">
        <f t="shared" si="13"/>
        <v>6.1232876712328768</v>
      </c>
      <c r="BE87" s="60">
        <v>198.10924570018079</v>
      </c>
      <c r="BF87" s="38">
        <v>263.18914147449357</v>
      </c>
      <c r="BH87" s="31">
        <f>VLOOKUP($A87,'Annual_Prices-Nominal'!$A:$CA,MATCH(BH$3,'Annual_Prices-Nominal'!$A$3:$CA$3,0),0)</f>
        <v>30</v>
      </c>
      <c r="BI87" s="31">
        <f>VLOOKUP($A87,'Annual_Prices-Nominal'!$A:$CA,MATCH(BI$3,'Annual_Prices-Nominal'!$A$3:$CA$3,0),0)</f>
        <v>12.93974</v>
      </c>
      <c r="BJ87" s="32">
        <f>VLOOKUP($A87,'Annual_Prices-Nominal'!$A:$CA,MATCH(BJ$3,'Annual_Prices-Nominal'!$A$3:$CA$3,0),0)</f>
        <v>12.93974</v>
      </c>
      <c r="BK87" s="32">
        <f>VLOOKUP($A87,'Annual_Prices-Nominal'!$A:$CA,MATCH(BK$3,'Annual_Prices-Nominal'!$A$3:$CA$3,0),0)</f>
        <v>31.71</v>
      </c>
      <c r="BL87" s="32">
        <f>VLOOKUP($A87,'Annual_Prices-Nominal'!$A:$CA,MATCH(BL$3,'Annual_Prices-Nominal'!$A$3:$CA$3,0),0)</f>
        <v>31.71</v>
      </c>
      <c r="BM87" s="32">
        <f>VLOOKUP($A87,'Annual_Prices-Nominal'!$A:$CA,MATCH(BM$3,'Annual_Prices-Nominal'!$A$3:$CA$3,0),0)</f>
        <v>31.71</v>
      </c>
      <c r="BN87" s="32">
        <f>VLOOKUP($A87,'Annual_Prices-Nominal'!$A:$CA,MATCH(BN$3,'Annual_Prices-Nominal'!$A$3:$CA$3,0),0)</f>
        <v>6.79</v>
      </c>
      <c r="BO87" s="32">
        <f>VLOOKUP($A87,'Annual_Prices-Nominal'!$A:$CA,MATCH(BO$3,'Annual_Prices-Nominal'!$A$3:$CA$3,0),0)</f>
        <v>14.15</v>
      </c>
      <c r="BP87" s="32">
        <f>VLOOKUP($A87,'Annual_Prices-Nominal'!$A:$CA,MATCH(BP$3,'Annual_Prices-Nominal'!$A$3:$CA$3,0),0)</f>
        <v>19.25</v>
      </c>
      <c r="BQ87" s="32">
        <f>VLOOKUP($A87,'Annual_Prices-Nominal'!$A:$CA,MATCH(BQ$3,'Annual_Prices-Nominal'!$A$3:$CA$3,0),0)</f>
        <v>25.48</v>
      </c>
      <c r="BR87" s="32">
        <f>VLOOKUP($A87,'Annual_Prices-Nominal'!$A:$CA,MATCH(BR$3,'Annual_Prices-Nominal'!$A$3:$CA$3,0),0)</f>
        <v>22.93</v>
      </c>
      <c r="BS87" s="32">
        <f>VLOOKUP($A87,'Annual_Prices-Nominal'!$A:$CA,MATCH(BS$3,'Annual_Prices-Nominal'!$A$3:$CA$3,0),0)</f>
        <v>24.06</v>
      </c>
      <c r="BT87" s="32">
        <f>VLOOKUP($A87,'Annual_Prices-Nominal'!$A:$CA,MATCH(BT$3,'Annual_Prices-Nominal'!$A$3:$CA$3,0),0)</f>
        <v>23.21</v>
      </c>
      <c r="BU87" s="32">
        <f>VLOOKUP($A87,'Annual_Prices-Nominal'!$A:$CA,MATCH(BU$3,'Annual_Prices-Nominal'!$A$3:$CA$3,0),0)</f>
        <v>23.21</v>
      </c>
      <c r="BV87" s="32">
        <f>VLOOKUP($A87,'Annual_Prices-Nominal'!$A:$CA,MATCH(BV$3,'Annual_Prices-Nominal'!$A$3:$CA$3,0),0)</f>
        <v>23.78</v>
      </c>
      <c r="BW87" s="32">
        <f>VLOOKUP($A87,'Annual_Prices-Nominal'!$A:$CA,MATCH(BW$3,'Annual_Prices-Nominal'!$A$3:$CA$3,0),0)</f>
        <v>13.02</v>
      </c>
      <c r="BX87" s="32">
        <f>VLOOKUP($A87,'Annual_Prices-Nominal'!$A:$CA,MATCH(BX$3,'Annual_Prices-Nominal'!$A$3:$CA$3,0),0)</f>
        <v>16.989999999999998</v>
      </c>
      <c r="BY87" s="32">
        <f>VLOOKUP($A87,'Annual_Prices-Nominal'!$A:$CA,MATCH(BY$3,'Annual_Prices-Nominal'!$A$3:$CA$3,0),0)</f>
        <v>3.4</v>
      </c>
      <c r="BZ87" s="32">
        <f>VLOOKUP($A87,'Annual_Prices-Nominal'!$A:$CA,MATCH(BZ$3,'Annual_Prices-Nominal'!$A$3:$CA$3,0),0)</f>
        <v>3.4</v>
      </c>
      <c r="CA87" s="32">
        <f>VLOOKUP($A87,'Annual_Prices-Nominal'!$A:$CA,MATCH(CA$3,'Annual_Prices-Nominal'!$A$3:$CA$3,0),0)</f>
        <v>2.3878659999999998</v>
      </c>
      <c r="CB87" s="38">
        <f>VLOOKUP($A87,'Annual_Prices-Nominal'!$A:$CA,MATCH(CB$3,'Annual_Prices-Nominal'!$A$3:$CA$3,0),0)</f>
        <v>0.68551169999999995</v>
      </c>
      <c r="CD87" s="39">
        <f>VLOOKUP($A87,GDP!$A$8:$D$50,3,0)</f>
        <v>1.8574950236001343E-2</v>
      </c>
    </row>
    <row r="88" spans="1:82" ht="14.4" x14ac:dyDescent="0.3">
      <c r="A88" s="23">
        <f t="shared" si="14"/>
        <v>2030</v>
      </c>
      <c r="B88" s="27">
        <f t="shared" si="15"/>
        <v>47484</v>
      </c>
      <c r="C88" s="28">
        <v>39.377699999999997</v>
      </c>
      <c r="D88" s="29">
        <v>39.775329999999997</v>
      </c>
      <c r="E88" s="29">
        <v>35.063400000000001</v>
      </c>
      <c r="F88" s="29">
        <v>33.527990000000003</v>
      </c>
      <c r="G88" s="29">
        <v>35.052729999999997</v>
      </c>
      <c r="H88" s="29">
        <v>32.149799999999999</v>
      </c>
      <c r="I88" s="29">
        <v>31.1</v>
      </c>
      <c r="J88" s="29">
        <v>30.73</v>
      </c>
      <c r="K88" s="29">
        <v>30.98</v>
      </c>
      <c r="L88" s="29">
        <v>30.49</v>
      </c>
      <c r="M88" s="29">
        <v>26.4</v>
      </c>
      <c r="N88" s="29">
        <v>27.51</v>
      </c>
      <c r="P88" s="29">
        <f>VLOOKUP($A88,'Annual_Prices-Nominal'!$A$4:$X$39,MATCH('Forecast-Peak_OffPeak-Nominal'!P$3,'Annual_Prices-Nominal'!$A$3:$X$3,0),FALSE)</f>
        <v>90.543000000000006</v>
      </c>
      <c r="Q88" s="29">
        <f>VLOOKUP($A88,'Annual_Prices-Nominal'!$A$4:$X$39,MATCH('Forecast-Peak_OffPeak-Nominal'!Q$3,'Annual_Prices-Nominal'!$A$3:$X$3,0),FALSE)</f>
        <v>91.31</v>
      </c>
      <c r="R88" s="29">
        <f>VLOOKUP($A88,'Annual_Prices-Nominal'!$A$4:$X$39,MATCH('Forecast-Peak_OffPeak-Nominal'!R$3,'Annual_Prices-Nominal'!$A$3:$X$3,0),FALSE)</f>
        <v>90.65</v>
      </c>
      <c r="S88" s="29">
        <f>VLOOKUP($A88,'Annual_Prices-Nominal'!$A$4:$X$39,MATCH('Forecast-Peak_OffPeak-Nominal'!S$3,'Annual_Prices-Nominal'!$A$3:$X$3,0),FALSE)</f>
        <v>89.710000000000008</v>
      </c>
      <c r="T88" s="29">
        <f>VLOOKUP($A88,'Annual_Prices-Nominal'!$A$4:$X$39,MATCH('Forecast-Peak_OffPeak-Nominal'!T$3,'Annual_Prices-Nominal'!$A$3:$X$3,0),FALSE)</f>
        <v>49.201283883493488</v>
      </c>
      <c r="U88" s="29">
        <f>VLOOKUP($A88,'Annual_Prices-Nominal'!$A$4:$X$39,MATCH('Forecast-Peak_OffPeak-Nominal'!U$3,'Annual_Prices-Nominal'!$A$3:$X$3,0),FALSE)</f>
        <v>44.2</v>
      </c>
      <c r="V88" s="29">
        <f>VLOOKUP($A88,'Annual_Prices-Nominal'!$A$4:$X$39,MATCH('Forecast-Peak_OffPeak-Nominal'!V$3,'Annual_Prices-Nominal'!$A$3:$X$3,0),FALSE)</f>
        <v>45.295339130434783</v>
      </c>
      <c r="W88" s="29">
        <f>VLOOKUP($A88,'Annual_Prices-Nominal'!$A$4:$X$39,MATCH('Forecast-Peak_OffPeak-Nominal'!W$3,'Annual_Prices-Nominal'!$A$3:$X$3,0),FALSE)</f>
        <v>15.57</v>
      </c>
      <c r="X88" s="29">
        <f>VLOOKUP($A88,'Annual_Prices-Nominal'!$A$4:$X$39,MATCH('Forecast-Peak_OffPeak-Nominal'!X$3,'Annual_Prices-Nominal'!$A$3:$X$3,0),FALSE)</f>
        <v>13.77</v>
      </c>
      <c r="Y88" s="30">
        <f>VLOOKUP($A88,'Annual_Prices-Nominal'!$A$4:$X$39,MATCH('Forecast-Peak_OffPeak-Nominal'!Y$3,'Annual_Prices-Nominal'!$A$3:$X$3,0),FALSE)</f>
        <v>37.679829787234048</v>
      </c>
      <c r="AA88" s="31">
        <v>4.45</v>
      </c>
      <c r="AB88" s="32">
        <v>4.2</v>
      </c>
      <c r="AC88" s="32">
        <v>4.01</v>
      </c>
      <c r="AD88" s="32">
        <v>4.6900000000000004</v>
      </c>
      <c r="AE88" s="32">
        <v>4.42</v>
      </c>
      <c r="AF88" s="32">
        <v>4.37</v>
      </c>
      <c r="AG88" s="38">
        <v>0.34168978662613925</v>
      </c>
      <c r="AI88" s="32">
        <v>5.0294751822227095</v>
      </c>
      <c r="AJ88" s="38">
        <v>4.5103202409629963</v>
      </c>
      <c r="AL88" s="33">
        <v>0.57923479562441638</v>
      </c>
      <c r="AM88" s="33">
        <v>0.78111481807062266</v>
      </c>
      <c r="AO88" s="34">
        <f>VLOOKUP($A88,'Annual_Prices-Nominal'!$A$4:$CH$39,MATCH('Forecast-Peak_OffPeak-Nominal'!AO$3,'Annual_Prices-Nominal'!$A$3:$CH$3,0),FALSE)</f>
        <v>2</v>
      </c>
      <c r="AP88" s="35">
        <f>VLOOKUP($A88,'Annual_Prices-Nominal'!$A$4:$CH$39,MATCH('Forecast-Peak_OffPeak-Nominal'!AP$3,'Annual_Prices-Nominal'!$A$3:$CH$3,0),FALSE)</f>
        <v>2</v>
      </c>
      <c r="AQ88" s="36">
        <f>IF(AND(MONTH($B88)&gt;=5,MONTH($B88)&lt;=9),VLOOKUP($A88,'Annual_Prices-Nominal'!$A$1:$AQ$39,MATCH('Forecast-Peak_OffPeak-Nominal'!AQ$2,'Annual_Prices-Nominal'!$A$2:$AQ$2,0),FALSE),0)</f>
        <v>0</v>
      </c>
      <c r="AR88" s="37">
        <f>IF(AND(MONTH($B88)&gt;=5,MONTH($B88)&lt;=9),VLOOKUP($A88,'Annual_Prices-Nominal'!$A$1:$AQ$39,MATCH('Forecast-Peak_OffPeak-Nominal'!AR$2,'Annual_Prices-Nominal'!$A$2:$AQ$2,0),FALSE),0)</f>
        <v>0</v>
      </c>
      <c r="AT88" s="83">
        <f>VLOOKUP($A88,'Annual_Prices-Nominal'!$A$4:$CH$39,MATCH('Forecast-Peak_OffPeak-Nominal'!AT$3,'Annual_Prices-Nominal'!$A$3:$CH$3,0),FALSE)</f>
        <v>11.03</v>
      </c>
      <c r="AU88" s="38">
        <f>VLOOKUP($A88,'Annual_Prices-Nominal'!$A$4:$CH$39,MATCH('Forecast-Peak_OffPeak-Nominal'!AU$3,'Annual_Prices-Nominal'!$A$3:$CH$3,0),FALSE)</f>
        <v>11.03</v>
      </c>
      <c r="AV88" s="38">
        <f>VLOOKUP($A88,'Annual_Prices-Nominal'!$A$4:$CH$39,MATCH('Forecast-Peak_OffPeak-Nominal'!AV$3,'Annual_Prices-Nominal'!$A$3:$CH$3,0),FALSE)</f>
        <v>0</v>
      </c>
      <c r="AX88" s="31">
        <f t="shared" si="8"/>
        <v>9.3756428571428554</v>
      </c>
      <c r="AY88" s="32">
        <f t="shared" si="9"/>
        <v>8.023661327231121</v>
      </c>
      <c r="AZ88" s="32">
        <f t="shared" si="10"/>
        <v>8.021219679633866</v>
      </c>
      <c r="BA88" s="32">
        <f t="shared" si="11"/>
        <v>7.0361990950226252</v>
      </c>
      <c r="BB88" s="32">
        <f t="shared" si="12"/>
        <v>7.0090497737556561</v>
      </c>
      <c r="BC88" s="38">
        <f t="shared" si="13"/>
        <v>5.6289978678038368</v>
      </c>
      <c r="BE88" s="60">
        <v>201.68002250945739</v>
      </c>
      <c r="BF88" s="38">
        <v>267.93293664421935</v>
      </c>
      <c r="BH88" s="31">
        <f>VLOOKUP($A88,'Annual_Prices-Nominal'!$A:$CA,MATCH(BH$3,'Annual_Prices-Nominal'!$A$3:$CA$3,0),0)</f>
        <v>31</v>
      </c>
      <c r="BI88" s="31">
        <f>VLOOKUP($A88,'Annual_Prices-Nominal'!$A:$CA,MATCH(BI$3,'Annual_Prices-Nominal'!$A$3:$CA$3,0),0)</f>
        <v>15.89377</v>
      </c>
      <c r="BJ88" s="32">
        <f>VLOOKUP($A88,'Annual_Prices-Nominal'!$A:$CA,MATCH(BJ$3,'Annual_Prices-Nominal'!$A$3:$CA$3,0),0)</f>
        <v>15.89377</v>
      </c>
      <c r="BK88" s="32">
        <f>VLOOKUP($A88,'Annual_Prices-Nominal'!$A:$CA,MATCH(BK$3,'Annual_Prices-Nominal'!$A$3:$CA$3,0),0)</f>
        <v>23.1</v>
      </c>
      <c r="BL88" s="32">
        <f>VLOOKUP($A88,'Annual_Prices-Nominal'!$A:$CA,MATCH(BL$3,'Annual_Prices-Nominal'!$A$3:$CA$3,0),0)</f>
        <v>23.1</v>
      </c>
      <c r="BM88" s="32">
        <f>VLOOKUP($A88,'Annual_Prices-Nominal'!$A:$CA,MATCH(BM$3,'Annual_Prices-Nominal'!$A$3:$CA$3,0),0)</f>
        <v>23.1</v>
      </c>
      <c r="BN88" s="32">
        <f>VLOOKUP($A88,'Annual_Prices-Nominal'!$A:$CA,MATCH(BN$3,'Annual_Prices-Nominal'!$A$3:$CA$3,0),0)</f>
        <v>3.46</v>
      </c>
      <c r="BO88" s="32">
        <f>VLOOKUP($A88,'Annual_Prices-Nominal'!$A:$CA,MATCH(BO$3,'Annual_Prices-Nominal'!$A$3:$CA$3,0),0)</f>
        <v>9.24</v>
      </c>
      <c r="BP88" s="32">
        <f>VLOOKUP($A88,'Annual_Prices-Nominal'!$A:$CA,MATCH(BP$3,'Annual_Prices-Nominal'!$A$3:$CA$3,0),0)</f>
        <v>12.7</v>
      </c>
      <c r="BQ88" s="32">
        <f>VLOOKUP($A88,'Annual_Prices-Nominal'!$A:$CA,MATCH(BQ$3,'Annual_Prices-Nominal'!$A$3:$CA$3,0),0)</f>
        <v>17.61</v>
      </c>
      <c r="BR88" s="32">
        <f>VLOOKUP($A88,'Annual_Prices-Nominal'!$A:$CA,MATCH(BR$3,'Annual_Prices-Nominal'!$A$3:$CA$3,0),0)</f>
        <v>19.920000000000002</v>
      </c>
      <c r="BS88" s="32">
        <f>VLOOKUP($A88,'Annual_Prices-Nominal'!$A:$CA,MATCH(BS$3,'Annual_Prices-Nominal'!$A$3:$CA$3,0),0)</f>
        <v>17.899999999999999</v>
      </c>
      <c r="BT88" s="32">
        <f>VLOOKUP($A88,'Annual_Prices-Nominal'!$A:$CA,MATCH(BT$3,'Annual_Prices-Nominal'!$A$3:$CA$3,0),0)</f>
        <v>14.73</v>
      </c>
      <c r="BU88" s="32">
        <f>VLOOKUP($A88,'Annual_Prices-Nominal'!$A:$CA,MATCH(BU$3,'Annual_Prices-Nominal'!$A$3:$CA$3,0),0)</f>
        <v>14.73</v>
      </c>
      <c r="BV88" s="32">
        <f>VLOOKUP($A88,'Annual_Prices-Nominal'!$A:$CA,MATCH(BV$3,'Annual_Prices-Nominal'!$A$3:$CA$3,0),0)</f>
        <v>17.61</v>
      </c>
      <c r="BW88" s="32">
        <f>VLOOKUP($A88,'Annual_Prices-Nominal'!$A:$CA,MATCH(BW$3,'Annual_Prices-Nominal'!$A$3:$CA$3,0),0)</f>
        <v>12.13</v>
      </c>
      <c r="BX88" s="32">
        <f>VLOOKUP($A88,'Annual_Prices-Nominal'!$A:$CA,MATCH(BX$3,'Annual_Prices-Nominal'!$A$3:$CA$3,0),0)</f>
        <v>11.55</v>
      </c>
      <c r="BY88" s="32">
        <f>VLOOKUP($A88,'Annual_Prices-Nominal'!$A:$CA,MATCH(BY$3,'Annual_Prices-Nominal'!$A$3:$CA$3,0),0)</f>
        <v>3.46</v>
      </c>
      <c r="BZ88" s="32">
        <f>VLOOKUP($A88,'Annual_Prices-Nominal'!$A:$CA,MATCH(BZ$3,'Annual_Prices-Nominal'!$A$3:$CA$3,0),0)</f>
        <v>3.46</v>
      </c>
      <c r="CA88" s="32">
        <f>VLOOKUP($A88,'Annual_Prices-Nominal'!$A:$CA,MATCH(CA$3,'Annual_Prices-Nominal'!$A$3:$CA$3,0),0)</f>
        <v>2.772802</v>
      </c>
      <c r="CB88" s="38">
        <f>VLOOKUP($A88,'Annual_Prices-Nominal'!$A:$CA,MATCH(CB$3,'Annual_Prices-Nominal'!$A$3:$CA$3,0),0)</f>
        <v>1.1963619999999999</v>
      </c>
      <c r="CD88" s="39">
        <f>VLOOKUP($A88,GDP!$A$8:$D$50,3,0)</f>
        <v>1.8024281484977357E-2</v>
      </c>
    </row>
    <row r="89" spans="1:82" ht="14.4" x14ac:dyDescent="0.3">
      <c r="A89" s="23">
        <f t="shared" si="14"/>
        <v>2030</v>
      </c>
      <c r="B89" s="27">
        <f t="shared" si="15"/>
        <v>47515</v>
      </c>
      <c r="C89" s="31">
        <v>31.075510000000001</v>
      </c>
      <c r="D89" s="32">
        <v>30.881519999999998</v>
      </c>
      <c r="E89" s="32">
        <v>32.920140000000004</v>
      </c>
      <c r="F89" s="32">
        <v>31.632950000000001</v>
      </c>
      <c r="G89" s="32">
        <v>32.700060000000001</v>
      </c>
      <c r="H89" s="32">
        <v>30.734860000000001</v>
      </c>
      <c r="I89" s="32">
        <v>28.74</v>
      </c>
      <c r="J89" s="32">
        <v>29.92</v>
      </c>
      <c r="K89" s="32">
        <v>28.59</v>
      </c>
      <c r="L89" s="32">
        <v>29.79</v>
      </c>
      <c r="M89" s="32">
        <v>24.18</v>
      </c>
      <c r="N89" s="32">
        <v>26.72</v>
      </c>
      <c r="P89" s="32">
        <f>VLOOKUP($A89,'Annual_Prices-Nominal'!$A$4:$X$39,MATCH('Forecast-Peak_OffPeak-Nominal'!P$3,'Annual_Prices-Nominal'!$A$3:$X$3,0),FALSE)</f>
        <v>90.543000000000006</v>
      </c>
      <c r="Q89" s="32">
        <f>VLOOKUP($A89,'Annual_Prices-Nominal'!$A$4:$X$39,MATCH('Forecast-Peak_OffPeak-Nominal'!Q$3,'Annual_Prices-Nominal'!$A$3:$X$3,0),FALSE)</f>
        <v>91.31</v>
      </c>
      <c r="R89" s="32">
        <f>VLOOKUP($A89,'Annual_Prices-Nominal'!$A$4:$X$39,MATCH('Forecast-Peak_OffPeak-Nominal'!R$3,'Annual_Prices-Nominal'!$A$3:$X$3,0),FALSE)</f>
        <v>90.65</v>
      </c>
      <c r="S89" s="32">
        <f>VLOOKUP($A89,'Annual_Prices-Nominal'!$A$4:$X$39,MATCH('Forecast-Peak_OffPeak-Nominal'!S$3,'Annual_Prices-Nominal'!$A$3:$X$3,0),FALSE)</f>
        <v>89.710000000000008</v>
      </c>
      <c r="T89" s="32">
        <f>VLOOKUP($A89,'Annual_Prices-Nominal'!$A$4:$X$39,MATCH('Forecast-Peak_OffPeak-Nominal'!T$3,'Annual_Prices-Nominal'!$A$3:$X$3,0),FALSE)</f>
        <v>49.201283883493488</v>
      </c>
      <c r="U89" s="32">
        <f>VLOOKUP($A89,'Annual_Prices-Nominal'!$A$4:$X$39,MATCH('Forecast-Peak_OffPeak-Nominal'!U$3,'Annual_Prices-Nominal'!$A$3:$X$3,0),FALSE)</f>
        <v>44.2</v>
      </c>
      <c r="V89" s="32">
        <f>VLOOKUP($A89,'Annual_Prices-Nominal'!$A$4:$X$39,MATCH('Forecast-Peak_OffPeak-Nominal'!V$3,'Annual_Prices-Nominal'!$A$3:$X$3,0),FALSE)</f>
        <v>45.295339130434783</v>
      </c>
      <c r="W89" s="32">
        <f>VLOOKUP($A89,'Annual_Prices-Nominal'!$A$4:$X$39,MATCH('Forecast-Peak_OffPeak-Nominal'!W$3,'Annual_Prices-Nominal'!$A$3:$X$3,0),FALSE)</f>
        <v>15.57</v>
      </c>
      <c r="X89" s="32">
        <f>VLOOKUP($A89,'Annual_Prices-Nominal'!$A$4:$X$39,MATCH('Forecast-Peak_OffPeak-Nominal'!X$3,'Annual_Prices-Nominal'!$A$3:$X$3,0),FALSE)</f>
        <v>13.77</v>
      </c>
      <c r="Y89" s="38">
        <f>VLOOKUP($A89,'Annual_Prices-Nominal'!$A$4:$X$39,MATCH('Forecast-Peak_OffPeak-Nominal'!Y$3,'Annual_Prices-Nominal'!$A$3:$X$3,0),FALSE)</f>
        <v>37.679829787234048</v>
      </c>
      <c r="AA89" s="31">
        <v>4.25</v>
      </c>
      <c r="AB89" s="32">
        <v>3.56</v>
      </c>
      <c r="AC89" s="32">
        <v>3.77</v>
      </c>
      <c r="AD89" s="32">
        <v>4.03</v>
      </c>
      <c r="AE89" s="32">
        <v>4.22</v>
      </c>
      <c r="AF89" s="32">
        <v>4.07</v>
      </c>
      <c r="AG89" s="38">
        <v>0.34168978662613925</v>
      </c>
      <c r="AI89" s="32">
        <v>4.833576481095089</v>
      </c>
      <c r="AJ89" s="38">
        <v>4.3144215398353758</v>
      </c>
      <c r="AL89" s="33">
        <v>0.58150180051264921</v>
      </c>
      <c r="AM89" s="33">
        <v>0.78338182295885561</v>
      </c>
      <c r="AO89" s="34">
        <f>VLOOKUP($A89,'Annual_Prices-Nominal'!$A$4:$CH$39,MATCH('Forecast-Peak_OffPeak-Nominal'!AO$3,'Annual_Prices-Nominal'!$A$3:$CH$3,0),FALSE)</f>
        <v>2</v>
      </c>
      <c r="AP89" s="35">
        <f>VLOOKUP($A89,'Annual_Prices-Nominal'!$A$4:$CH$39,MATCH('Forecast-Peak_OffPeak-Nominal'!AP$3,'Annual_Prices-Nominal'!$A$3:$CH$3,0),FALSE)</f>
        <v>2</v>
      </c>
      <c r="AQ89" s="36">
        <f>IF(AND(MONTH($B89)&gt;=5,MONTH($B89)&lt;=9),VLOOKUP($A89,'Annual_Prices-Nominal'!$A$1:$AQ$39,MATCH('Forecast-Peak_OffPeak-Nominal'!AQ$2,'Annual_Prices-Nominal'!$A$2:$AQ$2,0),FALSE),0)</f>
        <v>0</v>
      </c>
      <c r="AR89" s="37">
        <f>IF(AND(MONTH($B89)&gt;=5,MONTH($B89)&lt;=9),VLOOKUP($A89,'Annual_Prices-Nominal'!$A$1:$AQ$39,MATCH('Forecast-Peak_OffPeak-Nominal'!AR$2,'Annual_Prices-Nominal'!$A$2:$AQ$2,0),FALSE),0)</f>
        <v>0</v>
      </c>
      <c r="AT89" s="83">
        <f>VLOOKUP($A89,'Annual_Prices-Nominal'!$A$4:$CH$39,MATCH('Forecast-Peak_OffPeak-Nominal'!AT$3,'Annual_Prices-Nominal'!$A$3:$CH$3,0),FALSE)</f>
        <v>11.03</v>
      </c>
      <c r="AU89" s="38">
        <f>VLOOKUP($A89,'Annual_Prices-Nominal'!$A$4:$CH$39,MATCH('Forecast-Peak_OffPeak-Nominal'!AU$3,'Annual_Prices-Nominal'!$A$3:$CH$3,0),FALSE)</f>
        <v>11.03</v>
      </c>
      <c r="AV89" s="38">
        <f>VLOOKUP($A89,'Annual_Prices-Nominal'!$A$4:$CH$39,MATCH('Forecast-Peak_OffPeak-Nominal'!AV$3,'Annual_Prices-Nominal'!$A$3:$CH$3,0),FALSE)</f>
        <v>0</v>
      </c>
      <c r="AX89" s="31">
        <f t="shared" si="8"/>
        <v>8.7290758426966288</v>
      </c>
      <c r="AY89" s="32">
        <f t="shared" si="9"/>
        <v>8.0884864864864863</v>
      </c>
      <c r="AZ89" s="32">
        <f t="shared" si="10"/>
        <v>8.0344127764127755</v>
      </c>
      <c r="BA89" s="32">
        <f t="shared" si="11"/>
        <v>6.81042654028436</v>
      </c>
      <c r="BB89" s="32">
        <f t="shared" si="12"/>
        <v>6.7748815165876781</v>
      </c>
      <c r="BC89" s="38">
        <f t="shared" si="13"/>
        <v>6</v>
      </c>
      <c r="BE89" s="60">
        <v>201.68002250945739</v>
      </c>
      <c r="BF89" s="38">
        <v>267.93293664421935</v>
      </c>
      <c r="BH89" s="31">
        <f>VLOOKUP($A89,'Annual_Prices-Nominal'!$A:$CA,MATCH(BH$3,'Annual_Prices-Nominal'!$A$3:$CA$3,0),0)</f>
        <v>31</v>
      </c>
      <c r="BI89" s="31">
        <f>VLOOKUP($A89,'Annual_Prices-Nominal'!$A:$CA,MATCH(BI$3,'Annual_Prices-Nominal'!$A$3:$CA$3,0),0)</f>
        <v>15.89377</v>
      </c>
      <c r="BJ89" s="32">
        <f>VLOOKUP($A89,'Annual_Prices-Nominal'!$A:$CA,MATCH(BJ$3,'Annual_Prices-Nominal'!$A$3:$CA$3,0),0)</f>
        <v>15.89377</v>
      </c>
      <c r="BK89" s="32">
        <f>VLOOKUP($A89,'Annual_Prices-Nominal'!$A:$CA,MATCH(BK$3,'Annual_Prices-Nominal'!$A$3:$CA$3,0),0)</f>
        <v>23.1</v>
      </c>
      <c r="BL89" s="32">
        <f>VLOOKUP($A89,'Annual_Prices-Nominal'!$A:$CA,MATCH(BL$3,'Annual_Prices-Nominal'!$A$3:$CA$3,0),0)</f>
        <v>23.1</v>
      </c>
      <c r="BM89" s="32">
        <f>VLOOKUP($A89,'Annual_Prices-Nominal'!$A:$CA,MATCH(BM$3,'Annual_Prices-Nominal'!$A$3:$CA$3,0),0)</f>
        <v>23.1</v>
      </c>
      <c r="BN89" s="32">
        <f>VLOOKUP($A89,'Annual_Prices-Nominal'!$A:$CA,MATCH(BN$3,'Annual_Prices-Nominal'!$A$3:$CA$3,0),0)</f>
        <v>3.46</v>
      </c>
      <c r="BO89" s="32">
        <f>VLOOKUP($A89,'Annual_Prices-Nominal'!$A:$CA,MATCH(BO$3,'Annual_Prices-Nominal'!$A$3:$CA$3,0),0)</f>
        <v>9.24</v>
      </c>
      <c r="BP89" s="32">
        <f>VLOOKUP($A89,'Annual_Prices-Nominal'!$A:$CA,MATCH(BP$3,'Annual_Prices-Nominal'!$A$3:$CA$3,0),0)</f>
        <v>12.7</v>
      </c>
      <c r="BQ89" s="32">
        <f>VLOOKUP($A89,'Annual_Prices-Nominal'!$A:$CA,MATCH(BQ$3,'Annual_Prices-Nominal'!$A$3:$CA$3,0),0)</f>
        <v>17.61</v>
      </c>
      <c r="BR89" s="32">
        <f>VLOOKUP($A89,'Annual_Prices-Nominal'!$A:$CA,MATCH(BR$3,'Annual_Prices-Nominal'!$A$3:$CA$3,0),0)</f>
        <v>19.920000000000002</v>
      </c>
      <c r="BS89" s="32">
        <f>VLOOKUP($A89,'Annual_Prices-Nominal'!$A:$CA,MATCH(BS$3,'Annual_Prices-Nominal'!$A$3:$CA$3,0),0)</f>
        <v>17.899999999999999</v>
      </c>
      <c r="BT89" s="32">
        <f>VLOOKUP($A89,'Annual_Prices-Nominal'!$A:$CA,MATCH(BT$3,'Annual_Prices-Nominal'!$A$3:$CA$3,0),0)</f>
        <v>14.73</v>
      </c>
      <c r="BU89" s="32">
        <f>VLOOKUP($A89,'Annual_Prices-Nominal'!$A:$CA,MATCH(BU$3,'Annual_Prices-Nominal'!$A$3:$CA$3,0),0)</f>
        <v>14.73</v>
      </c>
      <c r="BV89" s="32">
        <f>VLOOKUP($A89,'Annual_Prices-Nominal'!$A:$CA,MATCH(BV$3,'Annual_Prices-Nominal'!$A$3:$CA$3,0),0)</f>
        <v>17.61</v>
      </c>
      <c r="BW89" s="32">
        <f>VLOOKUP($A89,'Annual_Prices-Nominal'!$A:$CA,MATCH(BW$3,'Annual_Prices-Nominal'!$A$3:$CA$3,0),0)</f>
        <v>12.13</v>
      </c>
      <c r="BX89" s="32">
        <f>VLOOKUP($A89,'Annual_Prices-Nominal'!$A:$CA,MATCH(BX$3,'Annual_Prices-Nominal'!$A$3:$CA$3,0),0)</f>
        <v>11.55</v>
      </c>
      <c r="BY89" s="32">
        <f>VLOOKUP($A89,'Annual_Prices-Nominal'!$A:$CA,MATCH(BY$3,'Annual_Prices-Nominal'!$A$3:$CA$3,0),0)</f>
        <v>3.46</v>
      </c>
      <c r="BZ89" s="32">
        <f>VLOOKUP($A89,'Annual_Prices-Nominal'!$A:$CA,MATCH(BZ$3,'Annual_Prices-Nominal'!$A$3:$CA$3,0),0)</f>
        <v>3.46</v>
      </c>
      <c r="CA89" s="32">
        <f>VLOOKUP($A89,'Annual_Prices-Nominal'!$A:$CA,MATCH(CA$3,'Annual_Prices-Nominal'!$A$3:$CA$3,0),0)</f>
        <v>2.772802</v>
      </c>
      <c r="CB89" s="38">
        <f>VLOOKUP($A89,'Annual_Prices-Nominal'!$A:$CA,MATCH(CB$3,'Annual_Prices-Nominal'!$A$3:$CA$3,0),0)</f>
        <v>1.1963619999999999</v>
      </c>
      <c r="CD89" s="39">
        <f>VLOOKUP($A89,GDP!$A$8:$D$50,3,0)</f>
        <v>1.8024281484977357E-2</v>
      </c>
    </row>
    <row r="90" spans="1:82" ht="14.4" x14ac:dyDescent="0.3">
      <c r="A90" s="23">
        <f t="shared" si="14"/>
        <v>2030</v>
      </c>
      <c r="B90" s="27">
        <f t="shared" si="15"/>
        <v>47543</v>
      </c>
      <c r="C90" s="31">
        <v>32.101700000000001</v>
      </c>
      <c r="D90" s="32">
        <v>31.725200000000001</v>
      </c>
      <c r="E90" s="32">
        <v>30.690560000000001</v>
      </c>
      <c r="F90" s="32">
        <v>28.99492</v>
      </c>
      <c r="G90" s="32">
        <v>30.533750000000001</v>
      </c>
      <c r="H90" s="32">
        <v>27.64716</v>
      </c>
      <c r="I90" s="32">
        <v>28.46</v>
      </c>
      <c r="J90" s="32">
        <v>27.86</v>
      </c>
      <c r="K90" s="32">
        <v>28.37</v>
      </c>
      <c r="L90" s="32">
        <v>27.77</v>
      </c>
      <c r="M90" s="32">
        <v>18.07</v>
      </c>
      <c r="N90" s="32">
        <v>23.38</v>
      </c>
      <c r="P90" s="32">
        <f>VLOOKUP($A90,'Annual_Prices-Nominal'!$A$4:$X$39,MATCH('Forecast-Peak_OffPeak-Nominal'!P$3,'Annual_Prices-Nominal'!$A$3:$X$3,0),FALSE)</f>
        <v>90.543000000000006</v>
      </c>
      <c r="Q90" s="32">
        <f>VLOOKUP($A90,'Annual_Prices-Nominal'!$A$4:$X$39,MATCH('Forecast-Peak_OffPeak-Nominal'!Q$3,'Annual_Prices-Nominal'!$A$3:$X$3,0),FALSE)</f>
        <v>91.31</v>
      </c>
      <c r="R90" s="32">
        <f>VLOOKUP($A90,'Annual_Prices-Nominal'!$A$4:$X$39,MATCH('Forecast-Peak_OffPeak-Nominal'!R$3,'Annual_Prices-Nominal'!$A$3:$X$3,0),FALSE)</f>
        <v>90.65</v>
      </c>
      <c r="S90" s="32">
        <f>VLOOKUP($A90,'Annual_Prices-Nominal'!$A$4:$X$39,MATCH('Forecast-Peak_OffPeak-Nominal'!S$3,'Annual_Prices-Nominal'!$A$3:$X$3,0),FALSE)</f>
        <v>89.710000000000008</v>
      </c>
      <c r="T90" s="32">
        <f>VLOOKUP($A90,'Annual_Prices-Nominal'!$A$4:$X$39,MATCH('Forecast-Peak_OffPeak-Nominal'!T$3,'Annual_Prices-Nominal'!$A$3:$X$3,0),FALSE)</f>
        <v>49.201283883493488</v>
      </c>
      <c r="U90" s="32">
        <f>VLOOKUP($A90,'Annual_Prices-Nominal'!$A$4:$X$39,MATCH('Forecast-Peak_OffPeak-Nominal'!U$3,'Annual_Prices-Nominal'!$A$3:$X$3,0),FALSE)</f>
        <v>44.2</v>
      </c>
      <c r="V90" s="32">
        <f>VLOOKUP($A90,'Annual_Prices-Nominal'!$A$4:$X$39,MATCH('Forecast-Peak_OffPeak-Nominal'!V$3,'Annual_Prices-Nominal'!$A$3:$X$3,0),FALSE)</f>
        <v>45.295339130434783</v>
      </c>
      <c r="W90" s="32">
        <f>VLOOKUP($A90,'Annual_Prices-Nominal'!$A$4:$X$39,MATCH('Forecast-Peak_OffPeak-Nominal'!W$3,'Annual_Prices-Nominal'!$A$3:$X$3,0),FALSE)</f>
        <v>15.57</v>
      </c>
      <c r="X90" s="32">
        <f>VLOOKUP($A90,'Annual_Prices-Nominal'!$A$4:$X$39,MATCH('Forecast-Peak_OffPeak-Nominal'!X$3,'Annual_Prices-Nominal'!$A$3:$X$3,0),FALSE)</f>
        <v>13.77</v>
      </c>
      <c r="Y90" s="38">
        <f>VLOOKUP($A90,'Annual_Prices-Nominal'!$A$4:$X$39,MATCH('Forecast-Peak_OffPeak-Nominal'!Y$3,'Annual_Prices-Nominal'!$A$3:$X$3,0),FALSE)</f>
        <v>37.679829787234048</v>
      </c>
      <c r="AA90" s="31">
        <v>4.1900000000000004</v>
      </c>
      <c r="AB90" s="32">
        <v>3.9</v>
      </c>
      <c r="AC90" s="32">
        <v>3.75</v>
      </c>
      <c r="AD90" s="32">
        <v>4.38</v>
      </c>
      <c r="AE90" s="32">
        <v>4.17</v>
      </c>
      <c r="AF90" s="32">
        <v>4.03</v>
      </c>
      <c r="AG90" s="38">
        <v>0.34168978662613925</v>
      </c>
      <c r="AI90" s="32">
        <v>4.7781549874460287</v>
      </c>
      <c r="AJ90" s="38">
        <v>4.2590000461863156</v>
      </c>
      <c r="AL90" s="33">
        <v>0.58059196658264611</v>
      </c>
      <c r="AM90" s="33">
        <v>0.78247198902885251</v>
      </c>
      <c r="AO90" s="34">
        <f>VLOOKUP($A90,'Annual_Prices-Nominal'!$A$4:$CH$39,MATCH('Forecast-Peak_OffPeak-Nominal'!AO$3,'Annual_Prices-Nominal'!$A$3:$CH$3,0),FALSE)</f>
        <v>2</v>
      </c>
      <c r="AP90" s="35">
        <f>VLOOKUP($A90,'Annual_Prices-Nominal'!$A$4:$CH$39,MATCH('Forecast-Peak_OffPeak-Nominal'!AP$3,'Annual_Prices-Nominal'!$A$3:$CH$3,0),FALSE)</f>
        <v>2</v>
      </c>
      <c r="AQ90" s="36">
        <f>IF(AND(MONTH($B90)&gt;=5,MONTH($B90)&lt;=9),VLOOKUP($A90,'Annual_Prices-Nominal'!$A$1:$AQ$39,MATCH('Forecast-Peak_OffPeak-Nominal'!AQ$2,'Annual_Prices-Nominal'!$A$2:$AQ$2,0),FALSE),0)</f>
        <v>0</v>
      </c>
      <c r="AR90" s="37">
        <f>IF(AND(MONTH($B90)&gt;=5,MONTH($B90)&lt;=9),VLOOKUP($A90,'Annual_Prices-Nominal'!$A$1:$AQ$39,MATCH('Forecast-Peak_OffPeak-Nominal'!AR$2,'Annual_Prices-Nominal'!$A$2:$AQ$2,0),FALSE),0)</f>
        <v>0</v>
      </c>
      <c r="AT90" s="83">
        <f>VLOOKUP($A90,'Annual_Prices-Nominal'!$A$4:$CH$39,MATCH('Forecast-Peak_OffPeak-Nominal'!AT$3,'Annual_Prices-Nominal'!$A$3:$CH$3,0),FALSE)</f>
        <v>11.03</v>
      </c>
      <c r="AU90" s="38">
        <f>VLOOKUP($A90,'Annual_Prices-Nominal'!$A$4:$CH$39,MATCH('Forecast-Peak_OffPeak-Nominal'!AU$3,'Annual_Prices-Nominal'!$A$3:$CH$3,0),FALSE)</f>
        <v>11.03</v>
      </c>
      <c r="AV90" s="38">
        <f>VLOOKUP($A90,'Annual_Prices-Nominal'!$A$4:$CH$39,MATCH('Forecast-Peak_OffPeak-Nominal'!AV$3,'Annual_Prices-Nominal'!$A$3:$CH$3,0),FALSE)</f>
        <v>0</v>
      </c>
      <c r="AX90" s="31">
        <f t="shared" si="8"/>
        <v>8.2312051282051293</v>
      </c>
      <c r="AY90" s="32">
        <f t="shared" si="9"/>
        <v>7.615523573200992</v>
      </c>
      <c r="AZ90" s="32">
        <f t="shared" si="10"/>
        <v>7.5766129032258061</v>
      </c>
      <c r="BA90" s="32">
        <f t="shared" si="11"/>
        <v>6.8249400479616309</v>
      </c>
      <c r="BB90" s="32">
        <f t="shared" si="12"/>
        <v>6.8033573141486814</v>
      </c>
      <c r="BC90" s="38">
        <f t="shared" si="13"/>
        <v>4.1255707762557083</v>
      </c>
      <c r="BE90" s="60">
        <v>201.68002250945739</v>
      </c>
      <c r="BF90" s="38">
        <v>267.93293664421935</v>
      </c>
      <c r="BH90" s="31">
        <f>VLOOKUP($A90,'Annual_Prices-Nominal'!$A:$CA,MATCH(BH$3,'Annual_Prices-Nominal'!$A$3:$CA$3,0),0)</f>
        <v>31</v>
      </c>
      <c r="BI90" s="31">
        <f>VLOOKUP($A90,'Annual_Prices-Nominal'!$A:$CA,MATCH(BI$3,'Annual_Prices-Nominal'!$A$3:$CA$3,0),0)</f>
        <v>15.89377</v>
      </c>
      <c r="BJ90" s="32">
        <f>VLOOKUP($A90,'Annual_Prices-Nominal'!$A:$CA,MATCH(BJ$3,'Annual_Prices-Nominal'!$A$3:$CA$3,0),0)</f>
        <v>15.89377</v>
      </c>
      <c r="BK90" s="32">
        <f>VLOOKUP($A90,'Annual_Prices-Nominal'!$A:$CA,MATCH(BK$3,'Annual_Prices-Nominal'!$A$3:$CA$3,0),0)</f>
        <v>23.1</v>
      </c>
      <c r="BL90" s="32">
        <f>VLOOKUP($A90,'Annual_Prices-Nominal'!$A:$CA,MATCH(BL$3,'Annual_Prices-Nominal'!$A$3:$CA$3,0),0)</f>
        <v>23.1</v>
      </c>
      <c r="BM90" s="32">
        <f>VLOOKUP($A90,'Annual_Prices-Nominal'!$A:$CA,MATCH(BM$3,'Annual_Prices-Nominal'!$A$3:$CA$3,0),0)</f>
        <v>23.1</v>
      </c>
      <c r="BN90" s="32">
        <f>VLOOKUP($A90,'Annual_Prices-Nominal'!$A:$CA,MATCH(BN$3,'Annual_Prices-Nominal'!$A$3:$CA$3,0),0)</f>
        <v>3.46</v>
      </c>
      <c r="BO90" s="32">
        <f>VLOOKUP($A90,'Annual_Prices-Nominal'!$A:$CA,MATCH(BO$3,'Annual_Prices-Nominal'!$A$3:$CA$3,0),0)</f>
        <v>9.24</v>
      </c>
      <c r="BP90" s="32">
        <f>VLOOKUP($A90,'Annual_Prices-Nominal'!$A:$CA,MATCH(BP$3,'Annual_Prices-Nominal'!$A$3:$CA$3,0),0)</f>
        <v>12.7</v>
      </c>
      <c r="BQ90" s="32">
        <f>VLOOKUP($A90,'Annual_Prices-Nominal'!$A:$CA,MATCH(BQ$3,'Annual_Prices-Nominal'!$A$3:$CA$3,0),0)</f>
        <v>17.61</v>
      </c>
      <c r="BR90" s="32">
        <f>VLOOKUP($A90,'Annual_Prices-Nominal'!$A:$CA,MATCH(BR$3,'Annual_Prices-Nominal'!$A$3:$CA$3,0),0)</f>
        <v>19.920000000000002</v>
      </c>
      <c r="BS90" s="32">
        <f>VLOOKUP($A90,'Annual_Prices-Nominal'!$A:$CA,MATCH(BS$3,'Annual_Prices-Nominal'!$A$3:$CA$3,0),0)</f>
        <v>17.899999999999999</v>
      </c>
      <c r="BT90" s="32">
        <f>VLOOKUP($A90,'Annual_Prices-Nominal'!$A:$CA,MATCH(BT$3,'Annual_Prices-Nominal'!$A$3:$CA$3,0),0)</f>
        <v>14.73</v>
      </c>
      <c r="BU90" s="32">
        <f>VLOOKUP($A90,'Annual_Prices-Nominal'!$A:$CA,MATCH(BU$3,'Annual_Prices-Nominal'!$A$3:$CA$3,0),0)</f>
        <v>14.73</v>
      </c>
      <c r="BV90" s="32">
        <f>VLOOKUP($A90,'Annual_Prices-Nominal'!$A:$CA,MATCH(BV$3,'Annual_Prices-Nominal'!$A$3:$CA$3,0),0)</f>
        <v>17.61</v>
      </c>
      <c r="BW90" s="32">
        <f>VLOOKUP($A90,'Annual_Prices-Nominal'!$A:$CA,MATCH(BW$3,'Annual_Prices-Nominal'!$A$3:$CA$3,0),0)</f>
        <v>12.13</v>
      </c>
      <c r="BX90" s="32">
        <f>VLOOKUP($A90,'Annual_Prices-Nominal'!$A:$CA,MATCH(BX$3,'Annual_Prices-Nominal'!$A$3:$CA$3,0),0)</f>
        <v>11.55</v>
      </c>
      <c r="BY90" s="32">
        <f>VLOOKUP($A90,'Annual_Prices-Nominal'!$A:$CA,MATCH(BY$3,'Annual_Prices-Nominal'!$A$3:$CA$3,0),0)</f>
        <v>3.46</v>
      </c>
      <c r="BZ90" s="32">
        <f>VLOOKUP($A90,'Annual_Prices-Nominal'!$A:$CA,MATCH(BZ$3,'Annual_Prices-Nominal'!$A$3:$CA$3,0),0)</f>
        <v>3.46</v>
      </c>
      <c r="CA90" s="32">
        <f>VLOOKUP($A90,'Annual_Prices-Nominal'!$A:$CA,MATCH(CA$3,'Annual_Prices-Nominal'!$A$3:$CA$3,0),0)</f>
        <v>2.772802</v>
      </c>
      <c r="CB90" s="38">
        <f>VLOOKUP($A90,'Annual_Prices-Nominal'!$A:$CA,MATCH(CB$3,'Annual_Prices-Nominal'!$A$3:$CA$3,0),0)</f>
        <v>1.1963619999999999</v>
      </c>
      <c r="CD90" s="39">
        <f>VLOOKUP($A90,GDP!$A$8:$D$50,3,0)</f>
        <v>1.8024281484977357E-2</v>
      </c>
    </row>
    <row r="91" spans="1:82" ht="14.4" x14ac:dyDescent="0.3">
      <c r="A91" s="23">
        <f t="shared" si="14"/>
        <v>2030</v>
      </c>
      <c r="B91" s="27">
        <f t="shared" si="15"/>
        <v>47574</v>
      </c>
      <c r="C91" s="31">
        <v>29.058430000000001</v>
      </c>
      <c r="D91" s="32">
        <v>28.240159999999999</v>
      </c>
      <c r="E91" s="32">
        <v>29.308589999999999</v>
      </c>
      <c r="F91" s="32">
        <v>28.23029</v>
      </c>
      <c r="G91" s="32">
        <v>29.10669</v>
      </c>
      <c r="H91" s="32">
        <v>27.831710000000001</v>
      </c>
      <c r="I91" s="32">
        <v>26.37</v>
      </c>
      <c r="J91" s="32">
        <v>27.43</v>
      </c>
      <c r="K91" s="32">
        <v>26.54</v>
      </c>
      <c r="L91" s="32">
        <v>27.51</v>
      </c>
      <c r="M91" s="32">
        <v>16.899999999999999</v>
      </c>
      <c r="N91" s="32">
        <v>23.42</v>
      </c>
      <c r="P91" s="32">
        <f>VLOOKUP($A91,'Annual_Prices-Nominal'!$A$4:$X$39,MATCH('Forecast-Peak_OffPeak-Nominal'!P$3,'Annual_Prices-Nominal'!$A$3:$X$3,0),FALSE)</f>
        <v>90.543000000000006</v>
      </c>
      <c r="Q91" s="32">
        <f>VLOOKUP($A91,'Annual_Prices-Nominal'!$A$4:$X$39,MATCH('Forecast-Peak_OffPeak-Nominal'!Q$3,'Annual_Prices-Nominal'!$A$3:$X$3,0),FALSE)</f>
        <v>91.31</v>
      </c>
      <c r="R91" s="32">
        <f>VLOOKUP($A91,'Annual_Prices-Nominal'!$A$4:$X$39,MATCH('Forecast-Peak_OffPeak-Nominal'!R$3,'Annual_Prices-Nominal'!$A$3:$X$3,0),FALSE)</f>
        <v>90.65</v>
      </c>
      <c r="S91" s="32">
        <f>VLOOKUP($A91,'Annual_Prices-Nominal'!$A$4:$X$39,MATCH('Forecast-Peak_OffPeak-Nominal'!S$3,'Annual_Prices-Nominal'!$A$3:$X$3,0),FALSE)</f>
        <v>89.710000000000008</v>
      </c>
      <c r="T91" s="32">
        <f>VLOOKUP($A91,'Annual_Prices-Nominal'!$A$4:$X$39,MATCH('Forecast-Peak_OffPeak-Nominal'!T$3,'Annual_Prices-Nominal'!$A$3:$X$3,0),FALSE)</f>
        <v>49.201283883493488</v>
      </c>
      <c r="U91" s="32">
        <f>VLOOKUP($A91,'Annual_Prices-Nominal'!$A$4:$X$39,MATCH('Forecast-Peak_OffPeak-Nominal'!U$3,'Annual_Prices-Nominal'!$A$3:$X$3,0),FALSE)</f>
        <v>44.2</v>
      </c>
      <c r="V91" s="32">
        <f>VLOOKUP($A91,'Annual_Prices-Nominal'!$A$4:$X$39,MATCH('Forecast-Peak_OffPeak-Nominal'!V$3,'Annual_Prices-Nominal'!$A$3:$X$3,0),FALSE)</f>
        <v>45.295339130434783</v>
      </c>
      <c r="W91" s="32">
        <f>VLOOKUP($A91,'Annual_Prices-Nominal'!$A$4:$X$39,MATCH('Forecast-Peak_OffPeak-Nominal'!W$3,'Annual_Prices-Nominal'!$A$3:$X$3,0),FALSE)</f>
        <v>15.57</v>
      </c>
      <c r="X91" s="32">
        <f>VLOOKUP($A91,'Annual_Prices-Nominal'!$A$4:$X$39,MATCH('Forecast-Peak_OffPeak-Nominal'!X$3,'Annual_Prices-Nominal'!$A$3:$X$3,0),FALSE)</f>
        <v>13.77</v>
      </c>
      <c r="Y91" s="38">
        <f>VLOOKUP($A91,'Annual_Prices-Nominal'!$A$4:$X$39,MATCH('Forecast-Peak_OffPeak-Nominal'!Y$3,'Annual_Prices-Nominal'!$A$3:$X$3,0),FALSE)</f>
        <v>37.679829787234048</v>
      </c>
      <c r="AA91" s="31">
        <v>3.79</v>
      </c>
      <c r="AB91" s="32">
        <v>3.52</v>
      </c>
      <c r="AC91" s="32">
        <v>3.47</v>
      </c>
      <c r="AD91" s="32">
        <v>3.86</v>
      </c>
      <c r="AE91" s="32">
        <v>3.78</v>
      </c>
      <c r="AF91" s="32">
        <v>3.56</v>
      </c>
      <c r="AG91" s="38">
        <v>0.34168978662613925</v>
      </c>
      <c r="AI91" s="32">
        <v>4.3777436834751988</v>
      </c>
      <c r="AJ91" s="38">
        <v>3.8585887422154861</v>
      </c>
      <c r="AL91" s="33">
        <v>0.57304080788548639</v>
      </c>
      <c r="AM91" s="33">
        <v>0.77492083033169268</v>
      </c>
      <c r="AO91" s="34">
        <f>VLOOKUP($A91,'Annual_Prices-Nominal'!$A$4:$CH$39,MATCH('Forecast-Peak_OffPeak-Nominal'!AO$3,'Annual_Prices-Nominal'!$A$3:$CH$3,0),FALSE)</f>
        <v>2</v>
      </c>
      <c r="AP91" s="35">
        <f>VLOOKUP($A91,'Annual_Prices-Nominal'!$A$4:$CH$39,MATCH('Forecast-Peak_OffPeak-Nominal'!AP$3,'Annual_Prices-Nominal'!$A$3:$CH$3,0),FALSE)</f>
        <v>2</v>
      </c>
      <c r="AQ91" s="36">
        <f>IF(AND(MONTH($B91)&gt;=5,MONTH($B91)&lt;=9),VLOOKUP($A91,'Annual_Prices-Nominal'!$A$1:$AQ$39,MATCH('Forecast-Peak_OffPeak-Nominal'!AQ$2,'Annual_Prices-Nominal'!$A$2:$AQ$2,0),FALSE),0)</f>
        <v>0</v>
      </c>
      <c r="AR91" s="37">
        <f>IF(AND(MONTH($B91)&gt;=5,MONTH($B91)&lt;=9),VLOOKUP($A91,'Annual_Prices-Nominal'!$A$1:$AQ$39,MATCH('Forecast-Peak_OffPeak-Nominal'!AR$2,'Annual_Prices-Nominal'!$A$2:$AQ$2,0),FALSE),0)</f>
        <v>0</v>
      </c>
      <c r="AT91" s="83">
        <f>VLOOKUP($A91,'Annual_Prices-Nominal'!$A$4:$CH$39,MATCH('Forecast-Peak_OffPeak-Nominal'!AT$3,'Annual_Prices-Nominal'!$A$3:$CH$3,0),FALSE)</f>
        <v>11.03</v>
      </c>
      <c r="AU91" s="38">
        <f>VLOOKUP($A91,'Annual_Prices-Nominal'!$A$4:$CH$39,MATCH('Forecast-Peak_OffPeak-Nominal'!AU$3,'Annual_Prices-Nominal'!$A$3:$CH$3,0),FALSE)</f>
        <v>11.03</v>
      </c>
      <c r="AV91" s="38">
        <f>VLOOKUP($A91,'Annual_Prices-Nominal'!$A$4:$CH$39,MATCH('Forecast-Peak_OffPeak-Nominal'!AV$3,'Annual_Prices-Nominal'!$A$3:$CH$3,0),FALSE)</f>
        <v>0</v>
      </c>
      <c r="AX91" s="31">
        <f t="shared" si="8"/>
        <v>8.2552357954545457</v>
      </c>
      <c r="AY91" s="32">
        <f t="shared" si="9"/>
        <v>8.2327499999999993</v>
      </c>
      <c r="AZ91" s="32">
        <f t="shared" si="10"/>
        <v>8.176036516853932</v>
      </c>
      <c r="BA91" s="32">
        <f t="shared" si="11"/>
        <v>6.9761904761904772</v>
      </c>
      <c r="BB91" s="32">
        <f t="shared" si="12"/>
        <v>7.0211640211640214</v>
      </c>
      <c r="BC91" s="38">
        <f t="shared" si="13"/>
        <v>4.3782383419689115</v>
      </c>
      <c r="BE91" s="60">
        <v>201.68002250945739</v>
      </c>
      <c r="BF91" s="38">
        <v>267.93293664421935</v>
      </c>
      <c r="BH91" s="31">
        <f>VLOOKUP($A91,'Annual_Prices-Nominal'!$A:$CA,MATCH(BH$3,'Annual_Prices-Nominal'!$A$3:$CA$3,0),0)</f>
        <v>31</v>
      </c>
      <c r="BI91" s="31">
        <f>VLOOKUP($A91,'Annual_Prices-Nominal'!$A:$CA,MATCH(BI$3,'Annual_Prices-Nominal'!$A$3:$CA$3,0),0)</f>
        <v>15.89377</v>
      </c>
      <c r="BJ91" s="32">
        <f>VLOOKUP($A91,'Annual_Prices-Nominal'!$A:$CA,MATCH(BJ$3,'Annual_Prices-Nominal'!$A$3:$CA$3,0),0)</f>
        <v>15.89377</v>
      </c>
      <c r="BK91" s="32">
        <f>VLOOKUP($A91,'Annual_Prices-Nominal'!$A:$CA,MATCH(BK$3,'Annual_Prices-Nominal'!$A$3:$CA$3,0),0)</f>
        <v>23.1</v>
      </c>
      <c r="BL91" s="32">
        <f>VLOOKUP($A91,'Annual_Prices-Nominal'!$A:$CA,MATCH(BL$3,'Annual_Prices-Nominal'!$A$3:$CA$3,0),0)</f>
        <v>23.1</v>
      </c>
      <c r="BM91" s="32">
        <f>VLOOKUP($A91,'Annual_Prices-Nominal'!$A:$CA,MATCH(BM$3,'Annual_Prices-Nominal'!$A$3:$CA$3,0),0)</f>
        <v>23.1</v>
      </c>
      <c r="BN91" s="32">
        <f>VLOOKUP($A91,'Annual_Prices-Nominal'!$A:$CA,MATCH(BN$3,'Annual_Prices-Nominal'!$A$3:$CA$3,0),0)</f>
        <v>3.46</v>
      </c>
      <c r="BO91" s="32">
        <f>VLOOKUP($A91,'Annual_Prices-Nominal'!$A:$CA,MATCH(BO$3,'Annual_Prices-Nominal'!$A$3:$CA$3,0),0)</f>
        <v>9.24</v>
      </c>
      <c r="BP91" s="32">
        <f>VLOOKUP($A91,'Annual_Prices-Nominal'!$A:$CA,MATCH(BP$3,'Annual_Prices-Nominal'!$A$3:$CA$3,0),0)</f>
        <v>12.7</v>
      </c>
      <c r="BQ91" s="32">
        <f>VLOOKUP($A91,'Annual_Prices-Nominal'!$A:$CA,MATCH(BQ$3,'Annual_Prices-Nominal'!$A$3:$CA$3,0),0)</f>
        <v>17.61</v>
      </c>
      <c r="BR91" s="32">
        <f>VLOOKUP($A91,'Annual_Prices-Nominal'!$A:$CA,MATCH(BR$3,'Annual_Prices-Nominal'!$A$3:$CA$3,0),0)</f>
        <v>19.920000000000002</v>
      </c>
      <c r="BS91" s="32">
        <f>VLOOKUP($A91,'Annual_Prices-Nominal'!$A:$CA,MATCH(BS$3,'Annual_Prices-Nominal'!$A$3:$CA$3,0),0)</f>
        <v>17.899999999999999</v>
      </c>
      <c r="BT91" s="32">
        <f>VLOOKUP($A91,'Annual_Prices-Nominal'!$A:$CA,MATCH(BT$3,'Annual_Prices-Nominal'!$A$3:$CA$3,0),0)</f>
        <v>14.73</v>
      </c>
      <c r="BU91" s="32">
        <f>VLOOKUP($A91,'Annual_Prices-Nominal'!$A:$CA,MATCH(BU$3,'Annual_Prices-Nominal'!$A$3:$CA$3,0),0)</f>
        <v>14.73</v>
      </c>
      <c r="BV91" s="32">
        <f>VLOOKUP($A91,'Annual_Prices-Nominal'!$A:$CA,MATCH(BV$3,'Annual_Prices-Nominal'!$A$3:$CA$3,0),0)</f>
        <v>17.61</v>
      </c>
      <c r="BW91" s="32">
        <f>VLOOKUP($A91,'Annual_Prices-Nominal'!$A:$CA,MATCH(BW$3,'Annual_Prices-Nominal'!$A$3:$CA$3,0),0)</f>
        <v>12.13</v>
      </c>
      <c r="BX91" s="32">
        <f>VLOOKUP($A91,'Annual_Prices-Nominal'!$A:$CA,MATCH(BX$3,'Annual_Prices-Nominal'!$A$3:$CA$3,0),0)</f>
        <v>11.55</v>
      </c>
      <c r="BY91" s="32">
        <f>VLOOKUP($A91,'Annual_Prices-Nominal'!$A:$CA,MATCH(BY$3,'Annual_Prices-Nominal'!$A$3:$CA$3,0),0)</f>
        <v>3.46</v>
      </c>
      <c r="BZ91" s="32">
        <f>VLOOKUP($A91,'Annual_Prices-Nominal'!$A:$CA,MATCH(BZ$3,'Annual_Prices-Nominal'!$A$3:$CA$3,0),0)</f>
        <v>3.46</v>
      </c>
      <c r="CA91" s="32">
        <f>VLOOKUP($A91,'Annual_Prices-Nominal'!$A:$CA,MATCH(CA$3,'Annual_Prices-Nominal'!$A$3:$CA$3,0),0)</f>
        <v>2.772802</v>
      </c>
      <c r="CB91" s="38">
        <f>VLOOKUP($A91,'Annual_Prices-Nominal'!$A:$CA,MATCH(CB$3,'Annual_Prices-Nominal'!$A$3:$CA$3,0),0)</f>
        <v>1.1963619999999999</v>
      </c>
      <c r="CD91" s="39">
        <f>VLOOKUP($A91,GDP!$A$8:$D$50,3,0)</f>
        <v>1.8024281484977357E-2</v>
      </c>
    </row>
    <row r="92" spans="1:82" ht="14.4" x14ac:dyDescent="0.3">
      <c r="A92" s="23">
        <f t="shared" si="14"/>
        <v>2030</v>
      </c>
      <c r="B92" s="27">
        <f t="shared" si="15"/>
        <v>47604</v>
      </c>
      <c r="C92" s="31">
        <v>33.251190000000001</v>
      </c>
      <c r="D92" s="32">
        <v>30.244109999999999</v>
      </c>
      <c r="E92" s="32">
        <v>34.783709999999999</v>
      </c>
      <c r="F92" s="32">
        <v>28.43383</v>
      </c>
      <c r="G92" s="32">
        <v>34.696480000000001</v>
      </c>
      <c r="H92" s="32">
        <v>27.432449999999999</v>
      </c>
      <c r="I92" s="32">
        <v>30.95</v>
      </c>
      <c r="J92" s="32">
        <v>29.15</v>
      </c>
      <c r="K92" s="32">
        <v>30.98</v>
      </c>
      <c r="L92" s="32">
        <v>29.24</v>
      </c>
      <c r="M92" s="32">
        <v>27.01</v>
      </c>
      <c r="N92" s="32">
        <v>26.06</v>
      </c>
      <c r="P92" s="32">
        <f>VLOOKUP($A92,'Annual_Prices-Nominal'!$A$4:$X$39,MATCH('Forecast-Peak_OffPeak-Nominal'!P$3,'Annual_Prices-Nominal'!$A$3:$X$3,0),FALSE)</f>
        <v>90.543000000000006</v>
      </c>
      <c r="Q92" s="32">
        <f>VLOOKUP($A92,'Annual_Prices-Nominal'!$A$4:$X$39,MATCH('Forecast-Peak_OffPeak-Nominal'!Q$3,'Annual_Prices-Nominal'!$A$3:$X$3,0),FALSE)</f>
        <v>91.31</v>
      </c>
      <c r="R92" s="32">
        <f>VLOOKUP($A92,'Annual_Prices-Nominal'!$A$4:$X$39,MATCH('Forecast-Peak_OffPeak-Nominal'!R$3,'Annual_Prices-Nominal'!$A$3:$X$3,0),FALSE)</f>
        <v>90.65</v>
      </c>
      <c r="S92" s="32">
        <f>VLOOKUP($A92,'Annual_Prices-Nominal'!$A$4:$X$39,MATCH('Forecast-Peak_OffPeak-Nominal'!S$3,'Annual_Prices-Nominal'!$A$3:$X$3,0),FALSE)</f>
        <v>89.710000000000008</v>
      </c>
      <c r="T92" s="32">
        <f>VLOOKUP($A92,'Annual_Prices-Nominal'!$A$4:$X$39,MATCH('Forecast-Peak_OffPeak-Nominal'!T$3,'Annual_Prices-Nominal'!$A$3:$X$3,0),FALSE)</f>
        <v>49.201283883493488</v>
      </c>
      <c r="U92" s="32">
        <f>VLOOKUP($A92,'Annual_Prices-Nominal'!$A$4:$X$39,MATCH('Forecast-Peak_OffPeak-Nominal'!U$3,'Annual_Prices-Nominal'!$A$3:$X$3,0),FALSE)</f>
        <v>44.2</v>
      </c>
      <c r="V92" s="32">
        <f>VLOOKUP($A92,'Annual_Prices-Nominal'!$A$4:$X$39,MATCH('Forecast-Peak_OffPeak-Nominal'!V$3,'Annual_Prices-Nominal'!$A$3:$X$3,0),FALSE)</f>
        <v>45.295339130434783</v>
      </c>
      <c r="W92" s="32">
        <f>VLOOKUP($A92,'Annual_Prices-Nominal'!$A$4:$X$39,MATCH('Forecast-Peak_OffPeak-Nominal'!W$3,'Annual_Prices-Nominal'!$A$3:$X$3,0),FALSE)</f>
        <v>15.57</v>
      </c>
      <c r="X92" s="32">
        <f>VLOOKUP($A92,'Annual_Prices-Nominal'!$A$4:$X$39,MATCH('Forecast-Peak_OffPeak-Nominal'!X$3,'Annual_Prices-Nominal'!$A$3:$X$3,0),FALSE)</f>
        <v>13.77</v>
      </c>
      <c r="Y92" s="38">
        <f>VLOOKUP($A92,'Annual_Prices-Nominal'!$A$4:$X$39,MATCH('Forecast-Peak_OffPeak-Nominal'!Y$3,'Annual_Prices-Nominal'!$A$3:$X$3,0),FALSE)</f>
        <v>37.679829787234048</v>
      </c>
      <c r="AA92" s="31">
        <v>3.83</v>
      </c>
      <c r="AB92" s="32">
        <v>3.52</v>
      </c>
      <c r="AC92" s="32">
        <v>3.41</v>
      </c>
      <c r="AD92" s="32">
        <v>3.86</v>
      </c>
      <c r="AE92" s="32">
        <v>3.81</v>
      </c>
      <c r="AF92" s="32">
        <v>3.5</v>
      </c>
      <c r="AG92" s="38">
        <v>0.34168978662613925</v>
      </c>
      <c r="AI92" s="32">
        <v>4.4120745475983796</v>
      </c>
      <c r="AJ92" s="38">
        <v>3.892919606338666</v>
      </c>
      <c r="AL92" s="33">
        <v>0.5668642568767347</v>
      </c>
      <c r="AM92" s="33">
        <v>0.76874427932294087</v>
      </c>
      <c r="AO92" s="34">
        <f>VLOOKUP($A92,'Annual_Prices-Nominal'!$A$4:$CH$39,MATCH('Forecast-Peak_OffPeak-Nominal'!AO$3,'Annual_Prices-Nominal'!$A$3:$CH$3,0),FALSE)</f>
        <v>2</v>
      </c>
      <c r="AP92" s="35">
        <f>VLOOKUP($A92,'Annual_Prices-Nominal'!$A$4:$CH$39,MATCH('Forecast-Peak_OffPeak-Nominal'!AP$3,'Annual_Prices-Nominal'!$A$3:$CH$3,0),FALSE)</f>
        <v>2</v>
      </c>
      <c r="AQ92" s="36">
        <f>IF(AND(MONTH($B92)&gt;=5,MONTH($B92)&lt;=9),VLOOKUP($A92,'Annual_Prices-Nominal'!$A$1:$AQ$39,MATCH('Forecast-Peak_OffPeak-Nominal'!AQ$2,'Annual_Prices-Nominal'!$A$2:$AQ$2,0),FALSE),0)</f>
        <v>365</v>
      </c>
      <c r="AR92" s="37">
        <f>IF(AND(MONTH($B92)&gt;=5,MONTH($B92)&lt;=9),VLOOKUP($A92,'Annual_Prices-Nominal'!$A$1:$AQ$39,MATCH('Forecast-Peak_OffPeak-Nominal'!AR$2,'Annual_Prices-Nominal'!$A$2:$AQ$2,0),FALSE),0)</f>
        <v>2500</v>
      </c>
      <c r="AT92" s="83">
        <f>VLOOKUP($A92,'Annual_Prices-Nominal'!$A$4:$CH$39,MATCH('Forecast-Peak_OffPeak-Nominal'!AT$3,'Annual_Prices-Nominal'!$A$3:$CH$3,0),FALSE)</f>
        <v>11.03</v>
      </c>
      <c r="AU92" s="38">
        <f>VLOOKUP($A92,'Annual_Prices-Nominal'!$A$4:$CH$39,MATCH('Forecast-Peak_OffPeak-Nominal'!AU$3,'Annual_Prices-Nominal'!$A$3:$CH$3,0),FALSE)</f>
        <v>11.03</v>
      </c>
      <c r="AV92" s="38">
        <f>VLOOKUP($A92,'Annual_Prices-Nominal'!$A$4:$CH$39,MATCH('Forecast-Peak_OffPeak-Nominal'!AV$3,'Annual_Prices-Nominal'!$A$3:$CH$3,0),FALSE)</f>
        <v>0</v>
      </c>
      <c r="AX92" s="31">
        <f t="shared" si="8"/>
        <v>9.4463607954545452</v>
      </c>
      <c r="AY92" s="32">
        <f t="shared" si="9"/>
        <v>9.9382028571428567</v>
      </c>
      <c r="AZ92" s="32">
        <f t="shared" si="10"/>
        <v>9.9132800000000003</v>
      </c>
      <c r="BA92" s="32">
        <f t="shared" si="11"/>
        <v>8.1233595800524938</v>
      </c>
      <c r="BB92" s="32">
        <f t="shared" si="12"/>
        <v>8.1312335958005253</v>
      </c>
      <c r="BC92" s="38">
        <f t="shared" si="13"/>
        <v>6.9974093264248713</v>
      </c>
      <c r="BE92" s="60">
        <v>201.68002250945739</v>
      </c>
      <c r="BF92" s="38">
        <v>267.93293664421935</v>
      </c>
      <c r="BH92" s="31">
        <f>VLOOKUP($A92,'Annual_Prices-Nominal'!$A:$CA,MATCH(BH$3,'Annual_Prices-Nominal'!$A$3:$CA$3,0),0)</f>
        <v>31</v>
      </c>
      <c r="BI92" s="31">
        <f>VLOOKUP($A92,'Annual_Prices-Nominal'!$A:$CA,MATCH(BI$3,'Annual_Prices-Nominal'!$A$3:$CA$3,0),0)</f>
        <v>15.89377</v>
      </c>
      <c r="BJ92" s="32">
        <f>VLOOKUP($A92,'Annual_Prices-Nominal'!$A:$CA,MATCH(BJ$3,'Annual_Prices-Nominal'!$A$3:$CA$3,0),0)</f>
        <v>15.89377</v>
      </c>
      <c r="BK92" s="32">
        <f>VLOOKUP($A92,'Annual_Prices-Nominal'!$A:$CA,MATCH(BK$3,'Annual_Prices-Nominal'!$A$3:$CA$3,0),0)</f>
        <v>23.1</v>
      </c>
      <c r="BL92" s="32">
        <f>VLOOKUP($A92,'Annual_Prices-Nominal'!$A:$CA,MATCH(BL$3,'Annual_Prices-Nominal'!$A$3:$CA$3,0),0)</f>
        <v>23.1</v>
      </c>
      <c r="BM92" s="32">
        <f>VLOOKUP($A92,'Annual_Prices-Nominal'!$A:$CA,MATCH(BM$3,'Annual_Prices-Nominal'!$A$3:$CA$3,0),0)</f>
        <v>23.1</v>
      </c>
      <c r="BN92" s="32">
        <f>VLOOKUP($A92,'Annual_Prices-Nominal'!$A:$CA,MATCH(BN$3,'Annual_Prices-Nominal'!$A$3:$CA$3,0),0)</f>
        <v>3.46</v>
      </c>
      <c r="BO92" s="32">
        <f>VLOOKUP($A92,'Annual_Prices-Nominal'!$A:$CA,MATCH(BO$3,'Annual_Prices-Nominal'!$A$3:$CA$3,0),0)</f>
        <v>9.24</v>
      </c>
      <c r="BP92" s="32">
        <f>VLOOKUP($A92,'Annual_Prices-Nominal'!$A:$CA,MATCH(BP$3,'Annual_Prices-Nominal'!$A$3:$CA$3,0),0)</f>
        <v>12.7</v>
      </c>
      <c r="BQ92" s="32">
        <f>VLOOKUP($A92,'Annual_Prices-Nominal'!$A:$CA,MATCH(BQ$3,'Annual_Prices-Nominal'!$A$3:$CA$3,0),0)</f>
        <v>17.61</v>
      </c>
      <c r="BR92" s="32">
        <f>VLOOKUP($A92,'Annual_Prices-Nominal'!$A:$CA,MATCH(BR$3,'Annual_Prices-Nominal'!$A$3:$CA$3,0),0)</f>
        <v>19.920000000000002</v>
      </c>
      <c r="BS92" s="32">
        <f>VLOOKUP($A92,'Annual_Prices-Nominal'!$A:$CA,MATCH(BS$3,'Annual_Prices-Nominal'!$A$3:$CA$3,0),0)</f>
        <v>17.899999999999999</v>
      </c>
      <c r="BT92" s="32">
        <f>VLOOKUP($A92,'Annual_Prices-Nominal'!$A:$CA,MATCH(BT$3,'Annual_Prices-Nominal'!$A$3:$CA$3,0),0)</f>
        <v>14.73</v>
      </c>
      <c r="BU92" s="32">
        <f>VLOOKUP($A92,'Annual_Prices-Nominal'!$A:$CA,MATCH(BU$3,'Annual_Prices-Nominal'!$A$3:$CA$3,0),0)</f>
        <v>14.73</v>
      </c>
      <c r="BV92" s="32">
        <f>VLOOKUP($A92,'Annual_Prices-Nominal'!$A:$CA,MATCH(BV$3,'Annual_Prices-Nominal'!$A$3:$CA$3,0),0)</f>
        <v>17.61</v>
      </c>
      <c r="BW92" s="32">
        <f>VLOOKUP($A92,'Annual_Prices-Nominal'!$A:$CA,MATCH(BW$3,'Annual_Prices-Nominal'!$A$3:$CA$3,0),0)</f>
        <v>12.13</v>
      </c>
      <c r="BX92" s="32">
        <f>VLOOKUP($A92,'Annual_Prices-Nominal'!$A:$CA,MATCH(BX$3,'Annual_Prices-Nominal'!$A$3:$CA$3,0),0)</f>
        <v>11.55</v>
      </c>
      <c r="BY92" s="32">
        <f>VLOOKUP($A92,'Annual_Prices-Nominal'!$A:$CA,MATCH(BY$3,'Annual_Prices-Nominal'!$A$3:$CA$3,0),0)</f>
        <v>3.46</v>
      </c>
      <c r="BZ92" s="32">
        <f>VLOOKUP($A92,'Annual_Prices-Nominal'!$A:$CA,MATCH(BZ$3,'Annual_Prices-Nominal'!$A$3:$CA$3,0),0)</f>
        <v>3.46</v>
      </c>
      <c r="CA92" s="32">
        <f>VLOOKUP($A92,'Annual_Prices-Nominal'!$A:$CA,MATCH(CA$3,'Annual_Prices-Nominal'!$A$3:$CA$3,0),0)</f>
        <v>2.772802</v>
      </c>
      <c r="CB92" s="38">
        <f>VLOOKUP($A92,'Annual_Prices-Nominal'!$A:$CA,MATCH(CB$3,'Annual_Prices-Nominal'!$A$3:$CA$3,0),0)</f>
        <v>1.1963619999999999</v>
      </c>
      <c r="CD92" s="39">
        <f>VLOOKUP($A92,GDP!$A$8:$D$50,3,0)</f>
        <v>1.8024281484977357E-2</v>
      </c>
    </row>
    <row r="93" spans="1:82" ht="14.4" x14ac:dyDescent="0.3">
      <c r="A93" s="23">
        <f t="shared" si="14"/>
        <v>2030</v>
      </c>
      <c r="B93" s="27">
        <f t="shared" si="15"/>
        <v>47635</v>
      </c>
      <c r="C93" s="31">
        <v>34.816249999999997</v>
      </c>
      <c r="D93" s="32">
        <v>31.083300000000001</v>
      </c>
      <c r="E93" s="32">
        <v>35.808669999999999</v>
      </c>
      <c r="F93" s="32">
        <v>31.04158</v>
      </c>
      <c r="G93" s="32">
        <v>35.887099999999997</v>
      </c>
      <c r="H93" s="32">
        <v>30.604009999999999</v>
      </c>
      <c r="I93" s="32">
        <v>29.5</v>
      </c>
      <c r="J93" s="32">
        <v>28.88</v>
      </c>
      <c r="K93" s="32">
        <v>29.43</v>
      </c>
      <c r="L93" s="32">
        <v>28.83</v>
      </c>
      <c r="M93" s="32">
        <v>24.2</v>
      </c>
      <c r="N93" s="32">
        <v>24.15</v>
      </c>
      <c r="P93" s="32">
        <f>VLOOKUP($A93,'Annual_Prices-Nominal'!$A$4:$X$39,MATCH('Forecast-Peak_OffPeak-Nominal'!P$3,'Annual_Prices-Nominal'!$A$3:$X$3,0),FALSE)</f>
        <v>90.543000000000006</v>
      </c>
      <c r="Q93" s="32">
        <f>VLOOKUP($A93,'Annual_Prices-Nominal'!$A$4:$X$39,MATCH('Forecast-Peak_OffPeak-Nominal'!Q$3,'Annual_Prices-Nominal'!$A$3:$X$3,0),FALSE)</f>
        <v>91.31</v>
      </c>
      <c r="R93" s="32">
        <f>VLOOKUP($A93,'Annual_Prices-Nominal'!$A$4:$X$39,MATCH('Forecast-Peak_OffPeak-Nominal'!R$3,'Annual_Prices-Nominal'!$A$3:$X$3,0),FALSE)</f>
        <v>90.65</v>
      </c>
      <c r="S93" s="32">
        <f>VLOOKUP($A93,'Annual_Prices-Nominal'!$A$4:$X$39,MATCH('Forecast-Peak_OffPeak-Nominal'!S$3,'Annual_Prices-Nominal'!$A$3:$X$3,0),FALSE)</f>
        <v>89.710000000000008</v>
      </c>
      <c r="T93" s="32">
        <f>VLOOKUP($A93,'Annual_Prices-Nominal'!$A$4:$X$39,MATCH('Forecast-Peak_OffPeak-Nominal'!T$3,'Annual_Prices-Nominal'!$A$3:$X$3,0),FALSE)</f>
        <v>49.201283883493488</v>
      </c>
      <c r="U93" s="32">
        <f>VLOOKUP($A93,'Annual_Prices-Nominal'!$A$4:$X$39,MATCH('Forecast-Peak_OffPeak-Nominal'!U$3,'Annual_Prices-Nominal'!$A$3:$X$3,0),FALSE)</f>
        <v>44.2</v>
      </c>
      <c r="V93" s="32">
        <f>VLOOKUP($A93,'Annual_Prices-Nominal'!$A$4:$X$39,MATCH('Forecast-Peak_OffPeak-Nominal'!V$3,'Annual_Prices-Nominal'!$A$3:$X$3,0),FALSE)</f>
        <v>45.295339130434783</v>
      </c>
      <c r="W93" s="32">
        <f>VLOOKUP($A93,'Annual_Prices-Nominal'!$A$4:$X$39,MATCH('Forecast-Peak_OffPeak-Nominal'!W$3,'Annual_Prices-Nominal'!$A$3:$X$3,0),FALSE)</f>
        <v>15.57</v>
      </c>
      <c r="X93" s="32">
        <f>VLOOKUP($A93,'Annual_Prices-Nominal'!$A$4:$X$39,MATCH('Forecast-Peak_OffPeak-Nominal'!X$3,'Annual_Prices-Nominal'!$A$3:$X$3,0),FALSE)</f>
        <v>13.77</v>
      </c>
      <c r="Y93" s="38">
        <f>VLOOKUP($A93,'Annual_Prices-Nominal'!$A$4:$X$39,MATCH('Forecast-Peak_OffPeak-Nominal'!Y$3,'Annual_Prices-Nominal'!$A$3:$X$3,0),FALSE)</f>
        <v>37.679829787234048</v>
      </c>
      <c r="AA93" s="31">
        <v>3.84</v>
      </c>
      <c r="AB93" s="32">
        <v>3.52</v>
      </c>
      <c r="AC93" s="32">
        <v>3.44</v>
      </c>
      <c r="AD93" s="32">
        <v>3.87</v>
      </c>
      <c r="AE93" s="32">
        <v>3.84</v>
      </c>
      <c r="AF93" s="32">
        <v>3.63</v>
      </c>
      <c r="AG93" s="38">
        <v>0.34168978662613925</v>
      </c>
      <c r="AI93" s="32">
        <v>4.4251216070672692</v>
      </c>
      <c r="AJ93" s="38">
        <v>3.905966665807556</v>
      </c>
      <c r="AL93" s="33">
        <v>0.56949216837828331</v>
      </c>
      <c r="AM93" s="33">
        <v>0.77137219082448949</v>
      </c>
      <c r="AO93" s="34">
        <f>VLOOKUP($A93,'Annual_Prices-Nominal'!$A$4:$CH$39,MATCH('Forecast-Peak_OffPeak-Nominal'!AO$3,'Annual_Prices-Nominal'!$A$3:$CH$3,0),FALSE)</f>
        <v>2</v>
      </c>
      <c r="AP93" s="35">
        <f>VLOOKUP($A93,'Annual_Prices-Nominal'!$A$4:$CH$39,MATCH('Forecast-Peak_OffPeak-Nominal'!AP$3,'Annual_Prices-Nominal'!$A$3:$CH$3,0),FALSE)</f>
        <v>2</v>
      </c>
      <c r="AQ93" s="36">
        <f>IF(AND(MONTH($B93)&gt;=5,MONTH($B93)&lt;=9),VLOOKUP($A93,'Annual_Prices-Nominal'!$A$1:$AQ$39,MATCH('Forecast-Peak_OffPeak-Nominal'!AQ$2,'Annual_Prices-Nominal'!$A$2:$AQ$2,0),FALSE),0)</f>
        <v>365</v>
      </c>
      <c r="AR93" s="37">
        <f>IF(AND(MONTH($B93)&gt;=5,MONTH($B93)&lt;=9),VLOOKUP($A93,'Annual_Prices-Nominal'!$A$1:$AQ$39,MATCH('Forecast-Peak_OffPeak-Nominal'!AR$2,'Annual_Prices-Nominal'!$A$2:$AQ$2,0),FALSE),0)</f>
        <v>2500</v>
      </c>
      <c r="AT93" s="83">
        <f>VLOOKUP($A93,'Annual_Prices-Nominal'!$A$4:$CH$39,MATCH('Forecast-Peak_OffPeak-Nominal'!AT$3,'Annual_Prices-Nominal'!$A$3:$CH$3,0),FALSE)</f>
        <v>11.03</v>
      </c>
      <c r="AU93" s="38">
        <f>VLOOKUP($A93,'Annual_Prices-Nominal'!$A$4:$CH$39,MATCH('Forecast-Peak_OffPeak-Nominal'!AU$3,'Annual_Prices-Nominal'!$A$3:$CH$3,0),FALSE)</f>
        <v>11.03</v>
      </c>
      <c r="AV93" s="38">
        <f>VLOOKUP($A93,'Annual_Prices-Nominal'!$A$4:$CH$39,MATCH('Forecast-Peak_OffPeak-Nominal'!AV$3,'Annual_Prices-Nominal'!$A$3:$CH$3,0),FALSE)</f>
        <v>0</v>
      </c>
      <c r="AX93" s="31">
        <f t="shared" si="8"/>
        <v>9.8909801136363633</v>
      </c>
      <c r="AY93" s="32">
        <f t="shared" si="9"/>
        <v>9.8646473829201096</v>
      </c>
      <c r="AZ93" s="32">
        <f t="shared" si="10"/>
        <v>9.8862534435261704</v>
      </c>
      <c r="BA93" s="32">
        <f t="shared" si="11"/>
        <v>7.682291666666667</v>
      </c>
      <c r="BB93" s="32">
        <f t="shared" si="12"/>
        <v>7.6640625</v>
      </c>
      <c r="BC93" s="38">
        <f t="shared" si="13"/>
        <v>6.253229974160206</v>
      </c>
      <c r="BE93" s="60">
        <v>201.68002250945739</v>
      </c>
      <c r="BF93" s="38">
        <v>267.93293664421935</v>
      </c>
      <c r="BH93" s="31">
        <f>VLOOKUP($A93,'Annual_Prices-Nominal'!$A:$CA,MATCH(BH$3,'Annual_Prices-Nominal'!$A$3:$CA$3,0),0)</f>
        <v>31</v>
      </c>
      <c r="BI93" s="31">
        <f>VLOOKUP($A93,'Annual_Prices-Nominal'!$A:$CA,MATCH(BI$3,'Annual_Prices-Nominal'!$A$3:$CA$3,0),0)</f>
        <v>15.89377</v>
      </c>
      <c r="BJ93" s="32">
        <f>VLOOKUP($A93,'Annual_Prices-Nominal'!$A:$CA,MATCH(BJ$3,'Annual_Prices-Nominal'!$A$3:$CA$3,0),0)</f>
        <v>15.89377</v>
      </c>
      <c r="BK93" s="32">
        <f>VLOOKUP($A93,'Annual_Prices-Nominal'!$A:$CA,MATCH(BK$3,'Annual_Prices-Nominal'!$A$3:$CA$3,0),0)</f>
        <v>23.1</v>
      </c>
      <c r="BL93" s="32">
        <f>VLOOKUP($A93,'Annual_Prices-Nominal'!$A:$CA,MATCH(BL$3,'Annual_Prices-Nominal'!$A$3:$CA$3,0),0)</f>
        <v>23.1</v>
      </c>
      <c r="BM93" s="32">
        <f>VLOOKUP($A93,'Annual_Prices-Nominal'!$A:$CA,MATCH(BM$3,'Annual_Prices-Nominal'!$A$3:$CA$3,0),0)</f>
        <v>23.1</v>
      </c>
      <c r="BN93" s="32">
        <f>VLOOKUP($A93,'Annual_Prices-Nominal'!$A:$CA,MATCH(BN$3,'Annual_Prices-Nominal'!$A$3:$CA$3,0),0)</f>
        <v>3.46</v>
      </c>
      <c r="BO93" s="32">
        <f>VLOOKUP($A93,'Annual_Prices-Nominal'!$A:$CA,MATCH(BO$3,'Annual_Prices-Nominal'!$A$3:$CA$3,0),0)</f>
        <v>9.24</v>
      </c>
      <c r="BP93" s="32">
        <f>VLOOKUP($A93,'Annual_Prices-Nominal'!$A:$CA,MATCH(BP$3,'Annual_Prices-Nominal'!$A$3:$CA$3,0),0)</f>
        <v>12.7</v>
      </c>
      <c r="BQ93" s="32">
        <f>VLOOKUP($A93,'Annual_Prices-Nominal'!$A:$CA,MATCH(BQ$3,'Annual_Prices-Nominal'!$A$3:$CA$3,0),0)</f>
        <v>17.61</v>
      </c>
      <c r="BR93" s="32">
        <f>VLOOKUP($A93,'Annual_Prices-Nominal'!$A:$CA,MATCH(BR$3,'Annual_Prices-Nominal'!$A$3:$CA$3,0),0)</f>
        <v>19.920000000000002</v>
      </c>
      <c r="BS93" s="32">
        <f>VLOOKUP($A93,'Annual_Prices-Nominal'!$A:$CA,MATCH(BS$3,'Annual_Prices-Nominal'!$A$3:$CA$3,0),0)</f>
        <v>17.899999999999999</v>
      </c>
      <c r="BT93" s="32">
        <f>VLOOKUP($A93,'Annual_Prices-Nominal'!$A:$CA,MATCH(BT$3,'Annual_Prices-Nominal'!$A$3:$CA$3,0),0)</f>
        <v>14.73</v>
      </c>
      <c r="BU93" s="32">
        <f>VLOOKUP($A93,'Annual_Prices-Nominal'!$A:$CA,MATCH(BU$3,'Annual_Prices-Nominal'!$A$3:$CA$3,0),0)</f>
        <v>14.73</v>
      </c>
      <c r="BV93" s="32">
        <f>VLOOKUP($A93,'Annual_Prices-Nominal'!$A:$CA,MATCH(BV$3,'Annual_Prices-Nominal'!$A$3:$CA$3,0),0)</f>
        <v>17.61</v>
      </c>
      <c r="BW93" s="32">
        <f>VLOOKUP($A93,'Annual_Prices-Nominal'!$A:$CA,MATCH(BW$3,'Annual_Prices-Nominal'!$A$3:$CA$3,0),0)</f>
        <v>12.13</v>
      </c>
      <c r="BX93" s="32">
        <f>VLOOKUP($A93,'Annual_Prices-Nominal'!$A:$CA,MATCH(BX$3,'Annual_Prices-Nominal'!$A$3:$CA$3,0),0)</f>
        <v>11.55</v>
      </c>
      <c r="BY93" s="32">
        <f>VLOOKUP($A93,'Annual_Prices-Nominal'!$A:$CA,MATCH(BY$3,'Annual_Prices-Nominal'!$A$3:$CA$3,0),0)</f>
        <v>3.46</v>
      </c>
      <c r="BZ93" s="32">
        <f>VLOOKUP($A93,'Annual_Prices-Nominal'!$A:$CA,MATCH(BZ$3,'Annual_Prices-Nominal'!$A$3:$CA$3,0),0)</f>
        <v>3.46</v>
      </c>
      <c r="CA93" s="32">
        <f>VLOOKUP($A93,'Annual_Prices-Nominal'!$A:$CA,MATCH(CA$3,'Annual_Prices-Nominal'!$A$3:$CA$3,0),0)</f>
        <v>2.772802</v>
      </c>
      <c r="CB93" s="38">
        <f>VLOOKUP($A93,'Annual_Prices-Nominal'!$A:$CA,MATCH(CB$3,'Annual_Prices-Nominal'!$A$3:$CA$3,0),0)</f>
        <v>1.1963619999999999</v>
      </c>
      <c r="CD93" s="39">
        <f>VLOOKUP($A93,GDP!$A$8:$D$50,3,0)</f>
        <v>1.8024281484977357E-2</v>
      </c>
    </row>
    <row r="94" spans="1:82" ht="14.4" x14ac:dyDescent="0.3">
      <c r="A94" s="23">
        <f t="shared" si="14"/>
        <v>2030</v>
      </c>
      <c r="B94" s="27">
        <f t="shared" si="15"/>
        <v>47665</v>
      </c>
      <c r="C94" s="31">
        <v>35.753779999999999</v>
      </c>
      <c r="D94" s="32">
        <v>31.028179999999999</v>
      </c>
      <c r="E94" s="32">
        <v>39.127429999999997</v>
      </c>
      <c r="F94" s="32">
        <v>32.580649999999999</v>
      </c>
      <c r="G94" s="32">
        <v>39.576819999999998</v>
      </c>
      <c r="H94" s="32">
        <v>32.406559999999999</v>
      </c>
      <c r="I94" s="32">
        <v>30.79</v>
      </c>
      <c r="J94" s="32">
        <v>29.21</v>
      </c>
      <c r="K94" s="32">
        <v>30.57</v>
      </c>
      <c r="L94" s="32">
        <v>29.08</v>
      </c>
      <c r="M94" s="32">
        <v>27.68</v>
      </c>
      <c r="N94" s="32">
        <v>27.13</v>
      </c>
      <c r="P94" s="32">
        <f>VLOOKUP($A94,'Annual_Prices-Nominal'!$A$4:$X$39,MATCH('Forecast-Peak_OffPeak-Nominal'!P$3,'Annual_Prices-Nominal'!$A$3:$X$3,0),FALSE)</f>
        <v>90.543000000000006</v>
      </c>
      <c r="Q94" s="32">
        <f>VLOOKUP($A94,'Annual_Prices-Nominal'!$A$4:$X$39,MATCH('Forecast-Peak_OffPeak-Nominal'!Q$3,'Annual_Prices-Nominal'!$A$3:$X$3,0),FALSE)</f>
        <v>91.31</v>
      </c>
      <c r="R94" s="32">
        <f>VLOOKUP($A94,'Annual_Prices-Nominal'!$A$4:$X$39,MATCH('Forecast-Peak_OffPeak-Nominal'!R$3,'Annual_Prices-Nominal'!$A$3:$X$3,0),FALSE)</f>
        <v>90.65</v>
      </c>
      <c r="S94" s="32">
        <f>VLOOKUP($A94,'Annual_Prices-Nominal'!$A$4:$X$39,MATCH('Forecast-Peak_OffPeak-Nominal'!S$3,'Annual_Prices-Nominal'!$A$3:$X$3,0),FALSE)</f>
        <v>89.710000000000008</v>
      </c>
      <c r="T94" s="32">
        <f>VLOOKUP($A94,'Annual_Prices-Nominal'!$A$4:$X$39,MATCH('Forecast-Peak_OffPeak-Nominal'!T$3,'Annual_Prices-Nominal'!$A$3:$X$3,0),FALSE)</f>
        <v>49.201283883493488</v>
      </c>
      <c r="U94" s="32">
        <f>VLOOKUP($A94,'Annual_Prices-Nominal'!$A$4:$X$39,MATCH('Forecast-Peak_OffPeak-Nominal'!U$3,'Annual_Prices-Nominal'!$A$3:$X$3,0),FALSE)</f>
        <v>44.2</v>
      </c>
      <c r="V94" s="32">
        <f>VLOOKUP($A94,'Annual_Prices-Nominal'!$A$4:$X$39,MATCH('Forecast-Peak_OffPeak-Nominal'!V$3,'Annual_Prices-Nominal'!$A$3:$X$3,0),FALSE)</f>
        <v>45.295339130434783</v>
      </c>
      <c r="W94" s="32">
        <f>VLOOKUP($A94,'Annual_Prices-Nominal'!$A$4:$X$39,MATCH('Forecast-Peak_OffPeak-Nominal'!W$3,'Annual_Prices-Nominal'!$A$3:$X$3,0),FALSE)</f>
        <v>15.57</v>
      </c>
      <c r="X94" s="32">
        <f>VLOOKUP($A94,'Annual_Prices-Nominal'!$A$4:$X$39,MATCH('Forecast-Peak_OffPeak-Nominal'!X$3,'Annual_Prices-Nominal'!$A$3:$X$3,0),FALSE)</f>
        <v>13.77</v>
      </c>
      <c r="Y94" s="38">
        <f>VLOOKUP($A94,'Annual_Prices-Nominal'!$A$4:$X$39,MATCH('Forecast-Peak_OffPeak-Nominal'!Y$3,'Annual_Prices-Nominal'!$A$3:$X$3,0),FALSE)</f>
        <v>37.679829787234048</v>
      </c>
      <c r="AA94" s="31">
        <v>3.83</v>
      </c>
      <c r="AB94" s="32">
        <v>3.42</v>
      </c>
      <c r="AC94" s="32">
        <v>3.41</v>
      </c>
      <c r="AD94" s="32">
        <v>3.76</v>
      </c>
      <c r="AE94" s="32">
        <v>3.82</v>
      </c>
      <c r="AF94" s="32">
        <v>3.55</v>
      </c>
      <c r="AG94" s="38">
        <v>0.34168978662613925</v>
      </c>
      <c r="AI94" s="32">
        <v>4.4162162798789089</v>
      </c>
      <c r="AJ94" s="38">
        <v>3.8970613386191957</v>
      </c>
      <c r="AL94" s="33">
        <v>0.56485095509868755</v>
      </c>
      <c r="AM94" s="33">
        <v>0.76673097754489383</v>
      </c>
      <c r="AO94" s="34">
        <f>VLOOKUP($A94,'Annual_Prices-Nominal'!$A$4:$CH$39,MATCH('Forecast-Peak_OffPeak-Nominal'!AO$3,'Annual_Prices-Nominal'!$A$3:$CH$3,0),FALSE)</f>
        <v>2</v>
      </c>
      <c r="AP94" s="35">
        <f>VLOOKUP($A94,'Annual_Prices-Nominal'!$A$4:$CH$39,MATCH('Forecast-Peak_OffPeak-Nominal'!AP$3,'Annual_Prices-Nominal'!$A$3:$CH$3,0),FALSE)</f>
        <v>2</v>
      </c>
      <c r="AQ94" s="36">
        <f>IF(AND(MONTH($B94)&gt;=5,MONTH($B94)&lt;=9),VLOOKUP($A94,'Annual_Prices-Nominal'!$A$1:$AQ$39,MATCH('Forecast-Peak_OffPeak-Nominal'!AQ$2,'Annual_Prices-Nominal'!$A$2:$AQ$2,0),FALSE),0)</f>
        <v>365</v>
      </c>
      <c r="AR94" s="37">
        <f>IF(AND(MONTH($B94)&gt;=5,MONTH($B94)&lt;=9),VLOOKUP($A94,'Annual_Prices-Nominal'!$A$1:$AQ$39,MATCH('Forecast-Peak_OffPeak-Nominal'!AR$2,'Annual_Prices-Nominal'!$A$2:$AQ$2,0),FALSE),0)</f>
        <v>2500</v>
      </c>
      <c r="AT94" s="83">
        <f>VLOOKUP($A94,'Annual_Prices-Nominal'!$A$4:$CH$39,MATCH('Forecast-Peak_OffPeak-Nominal'!AT$3,'Annual_Prices-Nominal'!$A$3:$CH$3,0),FALSE)</f>
        <v>11.03</v>
      </c>
      <c r="AU94" s="38">
        <f>VLOOKUP($A94,'Annual_Prices-Nominal'!$A$4:$CH$39,MATCH('Forecast-Peak_OffPeak-Nominal'!AU$3,'Annual_Prices-Nominal'!$A$3:$CH$3,0),FALSE)</f>
        <v>11.03</v>
      </c>
      <c r="AV94" s="38">
        <f>VLOOKUP($A94,'Annual_Prices-Nominal'!$A$4:$CH$39,MATCH('Forecast-Peak_OffPeak-Nominal'!AV$3,'Annual_Prices-Nominal'!$A$3:$CH$3,0),FALSE)</f>
        <v>0</v>
      </c>
      <c r="AX94" s="31">
        <f t="shared" si="8"/>
        <v>10.454321637426901</v>
      </c>
      <c r="AY94" s="32">
        <f t="shared" si="9"/>
        <v>11.021811267605633</v>
      </c>
      <c r="AZ94" s="32">
        <f t="shared" si="10"/>
        <v>11.148400000000001</v>
      </c>
      <c r="BA94" s="32">
        <f t="shared" si="11"/>
        <v>8.0602094240837694</v>
      </c>
      <c r="BB94" s="32">
        <f t="shared" si="12"/>
        <v>8.0026178010471209</v>
      </c>
      <c r="BC94" s="38">
        <f t="shared" si="13"/>
        <v>7.3617021276595747</v>
      </c>
      <c r="BE94" s="60">
        <v>201.68002250945739</v>
      </c>
      <c r="BF94" s="38">
        <v>267.93293664421935</v>
      </c>
      <c r="BH94" s="31">
        <f>VLOOKUP($A94,'Annual_Prices-Nominal'!$A:$CA,MATCH(BH$3,'Annual_Prices-Nominal'!$A$3:$CA$3,0),0)</f>
        <v>31</v>
      </c>
      <c r="BI94" s="31">
        <f>VLOOKUP($A94,'Annual_Prices-Nominal'!$A:$CA,MATCH(BI$3,'Annual_Prices-Nominal'!$A$3:$CA$3,0),0)</f>
        <v>15.89377</v>
      </c>
      <c r="BJ94" s="32">
        <f>VLOOKUP($A94,'Annual_Prices-Nominal'!$A:$CA,MATCH(BJ$3,'Annual_Prices-Nominal'!$A$3:$CA$3,0),0)</f>
        <v>15.89377</v>
      </c>
      <c r="BK94" s="32">
        <f>VLOOKUP($A94,'Annual_Prices-Nominal'!$A:$CA,MATCH(BK$3,'Annual_Prices-Nominal'!$A$3:$CA$3,0),0)</f>
        <v>23.1</v>
      </c>
      <c r="BL94" s="32">
        <f>VLOOKUP($A94,'Annual_Prices-Nominal'!$A:$CA,MATCH(BL$3,'Annual_Prices-Nominal'!$A$3:$CA$3,0),0)</f>
        <v>23.1</v>
      </c>
      <c r="BM94" s="32">
        <f>VLOOKUP($A94,'Annual_Prices-Nominal'!$A:$CA,MATCH(BM$3,'Annual_Prices-Nominal'!$A$3:$CA$3,0),0)</f>
        <v>23.1</v>
      </c>
      <c r="BN94" s="32">
        <f>VLOOKUP($A94,'Annual_Prices-Nominal'!$A:$CA,MATCH(BN$3,'Annual_Prices-Nominal'!$A$3:$CA$3,0),0)</f>
        <v>3.46</v>
      </c>
      <c r="BO94" s="32">
        <f>VLOOKUP($A94,'Annual_Prices-Nominal'!$A:$CA,MATCH(BO$3,'Annual_Prices-Nominal'!$A$3:$CA$3,0),0)</f>
        <v>9.24</v>
      </c>
      <c r="BP94" s="32">
        <f>VLOOKUP($A94,'Annual_Prices-Nominal'!$A:$CA,MATCH(BP$3,'Annual_Prices-Nominal'!$A$3:$CA$3,0),0)</f>
        <v>12.7</v>
      </c>
      <c r="BQ94" s="32">
        <f>VLOOKUP($A94,'Annual_Prices-Nominal'!$A:$CA,MATCH(BQ$3,'Annual_Prices-Nominal'!$A$3:$CA$3,0),0)</f>
        <v>17.61</v>
      </c>
      <c r="BR94" s="32">
        <f>VLOOKUP($A94,'Annual_Prices-Nominal'!$A:$CA,MATCH(BR$3,'Annual_Prices-Nominal'!$A$3:$CA$3,0),0)</f>
        <v>19.920000000000002</v>
      </c>
      <c r="BS94" s="32">
        <f>VLOOKUP($A94,'Annual_Prices-Nominal'!$A:$CA,MATCH(BS$3,'Annual_Prices-Nominal'!$A$3:$CA$3,0),0)</f>
        <v>17.899999999999999</v>
      </c>
      <c r="BT94" s="32">
        <f>VLOOKUP($A94,'Annual_Prices-Nominal'!$A:$CA,MATCH(BT$3,'Annual_Prices-Nominal'!$A$3:$CA$3,0),0)</f>
        <v>14.73</v>
      </c>
      <c r="BU94" s="32">
        <f>VLOOKUP($A94,'Annual_Prices-Nominal'!$A:$CA,MATCH(BU$3,'Annual_Prices-Nominal'!$A$3:$CA$3,0),0)</f>
        <v>14.73</v>
      </c>
      <c r="BV94" s="32">
        <f>VLOOKUP($A94,'Annual_Prices-Nominal'!$A:$CA,MATCH(BV$3,'Annual_Prices-Nominal'!$A$3:$CA$3,0),0)</f>
        <v>17.61</v>
      </c>
      <c r="BW94" s="32">
        <f>VLOOKUP($A94,'Annual_Prices-Nominal'!$A:$CA,MATCH(BW$3,'Annual_Prices-Nominal'!$A$3:$CA$3,0),0)</f>
        <v>12.13</v>
      </c>
      <c r="BX94" s="32">
        <f>VLOOKUP($A94,'Annual_Prices-Nominal'!$A:$CA,MATCH(BX$3,'Annual_Prices-Nominal'!$A$3:$CA$3,0),0)</f>
        <v>11.55</v>
      </c>
      <c r="BY94" s="32">
        <f>VLOOKUP($A94,'Annual_Prices-Nominal'!$A:$CA,MATCH(BY$3,'Annual_Prices-Nominal'!$A$3:$CA$3,0),0)</f>
        <v>3.46</v>
      </c>
      <c r="BZ94" s="32">
        <f>VLOOKUP($A94,'Annual_Prices-Nominal'!$A:$CA,MATCH(BZ$3,'Annual_Prices-Nominal'!$A$3:$CA$3,0),0)</f>
        <v>3.46</v>
      </c>
      <c r="CA94" s="32">
        <f>VLOOKUP($A94,'Annual_Prices-Nominal'!$A:$CA,MATCH(CA$3,'Annual_Prices-Nominal'!$A$3:$CA$3,0),0)</f>
        <v>2.772802</v>
      </c>
      <c r="CB94" s="38">
        <f>VLOOKUP($A94,'Annual_Prices-Nominal'!$A:$CA,MATCH(CB$3,'Annual_Prices-Nominal'!$A$3:$CA$3,0),0)</f>
        <v>1.1963619999999999</v>
      </c>
      <c r="CD94" s="39">
        <f>VLOOKUP($A94,GDP!$A$8:$D$50,3,0)</f>
        <v>1.8024281484977357E-2</v>
      </c>
    </row>
    <row r="95" spans="1:82" ht="14.4" x14ac:dyDescent="0.3">
      <c r="A95" s="23">
        <f t="shared" si="14"/>
        <v>2030</v>
      </c>
      <c r="B95" s="27">
        <f t="shared" si="15"/>
        <v>47696</v>
      </c>
      <c r="C95" s="31">
        <v>34.592739999999999</v>
      </c>
      <c r="D95" s="32">
        <v>30.536079999999998</v>
      </c>
      <c r="E95" s="32">
        <v>35.311549999999997</v>
      </c>
      <c r="F95" s="32">
        <v>30.97307</v>
      </c>
      <c r="G95" s="32">
        <v>35.570039999999999</v>
      </c>
      <c r="H95" s="32">
        <v>30.677510000000002</v>
      </c>
      <c r="I95" s="32">
        <v>28.9</v>
      </c>
      <c r="J95" s="32">
        <v>28.16</v>
      </c>
      <c r="K95" s="32">
        <v>28.91</v>
      </c>
      <c r="L95" s="32">
        <v>28.14</v>
      </c>
      <c r="M95" s="32">
        <v>25.4</v>
      </c>
      <c r="N95" s="32">
        <v>26.08</v>
      </c>
      <c r="P95" s="32">
        <f>VLOOKUP($A95,'Annual_Prices-Nominal'!$A$4:$X$39,MATCH('Forecast-Peak_OffPeak-Nominal'!P$3,'Annual_Prices-Nominal'!$A$3:$X$3,0),FALSE)</f>
        <v>90.543000000000006</v>
      </c>
      <c r="Q95" s="32">
        <f>VLOOKUP($A95,'Annual_Prices-Nominal'!$A$4:$X$39,MATCH('Forecast-Peak_OffPeak-Nominal'!Q$3,'Annual_Prices-Nominal'!$A$3:$X$3,0),FALSE)</f>
        <v>91.31</v>
      </c>
      <c r="R95" s="32">
        <f>VLOOKUP($A95,'Annual_Prices-Nominal'!$A$4:$X$39,MATCH('Forecast-Peak_OffPeak-Nominal'!R$3,'Annual_Prices-Nominal'!$A$3:$X$3,0),FALSE)</f>
        <v>90.65</v>
      </c>
      <c r="S95" s="32">
        <f>VLOOKUP($A95,'Annual_Prices-Nominal'!$A$4:$X$39,MATCH('Forecast-Peak_OffPeak-Nominal'!S$3,'Annual_Prices-Nominal'!$A$3:$X$3,0),FALSE)</f>
        <v>89.710000000000008</v>
      </c>
      <c r="T95" s="32">
        <f>VLOOKUP($A95,'Annual_Prices-Nominal'!$A$4:$X$39,MATCH('Forecast-Peak_OffPeak-Nominal'!T$3,'Annual_Prices-Nominal'!$A$3:$X$3,0),FALSE)</f>
        <v>49.201283883493488</v>
      </c>
      <c r="U95" s="32">
        <f>VLOOKUP($A95,'Annual_Prices-Nominal'!$A$4:$X$39,MATCH('Forecast-Peak_OffPeak-Nominal'!U$3,'Annual_Prices-Nominal'!$A$3:$X$3,0),FALSE)</f>
        <v>44.2</v>
      </c>
      <c r="V95" s="32">
        <f>VLOOKUP($A95,'Annual_Prices-Nominal'!$A$4:$X$39,MATCH('Forecast-Peak_OffPeak-Nominal'!V$3,'Annual_Prices-Nominal'!$A$3:$X$3,0),FALSE)</f>
        <v>45.295339130434783</v>
      </c>
      <c r="W95" s="32">
        <f>VLOOKUP($A95,'Annual_Prices-Nominal'!$A$4:$X$39,MATCH('Forecast-Peak_OffPeak-Nominal'!W$3,'Annual_Prices-Nominal'!$A$3:$X$3,0),FALSE)</f>
        <v>15.57</v>
      </c>
      <c r="X95" s="32">
        <f>VLOOKUP($A95,'Annual_Prices-Nominal'!$A$4:$X$39,MATCH('Forecast-Peak_OffPeak-Nominal'!X$3,'Annual_Prices-Nominal'!$A$3:$X$3,0),FALSE)</f>
        <v>13.77</v>
      </c>
      <c r="Y95" s="38">
        <f>VLOOKUP($A95,'Annual_Prices-Nominal'!$A$4:$X$39,MATCH('Forecast-Peak_OffPeak-Nominal'!Y$3,'Annual_Prices-Nominal'!$A$3:$X$3,0),FALSE)</f>
        <v>37.679829787234048</v>
      </c>
      <c r="AA95" s="31">
        <v>3.78</v>
      </c>
      <c r="AB95" s="32">
        <v>3.45</v>
      </c>
      <c r="AC95" s="32">
        <v>3.36</v>
      </c>
      <c r="AD95" s="32">
        <v>3.79</v>
      </c>
      <c r="AE95" s="32">
        <v>3.78</v>
      </c>
      <c r="AF95" s="32">
        <v>3.62</v>
      </c>
      <c r="AG95" s="38">
        <v>0.34168978662613925</v>
      </c>
      <c r="AI95" s="32">
        <v>4.3661487195748192</v>
      </c>
      <c r="AJ95" s="38">
        <v>3.846993778315106</v>
      </c>
      <c r="AL95" s="33">
        <v>0.57021763304983053</v>
      </c>
      <c r="AM95" s="33">
        <v>0.77209765549603682</v>
      </c>
      <c r="AO95" s="34">
        <f>VLOOKUP($A95,'Annual_Prices-Nominal'!$A$4:$CH$39,MATCH('Forecast-Peak_OffPeak-Nominal'!AO$3,'Annual_Prices-Nominal'!$A$3:$CH$3,0),FALSE)</f>
        <v>2</v>
      </c>
      <c r="AP95" s="35">
        <f>VLOOKUP($A95,'Annual_Prices-Nominal'!$A$4:$CH$39,MATCH('Forecast-Peak_OffPeak-Nominal'!AP$3,'Annual_Prices-Nominal'!$A$3:$CH$3,0),FALSE)</f>
        <v>2</v>
      </c>
      <c r="AQ95" s="36">
        <f>IF(AND(MONTH($B95)&gt;=5,MONTH($B95)&lt;=9),VLOOKUP($A95,'Annual_Prices-Nominal'!$A$1:$AQ$39,MATCH('Forecast-Peak_OffPeak-Nominal'!AQ$2,'Annual_Prices-Nominal'!$A$2:$AQ$2,0),FALSE),0)</f>
        <v>365</v>
      </c>
      <c r="AR95" s="37">
        <f>IF(AND(MONTH($B95)&gt;=5,MONTH($B95)&lt;=9),VLOOKUP($A95,'Annual_Prices-Nominal'!$A$1:$AQ$39,MATCH('Forecast-Peak_OffPeak-Nominal'!AR$2,'Annual_Prices-Nominal'!$A$2:$AQ$2,0),FALSE),0)</f>
        <v>2500</v>
      </c>
      <c r="AT95" s="83">
        <f>VLOOKUP($A95,'Annual_Prices-Nominal'!$A$4:$CH$39,MATCH('Forecast-Peak_OffPeak-Nominal'!AT$3,'Annual_Prices-Nominal'!$A$3:$CH$3,0),FALSE)</f>
        <v>11.03</v>
      </c>
      <c r="AU95" s="38">
        <f>VLOOKUP($A95,'Annual_Prices-Nominal'!$A$4:$CH$39,MATCH('Forecast-Peak_OffPeak-Nominal'!AU$3,'Annual_Prices-Nominal'!$A$3:$CH$3,0),FALSE)</f>
        <v>11.03</v>
      </c>
      <c r="AV95" s="38">
        <f>VLOOKUP($A95,'Annual_Prices-Nominal'!$A$4:$CH$39,MATCH('Forecast-Peak_OffPeak-Nominal'!AV$3,'Annual_Prices-Nominal'!$A$3:$CH$3,0),FALSE)</f>
        <v>0</v>
      </c>
      <c r="AX95" s="31">
        <f t="shared" si="8"/>
        <v>10.02688115942029</v>
      </c>
      <c r="AY95" s="32">
        <f t="shared" si="9"/>
        <v>9.7545718232044187</v>
      </c>
      <c r="AZ95" s="32">
        <f t="shared" si="10"/>
        <v>9.8259779005524859</v>
      </c>
      <c r="BA95" s="32">
        <f t="shared" si="11"/>
        <v>7.6455026455026456</v>
      </c>
      <c r="BB95" s="32">
        <f t="shared" si="12"/>
        <v>7.6481481481481488</v>
      </c>
      <c r="BC95" s="38">
        <f t="shared" si="13"/>
        <v>6.7018469656992083</v>
      </c>
      <c r="BE95" s="60">
        <v>201.68002250945739</v>
      </c>
      <c r="BF95" s="38">
        <v>267.93293664421935</v>
      </c>
      <c r="BH95" s="31">
        <f>VLOOKUP($A95,'Annual_Prices-Nominal'!$A:$CA,MATCH(BH$3,'Annual_Prices-Nominal'!$A$3:$CA$3,0),0)</f>
        <v>31</v>
      </c>
      <c r="BI95" s="31">
        <f>VLOOKUP($A95,'Annual_Prices-Nominal'!$A:$CA,MATCH(BI$3,'Annual_Prices-Nominal'!$A$3:$CA$3,0),0)</f>
        <v>15.89377</v>
      </c>
      <c r="BJ95" s="32">
        <f>VLOOKUP($A95,'Annual_Prices-Nominal'!$A:$CA,MATCH(BJ$3,'Annual_Prices-Nominal'!$A$3:$CA$3,0),0)</f>
        <v>15.89377</v>
      </c>
      <c r="BK95" s="32">
        <f>VLOOKUP($A95,'Annual_Prices-Nominal'!$A:$CA,MATCH(BK$3,'Annual_Prices-Nominal'!$A$3:$CA$3,0),0)</f>
        <v>23.1</v>
      </c>
      <c r="BL95" s="32">
        <f>VLOOKUP($A95,'Annual_Prices-Nominal'!$A:$CA,MATCH(BL$3,'Annual_Prices-Nominal'!$A$3:$CA$3,0),0)</f>
        <v>23.1</v>
      </c>
      <c r="BM95" s="32">
        <f>VLOOKUP($A95,'Annual_Prices-Nominal'!$A:$CA,MATCH(BM$3,'Annual_Prices-Nominal'!$A$3:$CA$3,0),0)</f>
        <v>23.1</v>
      </c>
      <c r="BN95" s="32">
        <f>VLOOKUP($A95,'Annual_Prices-Nominal'!$A:$CA,MATCH(BN$3,'Annual_Prices-Nominal'!$A$3:$CA$3,0),0)</f>
        <v>3.46</v>
      </c>
      <c r="BO95" s="32">
        <f>VLOOKUP($A95,'Annual_Prices-Nominal'!$A:$CA,MATCH(BO$3,'Annual_Prices-Nominal'!$A$3:$CA$3,0),0)</f>
        <v>9.24</v>
      </c>
      <c r="BP95" s="32">
        <f>VLOOKUP($A95,'Annual_Prices-Nominal'!$A:$CA,MATCH(BP$3,'Annual_Prices-Nominal'!$A$3:$CA$3,0),0)</f>
        <v>12.7</v>
      </c>
      <c r="BQ95" s="32">
        <f>VLOOKUP($A95,'Annual_Prices-Nominal'!$A:$CA,MATCH(BQ$3,'Annual_Prices-Nominal'!$A$3:$CA$3,0),0)</f>
        <v>17.61</v>
      </c>
      <c r="BR95" s="32">
        <f>VLOOKUP($A95,'Annual_Prices-Nominal'!$A:$CA,MATCH(BR$3,'Annual_Prices-Nominal'!$A$3:$CA$3,0),0)</f>
        <v>19.920000000000002</v>
      </c>
      <c r="BS95" s="32">
        <f>VLOOKUP($A95,'Annual_Prices-Nominal'!$A:$CA,MATCH(BS$3,'Annual_Prices-Nominal'!$A$3:$CA$3,0),0)</f>
        <v>17.899999999999999</v>
      </c>
      <c r="BT95" s="32">
        <f>VLOOKUP($A95,'Annual_Prices-Nominal'!$A:$CA,MATCH(BT$3,'Annual_Prices-Nominal'!$A$3:$CA$3,0),0)</f>
        <v>14.73</v>
      </c>
      <c r="BU95" s="32">
        <f>VLOOKUP($A95,'Annual_Prices-Nominal'!$A:$CA,MATCH(BU$3,'Annual_Prices-Nominal'!$A$3:$CA$3,0),0)</f>
        <v>14.73</v>
      </c>
      <c r="BV95" s="32">
        <f>VLOOKUP($A95,'Annual_Prices-Nominal'!$A:$CA,MATCH(BV$3,'Annual_Prices-Nominal'!$A$3:$CA$3,0),0)</f>
        <v>17.61</v>
      </c>
      <c r="BW95" s="32">
        <f>VLOOKUP($A95,'Annual_Prices-Nominal'!$A:$CA,MATCH(BW$3,'Annual_Prices-Nominal'!$A$3:$CA$3,0),0)</f>
        <v>12.13</v>
      </c>
      <c r="BX95" s="32">
        <f>VLOOKUP($A95,'Annual_Prices-Nominal'!$A:$CA,MATCH(BX$3,'Annual_Prices-Nominal'!$A$3:$CA$3,0),0)</f>
        <v>11.55</v>
      </c>
      <c r="BY95" s="32">
        <f>VLOOKUP($A95,'Annual_Prices-Nominal'!$A:$CA,MATCH(BY$3,'Annual_Prices-Nominal'!$A$3:$CA$3,0),0)</f>
        <v>3.46</v>
      </c>
      <c r="BZ95" s="32">
        <f>VLOOKUP($A95,'Annual_Prices-Nominal'!$A:$CA,MATCH(BZ$3,'Annual_Prices-Nominal'!$A$3:$CA$3,0),0)</f>
        <v>3.46</v>
      </c>
      <c r="CA95" s="32">
        <f>VLOOKUP($A95,'Annual_Prices-Nominal'!$A:$CA,MATCH(CA$3,'Annual_Prices-Nominal'!$A$3:$CA$3,0),0)</f>
        <v>2.772802</v>
      </c>
      <c r="CB95" s="38">
        <f>VLOOKUP($A95,'Annual_Prices-Nominal'!$A:$CA,MATCH(CB$3,'Annual_Prices-Nominal'!$A$3:$CA$3,0),0)</f>
        <v>1.1963619999999999</v>
      </c>
      <c r="CD95" s="39">
        <f>VLOOKUP($A95,GDP!$A$8:$D$50,3,0)</f>
        <v>1.8024281484977357E-2</v>
      </c>
    </row>
    <row r="96" spans="1:82" ht="14.4" x14ac:dyDescent="0.3">
      <c r="A96" s="23">
        <f t="shared" si="14"/>
        <v>2030</v>
      </c>
      <c r="B96" s="27">
        <f t="shared" si="15"/>
        <v>47727</v>
      </c>
      <c r="C96" s="31">
        <v>32.298180000000002</v>
      </c>
      <c r="D96" s="32">
        <v>29.744540000000001</v>
      </c>
      <c r="E96" s="32">
        <v>35.146639999999998</v>
      </c>
      <c r="F96" s="32">
        <v>29.619730000000001</v>
      </c>
      <c r="G96" s="32">
        <v>35.008940000000003</v>
      </c>
      <c r="H96" s="32">
        <v>28.753260000000001</v>
      </c>
      <c r="I96" s="32">
        <v>32.11</v>
      </c>
      <c r="J96" s="32">
        <v>29.26</v>
      </c>
      <c r="K96" s="32">
        <v>32.14</v>
      </c>
      <c r="L96" s="32">
        <v>29.31</v>
      </c>
      <c r="M96" s="32">
        <v>27.61</v>
      </c>
      <c r="N96" s="32">
        <v>26.43</v>
      </c>
      <c r="P96" s="32">
        <f>VLOOKUP($A96,'Annual_Prices-Nominal'!$A$4:$X$39,MATCH('Forecast-Peak_OffPeak-Nominal'!P$3,'Annual_Prices-Nominal'!$A$3:$X$3,0),FALSE)</f>
        <v>90.543000000000006</v>
      </c>
      <c r="Q96" s="32">
        <f>VLOOKUP($A96,'Annual_Prices-Nominal'!$A$4:$X$39,MATCH('Forecast-Peak_OffPeak-Nominal'!Q$3,'Annual_Prices-Nominal'!$A$3:$X$3,0),FALSE)</f>
        <v>91.31</v>
      </c>
      <c r="R96" s="32">
        <f>VLOOKUP($A96,'Annual_Prices-Nominal'!$A$4:$X$39,MATCH('Forecast-Peak_OffPeak-Nominal'!R$3,'Annual_Prices-Nominal'!$A$3:$X$3,0),FALSE)</f>
        <v>90.65</v>
      </c>
      <c r="S96" s="32">
        <f>VLOOKUP($A96,'Annual_Prices-Nominal'!$A$4:$X$39,MATCH('Forecast-Peak_OffPeak-Nominal'!S$3,'Annual_Prices-Nominal'!$A$3:$X$3,0),FALSE)</f>
        <v>89.710000000000008</v>
      </c>
      <c r="T96" s="32">
        <f>VLOOKUP($A96,'Annual_Prices-Nominal'!$A$4:$X$39,MATCH('Forecast-Peak_OffPeak-Nominal'!T$3,'Annual_Prices-Nominal'!$A$3:$X$3,0),FALSE)</f>
        <v>49.201283883493488</v>
      </c>
      <c r="U96" s="32">
        <f>VLOOKUP($A96,'Annual_Prices-Nominal'!$A$4:$X$39,MATCH('Forecast-Peak_OffPeak-Nominal'!U$3,'Annual_Prices-Nominal'!$A$3:$X$3,0),FALSE)</f>
        <v>44.2</v>
      </c>
      <c r="V96" s="32">
        <f>VLOOKUP($A96,'Annual_Prices-Nominal'!$A$4:$X$39,MATCH('Forecast-Peak_OffPeak-Nominal'!V$3,'Annual_Prices-Nominal'!$A$3:$X$3,0),FALSE)</f>
        <v>45.295339130434783</v>
      </c>
      <c r="W96" s="32">
        <f>VLOOKUP($A96,'Annual_Prices-Nominal'!$A$4:$X$39,MATCH('Forecast-Peak_OffPeak-Nominal'!W$3,'Annual_Prices-Nominal'!$A$3:$X$3,0),FALSE)</f>
        <v>15.57</v>
      </c>
      <c r="X96" s="32">
        <f>VLOOKUP($A96,'Annual_Prices-Nominal'!$A$4:$X$39,MATCH('Forecast-Peak_OffPeak-Nominal'!X$3,'Annual_Prices-Nominal'!$A$3:$X$3,0),FALSE)</f>
        <v>13.77</v>
      </c>
      <c r="Y96" s="38">
        <f>VLOOKUP($A96,'Annual_Prices-Nominal'!$A$4:$X$39,MATCH('Forecast-Peak_OffPeak-Nominal'!Y$3,'Annual_Prices-Nominal'!$A$3:$X$3,0),FALSE)</f>
        <v>37.679829787234048</v>
      </c>
      <c r="AA96" s="31">
        <v>3.77</v>
      </c>
      <c r="AB96" s="32">
        <v>3.19</v>
      </c>
      <c r="AC96" s="32">
        <v>3.41</v>
      </c>
      <c r="AD96" s="32">
        <v>3.52</v>
      </c>
      <c r="AE96" s="32">
        <v>3.77</v>
      </c>
      <c r="AF96" s="32">
        <v>3.41</v>
      </c>
      <c r="AG96" s="38">
        <v>0.34168978662613925</v>
      </c>
      <c r="AI96" s="32">
        <v>4.3524717677216991</v>
      </c>
      <c r="AJ96" s="38">
        <v>3.8333168264619859</v>
      </c>
      <c r="AL96" s="33">
        <v>0.57431098380239642</v>
      </c>
      <c r="AM96" s="33">
        <v>0.77619100624860282</v>
      </c>
      <c r="AO96" s="34">
        <f>VLOOKUP($A96,'Annual_Prices-Nominal'!$A$4:$CH$39,MATCH('Forecast-Peak_OffPeak-Nominal'!AO$3,'Annual_Prices-Nominal'!$A$3:$CH$3,0),FALSE)</f>
        <v>2</v>
      </c>
      <c r="AP96" s="35">
        <f>VLOOKUP($A96,'Annual_Prices-Nominal'!$A$4:$CH$39,MATCH('Forecast-Peak_OffPeak-Nominal'!AP$3,'Annual_Prices-Nominal'!$A$3:$CH$3,0),FALSE)</f>
        <v>2</v>
      </c>
      <c r="AQ96" s="36">
        <f>IF(AND(MONTH($B96)&gt;=5,MONTH($B96)&lt;=9),VLOOKUP($A96,'Annual_Prices-Nominal'!$A$1:$AQ$39,MATCH('Forecast-Peak_OffPeak-Nominal'!AQ$2,'Annual_Prices-Nominal'!$A$2:$AQ$2,0),FALSE),0)</f>
        <v>365</v>
      </c>
      <c r="AR96" s="37">
        <f>IF(AND(MONTH($B96)&gt;=5,MONTH($B96)&lt;=9),VLOOKUP($A96,'Annual_Prices-Nominal'!$A$1:$AQ$39,MATCH('Forecast-Peak_OffPeak-Nominal'!AR$2,'Annual_Prices-Nominal'!$A$2:$AQ$2,0),FALSE),0)</f>
        <v>2500</v>
      </c>
      <c r="AT96" s="83">
        <f>VLOOKUP($A96,'Annual_Prices-Nominal'!$A$4:$CH$39,MATCH('Forecast-Peak_OffPeak-Nominal'!AT$3,'Annual_Prices-Nominal'!$A$3:$CH$3,0),FALSE)</f>
        <v>11.03</v>
      </c>
      <c r="AU96" s="38">
        <f>VLOOKUP($A96,'Annual_Prices-Nominal'!$A$4:$CH$39,MATCH('Forecast-Peak_OffPeak-Nominal'!AU$3,'Annual_Prices-Nominal'!$A$3:$CH$3,0),FALSE)</f>
        <v>11.03</v>
      </c>
      <c r="AV96" s="38">
        <f>VLOOKUP($A96,'Annual_Prices-Nominal'!$A$4:$CH$39,MATCH('Forecast-Peak_OffPeak-Nominal'!AV$3,'Annual_Prices-Nominal'!$A$3:$CH$3,0),FALSE)</f>
        <v>0</v>
      </c>
      <c r="AX96" s="31">
        <f t="shared" si="8"/>
        <v>10.124821316614421</v>
      </c>
      <c r="AY96" s="32">
        <f t="shared" si="9"/>
        <v>10.306932551319647</v>
      </c>
      <c r="AZ96" s="32">
        <f t="shared" si="10"/>
        <v>10.266551319648094</v>
      </c>
      <c r="BA96" s="32">
        <f t="shared" si="11"/>
        <v>8.5172413793103452</v>
      </c>
      <c r="BB96" s="32">
        <f t="shared" si="12"/>
        <v>8.5251989389920428</v>
      </c>
      <c r="BC96" s="38">
        <f t="shared" si="13"/>
        <v>7.84375</v>
      </c>
      <c r="BE96" s="60">
        <v>201.68002250945739</v>
      </c>
      <c r="BF96" s="38">
        <v>267.93293664421935</v>
      </c>
      <c r="BH96" s="31">
        <f>VLOOKUP($A96,'Annual_Prices-Nominal'!$A:$CA,MATCH(BH$3,'Annual_Prices-Nominal'!$A$3:$CA$3,0),0)</f>
        <v>31</v>
      </c>
      <c r="BI96" s="31">
        <f>VLOOKUP($A96,'Annual_Prices-Nominal'!$A:$CA,MATCH(BI$3,'Annual_Prices-Nominal'!$A$3:$CA$3,0),0)</f>
        <v>15.89377</v>
      </c>
      <c r="BJ96" s="32">
        <f>VLOOKUP($A96,'Annual_Prices-Nominal'!$A:$CA,MATCH(BJ$3,'Annual_Prices-Nominal'!$A$3:$CA$3,0),0)</f>
        <v>15.89377</v>
      </c>
      <c r="BK96" s="32">
        <f>VLOOKUP($A96,'Annual_Prices-Nominal'!$A:$CA,MATCH(BK$3,'Annual_Prices-Nominal'!$A$3:$CA$3,0),0)</f>
        <v>23.1</v>
      </c>
      <c r="BL96" s="32">
        <f>VLOOKUP($A96,'Annual_Prices-Nominal'!$A:$CA,MATCH(BL$3,'Annual_Prices-Nominal'!$A$3:$CA$3,0),0)</f>
        <v>23.1</v>
      </c>
      <c r="BM96" s="32">
        <f>VLOOKUP($A96,'Annual_Prices-Nominal'!$A:$CA,MATCH(BM$3,'Annual_Prices-Nominal'!$A$3:$CA$3,0),0)</f>
        <v>23.1</v>
      </c>
      <c r="BN96" s="32">
        <f>VLOOKUP($A96,'Annual_Prices-Nominal'!$A:$CA,MATCH(BN$3,'Annual_Prices-Nominal'!$A$3:$CA$3,0),0)</f>
        <v>3.46</v>
      </c>
      <c r="BO96" s="32">
        <f>VLOOKUP($A96,'Annual_Prices-Nominal'!$A:$CA,MATCH(BO$3,'Annual_Prices-Nominal'!$A$3:$CA$3,0),0)</f>
        <v>9.24</v>
      </c>
      <c r="BP96" s="32">
        <f>VLOOKUP($A96,'Annual_Prices-Nominal'!$A:$CA,MATCH(BP$3,'Annual_Prices-Nominal'!$A$3:$CA$3,0),0)</f>
        <v>12.7</v>
      </c>
      <c r="BQ96" s="32">
        <f>VLOOKUP($A96,'Annual_Prices-Nominal'!$A:$CA,MATCH(BQ$3,'Annual_Prices-Nominal'!$A$3:$CA$3,0),0)</f>
        <v>17.61</v>
      </c>
      <c r="BR96" s="32">
        <f>VLOOKUP($A96,'Annual_Prices-Nominal'!$A:$CA,MATCH(BR$3,'Annual_Prices-Nominal'!$A$3:$CA$3,0),0)</f>
        <v>19.920000000000002</v>
      </c>
      <c r="BS96" s="32">
        <f>VLOOKUP($A96,'Annual_Prices-Nominal'!$A:$CA,MATCH(BS$3,'Annual_Prices-Nominal'!$A$3:$CA$3,0),0)</f>
        <v>17.899999999999999</v>
      </c>
      <c r="BT96" s="32">
        <f>VLOOKUP($A96,'Annual_Prices-Nominal'!$A:$CA,MATCH(BT$3,'Annual_Prices-Nominal'!$A$3:$CA$3,0),0)</f>
        <v>14.73</v>
      </c>
      <c r="BU96" s="32">
        <f>VLOOKUP($A96,'Annual_Prices-Nominal'!$A:$CA,MATCH(BU$3,'Annual_Prices-Nominal'!$A$3:$CA$3,0),0)</f>
        <v>14.73</v>
      </c>
      <c r="BV96" s="32">
        <f>VLOOKUP($A96,'Annual_Prices-Nominal'!$A:$CA,MATCH(BV$3,'Annual_Prices-Nominal'!$A$3:$CA$3,0),0)</f>
        <v>17.61</v>
      </c>
      <c r="BW96" s="32">
        <f>VLOOKUP($A96,'Annual_Prices-Nominal'!$A:$CA,MATCH(BW$3,'Annual_Prices-Nominal'!$A$3:$CA$3,0),0)</f>
        <v>12.13</v>
      </c>
      <c r="BX96" s="32">
        <f>VLOOKUP($A96,'Annual_Prices-Nominal'!$A:$CA,MATCH(BX$3,'Annual_Prices-Nominal'!$A$3:$CA$3,0),0)</f>
        <v>11.55</v>
      </c>
      <c r="BY96" s="32">
        <f>VLOOKUP($A96,'Annual_Prices-Nominal'!$A:$CA,MATCH(BY$3,'Annual_Prices-Nominal'!$A$3:$CA$3,0),0)</f>
        <v>3.46</v>
      </c>
      <c r="BZ96" s="32">
        <f>VLOOKUP($A96,'Annual_Prices-Nominal'!$A:$CA,MATCH(BZ$3,'Annual_Prices-Nominal'!$A$3:$CA$3,0),0)</f>
        <v>3.46</v>
      </c>
      <c r="CA96" s="32">
        <f>VLOOKUP($A96,'Annual_Prices-Nominal'!$A:$CA,MATCH(CA$3,'Annual_Prices-Nominal'!$A$3:$CA$3,0),0)</f>
        <v>2.772802</v>
      </c>
      <c r="CB96" s="38">
        <f>VLOOKUP($A96,'Annual_Prices-Nominal'!$A:$CA,MATCH(CB$3,'Annual_Prices-Nominal'!$A$3:$CA$3,0),0)</f>
        <v>1.1963619999999999</v>
      </c>
      <c r="CD96" s="39">
        <f>VLOOKUP($A96,GDP!$A$8:$D$50,3,0)</f>
        <v>1.8024281484977357E-2</v>
      </c>
    </row>
    <row r="97" spans="1:82" ht="14.4" x14ac:dyDescent="0.3">
      <c r="A97" s="23">
        <f t="shared" si="14"/>
        <v>2030</v>
      </c>
      <c r="B97" s="27">
        <f t="shared" si="15"/>
        <v>47757</v>
      </c>
      <c r="C97" s="31">
        <v>29.31926</v>
      </c>
      <c r="D97" s="32">
        <v>27.993410000000001</v>
      </c>
      <c r="E97" s="32">
        <v>29.882149999999999</v>
      </c>
      <c r="F97" s="32">
        <v>28.092980000000001</v>
      </c>
      <c r="G97" s="32">
        <v>29.76005</v>
      </c>
      <c r="H97" s="32">
        <v>27.56737</v>
      </c>
      <c r="I97" s="32">
        <v>27.09</v>
      </c>
      <c r="J97" s="32">
        <v>27.05</v>
      </c>
      <c r="K97" s="32">
        <v>27.18</v>
      </c>
      <c r="L97" s="32">
        <v>27.12</v>
      </c>
      <c r="M97" s="32">
        <v>21.47</v>
      </c>
      <c r="N97" s="32">
        <v>22.17</v>
      </c>
      <c r="P97" s="32">
        <f>VLOOKUP($A97,'Annual_Prices-Nominal'!$A$4:$X$39,MATCH('Forecast-Peak_OffPeak-Nominal'!P$3,'Annual_Prices-Nominal'!$A$3:$X$3,0),FALSE)</f>
        <v>90.543000000000006</v>
      </c>
      <c r="Q97" s="32">
        <f>VLOOKUP($A97,'Annual_Prices-Nominal'!$A$4:$X$39,MATCH('Forecast-Peak_OffPeak-Nominal'!Q$3,'Annual_Prices-Nominal'!$A$3:$X$3,0),FALSE)</f>
        <v>91.31</v>
      </c>
      <c r="R97" s="32">
        <f>VLOOKUP($A97,'Annual_Prices-Nominal'!$A$4:$X$39,MATCH('Forecast-Peak_OffPeak-Nominal'!R$3,'Annual_Prices-Nominal'!$A$3:$X$3,0),FALSE)</f>
        <v>90.65</v>
      </c>
      <c r="S97" s="32">
        <f>VLOOKUP($A97,'Annual_Prices-Nominal'!$A$4:$X$39,MATCH('Forecast-Peak_OffPeak-Nominal'!S$3,'Annual_Prices-Nominal'!$A$3:$X$3,0),FALSE)</f>
        <v>89.710000000000008</v>
      </c>
      <c r="T97" s="32">
        <f>VLOOKUP($A97,'Annual_Prices-Nominal'!$A$4:$X$39,MATCH('Forecast-Peak_OffPeak-Nominal'!T$3,'Annual_Prices-Nominal'!$A$3:$X$3,0),FALSE)</f>
        <v>49.201283883493488</v>
      </c>
      <c r="U97" s="32">
        <f>VLOOKUP($A97,'Annual_Prices-Nominal'!$A$4:$X$39,MATCH('Forecast-Peak_OffPeak-Nominal'!U$3,'Annual_Prices-Nominal'!$A$3:$X$3,0),FALSE)</f>
        <v>44.2</v>
      </c>
      <c r="V97" s="32">
        <f>VLOOKUP($A97,'Annual_Prices-Nominal'!$A$4:$X$39,MATCH('Forecast-Peak_OffPeak-Nominal'!V$3,'Annual_Prices-Nominal'!$A$3:$X$3,0),FALSE)</f>
        <v>45.295339130434783</v>
      </c>
      <c r="W97" s="32">
        <f>VLOOKUP($A97,'Annual_Prices-Nominal'!$A$4:$X$39,MATCH('Forecast-Peak_OffPeak-Nominal'!W$3,'Annual_Prices-Nominal'!$A$3:$X$3,0),FALSE)</f>
        <v>15.57</v>
      </c>
      <c r="X97" s="32">
        <f>VLOOKUP($A97,'Annual_Prices-Nominal'!$A$4:$X$39,MATCH('Forecast-Peak_OffPeak-Nominal'!X$3,'Annual_Prices-Nominal'!$A$3:$X$3,0),FALSE)</f>
        <v>13.77</v>
      </c>
      <c r="Y97" s="38">
        <f>VLOOKUP($A97,'Annual_Prices-Nominal'!$A$4:$X$39,MATCH('Forecast-Peak_OffPeak-Nominal'!Y$3,'Annual_Prices-Nominal'!$A$3:$X$3,0),FALSE)</f>
        <v>37.679829787234048</v>
      </c>
      <c r="AA97" s="31">
        <v>3.79</v>
      </c>
      <c r="AB97" s="32">
        <v>3.42</v>
      </c>
      <c r="AC97" s="32">
        <v>3.3</v>
      </c>
      <c r="AD97" s="32">
        <v>3.76</v>
      </c>
      <c r="AE97" s="32">
        <v>3.79</v>
      </c>
      <c r="AF97" s="32">
        <v>3.54</v>
      </c>
      <c r="AG97" s="38">
        <v>0.34168978662613925</v>
      </c>
      <c r="AI97" s="32">
        <v>4.3705177270132589</v>
      </c>
      <c r="AJ97" s="38">
        <v>3.8513627857535457</v>
      </c>
      <c r="AL97" s="33">
        <v>0.56508746919891562</v>
      </c>
      <c r="AM97" s="33">
        <v>0.76696749164512179</v>
      </c>
      <c r="AO97" s="34">
        <f>VLOOKUP($A97,'Annual_Prices-Nominal'!$A$4:$CH$39,MATCH('Forecast-Peak_OffPeak-Nominal'!AO$3,'Annual_Prices-Nominal'!$A$3:$CH$3,0),FALSE)</f>
        <v>2</v>
      </c>
      <c r="AP97" s="35">
        <f>VLOOKUP($A97,'Annual_Prices-Nominal'!$A$4:$CH$39,MATCH('Forecast-Peak_OffPeak-Nominal'!AP$3,'Annual_Prices-Nominal'!$A$3:$CH$3,0),FALSE)</f>
        <v>2</v>
      </c>
      <c r="AQ97" s="36">
        <f>IF(AND(MONTH($B97)&gt;=5,MONTH($B97)&lt;=9),VLOOKUP($A97,'Annual_Prices-Nominal'!$A$1:$AQ$39,MATCH('Forecast-Peak_OffPeak-Nominal'!AQ$2,'Annual_Prices-Nominal'!$A$2:$AQ$2,0),FALSE),0)</f>
        <v>0</v>
      </c>
      <c r="AR97" s="37">
        <f>IF(AND(MONTH($B97)&gt;=5,MONTH($B97)&lt;=9),VLOOKUP($A97,'Annual_Prices-Nominal'!$A$1:$AQ$39,MATCH('Forecast-Peak_OffPeak-Nominal'!AR$2,'Annual_Prices-Nominal'!$A$2:$AQ$2,0),FALSE),0)</f>
        <v>0</v>
      </c>
      <c r="AT97" s="83">
        <f>VLOOKUP($A97,'Annual_Prices-Nominal'!$A$4:$CH$39,MATCH('Forecast-Peak_OffPeak-Nominal'!AT$3,'Annual_Prices-Nominal'!$A$3:$CH$3,0),FALSE)</f>
        <v>11.03</v>
      </c>
      <c r="AU97" s="38">
        <f>VLOOKUP($A97,'Annual_Prices-Nominal'!$A$4:$CH$39,MATCH('Forecast-Peak_OffPeak-Nominal'!AU$3,'Annual_Prices-Nominal'!$A$3:$CH$3,0),FALSE)</f>
        <v>11.03</v>
      </c>
      <c r="AV97" s="38">
        <f>VLOOKUP($A97,'Annual_Prices-Nominal'!$A$4:$CH$39,MATCH('Forecast-Peak_OffPeak-Nominal'!AV$3,'Annual_Prices-Nominal'!$A$3:$CH$3,0),FALSE)</f>
        <v>0</v>
      </c>
      <c r="AX97" s="31">
        <f t="shared" si="8"/>
        <v>8.5728830409356718</v>
      </c>
      <c r="AY97" s="32">
        <f t="shared" si="9"/>
        <v>8.4412853107344628</v>
      </c>
      <c r="AZ97" s="32">
        <f t="shared" si="10"/>
        <v>8.4067937853107342</v>
      </c>
      <c r="BA97" s="32">
        <f t="shared" si="11"/>
        <v>7.1477572559366758</v>
      </c>
      <c r="BB97" s="32">
        <f t="shared" si="12"/>
        <v>7.1715039577836412</v>
      </c>
      <c r="BC97" s="38">
        <f t="shared" si="13"/>
        <v>5.7101063829787231</v>
      </c>
      <c r="BE97" s="60">
        <v>201.68002250945739</v>
      </c>
      <c r="BF97" s="38">
        <v>267.93293664421935</v>
      </c>
      <c r="BH97" s="31">
        <f>VLOOKUP($A97,'Annual_Prices-Nominal'!$A:$CA,MATCH(BH$3,'Annual_Prices-Nominal'!$A$3:$CA$3,0),0)</f>
        <v>31</v>
      </c>
      <c r="BI97" s="31">
        <f>VLOOKUP($A97,'Annual_Prices-Nominal'!$A:$CA,MATCH(BI$3,'Annual_Prices-Nominal'!$A$3:$CA$3,0),0)</f>
        <v>15.89377</v>
      </c>
      <c r="BJ97" s="32">
        <f>VLOOKUP($A97,'Annual_Prices-Nominal'!$A:$CA,MATCH(BJ$3,'Annual_Prices-Nominal'!$A$3:$CA$3,0),0)</f>
        <v>15.89377</v>
      </c>
      <c r="BK97" s="32">
        <f>VLOOKUP($A97,'Annual_Prices-Nominal'!$A:$CA,MATCH(BK$3,'Annual_Prices-Nominal'!$A$3:$CA$3,0),0)</f>
        <v>23.1</v>
      </c>
      <c r="BL97" s="32">
        <f>VLOOKUP($A97,'Annual_Prices-Nominal'!$A:$CA,MATCH(BL$3,'Annual_Prices-Nominal'!$A$3:$CA$3,0),0)</f>
        <v>23.1</v>
      </c>
      <c r="BM97" s="32">
        <f>VLOOKUP($A97,'Annual_Prices-Nominal'!$A:$CA,MATCH(BM$3,'Annual_Prices-Nominal'!$A$3:$CA$3,0),0)</f>
        <v>23.1</v>
      </c>
      <c r="BN97" s="32">
        <f>VLOOKUP($A97,'Annual_Prices-Nominal'!$A:$CA,MATCH(BN$3,'Annual_Prices-Nominal'!$A$3:$CA$3,0),0)</f>
        <v>3.46</v>
      </c>
      <c r="BO97" s="32">
        <f>VLOOKUP($A97,'Annual_Prices-Nominal'!$A:$CA,MATCH(BO$3,'Annual_Prices-Nominal'!$A$3:$CA$3,0),0)</f>
        <v>9.24</v>
      </c>
      <c r="BP97" s="32">
        <f>VLOOKUP($A97,'Annual_Prices-Nominal'!$A:$CA,MATCH(BP$3,'Annual_Prices-Nominal'!$A$3:$CA$3,0),0)</f>
        <v>12.7</v>
      </c>
      <c r="BQ97" s="32">
        <f>VLOOKUP($A97,'Annual_Prices-Nominal'!$A:$CA,MATCH(BQ$3,'Annual_Prices-Nominal'!$A$3:$CA$3,0),0)</f>
        <v>17.61</v>
      </c>
      <c r="BR97" s="32">
        <f>VLOOKUP($A97,'Annual_Prices-Nominal'!$A:$CA,MATCH(BR$3,'Annual_Prices-Nominal'!$A$3:$CA$3,0),0)</f>
        <v>19.920000000000002</v>
      </c>
      <c r="BS97" s="32">
        <f>VLOOKUP($A97,'Annual_Prices-Nominal'!$A:$CA,MATCH(BS$3,'Annual_Prices-Nominal'!$A$3:$CA$3,0),0)</f>
        <v>17.899999999999999</v>
      </c>
      <c r="BT97" s="32">
        <f>VLOOKUP($A97,'Annual_Prices-Nominal'!$A:$CA,MATCH(BT$3,'Annual_Prices-Nominal'!$A$3:$CA$3,0),0)</f>
        <v>14.73</v>
      </c>
      <c r="BU97" s="32">
        <f>VLOOKUP($A97,'Annual_Prices-Nominal'!$A:$CA,MATCH(BU$3,'Annual_Prices-Nominal'!$A$3:$CA$3,0),0)</f>
        <v>14.73</v>
      </c>
      <c r="BV97" s="32">
        <f>VLOOKUP($A97,'Annual_Prices-Nominal'!$A:$CA,MATCH(BV$3,'Annual_Prices-Nominal'!$A$3:$CA$3,0),0)</f>
        <v>17.61</v>
      </c>
      <c r="BW97" s="32">
        <f>VLOOKUP($A97,'Annual_Prices-Nominal'!$A:$CA,MATCH(BW$3,'Annual_Prices-Nominal'!$A$3:$CA$3,0),0)</f>
        <v>12.13</v>
      </c>
      <c r="BX97" s="32">
        <f>VLOOKUP($A97,'Annual_Prices-Nominal'!$A:$CA,MATCH(BX$3,'Annual_Prices-Nominal'!$A$3:$CA$3,0),0)</f>
        <v>11.55</v>
      </c>
      <c r="BY97" s="32">
        <f>VLOOKUP($A97,'Annual_Prices-Nominal'!$A:$CA,MATCH(BY$3,'Annual_Prices-Nominal'!$A$3:$CA$3,0),0)</f>
        <v>3.46</v>
      </c>
      <c r="BZ97" s="32">
        <f>VLOOKUP($A97,'Annual_Prices-Nominal'!$A:$CA,MATCH(BZ$3,'Annual_Prices-Nominal'!$A$3:$CA$3,0),0)</f>
        <v>3.46</v>
      </c>
      <c r="CA97" s="32">
        <f>VLOOKUP($A97,'Annual_Prices-Nominal'!$A:$CA,MATCH(CA$3,'Annual_Prices-Nominal'!$A$3:$CA$3,0),0)</f>
        <v>2.772802</v>
      </c>
      <c r="CB97" s="38">
        <f>VLOOKUP($A97,'Annual_Prices-Nominal'!$A:$CA,MATCH(CB$3,'Annual_Prices-Nominal'!$A$3:$CA$3,0),0)</f>
        <v>1.1963619999999999</v>
      </c>
      <c r="CD97" s="39">
        <f>VLOOKUP($A97,GDP!$A$8:$D$50,3,0)</f>
        <v>1.8024281484977357E-2</v>
      </c>
    </row>
    <row r="98" spans="1:82" ht="14.4" x14ac:dyDescent="0.3">
      <c r="A98" s="23">
        <f t="shared" si="14"/>
        <v>2030</v>
      </c>
      <c r="B98" s="27">
        <f t="shared" si="15"/>
        <v>47788</v>
      </c>
      <c r="C98" s="31">
        <v>32.919750000000001</v>
      </c>
      <c r="D98" s="32">
        <v>31.873460000000001</v>
      </c>
      <c r="E98" s="32">
        <v>32.314430000000002</v>
      </c>
      <c r="F98" s="32">
        <v>30.900189999999998</v>
      </c>
      <c r="G98" s="32">
        <v>32.36065</v>
      </c>
      <c r="H98" s="32">
        <v>30.304559999999999</v>
      </c>
      <c r="I98" s="32">
        <v>29.2</v>
      </c>
      <c r="J98" s="32">
        <v>28.86</v>
      </c>
      <c r="K98" s="32">
        <v>28.91</v>
      </c>
      <c r="L98" s="32">
        <v>28.59</v>
      </c>
      <c r="M98" s="32">
        <v>27.44</v>
      </c>
      <c r="N98" s="32">
        <v>25.88</v>
      </c>
      <c r="P98" s="32">
        <f>VLOOKUP($A98,'Annual_Prices-Nominal'!$A$4:$X$39,MATCH('Forecast-Peak_OffPeak-Nominal'!P$3,'Annual_Prices-Nominal'!$A$3:$X$3,0),FALSE)</f>
        <v>90.543000000000006</v>
      </c>
      <c r="Q98" s="32">
        <f>VLOOKUP($A98,'Annual_Prices-Nominal'!$A$4:$X$39,MATCH('Forecast-Peak_OffPeak-Nominal'!Q$3,'Annual_Prices-Nominal'!$A$3:$X$3,0),FALSE)</f>
        <v>91.31</v>
      </c>
      <c r="R98" s="32">
        <f>VLOOKUP($A98,'Annual_Prices-Nominal'!$A$4:$X$39,MATCH('Forecast-Peak_OffPeak-Nominal'!R$3,'Annual_Prices-Nominal'!$A$3:$X$3,0),FALSE)</f>
        <v>90.65</v>
      </c>
      <c r="S98" s="32">
        <f>VLOOKUP($A98,'Annual_Prices-Nominal'!$A$4:$X$39,MATCH('Forecast-Peak_OffPeak-Nominal'!S$3,'Annual_Prices-Nominal'!$A$3:$X$3,0),FALSE)</f>
        <v>89.710000000000008</v>
      </c>
      <c r="T98" s="32">
        <f>VLOOKUP($A98,'Annual_Prices-Nominal'!$A$4:$X$39,MATCH('Forecast-Peak_OffPeak-Nominal'!T$3,'Annual_Prices-Nominal'!$A$3:$X$3,0),FALSE)</f>
        <v>49.201283883493488</v>
      </c>
      <c r="U98" s="32">
        <f>VLOOKUP($A98,'Annual_Prices-Nominal'!$A$4:$X$39,MATCH('Forecast-Peak_OffPeak-Nominal'!U$3,'Annual_Prices-Nominal'!$A$3:$X$3,0),FALSE)</f>
        <v>44.2</v>
      </c>
      <c r="V98" s="32">
        <f>VLOOKUP($A98,'Annual_Prices-Nominal'!$A$4:$X$39,MATCH('Forecast-Peak_OffPeak-Nominal'!V$3,'Annual_Prices-Nominal'!$A$3:$X$3,0),FALSE)</f>
        <v>45.295339130434783</v>
      </c>
      <c r="W98" s="32">
        <f>VLOOKUP($A98,'Annual_Prices-Nominal'!$A$4:$X$39,MATCH('Forecast-Peak_OffPeak-Nominal'!W$3,'Annual_Prices-Nominal'!$A$3:$X$3,0),FALSE)</f>
        <v>15.57</v>
      </c>
      <c r="X98" s="32">
        <f>VLOOKUP($A98,'Annual_Prices-Nominal'!$A$4:$X$39,MATCH('Forecast-Peak_OffPeak-Nominal'!X$3,'Annual_Prices-Nominal'!$A$3:$X$3,0),FALSE)</f>
        <v>13.77</v>
      </c>
      <c r="Y98" s="38">
        <f>VLOOKUP($A98,'Annual_Prices-Nominal'!$A$4:$X$39,MATCH('Forecast-Peak_OffPeak-Nominal'!Y$3,'Annual_Prices-Nominal'!$A$3:$X$3,0),FALSE)</f>
        <v>37.679829787234048</v>
      </c>
      <c r="AA98" s="31">
        <v>4.1100000000000003</v>
      </c>
      <c r="AB98" s="32">
        <v>3.68</v>
      </c>
      <c r="AC98" s="32">
        <v>3.66</v>
      </c>
      <c r="AD98" s="32">
        <v>4.16</v>
      </c>
      <c r="AE98" s="32">
        <v>4.08</v>
      </c>
      <c r="AF98" s="32">
        <v>4</v>
      </c>
      <c r="AG98" s="38">
        <v>0.34168978662613925</v>
      </c>
      <c r="AI98" s="32">
        <v>4.6936930605880587</v>
      </c>
      <c r="AJ98" s="38">
        <v>4.1745381193283455</v>
      </c>
      <c r="AL98" s="33">
        <v>0.58055364302545265</v>
      </c>
      <c r="AM98" s="33">
        <v>0.78243366547165882</v>
      </c>
      <c r="AO98" s="34">
        <f>VLOOKUP($A98,'Annual_Prices-Nominal'!$A$4:$CH$39,MATCH('Forecast-Peak_OffPeak-Nominal'!AO$3,'Annual_Prices-Nominal'!$A$3:$CH$3,0),FALSE)</f>
        <v>2</v>
      </c>
      <c r="AP98" s="35">
        <f>VLOOKUP($A98,'Annual_Prices-Nominal'!$A$4:$CH$39,MATCH('Forecast-Peak_OffPeak-Nominal'!AP$3,'Annual_Prices-Nominal'!$A$3:$CH$3,0),FALSE)</f>
        <v>2</v>
      </c>
      <c r="AQ98" s="36">
        <f>IF(AND(MONTH($B98)&gt;=5,MONTH($B98)&lt;=9),VLOOKUP($A98,'Annual_Prices-Nominal'!$A$1:$AQ$39,MATCH('Forecast-Peak_OffPeak-Nominal'!AQ$2,'Annual_Prices-Nominal'!$A$2:$AQ$2,0),FALSE),0)</f>
        <v>0</v>
      </c>
      <c r="AR98" s="37">
        <f>IF(AND(MONTH($B98)&gt;=5,MONTH($B98)&lt;=9),VLOOKUP($A98,'Annual_Prices-Nominal'!$A$1:$AQ$39,MATCH('Forecast-Peak_OffPeak-Nominal'!AR$2,'Annual_Prices-Nominal'!$A$2:$AQ$2,0),FALSE),0)</f>
        <v>0</v>
      </c>
      <c r="AT98" s="83">
        <f>VLOOKUP($A98,'Annual_Prices-Nominal'!$A$4:$CH$39,MATCH('Forecast-Peak_OffPeak-Nominal'!AT$3,'Annual_Prices-Nominal'!$A$3:$CH$3,0),FALSE)</f>
        <v>11.03</v>
      </c>
      <c r="AU98" s="38">
        <f>VLOOKUP($A98,'Annual_Prices-Nominal'!$A$4:$CH$39,MATCH('Forecast-Peak_OffPeak-Nominal'!AU$3,'Annual_Prices-Nominal'!$A$3:$CH$3,0),FALSE)</f>
        <v>11.03</v>
      </c>
      <c r="AV98" s="38">
        <f>VLOOKUP($A98,'Annual_Prices-Nominal'!$A$4:$CH$39,MATCH('Forecast-Peak_OffPeak-Nominal'!AV$3,'Annual_Prices-Nominal'!$A$3:$CH$3,0),FALSE)</f>
        <v>0</v>
      </c>
      <c r="AX98" s="31">
        <f t="shared" si="8"/>
        <v>8.9455842391304348</v>
      </c>
      <c r="AY98" s="32">
        <f t="shared" si="9"/>
        <v>8.0786075000000004</v>
      </c>
      <c r="AZ98" s="32">
        <f t="shared" si="10"/>
        <v>8.0901624999999999</v>
      </c>
      <c r="BA98" s="32">
        <f t="shared" si="11"/>
        <v>7.1568627450980387</v>
      </c>
      <c r="BB98" s="32">
        <f t="shared" si="12"/>
        <v>7.0857843137254903</v>
      </c>
      <c r="BC98" s="38">
        <f t="shared" si="13"/>
        <v>6.5961538461538458</v>
      </c>
      <c r="BE98" s="60">
        <v>201.68002250945739</v>
      </c>
      <c r="BF98" s="38">
        <v>267.93293664421935</v>
      </c>
      <c r="BH98" s="31">
        <f>VLOOKUP($A98,'Annual_Prices-Nominal'!$A:$CA,MATCH(BH$3,'Annual_Prices-Nominal'!$A$3:$CA$3,0),0)</f>
        <v>31</v>
      </c>
      <c r="BI98" s="31">
        <f>VLOOKUP($A98,'Annual_Prices-Nominal'!$A:$CA,MATCH(BI$3,'Annual_Prices-Nominal'!$A$3:$CA$3,0),0)</f>
        <v>15.89377</v>
      </c>
      <c r="BJ98" s="32">
        <f>VLOOKUP($A98,'Annual_Prices-Nominal'!$A:$CA,MATCH(BJ$3,'Annual_Prices-Nominal'!$A$3:$CA$3,0),0)</f>
        <v>15.89377</v>
      </c>
      <c r="BK98" s="32">
        <f>VLOOKUP($A98,'Annual_Prices-Nominal'!$A:$CA,MATCH(BK$3,'Annual_Prices-Nominal'!$A$3:$CA$3,0),0)</f>
        <v>23.1</v>
      </c>
      <c r="BL98" s="32">
        <f>VLOOKUP($A98,'Annual_Prices-Nominal'!$A:$CA,MATCH(BL$3,'Annual_Prices-Nominal'!$A$3:$CA$3,0),0)</f>
        <v>23.1</v>
      </c>
      <c r="BM98" s="32">
        <f>VLOOKUP($A98,'Annual_Prices-Nominal'!$A:$CA,MATCH(BM$3,'Annual_Prices-Nominal'!$A$3:$CA$3,0),0)</f>
        <v>23.1</v>
      </c>
      <c r="BN98" s="32">
        <f>VLOOKUP($A98,'Annual_Prices-Nominal'!$A:$CA,MATCH(BN$3,'Annual_Prices-Nominal'!$A$3:$CA$3,0),0)</f>
        <v>3.46</v>
      </c>
      <c r="BO98" s="32">
        <f>VLOOKUP($A98,'Annual_Prices-Nominal'!$A:$CA,MATCH(BO$3,'Annual_Prices-Nominal'!$A$3:$CA$3,0),0)</f>
        <v>9.24</v>
      </c>
      <c r="BP98" s="32">
        <f>VLOOKUP($A98,'Annual_Prices-Nominal'!$A:$CA,MATCH(BP$3,'Annual_Prices-Nominal'!$A$3:$CA$3,0),0)</f>
        <v>12.7</v>
      </c>
      <c r="BQ98" s="32">
        <f>VLOOKUP($A98,'Annual_Prices-Nominal'!$A:$CA,MATCH(BQ$3,'Annual_Prices-Nominal'!$A$3:$CA$3,0),0)</f>
        <v>17.61</v>
      </c>
      <c r="BR98" s="32">
        <f>VLOOKUP($A98,'Annual_Prices-Nominal'!$A:$CA,MATCH(BR$3,'Annual_Prices-Nominal'!$A$3:$CA$3,0),0)</f>
        <v>19.920000000000002</v>
      </c>
      <c r="BS98" s="32">
        <f>VLOOKUP($A98,'Annual_Prices-Nominal'!$A:$CA,MATCH(BS$3,'Annual_Prices-Nominal'!$A$3:$CA$3,0),0)</f>
        <v>17.899999999999999</v>
      </c>
      <c r="BT98" s="32">
        <f>VLOOKUP($A98,'Annual_Prices-Nominal'!$A:$CA,MATCH(BT$3,'Annual_Prices-Nominal'!$A$3:$CA$3,0),0)</f>
        <v>14.73</v>
      </c>
      <c r="BU98" s="32">
        <f>VLOOKUP($A98,'Annual_Prices-Nominal'!$A:$CA,MATCH(BU$3,'Annual_Prices-Nominal'!$A$3:$CA$3,0),0)</f>
        <v>14.73</v>
      </c>
      <c r="BV98" s="32">
        <f>VLOOKUP($A98,'Annual_Prices-Nominal'!$A:$CA,MATCH(BV$3,'Annual_Prices-Nominal'!$A$3:$CA$3,0),0)</f>
        <v>17.61</v>
      </c>
      <c r="BW98" s="32">
        <f>VLOOKUP($A98,'Annual_Prices-Nominal'!$A:$CA,MATCH(BW$3,'Annual_Prices-Nominal'!$A$3:$CA$3,0),0)</f>
        <v>12.13</v>
      </c>
      <c r="BX98" s="32">
        <f>VLOOKUP($A98,'Annual_Prices-Nominal'!$A:$CA,MATCH(BX$3,'Annual_Prices-Nominal'!$A$3:$CA$3,0),0)</f>
        <v>11.55</v>
      </c>
      <c r="BY98" s="32">
        <f>VLOOKUP($A98,'Annual_Prices-Nominal'!$A:$CA,MATCH(BY$3,'Annual_Prices-Nominal'!$A$3:$CA$3,0),0)</f>
        <v>3.46</v>
      </c>
      <c r="BZ98" s="32">
        <f>VLOOKUP($A98,'Annual_Prices-Nominal'!$A:$CA,MATCH(BZ$3,'Annual_Prices-Nominal'!$A$3:$CA$3,0),0)</f>
        <v>3.46</v>
      </c>
      <c r="CA98" s="32">
        <f>VLOOKUP($A98,'Annual_Prices-Nominal'!$A:$CA,MATCH(CA$3,'Annual_Prices-Nominal'!$A$3:$CA$3,0),0)</f>
        <v>2.772802</v>
      </c>
      <c r="CB98" s="38">
        <f>VLOOKUP($A98,'Annual_Prices-Nominal'!$A:$CA,MATCH(CB$3,'Annual_Prices-Nominal'!$A$3:$CA$3,0),0)</f>
        <v>1.1963619999999999</v>
      </c>
      <c r="CD98" s="39">
        <f>VLOOKUP($A98,GDP!$A$8:$D$50,3,0)</f>
        <v>1.8024281484977357E-2</v>
      </c>
    </row>
    <row r="99" spans="1:82" ht="14.4" x14ac:dyDescent="0.3">
      <c r="A99" s="23">
        <f t="shared" si="14"/>
        <v>2030</v>
      </c>
      <c r="B99" s="27">
        <f t="shared" si="15"/>
        <v>47818</v>
      </c>
      <c r="C99" s="31">
        <v>34.82103</v>
      </c>
      <c r="D99" s="32">
        <v>33.985849999999999</v>
      </c>
      <c r="E99" s="32">
        <v>34.90372</v>
      </c>
      <c r="F99" s="32">
        <v>34.284730000000003</v>
      </c>
      <c r="G99" s="32">
        <v>34.906190000000002</v>
      </c>
      <c r="H99" s="32">
        <v>33.725949999999997</v>
      </c>
      <c r="I99" s="32">
        <v>32.26</v>
      </c>
      <c r="J99" s="32">
        <v>32.520000000000003</v>
      </c>
      <c r="K99" s="32">
        <v>32.1</v>
      </c>
      <c r="L99" s="32">
        <v>32.32</v>
      </c>
      <c r="M99" s="32">
        <v>28.09</v>
      </c>
      <c r="N99" s="32">
        <v>30.8</v>
      </c>
      <c r="P99" s="32">
        <f>VLOOKUP($A99,'Annual_Prices-Nominal'!$A$4:$X$39,MATCH('Forecast-Peak_OffPeak-Nominal'!P$3,'Annual_Prices-Nominal'!$A$3:$X$3,0),FALSE)</f>
        <v>90.543000000000006</v>
      </c>
      <c r="Q99" s="32">
        <f>VLOOKUP($A99,'Annual_Prices-Nominal'!$A$4:$X$39,MATCH('Forecast-Peak_OffPeak-Nominal'!Q$3,'Annual_Prices-Nominal'!$A$3:$X$3,0),FALSE)</f>
        <v>91.31</v>
      </c>
      <c r="R99" s="32">
        <f>VLOOKUP($A99,'Annual_Prices-Nominal'!$A$4:$X$39,MATCH('Forecast-Peak_OffPeak-Nominal'!R$3,'Annual_Prices-Nominal'!$A$3:$X$3,0),FALSE)</f>
        <v>90.65</v>
      </c>
      <c r="S99" s="32">
        <f>VLOOKUP($A99,'Annual_Prices-Nominal'!$A$4:$X$39,MATCH('Forecast-Peak_OffPeak-Nominal'!S$3,'Annual_Prices-Nominal'!$A$3:$X$3,0),FALSE)</f>
        <v>89.710000000000008</v>
      </c>
      <c r="T99" s="32">
        <f>VLOOKUP($A99,'Annual_Prices-Nominal'!$A$4:$X$39,MATCH('Forecast-Peak_OffPeak-Nominal'!T$3,'Annual_Prices-Nominal'!$A$3:$X$3,0),FALSE)</f>
        <v>49.201283883493488</v>
      </c>
      <c r="U99" s="32">
        <f>VLOOKUP($A99,'Annual_Prices-Nominal'!$A$4:$X$39,MATCH('Forecast-Peak_OffPeak-Nominal'!U$3,'Annual_Prices-Nominal'!$A$3:$X$3,0),FALSE)</f>
        <v>44.2</v>
      </c>
      <c r="V99" s="32">
        <f>VLOOKUP($A99,'Annual_Prices-Nominal'!$A$4:$X$39,MATCH('Forecast-Peak_OffPeak-Nominal'!V$3,'Annual_Prices-Nominal'!$A$3:$X$3,0),FALSE)</f>
        <v>45.295339130434783</v>
      </c>
      <c r="W99" s="32">
        <f>VLOOKUP($A99,'Annual_Prices-Nominal'!$A$4:$X$39,MATCH('Forecast-Peak_OffPeak-Nominal'!W$3,'Annual_Prices-Nominal'!$A$3:$X$3,0),FALSE)</f>
        <v>15.57</v>
      </c>
      <c r="X99" s="32">
        <f>VLOOKUP($A99,'Annual_Prices-Nominal'!$A$4:$X$39,MATCH('Forecast-Peak_OffPeak-Nominal'!X$3,'Annual_Prices-Nominal'!$A$3:$X$3,0),FALSE)</f>
        <v>13.77</v>
      </c>
      <c r="Y99" s="38">
        <f>VLOOKUP($A99,'Annual_Prices-Nominal'!$A$4:$X$39,MATCH('Forecast-Peak_OffPeak-Nominal'!Y$3,'Annual_Prices-Nominal'!$A$3:$X$3,0),FALSE)</f>
        <v>37.679829787234048</v>
      </c>
      <c r="AA99" s="31">
        <v>4.59</v>
      </c>
      <c r="AB99" s="32">
        <v>4.24</v>
      </c>
      <c r="AC99" s="32">
        <v>3.96</v>
      </c>
      <c r="AD99" s="32">
        <v>4.72</v>
      </c>
      <c r="AE99" s="32">
        <v>4.5599999999999996</v>
      </c>
      <c r="AF99" s="32">
        <v>4.34</v>
      </c>
      <c r="AG99" s="38">
        <v>0.34168978662613925</v>
      </c>
      <c r="AI99" s="32">
        <v>5.177702882857429</v>
      </c>
      <c r="AJ99" s="38">
        <v>4.6585479415977158</v>
      </c>
      <c r="AL99" s="33">
        <v>0.56889999474973207</v>
      </c>
      <c r="AM99" s="33">
        <v>0.77078001719593836</v>
      </c>
      <c r="AO99" s="34">
        <f>VLOOKUP($A99,'Annual_Prices-Nominal'!$A$4:$CH$39,MATCH('Forecast-Peak_OffPeak-Nominal'!AO$3,'Annual_Prices-Nominal'!$A$3:$CH$3,0),FALSE)</f>
        <v>2</v>
      </c>
      <c r="AP99" s="35">
        <f>VLOOKUP($A99,'Annual_Prices-Nominal'!$A$4:$CH$39,MATCH('Forecast-Peak_OffPeak-Nominal'!AP$3,'Annual_Prices-Nominal'!$A$3:$CH$3,0),FALSE)</f>
        <v>2</v>
      </c>
      <c r="AQ99" s="36">
        <f>IF(AND(MONTH($B99)&gt;=5,MONTH($B99)&lt;=9),VLOOKUP($A99,'Annual_Prices-Nominal'!$A$1:$AQ$39,MATCH('Forecast-Peak_OffPeak-Nominal'!AQ$2,'Annual_Prices-Nominal'!$A$2:$AQ$2,0),FALSE),0)</f>
        <v>0</v>
      </c>
      <c r="AR99" s="37">
        <f>IF(AND(MONTH($B99)&gt;=5,MONTH($B99)&lt;=9),VLOOKUP($A99,'Annual_Prices-Nominal'!$A$1:$AQ$39,MATCH('Forecast-Peak_OffPeak-Nominal'!AR$2,'Annual_Prices-Nominal'!$A$2:$AQ$2,0),FALSE),0)</f>
        <v>0</v>
      </c>
      <c r="AT99" s="83">
        <f>VLOOKUP($A99,'Annual_Prices-Nominal'!$A$4:$CH$39,MATCH('Forecast-Peak_OffPeak-Nominal'!AT$3,'Annual_Prices-Nominal'!$A$3:$CH$3,0),FALSE)</f>
        <v>11.03</v>
      </c>
      <c r="AU99" s="38">
        <f>VLOOKUP($A99,'Annual_Prices-Nominal'!$A$4:$CH$39,MATCH('Forecast-Peak_OffPeak-Nominal'!AU$3,'Annual_Prices-Nominal'!$A$3:$CH$3,0),FALSE)</f>
        <v>11.03</v>
      </c>
      <c r="AV99" s="38">
        <f>VLOOKUP($A99,'Annual_Prices-Nominal'!$A$4:$CH$39,MATCH('Forecast-Peak_OffPeak-Nominal'!AV$3,'Annual_Prices-Nominal'!$A$3:$CH$3,0),FALSE)</f>
        <v>0</v>
      </c>
      <c r="AX99" s="31">
        <f t="shared" si="8"/>
        <v>8.2125070754716987</v>
      </c>
      <c r="AY99" s="32">
        <f t="shared" si="9"/>
        <v>8.0423317972350237</v>
      </c>
      <c r="AZ99" s="32">
        <f t="shared" si="10"/>
        <v>8.0429009216589868</v>
      </c>
      <c r="BA99" s="32">
        <f t="shared" si="11"/>
        <v>7.0745614035087723</v>
      </c>
      <c r="BB99" s="32">
        <f t="shared" si="12"/>
        <v>7.0394736842105274</v>
      </c>
      <c r="BC99" s="38">
        <f t="shared" si="13"/>
        <v>5.9512711864406782</v>
      </c>
      <c r="BE99" s="60">
        <v>201.68002250945739</v>
      </c>
      <c r="BF99" s="38">
        <v>267.93293664421935</v>
      </c>
      <c r="BH99" s="31">
        <f>VLOOKUP($A99,'Annual_Prices-Nominal'!$A:$CA,MATCH(BH$3,'Annual_Prices-Nominal'!$A$3:$CA$3,0),0)</f>
        <v>31</v>
      </c>
      <c r="BI99" s="31">
        <f>VLOOKUP($A99,'Annual_Prices-Nominal'!$A:$CA,MATCH(BI$3,'Annual_Prices-Nominal'!$A$3:$CA$3,0),0)</f>
        <v>15.89377</v>
      </c>
      <c r="BJ99" s="32">
        <f>VLOOKUP($A99,'Annual_Prices-Nominal'!$A:$CA,MATCH(BJ$3,'Annual_Prices-Nominal'!$A$3:$CA$3,0),0)</f>
        <v>15.89377</v>
      </c>
      <c r="BK99" s="32">
        <f>VLOOKUP($A99,'Annual_Prices-Nominal'!$A:$CA,MATCH(BK$3,'Annual_Prices-Nominal'!$A$3:$CA$3,0),0)</f>
        <v>23.1</v>
      </c>
      <c r="BL99" s="32">
        <f>VLOOKUP($A99,'Annual_Prices-Nominal'!$A:$CA,MATCH(BL$3,'Annual_Prices-Nominal'!$A$3:$CA$3,0),0)</f>
        <v>23.1</v>
      </c>
      <c r="BM99" s="32">
        <f>VLOOKUP($A99,'Annual_Prices-Nominal'!$A:$CA,MATCH(BM$3,'Annual_Prices-Nominal'!$A$3:$CA$3,0),0)</f>
        <v>23.1</v>
      </c>
      <c r="BN99" s="32">
        <f>VLOOKUP($A99,'Annual_Prices-Nominal'!$A:$CA,MATCH(BN$3,'Annual_Prices-Nominal'!$A$3:$CA$3,0),0)</f>
        <v>3.46</v>
      </c>
      <c r="BO99" s="32">
        <f>VLOOKUP($A99,'Annual_Prices-Nominal'!$A:$CA,MATCH(BO$3,'Annual_Prices-Nominal'!$A$3:$CA$3,0),0)</f>
        <v>9.24</v>
      </c>
      <c r="BP99" s="32">
        <f>VLOOKUP($A99,'Annual_Prices-Nominal'!$A:$CA,MATCH(BP$3,'Annual_Prices-Nominal'!$A$3:$CA$3,0),0)</f>
        <v>12.7</v>
      </c>
      <c r="BQ99" s="32">
        <f>VLOOKUP($A99,'Annual_Prices-Nominal'!$A:$CA,MATCH(BQ$3,'Annual_Prices-Nominal'!$A$3:$CA$3,0),0)</f>
        <v>17.61</v>
      </c>
      <c r="BR99" s="32">
        <f>VLOOKUP($A99,'Annual_Prices-Nominal'!$A:$CA,MATCH(BR$3,'Annual_Prices-Nominal'!$A$3:$CA$3,0),0)</f>
        <v>19.920000000000002</v>
      </c>
      <c r="BS99" s="32">
        <f>VLOOKUP($A99,'Annual_Prices-Nominal'!$A:$CA,MATCH(BS$3,'Annual_Prices-Nominal'!$A$3:$CA$3,0),0)</f>
        <v>17.899999999999999</v>
      </c>
      <c r="BT99" s="32">
        <f>VLOOKUP($A99,'Annual_Prices-Nominal'!$A:$CA,MATCH(BT$3,'Annual_Prices-Nominal'!$A$3:$CA$3,0),0)</f>
        <v>14.73</v>
      </c>
      <c r="BU99" s="32">
        <f>VLOOKUP($A99,'Annual_Prices-Nominal'!$A:$CA,MATCH(BU$3,'Annual_Prices-Nominal'!$A$3:$CA$3,0),0)</f>
        <v>14.73</v>
      </c>
      <c r="BV99" s="32">
        <f>VLOOKUP($A99,'Annual_Prices-Nominal'!$A:$CA,MATCH(BV$3,'Annual_Prices-Nominal'!$A$3:$CA$3,0),0)</f>
        <v>17.61</v>
      </c>
      <c r="BW99" s="32">
        <f>VLOOKUP($A99,'Annual_Prices-Nominal'!$A:$CA,MATCH(BW$3,'Annual_Prices-Nominal'!$A$3:$CA$3,0),0)</f>
        <v>12.13</v>
      </c>
      <c r="BX99" s="32">
        <f>VLOOKUP($A99,'Annual_Prices-Nominal'!$A:$CA,MATCH(BX$3,'Annual_Prices-Nominal'!$A$3:$CA$3,0),0)</f>
        <v>11.55</v>
      </c>
      <c r="BY99" s="32">
        <f>VLOOKUP($A99,'Annual_Prices-Nominal'!$A:$CA,MATCH(BY$3,'Annual_Prices-Nominal'!$A$3:$CA$3,0),0)</f>
        <v>3.46</v>
      </c>
      <c r="BZ99" s="32">
        <f>VLOOKUP($A99,'Annual_Prices-Nominal'!$A:$CA,MATCH(BZ$3,'Annual_Prices-Nominal'!$A$3:$CA$3,0),0)</f>
        <v>3.46</v>
      </c>
      <c r="CA99" s="32">
        <f>VLOOKUP($A99,'Annual_Prices-Nominal'!$A:$CA,MATCH(CA$3,'Annual_Prices-Nominal'!$A$3:$CA$3,0),0)</f>
        <v>2.772802</v>
      </c>
      <c r="CB99" s="38">
        <f>VLOOKUP($A99,'Annual_Prices-Nominal'!$A:$CA,MATCH(CB$3,'Annual_Prices-Nominal'!$A$3:$CA$3,0),0)</f>
        <v>1.1963619999999999</v>
      </c>
      <c r="CD99" s="39">
        <f>VLOOKUP($A99,GDP!$A$8:$D$50,3,0)</f>
        <v>1.8024281484977357E-2</v>
      </c>
    </row>
    <row r="100" spans="1:82" ht="14.4" x14ac:dyDescent="0.3">
      <c r="A100" s="23">
        <f t="shared" si="14"/>
        <v>2031</v>
      </c>
      <c r="B100" s="27">
        <f t="shared" si="15"/>
        <v>47849</v>
      </c>
      <c r="C100" s="31">
        <v>35.492280000000001</v>
      </c>
      <c r="D100" s="32">
        <v>35.126300000000001</v>
      </c>
      <c r="E100" s="32">
        <v>36.418590000000002</v>
      </c>
      <c r="F100" s="32">
        <v>33.891649999999998</v>
      </c>
      <c r="G100" s="32">
        <v>36.236980000000003</v>
      </c>
      <c r="H100" s="32">
        <v>32.07105</v>
      </c>
      <c r="I100" s="32">
        <v>31.78</v>
      </c>
      <c r="J100" s="32">
        <v>31.21</v>
      </c>
      <c r="K100" s="32">
        <v>31.77</v>
      </c>
      <c r="L100" s="32">
        <v>31.08</v>
      </c>
      <c r="M100" s="32">
        <v>28.31</v>
      </c>
      <c r="N100" s="32">
        <v>27.11</v>
      </c>
      <c r="P100" s="32">
        <f>VLOOKUP($A100,'Annual_Prices-Nominal'!$A$4:$X$39,MATCH('Forecast-Peak_OffPeak-Nominal'!P$3,'Annual_Prices-Nominal'!$A$3:$X$3,0),FALSE)</f>
        <v>92.358000000000004</v>
      </c>
      <c r="Q100" s="32">
        <f>VLOOKUP($A100,'Annual_Prices-Nominal'!$A$4:$X$39,MATCH('Forecast-Peak_OffPeak-Nominal'!Q$3,'Annual_Prices-Nominal'!$A$3:$X$3,0),FALSE)</f>
        <v>93.14</v>
      </c>
      <c r="R100" s="32">
        <f>VLOOKUP($A100,'Annual_Prices-Nominal'!$A$4:$X$39,MATCH('Forecast-Peak_OffPeak-Nominal'!R$3,'Annual_Prices-Nominal'!$A$3:$X$3,0),FALSE)</f>
        <v>92.21</v>
      </c>
      <c r="S100" s="32">
        <f>VLOOKUP($A100,'Annual_Prices-Nominal'!$A$4:$X$39,MATCH('Forecast-Peak_OffPeak-Nominal'!S$3,'Annual_Prices-Nominal'!$A$3:$X$3,0),FALSE)</f>
        <v>91.27</v>
      </c>
      <c r="T100" s="32">
        <f>VLOOKUP($A100,'Annual_Prices-Nominal'!$A$4:$X$39,MATCH('Forecast-Peak_OffPeak-Nominal'!T$3,'Annual_Prices-Nominal'!$A$3:$X$3,0),FALSE)</f>
        <v>50.556608752030805</v>
      </c>
      <c r="U100" s="32">
        <f>VLOOKUP($A100,'Annual_Prices-Nominal'!$A$4:$X$39,MATCH('Forecast-Peak_OffPeak-Nominal'!U$3,'Annual_Prices-Nominal'!$A$3:$X$3,0),FALSE)</f>
        <v>45.84</v>
      </c>
      <c r="V100" s="32">
        <f>VLOOKUP($A100,'Annual_Prices-Nominal'!$A$4:$X$39,MATCH('Forecast-Peak_OffPeak-Nominal'!V$3,'Annual_Prices-Nominal'!$A$3:$X$3,0),FALSE)</f>
        <v>45.855923478260863</v>
      </c>
      <c r="W100" s="32">
        <f>VLOOKUP($A100,'Annual_Prices-Nominal'!$A$4:$X$39,MATCH('Forecast-Peak_OffPeak-Nominal'!W$3,'Annual_Prices-Nominal'!$A$3:$X$3,0),FALSE)</f>
        <v>15.1</v>
      </c>
      <c r="X100" s="32">
        <f>VLOOKUP($A100,'Annual_Prices-Nominal'!$A$4:$X$39,MATCH('Forecast-Peak_OffPeak-Nominal'!X$3,'Annual_Prices-Nominal'!$A$3:$X$3,0),FALSE)</f>
        <v>13.06</v>
      </c>
      <c r="Y100" s="38">
        <f>VLOOKUP($A100,'Annual_Prices-Nominal'!$A$4:$X$39,MATCH('Forecast-Peak_OffPeak-Nominal'!Y$3,'Annual_Prices-Nominal'!$A$3:$X$3,0),FALSE)</f>
        <v>38.426638297872344</v>
      </c>
      <c r="AA100" s="31">
        <v>4.59</v>
      </c>
      <c r="AB100" s="32">
        <v>4.2</v>
      </c>
      <c r="AC100" s="32">
        <v>3.91</v>
      </c>
      <c r="AD100" s="32">
        <v>4.6900000000000004</v>
      </c>
      <c r="AE100" s="32">
        <v>4.5599999999999996</v>
      </c>
      <c r="AF100" s="32">
        <v>4.3499999999999996</v>
      </c>
      <c r="AG100" s="38">
        <v>0.348548164105485</v>
      </c>
      <c r="AI100" s="32">
        <v>5.153586054569101</v>
      </c>
      <c r="AJ100" s="38">
        <v>4.6496472423416453</v>
      </c>
      <c r="AL100" s="33">
        <v>0.59173579963947975</v>
      </c>
      <c r="AM100" s="33">
        <v>0.7951455963457007</v>
      </c>
      <c r="AO100" s="34">
        <f>VLOOKUP($A100,'Annual_Prices-Nominal'!$A$4:$CH$39,MATCH('Forecast-Peak_OffPeak-Nominal'!AO$3,'Annual_Prices-Nominal'!$A$3:$CH$3,0),FALSE)</f>
        <v>2</v>
      </c>
      <c r="AP100" s="35">
        <f>VLOOKUP($A100,'Annual_Prices-Nominal'!$A$4:$CH$39,MATCH('Forecast-Peak_OffPeak-Nominal'!AP$3,'Annual_Prices-Nominal'!$A$3:$CH$3,0),FALSE)</f>
        <v>2</v>
      </c>
      <c r="AQ100" s="36">
        <f>IF(AND(MONTH($B100)&gt;=5,MONTH($B100)&lt;=9),VLOOKUP($A100,'Annual_Prices-Nominal'!$A$1:$AQ$39,MATCH('Forecast-Peak_OffPeak-Nominal'!AQ$2,'Annual_Prices-Nominal'!$A$2:$AQ$2,0),FALSE),0)</f>
        <v>0</v>
      </c>
      <c r="AR100" s="37">
        <f>IF(AND(MONTH($B100)&gt;=5,MONTH($B100)&lt;=9),VLOOKUP($A100,'Annual_Prices-Nominal'!$A$1:$AQ$39,MATCH('Forecast-Peak_OffPeak-Nominal'!AR$2,'Annual_Prices-Nominal'!$A$2:$AQ$2,0),FALSE),0)</f>
        <v>0</v>
      </c>
      <c r="AT100" s="83">
        <f>VLOOKUP($A100,'Annual_Prices-Nominal'!$A$4:$CH$39,MATCH('Forecast-Peak_OffPeak-Nominal'!AT$3,'Annual_Prices-Nominal'!$A$3:$CH$3,0),FALSE)</f>
        <v>11.81</v>
      </c>
      <c r="AU100" s="38">
        <f>VLOOKUP($A100,'Annual_Prices-Nominal'!$A$4:$CH$39,MATCH('Forecast-Peak_OffPeak-Nominal'!AU$3,'Annual_Prices-Nominal'!$A$3:$CH$3,0),FALSE)</f>
        <v>11.81</v>
      </c>
      <c r="AV100" s="38">
        <f>VLOOKUP($A100,'Annual_Prices-Nominal'!$A$4:$CH$39,MATCH('Forecast-Peak_OffPeak-Nominal'!AV$3,'Annual_Prices-Nominal'!$A$3:$CH$3,0),FALSE)</f>
        <v>0</v>
      </c>
      <c r="AX100" s="31">
        <f t="shared" si="8"/>
        <v>8.4505428571428567</v>
      </c>
      <c r="AY100" s="32">
        <f t="shared" si="9"/>
        <v>8.3720896551724149</v>
      </c>
      <c r="AZ100" s="32">
        <f t="shared" si="10"/>
        <v>8.3303402298850582</v>
      </c>
      <c r="BA100" s="32">
        <f t="shared" si="11"/>
        <v>6.969298245614036</v>
      </c>
      <c r="BB100" s="32">
        <f t="shared" si="12"/>
        <v>6.9671052631578956</v>
      </c>
      <c r="BC100" s="38">
        <f t="shared" si="13"/>
        <v>6.0362473347547967</v>
      </c>
      <c r="BE100" s="60">
        <v>205.31853536336635</v>
      </c>
      <c r="BF100" s="38">
        <v>272.76671949407927</v>
      </c>
      <c r="BH100" s="31">
        <f>VLOOKUP($A100,'Annual_Prices-Nominal'!$A:$CA,MATCH(BH$3,'Annual_Prices-Nominal'!$A$3:$CA$3,0),0)</f>
        <v>31</v>
      </c>
      <c r="BI100" s="31">
        <f>VLOOKUP($A100,'Annual_Prices-Nominal'!$A:$CA,MATCH(BI$3,'Annual_Prices-Nominal'!$A$3:$CA$3,0),0)</f>
        <v>20.356590000000001</v>
      </c>
      <c r="BJ100" s="32">
        <f>VLOOKUP($A100,'Annual_Prices-Nominal'!$A:$CA,MATCH(BJ$3,'Annual_Prices-Nominal'!$A$3:$CA$3,0),0)</f>
        <v>20.356590000000001</v>
      </c>
      <c r="BK100" s="32">
        <f>VLOOKUP($A100,'Annual_Prices-Nominal'!$A:$CA,MATCH(BK$3,'Annual_Prices-Nominal'!$A$3:$CA$3,0),0)</f>
        <v>17.670000000000002</v>
      </c>
      <c r="BL100" s="32">
        <f>VLOOKUP($A100,'Annual_Prices-Nominal'!$A:$CA,MATCH(BL$3,'Annual_Prices-Nominal'!$A$3:$CA$3,0),0)</f>
        <v>17.670000000000002</v>
      </c>
      <c r="BM100" s="32">
        <f>VLOOKUP($A100,'Annual_Prices-Nominal'!$A:$CA,MATCH(BM$3,'Annual_Prices-Nominal'!$A$3:$CA$3,0),0)</f>
        <v>17.670000000000002</v>
      </c>
      <c r="BN100" s="32">
        <f>VLOOKUP($A100,'Annual_Prices-Nominal'!$A:$CA,MATCH(BN$3,'Annual_Prices-Nominal'!$A$3:$CA$3,0),0)</f>
        <v>3.53</v>
      </c>
      <c r="BO100" s="32">
        <f>VLOOKUP($A100,'Annual_Prices-Nominal'!$A:$CA,MATCH(BO$3,'Annual_Prices-Nominal'!$A$3:$CA$3,0),0)</f>
        <v>4.71</v>
      </c>
      <c r="BP100" s="32">
        <f>VLOOKUP($A100,'Annual_Prices-Nominal'!$A:$CA,MATCH(BP$3,'Annual_Prices-Nominal'!$A$3:$CA$3,0),0)</f>
        <v>8.84</v>
      </c>
      <c r="BQ100" s="32">
        <f>VLOOKUP($A100,'Annual_Prices-Nominal'!$A:$CA,MATCH(BQ$3,'Annual_Prices-Nominal'!$A$3:$CA$3,0),0)</f>
        <v>16.489999999999998</v>
      </c>
      <c r="BR100" s="32">
        <f>VLOOKUP($A100,'Annual_Prices-Nominal'!$A:$CA,MATCH(BR$3,'Annual_Prices-Nominal'!$A$3:$CA$3,0),0)</f>
        <v>18.850000000000001</v>
      </c>
      <c r="BS100" s="32">
        <f>VLOOKUP($A100,'Annual_Prices-Nominal'!$A:$CA,MATCH(BS$3,'Annual_Prices-Nominal'!$A$3:$CA$3,0),0)</f>
        <v>17.670000000000002</v>
      </c>
      <c r="BT100" s="32">
        <f>VLOOKUP($A100,'Annual_Prices-Nominal'!$A:$CA,MATCH(BT$3,'Annual_Prices-Nominal'!$A$3:$CA$3,0),0)</f>
        <v>14.14</v>
      </c>
      <c r="BU100" s="32">
        <f>VLOOKUP($A100,'Annual_Prices-Nominal'!$A:$CA,MATCH(BU$3,'Annual_Prices-Nominal'!$A$3:$CA$3,0),0)</f>
        <v>14.14</v>
      </c>
      <c r="BV100" s="32">
        <f>VLOOKUP($A100,'Annual_Prices-Nominal'!$A:$CA,MATCH(BV$3,'Annual_Prices-Nominal'!$A$3:$CA$3,0),0)</f>
        <v>15.61</v>
      </c>
      <c r="BW100" s="32">
        <f>VLOOKUP($A100,'Annual_Prices-Nominal'!$A:$CA,MATCH(BW$3,'Annual_Prices-Nominal'!$A$3:$CA$3,0),0)</f>
        <v>11.78</v>
      </c>
      <c r="BX100" s="32">
        <f>VLOOKUP($A100,'Annual_Prices-Nominal'!$A:$CA,MATCH(BX$3,'Annual_Prices-Nominal'!$A$3:$CA$3,0),0)</f>
        <v>11.78</v>
      </c>
      <c r="BY100" s="32">
        <f>VLOOKUP($A100,'Annual_Prices-Nominal'!$A:$CA,MATCH(BY$3,'Annual_Prices-Nominal'!$A$3:$CA$3,0),0)</f>
        <v>3.53</v>
      </c>
      <c r="BZ100" s="32">
        <f>VLOOKUP($A100,'Annual_Prices-Nominal'!$A:$CA,MATCH(BZ$3,'Annual_Prices-Nominal'!$A$3:$CA$3,0),0)</f>
        <v>3.53</v>
      </c>
      <c r="CA100" s="32">
        <f>VLOOKUP($A100,'Annual_Prices-Nominal'!$A:$CA,MATCH(CA$3,'Annual_Prices-Nominal'!$A$3:$CA$3,0),0)</f>
        <v>3.151608</v>
      </c>
      <c r="CB100" s="38">
        <f>VLOOKUP($A100,'Annual_Prices-Nominal'!$A:$CA,MATCH(CB$3,'Annual_Prices-Nominal'!$A$3:$CA$3,0),0)</f>
        <v>1.694002</v>
      </c>
      <c r="CD100" s="39">
        <f>VLOOKUP($A100,GDP!$A$8:$D$50,3,0)</f>
        <v>1.8041017690477178E-2</v>
      </c>
    </row>
    <row r="101" spans="1:82" ht="14.4" x14ac:dyDescent="0.3">
      <c r="A101" s="23">
        <f t="shared" si="14"/>
        <v>2031</v>
      </c>
      <c r="B101" s="27">
        <f t="shared" si="15"/>
        <v>47880</v>
      </c>
      <c r="C101" s="31">
        <v>32.276949999999999</v>
      </c>
      <c r="D101" s="32">
        <v>32.222360000000002</v>
      </c>
      <c r="E101" s="32">
        <v>33.582639999999998</v>
      </c>
      <c r="F101" s="32">
        <v>33.180259999999997</v>
      </c>
      <c r="G101" s="32">
        <v>33.072029999999998</v>
      </c>
      <c r="H101" s="32">
        <v>32.334690000000002</v>
      </c>
      <c r="I101" s="32">
        <v>28.73</v>
      </c>
      <c r="J101" s="32">
        <v>30.84</v>
      </c>
      <c r="K101" s="32">
        <v>28.62</v>
      </c>
      <c r="L101" s="32">
        <v>30.67</v>
      </c>
      <c r="M101" s="32">
        <v>24.61</v>
      </c>
      <c r="N101" s="32">
        <v>28.25</v>
      </c>
      <c r="P101" s="32">
        <f>VLOOKUP($A101,'Annual_Prices-Nominal'!$A$4:$X$39,MATCH('Forecast-Peak_OffPeak-Nominal'!P$3,'Annual_Prices-Nominal'!$A$3:$X$3,0),FALSE)</f>
        <v>92.358000000000004</v>
      </c>
      <c r="Q101" s="32">
        <f>VLOOKUP($A101,'Annual_Prices-Nominal'!$A$4:$X$39,MATCH('Forecast-Peak_OffPeak-Nominal'!Q$3,'Annual_Prices-Nominal'!$A$3:$X$3,0),FALSE)</f>
        <v>93.14</v>
      </c>
      <c r="R101" s="32">
        <f>VLOOKUP($A101,'Annual_Prices-Nominal'!$A$4:$X$39,MATCH('Forecast-Peak_OffPeak-Nominal'!R$3,'Annual_Prices-Nominal'!$A$3:$X$3,0),FALSE)</f>
        <v>92.21</v>
      </c>
      <c r="S101" s="32">
        <f>VLOOKUP($A101,'Annual_Prices-Nominal'!$A$4:$X$39,MATCH('Forecast-Peak_OffPeak-Nominal'!S$3,'Annual_Prices-Nominal'!$A$3:$X$3,0),FALSE)</f>
        <v>91.27</v>
      </c>
      <c r="T101" s="32">
        <f>VLOOKUP($A101,'Annual_Prices-Nominal'!$A$4:$X$39,MATCH('Forecast-Peak_OffPeak-Nominal'!T$3,'Annual_Prices-Nominal'!$A$3:$X$3,0),FALSE)</f>
        <v>50.556608752030805</v>
      </c>
      <c r="U101" s="32">
        <f>VLOOKUP($A101,'Annual_Prices-Nominal'!$A$4:$X$39,MATCH('Forecast-Peak_OffPeak-Nominal'!U$3,'Annual_Prices-Nominal'!$A$3:$X$3,0),FALSE)</f>
        <v>45.84</v>
      </c>
      <c r="V101" s="32">
        <f>VLOOKUP($A101,'Annual_Prices-Nominal'!$A$4:$X$39,MATCH('Forecast-Peak_OffPeak-Nominal'!V$3,'Annual_Prices-Nominal'!$A$3:$X$3,0),FALSE)</f>
        <v>45.855923478260863</v>
      </c>
      <c r="W101" s="32">
        <f>VLOOKUP($A101,'Annual_Prices-Nominal'!$A$4:$X$39,MATCH('Forecast-Peak_OffPeak-Nominal'!W$3,'Annual_Prices-Nominal'!$A$3:$X$3,0),FALSE)</f>
        <v>15.1</v>
      </c>
      <c r="X101" s="32">
        <f>VLOOKUP($A101,'Annual_Prices-Nominal'!$A$4:$X$39,MATCH('Forecast-Peak_OffPeak-Nominal'!X$3,'Annual_Prices-Nominal'!$A$3:$X$3,0),FALSE)</f>
        <v>13.06</v>
      </c>
      <c r="Y101" s="38">
        <f>VLOOKUP($A101,'Annual_Prices-Nominal'!$A$4:$X$39,MATCH('Forecast-Peak_OffPeak-Nominal'!Y$3,'Annual_Prices-Nominal'!$A$3:$X$3,0),FALSE)</f>
        <v>38.426638297872344</v>
      </c>
      <c r="AA101" s="31">
        <v>4.3899999999999997</v>
      </c>
      <c r="AB101" s="32">
        <v>3.99</v>
      </c>
      <c r="AC101" s="32">
        <v>3.96</v>
      </c>
      <c r="AD101" s="32">
        <v>4.4800000000000004</v>
      </c>
      <c r="AE101" s="32">
        <v>4.3499999999999996</v>
      </c>
      <c r="AF101" s="32">
        <v>4.28</v>
      </c>
      <c r="AG101" s="38">
        <v>0.348548164105485</v>
      </c>
      <c r="AI101" s="32">
        <v>4.9527570008307515</v>
      </c>
      <c r="AJ101" s="38">
        <v>4.4488181886032958</v>
      </c>
      <c r="AL101" s="33">
        <v>0.59406527864738401</v>
      </c>
      <c r="AM101" s="33">
        <v>0.79747507535360507</v>
      </c>
      <c r="AO101" s="34">
        <f>VLOOKUP($A101,'Annual_Prices-Nominal'!$A$4:$CH$39,MATCH('Forecast-Peak_OffPeak-Nominal'!AO$3,'Annual_Prices-Nominal'!$A$3:$CH$3,0),FALSE)</f>
        <v>2</v>
      </c>
      <c r="AP101" s="35">
        <f>VLOOKUP($A101,'Annual_Prices-Nominal'!$A$4:$CH$39,MATCH('Forecast-Peak_OffPeak-Nominal'!AP$3,'Annual_Prices-Nominal'!$A$3:$CH$3,0),FALSE)</f>
        <v>2</v>
      </c>
      <c r="AQ101" s="36">
        <f>IF(AND(MONTH($B101)&gt;=5,MONTH($B101)&lt;=9),VLOOKUP($A101,'Annual_Prices-Nominal'!$A$1:$AQ$39,MATCH('Forecast-Peak_OffPeak-Nominal'!AQ$2,'Annual_Prices-Nominal'!$A$2:$AQ$2,0),FALSE),0)</f>
        <v>0</v>
      </c>
      <c r="AR101" s="37">
        <f>IF(AND(MONTH($B101)&gt;=5,MONTH($B101)&lt;=9),VLOOKUP($A101,'Annual_Prices-Nominal'!$A$1:$AQ$39,MATCH('Forecast-Peak_OffPeak-Nominal'!AR$2,'Annual_Prices-Nominal'!$A$2:$AQ$2,0),FALSE),0)</f>
        <v>0</v>
      </c>
      <c r="AT101" s="83">
        <f>VLOOKUP($A101,'Annual_Prices-Nominal'!$A$4:$CH$39,MATCH('Forecast-Peak_OffPeak-Nominal'!AT$3,'Annual_Prices-Nominal'!$A$3:$CH$3,0),FALSE)</f>
        <v>11.81</v>
      </c>
      <c r="AU101" s="38">
        <f>VLOOKUP($A101,'Annual_Prices-Nominal'!$A$4:$CH$39,MATCH('Forecast-Peak_OffPeak-Nominal'!AU$3,'Annual_Prices-Nominal'!$A$3:$CH$3,0),FALSE)</f>
        <v>11.81</v>
      </c>
      <c r="AV101" s="38">
        <f>VLOOKUP($A101,'Annual_Prices-Nominal'!$A$4:$CH$39,MATCH('Forecast-Peak_OffPeak-Nominal'!AV$3,'Annual_Prices-Nominal'!$A$3:$CH$3,0),FALSE)</f>
        <v>0</v>
      </c>
      <c r="AX101" s="31">
        <f t="shared" si="8"/>
        <v>8.0894611528822047</v>
      </c>
      <c r="AY101" s="32">
        <f t="shared" si="9"/>
        <v>7.8464112149532701</v>
      </c>
      <c r="AZ101" s="32">
        <f t="shared" si="10"/>
        <v>7.7271098130841116</v>
      </c>
      <c r="BA101" s="32">
        <f t="shared" si="11"/>
        <v>6.6045977011494257</v>
      </c>
      <c r="BB101" s="32">
        <f t="shared" si="12"/>
        <v>6.5793103448275874</v>
      </c>
      <c r="BC101" s="38">
        <f t="shared" si="13"/>
        <v>5.4933035714285712</v>
      </c>
      <c r="BE101" s="60">
        <v>205.31853536336635</v>
      </c>
      <c r="BF101" s="38">
        <v>272.76671949407927</v>
      </c>
      <c r="BH101" s="31">
        <f>VLOOKUP($A101,'Annual_Prices-Nominal'!$A:$CA,MATCH(BH$3,'Annual_Prices-Nominal'!$A$3:$CA$3,0),0)</f>
        <v>31</v>
      </c>
      <c r="BI101" s="31">
        <f>VLOOKUP($A101,'Annual_Prices-Nominal'!$A:$CA,MATCH(BI$3,'Annual_Prices-Nominal'!$A$3:$CA$3,0),0)</f>
        <v>20.356590000000001</v>
      </c>
      <c r="BJ101" s="32">
        <f>VLOOKUP($A101,'Annual_Prices-Nominal'!$A:$CA,MATCH(BJ$3,'Annual_Prices-Nominal'!$A$3:$CA$3,0),0)</f>
        <v>20.356590000000001</v>
      </c>
      <c r="BK101" s="32">
        <f>VLOOKUP($A101,'Annual_Prices-Nominal'!$A:$CA,MATCH(BK$3,'Annual_Prices-Nominal'!$A$3:$CA$3,0),0)</f>
        <v>17.670000000000002</v>
      </c>
      <c r="BL101" s="32">
        <f>VLOOKUP($A101,'Annual_Prices-Nominal'!$A:$CA,MATCH(BL$3,'Annual_Prices-Nominal'!$A$3:$CA$3,0),0)</f>
        <v>17.670000000000002</v>
      </c>
      <c r="BM101" s="32">
        <f>VLOOKUP($A101,'Annual_Prices-Nominal'!$A:$CA,MATCH(BM$3,'Annual_Prices-Nominal'!$A$3:$CA$3,0),0)</f>
        <v>17.670000000000002</v>
      </c>
      <c r="BN101" s="32">
        <f>VLOOKUP($A101,'Annual_Prices-Nominal'!$A:$CA,MATCH(BN$3,'Annual_Prices-Nominal'!$A$3:$CA$3,0),0)</f>
        <v>3.53</v>
      </c>
      <c r="BO101" s="32">
        <f>VLOOKUP($A101,'Annual_Prices-Nominal'!$A:$CA,MATCH(BO$3,'Annual_Prices-Nominal'!$A$3:$CA$3,0),0)</f>
        <v>4.71</v>
      </c>
      <c r="BP101" s="32">
        <f>VLOOKUP($A101,'Annual_Prices-Nominal'!$A:$CA,MATCH(BP$3,'Annual_Prices-Nominal'!$A$3:$CA$3,0),0)</f>
        <v>8.84</v>
      </c>
      <c r="BQ101" s="32">
        <f>VLOOKUP($A101,'Annual_Prices-Nominal'!$A:$CA,MATCH(BQ$3,'Annual_Prices-Nominal'!$A$3:$CA$3,0),0)</f>
        <v>16.489999999999998</v>
      </c>
      <c r="BR101" s="32">
        <f>VLOOKUP($A101,'Annual_Prices-Nominal'!$A:$CA,MATCH(BR$3,'Annual_Prices-Nominal'!$A$3:$CA$3,0),0)</f>
        <v>18.850000000000001</v>
      </c>
      <c r="BS101" s="32">
        <f>VLOOKUP($A101,'Annual_Prices-Nominal'!$A:$CA,MATCH(BS$3,'Annual_Prices-Nominal'!$A$3:$CA$3,0),0)</f>
        <v>17.670000000000002</v>
      </c>
      <c r="BT101" s="32">
        <f>VLOOKUP($A101,'Annual_Prices-Nominal'!$A:$CA,MATCH(BT$3,'Annual_Prices-Nominal'!$A$3:$CA$3,0),0)</f>
        <v>14.14</v>
      </c>
      <c r="BU101" s="32">
        <f>VLOOKUP($A101,'Annual_Prices-Nominal'!$A:$CA,MATCH(BU$3,'Annual_Prices-Nominal'!$A$3:$CA$3,0),0)</f>
        <v>14.14</v>
      </c>
      <c r="BV101" s="32">
        <f>VLOOKUP($A101,'Annual_Prices-Nominal'!$A:$CA,MATCH(BV$3,'Annual_Prices-Nominal'!$A$3:$CA$3,0),0)</f>
        <v>15.61</v>
      </c>
      <c r="BW101" s="32">
        <f>VLOOKUP($A101,'Annual_Prices-Nominal'!$A:$CA,MATCH(BW$3,'Annual_Prices-Nominal'!$A$3:$CA$3,0),0)</f>
        <v>11.78</v>
      </c>
      <c r="BX101" s="32">
        <f>VLOOKUP($A101,'Annual_Prices-Nominal'!$A:$CA,MATCH(BX$3,'Annual_Prices-Nominal'!$A$3:$CA$3,0),0)</f>
        <v>11.78</v>
      </c>
      <c r="BY101" s="32">
        <f>VLOOKUP($A101,'Annual_Prices-Nominal'!$A:$CA,MATCH(BY$3,'Annual_Prices-Nominal'!$A$3:$CA$3,0),0)</f>
        <v>3.53</v>
      </c>
      <c r="BZ101" s="32">
        <f>VLOOKUP($A101,'Annual_Prices-Nominal'!$A:$CA,MATCH(BZ$3,'Annual_Prices-Nominal'!$A$3:$CA$3,0),0)</f>
        <v>3.53</v>
      </c>
      <c r="CA101" s="32">
        <f>VLOOKUP($A101,'Annual_Prices-Nominal'!$A:$CA,MATCH(CA$3,'Annual_Prices-Nominal'!$A$3:$CA$3,0),0)</f>
        <v>3.151608</v>
      </c>
      <c r="CB101" s="38">
        <f>VLOOKUP($A101,'Annual_Prices-Nominal'!$A:$CA,MATCH(CB$3,'Annual_Prices-Nominal'!$A$3:$CA$3,0),0)</f>
        <v>1.694002</v>
      </c>
      <c r="CD101" s="39">
        <f>VLOOKUP($A101,GDP!$A$8:$D$50,3,0)</f>
        <v>1.8041017690477178E-2</v>
      </c>
    </row>
    <row r="102" spans="1:82" ht="14.4" x14ac:dyDescent="0.3">
      <c r="A102" s="23">
        <f t="shared" si="14"/>
        <v>2031</v>
      </c>
      <c r="B102" s="27">
        <f t="shared" si="15"/>
        <v>47908</v>
      </c>
      <c r="C102" s="31">
        <v>31.37154</v>
      </c>
      <c r="D102" s="32">
        <v>31.367280000000001</v>
      </c>
      <c r="E102" s="32">
        <v>31.697019999999998</v>
      </c>
      <c r="F102" s="32">
        <v>29.209209999999999</v>
      </c>
      <c r="G102" s="32">
        <v>31.144110000000001</v>
      </c>
      <c r="H102" s="32">
        <v>27.832529999999998</v>
      </c>
      <c r="I102" s="32">
        <v>29.11</v>
      </c>
      <c r="J102" s="32">
        <v>27.86</v>
      </c>
      <c r="K102" s="32">
        <v>29.09</v>
      </c>
      <c r="L102" s="32">
        <v>27.88</v>
      </c>
      <c r="M102" s="32">
        <v>22.53</v>
      </c>
      <c r="N102" s="32">
        <v>22.2</v>
      </c>
      <c r="P102" s="32">
        <f>VLOOKUP($A102,'Annual_Prices-Nominal'!$A$4:$X$39,MATCH('Forecast-Peak_OffPeak-Nominal'!P$3,'Annual_Prices-Nominal'!$A$3:$X$3,0),FALSE)</f>
        <v>92.358000000000004</v>
      </c>
      <c r="Q102" s="32">
        <f>VLOOKUP($A102,'Annual_Prices-Nominal'!$A$4:$X$39,MATCH('Forecast-Peak_OffPeak-Nominal'!Q$3,'Annual_Prices-Nominal'!$A$3:$X$3,0),FALSE)</f>
        <v>93.14</v>
      </c>
      <c r="R102" s="32">
        <f>VLOOKUP($A102,'Annual_Prices-Nominal'!$A$4:$X$39,MATCH('Forecast-Peak_OffPeak-Nominal'!R$3,'Annual_Prices-Nominal'!$A$3:$X$3,0),FALSE)</f>
        <v>92.21</v>
      </c>
      <c r="S102" s="32">
        <f>VLOOKUP($A102,'Annual_Prices-Nominal'!$A$4:$X$39,MATCH('Forecast-Peak_OffPeak-Nominal'!S$3,'Annual_Prices-Nominal'!$A$3:$X$3,0),FALSE)</f>
        <v>91.27</v>
      </c>
      <c r="T102" s="32">
        <f>VLOOKUP($A102,'Annual_Prices-Nominal'!$A$4:$X$39,MATCH('Forecast-Peak_OffPeak-Nominal'!T$3,'Annual_Prices-Nominal'!$A$3:$X$3,0),FALSE)</f>
        <v>50.556608752030805</v>
      </c>
      <c r="U102" s="32">
        <f>VLOOKUP($A102,'Annual_Prices-Nominal'!$A$4:$X$39,MATCH('Forecast-Peak_OffPeak-Nominal'!U$3,'Annual_Prices-Nominal'!$A$3:$X$3,0),FALSE)</f>
        <v>45.84</v>
      </c>
      <c r="V102" s="32">
        <f>VLOOKUP($A102,'Annual_Prices-Nominal'!$A$4:$X$39,MATCH('Forecast-Peak_OffPeak-Nominal'!V$3,'Annual_Prices-Nominal'!$A$3:$X$3,0),FALSE)</f>
        <v>45.855923478260863</v>
      </c>
      <c r="W102" s="32">
        <f>VLOOKUP($A102,'Annual_Prices-Nominal'!$A$4:$X$39,MATCH('Forecast-Peak_OffPeak-Nominal'!W$3,'Annual_Prices-Nominal'!$A$3:$X$3,0),FALSE)</f>
        <v>15.1</v>
      </c>
      <c r="X102" s="32">
        <f>VLOOKUP($A102,'Annual_Prices-Nominal'!$A$4:$X$39,MATCH('Forecast-Peak_OffPeak-Nominal'!X$3,'Annual_Prices-Nominal'!$A$3:$X$3,0),FALSE)</f>
        <v>13.06</v>
      </c>
      <c r="Y102" s="38">
        <f>VLOOKUP($A102,'Annual_Prices-Nominal'!$A$4:$X$39,MATCH('Forecast-Peak_OffPeak-Nominal'!Y$3,'Annual_Prices-Nominal'!$A$3:$X$3,0),FALSE)</f>
        <v>38.426638297872344</v>
      </c>
      <c r="AA102" s="31">
        <v>4.34</v>
      </c>
      <c r="AB102" s="32">
        <v>4.0199999999999996</v>
      </c>
      <c r="AC102" s="32">
        <v>3.97</v>
      </c>
      <c r="AD102" s="32">
        <v>4.5</v>
      </c>
      <c r="AE102" s="32">
        <v>4.32</v>
      </c>
      <c r="AF102" s="32">
        <v>4.21</v>
      </c>
      <c r="AG102" s="38">
        <v>0.348548164105485</v>
      </c>
      <c r="AI102" s="32">
        <v>4.9092608950645014</v>
      </c>
      <c r="AJ102" s="38">
        <v>4.4053220828370456</v>
      </c>
      <c r="AL102" s="33">
        <v>0.59313076080274751</v>
      </c>
      <c r="AM102" s="33">
        <v>0.79654055750896846</v>
      </c>
      <c r="AO102" s="34">
        <f>VLOOKUP($A102,'Annual_Prices-Nominal'!$A$4:$CH$39,MATCH('Forecast-Peak_OffPeak-Nominal'!AO$3,'Annual_Prices-Nominal'!$A$3:$CH$3,0),FALSE)</f>
        <v>2</v>
      </c>
      <c r="AP102" s="35">
        <f>VLOOKUP($A102,'Annual_Prices-Nominal'!$A$4:$CH$39,MATCH('Forecast-Peak_OffPeak-Nominal'!AP$3,'Annual_Prices-Nominal'!$A$3:$CH$3,0),FALSE)</f>
        <v>2</v>
      </c>
      <c r="AQ102" s="36">
        <f>IF(AND(MONTH($B102)&gt;=5,MONTH($B102)&lt;=9),VLOOKUP($A102,'Annual_Prices-Nominal'!$A$1:$AQ$39,MATCH('Forecast-Peak_OffPeak-Nominal'!AQ$2,'Annual_Prices-Nominal'!$A$2:$AQ$2,0),FALSE),0)</f>
        <v>0</v>
      </c>
      <c r="AR102" s="37">
        <f>IF(AND(MONTH($B102)&gt;=5,MONTH($B102)&lt;=9),VLOOKUP($A102,'Annual_Prices-Nominal'!$A$1:$AQ$39,MATCH('Forecast-Peak_OffPeak-Nominal'!AR$2,'Annual_Prices-Nominal'!$A$2:$AQ$2,0),FALSE),0)</f>
        <v>0</v>
      </c>
      <c r="AT102" s="83">
        <f>VLOOKUP($A102,'Annual_Prices-Nominal'!$A$4:$CH$39,MATCH('Forecast-Peak_OffPeak-Nominal'!AT$3,'Annual_Prices-Nominal'!$A$3:$CH$3,0),FALSE)</f>
        <v>11.81</v>
      </c>
      <c r="AU102" s="38">
        <f>VLOOKUP($A102,'Annual_Prices-Nominal'!$A$4:$CH$39,MATCH('Forecast-Peak_OffPeak-Nominal'!AU$3,'Annual_Prices-Nominal'!$A$3:$CH$3,0),FALSE)</f>
        <v>11.81</v>
      </c>
      <c r="AV102" s="38">
        <f>VLOOKUP($A102,'Annual_Prices-Nominal'!$A$4:$CH$39,MATCH('Forecast-Peak_OffPeak-Nominal'!AV$3,'Annual_Prices-Nominal'!$A$3:$CH$3,0),FALSE)</f>
        <v>0</v>
      </c>
      <c r="AX102" s="31">
        <f t="shared" si="8"/>
        <v>7.803865671641792</v>
      </c>
      <c r="AY102" s="32">
        <f t="shared" si="9"/>
        <v>7.5289833729216147</v>
      </c>
      <c r="AZ102" s="32">
        <f t="shared" si="10"/>
        <v>7.3976508313539195</v>
      </c>
      <c r="BA102" s="32">
        <f t="shared" si="11"/>
        <v>6.7384259259259256</v>
      </c>
      <c r="BB102" s="32">
        <f t="shared" si="12"/>
        <v>6.7337962962962958</v>
      </c>
      <c r="BC102" s="38">
        <f t="shared" si="13"/>
        <v>5.0066666666666668</v>
      </c>
      <c r="BE102" s="60">
        <v>205.31853536336635</v>
      </c>
      <c r="BF102" s="38">
        <v>272.76671949407927</v>
      </c>
      <c r="BH102" s="31">
        <f>VLOOKUP($A102,'Annual_Prices-Nominal'!$A:$CA,MATCH(BH$3,'Annual_Prices-Nominal'!$A$3:$CA$3,0),0)</f>
        <v>31</v>
      </c>
      <c r="BI102" s="31">
        <f>VLOOKUP($A102,'Annual_Prices-Nominal'!$A:$CA,MATCH(BI$3,'Annual_Prices-Nominal'!$A$3:$CA$3,0),0)</f>
        <v>20.356590000000001</v>
      </c>
      <c r="BJ102" s="32">
        <f>VLOOKUP($A102,'Annual_Prices-Nominal'!$A:$CA,MATCH(BJ$3,'Annual_Prices-Nominal'!$A$3:$CA$3,0),0)</f>
        <v>20.356590000000001</v>
      </c>
      <c r="BK102" s="32">
        <f>VLOOKUP($A102,'Annual_Prices-Nominal'!$A:$CA,MATCH(BK$3,'Annual_Prices-Nominal'!$A$3:$CA$3,0),0)</f>
        <v>17.670000000000002</v>
      </c>
      <c r="BL102" s="32">
        <f>VLOOKUP($A102,'Annual_Prices-Nominal'!$A:$CA,MATCH(BL$3,'Annual_Prices-Nominal'!$A$3:$CA$3,0),0)</f>
        <v>17.670000000000002</v>
      </c>
      <c r="BM102" s="32">
        <f>VLOOKUP($A102,'Annual_Prices-Nominal'!$A:$CA,MATCH(BM$3,'Annual_Prices-Nominal'!$A$3:$CA$3,0),0)</f>
        <v>17.670000000000002</v>
      </c>
      <c r="BN102" s="32">
        <f>VLOOKUP($A102,'Annual_Prices-Nominal'!$A:$CA,MATCH(BN$3,'Annual_Prices-Nominal'!$A$3:$CA$3,0),0)</f>
        <v>3.53</v>
      </c>
      <c r="BO102" s="32">
        <f>VLOOKUP($A102,'Annual_Prices-Nominal'!$A:$CA,MATCH(BO$3,'Annual_Prices-Nominal'!$A$3:$CA$3,0),0)</f>
        <v>4.71</v>
      </c>
      <c r="BP102" s="32">
        <f>VLOOKUP($A102,'Annual_Prices-Nominal'!$A:$CA,MATCH(BP$3,'Annual_Prices-Nominal'!$A$3:$CA$3,0),0)</f>
        <v>8.84</v>
      </c>
      <c r="BQ102" s="32">
        <f>VLOOKUP($A102,'Annual_Prices-Nominal'!$A:$CA,MATCH(BQ$3,'Annual_Prices-Nominal'!$A$3:$CA$3,0),0)</f>
        <v>16.489999999999998</v>
      </c>
      <c r="BR102" s="32">
        <f>VLOOKUP($A102,'Annual_Prices-Nominal'!$A:$CA,MATCH(BR$3,'Annual_Prices-Nominal'!$A$3:$CA$3,0),0)</f>
        <v>18.850000000000001</v>
      </c>
      <c r="BS102" s="32">
        <f>VLOOKUP($A102,'Annual_Prices-Nominal'!$A:$CA,MATCH(BS$3,'Annual_Prices-Nominal'!$A$3:$CA$3,0),0)</f>
        <v>17.670000000000002</v>
      </c>
      <c r="BT102" s="32">
        <f>VLOOKUP($A102,'Annual_Prices-Nominal'!$A:$CA,MATCH(BT$3,'Annual_Prices-Nominal'!$A$3:$CA$3,0),0)</f>
        <v>14.14</v>
      </c>
      <c r="BU102" s="32">
        <f>VLOOKUP($A102,'Annual_Prices-Nominal'!$A:$CA,MATCH(BU$3,'Annual_Prices-Nominal'!$A$3:$CA$3,0),0)</f>
        <v>14.14</v>
      </c>
      <c r="BV102" s="32">
        <f>VLOOKUP($A102,'Annual_Prices-Nominal'!$A:$CA,MATCH(BV$3,'Annual_Prices-Nominal'!$A$3:$CA$3,0),0)</f>
        <v>15.61</v>
      </c>
      <c r="BW102" s="32">
        <f>VLOOKUP($A102,'Annual_Prices-Nominal'!$A:$CA,MATCH(BW$3,'Annual_Prices-Nominal'!$A$3:$CA$3,0),0)</f>
        <v>11.78</v>
      </c>
      <c r="BX102" s="32">
        <f>VLOOKUP($A102,'Annual_Prices-Nominal'!$A:$CA,MATCH(BX$3,'Annual_Prices-Nominal'!$A$3:$CA$3,0),0)</f>
        <v>11.78</v>
      </c>
      <c r="BY102" s="32">
        <f>VLOOKUP($A102,'Annual_Prices-Nominal'!$A:$CA,MATCH(BY$3,'Annual_Prices-Nominal'!$A$3:$CA$3,0),0)</f>
        <v>3.53</v>
      </c>
      <c r="BZ102" s="32">
        <f>VLOOKUP($A102,'Annual_Prices-Nominal'!$A:$CA,MATCH(BZ$3,'Annual_Prices-Nominal'!$A$3:$CA$3,0),0)</f>
        <v>3.53</v>
      </c>
      <c r="CA102" s="32">
        <f>VLOOKUP($A102,'Annual_Prices-Nominal'!$A:$CA,MATCH(CA$3,'Annual_Prices-Nominal'!$A$3:$CA$3,0),0)</f>
        <v>3.151608</v>
      </c>
      <c r="CB102" s="38">
        <f>VLOOKUP($A102,'Annual_Prices-Nominal'!$A:$CA,MATCH(CB$3,'Annual_Prices-Nominal'!$A$3:$CA$3,0),0)</f>
        <v>1.694002</v>
      </c>
      <c r="CD102" s="39">
        <f>VLOOKUP($A102,GDP!$A$8:$D$50,3,0)</f>
        <v>1.8041017690477178E-2</v>
      </c>
    </row>
    <row r="103" spans="1:82" ht="14.4" x14ac:dyDescent="0.3">
      <c r="A103" s="23">
        <f t="shared" si="14"/>
        <v>2031</v>
      </c>
      <c r="B103" s="27">
        <f t="shared" si="15"/>
        <v>47939</v>
      </c>
      <c r="C103" s="31">
        <v>29.165430000000001</v>
      </c>
      <c r="D103" s="32">
        <v>28.295000000000002</v>
      </c>
      <c r="E103" s="32">
        <v>30.144169999999999</v>
      </c>
      <c r="F103" s="32">
        <v>28.363880000000002</v>
      </c>
      <c r="G103" s="32">
        <v>29.925529999999998</v>
      </c>
      <c r="H103" s="32">
        <v>27.755009999999999</v>
      </c>
      <c r="I103" s="32">
        <v>26.49</v>
      </c>
      <c r="J103" s="32">
        <v>28.23</v>
      </c>
      <c r="K103" s="32">
        <v>26.71</v>
      </c>
      <c r="L103" s="32">
        <v>28.27</v>
      </c>
      <c r="M103" s="32">
        <v>18.579999999999998</v>
      </c>
      <c r="N103" s="32">
        <v>23.6</v>
      </c>
      <c r="P103" s="32">
        <f>VLOOKUP($A103,'Annual_Prices-Nominal'!$A$4:$X$39,MATCH('Forecast-Peak_OffPeak-Nominal'!P$3,'Annual_Prices-Nominal'!$A$3:$X$3,0),FALSE)</f>
        <v>92.358000000000004</v>
      </c>
      <c r="Q103" s="32">
        <f>VLOOKUP($A103,'Annual_Prices-Nominal'!$A$4:$X$39,MATCH('Forecast-Peak_OffPeak-Nominal'!Q$3,'Annual_Prices-Nominal'!$A$3:$X$3,0),FALSE)</f>
        <v>93.14</v>
      </c>
      <c r="R103" s="32">
        <f>VLOOKUP($A103,'Annual_Prices-Nominal'!$A$4:$X$39,MATCH('Forecast-Peak_OffPeak-Nominal'!R$3,'Annual_Prices-Nominal'!$A$3:$X$3,0),FALSE)</f>
        <v>92.21</v>
      </c>
      <c r="S103" s="32">
        <f>VLOOKUP($A103,'Annual_Prices-Nominal'!$A$4:$X$39,MATCH('Forecast-Peak_OffPeak-Nominal'!S$3,'Annual_Prices-Nominal'!$A$3:$X$3,0),FALSE)</f>
        <v>91.27</v>
      </c>
      <c r="T103" s="32">
        <f>VLOOKUP($A103,'Annual_Prices-Nominal'!$A$4:$X$39,MATCH('Forecast-Peak_OffPeak-Nominal'!T$3,'Annual_Prices-Nominal'!$A$3:$X$3,0),FALSE)</f>
        <v>50.556608752030805</v>
      </c>
      <c r="U103" s="32">
        <f>VLOOKUP($A103,'Annual_Prices-Nominal'!$A$4:$X$39,MATCH('Forecast-Peak_OffPeak-Nominal'!U$3,'Annual_Prices-Nominal'!$A$3:$X$3,0),FALSE)</f>
        <v>45.84</v>
      </c>
      <c r="V103" s="32">
        <f>VLOOKUP($A103,'Annual_Prices-Nominal'!$A$4:$X$39,MATCH('Forecast-Peak_OffPeak-Nominal'!V$3,'Annual_Prices-Nominal'!$A$3:$X$3,0),FALSE)</f>
        <v>45.855923478260863</v>
      </c>
      <c r="W103" s="32">
        <f>VLOOKUP($A103,'Annual_Prices-Nominal'!$A$4:$X$39,MATCH('Forecast-Peak_OffPeak-Nominal'!W$3,'Annual_Prices-Nominal'!$A$3:$X$3,0),FALSE)</f>
        <v>15.1</v>
      </c>
      <c r="X103" s="32">
        <f>VLOOKUP($A103,'Annual_Prices-Nominal'!$A$4:$X$39,MATCH('Forecast-Peak_OffPeak-Nominal'!X$3,'Annual_Prices-Nominal'!$A$3:$X$3,0),FALSE)</f>
        <v>13.06</v>
      </c>
      <c r="Y103" s="38">
        <f>VLOOKUP($A103,'Annual_Prices-Nominal'!$A$4:$X$39,MATCH('Forecast-Peak_OffPeak-Nominal'!Y$3,'Annual_Prices-Nominal'!$A$3:$X$3,0),FALSE)</f>
        <v>38.426638297872344</v>
      </c>
      <c r="AA103" s="31">
        <v>3.92</v>
      </c>
      <c r="AB103" s="32">
        <v>3.59</v>
      </c>
      <c r="AC103" s="32">
        <v>3.51</v>
      </c>
      <c r="AD103" s="32">
        <v>3.94</v>
      </c>
      <c r="AE103" s="32">
        <v>3.91</v>
      </c>
      <c r="AF103" s="32">
        <v>3.63</v>
      </c>
      <c r="AG103" s="38">
        <v>0.348548164105485</v>
      </c>
      <c r="AI103" s="32">
        <v>4.4903400434943013</v>
      </c>
      <c r="AJ103" s="38">
        <v>3.9864012312668455</v>
      </c>
      <c r="AL103" s="33">
        <v>0.5853727515204219</v>
      </c>
      <c r="AM103" s="33">
        <v>0.78878254822664284</v>
      </c>
      <c r="AO103" s="34">
        <f>VLOOKUP($A103,'Annual_Prices-Nominal'!$A$4:$CH$39,MATCH('Forecast-Peak_OffPeak-Nominal'!AO$3,'Annual_Prices-Nominal'!$A$3:$CH$3,0),FALSE)</f>
        <v>2</v>
      </c>
      <c r="AP103" s="35">
        <f>VLOOKUP($A103,'Annual_Prices-Nominal'!$A$4:$CH$39,MATCH('Forecast-Peak_OffPeak-Nominal'!AP$3,'Annual_Prices-Nominal'!$A$3:$CH$3,0),FALSE)</f>
        <v>2</v>
      </c>
      <c r="AQ103" s="36">
        <f>IF(AND(MONTH($B103)&gt;=5,MONTH($B103)&lt;=9),VLOOKUP($A103,'Annual_Prices-Nominal'!$A$1:$AQ$39,MATCH('Forecast-Peak_OffPeak-Nominal'!AQ$2,'Annual_Prices-Nominal'!$A$2:$AQ$2,0),FALSE),0)</f>
        <v>0</v>
      </c>
      <c r="AR103" s="37">
        <f>IF(AND(MONTH($B103)&gt;=5,MONTH($B103)&lt;=9),VLOOKUP($A103,'Annual_Prices-Nominal'!$A$1:$AQ$39,MATCH('Forecast-Peak_OffPeak-Nominal'!AR$2,'Annual_Prices-Nominal'!$A$2:$AQ$2,0),FALSE),0)</f>
        <v>0</v>
      </c>
      <c r="AT103" s="83">
        <f>VLOOKUP($A103,'Annual_Prices-Nominal'!$A$4:$CH$39,MATCH('Forecast-Peak_OffPeak-Nominal'!AT$3,'Annual_Prices-Nominal'!$A$3:$CH$3,0),FALSE)</f>
        <v>11.81</v>
      </c>
      <c r="AU103" s="38">
        <f>VLOOKUP($A103,'Annual_Prices-Nominal'!$A$4:$CH$39,MATCH('Forecast-Peak_OffPeak-Nominal'!AU$3,'Annual_Prices-Nominal'!$A$3:$CH$3,0),FALSE)</f>
        <v>11.81</v>
      </c>
      <c r="AV103" s="38">
        <f>VLOOKUP($A103,'Annual_Prices-Nominal'!$A$4:$CH$39,MATCH('Forecast-Peak_OffPeak-Nominal'!AV$3,'Annual_Prices-Nominal'!$A$3:$CH$3,0),FALSE)</f>
        <v>0</v>
      </c>
      <c r="AX103" s="31">
        <f t="shared" si="8"/>
        <v>8.1240752089136503</v>
      </c>
      <c r="AY103" s="32">
        <f t="shared" si="9"/>
        <v>8.3041790633608823</v>
      </c>
      <c r="AZ103" s="32">
        <f t="shared" si="10"/>
        <v>8.2439476584022042</v>
      </c>
      <c r="BA103" s="32">
        <f t="shared" si="11"/>
        <v>6.7749360613810738</v>
      </c>
      <c r="BB103" s="32">
        <f t="shared" si="12"/>
        <v>6.8312020460358056</v>
      </c>
      <c r="BC103" s="38">
        <f t="shared" si="13"/>
        <v>4.7157360406091371</v>
      </c>
      <c r="BE103" s="60">
        <v>205.31853536336635</v>
      </c>
      <c r="BF103" s="38">
        <v>272.76671949407927</v>
      </c>
      <c r="BH103" s="31">
        <f>VLOOKUP($A103,'Annual_Prices-Nominal'!$A:$CA,MATCH(BH$3,'Annual_Prices-Nominal'!$A$3:$CA$3,0),0)</f>
        <v>31</v>
      </c>
      <c r="BI103" s="31">
        <f>VLOOKUP($A103,'Annual_Prices-Nominal'!$A:$CA,MATCH(BI$3,'Annual_Prices-Nominal'!$A$3:$CA$3,0),0)</f>
        <v>20.356590000000001</v>
      </c>
      <c r="BJ103" s="32">
        <f>VLOOKUP($A103,'Annual_Prices-Nominal'!$A:$CA,MATCH(BJ$3,'Annual_Prices-Nominal'!$A$3:$CA$3,0),0)</f>
        <v>20.356590000000001</v>
      </c>
      <c r="BK103" s="32">
        <f>VLOOKUP($A103,'Annual_Prices-Nominal'!$A:$CA,MATCH(BK$3,'Annual_Prices-Nominal'!$A$3:$CA$3,0),0)</f>
        <v>17.670000000000002</v>
      </c>
      <c r="BL103" s="32">
        <f>VLOOKUP($A103,'Annual_Prices-Nominal'!$A:$CA,MATCH(BL$3,'Annual_Prices-Nominal'!$A$3:$CA$3,0),0)</f>
        <v>17.670000000000002</v>
      </c>
      <c r="BM103" s="32">
        <f>VLOOKUP($A103,'Annual_Prices-Nominal'!$A:$CA,MATCH(BM$3,'Annual_Prices-Nominal'!$A$3:$CA$3,0),0)</f>
        <v>17.670000000000002</v>
      </c>
      <c r="BN103" s="32">
        <f>VLOOKUP($A103,'Annual_Prices-Nominal'!$A:$CA,MATCH(BN$3,'Annual_Prices-Nominal'!$A$3:$CA$3,0),0)</f>
        <v>3.53</v>
      </c>
      <c r="BO103" s="32">
        <f>VLOOKUP($A103,'Annual_Prices-Nominal'!$A:$CA,MATCH(BO$3,'Annual_Prices-Nominal'!$A$3:$CA$3,0),0)</f>
        <v>4.71</v>
      </c>
      <c r="BP103" s="32">
        <f>VLOOKUP($A103,'Annual_Prices-Nominal'!$A:$CA,MATCH(BP$3,'Annual_Prices-Nominal'!$A$3:$CA$3,0),0)</f>
        <v>8.84</v>
      </c>
      <c r="BQ103" s="32">
        <f>VLOOKUP($A103,'Annual_Prices-Nominal'!$A:$CA,MATCH(BQ$3,'Annual_Prices-Nominal'!$A$3:$CA$3,0),0)</f>
        <v>16.489999999999998</v>
      </c>
      <c r="BR103" s="32">
        <f>VLOOKUP($A103,'Annual_Prices-Nominal'!$A:$CA,MATCH(BR$3,'Annual_Prices-Nominal'!$A$3:$CA$3,0),0)</f>
        <v>18.850000000000001</v>
      </c>
      <c r="BS103" s="32">
        <f>VLOOKUP($A103,'Annual_Prices-Nominal'!$A:$CA,MATCH(BS$3,'Annual_Prices-Nominal'!$A$3:$CA$3,0),0)</f>
        <v>17.670000000000002</v>
      </c>
      <c r="BT103" s="32">
        <f>VLOOKUP($A103,'Annual_Prices-Nominal'!$A:$CA,MATCH(BT$3,'Annual_Prices-Nominal'!$A$3:$CA$3,0),0)</f>
        <v>14.14</v>
      </c>
      <c r="BU103" s="32">
        <f>VLOOKUP($A103,'Annual_Prices-Nominal'!$A:$CA,MATCH(BU$3,'Annual_Prices-Nominal'!$A$3:$CA$3,0),0)</f>
        <v>14.14</v>
      </c>
      <c r="BV103" s="32">
        <f>VLOOKUP($A103,'Annual_Prices-Nominal'!$A:$CA,MATCH(BV$3,'Annual_Prices-Nominal'!$A$3:$CA$3,0),0)</f>
        <v>15.61</v>
      </c>
      <c r="BW103" s="32">
        <f>VLOOKUP($A103,'Annual_Prices-Nominal'!$A:$CA,MATCH(BW$3,'Annual_Prices-Nominal'!$A$3:$CA$3,0),0)</f>
        <v>11.78</v>
      </c>
      <c r="BX103" s="32">
        <f>VLOOKUP($A103,'Annual_Prices-Nominal'!$A:$CA,MATCH(BX$3,'Annual_Prices-Nominal'!$A$3:$CA$3,0),0)</f>
        <v>11.78</v>
      </c>
      <c r="BY103" s="32">
        <f>VLOOKUP($A103,'Annual_Prices-Nominal'!$A:$CA,MATCH(BY$3,'Annual_Prices-Nominal'!$A$3:$CA$3,0),0)</f>
        <v>3.53</v>
      </c>
      <c r="BZ103" s="32">
        <f>VLOOKUP($A103,'Annual_Prices-Nominal'!$A:$CA,MATCH(BZ$3,'Annual_Prices-Nominal'!$A$3:$CA$3,0),0)</f>
        <v>3.53</v>
      </c>
      <c r="CA103" s="32">
        <f>VLOOKUP($A103,'Annual_Prices-Nominal'!$A:$CA,MATCH(CA$3,'Annual_Prices-Nominal'!$A$3:$CA$3,0),0)</f>
        <v>3.151608</v>
      </c>
      <c r="CB103" s="38">
        <f>VLOOKUP($A103,'Annual_Prices-Nominal'!$A:$CA,MATCH(CB$3,'Annual_Prices-Nominal'!$A$3:$CA$3,0),0)</f>
        <v>1.694002</v>
      </c>
      <c r="CD103" s="39">
        <f>VLOOKUP($A103,GDP!$A$8:$D$50,3,0)</f>
        <v>1.8041017690477178E-2</v>
      </c>
    </row>
    <row r="104" spans="1:82" ht="14.4" x14ac:dyDescent="0.3">
      <c r="A104" s="23">
        <f t="shared" si="14"/>
        <v>2031</v>
      </c>
      <c r="B104" s="27">
        <f t="shared" si="15"/>
        <v>47969</v>
      </c>
      <c r="C104" s="31">
        <v>33.744610000000002</v>
      </c>
      <c r="D104" s="32">
        <v>30.597809999999999</v>
      </c>
      <c r="E104" s="32">
        <v>36.06709</v>
      </c>
      <c r="F104" s="32">
        <v>29.109649999999998</v>
      </c>
      <c r="G104" s="32">
        <v>36.03933</v>
      </c>
      <c r="H104" s="32">
        <v>27.639309999999998</v>
      </c>
      <c r="I104" s="32">
        <v>31.44</v>
      </c>
      <c r="J104" s="32">
        <v>29.93</v>
      </c>
      <c r="K104" s="32">
        <v>31.48</v>
      </c>
      <c r="L104" s="32">
        <v>29.95</v>
      </c>
      <c r="M104" s="32">
        <v>27.26</v>
      </c>
      <c r="N104" s="32">
        <v>26.81</v>
      </c>
      <c r="P104" s="32">
        <f>VLOOKUP($A104,'Annual_Prices-Nominal'!$A$4:$X$39,MATCH('Forecast-Peak_OffPeak-Nominal'!P$3,'Annual_Prices-Nominal'!$A$3:$X$3,0),FALSE)</f>
        <v>92.358000000000004</v>
      </c>
      <c r="Q104" s="32">
        <f>VLOOKUP($A104,'Annual_Prices-Nominal'!$A$4:$X$39,MATCH('Forecast-Peak_OffPeak-Nominal'!Q$3,'Annual_Prices-Nominal'!$A$3:$X$3,0),FALSE)</f>
        <v>93.14</v>
      </c>
      <c r="R104" s="32">
        <f>VLOOKUP($A104,'Annual_Prices-Nominal'!$A$4:$X$39,MATCH('Forecast-Peak_OffPeak-Nominal'!R$3,'Annual_Prices-Nominal'!$A$3:$X$3,0),FALSE)</f>
        <v>92.21</v>
      </c>
      <c r="S104" s="32">
        <f>VLOOKUP($A104,'Annual_Prices-Nominal'!$A$4:$X$39,MATCH('Forecast-Peak_OffPeak-Nominal'!S$3,'Annual_Prices-Nominal'!$A$3:$X$3,0),FALSE)</f>
        <v>91.27</v>
      </c>
      <c r="T104" s="32">
        <f>VLOOKUP($A104,'Annual_Prices-Nominal'!$A$4:$X$39,MATCH('Forecast-Peak_OffPeak-Nominal'!T$3,'Annual_Prices-Nominal'!$A$3:$X$3,0),FALSE)</f>
        <v>50.556608752030805</v>
      </c>
      <c r="U104" s="32">
        <f>VLOOKUP($A104,'Annual_Prices-Nominal'!$A$4:$X$39,MATCH('Forecast-Peak_OffPeak-Nominal'!U$3,'Annual_Prices-Nominal'!$A$3:$X$3,0),FALSE)</f>
        <v>45.84</v>
      </c>
      <c r="V104" s="32">
        <f>VLOOKUP($A104,'Annual_Prices-Nominal'!$A$4:$X$39,MATCH('Forecast-Peak_OffPeak-Nominal'!V$3,'Annual_Prices-Nominal'!$A$3:$X$3,0),FALSE)</f>
        <v>45.855923478260863</v>
      </c>
      <c r="W104" s="32">
        <f>VLOOKUP($A104,'Annual_Prices-Nominal'!$A$4:$X$39,MATCH('Forecast-Peak_OffPeak-Nominal'!W$3,'Annual_Prices-Nominal'!$A$3:$X$3,0),FALSE)</f>
        <v>15.1</v>
      </c>
      <c r="X104" s="32">
        <f>VLOOKUP($A104,'Annual_Prices-Nominal'!$A$4:$X$39,MATCH('Forecast-Peak_OffPeak-Nominal'!X$3,'Annual_Prices-Nominal'!$A$3:$X$3,0),FALSE)</f>
        <v>13.06</v>
      </c>
      <c r="Y104" s="38">
        <f>VLOOKUP($A104,'Annual_Prices-Nominal'!$A$4:$X$39,MATCH('Forecast-Peak_OffPeak-Nominal'!Y$3,'Annual_Prices-Nominal'!$A$3:$X$3,0),FALSE)</f>
        <v>38.426638297872344</v>
      </c>
      <c r="AA104" s="31">
        <v>3.96</v>
      </c>
      <c r="AB104" s="32">
        <v>3.58</v>
      </c>
      <c r="AC104" s="32">
        <v>3.55</v>
      </c>
      <c r="AD104" s="32">
        <v>3.92</v>
      </c>
      <c r="AE104" s="32">
        <v>3.94</v>
      </c>
      <c r="AF104" s="32">
        <v>3.66</v>
      </c>
      <c r="AG104" s="38">
        <v>0.348548164105485</v>
      </c>
      <c r="AI104" s="32">
        <v>4.5221057336223911</v>
      </c>
      <c r="AJ104" s="38">
        <v>4.0181669213949354</v>
      </c>
      <c r="AL104" s="33">
        <v>0.57902710474347097</v>
      </c>
      <c r="AM104" s="33">
        <v>0.78243690144969191</v>
      </c>
      <c r="AO104" s="34">
        <f>VLOOKUP($A104,'Annual_Prices-Nominal'!$A$4:$CH$39,MATCH('Forecast-Peak_OffPeak-Nominal'!AO$3,'Annual_Prices-Nominal'!$A$3:$CH$3,0),FALSE)</f>
        <v>2</v>
      </c>
      <c r="AP104" s="35">
        <f>VLOOKUP($A104,'Annual_Prices-Nominal'!$A$4:$CH$39,MATCH('Forecast-Peak_OffPeak-Nominal'!AP$3,'Annual_Prices-Nominal'!$A$3:$CH$3,0),FALSE)</f>
        <v>2</v>
      </c>
      <c r="AQ104" s="36">
        <f>IF(AND(MONTH($B104)&gt;=5,MONTH($B104)&lt;=9),VLOOKUP($A104,'Annual_Prices-Nominal'!$A$1:$AQ$39,MATCH('Forecast-Peak_OffPeak-Nominal'!AQ$2,'Annual_Prices-Nominal'!$A$2:$AQ$2,0),FALSE),0)</f>
        <v>365</v>
      </c>
      <c r="AR104" s="37">
        <f>IF(AND(MONTH($B104)&gt;=5,MONTH($B104)&lt;=9),VLOOKUP($A104,'Annual_Prices-Nominal'!$A$1:$AQ$39,MATCH('Forecast-Peak_OffPeak-Nominal'!AR$2,'Annual_Prices-Nominal'!$A$2:$AQ$2,0),FALSE),0)</f>
        <v>2500</v>
      </c>
      <c r="AT104" s="83">
        <f>VLOOKUP($A104,'Annual_Prices-Nominal'!$A$4:$CH$39,MATCH('Forecast-Peak_OffPeak-Nominal'!AT$3,'Annual_Prices-Nominal'!$A$3:$CH$3,0),FALSE)</f>
        <v>11.81</v>
      </c>
      <c r="AU104" s="38">
        <f>VLOOKUP($A104,'Annual_Prices-Nominal'!$A$4:$CH$39,MATCH('Forecast-Peak_OffPeak-Nominal'!AU$3,'Annual_Prices-Nominal'!$A$3:$CH$3,0),FALSE)</f>
        <v>11.81</v>
      </c>
      <c r="AV104" s="38">
        <f>VLOOKUP($A104,'Annual_Prices-Nominal'!$A$4:$CH$39,MATCH('Forecast-Peak_OffPeak-Nominal'!AV$3,'Annual_Prices-Nominal'!$A$3:$CH$3,0),FALSE)</f>
        <v>0</v>
      </c>
      <c r="AX104" s="31">
        <f t="shared" si="8"/>
        <v>9.4258687150837996</v>
      </c>
      <c r="AY104" s="32">
        <f t="shared" si="9"/>
        <v>9.8543961748633873</v>
      </c>
      <c r="AZ104" s="32">
        <f t="shared" si="10"/>
        <v>9.8468114754098348</v>
      </c>
      <c r="BA104" s="32">
        <f t="shared" si="11"/>
        <v>7.9796954314720816</v>
      </c>
      <c r="BB104" s="32">
        <f t="shared" si="12"/>
        <v>7.9898477157360412</v>
      </c>
      <c r="BC104" s="38">
        <f t="shared" si="13"/>
        <v>6.9540816326530619</v>
      </c>
      <c r="BE104" s="60">
        <v>205.31853536336635</v>
      </c>
      <c r="BF104" s="38">
        <v>272.76671949407927</v>
      </c>
      <c r="BH104" s="31">
        <f>VLOOKUP($A104,'Annual_Prices-Nominal'!$A:$CA,MATCH(BH$3,'Annual_Prices-Nominal'!$A$3:$CA$3,0),0)</f>
        <v>31</v>
      </c>
      <c r="BI104" s="31">
        <f>VLOOKUP($A104,'Annual_Prices-Nominal'!$A:$CA,MATCH(BI$3,'Annual_Prices-Nominal'!$A$3:$CA$3,0),0)</f>
        <v>20.356590000000001</v>
      </c>
      <c r="BJ104" s="32">
        <f>VLOOKUP($A104,'Annual_Prices-Nominal'!$A:$CA,MATCH(BJ$3,'Annual_Prices-Nominal'!$A$3:$CA$3,0),0)</f>
        <v>20.356590000000001</v>
      </c>
      <c r="BK104" s="32">
        <f>VLOOKUP($A104,'Annual_Prices-Nominal'!$A:$CA,MATCH(BK$3,'Annual_Prices-Nominal'!$A$3:$CA$3,0),0)</f>
        <v>17.670000000000002</v>
      </c>
      <c r="BL104" s="32">
        <f>VLOOKUP($A104,'Annual_Prices-Nominal'!$A:$CA,MATCH(BL$3,'Annual_Prices-Nominal'!$A$3:$CA$3,0),0)</f>
        <v>17.670000000000002</v>
      </c>
      <c r="BM104" s="32">
        <f>VLOOKUP($A104,'Annual_Prices-Nominal'!$A:$CA,MATCH(BM$3,'Annual_Prices-Nominal'!$A$3:$CA$3,0),0)</f>
        <v>17.670000000000002</v>
      </c>
      <c r="BN104" s="32">
        <f>VLOOKUP($A104,'Annual_Prices-Nominal'!$A:$CA,MATCH(BN$3,'Annual_Prices-Nominal'!$A$3:$CA$3,0),0)</f>
        <v>3.53</v>
      </c>
      <c r="BO104" s="32">
        <f>VLOOKUP($A104,'Annual_Prices-Nominal'!$A:$CA,MATCH(BO$3,'Annual_Prices-Nominal'!$A$3:$CA$3,0),0)</f>
        <v>4.71</v>
      </c>
      <c r="BP104" s="32">
        <f>VLOOKUP($A104,'Annual_Prices-Nominal'!$A:$CA,MATCH(BP$3,'Annual_Prices-Nominal'!$A$3:$CA$3,0),0)</f>
        <v>8.84</v>
      </c>
      <c r="BQ104" s="32">
        <f>VLOOKUP($A104,'Annual_Prices-Nominal'!$A:$CA,MATCH(BQ$3,'Annual_Prices-Nominal'!$A$3:$CA$3,0),0)</f>
        <v>16.489999999999998</v>
      </c>
      <c r="BR104" s="32">
        <f>VLOOKUP($A104,'Annual_Prices-Nominal'!$A:$CA,MATCH(BR$3,'Annual_Prices-Nominal'!$A$3:$CA$3,0),0)</f>
        <v>18.850000000000001</v>
      </c>
      <c r="BS104" s="32">
        <f>VLOOKUP($A104,'Annual_Prices-Nominal'!$A:$CA,MATCH(BS$3,'Annual_Prices-Nominal'!$A$3:$CA$3,0),0)</f>
        <v>17.670000000000002</v>
      </c>
      <c r="BT104" s="32">
        <f>VLOOKUP($A104,'Annual_Prices-Nominal'!$A:$CA,MATCH(BT$3,'Annual_Prices-Nominal'!$A$3:$CA$3,0),0)</f>
        <v>14.14</v>
      </c>
      <c r="BU104" s="32">
        <f>VLOOKUP($A104,'Annual_Prices-Nominal'!$A:$CA,MATCH(BU$3,'Annual_Prices-Nominal'!$A$3:$CA$3,0),0)</f>
        <v>14.14</v>
      </c>
      <c r="BV104" s="32">
        <f>VLOOKUP($A104,'Annual_Prices-Nominal'!$A:$CA,MATCH(BV$3,'Annual_Prices-Nominal'!$A$3:$CA$3,0),0)</f>
        <v>15.61</v>
      </c>
      <c r="BW104" s="32">
        <f>VLOOKUP($A104,'Annual_Prices-Nominal'!$A:$CA,MATCH(BW$3,'Annual_Prices-Nominal'!$A$3:$CA$3,0),0)</f>
        <v>11.78</v>
      </c>
      <c r="BX104" s="32">
        <f>VLOOKUP($A104,'Annual_Prices-Nominal'!$A:$CA,MATCH(BX$3,'Annual_Prices-Nominal'!$A$3:$CA$3,0),0)</f>
        <v>11.78</v>
      </c>
      <c r="BY104" s="32">
        <f>VLOOKUP($A104,'Annual_Prices-Nominal'!$A:$CA,MATCH(BY$3,'Annual_Prices-Nominal'!$A$3:$CA$3,0),0)</f>
        <v>3.53</v>
      </c>
      <c r="BZ104" s="32">
        <f>VLOOKUP($A104,'Annual_Prices-Nominal'!$A:$CA,MATCH(BZ$3,'Annual_Prices-Nominal'!$A$3:$CA$3,0),0)</f>
        <v>3.53</v>
      </c>
      <c r="CA104" s="32">
        <f>VLOOKUP($A104,'Annual_Prices-Nominal'!$A:$CA,MATCH(CA$3,'Annual_Prices-Nominal'!$A$3:$CA$3,0),0)</f>
        <v>3.151608</v>
      </c>
      <c r="CB104" s="38">
        <f>VLOOKUP($A104,'Annual_Prices-Nominal'!$A:$CA,MATCH(CB$3,'Annual_Prices-Nominal'!$A$3:$CA$3,0),0)</f>
        <v>1.694002</v>
      </c>
      <c r="CD104" s="39">
        <f>VLOOKUP($A104,GDP!$A$8:$D$50,3,0)</f>
        <v>1.8041017690477178E-2</v>
      </c>
    </row>
    <row r="105" spans="1:82" ht="14.4" x14ac:dyDescent="0.3">
      <c r="A105" s="23">
        <f t="shared" si="14"/>
        <v>2031</v>
      </c>
      <c r="B105" s="27">
        <f t="shared" si="15"/>
        <v>48000</v>
      </c>
      <c r="C105" s="31">
        <v>35.485799999999998</v>
      </c>
      <c r="D105" s="32">
        <v>31.551110000000001</v>
      </c>
      <c r="E105" s="32">
        <v>36.795720000000003</v>
      </c>
      <c r="F105" s="32">
        <v>31.705829999999999</v>
      </c>
      <c r="G105" s="32">
        <v>36.886290000000002</v>
      </c>
      <c r="H105" s="32">
        <v>31.212599999999998</v>
      </c>
      <c r="I105" s="32">
        <v>30.21</v>
      </c>
      <c r="J105" s="32">
        <v>29.5</v>
      </c>
      <c r="K105" s="32">
        <v>30.08</v>
      </c>
      <c r="L105" s="32">
        <v>29.38</v>
      </c>
      <c r="M105" s="32">
        <v>24.66</v>
      </c>
      <c r="N105" s="32">
        <v>25.42</v>
      </c>
      <c r="P105" s="32">
        <f>VLOOKUP($A105,'Annual_Prices-Nominal'!$A$4:$X$39,MATCH('Forecast-Peak_OffPeak-Nominal'!P$3,'Annual_Prices-Nominal'!$A$3:$X$3,0),FALSE)</f>
        <v>92.358000000000004</v>
      </c>
      <c r="Q105" s="32">
        <f>VLOOKUP($A105,'Annual_Prices-Nominal'!$A$4:$X$39,MATCH('Forecast-Peak_OffPeak-Nominal'!Q$3,'Annual_Prices-Nominal'!$A$3:$X$3,0),FALSE)</f>
        <v>93.14</v>
      </c>
      <c r="R105" s="32">
        <f>VLOOKUP($A105,'Annual_Prices-Nominal'!$A$4:$X$39,MATCH('Forecast-Peak_OffPeak-Nominal'!R$3,'Annual_Prices-Nominal'!$A$3:$X$3,0),FALSE)</f>
        <v>92.21</v>
      </c>
      <c r="S105" s="32">
        <f>VLOOKUP($A105,'Annual_Prices-Nominal'!$A$4:$X$39,MATCH('Forecast-Peak_OffPeak-Nominal'!S$3,'Annual_Prices-Nominal'!$A$3:$X$3,0),FALSE)</f>
        <v>91.27</v>
      </c>
      <c r="T105" s="32">
        <f>VLOOKUP($A105,'Annual_Prices-Nominal'!$A$4:$X$39,MATCH('Forecast-Peak_OffPeak-Nominal'!T$3,'Annual_Prices-Nominal'!$A$3:$X$3,0),FALSE)</f>
        <v>50.556608752030805</v>
      </c>
      <c r="U105" s="32">
        <f>VLOOKUP($A105,'Annual_Prices-Nominal'!$A$4:$X$39,MATCH('Forecast-Peak_OffPeak-Nominal'!U$3,'Annual_Prices-Nominal'!$A$3:$X$3,0),FALSE)</f>
        <v>45.84</v>
      </c>
      <c r="V105" s="32">
        <f>VLOOKUP($A105,'Annual_Prices-Nominal'!$A$4:$X$39,MATCH('Forecast-Peak_OffPeak-Nominal'!V$3,'Annual_Prices-Nominal'!$A$3:$X$3,0),FALSE)</f>
        <v>45.855923478260863</v>
      </c>
      <c r="W105" s="32">
        <f>VLOOKUP($A105,'Annual_Prices-Nominal'!$A$4:$X$39,MATCH('Forecast-Peak_OffPeak-Nominal'!W$3,'Annual_Prices-Nominal'!$A$3:$X$3,0),FALSE)</f>
        <v>15.1</v>
      </c>
      <c r="X105" s="32">
        <f>VLOOKUP($A105,'Annual_Prices-Nominal'!$A$4:$X$39,MATCH('Forecast-Peak_OffPeak-Nominal'!X$3,'Annual_Prices-Nominal'!$A$3:$X$3,0),FALSE)</f>
        <v>13.06</v>
      </c>
      <c r="Y105" s="38">
        <f>VLOOKUP($A105,'Annual_Prices-Nominal'!$A$4:$X$39,MATCH('Forecast-Peak_OffPeak-Nominal'!Y$3,'Annual_Prices-Nominal'!$A$3:$X$3,0),FALSE)</f>
        <v>38.426638297872344</v>
      </c>
      <c r="AA105" s="31">
        <v>3.96</v>
      </c>
      <c r="AB105" s="32">
        <v>3.63</v>
      </c>
      <c r="AC105" s="32">
        <v>3.56</v>
      </c>
      <c r="AD105" s="32">
        <v>3.97</v>
      </c>
      <c r="AE105" s="32">
        <v>3.96</v>
      </c>
      <c r="AF105" s="32">
        <v>3.75</v>
      </c>
      <c r="AG105" s="38">
        <v>0.348548164105485</v>
      </c>
      <c r="AI105" s="32">
        <v>4.526138726410541</v>
      </c>
      <c r="AJ105" s="38">
        <v>4.0221999141830853</v>
      </c>
      <c r="AL105" s="33">
        <v>0.58172745760655808</v>
      </c>
      <c r="AM105" s="33">
        <v>0.78513725431277903</v>
      </c>
      <c r="AO105" s="34">
        <f>VLOOKUP($A105,'Annual_Prices-Nominal'!$A$4:$CH$39,MATCH('Forecast-Peak_OffPeak-Nominal'!AO$3,'Annual_Prices-Nominal'!$A$3:$CH$3,0),FALSE)</f>
        <v>2</v>
      </c>
      <c r="AP105" s="35">
        <f>VLOOKUP($A105,'Annual_Prices-Nominal'!$A$4:$CH$39,MATCH('Forecast-Peak_OffPeak-Nominal'!AP$3,'Annual_Prices-Nominal'!$A$3:$CH$3,0),FALSE)</f>
        <v>2</v>
      </c>
      <c r="AQ105" s="36">
        <f>IF(AND(MONTH($B105)&gt;=5,MONTH($B105)&lt;=9),VLOOKUP($A105,'Annual_Prices-Nominal'!$A$1:$AQ$39,MATCH('Forecast-Peak_OffPeak-Nominal'!AQ$2,'Annual_Prices-Nominal'!$A$2:$AQ$2,0),FALSE),0)</f>
        <v>365</v>
      </c>
      <c r="AR105" s="37">
        <f>IF(AND(MONTH($B105)&gt;=5,MONTH($B105)&lt;=9),VLOOKUP($A105,'Annual_Prices-Nominal'!$A$1:$AQ$39,MATCH('Forecast-Peak_OffPeak-Nominal'!AR$2,'Annual_Prices-Nominal'!$A$2:$AQ$2,0),FALSE),0)</f>
        <v>2500</v>
      </c>
      <c r="AT105" s="83">
        <f>VLOOKUP($A105,'Annual_Prices-Nominal'!$A$4:$CH$39,MATCH('Forecast-Peak_OffPeak-Nominal'!AT$3,'Annual_Prices-Nominal'!$A$3:$CH$3,0),FALSE)</f>
        <v>11.81</v>
      </c>
      <c r="AU105" s="38">
        <f>VLOOKUP($A105,'Annual_Prices-Nominal'!$A$4:$CH$39,MATCH('Forecast-Peak_OffPeak-Nominal'!AU$3,'Annual_Prices-Nominal'!$A$3:$CH$3,0),FALSE)</f>
        <v>11.81</v>
      </c>
      <c r="AV105" s="38">
        <f>VLOOKUP($A105,'Annual_Prices-Nominal'!$A$4:$CH$39,MATCH('Forecast-Peak_OffPeak-Nominal'!AV$3,'Annual_Prices-Nominal'!$A$3:$CH$3,0),FALSE)</f>
        <v>0</v>
      </c>
      <c r="AX105" s="31">
        <f t="shared" si="8"/>
        <v>9.7757024793388432</v>
      </c>
      <c r="AY105" s="32">
        <f t="shared" si="9"/>
        <v>9.8121920000000014</v>
      </c>
      <c r="AZ105" s="32">
        <f t="shared" si="10"/>
        <v>9.8363440000000004</v>
      </c>
      <c r="BA105" s="32">
        <f t="shared" si="11"/>
        <v>7.6287878787878789</v>
      </c>
      <c r="BB105" s="32">
        <f t="shared" si="12"/>
        <v>7.595959595959596</v>
      </c>
      <c r="BC105" s="38">
        <f t="shared" si="13"/>
        <v>6.2115869017632237</v>
      </c>
      <c r="BE105" s="60">
        <v>205.31853536336635</v>
      </c>
      <c r="BF105" s="38">
        <v>272.76671949407927</v>
      </c>
      <c r="BH105" s="31">
        <f>VLOOKUP($A105,'Annual_Prices-Nominal'!$A:$CA,MATCH(BH$3,'Annual_Prices-Nominal'!$A$3:$CA$3,0),0)</f>
        <v>31</v>
      </c>
      <c r="BI105" s="31">
        <f>VLOOKUP($A105,'Annual_Prices-Nominal'!$A:$CA,MATCH(BI$3,'Annual_Prices-Nominal'!$A$3:$CA$3,0),0)</f>
        <v>20.356590000000001</v>
      </c>
      <c r="BJ105" s="32">
        <f>VLOOKUP($A105,'Annual_Prices-Nominal'!$A:$CA,MATCH(BJ$3,'Annual_Prices-Nominal'!$A$3:$CA$3,0),0)</f>
        <v>20.356590000000001</v>
      </c>
      <c r="BK105" s="32">
        <f>VLOOKUP($A105,'Annual_Prices-Nominal'!$A:$CA,MATCH(BK$3,'Annual_Prices-Nominal'!$A$3:$CA$3,0),0)</f>
        <v>17.670000000000002</v>
      </c>
      <c r="BL105" s="32">
        <f>VLOOKUP($A105,'Annual_Prices-Nominal'!$A:$CA,MATCH(BL$3,'Annual_Prices-Nominal'!$A$3:$CA$3,0),0)</f>
        <v>17.670000000000002</v>
      </c>
      <c r="BM105" s="32">
        <f>VLOOKUP($A105,'Annual_Prices-Nominal'!$A:$CA,MATCH(BM$3,'Annual_Prices-Nominal'!$A$3:$CA$3,0),0)</f>
        <v>17.670000000000002</v>
      </c>
      <c r="BN105" s="32">
        <f>VLOOKUP($A105,'Annual_Prices-Nominal'!$A:$CA,MATCH(BN$3,'Annual_Prices-Nominal'!$A$3:$CA$3,0),0)</f>
        <v>3.53</v>
      </c>
      <c r="BO105" s="32">
        <f>VLOOKUP($A105,'Annual_Prices-Nominal'!$A:$CA,MATCH(BO$3,'Annual_Prices-Nominal'!$A$3:$CA$3,0),0)</f>
        <v>4.71</v>
      </c>
      <c r="BP105" s="32">
        <f>VLOOKUP($A105,'Annual_Prices-Nominal'!$A:$CA,MATCH(BP$3,'Annual_Prices-Nominal'!$A$3:$CA$3,0),0)</f>
        <v>8.84</v>
      </c>
      <c r="BQ105" s="32">
        <f>VLOOKUP($A105,'Annual_Prices-Nominal'!$A:$CA,MATCH(BQ$3,'Annual_Prices-Nominal'!$A$3:$CA$3,0),0)</f>
        <v>16.489999999999998</v>
      </c>
      <c r="BR105" s="32">
        <f>VLOOKUP($A105,'Annual_Prices-Nominal'!$A:$CA,MATCH(BR$3,'Annual_Prices-Nominal'!$A$3:$CA$3,0),0)</f>
        <v>18.850000000000001</v>
      </c>
      <c r="BS105" s="32">
        <f>VLOOKUP($A105,'Annual_Prices-Nominal'!$A:$CA,MATCH(BS$3,'Annual_Prices-Nominal'!$A$3:$CA$3,0),0)</f>
        <v>17.670000000000002</v>
      </c>
      <c r="BT105" s="32">
        <f>VLOOKUP($A105,'Annual_Prices-Nominal'!$A:$CA,MATCH(BT$3,'Annual_Prices-Nominal'!$A$3:$CA$3,0),0)</f>
        <v>14.14</v>
      </c>
      <c r="BU105" s="32">
        <f>VLOOKUP($A105,'Annual_Prices-Nominal'!$A:$CA,MATCH(BU$3,'Annual_Prices-Nominal'!$A$3:$CA$3,0),0)</f>
        <v>14.14</v>
      </c>
      <c r="BV105" s="32">
        <f>VLOOKUP($A105,'Annual_Prices-Nominal'!$A:$CA,MATCH(BV$3,'Annual_Prices-Nominal'!$A$3:$CA$3,0),0)</f>
        <v>15.61</v>
      </c>
      <c r="BW105" s="32">
        <f>VLOOKUP($A105,'Annual_Prices-Nominal'!$A:$CA,MATCH(BW$3,'Annual_Prices-Nominal'!$A$3:$CA$3,0),0)</f>
        <v>11.78</v>
      </c>
      <c r="BX105" s="32">
        <f>VLOOKUP($A105,'Annual_Prices-Nominal'!$A:$CA,MATCH(BX$3,'Annual_Prices-Nominal'!$A$3:$CA$3,0),0)</f>
        <v>11.78</v>
      </c>
      <c r="BY105" s="32">
        <f>VLOOKUP($A105,'Annual_Prices-Nominal'!$A:$CA,MATCH(BY$3,'Annual_Prices-Nominal'!$A$3:$CA$3,0),0)</f>
        <v>3.53</v>
      </c>
      <c r="BZ105" s="32">
        <f>VLOOKUP($A105,'Annual_Prices-Nominal'!$A:$CA,MATCH(BZ$3,'Annual_Prices-Nominal'!$A$3:$CA$3,0),0)</f>
        <v>3.53</v>
      </c>
      <c r="CA105" s="32">
        <f>VLOOKUP($A105,'Annual_Prices-Nominal'!$A:$CA,MATCH(CA$3,'Annual_Prices-Nominal'!$A$3:$CA$3,0),0)</f>
        <v>3.151608</v>
      </c>
      <c r="CB105" s="38">
        <f>VLOOKUP($A105,'Annual_Prices-Nominal'!$A:$CA,MATCH(CB$3,'Annual_Prices-Nominal'!$A$3:$CA$3,0),0)</f>
        <v>1.694002</v>
      </c>
      <c r="CD105" s="39">
        <f>VLOOKUP($A105,GDP!$A$8:$D$50,3,0)</f>
        <v>1.8041017690477178E-2</v>
      </c>
    </row>
    <row r="106" spans="1:82" ht="14.4" x14ac:dyDescent="0.3">
      <c r="A106" s="23">
        <f t="shared" si="14"/>
        <v>2031</v>
      </c>
      <c r="B106" s="27">
        <f t="shared" si="15"/>
        <v>48030</v>
      </c>
      <c r="C106" s="31">
        <v>37.491619999999998</v>
      </c>
      <c r="D106" s="32">
        <v>32.39931</v>
      </c>
      <c r="E106" s="32">
        <v>40.520530000000001</v>
      </c>
      <c r="F106" s="32">
        <v>34.456229999999998</v>
      </c>
      <c r="G106" s="32">
        <v>41.107579999999999</v>
      </c>
      <c r="H106" s="32">
        <v>34.444049999999997</v>
      </c>
      <c r="I106" s="32">
        <v>31.42</v>
      </c>
      <c r="J106" s="32">
        <v>30.06</v>
      </c>
      <c r="K106" s="32">
        <v>31.16</v>
      </c>
      <c r="L106" s="32">
        <v>29.86</v>
      </c>
      <c r="M106" s="32">
        <v>28.39</v>
      </c>
      <c r="N106" s="32">
        <v>28.54</v>
      </c>
      <c r="P106" s="32">
        <f>VLOOKUP($A106,'Annual_Prices-Nominal'!$A$4:$X$39,MATCH('Forecast-Peak_OffPeak-Nominal'!P$3,'Annual_Prices-Nominal'!$A$3:$X$3,0),FALSE)</f>
        <v>92.358000000000004</v>
      </c>
      <c r="Q106" s="32">
        <f>VLOOKUP($A106,'Annual_Prices-Nominal'!$A$4:$X$39,MATCH('Forecast-Peak_OffPeak-Nominal'!Q$3,'Annual_Prices-Nominal'!$A$3:$X$3,0),FALSE)</f>
        <v>93.14</v>
      </c>
      <c r="R106" s="32">
        <f>VLOOKUP($A106,'Annual_Prices-Nominal'!$A$4:$X$39,MATCH('Forecast-Peak_OffPeak-Nominal'!R$3,'Annual_Prices-Nominal'!$A$3:$X$3,0),FALSE)</f>
        <v>92.21</v>
      </c>
      <c r="S106" s="32">
        <f>VLOOKUP($A106,'Annual_Prices-Nominal'!$A$4:$X$39,MATCH('Forecast-Peak_OffPeak-Nominal'!S$3,'Annual_Prices-Nominal'!$A$3:$X$3,0),FALSE)</f>
        <v>91.27</v>
      </c>
      <c r="T106" s="32">
        <f>VLOOKUP($A106,'Annual_Prices-Nominal'!$A$4:$X$39,MATCH('Forecast-Peak_OffPeak-Nominal'!T$3,'Annual_Prices-Nominal'!$A$3:$X$3,0),FALSE)</f>
        <v>50.556608752030805</v>
      </c>
      <c r="U106" s="32">
        <f>VLOOKUP($A106,'Annual_Prices-Nominal'!$A$4:$X$39,MATCH('Forecast-Peak_OffPeak-Nominal'!U$3,'Annual_Prices-Nominal'!$A$3:$X$3,0),FALSE)</f>
        <v>45.84</v>
      </c>
      <c r="V106" s="32">
        <f>VLOOKUP($A106,'Annual_Prices-Nominal'!$A$4:$X$39,MATCH('Forecast-Peak_OffPeak-Nominal'!V$3,'Annual_Prices-Nominal'!$A$3:$X$3,0),FALSE)</f>
        <v>45.855923478260863</v>
      </c>
      <c r="W106" s="32">
        <f>VLOOKUP($A106,'Annual_Prices-Nominal'!$A$4:$X$39,MATCH('Forecast-Peak_OffPeak-Nominal'!W$3,'Annual_Prices-Nominal'!$A$3:$X$3,0),FALSE)</f>
        <v>15.1</v>
      </c>
      <c r="X106" s="32">
        <f>VLOOKUP($A106,'Annual_Prices-Nominal'!$A$4:$X$39,MATCH('Forecast-Peak_OffPeak-Nominal'!X$3,'Annual_Prices-Nominal'!$A$3:$X$3,0),FALSE)</f>
        <v>13.06</v>
      </c>
      <c r="Y106" s="38">
        <f>VLOOKUP($A106,'Annual_Prices-Nominal'!$A$4:$X$39,MATCH('Forecast-Peak_OffPeak-Nominal'!Y$3,'Annual_Prices-Nominal'!$A$3:$X$3,0),FALSE)</f>
        <v>38.426638297872344</v>
      </c>
      <c r="AA106" s="31">
        <v>3.95</v>
      </c>
      <c r="AB106" s="32">
        <v>3.65</v>
      </c>
      <c r="AC106" s="32">
        <v>3.53</v>
      </c>
      <c r="AD106" s="32">
        <v>4</v>
      </c>
      <c r="AE106" s="32">
        <v>3.94</v>
      </c>
      <c r="AF106" s="32">
        <v>3.79</v>
      </c>
      <c r="AG106" s="38">
        <v>0.348548164105485</v>
      </c>
      <c r="AI106" s="32">
        <v>4.5171294992427011</v>
      </c>
      <c r="AJ106" s="38">
        <v>4.0131906870152454</v>
      </c>
      <c r="AL106" s="33">
        <v>0.57695909947923885</v>
      </c>
      <c r="AM106" s="33">
        <v>0.78036889618545979</v>
      </c>
      <c r="AO106" s="34">
        <f>VLOOKUP($A106,'Annual_Prices-Nominal'!$A$4:$CH$39,MATCH('Forecast-Peak_OffPeak-Nominal'!AO$3,'Annual_Prices-Nominal'!$A$3:$CH$3,0),FALSE)</f>
        <v>2</v>
      </c>
      <c r="AP106" s="35">
        <f>VLOOKUP($A106,'Annual_Prices-Nominal'!$A$4:$CH$39,MATCH('Forecast-Peak_OffPeak-Nominal'!AP$3,'Annual_Prices-Nominal'!$A$3:$CH$3,0),FALSE)</f>
        <v>2</v>
      </c>
      <c r="AQ106" s="36">
        <f>IF(AND(MONTH($B106)&gt;=5,MONTH($B106)&lt;=9),VLOOKUP($A106,'Annual_Prices-Nominal'!$A$1:$AQ$39,MATCH('Forecast-Peak_OffPeak-Nominal'!AQ$2,'Annual_Prices-Nominal'!$A$2:$AQ$2,0),FALSE),0)</f>
        <v>365</v>
      </c>
      <c r="AR106" s="37">
        <f>IF(AND(MONTH($B106)&gt;=5,MONTH($B106)&lt;=9),VLOOKUP($A106,'Annual_Prices-Nominal'!$A$1:$AQ$39,MATCH('Forecast-Peak_OffPeak-Nominal'!AR$2,'Annual_Prices-Nominal'!$A$2:$AQ$2,0),FALSE),0)</f>
        <v>2500</v>
      </c>
      <c r="AT106" s="83">
        <f>VLOOKUP($A106,'Annual_Prices-Nominal'!$A$4:$CH$39,MATCH('Forecast-Peak_OffPeak-Nominal'!AT$3,'Annual_Prices-Nominal'!$A$3:$CH$3,0),FALSE)</f>
        <v>11.81</v>
      </c>
      <c r="AU106" s="38">
        <f>VLOOKUP($A106,'Annual_Prices-Nominal'!$A$4:$CH$39,MATCH('Forecast-Peak_OffPeak-Nominal'!AU$3,'Annual_Prices-Nominal'!$A$3:$CH$3,0),FALSE)</f>
        <v>11.81</v>
      </c>
      <c r="AV106" s="38">
        <f>VLOOKUP($A106,'Annual_Prices-Nominal'!$A$4:$CH$39,MATCH('Forecast-Peak_OffPeak-Nominal'!AV$3,'Annual_Prices-Nominal'!$A$3:$CH$3,0),FALSE)</f>
        <v>0</v>
      </c>
      <c r="AX106" s="31">
        <f t="shared" si="8"/>
        <v>10.271676712328766</v>
      </c>
      <c r="AY106" s="32">
        <f t="shared" si="9"/>
        <v>10.691432717678101</v>
      </c>
      <c r="AZ106" s="32">
        <f t="shared" si="10"/>
        <v>10.846327176781003</v>
      </c>
      <c r="BA106" s="32">
        <f t="shared" si="11"/>
        <v>7.9746192893401018</v>
      </c>
      <c r="BB106" s="32">
        <f t="shared" si="12"/>
        <v>7.9086294416243659</v>
      </c>
      <c r="BC106" s="38">
        <f t="shared" si="13"/>
        <v>7.0975000000000001</v>
      </c>
      <c r="BE106" s="60">
        <v>205.31853536336635</v>
      </c>
      <c r="BF106" s="38">
        <v>272.76671949407927</v>
      </c>
      <c r="BH106" s="31">
        <f>VLOOKUP($A106,'Annual_Prices-Nominal'!$A:$CA,MATCH(BH$3,'Annual_Prices-Nominal'!$A$3:$CA$3,0),0)</f>
        <v>31</v>
      </c>
      <c r="BI106" s="31">
        <f>VLOOKUP($A106,'Annual_Prices-Nominal'!$A:$CA,MATCH(BI$3,'Annual_Prices-Nominal'!$A$3:$CA$3,0),0)</f>
        <v>20.356590000000001</v>
      </c>
      <c r="BJ106" s="32">
        <f>VLOOKUP($A106,'Annual_Prices-Nominal'!$A:$CA,MATCH(BJ$3,'Annual_Prices-Nominal'!$A$3:$CA$3,0),0)</f>
        <v>20.356590000000001</v>
      </c>
      <c r="BK106" s="32">
        <f>VLOOKUP($A106,'Annual_Prices-Nominal'!$A:$CA,MATCH(BK$3,'Annual_Prices-Nominal'!$A$3:$CA$3,0),0)</f>
        <v>17.670000000000002</v>
      </c>
      <c r="BL106" s="32">
        <f>VLOOKUP($A106,'Annual_Prices-Nominal'!$A:$CA,MATCH(BL$3,'Annual_Prices-Nominal'!$A$3:$CA$3,0),0)</f>
        <v>17.670000000000002</v>
      </c>
      <c r="BM106" s="32">
        <f>VLOOKUP($A106,'Annual_Prices-Nominal'!$A:$CA,MATCH(BM$3,'Annual_Prices-Nominal'!$A$3:$CA$3,0),0)</f>
        <v>17.670000000000002</v>
      </c>
      <c r="BN106" s="32">
        <f>VLOOKUP($A106,'Annual_Prices-Nominal'!$A:$CA,MATCH(BN$3,'Annual_Prices-Nominal'!$A$3:$CA$3,0),0)</f>
        <v>3.53</v>
      </c>
      <c r="BO106" s="32">
        <f>VLOOKUP($A106,'Annual_Prices-Nominal'!$A:$CA,MATCH(BO$3,'Annual_Prices-Nominal'!$A$3:$CA$3,0),0)</f>
        <v>4.71</v>
      </c>
      <c r="BP106" s="32">
        <f>VLOOKUP($A106,'Annual_Prices-Nominal'!$A:$CA,MATCH(BP$3,'Annual_Prices-Nominal'!$A$3:$CA$3,0),0)</f>
        <v>8.84</v>
      </c>
      <c r="BQ106" s="32">
        <f>VLOOKUP($A106,'Annual_Prices-Nominal'!$A:$CA,MATCH(BQ$3,'Annual_Prices-Nominal'!$A$3:$CA$3,0),0)</f>
        <v>16.489999999999998</v>
      </c>
      <c r="BR106" s="32">
        <f>VLOOKUP($A106,'Annual_Prices-Nominal'!$A:$CA,MATCH(BR$3,'Annual_Prices-Nominal'!$A$3:$CA$3,0),0)</f>
        <v>18.850000000000001</v>
      </c>
      <c r="BS106" s="32">
        <f>VLOOKUP($A106,'Annual_Prices-Nominal'!$A:$CA,MATCH(BS$3,'Annual_Prices-Nominal'!$A$3:$CA$3,0),0)</f>
        <v>17.670000000000002</v>
      </c>
      <c r="BT106" s="32">
        <f>VLOOKUP($A106,'Annual_Prices-Nominal'!$A:$CA,MATCH(BT$3,'Annual_Prices-Nominal'!$A$3:$CA$3,0),0)</f>
        <v>14.14</v>
      </c>
      <c r="BU106" s="32">
        <f>VLOOKUP($A106,'Annual_Prices-Nominal'!$A:$CA,MATCH(BU$3,'Annual_Prices-Nominal'!$A$3:$CA$3,0),0)</f>
        <v>14.14</v>
      </c>
      <c r="BV106" s="32">
        <f>VLOOKUP($A106,'Annual_Prices-Nominal'!$A:$CA,MATCH(BV$3,'Annual_Prices-Nominal'!$A$3:$CA$3,0),0)</f>
        <v>15.61</v>
      </c>
      <c r="BW106" s="32">
        <f>VLOOKUP($A106,'Annual_Prices-Nominal'!$A:$CA,MATCH(BW$3,'Annual_Prices-Nominal'!$A$3:$CA$3,0),0)</f>
        <v>11.78</v>
      </c>
      <c r="BX106" s="32">
        <f>VLOOKUP($A106,'Annual_Prices-Nominal'!$A:$CA,MATCH(BX$3,'Annual_Prices-Nominal'!$A$3:$CA$3,0),0)</f>
        <v>11.78</v>
      </c>
      <c r="BY106" s="32">
        <f>VLOOKUP($A106,'Annual_Prices-Nominal'!$A:$CA,MATCH(BY$3,'Annual_Prices-Nominal'!$A$3:$CA$3,0),0)</f>
        <v>3.53</v>
      </c>
      <c r="BZ106" s="32">
        <f>VLOOKUP($A106,'Annual_Prices-Nominal'!$A:$CA,MATCH(BZ$3,'Annual_Prices-Nominal'!$A$3:$CA$3,0),0)</f>
        <v>3.53</v>
      </c>
      <c r="CA106" s="32">
        <f>VLOOKUP($A106,'Annual_Prices-Nominal'!$A:$CA,MATCH(CA$3,'Annual_Prices-Nominal'!$A$3:$CA$3,0),0)</f>
        <v>3.151608</v>
      </c>
      <c r="CB106" s="38">
        <f>VLOOKUP($A106,'Annual_Prices-Nominal'!$A:$CA,MATCH(CB$3,'Annual_Prices-Nominal'!$A$3:$CA$3,0),0)</f>
        <v>1.694002</v>
      </c>
      <c r="CD106" s="39">
        <f>VLOOKUP($A106,GDP!$A$8:$D$50,3,0)</f>
        <v>1.8041017690477178E-2</v>
      </c>
    </row>
    <row r="107" spans="1:82" ht="14.4" x14ac:dyDescent="0.3">
      <c r="A107" s="23">
        <f t="shared" si="14"/>
        <v>2031</v>
      </c>
      <c r="B107" s="27">
        <f t="shared" si="15"/>
        <v>48061</v>
      </c>
      <c r="C107" s="31">
        <v>35.118450000000003</v>
      </c>
      <c r="D107" s="32">
        <v>31.28482</v>
      </c>
      <c r="E107" s="32">
        <v>36.003639999999997</v>
      </c>
      <c r="F107" s="32">
        <v>31.718409999999999</v>
      </c>
      <c r="G107" s="32">
        <v>36.20476</v>
      </c>
      <c r="H107" s="32">
        <v>31.34506</v>
      </c>
      <c r="I107" s="32">
        <v>29.51</v>
      </c>
      <c r="J107" s="32">
        <v>28.78</v>
      </c>
      <c r="K107" s="32">
        <v>29.43</v>
      </c>
      <c r="L107" s="32">
        <v>28.64</v>
      </c>
      <c r="M107" s="32">
        <v>27.08</v>
      </c>
      <c r="N107" s="32">
        <v>26.13</v>
      </c>
      <c r="P107" s="32">
        <f>VLOOKUP($A107,'Annual_Prices-Nominal'!$A$4:$X$39,MATCH('Forecast-Peak_OffPeak-Nominal'!P$3,'Annual_Prices-Nominal'!$A$3:$X$3,0),FALSE)</f>
        <v>92.358000000000004</v>
      </c>
      <c r="Q107" s="32">
        <f>VLOOKUP($A107,'Annual_Prices-Nominal'!$A$4:$X$39,MATCH('Forecast-Peak_OffPeak-Nominal'!Q$3,'Annual_Prices-Nominal'!$A$3:$X$3,0),FALSE)</f>
        <v>93.14</v>
      </c>
      <c r="R107" s="32">
        <f>VLOOKUP($A107,'Annual_Prices-Nominal'!$A$4:$X$39,MATCH('Forecast-Peak_OffPeak-Nominal'!R$3,'Annual_Prices-Nominal'!$A$3:$X$3,0),FALSE)</f>
        <v>92.21</v>
      </c>
      <c r="S107" s="32">
        <f>VLOOKUP($A107,'Annual_Prices-Nominal'!$A$4:$X$39,MATCH('Forecast-Peak_OffPeak-Nominal'!S$3,'Annual_Prices-Nominal'!$A$3:$X$3,0),FALSE)</f>
        <v>91.27</v>
      </c>
      <c r="T107" s="32">
        <f>VLOOKUP($A107,'Annual_Prices-Nominal'!$A$4:$X$39,MATCH('Forecast-Peak_OffPeak-Nominal'!T$3,'Annual_Prices-Nominal'!$A$3:$X$3,0),FALSE)</f>
        <v>50.556608752030805</v>
      </c>
      <c r="U107" s="32">
        <f>VLOOKUP($A107,'Annual_Prices-Nominal'!$A$4:$X$39,MATCH('Forecast-Peak_OffPeak-Nominal'!U$3,'Annual_Prices-Nominal'!$A$3:$X$3,0),FALSE)</f>
        <v>45.84</v>
      </c>
      <c r="V107" s="32">
        <f>VLOOKUP($A107,'Annual_Prices-Nominal'!$A$4:$X$39,MATCH('Forecast-Peak_OffPeak-Nominal'!V$3,'Annual_Prices-Nominal'!$A$3:$X$3,0),FALSE)</f>
        <v>45.855923478260863</v>
      </c>
      <c r="W107" s="32">
        <f>VLOOKUP($A107,'Annual_Prices-Nominal'!$A$4:$X$39,MATCH('Forecast-Peak_OffPeak-Nominal'!W$3,'Annual_Prices-Nominal'!$A$3:$X$3,0),FALSE)</f>
        <v>15.1</v>
      </c>
      <c r="X107" s="32">
        <f>VLOOKUP($A107,'Annual_Prices-Nominal'!$A$4:$X$39,MATCH('Forecast-Peak_OffPeak-Nominal'!X$3,'Annual_Prices-Nominal'!$A$3:$X$3,0),FALSE)</f>
        <v>13.06</v>
      </c>
      <c r="Y107" s="38">
        <f>VLOOKUP($A107,'Annual_Prices-Nominal'!$A$4:$X$39,MATCH('Forecast-Peak_OffPeak-Nominal'!Y$3,'Annual_Prices-Nominal'!$A$3:$X$3,0),FALSE)</f>
        <v>38.426638297872344</v>
      </c>
      <c r="AA107" s="31">
        <v>3.9</v>
      </c>
      <c r="AB107" s="32">
        <v>3.58</v>
      </c>
      <c r="AC107" s="32">
        <v>3.48</v>
      </c>
      <c r="AD107" s="32">
        <v>3.92</v>
      </c>
      <c r="AE107" s="32">
        <v>3.9</v>
      </c>
      <c r="AF107" s="32">
        <v>3.76</v>
      </c>
      <c r="AG107" s="38">
        <v>0.348548164105485</v>
      </c>
      <c r="AI107" s="32">
        <v>4.4665547974902013</v>
      </c>
      <c r="AJ107" s="38">
        <v>3.9626159852627456</v>
      </c>
      <c r="AL107" s="33">
        <v>0.5824726216514492</v>
      </c>
      <c r="AM107" s="33">
        <v>0.78588241835767014</v>
      </c>
      <c r="AO107" s="34">
        <f>VLOOKUP($A107,'Annual_Prices-Nominal'!$A$4:$CH$39,MATCH('Forecast-Peak_OffPeak-Nominal'!AO$3,'Annual_Prices-Nominal'!$A$3:$CH$3,0),FALSE)</f>
        <v>2</v>
      </c>
      <c r="AP107" s="35">
        <f>VLOOKUP($A107,'Annual_Prices-Nominal'!$A$4:$CH$39,MATCH('Forecast-Peak_OffPeak-Nominal'!AP$3,'Annual_Prices-Nominal'!$A$3:$CH$3,0),FALSE)</f>
        <v>2</v>
      </c>
      <c r="AQ107" s="36">
        <f>IF(AND(MONTH($B107)&gt;=5,MONTH($B107)&lt;=9),VLOOKUP($A107,'Annual_Prices-Nominal'!$A$1:$AQ$39,MATCH('Forecast-Peak_OffPeak-Nominal'!AQ$2,'Annual_Prices-Nominal'!$A$2:$AQ$2,0),FALSE),0)</f>
        <v>365</v>
      </c>
      <c r="AR107" s="37">
        <f>IF(AND(MONTH($B107)&gt;=5,MONTH($B107)&lt;=9),VLOOKUP($A107,'Annual_Prices-Nominal'!$A$1:$AQ$39,MATCH('Forecast-Peak_OffPeak-Nominal'!AR$2,'Annual_Prices-Nominal'!$A$2:$AQ$2,0),FALSE),0)</f>
        <v>2500</v>
      </c>
      <c r="AT107" s="83">
        <f>VLOOKUP($A107,'Annual_Prices-Nominal'!$A$4:$CH$39,MATCH('Forecast-Peak_OffPeak-Nominal'!AT$3,'Annual_Prices-Nominal'!$A$3:$CH$3,0),FALSE)</f>
        <v>11.81</v>
      </c>
      <c r="AU107" s="38">
        <f>VLOOKUP($A107,'Annual_Prices-Nominal'!$A$4:$CH$39,MATCH('Forecast-Peak_OffPeak-Nominal'!AU$3,'Annual_Prices-Nominal'!$A$3:$CH$3,0),FALSE)</f>
        <v>11.81</v>
      </c>
      <c r="AV107" s="38">
        <f>VLOOKUP($A107,'Annual_Prices-Nominal'!$A$4:$CH$39,MATCH('Forecast-Peak_OffPeak-Nominal'!AV$3,'Annual_Prices-Nominal'!$A$3:$CH$3,0),FALSE)</f>
        <v>0</v>
      </c>
      <c r="AX107" s="31">
        <f t="shared" si="8"/>
        <v>9.8096229050279344</v>
      </c>
      <c r="AY107" s="32">
        <f t="shared" si="9"/>
        <v>9.5754361702127664</v>
      </c>
      <c r="AZ107" s="32">
        <f t="shared" si="10"/>
        <v>9.628925531914895</v>
      </c>
      <c r="BA107" s="32">
        <f t="shared" si="11"/>
        <v>7.5666666666666673</v>
      </c>
      <c r="BB107" s="32">
        <f t="shared" si="12"/>
        <v>7.546153846153846</v>
      </c>
      <c r="BC107" s="38">
        <f t="shared" si="13"/>
        <v>6.908163265306122</v>
      </c>
      <c r="BE107" s="60">
        <v>205.31853536336635</v>
      </c>
      <c r="BF107" s="38">
        <v>272.76671949407927</v>
      </c>
      <c r="BH107" s="31">
        <f>VLOOKUP($A107,'Annual_Prices-Nominal'!$A:$CA,MATCH(BH$3,'Annual_Prices-Nominal'!$A$3:$CA$3,0),0)</f>
        <v>31</v>
      </c>
      <c r="BI107" s="31">
        <f>VLOOKUP($A107,'Annual_Prices-Nominal'!$A:$CA,MATCH(BI$3,'Annual_Prices-Nominal'!$A$3:$CA$3,0),0)</f>
        <v>20.356590000000001</v>
      </c>
      <c r="BJ107" s="32">
        <f>VLOOKUP($A107,'Annual_Prices-Nominal'!$A:$CA,MATCH(BJ$3,'Annual_Prices-Nominal'!$A$3:$CA$3,0),0)</f>
        <v>20.356590000000001</v>
      </c>
      <c r="BK107" s="32">
        <f>VLOOKUP($A107,'Annual_Prices-Nominal'!$A:$CA,MATCH(BK$3,'Annual_Prices-Nominal'!$A$3:$CA$3,0),0)</f>
        <v>17.670000000000002</v>
      </c>
      <c r="BL107" s="32">
        <f>VLOOKUP($A107,'Annual_Prices-Nominal'!$A:$CA,MATCH(BL$3,'Annual_Prices-Nominal'!$A$3:$CA$3,0),0)</f>
        <v>17.670000000000002</v>
      </c>
      <c r="BM107" s="32">
        <f>VLOOKUP($A107,'Annual_Prices-Nominal'!$A:$CA,MATCH(BM$3,'Annual_Prices-Nominal'!$A$3:$CA$3,0),0)</f>
        <v>17.670000000000002</v>
      </c>
      <c r="BN107" s="32">
        <f>VLOOKUP($A107,'Annual_Prices-Nominal'!$A:$CA,MATCH(BN$3,'Annual_Prices-Nominal'!$A$3:$CA$3,0),0)</f>
        <v>3.53</v>
      </c>
      <c r="BO107" s="32">
        <f>VLOOKUP($A107,'Annual_Prices-Nominal'!$A:$CA,MATCH(BO$3,'Annual_Prices-Nominal'!$A$3:$CA$3,0),0)</f>
        <v>4.71</v>
      </c>
      <c r="BP107" s="32">
        <f>VLOOKUP($A107,'Annual_Prices-Nominal'!$A:$CA,MATCH(BP$3,'Annual_Prices-Nominal'!$A$3:$CA$3,0),0)</f>
        <v>8.84</v>
      </c>
      <c r="BQ107" s="32">
        <f>VLOOKUP($A107,'Annual_Prices-Nominal'!$A:$CA,MATCH(BQ$3,'Annual_Prices-Nominal'!$A$3:$CA$3,0),0)</f>
        <v>16.489999999999998</v>
      </c>
      <c r="BR107" s="32">
        <f>VLOOKUP($A107,'Annual_Prices-Nominal'!$A:$CA,MATCH(BR$3,'Annual_Prices-Nominal'!$A$3:$CA$3,0),0)</f>
        <v>18.850000000000001</v>
      </c>
      <c r="BS107" s="32">
        <f>VLOOKUP($A107,'Annual_Prices-Nominal'!$A:$CA,MATCH(BS$3,'Annual_Prices-Nominal'!$A$3:$CA$3,0),0)</f>
        <v>17.670000000000002</v>
      </c>
      <c r="BT107" s="32">
        <f>VLOOKUP($A107,'Annual_Prices-Nominal'!$A:$CA,MATCH(BT$3,'Annual_Prices-Nominal'!$A$3:$CA$3,0),0)</f>
        <v>14.14</v>
      </c>
      <c r="BU107" s="32">
        <f>VLOOKUP($A107,'Annual_Prices-Nominal'!$A:$CA,MATCH(BU$3,'Annual_Prices-Nominal'!$A$3:$CA$3,0),0)</f>
        <v>14.14</v>
      </c>
      <c r="BV107" s="32">
        <f>VLOOKUP($A107,'Annual_Prices-Nominal'!$A:$CA,MATCH(BV$3,'Annual_Prices-Nominal'!$A$3:$CA$3,0),0)</f>
        <v>15.61</v>
      </c>
      <c r="BW107" s="32">
        <f>VLOOKUP($A107,'Annual_Prices-Nominal'!$A:$CA,MATCH(BW$3,'Annual_Prices-Nominal'!$A$3:$CA$3,0),0)</f>
        <v>11.78</v>
      </c>
      <c r="BX107" s="32">
        <f>VLOOKUP($A107,'Annual_Prices-Nominal'!$A:$CA,MATCH(BX$3,'Annual_Prices-Nominal'!$A$3:$CA$3,0),0)</f>
        <v>11.78</v>
      </c>
      <c r="BY107" s="32">
        <f>VLOOKUP($A107,'Annual_Prices-Nominal'!$A:$CA,MATCH(BY$3,'Annual_Prices-Nominal'!$A$3:$CA$3,0),0)</f>
        <v>3.53</v>
      </c>
      <c r="BZ107" s="32">
        <f>VLOOKUP($A107,'Annual_Prices-Nominal'!$A:$CA,MATCH(BZ$3,'Annual_Prices-Nominal'!$A$3:$CA$3,0),0)</f>
        <v>3.53</v>
      </c>
      <c r="CA107" s="32">
        <f>VLOOKUP($A107,'Annual_Prices-Nominal'!$A:$CA,MATCH(CA$3,'Annual_Prices-Nominal'!$A$3:$CA$3,0),0)</f>
        <v>3.151608</v>
      </c>
      <c r="CB107" s="38">
        <f>VLOOKUP($A107,'Annual_Prices-Nominal'!$A:$CA,MATCH(CB$3,'Annual_Prices-Nominal'!$A$3:$CA$3,0),0)</f>
        <v>1.694002</v>
      </c>
      <c r="CD107" s="39">
        <f>VLOOKUP($A107,GDP!$A$8:$D$50,3,0)</f>
        <v>1.8041017690477178E-2</v>
      </c>
    </row>
    <row r="108" spans="1:82" ht="14.4" x14ac:dyDescent="0.3">
      <c r="A108" s="23">
        <f t="shared" si="14"/>
        <v>2031</v>
      </c>
      <c r="B108" s="27">
        <f t="shared" si="15"/>
        <v>48092</v>
      </c>
      <c r="C108" s="31">
        <v>35.159930000000003</v>
      </c>
      <c r="D108" s="32">
        <v>32.377049999999997</v>
      </c>
      <c r="E108" s="32">
        <v>37.55968</v>
      </c>
      <c r="F108" s="32">
        <v>31.20693</v>
      </c>
      <c r="G108" s="32">
        <v>37.639409999999998</v>
      </c>
      <c r="H108" s="32">
        <v>30.437439999999999</v>
      </c>
      <c r="I108" s="32">
        <v>33.5</v>
      </c>
      <c r="J108" s="32">
        <v>30.04</v>
      </c>
      <c r="K108" s="32">
        <v>33.46</v>
      </c>
      <c r="L108" s="32">
        <v>30.06</v>
      </c>
      <c r="M108" s="32">
        <v>28.95</v>
      </c>
      <c r="N108" s="32">
        <v>28.16</v>
      </c>
      <c r="P108" s="32">
        <f>VLOOKUP($A108,'Annual_Prices-Nominal'!$A$4:$X$39,MATCH('Forecast-Peak_OffPeak-Nominal'!P$3,'Annual_Prices-Nominal'!$A$3:$X$3,0),FALSE)</f>
        <v>92.358000000000004</v>
      </c>
      <c r="Q108" s="32">
        <f>VLOOKUP($A108,'Annual_Prices-Nominal'!$A$4:$X$39,MATCH('Forecast-Peak_OffPeak-Nominal'!Q$3,'Annual_Prices-Nominal'!$A$3:$X$3,0),FALSE)</f>
        <v>93.14</v>
      </c>
      <c r="R108" s="32">
        <f>VLOOKUP($A108,'Annual_Prices-Nominal'!$A$4:$X$39,MATCH('Forecast-Peak_OffPeak-Nominal'!R$3,'Annual_Prices-Nominal'!$A$3:$X$3,0),FALSE)</f>
        <v>92.21</v>
      </c>
      <c r="S108" s="32">
        <f>VLOOKUP($A108,'Annual_Prices-Nominal'!$A$4:$X$39,MATCH('Forecast-Peak_OffPeak-Nominal'!S$3,'Annual_Prices-Nominal'!$A$3:$X$3,0),FALSE)</f>
        <v>91.27</v>
      </c>
      <c r="T108" s="32">
        <f>VLOOKUP($A108,'Annual_Prices-Nominal'!$A$4:$X$39,MATCH('Forecast-Peak_OffPeak-Nominal'!T$3,'Annual_Prices-Nominal'!$A$3:$X$3,0),FALSE)</f>
        <v>50.556608752030805</v>
      </c>
      <c r="U108" s="32">
        <f>VLOOKUP($A108,'Annual_Prices-Nominal'!$A$4:$X$39,MATCH('Forecast-Peak_OffPeak-Nominal'!U$3,'Annual_Prices-Nominal'!$A$3:$X$3,0),FALSE)</f>
        <v>45.84</v>
      </c>
      <c r="V108" s="32">
        <f>VLOOKUP($A108,'Annual_Prices-Nominal'!$A$4:$X$39,MATCH('Forecast-Peak_OffPeak-Nominal'!V$3,'Annual_Prices-Nominal'!$A$3:$X$3,0),FALSE)</f>
        <v>45.855923478260863</v>
      </c>
      <c r="W108" s="32">
        <f>VLOOKUP($A108,'Annual_Prices-Nominal'!$A$4:$X$39,MATCH('Forecast-Peak_OffPeak-Nominal'!W$3,'Annual_Prices-Nominal'!$A$3:$X$3,0),FALSE)</f>
        <v>15.1</v>
      </c>
      <c r="X108" s="32">
        <f>VLOOKUP($A108,'Annual_Prices-Nominal'!$A$4:$X$39,MATCH('Forecast-Peak_OffPeak-Nominal'!X$3,'Annual_Prices-Nominal'!$A$3:$X$3,0),FALSE)</f>
        <v>13.06</v>
      </c>
      <c r="Y108" s="38">
        <f>VLOOKUP($A108,'Annual_Prices-Nominal'!$A$4:$X$39,MATCH('Forecast-Peak_OffPeak-Nominal'!Y$3,'Annual_Prices-Nominal'!$A$3:$X$3,0),FALSE)</f>
        <v>38.426638297872344</v>
      </c>
      <c r="AA108" s="31">
        <v>3.89</v>
      </c>
      <c r="AB108" s="32">
        <v>3.56</v>
      </c>
      <c r="AC108" s="32">
        <v>3.52</v>
      </c>
      <c r="AD108" s="32">
        <v>3.9</v>
      </c>
      <c r="AE108" s="32">
        <v>3.89</v>
      </c>
      <c r="AF108" s="32">
        <v>3.8</v>
      </c>
      <c r="AG108" s="38">
        <v>0.348548164105485</v>
      </c>
      <c r="AI108" s="32">
        <v>4.4576991446780205</v>
      </c>
      <c r="AJ108" s="38">
        <v>3.9537603324505652</v>
      </c>
      <c r="AL108" s="33">
        <v>0.58667717054480617</v>
      </c>
      <c r="AM108" s="33">
        <v>0.79008696725102712</v>
      </c>
      <c r="AO108" s="34">
        <f>VLOOKUP($A108,'Annual_Prices-Nominal'!$A$4:$CH$39,MATCH('Forecast-Peak_OffPeak-Nominal'!AO$3,'Annual_Prices-Nominal'!$A$3:$CH$3,0),FALSE)</f>
        <v>2</v>
      </c>
      <c r="AP108" s="35">
        <f>VLOOKUP($A108,'Annual_Prices-Nominal'!$A$4:$CH$39,MATCH('Forecast-Peak_OffPeak-Nominal'!AP$3,'Annual_Prices-Nominal'!$A$3:$CH$3,0),FALSE)</f>
        <v>2</v>
      </c>
      <c r="AQ108" s="36">
        <f>IF(AND(MONTH($B108)&gt;=5,MONTH($B108)&lt;=9),VLOOKUP($A108,'Annual_Prices-Nominal'!$A$1:$AQ$39,MATCH('Forecast-Peak_OffPeak-Nominal'!AQ$2,'Annual_Prices-Nominal'!$A$2:$AQ$2,0),FALSE),0)</f>
        <v>365</v>
      </c>
      <c r="AR108" s="37">
        <f>IF(AND(MONTH($B108)&gt;=5,MONTH($B108)&lt;=9),VLOOKUP($A108,'Annual_Prices-Nominal'!$A$1:$AQ$39,MATCH('Forecast-Peak_OffPeak-Nominal'!AR$2,'Annual_Prices-Nominal'!$A$2:$AQ$2,0),FALSE),0)</f>
        <v>2500</v>
      </c>
      <c r="AT108" s="83">
        <f>VLOOKUP($A108,'Annual_Prices-Nominal'!$A$4:$CH$39,MATCH('Forecast-Peak_OffPeak-Nominal'!AT$3,'Annual_Prices-Nominal'!$A$3:$CH$3,0),FALSE)</f>
        <v>11.81</v>
      </c>
      <c r="AU108" s="38">
        <f>VLOOKUP($A108,'Annual_Prices-Nominal'!$A$4:$CH$39,MATCH('Forecast-Peak_OffPeak-Nominal'!AU$3,'Annual_Prices-Nominal'!$A$3:$CH$3,0),FALSE)</f>
        <v>11.81</v>
      </c>
      <c r="AV108" s="38">
        <f>VLOOKUP($A108,'Annual_Prices-Nominal'!$A$4:$CH$39,MATCH('Forecast-Peak_OffPeak-Nominal'!AV$3,'Annual_Prices-Nominal'!$A$3:$CH$3,0),FALSE)</f>
        <v>0</v>
      </c>
      <c r="AX108" s="31">
        <f t="shared" si="8"/>
        <v>9.8763848314606744</v>
      </c>
      <c r="AY108" s="32">
        <f t="shared" si="9"/>
        <v>9.8841263157894748</v>
      </c>
      <c r="AZ108" s="32">
        <f t="shared" si="10"/>
        <v>9.9051078947368421</v>
      </c>
      <c r="BA108" s="32">
        <f t="shared" si="11"/>
        <v>8.6118251928020566</v>
      </c>
      <c r="BB108" s="32">
        <f t="shared" si="12"/>
        <v>8.6015424164524426</v>
      </c>
      <c r="BC108" s="38">
        <f t="shared" si="13"/>
        <v>7.4230769230769234</v>
      </c>
      <c r="BE108" s="60">
        <v>205.31853536336635</v>
      </c>
      <c r="BF108" s="38">
        <v>272.76671949407927</v>
      </c>
      <c r="BH108" s="31">
        <f>VLOOKUP($A108,'Annual_Prices-Nominal'!$A:$CA,MATCH(BH$3,'Annual_Prices-Nominal'!$A$3:$CA$3,0),0)</f>
        <v>31</v>
      </c>
      <c r="BI108" s="31">
        <f>VLOOKUP($A108,'Annual_Prices-Nominal'!$A:$CA,MATCH(BI$3,'Annual_Prices-Nominal'!$A$3:$CA$3,0),0)</f>
        <v>20.356590000000001</v>
      </c>
      <c r="BJ108" s="32">
        <f>VLOOKUP($A108,'Annual_Prices-Nominal'!$A:$CA,MATCH(BJ$3,'Annual_Prices-Nominal'!$A$3:$CA$3,0),0)</f>
        <v>20.356590000000001</v>
      </c>
      <c r="BK108" s="32">
        <f>VLOOKUP($A108,'Annual_Prices-Nominal'!$A:$CA,MATCH(BK$3,'Annual_Prices-Nominal'!$A$3:$CA$3,0),0)</f>
        <v>17.670000000000002</v>
      </c>
      <c r="BL108" s="32">
        <f>VLOOKUP($A108,'Annual_Prices-Nominal'!$A:$CA,MATCH(BL$3,'Annual_Prices-Nominal'!$A$3:$CA$3,0),0)</f>
        <v>17.670000000000002</v>
      </c>
      <c r="BM108" s="32">
        <f>VLOOKUP($A108,'Annual_Prices-Nominal'!$A:$CA,MATCH(BM$3,'Annual_Prices-Nominal'!$A$3:$CA$3,0),0)</f>
        <v>17.670000000000002</v>
      </c>
      <c r="BN108" s="32">
        <f>VLOOKUP($A108,'Annual_Prices-Nominal'!$A:$CA,MATCH(BN$3,'Annual_Prices-Nominal'!$A$3:$CA$3,0),0)</f>
        <v>3.53</v>
      </c>
      <c r="BO108" s="32">
        <f>VLOOKUP($A108,'Annual_Prices-Nominal'!$A:$CA,MATCH(BO$3,'Annual_Prices-Nominal'!$A$3:$CA$3,0),0)</f>
        <v>4.71</v>
      </c>
      <c r="BP108" s="32">
        <f>VLOOKUP($A108,'Annual_Prices-Nominal'!$A:$CA,MATCH(BP$3,'Annual_Prices-Nominal'!$A$3:$CA$3,0),0)</f>
        <v>8.84</v>
      </c>
      <c r="BQ108" s="32">
        <f>VLOOKUP($A108,'Annual_Prices-Nominal'!$A:$CA,MATCH(BQ$3,'Annual_Prices-Nominal'!$A$3:$CA$3,0),0)</f>
        <v>16.489999999999998</v>
      </c>
      <c r="BR108" s="32">
        <f>VLOOKUP($A108,'Annual_Prices-Nominal'!$A:$CA,MATCH(BR$3,'Annual_Prices-Nominal'!$A$3:$CA$3,0),0)</f>
        <v>18.850000000000001</v>
      </c>
      <c r="BS108" s="32">
        <f>VLOOKUP($A108,'Annual_Prices-Nominal'!$A:$CA,MATCH(BS$3,'Annual_Prices-Nominal'!$A$3:$CA$3,0),0)</f>
        <v>17.670000000000002</v>
      </c>
      <c r="BT108" s="32">
        <f>VLOOKUP($A108,'Annual_Prices-Nominal'!$A:$CA,MATCH(BT$3,'Annual_Prices-Nominal'!$A$3:$CA$3,0),0)</f>
        <v>14.14</v>
      </c>
      <c r="BU108" s="32">
        <f>VLOOKUP($A108,'Annual_Prices-Nominal'!$A:$CA,MATCH(BU$3,'Annual_Prices-Nominal'!$A$3:$CA$3,0),0)</f>
        <v>14.14</v>
      </c>
      <c r="BV108" s="32">
        <f>VLOOKUP($A108,'Annual_Prices-Nominal'!$A:$CA,MATCH(BV$3,'Annual_Prices-Nominal'!$A$3:$CA$3,0),0)</f>
        <v>15.61</v>
      </c>
      <c r="BW108" s="32">
        <f>VLOOKUP($A108,'Annual_Prices-Nominal'!$A:$CA,MATCH(BW$3,'Annual_Prices-Nominal'!$A$3:$CA$3,0),0)</f>
        <v>11.78</v>
      </c>
      <c r="BX108" s="32">
        <f>VLOOKUP($A108,'Annual_Prices-Nominal'!$A:$CA,MATCH(BX$3,'Annual_Prices-Nominal'!$A$3:$CA$3,0),0)</f>
        <v>11.78</v>
      </c>
      <c r="BY108" s="32">
        <f>VLOOKUP($A108,'Annual_Prices-Nominal'!$A:$CA,MATCH(BY$3,'Annual_Prices-Nominal'!$A$3:$CA$3,0),0)</f>
        <v>3.53</v>
      </c>
      <c r="BZ108" s="32">
        <f>VLOOKUP($A108,'Annual_Prices-Nominal'!$A:$CA,MATCH(BZ$3,'Annual_Prices-Nominal'!$A$3:$CA$3,0),0)</f>
        <v>3.53</v>
      </c>
      <c r="CA108" s="32">
        <f>VLOOKUP($A108,'Annual_Prices-Nominal'!$A:$CA,MATCH(CA$3,'Annual_Prices-Nominal'!$A$3:$CA$3,0),0)</f>
        <v>3.151608</v>
      </c>
      <c r="CB108" s="38">
        <f>VLOOKUP($A108,'Annual_Prices-Nominal'!$A:$CA,MATCH(CB$3,'Annual_Prices-Nominal'!$A$3:$CA$3,0),0)</f>
        <v>1.694002</v>
      </c>
      <c r="CD108" s="39">
        <f>VLOOKUP($A108,GDP!$A$8:$D$50,3,0)</f>
        <v>1.8041017690477178E-2</v>
      </c>
    </row>
    <row r="109" spans="1:82" ht="14.4" x14ac:dyDescent="0.3">
      <c r="A109" s="23">
        <f t="shared" si="14"/>
        <v>2031</v>
      </c>
      <c r="B109" s="27">
        <f t="shared" si="15"/>
        <v>48122</v>
      </c>
      <c r="C109" s="31">
        <v>30.22221</v>
      </c>
      <c r="D109" s="32">
        <v>28.77347</v>
      </c>
      <c r="E109" s="32">
        <v>30.750820000000001</v>
      </c>
      <c r="F109" s="32">
        <v>28.99982</v>
      </c>
      <c r="G109" s="32">
        <v>30.638010000000001</v>
      </c>
      <c r="H109" s="32">
        <v>28.270350000000001</v>
      </c>
      <c r="I109" s="32">
        <v>27.5</v>
      </c>
      <c r="J109" s="32">
        <v>27.71</v>
      </c>
      <c r="K109" s="32">
        <v>27.56</v>
      </c>
      <c r="L109" s="32">
        <v>27.72</v>
      </c>
      <c r="M109" s="32">
        <v>21.57</v>
      </c>
      <c r="N109" s="32">
        <v>24.07</v>
      </c>
      <c r="P109" s="32">
        <f>VLOOKUP($A109,'Annual_Prices-Nominal'!$A$4:$X$39,MATCH('Forecast-Peak_OffPeak-Nominal'!P$3,'Annual_Prices-Nominal'!$A$3:$X$3,0),FALSE)</f>
        <v>92.358000000000004</v>
      </c>
      <c r="Q109" s="32">
        <f>VLOOKUP($A109,'Annual_Prices-Nominal'!$A$4:$X$39,MATCH('Forecast-Peak_OffPeak-Nominal'!Q$3,'Annual_Prices-Nominal'!$A$3:$X$3,0),FALSE)</f>
        <v>93.14</v>
      </c>
      <c r="R109" s="32">
        <f>VLOOKUP($A109,'Annual_Prices-Nominal'!$A$4:$X$39,MATCH('Forecast-Peak_OffPeak-Nominal'!R$3,'Annual_Prices-Nominal'!$A$3:$X$3,0),FALSE)</f>
        <v>92.21</v>
      </c>
      <c r="S109" s="32">
        <f>VLOOKUP($A109,'Annual_Prices-Nominal'!$A$4:$X$39,MATCH('Forecast-Peak_OffPeak-Nominal'!S$3,'Annual_Prices-Nominal'!$A$3:$X$3,0),FALSE)</f>
        <v>91.27</v>
      </c>
      <c r="T109" s="32">
        <f>VLOOKUP($A109,'Annual_Prices-Nominal'!$A$4:$X$39,MATCH('Forecast-Peak_OffPeak-Nominal'!T$3,'Annual_Prices-Nominal'!$A$3:$X$3,0),FALSE)</f>
        <v>50.556608752030805</v>
      </c>
      <c r="U109" s="32">
        <f>VLOOKUP($A109,'Annual_Prices-Nominal'!$A$4:$X$39,MATCH('Forecast-Peak_OffPeak-Nominal'!U$3,'Annual_Prices-Nominal'!$A$3:$X$3,0),FALSE)</f>
        <v>45.84</v>
      </c>
      <c r="V109" s="32">
        <f>VLOOKUP($A109,'Annual_Prices-Nominal'!$A$4:$X$39,MATCH('Forecast-Peak_OffPeak-Nominal'!V$3,'Annual_Prices-Nominal'!$A$3:$X$3,0),FALSE)</f>
        <v>45.855923478260863</v>
      </c>
      <c r="W109" s="32">
        <f>VLOOKUP($A109,'Annual_Prices-Nominal'!$A$4:$X$39,MATCH('Forecast-Peak_OffPeak-Nominal'!W$3,'Annual_Prices-Nominal'!$A$3:$X$3,0),FALSE)</f>
        <v>15.1</v>
      </c>
      <c r="X109" s="32">
        <f>VLOOKUP($A109,'Annual_Prices-Nominal'!$A$4:$X$39,MATCH('Forecast-Peak_OffPeak-Nominal'!X$3,'Annual_Prices-Nominal'!$A$3:$X$3,0),FALSE)</f>
        <v>13.06</v>
      </c>
      <c r="Y109" s="38">
        <f>VLOOKUP($A109,'Annual_Prices-Nominal'!$A$4:$X$39,MATCH('Forecast-Peak_OffPeak-Nominal'!Y$3,'Annual_Prices-Nominal'!$A$3:$X$3,0),FALSE)</f>
        <v>38.426638297872344</v>
      </c>
      <c r="AA109" s="31">
        <v>3.91</v>
      </c>
      <c r="AB109" s="32">
        <v>3.57</v>
      </c>
      <c r="AC109" s="32">
        <v>3.42</v>
      </c>
      <c r="AD109" s="32">
        <v>3.92</v>
      </c>
      <c r="AE109" s="32">
        <v>3.91</v>
      </c>
      <c r="AF109" s="32">
        <v>3.71</v>
      </c>
      <c r="AG109" s="38">
        <v>0.348548164105485</v>
      </c>
      <c r="AI109" s="32">
        <v>4.4795364034455414</v>
      </c>
      <c r="AJ109" s="38">
        <v>3.9755975912180852</v>
      </c>
      <c r="AL109" s="33">
        <v>0.57719894139835037</v>
      </c>
      <c r="AM109" s="33">
        <v>0.78060873810457132</v>
      </c>
      <c r="AO109" s="34">
        <f>VLOOKUP($A109,'Annual_Prices-Nominal'!$A$4:$CH$39,MATCH('Forecast-Peak_OffPeak-Nominal'!AO$3,'Annual_Prices-Nominal'!$A$3:$CH$3,0),FALSE)</f>
        <v>2</v>
      </c>
      <c r="AP109" s="35">
        <f>VLOOKUP($A109,'Annual_Prices-Nominal'!$A$4:$CH$39,MATCH('Forecast-Peak_OffPeak-Nominal'!AP$3,'Annual_Prices-Nominal'!$A$3:$CH$3,0),FALSE)</f>
        <v>2</v>
      </c>
      <c r="AQ109" s="36">
        <f>IF(AND(MONTH($B109)&gt;=5,MONTH($B109)&lt;=9),VLOOKUP($A109,'Annual_Prices-Nominal'!$A$1:$AQ$39,MATCH('Forecast-Peak_OffPeak-Nominal'!AQ$2,'Annual_Prices-Nominal'!$A$2:$AQ$2,0),FALSE),0)</f>
        <v>0</v>
      </c>
      <c r="AR109" s="37">
        <f>IF(AND(MONTH($B109)&gt;=5,MONTH($B109)&lt;=9),VLOOKUP($A109,'Annual_Prices-Nominal'!$A$1:$AQ$39,MATCH('Forecast-Peak_OffPeak-Nominal'!AR$2,'Annual_Prices-Nominal'!$A$2:$AQ$2,0),FALSE),0)</f>
        <v>0</v>
      </c>
      <c r="AT109" s="83">
        <f>VLOOKUP($A109,'Annual_Prices-Nominal'!$A$4:$CH$39,MATCH('Forecast-Peak_OffPeak-Nominal'!AT$3,'Annual_Prices-Nominal'!$A$3:$CH$3,0),FALSE)</f>
        <v>11.81</v>
      </c>
      <c r="AU109" s="38">
        <f>VLOOKUP($A109,'Annual_Prices-Nominal'!$A$4:$CH$39,MATCH('Forecast-Peak_OffPeak-Nominal'!AU$3,'Annual_Prices-Nominal'!$A$3:$CH$3,0),FALSE)</f>
        <v>11.81</v>
      </c>
      <c r="AV109" s="38">
        <f>VLOOKUP($A109,'Annual_Prices-Nominal'!$A$4:$CH$39,MATCH('Forecast-Peak_OffPeak-Nominal'!AV$3,'Annual_Prices-Nominal'!$A$3:$CH$3,0),FALSE)</f>
        <v>0</v>
      </c>
      <c r="AX109" s="31">
        <f t="shared" si="8"/>
        <v>8.4656050420168079</v>
      </c>
      <c r="AY109" s="32">
        <f t="shared" si="9"/>
        <v>8.2886307277628042</v>
      </c>
      <c r="AZ109" s="32">
        <f t="shared" si="10"/>
        <v>8.2582237196765504</v>
      </c>
      <c r="BA109" s="32">
        <f t="shared" si="11"/>
        <v>7.0332480818414318</v>
      </c>
      <c r="BB109" s="32">
        <f t="shared" si="12"/>
        <v>7.0485933503836309</v>
      </c>
      <c r="BC109" s="38">
        <f t="shared" si="13"/>
        <v>5.5025510204081636</v>
      </c>
      <c r="BE109" s="60">
        <v>205.31853536336635</v>
      </c>
      <c r="BF109" s="38">
        <v>272.76671949407927</v>
      </c>
      <c r="BH109" s="31">
        <f>VLOOKUP($A109,'Annual_Prices-Nominal'!$A:$CA,MATCH(BH$3,'Annual_Prices-Nominal'!$A$3:$CA$3,0),0)</f>
        <v>31</v>
      </c>
      <c r="BI109" s="31">
        <f>VLOOKUP($A109,'Annual_Prices-Nominal'!$A:$CA,MATCH(BI$3,'Annual_Prices-Nominal'!$A$3:$CA$3,0),0)</f>
        <v>20.356590000000001</v>
      </c>
      <c r="BJ109" s="32">
        <f>VLOOKUP($A109,'Annual_Prices-Nominal'!$A:$CA,MATCH(BJ$3,'Annual_Prices-Nominal'!$A$3:$CA$3,0),0)</f>
        <v>20.356590000000001</v>
      </c>
      <c r="BK109" s="32">
        <f>VLOOKUP($A109,'Annual_Prices-Nominal'!$A:$CA,MATCH(BK$3,'Annual_Prices-Nominal'!$A$3:$CA$3,0),0)</f>
        <v>17.670000000000002</v>
      </c>
      <c r="BL109" s="32">
        <f>VLOOKUP($A109,'Annual_Prices-Nominal'!$A:$CA,MATCH(BL$3,'Annual_Prices-Nominal'!$A$3:$CA$3,0),0)</f>
        <v>17.670000000000002</v>
      </c>
      <c r="BM109" s="32">
        <f>VLOOKUP($A109,'Annual_Prices-Nominal'!$A:$CA,MATCH(BM$3,'Annual_Prices-Nominal'!$A$3:$CA$3,0),0)</f>
        <v>17.670000000000002</v>
      </c>
      <c r="BN109" s="32">
        <f>VLOOKUP($A109,'Annual_Prices-Nominal'!$A:$CA,MATCH(BN$3,'Annual_Prices-Nominal'!$A$3:$CA$3,0),0)</f>
        <v>3.53</v>
      </c>
      <c r="BO109" s="32">
        <f>VLOOKUP($A109,'Annual_Prices-Nominal'!$A:$CA,MATCH(BO$3,'Annual_Prices-Nominal'!$A$3:$CA$3,0),0)</f>
        <v>4.71</v>
      </c>
      <c r="BP109" s="32">
        <f>VLOOKUP($A109,'Annual_Prices-Nominal'!$A:$CA,MATCH(BP$3,'Annual_Prices-Nominal'!$A$3:$CA$3,0),0)</f>
        <v>8.84</v>
      </c>
      <c r="BQ109" s="32">
        <f>VLOOKUP($A109,'Annual_Prices-Nominal'!$A:$CA,MATCH(BQ$3,'Annual_Prices-Nominal'!$A$3:$CA$3,0),0)</f>
        <v>16.489999999999998</v>
      </c>
      <c r="BR109" s="32">
        <f>VLOOKUP($A109,'Annual_Prices-Nominal'!$A:$CA,MATCH(BR$3,'Annual_Prices-Nominal'!$A$3:$CA$3,0),0)</f>
        <v>18.850000000000001</v>
      </c>
      <c r="BS109" s="32">
        <f>VLOOKUP($A109,'Annual_Prices-Nominal'!$A:$CA,MATCH(BS$3,'Annual_Prices-Nominal'!$A$3:$CA$3,0),0)</f>
        <v>17.670000000000002</v>
      </c>
      <c r="BT109" s="32">
        <f>VLOOKUP($A109,'Annual_Prices-Nominal'!$A:$CA,MATCH(BT$3,'Annual_Prices-Nominal'!$A$3:$CA$3,0),0)</f>
        <v>14.14</v>
      </c>
      <c r="BU109" s="32">
        <f>VLOOKUP($A109,'Annual_Prices-Nominal'!$A:$CA,MATCH(BU$3,'Annual_Prices-Nominal'!$A$3:$CA$3,0),0)</f>
        <v>14.14</v>
      </c>
      <c r="BV109" s="32">
        <f>VLOOKUP($A109,'Annual_Prices-Nominal'!$A:$CA,MATCH(BV$3,'Annual_Prices-Nominal'!$A$3:$CA$3,0),0)</f>
        <v>15.61</v>
      </c>
      <c r="BW109" s="32">
        <f>VLOOKUP($A109,'Annual_Prices-Nominal'!$A:$CA,MATCH(BW$3,'Annual_Prices-Nominal'!$A$3:$CA$3,0),0)</f>
        <v>11.78</v>
      </c>
      <c r="BX109" s="32">
        <f>VLOOKUP($A109,'Annual_Prices-Nominal'!$A:$CA,MATCH(BX$3,'Annual_Prices-Nominal'!$A$3:$CA$3,0),0)</f>
        <v>11.78</v>
      </c>
      <c r="BY109" s="32">
        <f>VLOOKUP($A109,'Annual_Prices-Nominal'!$A:$CA,MATCH(BY$3,'Annual_Prices-Nominal'!$A$3:$CA$3,0),0)</f>
        <v>3.53</v>
      </c>
      <c r="BZ109" s="32">
        <f>VLOOKUP($A109,'Annual_Prices-Nominal'!$A:$CA,MATCH(BZ$3,'Annual_Prices-Nominal'!$A$3:$CA$3,0),0)</f>
        <v>3.53</v>
      </c>
      <c r="CA109" s="32">
        <f>VLOOKUP($A109,'Annual_Prices-Nominal'!$A:$CA,MATCH(CA$3,'Annual_Prices-Nominal'!$A$3:$CA$3,0),0)</f>
        <v>3.151608</v>
      </c>
      <c r="CB109" s="38">
        <f>VLOOKUP($A109,'Annual_Prices-Nominal'!$A:$CA,MATCH(CB$3,'Annual_Prices-Nominal'!$A$3:$CA$3,0),0)</f>
        <v>1.694002</v>
      </c>
      <c r="CD109" s="39">
        <f>VLOOKUP($A109,GDP!$A$8:$D$50,3,0)</f>
        <v>1.8041017690477178E-2</v>
      </c>
    </row>
    <row r="110" spans="1:82" ht="14.4" x14ac:dyDescent="0.3">
      <c r="A110" s="23">
        <f t="shared" si="14"/>
        <v>2031</v>
      </c>
      <c r="B110" s="27">
        <f t="shared" si="15"/>
        <v>48153</v>
      </c>
      <c r="C110" s="31">
        <v>33.572569999999999</v>
      </c>
      <c r="D110" s="32">
        <v>32.632660000000001</v>
      </c>
      <c r="E110" s="32">
        <v>32.851059999999997</v>
      </c>
      <c r="F110" s="32">
        <v>31.476510000000001</v>
      </c>
      <c r="G110" s="32">
        <v>32.871870000000001</v>
      </c>
      <c r="H110" s="32">
        <v>30.8703</v>
      </c>
      <c r="I110" s="32">
        <v>30.03</v>
      </c>
      <c r="J110" s="32">
        <v>29.72</v>
      </c>
      <c r="K110" s="32">
        <v>29.71</v>
      </c>
      <c r="L110" s="32">
        <v>29.39</v>
      </c>
      <c r="M110" s="32">
        <v>28.48</v>
      </c>
      <c r="N110" s="32">
        <v>27.41</v>
      </c>
      <c r="P110" s="32">
        <f>VLOOKUP($A110,'Annual_Prices-Nominal'!$A$4:$X$39,MATCH('Forecast-Peak_OffPeak-Nominal'!P$3,'Annual_Prices-Nominal'!$A$3:$X$3,0),FALSE)</f>
        <v>92.358000000000004</v>
      </c>
      <c r="Q110" s="32">
        <f>VLOOKUP($A110,'Annual_Prices-Nominal'!$A$4:$X$39,MATCH('Forecast-Peak_OffPeak-Nominal'!Q$3,'Annual_Prices-Nominal'!$A$3:$X$3,0),FALSE)</f>
        <v>93.14</v>
      </c>
      <c r="R110" s="32">
        <f>VLOOKUP($A110,'Annual_Prices-Nominal'!$A$4:$X$39,MATCH('Forecast-Peak_OffPeak-Nominal'!R$3,'Annual_Prices-Nominal'!$A$3:$X$3,0),FALSE)</f>
        <v>92.21</v>
      </c>
      <c r="S110" s="32">
        <f>VLOOKUP($A110,'Annual_Prices-Nominal'!$A$4:$X$39,MATCH('Forecast-Peak_OffPeak-Nominal'!S$3,'Annual_Prices-Nominal'!$A$3:$X$3,0),FALSE)</f>
        <v>91.27</v>
      </c>
      <c r="T110" s="32">
        <f>VLOOKUP($A110,'Annual_Prices-Nominal'!$A$4:$X$39,MATCH('Forecast-Peak_OffPeak-Nominal'!T$3,'Annual_Prices-Nominal'!$A$3:$X$3,0),FALSE)</f>
        <v>50.556608752030805</v>
      </c>
      <c r="U110" s="32">
        <f>VLOOKUP($A110,'Annual_Prices-Nominal'!$A$4:$X$39,MATCH('Forecast-Peak_OffPeak-Nominal'!U$3,'Annual_Prices-Nominal'!$A$3:$X$3,0),FALSE)</f>
        <v>45.84</v>
      </c>
      <c r="V110" s="32">
        <f>VLOOKUP($A110,'Annual_Prices-Nominal'!$A$4:$X$39,MATCH('Forecast-Peak_OffPeak-Nominal'!V$3,'Annual_Prices-Nominal'!$A$3:$X$3,0),FALSE)</f>
        <v>45.855923478260863</v>
      </c>
      <c r="W110" s="32">
        <f>VLOOKUP($A110,'Annual_Prices-Nominal'!$A$4:$X$39,MATCH('Forecast-Peak_OffPeak-Nominal'!W$3,'Annual_Prices-Nominal'!$A$3:$X$3,0),FALSE)</f>
        <v>15.1</v>
      </c>
      <c r="X110" s="32">
        <f>VLOOKUP($A110,'Annual_Prices-Nominal'!$A$4:$X$39,MATCH('Forecast-Peak_OffPeak-Nominal'!X$3,'Annual_Prices-Nominal'!$A$3:$X$3,0),FALSE)</f>
        <v>13.06</v>
      </c>
      <c r="Y110" s="38">
        <f>VLOOKUP($A110,'Annual_Prices-Nominal'!$A$4:$X$39,MATCH('Forecast-Peak_OffPeak-Nominal'!Y$3,'Annual_Prices-Nominal'!$A$3:$X$3,0),FALSE)</f>
        <v>38.426638297872344</v>
      </c>
      <c r="AA110" s="31">
        <v>4.25</v>
      </c>
      <c r="AB110" s="32">
        <v>3.82</v>
      </c>
      <c r="AC110" s="32">
        <v>3.78</v>
      </c>
      <c r="AD110" s="32">
        <v>4.3</v>
      </c>
      <c r="AE110" s="32">
        <v>4.22</v>
      </c>
      <c r="AF110" s="32">
        <v>4.05</v>
      </c>
      <c r="AG110" s="38">
        <v>0.348548164105485</v>
      </c>
      <c r="AI110" s="32">
        <v>4.8202835160223207</v>
      </c>
      <c r="AJ110" s="38">
        <v>4.316344703794865</v>
      </c>
      <c r="AL110" s="33">
        <v>0.59308716052663846</v>
      </c>
      <c r="AM110" s="33">
        <v>0.7964969572328594</v>
      </c>
      <c r="AO110" s="34">
        <f>VLOOKUP($A110,'Annual_Prices-Nominal'!$A$4:$CH$39,MATCH('Forecast-Peak_OffPeak-Nominal'!AO$3,'Annual_Prices-Nominal'!$A$3:$CH$3,0),FALSE)</f>
        <v>2</v>
      </c>
      <c r="AP110" s="35">
        <f>VLOOKUP($A110,'Annual_Prices-Nominal'!$A$4:$CH$39,MATCH('Forecast-Peak_OffPeak-Nominal'!AP$3,'Annual_Prices-Nominal'!$A$3:$CH$3,0),FALSE)</f>
        <v>2</v>
      </c>
      <c r="AQ110" s="36">
        <f>IF(AND(MONTH($B110)&gt;=5,MONTH($B110)&lt;=9),VLOOKUP($A110,'Annual_Prices-Nominal'!$A$1:$AQ$39,MATCH('Forecast-Peak_OffPeak-Nominal'!AQ$2,'Annual_Prices-Nominal'!$A$2:$AQ$2,0),FALSE),0)</f>
        <v>0</v>
      </c>
      <c r="AR110" s="37">
        <f>IF(AND(MONTH($B110)&gt;=5,MONTH($B110)&lt;=9),VLOOKUP($A110,'Annual_Prices-Nominal'!$A$1:$AQ$39,MATCH('Forecast-Peak_OffPeak-Nominal'!AR$2,'Annual_Prices-Nominal'!$A$2:$AQ$2,0),FALSE),0)</f>
        <v>0</v>
      </c>
      <c r="AT110" s="83">
        <f>VLOOKUP($A110,'Annual_Prices-Nominal'!$A$4:$CH$39,MATCH('Forecast-Peak_OffPeak-Nominal'!AT$3,'Annual_Prices-Nominal'!$A$3:$CH$3,0),FALSE)</f>
        <v>11.81</v>
      </c>
      <c r="AU110" s="38">
        <f>VLOOKUP($A110,'Annual_Prices-Nominal'!$A$4:$CH$39,MATCH('Forecast-Peak_OffPeak-Nominal'!AU$3,'Annual_Prices-Nominal'!$A$3:$CH$3,0),FALSE)</f>
        <v>11.81</v>
      </c>
      <c r="AV110" s="38">
        <f>VLOOKUP($A110,'Annual_Prices-Nominal'!$A$4:$CH$39,MATCH('Forecast-Peak_OffPeak-Nominal'!AV$3,'Annual_Prices-Nominal'!$A$3:$CH$3,0),FALSE)</f>
        <v>0</v>
      </c>
      <c r="AX110" s="31">
        <f t="shared" si="8"/>
        <v>8.7886308900523566</v>
      </c>
      <c r="AY110" s="32">
        <f t="shared" si="9"/>
        <v>8.1113728395061724</v>
      </c>
      <c r="AZ110" s="32">
        <f t="shared" si="10"/>
        <v>8.1165111111111123</v>
      </c>
      <c r="BA110" s="32">
        <f t="shared" si="11"/>
        <v>7.1161137440758298</v>
      </c>
      <c r="BB110" s="32">
        <f t="shared" si="12"/>
        <v>7.0402843601895739</v>
      </c>
      <c r="BC110" s="38">
        <f t="shared" si="13"/>
        <v>6.6232558139534889</v>
      </c>
      <c r="BE110" s="60">
        <v>205.31853536336635</v>
      </c>
      <c r="BF110" s="38">
        <v>272.76671949407927</v>
      </c>
      <c r="BH110" s="31">
        <f>VLOOKUP($A110,'Annual_Prices-Nominal'!$A:$CA,MATCH(BH$3,'Annual_Prices-Nominal'!$A$3:$CA$3,0),0)</f>
        <v>31</v>
      </c>
      <c r="BI110" s="31">
        <f>VLOOKUP($A110,'Annual_Prices-Nominal'!$A:$CA,MATCH(BI$3,'Annual_Prices-Nominal'!$A$3:$CA$3,0),0)</f>
        <v>20.356590000000001</v>
      </c>
      <c r="BJ110" s="32">
        <f>VLOOKUP($A110,'Annual_Prices-Nominal'!$A:$CA,MATCH(BJ$3,'Annual_Prices-Nominal'!$A$3:$CA$3,0),0)</f>
        <v>20.356590000000001</v>
      </c>
      <c r="BK110" s="32">
        <f>VLOOKUP($A110,'Annual_Prices-Nominal'!$A:$CA,MATCH(BK$3,'Annual_Prices-Nominal'!$A$3:$CA$3,0),0)</f>
        <v>17.670000000000002</v>
      </c>
      <c r="BL110" s="32">
        <f>VLOOKUP($A110,'Annual_Prices-Nominal'!$A:$CA,MATCH(BL$3,'Annual_Prices-Nominal'!$A$3:$CA$3,0),0)</f>
        <v>17.670000000000002</v>
      </c>
      <c r="BM110" s="32">
        <f>VLOOKUP($A110,'Annual_Prices-Nominal'!$A:$CA,MATCH(BM$3,'Annual_Prices-Nominal'!$A$3:$CA$3,0),0)</f>
        <v>17.670000000000002</v>
      </c>
      <c r="BN110" s="32">
        <f>VLOOKUP($A110,'Annual_Prices-Nominal'!$A:$CA,MATCH(BN$3,'Annual_Prices-Nominal'!$A$3:$CA$3,0),0)</f>
        <v>3.53</v>
      </c>
      <c r="BO110" s="32">
        <f>VLOOKUP($A110,'Annual_Prices-Nominal'!$A:$CA,MATCH(BO$3,'Annual_Prices-Nominal'!$A$3:$CA$3,0),0)</f>
        <v>4.71</v>
      </c>
      <c r="BP110" s="32">
        <f>VLOOKUP($A110,'Annual_Prices-Nominal'!$A:$CA,MATCH(BP$3,'Annual_Prices-Nominal'!$A$3:$CA$3,0),0)</f>
        <v>8.84</v>
      </c>
      <c r="BQ110" s="32">
        <f>VLOOKUP($A110,'Annual_Prices-Nominal'!$A:$CA,MATCH(BQ$3,'Annual_Prices-Nominal'!$A$3:$CA$3,0),0)</f>
        <v>16.489999999999998</v>
      </c>
      <c r="BR110" s="32">
        <f>VLOOKUP($A110,'Annual_Prices-Nominal'!$A:$CA,MATCH(BR$3,'Annual_Prices-Nominal'!$A$3:$CA$3,0),0)</f>
        <v>18.850000000000001</v>
      </c>
      <c r="BS110" s="32">
        <f>VLOOKUP($A110,'Annual_Prices-Nominal'!$A:$CA,MATCH(BS$3,'Annual_Prices-Nominal'!$A$3:$CA$3,0),0)</f>
        <v>17.670000000000002</v>
      </c>
      <c r="BT110" s="32">
        <f>VLOOKUP($A110,'Annual_Prices-Nominal'!$A:$CA,MATCH(BT$3,'Annual_Prices-Nominal'!$A$3:$CA$3,0),0)</f>
        <v>14.14</v>
      </c>
      <c r="BU110" s="32">
        <f>VLOOKUP($A110,'Annual_Prices-Nominal'!$A:$CA,MATCH(BU$3,'Annual_Prices-Nominal'!$A$3:$CA$3,0),0)</f>
        <v>14.14</v>
      </c>
      <c r="BV110" s="32">
        <f>VLOOKUP($A110,'Annual_Prices-Nominal'!$A:$CA,MATCH(BV$3,'Annual_Prices-Nominal'!$A$3:$CA$3,0),0)</f>
        <v>15.61</v>
      </c>
      <c r="BW110" s="32">
        <f>VLOOKUP($A110,'Annual_Prices-Nominal'!$A:$CA,MATCH(BW$3,'Annual_Prices-Nominal'!$A$3:$CA$3,0),0)</f>
        <v>11.78</v>
      </c>
      <c r="BX110" s="32">
        <f>VLOOKUP($A110,'Annual_Prices-Nominal'!$A:$CA,MATCH(BX$3,'Annual_Prices-Nominal'!$A$3:$CA$3,0),0)</f>
        <v>11.78</v>
      </c>
      <c r="BY110" s="32">
        <f>VLOOKUP($A110,'Annual_Prices-Nominal'!$A:$CA,MATCH(BY$3,'Annual_Prices-Nominal'!$A$3:$CA$3,0),0)</f>
        <v>3.53</v>
      </c>
      <c r="BZ110" s="32">
        <f>VLOOKUP($A110,'Annual_Prices-Nominal'!$A:$CA,MATCH(BZ$3,'Annual_Prices-Nominal'!$A$3:$CA$3,0),0)</f>
        <v>3.53</v>
      </c>
      <c r="CA110" s="32">
        <f>VLOOKUP($A110,'Annual_Prices-Nominal'!$A:$CA,MATCH(CA$3,'Annual_Prices-Nominal'!$A$3:$CA$3,0),0)</f>
        <v>3.151608</v>
      </c>
      <c r="CB110" s="38">
        <f>VLOOKUP($A110,'Annual_Prices-Nominal'!$A:$CA,MATCH(CB$3,'Annual_Prices-Nominal'!$A$3:$CA$3,0),0)</f>
        <v>1.694002</v>
      </c>
      <c r="CD110" s="39">
        <f>VLOOKUP($A110,GDP!$A$8:$D$50,3,0)</f>
        <v>1.8041017690477178E-2</v>
      </c>
    </row>
    <row r="111" spans="1:82" ht="15" thickBot="1" x14ac:dyDescent="0.35">
      <c r="A111" s="23">
        <f t="shared" si="14"/>
        <v>2031</v>
      </c>
      <c r="B111" s="27">
        <f t="shared" si="15"/>
        <v>48183</v>
      </c>
      <c r="C111" s="31">
        <v>35.597270000000002</v>
      </c>
      <c r="D111" s="32">
        <v>34.780299999999997</v>
      </c>
      <c r="E111" s="32">
        <v>35.855559999999997</v>
      </c>
      <c r="F111" s="32">
        <v>35.672759999999997</v>
      </c>
      <c r="G111" s="32">
        <v>35.963439999999999</v>
      </c>
      <c r="H111" s="32">
        <v>34.891240000000003</v>
      </c>
      <c r="I111" s="32">
        <v>32.28</v>
      </c>
      <c r="J111" s="32">
        <v>33.43</v>
      </c>
      <c r="K111" s="32">
        <v>32.380000000000003</v>
      </c>
      <c r="L111" s="32">
        <v>33.46</v>
      </c>
      <c r="M111" s="32">
        <v>28.64</v>
      </c>
      <c r="N111" s="32">
        <v>32.15</v>
      </c>
      <c r="P111" s="32">
        <f>VLOOKUP($A111,'Annual_Prices-Nominal'!$A$4:$X$39,MATCH('Forecast-Peak_OffPeak-Nominal'!P$3,'Annual_Prices-Nominal'!$A$3:$X$3,0),FALSE)</f>
        <v>92.358000000000004</v>
      </c>
      <c r="Q111" s="32">
        <f>VLOOKUP($A111,'Annual_Prices-Nominal'!$A$4:$X$39,MATCH('Forecast-Peak_OffPeak-Nominal'!Q$3,'Annual_Prices-Nominal'!$A$3:$X$3,0),FALSE)</f>
        <v>93.14</v>
      </c>
      <c r="R111" s="32">
        <f>VLOOKUP($A111,'Annual_Prices-Nominal'!$A$4:$X$39,MATCH('Forecast-Peak_OffPeak-Nominal'!R$3,'Annual_Prices-Nominal'!$A$3:$X$3,0),FALSE)</f>
        <v>92.21</v>
      </c>
      <c r="S111" s="32">
        <f>VLOOKUP($A111,'Annual_Prices-Nominal'!$A$4:$X$39,MATCH('Forecast-Peak_OffPeak-Nominal'!S$3,'Annual_Prices-Nominal'!$A$3:$X$3,0),FALSE)</f>
        <v>91.27</v>
      </c>
      <c r="T111" s="32">
        <f>VLOOKUP($A111,'Annual_Prices-Nominal'!$A$4:$X$39,MATCH('Forecast-Peak_OffPeak-Nominal'!T$3,'Annual_Prices-Nominal'!$A$3:$X$3,0),FALSE)</f>
        <v>50.556608752030805</v>
      </c>
      <c r="U111" s="32">
        <f>VLOOKUP($A111,'Annual_Prices-Nominal'!$A$4:$X$39,MATCH('Forecast-Peak_OffPeak-Nominal'!U$3,'Annual_Prices-Nominal'!$A$3:$X$3,0),FALSE)</f>
        <v>45.84</v>
      </c>
      <c r="V111" s="32">
        <f>VLOOKUP($A111,'Annual_Prices-Nominal'!$A$4:$X$39,MATCH('Forecast-Peak_OffPeak-Nominal'!V$3,'Annual_Prices-Nominal'!$A$3:$X$3,0),FALSE)</f>
        <v>45.855923478260863</v>
      </c>
      <c r="W111" s="32">
        <f>VLOOKUP($A111,'Annual_Prices-Nominal'!$A$4:$X$39,MATCH('Forecast-Peak_OffPeak-Nominal'!W$3,'Annual_Prices-Nominal'!$A$3:$X$3,0),FALSE)</f>
        <v>15.1</v>
      </c>
      <c r="X111" s="32">
        <f>VLOOKUP($A111,'Annual_Prices-Nominal'!$A$4:$X$39,MATCH('Forecast-Peak_OffPeak-Nominal'!X$3,'Annual_Prices-Nominal'!$A$3:$X$3,0),FALSE)</f>
        <v>13.06</v>
      </c>
      <c r="Y111" s="38">
        <f>VLOOKUP($A111,'Annual_Prices-Nominal'!$A$4:$X$39,MATCH('Forecast-Peak_OffPeak-Nominal'!Y$3,'Annual_Prices-Nominal'!$A$3:$X$3,0),FALSE)</f>
        <v>38.426638297872344</v>
      </c>
      <c r="AA111" s="31">
        <v>4.75</v>
      </c>
      <c r="AB111" s="32">
        <v>4.3899999999999997</v>
      </c>
      <c r="AC111" s="32">
        <v>4.07</v>
      </c>
      <c r="AD111" s="32">
        <v>4.88</v>
      </c>
      <c r="AE111" s="32">
        <v>4.71</v>
      </c>
      <c r="AF111" s="32">
        <v>4.53</v>
      </c>
      <c r="AG111" s="38">
        <v>0.348548164105485</v>
      </c>
      <c r="AI111" s="32">
        <v>5.3130718794539211</v>
      </c>
      <c r="AJ111" s="38">
        <v>4.8091330672264654</v>
      </c>
      <c r="AL111" s="33">
        <v>0.58111136121382378</v>
      </c>
      <c r="AM111" s="33">
        <v>0.78452115792004473</v>
      </c>
      <c r="AO111" s="34">
        <f>VLOOKUP($A111,'Annual_Prices-Nominal'!$A$4:$CH$39,MATCH('Forecast-Peak_OffPeak-Nominal'!AO$3,'Annual_Prices-Nominal'!$A$3:$CH$3,0),FALSE)</f>
        <v>2</v>
      </c>
      <c r="AP111" s="35">
        <f>VLOOKUP($A111,'Annual_Prices-Nominal'!$A$4:$CH$39,MATCH('Forecast-Peak_OffPeak-Nominal'!AP$3,'Annual_Prices-Nominal'!$A$3:$CH$3,0),FALSE)</f>
        <v>2</v>
      </c>
      <c r="AQ111" s="36">
        <f>IF(AND(MONTH($B111)&gt;=5,MONTH($B111)&lt;=9),VLOOKUP($A111,'Annual_Prices-Nominal'!$A$1:$AQ$39,MATCH('Forecast-Peak_OffPeak-Nominal'!AQ$2,'Annual_Prices-Nominal'!$A$2:$AQ$2,0),FALSE),0)</f>
        <v>0</v>
      </c>
      <c r="AR111" s="37">
        <f>IF(AND(MONTH($B111)&gt;=5,MONTH($B111)&lt;=9),VLOOKUP($A111,'Annual_Prices-Nominal'!$A$1:$AQ$39,MATCH('Forecast-Peak_OffPeak-Nominal'!AR$2,'Annual_Prices-Nominal'!$A$2:$AQ$2,0),FALSE),0)</f>
        <v>0</v>
      </c>
      <c r="AT111" s="83">
        <f>VLOOKUP($A111,'Annual_Prices-Nominal'!$A$4:$CH$39,MATCH('Forecast-Peak_OffPeak-Nominal'!AT$3,'Annual_Prices-Nominal'!$A$3:$CH$3,0),FALSE)</f>
        <v>11.81</v>
      </c>
      <c r="AU111" s="38">
        <f>VLOOKUP($A111,'Annual_Prices-Nominal'!$A$4:$CH$39,MATCH('Forecast-Peak_OffPeak-Nominal'!AU$3,'Annual_Prices-Nominal'!$A$3:$CH$3,0),FALSE)</f>
        <v>11.81</v>
      </c>
      <c r="AV111" s="38">
        <f>VLOOKUP($A111,'Annual_Prices-Nominal'!$A$4:$CH$39,MATCH('Forecast-Peak_OffPeak-Nominal'!AV$3,'Annual_Prices-Nominal'!$A$3:$CH$3,0),FALSE)</f>
        <v>0</v>
      </c>
      <c r="AX111" s="31">
        <f t="shared" si="8"/>
        <v>8.108717539863326</v>
      </c>
      <c r="AY111" s="32">
        <f t="shared" si="9"/>
        <v>7.9151346578366431</v>
      </c>
      <c r="AZ111" s="32">
        <f t="shared" si="10"/>
        <v>7.938949227373068</v>
      </c>
      <c r="BA111" s="32">
        <f t="shared" si="11"/>
        <v>6.8535031847133761</v>
      </c>
      <c r="BB111" s="32">
        <f t="shared" si="12"/>
        <v>6.8747346072186843</v>
      </c>
      <c r="BC111" s="38">
        <f t="shared" si="13"/>
        <v>5.8688524590163933</v>
      </c>
      <c r="BE111" s="60">
        <v>205.31853536336635</v>
      </c>
      <c r="BF111" s="38">
        <v>272.76671949407927</v>
      </c>
      <c r="BH111" s="31">
        <f>VLOOKUP($A111,'Annual_Prices-Nominal'!$A:$CA,MATCH(BH$3,'Annual_Prices-Nominal'!$A$3:$CA$3,0),0)</f>
        <v>31</v>
      </c>
      <c r="BI111" s="31">
        <f>VLOOKUP($A111,'Annual_Prices-Nominal'!$A:$CA,MATCH(BI$3,'Annual_Prices-Nominal'!$A$3:$CA$3,0),0)</f>
        <v>20.356590000000001</v>
      </c>
      <c r="BJ111" s="32">
        <f>VLOOKUP($A111,'Annual_Prices-Nominal'!$A:$CA,MATCH(BJ$3,'Annual_Prices-Nominal'!$A$3:$CA$3,0),0)</f>
        <v>20.356590000000001</v>
      </c>
      <c r="BK111" s="32">
        <f>VLOOKUP($A111,'Annual_Prices-Nominal'!$A:$CA,MATCH(BK$3,'Annual_Prices-Nominal'!$A$3:$CA$3,0),0)</f>
        <v>17.670000000000002</v>
      </c>
      <c r="BL111" s="32">
        <f>VLOOKUP($A111,'Annual_Prices-Nominal'!$A:$CA,MATCH(BL$3,'Annual_Prices-Nominal'!$A$3:$CA$3,0),0)</f>
        <v>17.670000000000002</v>
      </c>
      <c r="BM111" s="32">
        <f>VLOOKUP($A111,'Annual_Prices-Nominal'!$A:$CA,MATCH(BM$3,'Annual_Prices-Nominal'!$A$3:$CA$3,0),0)</f>
        <v>17.670000000000002</v>
      </c>
      <c r="BN111" s="32">
        <f>VLOOKUP($A111,'Annual_Prices-Nominal'!$A:$CA,MATCH(BN$3,'Annual_Prices-Nominal'!$A$3:$CA$3,0),0)</f>
        <v>3.53</v>
      </c>
      <c r="BO111" s="32">
        <f>VLOOKUP($A111,'Annual_Prices-Nominal'!$A:$CA,MATCH(BO$3,'Annual_Prices-Nominal'!$A$3:$CA$3,0),0)</f>
        <v>4.71</v>
      </c>
      <c r="BP111" s="32">
        <f>VLOOKUP($A111,'Annual_Prices-Nominal'!$A:$CA,MATCH(BP$3,'Annual_Prices-Nominal'!$A$3:$CA$3,0),0)</f>
        <v>8.84</v>
      </c>
      <c r="BQ111" s="32">
        <f>VLOOKUP($A111,'Annual_Prices-Nominal'!$A:$CA,MATCH(BQ$3,'Annual_Prices-Nominal'!$A$3:$CA$3,0),0)</f>
        <v>16.489999999999998</v>
      </c>
      <c r="BR111" s="32">
        <f>VLOOKUP($A111,'Annual_Prices-Nominal'!$A:$CA,MATCH(BR$3,'Annual_Prices-Nominal'!$A$3:$CA$3,0),0)</f>
        <v>18.850000000000001</v>
      </c>
      <c r="BS111" s="32">
        <f>VLOOKUP($A111,'Annual_Prices-Nominal'!$A:$CA,MATCH(BS$3,'Annual_Prices-Nominal'!$A$3:$CA$3,0),0)</f>
        <v>17.670000000000002</v>
      </c>
      <c r="BT111" s="32">
        <f>VLOOKUP($A111,'Annual_Prices-Nominal'!$A:$CA,MATCH(BT$3,'Annual_Prices-Nominal'!$A$3:$CA$3,0),0)</f>
        <v>14.14</v>
      </c>
      <c r="BU111" s="32">
        <f>VLOOKUP($A111,'Annual_Prices-Nominal'!$A:$CA,MATCH(BU$3,'Annual_Prices-Nominal'!$A$3:$CA$3,0),0)</f>
        <v>14.14</v>
      </c>
      <c r="BV111" s="32">
        <f>VLOOKUP($A111,'Annual_Prices-Nominal'!$A:$CA,MATCH(BV$3,'Annual_Prices-Nominal'!$A$3:$CA$3,0),0)</f>
        <v>15.61</v>
      </c>
      <c r="BW111" s="32">
        <f>VLOOKUP($A111,'Annual_Prices-Nominal'!$A:$CA,MATCH(BW$3,'Annual_Prices-Nominal'!$A$3:$CA$3,0),0)</f>
        <v>11.78</v>
      </c>
      <c r="BX111" s="32">
        <f>VLOOKUP($A111,'Annual_Prices-Nominal'!$A:$CA,MATCH(BX$3,'Annual_Prices-Nominal'!$A$3:$CA$3,0),0)</f>
        <v>11.78</v>
      </c>
      <c r="BY111" s="32">
        <f>VLOOKUP($A111,'Annual_Prices-Nominal'!$A:$CA,MATCH(BY$3,'Annual_Prices-Nominal'!$A$3:$CA$3,0),0)</f>
        <v>3.53</v>
      </c>
      <c r="BZ111" s="32">
        <f>VLOOKUP($A111,'Annual_Prices-Nominal'!$A:$CA,MATCH(BZ$3,'Annual_Prices-Nominal'!$A$3:$CA$3,0),0)</f>
        <v>3.53</v>
      </c>
      <c r="CA111" s="32">
        <f>VLOOKUP($A111,'Annual_Prices-Nominal'!$A:$CA,MATCH(CA$3,'Annual_Prices-Nominal'!$A$3:$CA$3,0),0)</f>
        <v>3.151608</v>
      </c>
      <c r="CB111" s="38">
        <f>VLOOKUP($A111,'Annual_Prices-Nominal'!$A:$CA,MATCH(CB$3,'Annual_Prices-Nominal'!$A$3:$CA$3,0),0)</f>
        <v>1.694002</v>
      </c>
      <c r="CD111" s="39">
        <f>VLOOKUP($A111,GDP!$A$8:$D$50,3,0)</f>
        <v>1.8041017690477178E-2</v>
      </c>
    </row>
    <row r="112" spans="1:82" ht="14.4" x14ac:dyDescent="0.3">
      <c r="A112" s="23">
        <f t="shared" si="14"/>
        <v>2032</v>
      </c>
      <c r="B112" s="27">
        <f t="shared" si="15"/>
        <v>48214</v>
      </c>
      <c r="C112" s="28">
        <v>37.04636</v>
      </c>
      <c r="D112" s="29">
        <v>36.669820000000001</v>
      </c>
      <c r="E112" s="29">
        <v>37.685209999999998</v>
      </c>
      <c r="F112" s="29">
        <v>34.768650000000001</v>
      </c>
      <c r="G112" s="29">
        <v>37.491430000000001</v>
      </c>
      <c r="H112" s="29">
        <v>32.998190000000001</v>
      </c>
      <c r="I112" s="29">
        <v>32.61</v>
      </c>
      <c r="J112" s="29">
        <v>32.729999999999997</v>
      </c>
      <c r="K112" s="29">
        <v>32.58</v>
      </c>
      <c r="L112" s="29">
        <v>32.619999999999997</v>
      </c>
      <c r="M112" s="29">
        <v>29.85</v>
      </c>
      <c r="N112" s="29">
        <v>28.9</v>
      </c>
      <c r="P112" s="29">
        <f>VLOOKUP($A112,'Annual_Prices-Nominal'!$A$4:$X$39,MATCH('Forecast-Peak_OffPeak-Nominal'!P$3,'Annual_Prices-Nominal'!$A$3:$X$3,0),FALSE)</f>
        <v>137.81299999999999</v>
      </c>
      <c r="Q112" s="29">
        <f>VLOOKUP($A112,'Annual_Prices-Nominal'!$A$4:$X$39,MATCH('Forecast-Peak_OffPeak-Nominal'!Q$3,'Annual_Prices-Nominal'!$A$3:$X$3,0),FALSE)</f>
        <v>138.97999999999999</v>
      </c>
      <c r="R112" s="29">
        <f>VLOOKUP($A112,'Annual_Prices-Nominal'!$A$4:$X$39,MATCH('Forecast-Peak_OffPeak-Nominal'!R$3,'Annual_Prices-Nominal'!$A$3:$X$3,0),FALSE)</f>
        <v>137.63999999999999</v>
      </c>
      <c r="S112" s="29">
        <f>VLOOKUP($A112,'Annual_Prices-Nominal'!$A$4:$X$39,MATCH('Forecast-Peak_OffPeak-Nominal'!S$3,'Annual_Prices-Nominal'!$A$3:$X$3,0),FALSE)</f>
        <v>136.69999999999999</v>
      </c>
      <c r="T112" s="29">
        <f>VLOOKUP($A112,'Annual_Prices-Nominal'!$A$4:$X$39,MATCH('Forecast-Peak_OffPeak-Nominal'!T$3,'Annual_Prices-Nominal'!$A$3:$X$3,0),FALSE)</f>
        <v>48.634809872585315</v>
      </c>
      <c r="U112" s="29">
        <f>VLOOKUP($A112,'Annual_Prices-Nominal'!$A$4:$X$39,MATCH('Forecast-Peak_OffPeak-Nominal'!U$3,'Annual_Prices-Nominal'!$A$3:$X$3,0),FALSE)</f>
        <v>45.99</v>
      </c>
      <c r="V112" s="29">
        <f>VLOOKUP($A112,'Annual_Prices-Nominal'!$A$4:$X$39,MATCH('Forecast-Peak_OffPeak-Nominal'!V$3,'Annual_Prices-Nominal'!$A$3:$X$3,0),FALSE)</f>
        <v>42.262177391304348</v>
      </c>
      <c r="W112" s="29">
        <f>VLOOKUP($A112,'Annual_Prices-Nominal'!$A$4:$X$39,MATCH('Forecast-Peak_OffPeak-Nominal'!W$3,'Annual_Prices-Nominal'!$A$3:$X$3,0),FALSE)</f>
        <v>15.82</v>
      </c>
      <c r="X112" s="29">
        <f>VLOOKUP($A112,'Annual_Prices-Nominal'!$A$4:$X$39,MATCH('Forecast-Peak_OffPeak-Nominal'!X$3,'Annual_Prices-Nominal'!$A$3:$X$3,0),FALSE)</f>
        <v>13.62</v>
      </c>
      <c r="Y112" s="30">
        <f>VLOOKUP($A112,'Annual_Prices-Nominal'!$A$4:$X$39,MATCH('Forecast-Peak_OffPeak-Nominal'!Y$3,'Annual_Prices-Nominal'!$A$3:$X$3,0),FALSE)</f>
        <v>39.19336170212766</v>
      </c>
      <c r="AA112" s="31">
        <v>4.76</v>
      </c>
      <c r="AB112" s="32">
        <v>4.3499999999999996</v>
      </c>
      <c r="AC112" s="32">
        <v>4.04</v>
      </c>
      <c r="AD112" s="32">
        <v>4.84</v>
      </c>
      <c r="AE112" s="32">
        <v>4.7300000000000004</v>
      </c>
      <c r="AF112" s="32">
        <v>4.49</v>
      </c>
      <c r="AG112" s="38">
        <v>0.35574774805406129</v>
      </c>
      <c r="AI112" s="32">
        <v>5.3053717955303226</v>
      </c>
      <c r="AJ112" s="38">
        <v>4.8166491123351252</v>
      </c>
      <c r="AL112" s="33">
        <v>0.60708616745940824</v>
      </c>
      <c r="AM112" s="33">
        <v>0.81253893103271624</v>
      </c>
      <c r="AO112" s="34">
        <f>VLOOKUP($A112,'Annual_Prices-Nominal'!$A$4:$CH$39,MATCH('Forecast-Peak_OffPeak-Nominal'!AO$3,'Annual_Prices-Nominal'!$A$3:$CH$3,0),FALSE)</f>
        <v>2</v>
      </c>
      <c r="AP112" s="35">
        <f>VLOOKUP($A112,'Annual_Prices-Nominal'!$A$4:$CH$39,MATCH('Forecast-Peak_OffPeak-Nominal'!AP$3,'Annual_Prices-Nominal'!$A$3:$CH$3,0),FALSE)</f>
        <v>2</v>
      </c>
      <c r="AQ112" s="36">
        <f>IF(AND(MONTH($B112)&gt;=5,MONTH($B112)&lt;=9),VLOOKUP($A112,'Annual_Prices-Nominal'!$A$1:$AQ$39,MATCH('Forecast-Peak_OffPeak-Nominal'!AQ$2,'Annual_Prices-Nominal'!$A$2:$AQ$2,0),FALSE),0)</f>
        <v>0</v>
      </c>
      <c r="AR112" s="37">
        <f>IF(AND(MONTH($B112)&gt;=5,MONTH($B112)&lt;=9),VLOOKUP($A112,'Annual_Prices-Nominal'!$A$1:$AQ$39,MATCH('Forecast-Peak_OffPeak-Nominal'!AR$2,'Annual_Prices-Nominal'!$A$2:$AQ$2,0),FALSE),0)</f>
        <v>0</v>
      </c>
      <c r="AT112" s="83">
        <f>VLOOKUP($A112,'Annual_Prices-Nominal'!$A$4:$CH$39,MATCH('Forecast-Peak_OffPeak-Nominal'!AT$3,'Annual_Prices-Nominal'!$A$3:$CH$3,0),FALSE)</f>
        <v>12.63</v>
      </c>
      <c r="AU112" s="38">
        <f>VLOOKUP($A112,'Annual_Prices-Nominal'!$A$4:$CH$39,MATCH('Forecast-Peak_OffPeak-Nominal'!AU$3,'Annual_Prices-Nominal'!$A$3:$CH$3,0),FALSE)</f>
        <v>12.63</v>
      </c>
      <c r="AV112" s="38">
        <f>VLOOKUP($A112,'Annual_Prices-Nominal'!$A$4:$CH$39,MATCH('Forecast-Peak_OffPeak-Nominal'!AV$3,'Annual_Prices-Nominal'!$A$3:$CH$3,0),FALSE)</f>
        <v>0</v>
      </c>
      <c r="AX112" s="31">
        <f t="shared" si="8"/>
        <v>8.5164045977011504</v>
      </c>
      <c r="AY112" s="32">
        <f t="shared" si="9"/>
        <v>8.3931425389754999</v>
      </c>
      <c r="AZ112" s="32">
        <f t="shared" si="10"/>
        <v>8.3499844097995553</v>
      </c>
      <c r="BA112" s="32">
        <f t="shared" si="11"/>
        <v>6.8942917547568703</v>
      </c>
      <c r="BB112" s="32">
        <f t="shared" si="12"/>
        <v>6.8879492600422827</v>
      </c>
      <c r="BC112" s="38">
        <f t="shared" si="13"/>
        <v>6.1673553719008272</v>
      </c>
      <c r="BE112" s="60">
        <v>208.9871196789525</v>
      </c>
      <c r="BF112" s="38">
        <v>277.6404524338692</v>
      </c>
      <c r="BH112" s="31">
        <f>VLOOKUP($A112,'Annual_Prices-Nominal'!$A:$CA,MATCH(BH$3,'Annual_Prices-Nominal'!$A$3:$CA$3,0),0)</f>
        <v>32</v>
      </c>
      <c r="BI112" s="31">
        <f>VLOOKUP($A112,'Annual_Prices-Nominal'!$A:$CA,MATCH(BI$3,'Annual_Prices-Nominal'!$A$3:$CA$3,0),0)</f>
        <v>4.5510060000000001</v>
      </c>
      <c r="BJ112" s="32">
        <f>VLOOKUP($A112,'Annual_Prices-Nominal'!$A:$CA,MATCH(BJ$3,'Annual_Prices-Nominal'!$A$3:$CA$3,0),0)</f>
        <v>4.5510060000000001</v>
      </c>
      <c r="BK112" s="32">
        <f>VLOOKUP($A112,'Annual_Prices-Nominal'!$A:$CA,MATCH(BK$3,'Annual_Prices-Nominal'!$A$3:$CA$3,0),0)</f>
        <v>13.22</v>
      </c>
      <c r="BL112" s="32">
        <f>VLOOKUP($A112,'Annual_Prices-Nominal'!$A:$CA,MATCH(BL$3,'Annual_Prices-Nominal'!$A$3:$CA$3,0),0)</f>
        <v>13.22</v>
      </c>
      <c r="BM112" s="32">
        <f>VLOOKUP($A112,'Annual_Prices-Nominal'!$A:$CA,MATCH(BM$3,'Annual_Prices-Nominal'!$A$3:$CA$3,0),0)</f>
        <v>10.210000000000001</v>
      </c>
      <c r="BN112" s="32">
        <f>VLOOKUP($A112,'Annual_Prices-Nominal'!$A:$CA,MATCH(BN$3,'Annual_Prices-Nominal'!$A$3:$CA$3,0),0)</f>
        <v>3.6</v>
      </c>
      <c r="BO112" s="32">
        <f>VLOOKUP($A112,'Annual_Prices-Nominal'!$A:$CA,MATCH(BO$3,'Annual_Prices-Nominal'!$A$3:$CA$3,0),0)</f>
        <v>3.6</v>
      </c>
      <c r="BP112" s="32">
        <f>VLOOKUP($A112,'Annual_Prices-Nominal'!$A:$CA,MATCH(BP$3,'Annual_Prices-Nominal'!$A$3:$CA$3,0),0)</f>
        <v>6.61</v>
      </c>
      <c r="BQ112" s="32">
        <f>VLOOKUP($A112,'Annual_Prices-Nominal'!$A:$CA,MATCH(BQ$3,'Annual_Prices-Nominal'!$A$3:$CA$3,0),0)</f>
        <v>14.42</v>
      </c>
      <c r="BR112" s="32">
        <f>VLOOKUP($A112,'Annual_Prices-Nominal'!$A:$CA,MATCH(BR$3,'Annual_Prices-Nominal'!$A$3:$CA$3,0),0)</f>
        <v>19.23</v>
      </c>
      <c r="BS112" s="32">
        <f>VLOOKUP($A112,'Annual_Prices-Nominal'!$A:$CA,MATCH(BS$3,'Annual_Prices-Nominal'!$A$3:$CA$3,0),0)</f>
        <v>18.02</v>
      </c>
      <c r="BT112" s="32">
        <f>VLOOKUP($A112,'Annual_Prices-Nominal'!$A:$CA,MATCH(BT$3,'Annual_Prices-Nominal'!$A$3:$CA$3,0),0)</f>
        <v>11.42</v>
      </c>
      <c r="BU112" s="32">
        <f>VLOOKUP($A112,'Annual_Prices-Nominal'!$A:$CA,MATCH(BU$3,'Annual_Prices-Nominal'!$A$3:$CA$3,0),0)</f>
        <v>11.42</v>
      </c>
      <c r="BV112" s="32">
        <f>VLOOKUP($A112,'Annual_Prices-Nominal'!$A:$CA,MATCH(BV$3,'Annual_Prices-Nominal'!$A$3:$CA$3,0),0)</f>
        <v>14.42</v>
      </c>
      <c r="BW112" s="32">
        <f>VLOOKUP($A112,'Annual_Prices-Nominal'!$A:$CA,MATCH(BW$3,'Annual_Prices-Nominal'!$A$3:$CA$3,0),0)</f>
        <v>12.02</v>
      </c>
      <c r="BX112" s="32">
        <f>VLOOKUP($A112,'Annual_Prices-Nominal'!$A:$CA,MATCH(BX$3,'Annual_Prices-Nominal'!$A$3:$CA$3,0),0)</f>
        <v>12.02</v>
      </c>
      <c r="BY112" s="32">
        <f>VLOOKUP($A112,'Annual_Prices-Nominal'!$A:$CA,MATCH(BY$3,'Annual_Prices-Nominal'!$A$3:$CA$3,0),0)</f>
        <v>3.6</v>
      </c>
      <c r="BZ112" s="32">
        <f>VLOOKUP($A112,'Annual_Prices-Nominal'!$A:$CA,MATCH(BZ$3,'Annual_Prices-Nominal'!$A$3:$CA$3,0),0)</f>
        <v>3.6</v>
      </c>
      <c r="CA112" s="32">
        <f>VLOOKUP($A112,'Annual_Prices-Nominal'!$A:$CA,MATCH(CA$3,'Annual_Prices-Nominal'!$A$3:$CA$3,0),0)</f>
        <v>3.5636070000000002</v>
      </c>
      <c r="CB112" s="38">
        <f>VLOOKUP($A112,'Annual_Prices-Nominal'!$A:$CA,MATCH(CB$3,'Annual_Prices-Nominal'!$A$3:$CA$3,0),0)</f>
        <v>2.4394200000000001</v>
      </c>
      <c r="CD112" s="39">
        <f>VLOOKUP($A112,GDP!$A$8:$D$50,3,0)</f>
        <v>1.7867769751491746E-2</v>
      </c>
    </row>
    <row r="113" spans="1:82" ht="14.4" x14ac:dyDescent="0.3">
      <c r="A113" s="23">
        <f t="shared" si="14"/>
        <v>2032</v>
      </c>
      <c r="B113" s="27">
        <f t="shared" si="15"/>
        <v>48245</v>
      </c>
      <c r="C113" s="31">
        <v>35.761749999999999</v>
      </c>
      <c r="D113" s="32">
        <v>35.503689999999999</v>
      </c>
      <c r="E113" s="32">
        <v>34.867570000000001</v>
      </c>
      <c r="F113" s="32">
        <v>34.405790000000003</v>
      </c>
      <c r="G113" s="32">
        <v>34.236629999999998</v>
      </c>
      <c r="H113" s="32">
        <v>33.235970000000002</v>
      </c>
      <c r="I113" s="32">
        <v>30.84</v>
      </c>
      <c r="J113" s="32">
        <v>31.94</v>
      </c>
      <c r="K113" s="32">
        <v>30.62</v>
      </c>
      <c r="L113" s="32">
        <v>31.55</v>
      </c>
      <c r="M113" s="32">
        <v>27.35</v>
      </c>
      <c r="N113" s="32">
        <v>28.52</v>
      </c>
      <c r="P113" s="32">
        <f>VLOOKUP($A113,'Annual_Prices-Nominal'!$A$4:$X$39,MATCH('Forecast-Peak_OffPeak-Nominal'!P$3,'Annual_Prices-Nominal'!$A$3:$X$3,0),FALSE)</f>
        <v>137.81299999999999</v>
      </c>
      <c r="Q113" s="32">
        <f>VLOOKUP($A113,'Annual_Prices-Nominal'!$A$4:$X$39,MATCH('Forecast-Peak_OffPeak-Nominal'!Q$3,'Annual_Prices-Nominal'!$A$3:$X$3,0),FALSE)</f>
        <v>138.97999999999999</v>
      </c>
      <c r="R113" s="32">
        <f>VLOOKUP($A113,'Annual_Prices-Nominal'!$A$4:$X$39,MATCH('Forecast-Peak_OffPeak-Nominal'!R$3,'Annual_Prices-Nominal'!$A$3:$X$3,0),FALSE)</f>
        <v>137.63999999999999</v>
      </c>
      <c r="S113" s="32">
        <f>VLOOKUP($A113,'Annual_Prices-Nominal'!$A$4:$X$39,MATCH('Forecast-Peak_OffPeak-Nominal'!S$3,'Annual_Prices-Nominal'!$A$3:$X$3,0),FALSE)</f>
        <v>136.69999999999999</v>
      </c>
      <c r="T113" s="32">
        <f>VLOOKUP($A113,'Annual_Prices-Nominal'!$A$4:$X$39,MATCH('Forecast-Peak_OffPeak-Nominal'!T$3,'Annual_Prices-Nominal'!$A$3:$X$3,0),FALSE)</f>
        <v>48.634809872585315</v>
      </c>
      <c r="U113" s="32">
        <f>VLOOKUP($A113,'Annual_Prices-Nominal'!$A$4:$X$39,MATCH('Forecast-Peak_OffPeak-Nominal'!U$3,'Annual_Prices-Nominal'!$A$3:$X$3,0),FALSE)</f>
        <v>45.99</v>
      </c>
      <c r="V113" s="32">
        <f>VLOOKUP($A113,'Annual_Prices-Nominal'!$A$4:$X$39,MATCH('Forecast-Peak_OffPeak-Nominal'!V$3,'Annual_Prices-Nominal'!$A$3:$X$3,0),FALSE)</f>
        <v>42.262177391304348</v>
      </c>
      <c r="W113" s="32">
        <f>VLOOKUP($A113,'Annual_Prices-Nominal'!$A$4:$X$39,MATCH('Forecast-Peak_OffPeak-Nominal'!W$3,'Annual_Prices-Nominal'!$A$3:$X$3,0),FALSE)</f>
        <v>15.82</v>
      </c>
      <c r="X113" s="32">
        <f>VLOOKUP($A113,'Annual_Prices-Nominal'!$A$4:$X$39,MATCH('Forecast-Peak_OffPeak-Nominal'!X$3,'Annual_Prices-Nominal'!$A$3:$X$3,0),FALSE)</f>
        <v>13.62</v>
      </c>
      <c r="Y113" s="38">
        <f>VLOOKUP($A113,'Annual_Prices-Nominal'!$A$4:$X$39,MATCH('Forecast-Peak_OffPeak-Nominal'!Y$3,'Annual_Prices-Nominal'!$A$3:$X$3,0),FALSE)</f>
        <v>39.19336170212766</v>
      </c>
      <c r="AA113" s="31">
        <v>4.66</v>
      </c>
      <c r="AB113" s="32">
        <v>4.3499999999999996</v>
      </c>
      <c r="AC113" s="32">
        <v>4.2300000000000004</v>
      </c>
      <c r="AD113" s="32">
        <v>4.84</v>
      </c>
      <c r="AE113" s="32">
        <v>4.63</v>
      </c>
      <c r="AF113" s="32">
        <v>4.53</v>
      </c>
      <c r="AG113" s="38">
        <v>0.35574774805406129</v>
      </c>
      <c r="AI113" s="32">
        <v>5.2102771049569219</v>
      </c>
      <c r="AJ113" s="38">
        <v>4.7215544217617245</v>
      </c>
      <c r="AL113" s="33">
        <v>0.60949081513555203</v>
      </c>
      <c r="AM113" s="33">
        <v>0.81494357870886003</v>
      </c>
      <c r="AO113" s="34">
        <f>VLOOKUP($A113,'Annual_Prices-Nominal'!$A$4:$CH$39,MATCH('Forecast-Peak_OffPeak-Nominal'!AO$3,'Annual_Prices-Nominal'!$A$3:$CH$3,0),FALSE)</f>
        <v>2</v>
      </c>
      <c r="AP113" s="35">
        <f>VLOOKUP($A113,'Annual_Prices-Nominal'!$A$4:$CH$39,MATCH('Forecast-Peak_OffPeak-Nominal'!AP$3,'Annual_Prices-Nominal'!$A$3:$CH$3,0),FALSE)</f>
        <v>2</v>
      </c>
      <c r="AQ113" s="36">
        <f>IF(AND(MONTH($B113)&gt;=5,MONTH($B113)&lt;=9),VLOOKUP($A113,'Annual_Prices-Nominal'!$A$1:$AQ$39,MATCH('Forecast-Peak_OffPeak-Nominal'!AQ$2,'Annual_Prices-Nominal'!$A$2:$AQ$2,0),FALSE),0)</f>
        <v>0</v>
      </c>
      <c r="AR113" s="37">
        <f>IF(AND(MONTH($B113)&gt;=5,MONTH($B113)&lt;=9),VLOOKUP($A113,'Annual_Prices-Nominal'!$A$1:$AQ$39,MATCH('Forecast-Peak_OffPeak-Nominal'!AR$2,'Annual_Prices-Nominal'!$A$2:$AQ$2,0),FALSE),0)</f>
        <v>0</v>
      </c>
      <c r="AT113" s="83">
        <f>VLOOKUP($A113,'Annual_Prices-Nominal'!$A$4:$CH$39,MATCH('Forecast-Peak_OffPeak-Nominal'!AT$3,'Annual_Prices-Nominal'!$A$3:$CH$3,0),FALSE)</f>
        <v>12.63</v>
      </c>
      <c r="AU113" s="38">
        <f>VLOOKUP($A113,'Annual_Prices-Nominal'!$A$4:$CH$39,MATCH('Forecast-Peak_OffPeak-Nominal'!AU$3,'Annual_Prices-Nominal'!$A$3:$CH$3,0),FALSE)</f>
        <v>12.63</v>
      </c>
      <c r="AV113" s="38">
        <f>VLOOKUP($A113,'Annual_Prices-Nominal'!$A$4:$CH$39,MATCH('Forecast-Peak_OffPeak-Nominal'!AV$3,'Annual_Prices-Nominal'!$A$3:$CH$3,0),FALSE)</f>
        <v>0</v>
      </c>
      <c r="AX113" s="31">
        <f t="shared" si="8"/>
        <v>8.2210919540229899</v>
      </c>
      <c r="AY113" s="32">
        <f t="shared" si="9"/>
        <v>7.6970353200882995</v>
      </c>
      <c r="AZ113" s="32">
        <f t="shared" si="10"/>
        <v>7.5577549668874164</v>
      </c>
      <c r="BA113" s="32">
        <f t="shared" si="11"/>
        <v>6.6609071274298062</v>
      </c>
      <c r="BB113" s="32">
        <f t="shared" si="12"/>
        <v>6.6133909287257024</v>
      </c>
      <c r="BC113" s="38">
        <f t="shared" si="13"/>
        <v>5.6508264462809921</v>
      </c>
      <c r="BE113" s="60">
        <v>208.9871196789525</v>
      </c>
      <c r="BF113" s="38">
        <v>277.6404524338692</v>
      </c>
      <c r="BH113" s="31">
        <f>VLOOKUP($A113,'Annual_Prices-Nominal'!$A:$CA,MATCH(BH$3,'Annual_Prices-Nominal'!$A$3:$CA$3,0),0)</f>
        <v>32</v>
      </c>
      <c r="BI113" s="31">
        <f>VLOOKUP($A113,'Annual_Prices-Nominal'!$A:$CA,MATCH(BI$3,'Annual_Prices-Nominal'!$A$3:$CA$3,0),0)</f>
        <v>4.5510060000000001</v>
      </c>
      <c r="BJ113" s="32">
        <f>VLOOKUP($A113,'Annual_Prices-Nominal'!$A:$CA,MATCH(BJ$3,'Annual_Prices-Nominal'!$A$3:$CA$3,0),0)</f>
        <v>4.5510060000000001</v>
      </c>
      <c r="BK113" s="32">
        <f>VLOOKUP($A113,'Annual_Prices-Nominal'!$A:$CA,MATCH(BK$3,'Annual_Prices-Nominal'!$A$3:$CA$3,0),0)</f>
        <v>13.22</v>
      </c>
      <c r="BL113" s="32">
        <f>VLOOKUP($A113,'Annual_Prices-Nominal'!$A:$CA,MATCH(BL$3,'Annual_Prices-Nominal'!$A$3:$CA$3,0),0)</f>
        <v>13.22</v>
      </c>
      <c r="BM113" s="32">
        <f>VLOOKUP($A113,'Annual_Prices-Nominal'!$A:$CA,MATCH(BM$3,'Annual_Prices-Nominal'!$A$3:$CA$3,0),0)</f>
        <v>10.210000000000001</v>
      </c>
      <c r="BN113" s="32">
        <f>VLOOKUP($A113,'Annual_Prices-Nominal'!$A:$CA,MATCH(BN$3,'Annual_Prices-Nominal'!$A$3:$CA$3,0),0)</f>
        <v>3.6</v>
      </c>
      <c r="BO113" s="32">
        <f>VLOOKUP($A113,'Annual_Prices-Nominal'!$A:$CA,MATCH(BO$3,'Annual_Prices-Nominal'!$A$3:$CA$3,0),0)</f>
        <v>3.6</v>
      </c>
      <c r="BP113" s="32">
        <f>VLOOKUP($A113,'Annual_Prices-Nominal'!$A:$CA,MATCH(BP$3,'Annual_Prices-Nominal'!$A$3:$CA$3,0),0)</f>
        <v>6.61</v>
      </c>
      <c r="BQ113" s="32">
        <f>VLOOKUP($A113,'Annual_Prices-Nominal'!$A:$CA,MATCH(BQ$3,'Annual_Prices-Nominal'!$A$3:$CA$3,0),0)</f>
        <v>14.42</v>
      </c>
      <c r="BR113" s="32">
        <f>VLOOKUP($A113,'Annual_Prices-Nominal'!$A:$CA,MATCH(BR$3,'Annual_Prices-Nominal'!$A$3:$CA$3,0),0)</f>
        <v>19.23</v>
      </c>
      <c r="BS113" s="32">
        <f>VLOOKUP($A113,'Annual_Prices-Nominal'!$A:$CA,MATCH(BS$3,'Annual_Prices-Nominal'!$A$3:$CA$3,0),0)</f>
        <v>18.02</v>
      </c>
      <c r="BT113" s="32">
        <f>VLOOKUP($A113,'Annual_Prices-Nominal'!$A:$CA,MATCH(BT$3,'Annual_Prices-Nominal'!$A$3:$CA$3,0),0)</f>
        <v>11.42</v>
      </c>
      <c r="BU113" s="32">
        <f>VLOOKUP($A113,'Annual_Prices-Nominal'!$A:$CA,MATCH(BU$3,'Annual_Prices-Nominal'!$A$3:$CA$3,0),0)</f>
        <v>11.42</v>
      </c>
      <c r="BV113" s="32">
        <f>VLOOKUP($A113,'Annual_Prices-Nominal'!$A:$CA,MATCH(BV$3,'Annual_Prices-Nominal'!$A$3:$CA$3,0),0)</f>
        <v>14.42</v>
      </c>
      <c r="BW113" s="32">
        <f>VLOOKUP($A113,'Annual_Prices-Nominal'!$A:$CA,MATCH(BW$3,'Annual_Prices-Nominal'!$A$3:$CA$3,0),0)</f>
        <v>12.02</v>
      </c>
      <c r="BX113" s="32">
        <f>VLOOKUP($A113,'Annual_Prices-Nominal'!$A:$CA,MATCH(BX$3,'Annual_Prices-Nominal'!$A$3:$CA$3,0),0)</f>
        <v>12.02</v>
      </c>
      <c r="BY113" s="32">
        <f>VLOOKUP($A113,'Annual_Prices-Nominal'!$A:$CA,MATCH(BY$3,'Annual_Prices-Nominal'!$A$3:$CA$3,0),0)</f>
        <v>3.6</v>
      </c>
      <c r="BZ113" s="32">
        <f>VLOOKUP($A113,'Annual_Prices-Nominal'!$A:$CA,MATCH(BZ$3,'Annual_Prices-Nominal'!$A$3:$CA$3,0),0)</f>
        <v>3.6</v>
      </c>
      <c r="CA113" s="32">
        <f>VLOOKUP($A113,'Annual_Prices-Nominal'!$A:$CA,MATCH(CA$3,'Annual_Prices-Nominal'!$A$3:$CA$3,0),0)</f>
        <v>3.5636070000000002</v>
      </c>
      <c r="CB113" s="38">
        <f>VLOOKUP($A113,'Annual_Prices-Nominal'!$A:$CA,MATCH(CB$3,'Annual_Prices-Nominal'!$A$3:$CA$3,0),0)</f>
        <v>2.4394200000000001</v>
      </c>
      <c r="CD113" s="39">
        <f>VLOOKUP($A113,GDP!$A$8:$D$50,3,0)</f>
        <v>1.7867769751491746E-2</v>
      </c>
    </row>
    <row r="114" spans="1:82" ht="14.4" x14ac:dyDescent="0.3">
      <c r="A114" s="23">
        <f t="shared" si="14"/>
        <v>2032</v>
      </c>
      <c r="B114" s="27">
        <f t="shared" si="15"/>
        <v>48274</v>
      </c>
      <c r="C114" s="31">
        <v>27.805510000000002</v>
      </c>
      <c r="D114" s="32">
        <v>27.88965</v>
      </c>
      <c r="E114" s="32">
        <v>31.593170000000001</v>
      </c>
      <c r="F114" s="32">
        <v>30.61938</v>
      </c>
      <c r="G114" s="32">
        <v>30.867930000000001</v>
      </c>
      <c r="H114" s="32">
        <v>29.095610000000001</v>
      </c>
      <c r="I114" s="32">
        <v>29.11</v>
      </c>
      <c r="J114" s="32">
        <v>28.98</v>
      </c>
      <c r="K114" s="32">
        <v>29.11</v>
      </c>
      <c r="L114" s="32">
        <v>29.24</v>
      </c>
      <c r="M114" s="32">
        <v>22.2</v>
      </c>
      <c r="N114" s="32">
        <v>23.49</v>
      </c>
      <c r="P114" s="32">
        <f>VLOOKUP($A114,'Annual_Prices-Nominal'!$A$4:$X$39,MATCH('Forecast-Peak_OffPeak-Nominal'!P$3,'Annual_Prices-Nominal'!$A$3:$X$3,0),FALSE)</f>
        <v>137.81299999999999</v>
      </c>
      <c r="Q114" s="32">
        <f>VLOOKUP($A114,'Annual_Prices-Nominal'!$A$4:$X$39,MATCH('Forecast-Peak_OffPeak-Nominal'!Q$3,'Annual_Prices-Nominal'!$A$3:$X$3,0),FALSE)</f>
        <v>138.97999999999999</v>
      </c>
      <c r="R114" s="32">
        <f>VLOOKUP($A114,'Annual_Prices-Nominal'!$A$4:$X$39,MATCH('Forecast-Peak_OffPeak-Nominal'!R$3,'Annual_Prices-Nominal'!$A$3:$X$3,0),FALSE)</f>
        <v>137.63999999999999</v>
      </c>
      <c r="S114" s="32">
        <f>VLOOKUP($A114,'Annual_Prices-Nominal'!$A$4:$X$39,MATCH('Forecast-Peak_OffPeak-Nominal'!S$3,'Annual_Prices-Nominal'!$A$3:$X$3,0),FALSE)</f>
        <v>136.69999999999999</v>
      </c>
      <c r="T114" s="32">
        <f>VLOOKUP($A114,'Annual_Prices-Nominal'!$A$4:$X$39,MATCH('Forecast-Peak_OffPeak-Nominal'!T$3,'Annual_Prices-Nominal'!$A$3:$X$3,0),FALSE)</f>
        <v>48.634809872585315</v>
      </c>
      <c r="U114" s="32">
        <f>VLOOKUP($A114,'Annual_Prices-Nominal'!$A$4:$X$39,MATCH('Forecast-Peak_OffPeak-Nominal'!U$3,'Annual_Prices-Nominal'!$A$3:$X$3,0),FALSE)</f>
        <v>45.99</v>
      </c>
      <c r="V114" s="32">
        <f>VLOOKUP($A114,'Annual_Prices-Nominal'!$A$4:$X$39,MATCH('Forecast-Peak_OffPeak-Nominal'!V$3,'Annual_Prices-Nominal'!$A$3:$X$3,0),FALSE)</f>
        <v>42.262177391304348</v>
      </c>
      <c r="W114" s="32">
        <f>VLOOKUP($A114,'Annual_Prices-Nominal'!$A$4:$X$39,MATCH('Forecast-Peak_OffPeak-Nominal'!W$3,'Annual_Prices-Nominal'!$A$3:$X$3,0),FALSE)</f>
        <v>15.82</v>
      </c>
      <c r="X114" s="32">
        <f>VLOOKUP($A114,'Annual_Prices-Nominal'!$A$4:$X$39,MATCH('Forecast-Peak_OffPeak-Nominal'!X$3,'Annual_Prices-Nominal'!$A$3:$X$3,0),FALSE)</f>
        <v>13.62</v>
      </c>
      <c r="Y114" s="38">
        <f>VLOOKUP($A114,'Annual_Prices-Nominal'!$A$4:$X$39,MATCH('Forecast-Peak_OffPeak-Nominal'!Y$3,'Annual_Prices-Nominal'!$A$3:$X$3,0),FALSE)</f>
        <v>39.19336170212766</v>
      </c>
      <c r="AA114" s="31">
        <v>4.5199999999999996</v>
      </c>
      <c r="AB114" s="32">
        <v>4.04</v>
      </c>
      <c r="AC114" s="32">
        <v>3.22</v>
      </c>
      <c r="AD114" s="32">
        <v>4.5199999999999996</v>
      </c>
      <c r="AE114" s="32">
        <v>4.49</v>
      </c>
      <c r="AF114" s="32">
        <v>4.3099999999999996</v>
      </c>
      <c r="AG114" s="38">
        <v>0.35574774805406129</v>
      </c>
      <c r="AI114" s="32">
        <v>5.0682300346200124</v>
      </c>
      <c r="AJ114" s="38">
        <v>4.579507351424815</v>
      </c>
      <c r="AL114" s="33">
        <v>0.60852311914687196</v>
      </c>
      <c r="AM114" s="33">
        <v>0.81397588272017996</v>
      </c>
      <c r="AO114" s="34">
        <f>VLOOKUP($A114,'Annual_Prices-Nominal'!$A$4:$CH$39,MATCH('Forecast-Peak_OffPeak-Nominal'!AO$3,'Annual_Prices-Nominal'!$A$3:$CH$3,0),FALSE)</f>
        <v>2</v>
      </c>
      <c r="AP114" s="35">
        <f>VLOOKUP($A114,'Annual_Prices-Nominal'!$A$4:$CH$39,MATCH('Forecast-Peak_OffPeak-Nominal'!AP$3,'Annual_Prices-Nominal'!$A$3:$CH$3,0),FALSE)</f>
        <v>2</v>
      </c>
      <c r="AQ114" s="36">
        <f>IF(AND(MONTH($B114)&gt;=5,MONTH($B114)&lt;=9),VLOOKUP($A114,'Annual_Prices-Nominal'!$A$1:$AQ$39,MATCH('Forecast-Peak_OffPeak-Nominal'!AQ$2,'Annual_Prices-Nominal'!$A$2:$AQ$2,0),FALSE),0)</f>
        <v>0</v>
      </c>
      <c r="AR114" s="37">
        <f>IF(AND(MONTH($B114)&gt;=5,MONTH($B114)&lt;=9),VLOOKUP($A114,'Annual_Prices-Nominal'!$A$1:$AQ$39,MATCH('Forecast-Peak_OffPeak-Nominal'!AR$2,'Annual_Prices-Nominal'!$A$2:$AQ$2,0),FALSE),0)</f>
        <v>0</v>
      </c>
      <c r="AT114" s="83">
        <f>VLOOKUP($A114,'Annual_Prices-Nominal'!$A$4:$CH$39,MATCH('Forecast-Peak_OffPeak-Nominal'!AT$3,'Annual_Prices-Nominal'!$A$3:$CH$3,0),FALSE)</f>
        <v>12.63</v>
      </c>
      <c r="AU114" s="38">
        <f>VLOOKUP($A114,'Annual_Prices-Nominal'!$A$4:$CH$39,MATCH('Forecast-Peak_OffPeak-Nominal'!AU$3,'Annual_Prices-Nominal'!$A$3:$CH$3,0),FALSE)</f>
        <v>12.63</v>
      </c>
      <c r="AV114" s="38">
        <f>VLOOKUP($A114,'Annual_Prices-Nominal'!$A$4:$CH$39,MATCH('Forecast-Peak_OffPeak-Nominal'!AV$3,'Annual_Prices-Nominal'!$A$3:$CH$3,0),FALSE)</f>
        <v>0</v>
      </c>
      <c r="AX114" s="31">
        <f t="shared" si="8"/>
        <v>6.8825519801980199</v>
      </c>
      <c r="AY114" s="32">
        <f t="shared" si="9"/>
        <v>7.3302018561484923</v>
      </c>
      <c r="AZ114" s="32">
        <f t="shared" si="10"/>
        <v>7.1619327146171701</v>
      </c>
      <c r="BA114" s="32">
        <f t="shared" si="11"/>
        <v>6.4832962138084627</v>
      </c>
      <c r="BB114" s="32">
        <f t="shared" si="12"/>
        <v>6.4832962138084627</v>
      </c>
      <c r="BC114" s="38">
        <f t="shared" si="13"/>
        <v>4.9115044247787614</v>
      </c>
      <c r="BE114" s="60">
        <v>208.9871196789525</v>
      </c>
      <c r="BF114" s="38">
        <v>277.6404524338692</v>
      </c>
      <c r="BH114" s="31">
        <f>VLOOKUP($A114,'Annual_Prices-Nominal'!$A:$CA,MATCH(BH$3,'Annual_Prices-Nominal'!$A$3:$CA$3,0),0)</f>
        <v>32</v>
      </c>
      <c r="BI114" s="31">
        <f>VLOOKUP($A114,'Annual_Prices-Nominal'!$A:$CA,MATCH(BI$3,'Annual_Prices-Nominal'!$A$3:$CA$3,0),0)</f>
        <v>4.5510060000000001</v>
      </c>
      <c r="BJ114" s="32">
        <f>VLOOKUP($A114,'Annual_Prices-Nominal'!$A:$CA,MATCH(BJ$3,'Annual_Prices-Nominal'!$A$3:$CA$3,0),0)</f>
        <v>4.5510060000000001</v>
      </c>
      <c r="BK114" s="32">
        <f>VLOOKUP($A114,'Annual_Prices-Nominal'!$A:$CA,MATCH(BK$3,'Annual_Prices-Nominal'!$A$3:$CA$3,0),0)</f>
        <v>13.22</v>
      </c>
      <c r="BL114" s="32">
        <f>VLOOKUP($A114,'Annual_Prices-Nominal'!$A:$CA,MATCH(BL$3,'Annual_Prices-Nominal'!$A$3:$CA$3,0),0)</f>
        <v>13.22</v>
      </c>
      <c r="BM114" s="32">
        <f>VLOOKUP($A114,'Annual_Prices-Nominal'!$A:$CA,MATCH(BM$3,'Annual_Prices-Nominal'!$A$3:$CA$3,0),0)</f>
        <v>10.210000000000001</v>
      </c>
      <c r="BN114" s="32">
        <f>VLOOKUP($A114,'Annual_Prices-Nominal'!$A:$CA,MATCH(BN$3,'Annual_Prices-Nominal'!$A$3:$CA$3,0),0)</f>
        <v>3.6</v>
      </c>
      <c r="BO114" s="32">
        <f>VLOOKUP($A114,'Annual_Prices-Nominal'!$A:$CA,MATCH(BO$3,'Annual_Prices-Nominal'!$A$3:$CA$3,0),0)</f>
        <v>3.6</v>
      </c>
      <c r="BP114" s="32">
        <f>VLOOKUP($A114,'Annual_Prices-Nominal'!$A:$CA,MATCH(BP$3,'Annual_Prices-Nominal'!$A$3:$CA$3,0),0)</f>
        <v>6.61</v>
      </c>
      <c r="BQ114" s="32">
        <f>VLOOKUP($A114,'Annual_Prices-Nominal'!$A:$CA,MATCH(BQ$3,'Annual_Prices-Nominal'!$A$3:$CA$3,0),0)</f>
        <v>14.42</v>
      </c>
      <c r="BR114" s="32">
        <f>VLOOKUP($A114,'Annual_Prices-Nominal'!$A:$CA,MATCH(BR$3,'Annual_Prices-Nominal'!$A$3:$CA$3,0),0)</f>
        <v>19.23</v>
      </c>
      <c r="BS114" s="32">
        <f>VLOOKUP($A114,'Annual_Prices-Nominal'!$A:$CA,MATCH(BS$3,'Annual_Prices-Nominal'!$A$3:$CA$3,0),0)</f>
        <v>18.02</v>
      </c>
      <c r="BT114" s="32">
        <f>VLOOKUP($A114,'Annual_Prices-Nominal'!$A:$CA,MATCH(BT$3,'Annual_Prices-Nominal'!$A$3:$CA$3,0),0)</f>
        <v>11.42</v>
      </c>
      <c r="BU114" s="32">
        <f>VLOOKUP($A114,'Annual_Prices-Nominal'!$A:$CA,MATCH(BU$3,'Annual_Prices-Nominal'!$A$3:$CA$3,0),0)</f>
        <v>11.42</v>
      </c>
      <c r="BV114" s="32">
        <f>VLOOKUP($A114,'Annual_Prices-Nominal'!$A:$CA,MATCH(BV$3,'Annual_Prices-Nominal'!$A$3:$CA$3,0),0)</f>
        <v>14.42</v>
      </c>
      <c r="BW114" s="32">
        <f>VLOOKUP($A114,'Annual_Prices-Nominal'!$A:$CA,MATCH(BW$3,'Annual_Prices-Nominal'!$A$3:$CA$3,0),0)</f>
        <v>12.02</v>
      </c>
      <c r="BX114" s="32">
        <f>VLOOKUP($A114,'Annual_Prices-Nominal'!$A:$CA,MATCH(BX$3,'Annual_Prices-Nominal'!$A$3:$CA$3,0),0)</f>
        <v>12.02</v>
      </c>
      <c r="BY114" s="32">
        <f>VLOOKUP($A114,'Annual_Prices-Nominal'!$A:$CA,MATCH(BY$3,'Annual_Prices-Nominal'!$A$3:$CA$3,0),0)</f>
        <v>3.6</v>
      </c>
      <c r="BZ114" s="32">
        <f>VLOOKUP($A114,'Annual_Prices-Nominal'!$A:$CA,MATCH(BZ$3,'Annual_Prices-Nominal'!$A$3:$CA$3,0),0)</f>
        <v>3.6</v>
      </c>
      <c r="CA114" s="32">
        <f>VLOOKUP($A114,'Annual_Prices-Nominal'!$A:$CA,MATCH(CA$3,'Annual_Prices-Nominal'!$A$3:$CA$3,0),0)</f>
        <v>3.5636070000000002</v>
      </c>
      <c r="CB114" s="38">
        <f>VLOOKUP($A114,'Annual_Prices-Nominal'!$A:$CA,MATCH(CB$3,'Annual_Prices-Nominal'!$A$3:$CA$3,0),0)</f>
        <v>2.4394200000000001</v>
      </c>
      <c r="CD114" s="39">
        <f>VLOOKUP($A114,GDP!$A$8:$D$50,3,0)</f>
        <v>1.7867769751491746E-2</v>
      </c>
    </row>
    <row r="115" spans="1:82" ht="14.4" x14ac:dyDescent="0.3">
      <c r="A115" s="23">
        <f t="shared" si="14"/>
        <v>2032</v>
      </c>
      <c r="B115" s="27">
        <f t="shared" si="15"/>
        <v>48305</v>
      </c>
      <c r="C115" s="31">
        <v>30.022279999999999</v>
      </c>
      <c r="D115" s="32">
        <v>29.16244</v>
      </c>
      <c r="E115" s="32">
        <v>31.126760000000001</v>
      </c>
      <c r="F115" s="32">
        <v>28.56879</v>
      </c>
      <c r="G115" s="32">
        <v>30.81925</v>
      </c>
      <c r="H115" s="32">
        <v>27.896070000000002</v>
      </c>
      <c r="I115" s="32">
        <v>28.99</v>
      </c>
      <c r="J115" s="32">
        <v>28.71</v>
      </c>
      <c r="K115" s="32">
        <v>29.03</v>
      </c>
      <c r="L115" s="32">
        <v>28.78</v>
      </c>
      <c r="M115" s="32">
        <v>22.27</v>
      </c>
      <c r="N115" s="32">
        <v>22.64</v>
      </c>
      <c r="P115" s="32">
        <f>VLOOKUP($A115,'Annual_Prices-Nominal'!$A$4:$X$39,MATCH('Forecast-Peak_OffPeak-Nominal'!P$3,'Annual_Prices-Nominal'!$A$3:$X$3,0),FALSE)</f>
        <v>137.81299999999999</v>
      </c>
      <c r="Q115" s="32">
        <f>VLOOKUP($A115,'Annual_Prices-Nominal'!$A$4:$X$39,MATCH('Forecast-Peak_OffPeak-Nominal'!Q$3,'Annual_Prices-Nominal'!$A$3:$X$3,0),FALSE)</f>
        <v>138.97999999999999</v>
      </c>
      <c r="R115" s="32">
        <f>VLOOKUP($A115,'Annual_Prices-Nominal'!$A$4:$X$39,MATCH('Forecast-Peak_OffPeak-Nominal'!R$3,'Annual_Prices-Nominal'!$A$3:$X$3,0),FALSE)</f>
        <v>137.63999999999999</v>
      </c>
      <c r="S115" s="32">
        <f>VLOOKUP($A115,'Annual_Prices-Nominal'!$A$4:$X$39,MATCH('Forecast-Peak_OffPeak-Nominal'!S$3,'Annual_Prices-Nominal'!$A$3:$X$3,0),FALSE)</f>
        <v>136.69999999999999</v>
      </c>
      <c r="T115" s="32">
        <f>VLOOKUP($A115,'Annual_Prices-Nominal'!$A$4:$X$39,MATCH('Forecast-Peak_OffPeak-Nominal'!T$3,'Annual_Prices-Nominal'!$A$3:$X$3,0),FALSE)</f>
        <v>48.634809872585315</v>
      </c>
      <c r="U115" s="32">
        <f>VLOOKUP($A115,'Annual_Prices-Nominal'!$A$4:$X$39,MATCH('Forecast-Peak_OffPeak-Nominal'!U$3,'Annual_Prices-Nominal'!$A$3:$X$3,0),FALSE)</f>
        <v>45.99</v>
      </c>
      <c r="V115" s="32">
        <f>VLOOKUP($A115,'Annual_Prices-Nominal'!$A$4:$X$39,MATCH('Forecast-Peak_OffPeak-Nominal'!V$3,'Annual_Prices-Nominal'!$A$3:$X$3,0),FALSE)</f>
        <v>42.262177391304348</v>
      </c>
      <c r="W115" s="32">
        <f>VLOOKUP($A115,'Annual_Prices-Nominal'!$A$4:$X$39,MATCH('Forecast-Peak_OffPeak-Nominal'!W$3,'Annual_Prices-Nominal'!$A$3:$X$3,0),FALSE)</f>
        <v>15.82</v>
      </c>
      <c r="X115" s="32">
        <f>VLOOKUP($A115,'Annual_Prices-Nominal'!$A$4:$X$39,MATCH('Forecast-Peak_OffPeak-Nominal'!X$3,'Annual_Prices-Nominal'!$A$3:$X$3,0),FALSE)</f>
        <v>13.62</v>
      </c>
      <c r="Y115" s="38">
        <f>VLOOKUP($A115,'Annual_Prices-Nominal'!$A$4:$X$39,MATCH('Forecast-Peak_OffPeak-Nominal'!Y$3,'Annual_Prices-Nominal'!$A$3:$X$3,0),FALSE)</f>
        <v>39.19336170212766</v>
      </c>
      <c r="AA115" s="31">
        <v>4.08</v>
      </c>
      <c r="AB115" s="32">
        <v>3.73</v>
      </c>
      <c r="AC115" s="32">
        <v>3.68</v>
      </c>
      <c r="AD115" s="32">
        <v>4.07</v>
      </c>
      <c r="AE115" s="32">
        <v>4.07</v>
      </c>
      <c r="AF115" s="32">
        <v>3.75</v>
      </c>
      <c r="AG115" s="38">
        <v>0.35574774805406129</v>
      </c>
      <c r="AI115" s="32">
        <v>4.6314319413373619</v>
      </c>
      <c r="AJ115" s="38">
        <v>4.1427092581421645</v>
      </c>
      <c r="AL115" s="33">
        <v>0.6005041573453701</v>
      </c>
      <c r="AM115" s="33">
        <v>0.8059569209186781</v>
      </c>
      <c r="AO115" s="34">
        <f>VLOOKUP($A115,'Annual_Prices-Nominal'!$A$4:$CH$39,MATCH('Forecast-Peak_OffPeak-Nominal'!AO$3,'Annual_Prices-Nominal'!$A$3:$CH$3,0),FALSE)</f>
        <v>2</v>
      </c>
      <c r="AP115" s="35">
        <f>VLOOKUP($A115,'Annual_Prices-Nominal'!$A$4:$CH$39,MATCH('Forecast-Peak_OffPeak-Nominal'!AP$3,'Annual_Prices-Nominal'!$A$3:$CH$3,0),FALSE)</f>
        <v>2</v>
      </c>
      <c r="AQ115" s="36">
        <f>IF(AND(MONTH($B115)&gt;=5,MONTH($B115)&lt;=9),VLOOKUP($A115,'Annual_Prices-Nominal'!$A$1:$AQ$39,MATCH('Forecast-Peak_OffPeak-Nominal'!AQ$2,'Annual_Prices-Nominal'!$A$2:$AQ$2,0),FALSE),0)</f>
        <v>0</v>
      </c>
      <c r="AR115" s="37">
        <f>IF(AND(MONTH($B115)&gt;=5,MONTH($B115)&lt;=9),VLOOKUP($A115,'Annual_Prices-Nominal'!$A$1:$AQ$39,MATCH('Forecast-Peak_OffPeak-Nominal'!AR$2,'Annual_Prices-Nominal'!$A$2:$AQ$2,0),FALSE),0)</f>
        <v>0</v>
      </c>
      <c r="AT115" s="83">
        <f>VLOOKUP($A115,'Annual_Prices-Nominal'!$A$4:$CH$39,MATCH('Forecast-Peak_OffPeak-Nominal'!AT$3,'Annual_Prices-Nominal'!$A$3:$CH$3,0),FALSE)</f>
        <v>12.63</v>
      </c>
      <c r="AU115" s="38">
        <f>VLOOKUP($A115,'Annual_Prices-Nominal'!$A$4:$CH$39,MATCH('Forecast-Peak_OffPeak-Nominal'!AU$3,'Annual_Prices-Nominal'!$A$3:$CH$3,0),FALSE)</f>
        <v>12.63</v>
      </c>
      <c r="AV115" s="38">
        <f>VLOOKUP($A115,'Annual_Prices-Nominal'!$A$4:$CH$39,MATCH('Forecast-Peak_OffPeak-Nominal'!AV$3,'Annual_Prices-Nominal'!$A$3:$CH$3,0),FALSE)</f>
        <v>0</v>
      </c>
      <c r="AX115" s="31">
        <f t="shared" si="8"/>
        <v>8.0488686327077748</v>
      </c>
      <c r="AY115" s="32">
        <f t="shared" si="9"/>
        <v>8.3004693333333339</v>
      </c>
      <c r="AZ115" s="32">
        <f t="shared" si="10"/>
        <v>8.2184666666666661</v>
      </c>
      <c r="BA115" s="32">
        <f t="shared" si="11"/>
        <v>7.1228501228501218</v>
      </c>
      <c r="BB115" s="32">
        <f t="shared" si="12"/>
        <v>7.1326781326781328</v>
      </c>
      <c r="BC115" s="38">
        <f t="shared" si="13"/>
        <v>5.4717444717444712</v>
      </c>
      <c r="BE115" s="60">
        <v>208.9871196789525</v>
      </c>
      <c r="BF115" s="38">
        <v>277.6404524338692</v>
      </c>
      <c r="BH115" s="31">
        <f>VLOOKUP($A115,'Annual_Prices-Nominal'!$A:$CA,MATCH(BH$3,'Annual_Prices-Nominal'!$A$3:$CA$3,0),0)</f>
        <v>32</v>
      </c>
      <c r="BI115" s="31">
        <f>VLOOKUP($A115,'Annual_Prices-Nominal'!$A:$CA,MATCH(BI$3,'Annual_Prices-Nominal'!$A$3:$CA$3,0),0)</f>
        <v>4.5510060000000001</v>
      </c>
      <c r="BJ115" s="32">
        <f>VLOOKUP($A115,'Annual_Prices-Nominal'!$A:$CA,MATCH(BJ$3,'Annual_Prices-Nominal'!$A$3:$CA$3,0),0)</f>
        <v>4.5510060000000001</v>
      </c>
      <c r="BK115" s="32">
        <f>VLOOKUP($A115,'Annual_Prices-Nominal'!$A:$CA,MATCH(BK$3,'Annual_Prices-Nominal'!$A$3:$CA$3,0),0)</f>
        <v>13.22</v>
      </c>
      <c r="BL115" s="32">
        <f>VLOOKUP($A115,'Annual_Prices-Nominal'!$A:$CA,MATCH(BL$3,'Annual_Prices-Nominal'!$A$3:$CA$3,0),0)</f>
        <v>13.22</v>
      </c>
      <c r="BM115" s="32">
        <f>VLOOKUP($A115,'Annual_Prices-Nominal'!$A:$CA,MATCH(BM$3,'Annual_Prices-Nominal'!$A$3:$CA$3,0),0)</f>
        <v>10.210000000000001</v>
      </c>
      <c r="BN115" s="32">
        <f>VLOOKUP($A115,'Annual_Prices-Nominal'!$A:$CA,MATCH(BN$3,'Annual_Prices-Nominal'!$A$3:$CA$3,0),0)</f>
        <v>3.6</v>
      </c>
      <c r="BO115" s="32">
        <f>VLOOKUP($A115,'Annual_Prices-Nominal'!$A:$CA,MATCH(BO$3,'Annual_Prices-Nominal'!$A$3:$CA$3,0),0)</f>
        <v>3.6</v>
      </c>
      <c r="BP115" s="32">
        <f>VLOOKUP($A115,'Annual_Prices-Nominal'!$A:$CA,MATCH(BP$3,'Annual_Prices-Nominal'!$A$3:$CA$3,0),0)</f>
        <v>6.61</v>
      </c>
      <c r="BQ115" s="32">
        <f>VLOOKUP($A115,'Annual_Prices-Nominal'!$A:$CA,MATCH(BQ$3,'Annual_Prices-Nominal'!$A$3:$CA$3,0),0)</f>
        <v>14.42</v>
      </c>
      <c r="BR115" s="32">
        <f>VLOOKUP($A115,'Annual_Prices-Nominal'!$A:$CA,MATCH(BR$3,'Annual_Prices-Nominal'!$A$3:$CA$3,0),0)</f>
        <v>19.23</v>
      </c>
      <c r="BS115" s="32">
        <f>VLOOKUP($A115,'Annual_Prices-Nominal'!$A:$CA,MATCH(BS$3,'Annual_Prices-Nominal'!$A$3:$CA$3,0),0)</f>
        <v>18.02</v>
      </c>
      <c r="BT115" s="32">
        <f>VLOOKUP($A115,'Annual_Prices-Nominal'!$A:$CA,MATCH(BT$3,'Annual_Prices-Nominal'!$A$3:$CA$3,0),0)</f>
        <v>11.42</v>
      </c>
      <c r="BU115" s="32">
        <f>VLOOKUP($A115,'Annual_Prices-Nominal'!$A:$CA,MATCH(BU$3,'Annual_Prices-Nominal'!$A$3:$CA$3,0),0)</f>
        <v>11.42</v>
      </c>
      <c r="BV115" s="32">
        <f>VLOOKUP($A115,'Annual_Prices-Nominal'!$A:$CA,MATCH(BV$3,'Annual_Prices-Nominal'!$A$3:$CA$3,0),0)</f>
        <v>14.42</v>
      </c>
      <c r="BW115" s="32">
        <f>VLOOKUP($A115,'Annual_Prices-Nominal'!$A:$CA,MATCH(BW$3,'Annual_Prices-Nominal'!$A$3:$CA$3,0),0)</f>
        <v>12.02</v>
      </c>
      <c r="BX115" s="32">
        <f>VLOOKUP($A115,'Annual_Prices-Nominal'!$A:$CA,MATCH(BX$3,'Annual_Prices-Nominal'!$A$3:$CA$3,0),0)</f>
        <v>12.02</v>
      </c>
      <c r="BY115" s="32">
        <f>VLOOKUP($A115,'Annual_Prices-Nominal'!$A:$CA,MATCH(BY$3,'Annual_Prices-Nominal'!$A$3:$CA$3,0),0)</f>
        <v>3.6</v>
      </c>
      <c r="BZ115" s="32">
        <f>VLOOKUP($A115,'Annual_Prices-Nominal'!$A:$CA,MATCH(BZ$3,'Annual_Prices-Nominal'!$A$3:$CA$3,0),0)</f>
        <v>3.6</v>
      </c>
      <c r="CA115" s="32">
        <f>VLOOKUP($A115,'Annual_Prices-Nominal'!$A:$CA,MATCH(CA$3,'Annual_Prices-Nominal'!$A$3:$CA$3,0),0)</f>
        <v>3.5636070000000002</v>
      </c>
      <c r="CB115" s="38">
        <f>VLOOKUP($A115,'Annual_Prices-Nominal'!$A:$CA,MATCH(CB$3,'Annual_Prices-Nominal'!$A$3:$CA$3,0),0)</f>
        <v>2.4394200000000001</v>
      </c>
      <c r="CD115" s="39">
        <f>VLOOKUP($A115,GDP!$A$8:$D$50,3,0)</f>
        <v>1.7867769751491746E-2</v>
      </c>
    </row>
    <row r="116" spans="1:82" ht="14.4" x14ac:dyDescent="0.3">
      <c r="A116" s="23">
        <f t="shared" si="14"/>
        <v>2032</v>
      </c>
      <c r="B116" s="27">
        <f t="shared" si="15"/>
        <v>48335</v>
      </c>
      <c r="C116" s="31">
        <v>34.865560000000002</v>
      </c>
      <c r="D116" s="32">
        <v>31.628219999999999</v>
      </c>
      <c r="E116" s="32">
        <v>35.436369999999997</v>
      </c>
      <c r="F116" s="32">
        <v>31.801939999999998</v>
      </c>
      <c r="G116" s="32">
        <v>35.168840000000003</v>
      </c>
      <c r="H116" s="32">
        <v>30.262789999999999</v>
      </c>
      <c r="I116" s="32">
        <v>31.9</v>
      </c>
      <c r="J116" s="32">
        <v>31.21</v>
      </c>
      <c r="K116" s="32">
        <v>31.82</v>
      </c>
      <c r="L116" s="32">
        <v>31.19</v>
      </c>
      <c r="M116" s="32">
        <v>28.91</v>
      </c>
      <c r="N116" s="32">
        <v>28.3</v>
      </c>
      <c r="P116" s="32">
        <f>VLOOKUP($A116,'Annual_Prices-Nominal'!$A$4:$X$39,MATCH('Forecast-Peak_OffPeak-Nominal'!P$3,'Annual_Prices-Nominal'!$A$3:$X$3,0),FALSE)</f>
        <v>137.81299999999999</v>
      </c>
      <c r="Q116" s="32">
        <f>VLOOKUP($A116,'Annual_Prices-Nominal'!$A$4:$X$39,MATCH('Forecast-Peak_OffPeak-Nominal'!Q$3,'Annual_Prices-Nominal'!$A$3:$X$3,0),FALSE)</f>
        <v>138.97999999999999</v>
      </c>
      <c r="R116" s="32">
        <f>VLOOKUP($A116,'Annual_Prices-Nominal'!$A$4:$X$39,MATCH('Forecast-Peak_OffPeak-Nominal'!R$3,'Annual_Prices-Nominal'!$A$3:$X$3,0),FALSE)</f>
        <v>137.63999999999999</v>
      </c>
      <c r="S116" s="32">
        <f>VLOOKUP($A116,'Annual_Prices-Nominal'!$A$4:$X$39,MATCH('Forecast-Peak_OffPeak-Nominal'!S$3,'Annual_Prices-Nominal'!$A$3:$X$3,0),FALSE)</f>
        <v>136.69999999999999</v>
      </c>
      <c r="T116" s="32">
        <f>VLOOKUP($A116,'Annual_Prices-Nominal'!$A$4:$X$39,MATCH('Forecast-Peak_OffPeak-Nominal'!T$3,'Annual_Prices-Nominal'!$A$3:$X$3,0),FALSE)</f>
        <v>48.634809872585315</v>
      </c>
      <c r="U116" s="32">
        <f>VLOOKUP($A116,'Annual_Prices-Nominal'!$A$4:$X$39,MATCH('Forecast-Peak_OffPeak-Nominal'!U$3,'Annual_Prices-Nominal'!$A$3:$X$3,0),FALSE)</f>
        <v>45.99</v>
      </c>
      <c r="V116" s="32">
        <f>VLOOKUP($A116,'Annual_Prices-Nominal'!$A$4:$X$39,MATCH('Forecast-Peak_OffPeak-Nominal'!V$3,'Annual_Prices-Nominal'!$A$3:$X$3,0),FALSE)</f>
        <v>42.262177391304348</v>
      </c>
      <c r="W116" s="32">
        <f>VLOOKUP($A116,'Annual_Prices-Nominal'!$A$4:$X$39,MATCH('Forecast-Peak_OffPeak-Nominal'!W$3,'Annual_Prices-Nominal'!$A$3:$X$3,0),FALSE)</f>
        <v>15.82</v>
      </c>
      <c r="X116" s="32">
        <f>VLOOKUP($A116,'Annual_Prices-Nominal'!$A$4:$X$39,MATCH('Forecast-Peak_OffPeak-Nominal'!X$3,'Annual_Prices-Nominal'!$A$3:$X$3,0),FALSE)</f>
        <v>13.62</v>
      </c>
      <c r="Y116" s="38">
        <f>VLOOKUP($A116,'Annual_Prices-Nominal'!$A$4:$X$39,MATCH('Forecast-Peak_OffPeak-Nominal'!Y$3,'Annual_Prices-Nominal'!$A$3:$X$3,0),FALSE)</f>
        <v>39.19336170212766</v>
      </c>
      <c r="AA116" s="31">
        <v>4.1100000000000003</v>
      </c>
      <c r="AB116" s="32">
        <v>3.8</v>
      </c>
      <c r="AC116" s="32">
        <v>3.69</v>
      </c>
      <c r="AD116" s="32">
        <v>4.1500000000000004</v>
      </c>
      <c r="AE116" s="32">
        <v>4.09</v>
      </c>
      <c r="AF116" s="32">
        <v>3.82</v>
      </c>
      <c r="AG116" s="38">
        <v>0.35574774805406129</v>
      </c>
      <c r="AI116" s="32">
        <v>4.6603080815137821</v>
      </c>
      <c r="AJ116" s="38">
        <v>4.1715853983185847</v>
      </c>
      <c r="AL116" s="33">
        <v>0.59394431276990867</v>
      </c>
      <c r="AM116" s="33">
        <v>0.79939707634321677</v>
      </c>
      <c r="AO116" s="34">
        <f>VLOOKUP($A116,'Annual_Prices-Nominal'!$A$4:$CH$39,MATCH('Forecast-Peak_OffPeak-Nominal'!AO$3,'Annual_Prices-Nominal'!$A$3:$CH$3,0),FALSE)</f>
        <v>2</v>
      </c>
      <c r="AP116" s="35">
        <f>VLOOKUP($A116,'Annual_Prices-Nominal'!$A$4:$CH$39,MATCH('Forecast-Peak_OffPeak-Nominal'!AP$3,'Annual_Prices-Nominal'!$A$3:$CH$3,0),FALSE)</f>
        <v>2</v>
      </c>
      <c r="AQ116" s="36">
        <f>IF(AND(MONTH($B116)&gt;=5,MONTH($B116)&lt;=9),VLOOKUP($A116,'Annual_Prices-Nominal'!$A$1:$AQ$39,MATCH('Forecast-Peak_OffPeak-Nominal'!AQ$2,'Annual_Prices-Nominal'!$A$2:$AQ$2,0),FALSE),0)</f>
        <v>365</v>
      </c>
      <c r="AR116" s="37">
        <f>IF(AND(MONTH($B116)&gt;=5,MONTH($B116)&lt;=9),VLOOKUP($A116,'Annual_Prices-Nominal'!$A$1:$AQ$39,MATCH('Forecast-Peak_OffPeak-Nominal'!AR$2,'Annual_Prices-Nominal'!$A$2:$AQ$2,0),FALSE),0)</f>
        <v>2500</v>
      </c>
      <c r="AT116" s="83">
        <f>VLOOKUP($A116,'Annual_Prices-Nominal'!$A$4:$CH$39,MATCH('Forecast-Peak_OffPeak-Nominal'!AT$3,'Annual_Prices-Nominal'!$A$3:$CH$3,0),FALSE)</f>
        <v>12.63</v>
      </c>
      <c r="AU116" s="38">
        <f>VLOOKUP($A116,'Annual_Prices-Nominal'!$A$4:$CH$39,MATCH('Forecast-Peak_OffPeak-Nominal'!AU$3,'Annual_Prices-Nominal'!$A$3:$CH$3,0),FALSE)</f>
        <v>12.63</v>
      </c>
      <c r="AV116" s="38">
        <f>VLOOKUP($A116,'Annual_Prices-Nominal'!$A$4:$CH$39,MATCH('Forecast-Peak_OffPeak-Nominal'!AV$3,'Annual_Prices-Nominal'!$A$3:$CH$3,0),FALSE)</f>
        <v>0</v>
      </c>
      <c r="AX116" s="31">
        <f t="shared" si="8"/>
        <v>9.1751473684210545</v>
      </c>
      <c r="AY116" s="32">
        <f t="shared" si="9"/>
        <v>9.276536649214659</v>
      </c>
      <c r="AZ116" s="32">
        <f t="shared" si="10"/>
        <v>9.2065026178010481</v>
      </c>
      <c r="BA116" s="32">
        <f t="shared" si="11"/>
        <v>7.7995110024449881</v>
      </c>
      <c r="BB116" s="32">
        <f t="shared" si="12"/>
        <v>7.7799511002444994</v>
      </c>
      <c r="BC116" s="38">
        <f t="shared" si="13"/>
        <v>6.9662650602409633</v>
      </c>
      <c r="BE116" s="60">
        <v>208.9871196789525</v>
      </c>
      <c r="BF116" s="38">
        <v>277.6404524338692</v>
      </c>
      <c r="BH116" s="31">
        <f>VLOOKUP($A116,'Annual_Prices-Nominal'!$A:$CA,MATCH(BH$3,'Annual_Prices-Nominal'!$A$3:$CA$3,0),0)</f>
        <v>32</v>
      </c>
      <c r="BI116" s="31">
        <f>VLOOKUP($A116,'Annual_Prices-Nominal'!$A:$CA,MATCH(BI$3,'Annual_Prices-Nominal'!$A$3:$CA$3,0),0)</f>
        <v>4.5510060000000001</v>
      </c>
      <c r="BJ116" s="32">
        <f>VLOOKUP($A116,'Annual_Prices-Nominal'!$A:$CA,MATCH(BJ$3,'Annual_Prices-Nominal'!$A$3:$CA$3,0),0)</f>
        <v>4.5510060000000001</v>
      </c>
      <c r="BK116" s="32">
        <f>VLOOKUP($A116,'Annual_Prices-Nominal'!$A:$CA,MATCH(BK$3,'Annual_Prices-Nominal'!$A$3:$CA$3,0),0)</f>
        <v>13.22</v>
      </c>
      <c r="BL116" s="32">
        <f>VLOOKUP($A116,'Annual_Prices-Nominal'!$A:$CA,MATCH(BL$3,'Annual_Prices-Nominal'!$A$3:$CA$3,0),0)</f>
        <v>13.22</v>
      </c>
      <c r="BM116" s="32">
        <f>VLOOKUP($A116,'Annual_Prices-Nominal'!$A:$CA,MATCH(BM$3,'Annual_Prices-Nominal'!$A$3:$CA$3,0),0)</f>
        <v>10.210000000000001</v>
      </c>
      <c r="BN116" s="32">
        <f>VLOOKUP($A116,'Annual_Prices-Nominal'!$A:$CA,MATCH(BN$3,'Annual_Prices-Nominal'!$A$3:$CA$3,0),0)</f>
        <v>3.6</v>
      </c>
      <c r="BO116" s="32">
        <f>VLOOKUP($A116,'Annual_Prices-Nominal'!$A:$CA,MATCH(BO$3,'Annual_Prices-Nominal'!$A$3:$CA$3,0),0)</f>
        <v>3.6</v>
      </c>
      <c r="BP116" s="32">
        <f>VLOOKUP($A116,'Annual_Prices-Nominal'!$A:$CA,MATCH(BP$3,'Annual_Prices-Nominal'!$A$3:$CA$3,0),0)</f>
        <v>6.61</v>
      </c>
      <c r="BQ116" s="32">
        <f>VLOOKUP($A116,'Annual_Prices-Nominal'!$A:$CA,MATCH(BQ$3,'Annual_Prices-Nominal'!$A$3:$CA$3,0),0)</f>
        <v>14.42</v>
      </c>
      <c r="BR116" s="32">
        <f>VLOOKUP($A116,'Annual_Prices-Nominal'!$A:$CA,MATCH(BR$3,'Annual_Prices-Nominal'!$A$3:$CA$3,0),0)</f>
        <v>19.23</v>
      </c>
      <c r="BS116" s="32">
        <f>VLOOKUP($A116,'Annual_Prices-Nominal'!$A:$CA,MATCH(BS$3,'Annual_Prices-Nominal'!$A$3:$CA$3,0),0)</f>
        <v>18.02</v>
      </c>
      <c r="BT116" s="32">
        <f>VLOOKUP($A116,'Annual_Prices-Nominal'!$A:$CA,MATCH(BT$3,'Annual_Prices-Nominal'!$A$3:$CA$3,0),0)</f>
        <v>11.42</v>
      </c>
      <c r="BU116" s="32">
        <f>VLOOKUP($A116,'Annual_Prices-Nominal'!$A:$CA,MATCH(BU$3,'Annual_Prices-Nominal'!$A$3:$CA$3,0),0)</f>
        <v>11.42</v>
      </c>
      <c r="BV116" s="32">
        <f>VLOOKUP($A116,'Annual_Prices-Nominal'!$A:$CA,MATCH(BV$3,'Annual_Prices-Nominal'!$A$3:$CA$3,0),0)</f>
        <v>14.42</v>
      </c>
      <c r="BW116" s="32">
        <f>VLOOKUP($A116,'Annual_Prices-Nominal'!$A:$CA,MATCH(BW$3,'Annual_Prices-Nominal'!$A$3:$CA$3,0),0)</f>
        <v>12.02</v>
      </c>
      <c r="BX116" s="32">
        <f>VLOOKUP($A116,'Annual_Prices-Nominal'!$A:$CA,MATCH(BX$3,'Annual_Prices-Nominal'!$A$3:$CA$3,0),0)</f>
        <v>12.02</v>
      </c>
      <c r="BY116" s="32">
        <f>VLOOKUP($A116,'Annual_Prices-Nominal'!$A:$CA,MATCH(BY$3,'Annual_Prices-Nominal'!$A$3:$CA$3,0),0)</f>
        <v>3.6</v>
      </c>
      <c r="BZ116" s="32">
        <f>VLOOKUP($A116,'Annual_Prices-Nominal'!$A:$CA,MATCH(BZ$3,'Annual_Prices-Nominal'!$A$3:$CA$3,0),0)</f>
        <v>3.6</v>
      </c>
      <c r="CA116" s="32">
        <f>VLOOKUP($A116,'Annual_Prices-Nominal'!$A:$CA,MATCH(CA$3,'Annual_Prices-Nominal'!$A$3:$CA$3,0),0)</f>
        <v>3.5636070000000002</v>
      </c>
      <c r="CB116" s="38">
        <f>VLOOKUP($A116,'Annual_Prices-Nominal'!$A:$CA,MATCH(CB$3,'Annual_Prices-Nominal'!$A$3:$CA$3,0),0)</f>
        <v>2.4394200000000001</v>
      </c>
      <c r="CD116" s="39">
        <f>VLOOKUP($A116,GDP!$A$8:$D$50,3,0)</f>
        <v>1.7867769751491746E-2</v>
      </c>
    </row>
    <row r="117" spans="1:82" ht="14.4" x14ac:dyDescent="0.3">
      <c r="A117" s="23">
        <f t="shared" si="14"/>
        <v>2032</v>
      </c>
      <c r="B117" s="27">
        <f t="shared" si="15"/>
        <v>48366</v>
      </c>
      <c r="C117" s="31">
        <v>37.634650000000001</v>
      </c>
      <c r="D117" s="32">
        <v>33.085389999999997</v>
      </c>
      <c r="E117" s="32">
        <v>38.869880000000002</v>
      </c>
      <c r="F117" s="32">
        <v>32.729179999999999</v>
      </c>
      <c r="G117" s="32">
        <v>38.976819999999996</v>
      </c>
      <c r="H117" s="32">
        <v>32.019269999999999</v>
      </c>
      <c r="I117" s="32">
        <v>31.21</v>
      </c>
      <c r="J117" s="32">
        <v>30.46</v>
      </c>
      <c r="K117" s="32">
        <v>31.01</v>
      </c>
      <c r="L117" s="32">
        <v>30.2</v>
      </c>
      <c r="M117" s="32">
        <v>25.38</v>
      </c>
      <c r="N117" s="32">
        <v>27.93</v>
      </c>
      <c r="P117" s="32">
        <f>VLOOKUP($A117,'Annual_Prices-Nominal'!$A$4:$X$39,MATCH('Forecast-Peak_OffPeak-Nominal'!P$3,'Annual_Prices-Nominal'!$A$3:$X$3,0),FALSE)</f>
        <v>137.81299999999999</v>
      </c>
      <c r="Q117" s="32">
        <f>VLOOKUP($A117,'Annual_Prices-Nominal'!$A$4:$X$39,MATCH('Forecast-Peak_OffPeak-Nominal'!Q$3,'Annual_Prices-Nominal'!$A$3:$X$3,0),FALSE)</f>
        <v>138.97999999999999</v>
      </c>
      <c r="R117" s="32">
        <f>VLOOKUP($A117,'Annual_Prices-Nominal'!$A$4:$X$39,MATCH('Forecast-Peak_OffPeak-Nominal'!R$3,'Annual_Prices-Nominal'!$A$3:$X$3,0),FALSE)</f>
        <v>137.63999999999999</v>
      </c>
      <c r="S117" s="32">
        <f>VLOOKUP($A117,'Annual_Prices-Nominal'!$A$4:$X$39,MATCH('Forecast-Peak_OffPeak-Nominal'!S$3,'Annual_Prices-Nominal'!$A$3:$X$3,0),FALSE)</f>
        <v>136.69999999999999</v>
      </c>
      <c r="T117" s="32">
        <f>VLOOKUP($A117,'Annual_Prices-Nominal'!$A$4:$X$39,MATCH('Forecast-Peak_OffPeak-Nominal'!T$3,'Annual_Prices-Nominal'!$A$3:$X$3,0),FALSE)</f>
        <v>48.634809872585315</v>
      </c>
      <c r="U117" s="32">
        <f>VLOOKUP($A117,'Annual_Prices-Nominal'!$A$4:$X$39,MATCH('Forecast-Peak_OffPeak-Nominal'!U$3,'Annual_Prices-Nominal'!$A$3:$X$3,0),FALSE)</f>
        <v>45.99</v>
      </c>
      <c r="V117" s="32">
        <f>VLOOKUP($A117,'Annual_Prices-Nominal'!$A$4:$X$39,MATCH('Forecast-Peak_OffPeak-Nominal'!V$3,'Annual_Prices-Nominal'!$A$3:$X$3,0),FALSE)</f>
        <v>42.262177391304348</v>
      </c>
      <c r="W117" s="32">
        <f>VLOOKUP($A117,'Annual_Prices-Nominal'!$A$4:$X$39,MATCH('Forecast-Peak_OffPeak-Nominal'!W$3,'Annual_Prices-Nominal'!$A$3:$X$3,0),FALSE)</f>
        <v>15.82</v>
      </c>
      <c r="X117" s="32">
        <f>VLOOKUP($A117,'Annual_Prices-Nominal'!$A$4:$X$39,MATCH('Forecast-Peak_OffPeak-Nominal'!X$3,'Annual_Prices-Nominal'!$A$3:$X$3,0),FALSE)</f>
        <v>13.62</v>
      </c>
      <c r="Y117" s="38">
        <f>VLOOKUP($A117,'Annual_Prices-Nominal'!$A$4:$X$39,MATCH('Forecast-Peak_OffPeak-Nominal'!Y$3,'Annual_Prices-Nominal'!$A$3:$X$3,0),FALSE)</f>
        <v>39.19336170212766</v>
      </c>
      <c r="AA117" s="31">
        <v>4.1100000000000003</v>
      </c>
      <c r="AB117" s="32">
        <v>3.83</v>
      </c>
      <c r="AC117" s="32">
        <v>3.75</v>
      </c>
      <c r="AD117" s="32">
        <v>4.18</v>
      </c>
      <c r="AE117" s="32">
        <v>4.1100000000000003</v>
      </c>
      <c r="AF117" s="32">
        <v>3.96</v>
      </c>
      <c r="AG117" s="38">
        <v>0.35574774805406129</v>
      </c>
      <c r="AI117" s="32">
        <v>4.6561775342804124</v>
      </c>
      <c r="AJ117" s="38">
        <v>4.167454851085215</v>
      </c>
      <c r="AL117" s="33">
        <v>0.59673018943705591</v>
      </c>
      <c r="AM117" s="33">
        <v>0.80218295301036413</v>
      </c>
      <c r="AO117" s="34">
        <f>VLOOKUP($A117,'Annual_Prices-Nominal'!$A$4:$CH$39,MATCH('Forecast-Peak_OffPeak-Nominal'!AO$3,'Annual_Prices-Nominal'!$A$3:$CH$3,0),FALSE)</f>
        <v>2</v>
      </c>
      <c r="AP117" s="35">
        <f>VLOOKUP($A117,'Annual_Prices-Nominal'!$A$4:$CH$39,MATCH('Forecast-Peak_OffPeak-Nominal'!AP$3,'Annual_Prices-Nominal'!$A$3:$CH$3,0),FALSE)</f>
        <v>2</v>
      </c>
      <c r="AQ117" s="36">
        <f>IF(AND(MONTH($B117)&gt;=5,MONTH($B117)&lt;=9),VLOOKUP($A117,'Annual_Prices-Nominal'!$A$1:$AQ$39,MATCH('Forecast-Peak_OffPeak-Nominal'!AQ$2,'Annual_Prices-Nominal'!$A$2:$AQ$2,0),FALSE),0)</f>
        <v>365</v>
      </c>
      <c r="AR117" s="37">
        <f>IF(AND(MONTH($B117)&gt;=5,MONTH($B117)&lt;=9),VLOOKUP($A117,'Annual_Prices-Nominal'!$A$1:$AQ$39,MATCH('Forecast-Peak_OffPeak-Nominal'!AR$2,'Annual_Prices-Nominal'!$A$2:$AQ$2,0),FALSE),0)</f>
        <v>2500</v>
      </c>
      <c r="AT117" s="83">
        <f>VLOOKUP($A117,'Annual_Prices-Nominal'!$A$4:$CH$39,MATCH('Forecast-Peak_OffPeak-Nominal'!AT$3,'Annual_Prices-Nominal'!$A$3:$CH$3,0),FALSE)</f>
        <v>12.63</v>
      </c>
      <c r="AU117" s="38">
        <f>VLOOKUP($A117,'Annual_Prices-Nominal'!$A$4:$CH$39,MATCH('Forecast-Peak_OffPeak-Nominal'!AU$3,'Annual_Prices-Nominal'!$A$3:$CH$3,0),FALSE)</f>
        <v>12.63</v>
      </c>
      <c r="AV117" s="38">
        <f>VLOOKUP($A117,'Annual_Prices-Nominal'!$A$4:$CH$39,MATCH('Forecast-Peak_OffPeak-Nominal'!AV$3,'Annual_Prices-Nominal'!$A$3:$CH$3,0),FALSE)</f>
        <v>0</v>
      </c>
      <c r="AX117" s="31">
        <f t="shared" si="8"/>
        <v>9.8262793733681466</v>
      </c>
      <c r="AY117" s="32">
        <f t="shared" si="9"/>
        <v>9.8156262626262638</v>
      </c>
      <c r="AZ117" s="32">
        <f t="shared" si="10"/>
        <v>9.8426313131313119</v>
      </c>
      <c r="BA117" s="32">
        <f t="shared" si="11"/>
        <v>7.5936739659367394</v>
      </c>
      <c r="BB117" s="32">
        <f t="shared" si="12"/>
        <v>7.5450121654501219</v>
      </c>
      <c r="BC117" s="38">
        <f t="shared" si="13"/>
        <v>6.0717703349282299</v>
      </c>
      <c r="BE117" s="60">
        <v>208.9871196789525</v>
      </c>
      <c r="BF117" s="38">
        <v>277.6404524338692</v>
      </c>
      <c r="BH117" s="31">
        <f>VLOOKUP($A117,'Annual_Prices-Nominal'!$A:$CA,MATCH(BH$3,'Annual_Prices-Nominal'!$A$3:$CA$3,0),0)</f>
        <v>32</v>
      </c>
      <c r="BI117" s="31">
        <f>VLOOKUP($A117,'Annual_Prices-Nominal'!$A:$CA,MATCH(BI$3,'Annual_Prices-Nominal'!$A$3:$CA$3,0),0)</f>
        <v>4.5510060000000001</v>
      </c>
      <c r="BJ117" s="32">
        <f>VLOOKUP($A117,'Annual_Prices-Nominal'!$A:$CA,MATCH(BJ$3,'Annual_Prices-Nominal'!$A$3:$CA$3,0),0)</f>
        <v>4.5510060000000001</v>
      </c>
      <c r="BK117" s="32">
        <f>VLOOKUP($A117,'Annual_Prices-Nominal'!$A:$CA,MATCH(BK$3,'Annual_Prices-Nominal'!$A$3:$CA$3,0),0)</f>
        <v>13.22</v>
      </c>
      <c r="BL117" s="32">
        <f>VLOOKUP($A117,'Annual_Prices-Nominal'!$A:$CA,MATCH(BL$3,'Annual_Prices-Nominal'!$A$3:$CA$3,0),0)</f>
        <v>13.22</v>
      </c>
      <c r="BM117" s="32">
        <f>VLOOKUP($A117,'Annual_Prices-Nominal'!$A:$CA,MATCH(BM$3,'Annual_Prices-Nominal'!$A$3:$CA$3,0),0)</f>
        <v>10.210000000000001</v>
      </c>
      <c r="BN117" s="32">
        <f>VLOOKUP($A117,'Annual_Prices-Nominal'!$A:$CA,MATCH(BN$3,'Annual_Prices-Nominal'!$A$3:$CA$3,0),0)</f>
        <v>3.6</v>
      </c>
      <c r="BO117" s="32">
        <f>VLOOKUP($A117,'Annual_Prices-Nominal'!$A:$CA,MATCH(BO$3,'Annual_Prices-Nominal'!$A$3:$CA$3,0),0)</f>
        <v>3.6</v>
      </c>
      <c r="BP117" s="32">
        <f>VLOOKUP($A117,'Annual_Prices-Nominal'!$A:$CA,MATCH(BP$3,'Annual_Prices-Nominal'!$A$3:$CA$3,0),0)</f>
        <v>6.61</v>
      </c>
      <c r="BQ117" s="32">
        <f>VLOOKUP($A117,'Annual_Prices-Nominal'!$A:$CA,MATCH(BQ$3,'Annual_Prices-Nominal'!$A$3:$CA$3,0),0)</f>
        <v>14.42</v>
      </c>
      <c r="BR117" s="32">
        <f>VLOOKUP($A117,'Annual_Prices-Nominal'!$A:$CA,MATCH(BR$3,'Annual_Prices-Nominal'!$A$3:$CA$3,0),0)</f>
        <v>19.23</v>
      </c>
      <c r="BS117" s="32">
        <f>VLOOKUP($A117,'Annual_Prices-Nominal'!$A:$CA,MATCH(BS$3,'Annual_Prices-Nominal'!$A$3:$CA$3,0),0)</f>
        <v>18.02</v>
      </c>
      <c r="BT117" s="32">
        <f>VLOOKUP($A117,'Annual_Prices-Nominal'!$A:$CA,MATCH(BT$3,'Annual_Prices-Nominal'!$A$3:$CA$3,0),0)</f>
        <v>11.42</v>
      </c>
      <c r="BU117" s="32">
        <f>VLOOKUP($A117,'Annual_Prices-Nominal'!$A:$CA,MATCH(BU$3,'Annual_Prices-Nominal'!$A$3:$CA$3,0),0)</f>
        <v>11.42</v>
      </c>
      <c r="BV117" s="32">
        <f>VLOOKUP($A117,'Annual_Prices-Nominal'!$A:$CA,MATCH(BV$3,'Annual_Prices-Nominal'!$A$3:$CA$3,0),0)</f>
        <v>14.42</v>
      </c>
      <c r="BW117" s="32">
        <f>VLOOKUP($A117,'Annual_Prices-Nominal'!$A:$CA,MATCH(BW$3,'Annual_Prices-Nominal'!$A$3:$CA$3,0),0)</f>
        <v>12.02</v>
      </c>
      <c r="BX117" s="32">
        <f>VLOOKUP($A117,'Annual_Prices-Nominal'!$A:$CA,MATCH(BX$3,'Annual_Prices-Nominal'!$A$3:$CA$3,0),0)</f>
        <v>12.02</v>
      </c>
      <c r="BY117" s="32">
        <f>VLOOKUP($A117,'Annual_Prices-Nominal'!$A:$CA,MATCH(BY$3,'Annual_Prices-Nominal'!$A$3:$CA$3,0),0)</f>
        <v>3.6</v>
      </c>
      <c r="BZ117" s="32">
        <f>VLOOKUP($A117,'Annual_Prices-Nominal'!$A:$CA,MATCH(BZ$3,'Annual_Prices-Nominal'!$A$3:$CA$3,0),0)</f>
        <v>3.6</v>
      </c>
      <c r="CA117" s="32">
        <f>VLOOKUP($A117,'Annual_Prices-Nominal'!$A:$CA,MATCH(CA$3,'Annual_Prices-Nominal'!$A$3:$CA$3,0),0)</f>
        <v>3.5636070000000002</v>
      </c>
      <c r="CB117" s="38">
        <f>VLOOKUP($A117,'Annual_Prices-Nominal'!$A:$CA,MATCH(CB$3,'Annual_Prices-Nominal'!$A$3:$CA$3,0),0)</f>
        <v>2.4394200000000001</v>
      </c>
      <c r="CD117" s="39">
        <f>VLOOKUP($A117,GDP!$A$8:$D$50,3,0)</f>
        <v>1.7867769751491746E-2</v>
      </c>
    </row>
    <row r="118" spans="1:82" ht="14.4" x14ac:dyDescent="0.3">
      <c r="A118" s="23">
        <f t="shared" si="14"/>
        <v>2032</v>
      </c>
      <c r="B118" s="27">
        <f t="shared" si="15"/>
        <v>48396</v>
      </c>
      <c r="C118" s="31">
        <v>39.129480000000001</v>
      </c>
      <c r="D118" s="32">
        <v>33.214120000000001</v>
      </c>
      <c r="E118" s="32">
        <v>41.230220000000003</v>
      </c>
      <c r="F118" s="32">
        <v>34.351430000000001</v>
      </c>
      <c r="G118" s="32">
        <v>41.864910000000002</v>
      </c>
      <c r="H118" s="32">
        <v>34.015039999999999</v>
      </c>
      <c r="I118" s="32">
        <v>32.06</v>
      </c>
      <c r="J118" s="32">
        <v>30.94</v>
      </c>
      <c r="K118" s="32">
        <v>31.62</v>
      </c>
      <c r="L118" s="32">
        <v>30.52</v>
      </c>
      <c r="M118" s="32">
        <v>30.58</v>
      </c>
      <c r="N118" s="32">
        <v>29.24</v>
      </c>
      <c r="P118" s="32">
        <f>VLOOKUP($A118,'Annual_Prices-Nominal'!$A$4:$X$39,MATCH('Forecast-Peak_OffPeak-Nominal'!P$3,'Annual_Prices-Nominal'!$A$3:$X$3,0),FALSE)</f>
        <v>137.81299999999999</v>
      </c>
      <c r="Q118" s="32">
        <f>VLOOKUP($A118,'Annual_Prices-Nominal'!$A$4:$X$39,MATCH('Forecast-Peak_OffPeak-Nominal'!Q$3,'Annual_Prices-Nominal'!$A$3:$X$3,0),FALSE)</f>
        <v>138.97999999999999</v>
      </c>
      <c r="R118" s="32">
        <f>VLOOKUP($A118,'Annual_Prices-Nominal'!$A$4:$X$39,MATCH('Forecast-Peak_OffPeak-Nominal'!R$3,'Annual_Prices-Nominal'!$A$3:$X$3,0),FALSE)</f>
        <v>137.63999999999999</v>
      </c>
      <c r="S118" s="32">
        <f>VLOOKUP($A118,'Annual_Prices-Nominal'!$A$4:$X$39,MATCH('Forecast-Peak_OffPeak-Nominal'!S$3,'Annual_Prices-Nominal'!$A$3:$X$3,0),FALSE)</f>
        <v>136.69999999999999</v>
      </c>
      <c r="T118" s="32">
        <f>VLOOKUP($A118,'Annual_Prices-Nominal'!$A$4:$X$39,MATCH('Forecast-Peak_OffPeak-Nominal'!T$3,'Annual_Prices-Nominal'!$A$3:$X$3,0),FALSE)</f>
        <v>48.634809872585315</v>
      </c>
      <c r="U118" s="32">
        <f>VLOOKUP($A118,'Annual_Prices-Nominal'!$A$4:$X$39,MATCH('Forecast-Peak_OffPeak-Nominal'!U$3,'Annual_Prices-Nominal'!$A$3:$X$3,0),FALSE)</f>
        <v>45.99</v>
      </c>
      <c r="V118" s="32">
        <f>VLOOKUP($A118,'Annual_Prices-Nominal'!$A$4:$X$39,MATCH('Forecast-Peak_OffPeak-Nominal'!V$3,'Annual_Prices-Nominal'!$A$3:$X$3,0),FALSE)</f>
        <v>42.262177391304348</v>
      </c>
      <c r="W118" s="32">
        <f>VLOOKUP($A118,'Annual_Prices-Nominal'!$A$4:$X$39,MATCH('Forecast-Peak_OffPeak-Nominal'!W$3,'Annual_Prices-Nominal'!$A$3:$X$3,0),FALSE)</f>
        <v>15.82</v>
      </c>
      <c r="X118" s="32">
        <f>VLOOKUP($A118,'Annual_Prices-Nominal'!$A$4:$X$39,MATCH('Forecast-Peak_OffPeak-Nominal'!X$3,'Annual_Prices-Nominal'!$A$3:$X$3,0),FALSE)</f>
        <v>13.62</v>
      </c>
      <c r="Y118" s="38">
        <f>VLOOKUP($A118,'Annual_Prices-Nominal'!$A$4:$X$39,MATCH('Forecast-Peak_OffPeak-Nominal'!Y$3,'Annual_Prices-Nominal'!$A$3:$X$3,0),FALSE)</f>
        <v>39.19336170212766</v>
      </c>
      <c r="AA118" s="31">
        <v>4.0999999999999996</v>
      </c>
      <c r="AB118" s="32">
        <v>3.73</v>
      </c>
      <c r="AC118" s="32">
        <v>3.66</v>
      </c>
      <c r="AD118" s="32">
        <v>4.07</v>
      </c>
      <c r="AE118" s="32">
        <v>4.08</v>
      </c>
      <c r="AF118" s="32">
        <v>3.81</v>
      </c>
      <c r="AG118" s="38">
        <v>0.35574774805406129</v>
      </c>
      <c r="AI118" s="32">
        <v>4.6464558644171126</v>
      </c>
      <c r="AJ118" s="38">
        <v>4.1577331812219152</v>
      </c>
      <c r="AL118" s="33">
        <v>0.59180048813193753</v>
      </c>
      <c r="AM118" s="33">
        <v>0.79725325170524552</v>
      </c>
      <c r="AO118" s="34">
        <f>VLOOKUP($A118,'Annual_Prices-Nominal'!$A$4:$CH$39,MATCH('Forecast-Peak_OffPeak-Nominal'!AO$3,'Annual_Prices-Nominal'!$A$3:$CH$3,0),FALSE)</f>
        <v>2</v>
      </c>
      <c r="AP118" s="35">
        <f>VLOOKUP($A118,'Annual_Prices-Nominal'!$A$4:$CH$39,MATCH('Forecast-Peak_OffPeak-Nominal'!AP$3,'Annual_Prices-Nominal'!$A$3:$CH$3,0),FALSE)</f>
        <v>2</v>
      </c>
      <c r="AQ118" s="36">
        <f>IF(AND(MONTH($B118)&gt;=5,MONTH($B118)&lt;=9),VLOOKUP($A118,'Annual_Prices-Nominal'!$A$1:$AQ$39,MATCH('Forecast-Peak_OffPeak-Nominal'!AQ$2,'Annual_Prices-Nominal'!$A$2:$AQ$2,0),FALSE),0)</f>
        <v>365</v>
      </c>
      <c r="AR118" s="37">
        <f>IF(AND(MONTH($B118)&gt;=5,MONTH($B118)&lt;=9),VLOOKUP($A118,'Annual_Prices-Nominal'!$A$1:$AQ$39,MATCH('Forecast-Peak_OffPeak-Nominal'!AR$2,'Annual_Prices-Nominal'!$A$2:$AQ$2,0),FALSE),0)</f>
        <v>2500</v>
      </c>
      <c r="AT118" s="83">
        <f>VLOOKUP($A118,'Annual_Prices-Nominal'!$A$4:$CH$39,MATCH('Forecast-Peak_OffPeak-Nominal'!AT$3,'Annual_Prices-Nominal'!$A$3:$CH$3,0),FALSE)</f>
        <v>12.63</v>
      </c>
      <c r="AU118" s="38">
        <f>VLOOKUP($A118,'Annual_Prices-Nominal'!$A$4:$CH$39,MATCH('Forecast-Peak_OffPeak-Nominal'!AU$3,'Annual_Prices-Nominal'!$A$3:$CH$3,0),FALSE)</f>
        <v>12.63</v>
      </c>
      <c r="AV118" s="38">
        <f>VLOOKUP($A118,'Annual_Prices-Nominal'!$A$4:$CH$39,MATCH('Forecast-Peak_OffPeak-Nominal'!AV$3,'Annual_Prices-Nominal'!$A$3:$CH$3,0),FALSE)</f>
        <v>0</v>
      </c>
      <c r="AX118" s="31">
        <f t="shared" si="8"/>
        <v>10.490477211796247</v>
      </c>
      <c r="AY118" s="32">
        <f t="shared" si="9"/>
        <v>10.821580052493438</v>
      </c>
      <c r="AZ118" s="32">
        <f t="shared" si="10"/>
        <v>10.988165354330709</v>
      </c>
      <c r="BA118" s="32">
        <f t="shared" si="11"/>
        <v>7.8578431372549025</v>
      </c>
      <c r="BB118" s="32">
        <f t="shared" si="12"/>
        <v>7.75</v>
      </c>
      <c r="BC118" s="38">
        <f t="shared" si="13"/>
        <v>7.5135135135135123</v>
      </c>
      <c r="BE118" s="60">
        <v>208.9871196789525</v>
      </c>
      <c r="BF118" s="38">
        <v>277.6404524338692</v>
      </c>
      <c r="BH118" s="31">
        <f>VLOOKUP($A118,'Annual_Prices-Nominal'!$A:$CA,MATCH(BH$3,'Annual_Prices-Nominal'!$A$3:$CA$3,0),0)</f>
        <v>32</v>
      </c>
      <c r="BI118" s="31">
        <f>VLOOKUP($A118,'Annual_Prices-Nominal'!$A:$CA,MATCH(BI$3,'Annual_Prices-Nominal'!$A$3:$CA$3,0),0)</f>
        <v>4.5510060000000001</v>
      </c>
      <c r="BJ118" s="32">
        <f>VLOOKUP($A118,'Annual_Prices-Nominal'!$A:$CA,MATCH(BJ$3,'Annual_Prices-Nominal'!$A$3:$CA$3,0),0)</f>
        <v>4.5510060000000001</v>
      </c>
      <c r="BK118" s="32">
        <f>VLOOKUP($A118,'Annual_Prices-Nominal'!$A:$CA,MATCH(BK$3,'Annual_Prices-Nominal'!$A$3:$CA$3,0),0)</f>
        <v>13.22</v>
      </c>
      <c r="BL118" s="32">
        <f>VLOOKUP($A118,'Annual_Prices-Nominal'!$A:$CA,MATCH(BL$3,'Annual_Prices-Nominal'!$A$3:$CA$3,0),0)</f>
        <v>13.22</v>
      </c>
      <c r="BM118" s="32">
        <f>VLOOKUP($A118,'Annual_Prices-Nominal'!$A:$CA,MATCH(BM$3,'Annual_Prices-Nominal'!$A$3:$CA$3,0),0)</f>
        <v>10.210000000000001</v>
      </c>
      <c r="BN118" s="32">
        <f>VLOOKUP($A118,'Annual_Prices-Nominal'!$A:$CA,MATCH(BN$3,'Annual_Prices-Nominal'!$A$3:$CA$3,0),0)</f>
        <v>3.6</v>
      </c>
      <c r="BO118" s="32">
        <f>VLOOKUP($A118,'Annual_Prices-Nominal'!$A:$CA,MATCH(BO$3,'Annual_Prices-Nominal'!$A$3:$CA$3,0),0)</f>
        <v>3.6</v>
      </c>
      <c r="BP118" s="32">
        <f>VLOOKUP($A118,'Annual_Prices-Nominal'!$A:$CA,MATCH(BP$3,'Annual_Prices-Nominal'!$A$3:$CA$3,0),0)</f>
        <v>6.61</v>
      </c>
      <c r="BQ118" s="32">
        <f>VLOOKUP($A118,'Annual_Prices-Nominal'!$A:$CA,MATCH(BQ$3,'Annual_Prices-Nominal'!$A$3:$CA$3,0),0)</f>
        <v>14.42</v>
      </c>
      <c r="BR118" s="32">
        <f>VLOOKUP($A118,'Annual_Prices-Nominal'!$A:$CA,MATCH(BR$3,'Annual_Prices-Nominal'!$A$3:$CA$3,0),0)</f>
        <v>19.23</v>
      </c>
      <c r="BS118" s="32">
        <f>VLOOKUP($A118,'Annual_Prices-Nominal'!$A:$CA,MATCH(BS$3,'Annual_Prices-Nominal'!$A$3:$CA$3,0),0)</f>
        <v>18.02</v>
      </c>
      <c r="BT118" s="32">
        <f>VLOOKUP($A118,'Annual_Prices-Nominal'!$A:$CA,MATCH(BT$3,'Annual_Prices-Nominal'!$A$3:$CA$3,0),0)</f>
        <v>11.42</v>
      </c>
      <c r="BU118" s="32">
        <f>VLOOKUP($A118,'Annual_Prices-Nominal'!$A:$CA,MATCH(BU$3,'Annual_Prices-Nominal'!$A$3:$CA$3,0),0)</f>
        <v>11.42</v>
      </c>
      <c r="BV118" s="32">
        <f>VLOOKUP($A118,'Annual_Prices-Nominal'!$A:$CA,MATCH(BV$3,'Annual_Prices-Nominal'!$A$3:$CA$3,0),0)</f>
        <v>14.42</v>
      </c>
      <c r="BW118" s="32">
        <f>VLOOKUP($A118,'Annual_Prices-Nominal'!$A:$CA,MATCH(BW$3,'Annual_Prices-Nominal'!$A$3:$CA$3,0),0)</f>
        <v>12.02</v>
      </c>
      <c r="BX118" s="32">
        <f>VLOOKUP($A118,'Annual_Prices-Nominal'!$A:$CA,MATCH(BX$3,'Annual_Prices-Nominal'!$A$3:$CA$3,0),0)</f>
        <v>12.02</v>
      </c>
      <c r="BY118" s="32">
        <f>VLOOKUP($A118,'Annual_Prices-Nominal'!$A:$CA,MATCH(BY$3,'Annual_Prices-Nominal'!$A$3:$CA$3,0),0)</f>
        <v>3.6</v>
      </c>
      <c r="BZ118" s="32">
        <f>VLOOKUP($A118,'Annual_Prices-Nominal'!$A:$CA,MATCH(BZ$3,'Annual_Prices-Nominal'!$A$3:$CA$3,0),0)</f>
        <v>3.6</v>
      </c>
      <c r="CA118" s="32">
        <f>VLOOKUP($A118,'Annual_Prices-Nominal'!$A:$CA,MATCH(CA$3,'Annual_Prices-Nominal'!$A$3:$CA$3,0),0)</f>
        <v>3.5636070000000002</v>
      </c>
      <c r="CB118" s="38">
        <f>VLOOKUP($A118,'Annual_Prices-Nominal'!$A:$CA,MATCH(CB$3,'Annual_Prices-Nominal'!$A$3:$CA$3,0),0)</f>
        <v>2.4394200000000001</v>
      </c>
      <c r="CD118" s="39">
        <f>VLOOKUP($A118,GDP!$A$8:$D$50,3,0)</f>
        <v>1.7867769751491746E-2</v>
      </c>
    </row>
    <row r="119" spans="1:82" ht="14.4" x14ac:dyDescent="0.3">
      <c r="A119" s="23">
        <f t="shared" si="14"/>
        <v>2032</v>
      </c>
      <c r="B119" s="27">
        <f t="shared" si="15"/>
        <v>48427</v>
      </c>
      <c r="C119" s="31">
        <v>35.869109999999999</v>
      </c>
      <c r="D119" s="32">
        <v>32.088810000000002</v>
      </c>
      <c r="E119" s="32">
        <v>36.583399999999997</v>
      </c>
      <c r="F119" s="32">
        <v>31.927769999999999</v>
      </c>
      <c r="G119" s="32">
        <v>36.719250000000002</v>
      </c>
      <c r="H119" s="32">
        <v>31.256920000000001</v>
      </c>
      <c r="I119" s="32">
        <v>30.06</v>
      </c>
      <c r="J119" s="32">
        <v>29.75</v>
      </c>
      <c r="K119" s="32">
        <v>29.83</v>
      </c>
      <c r="L119" s="32">
        <v>29.44</v>
      </c>
      <c r="M119" s="32">
        <v>26.79</v>
      </c>
      <c r="N119" s="32">
        <v>28.39</v>
      </c>
      <c r="P119" s="32">
        <f>VLOOKUP($A119,'Annual_Prices-Nominal'!$A$4:$X$39,MATCH('Forecast-Peak_OffPeak-Nominal'!P$3,'Annual_Prices-Nominal'!$A$3:$X$3,0),FALSE)</f>
        <v>137.81299999999999</v>
      </c>
      <c r="Q119" s="32">
        <f>VLOOKUP($A119,'Annual_Prices-Nominal'!$A$4:$X$39,MATCH('Forecast-Peak_OffPeak-Nominal'!Q$3,'Annual_Prices-Nominal'!$A$3:$X$3,0),FALSE)</f>
        <v>138.97999999999999</v>
      </c>
      <c r="R119" s="32">
        <f>VLOOKUP($A119,'Annual_Prices-Nominal'!$A$4:$X$39,MATCH('Forecast-Peak_OffPeak-Nominal'!R$3,'Annual_Prices-Nominal'!$A$3:$X$3,0),FALSE)</f>
        <v>137.63999999999999</v>
      </c>
      <c r="S119" s="32">
        <f>VLOOKUP($A119,'Annual_Prices-Nominal'!$A$4:$X$39,MATCH('Forecast-Peak_OffPeak-Nominal'!S$3,'Annual_Prices-Nominal'!$A$3:$X$3,0),FALSE)</f>
        <v>136.69999999999999</v>
      </c>
      <c r="T119" s="32">
        <f>VLOOKUP($A119,'Annual_Prices-Nominal'!$A$4:$X$39,MATCH('Forecast-Peak_OffPeak-Nominal'!T$3,'Annual_Prices-Nominal'!$A$3:$X$3,0),FALSE)</f>
        <v>48.634809872585315</v>
      </c>
      <c r="U119" s="32">
        <f>VLOOKUP($A119,'Annual_Prices-Nominal'!$A$4:$X$39,MATCH('Forecast-Peak_OffPeak-Nominal'!U$3,'Annual_Prices-Nominal'!$A$3:$X$3,0),FALSE)</f>
        <v>45.99</v>
      </c>
      <c r="V119" s="32">
        <f>VLOOKUP($A119,'Annual_Prices-Nominal'!$A$4:$X$39,MATCH('Forecast-Peak_OffPeak-Nominal'!V$3,'Annual_Prices-Nominal'!$A$3:$X$3,0),FALSE)</f>
        <v>42.262177391304348</v>
      </c>
      <c r="W119" s="32">
        <f>VLOOKUP($A119,'Annual_Prices-Nominal'!$A$4:$X$39,MATCH('Forecast-Peak_OffPeak-Nominal'!W$3,'Annual_Prices-Nominal'!$A$3:$X$3,0),FALSE)</f>
        <v>15.82</v>
      </c>
      <c r="X119" s="32">
        <f>VLOOKUP($A119,'Annual_Prices-Nominal'!$A$4:$X$39,MATCH('Forecast-Peak_OffPeak-Nominal'!X$3,'Annual_Prices-Nominal'!$A$3:$X$3,0),FALSE)</f>
        <v>13.62</v>
      </c>
      <c r="Y119" s="38">
        <f>VLOOKUP($A119,'Annual_Prices-Nominal'!$A$4:$X$39,MATCH('Forecast-Peak_OffPeak-Nominal'!Y$3,'Annual_Prices-Nominal'!$A$3:$X$3,0),FALSE)</f>
        <v>39.19336170212766</v>
      </c>
      <c r="AA119" s="31">
        <v>4.05</v>
      </c>
      <c r="AB119" s="32">
        <v>3.73</v>
      </c>
      <c r="AC119" s="32">
        <v>3.74</v>
      </c>
      <c r="AD119" s="32">
        <v>4.08</v>
      </c>
      <c r="AE119" s="32">
        <v>4.04</v>
      </c>
      <c r="AF119" s="32">
        <v>3.89</v>
      </c>
      <c r="AG119" s="38">
        <v>0.35574774805406129</v>
      </c>
      <c r="AI119" s="32">
        <v>4.5951882036498821</v>
      </c>
      <c r="AJ119" s="38">
        <v>4.1064655204546847</v>
      </c>
      <c r="AL119" s="33">
        <v>0.59749386959922146</v>
      </c>
      <c r="AM119" s="33">
        <v>0.80294663317252957</v>
      </c>
      <c r="AO119" s="34">
        <f>VLOOKUP($A119,'Annual_Prices-Nominal'!$A$4:$CH$39,MATCH('Forecast-Peak_OffPeak-Nominal'!AO$3,'Annual_Prices-Nominal'!$A$3:$CH$3,0),FALSE)</f>
        <v>2</v>
      </c>
      <c r="AP119" s="35">
        <f>VLOOKUP($A119,'Annual_Prices-Nominal'!$A$4:$CH$39,MATCH('Forecast-Peak_OffPeak-Nominal'!AP$3,'Annual_Prices-Nominal'!$A$3:$CH$3,0),FALSE)</f>
        <v>2</v>
      </c>
      <c r="AQ119" s="36">
        <f>IF(AND(MONTH($B119)&gt;=5,MONTH($B119)&lt;=9),VLOOKUP($A119,'Annual_Prices-Nominal'!$A$1:$AQ$39,MATCH('Forecast-Peak_OffPeak-Nominal'!AQ$2,'Annual_Prices-Nominal'!$A$2:$AQ$2,0),FALSE),0)</f>
        <v>365</v>
      </c>
      <c r="AR119" s="37">
        <f>IF(AND(MONTH($B119)&gt;=5,MONTH($B119)&lt;=9),VLOOKUP($A119,'Annual_Prices-Nominal'!$A$1:$AQ$39,MATCH('Forecast-Peak_OffPeak-Nominal'!AR$2,'Annual_Prices-Nominal'!$A$2:$AQ$2,0),FALSE),0)</f>
        <v>2500</v>
      </c>
      <c r="AT119" s="83">
        <f>VLOOKUP($A119,'Annual_Prices-Nominal'!$A$4:$CH$39,MATCH('Forecast-Peak_OffPeak-Nominal'!AT$3,'Annual_Prices-Nominal'!$A$3:$CH$3,0),FALSE)</f>
        <v>12.63</v>
      </c>
      <c r="AU119" s="38">
        <f>VLOOKUP($A119,'Annual_Prices-Nominal'!$A$4:$CH$39,MATCH('Forecast-Peak_OffPeak-Nominal'!AU$3,'Annual_Prices-Nominal'!$A$3:$CH$3,0),FALSE)</f>
        <v>12.63</v>
      </c>
      <c r="AV119" s="38">
        <f>VLOOKUP($A119,'Annual_Prices-Nominal'!$A$4:$CH$39,MATCH('Forecast-Peak_OffPeak-Nominal'!AV$3,'Annual_Prices-Nominal'!$A$3:$CH$3,0),FALSE)</f>
        <v>0</v>
      </c>
      <c r="AX119" s="31">
        <f t="shared" si="8"/>
        <v>9.616383378016085</v>
      </c>
      <c r="AY119" s="32">
        <f t="shared" si="9"/>
        <v>9.4044730077120811</v>
      </c>
      <c r="AZ119" s="32">
        <f t="shared" si="10"/>
        <v>9.4393958868894607</v>
      </c>
      <c r="BA119" s="32">
        <f t="shared" si="11"/>
        <v>7.4405940594059405</v>
      </c>
      <c r="BB119" s="32">
        <f t="shared" si="12"/>
        <v>7.3836633663366333</v>
      </c>
      <c r="BC119" s="38">
        <f t="shared" si="13"/>
        <v>6.5661764705882346</v>
      </c>
      <c r="BE119" s="60">
        <v>208.9871196789525</v>
      </c>
      <c r="BF119" s="38">
        <v>277.6404524338692</v>
      </c>
      <c r="BH119" s="31">
        <f>VLOOKUP($A119,'Annual_Prices-Nominal'!$A:$CA,MATCH(BH$3,'Annual_Prices-Nominal'!$A$3:$CA$3,0),0)</f>
        <v>32</v>
      </c>
      <c r="BI119" s="31">
        <f>VLOOKUP($A119,'Annual_Prices-Nominal'!$A:$CA,MATCH(BI$3,'Annual_Prices-Nominal'!$A$3:$CA$3,0),0)</f>
        <v>4.5510060000000001</v>
      </c>
      <c r="BJ119" s="32">
        <f>VLOOKUP($A119,'Annual_Prices-Nominal'!$A:$CA,MATCH(BJ$3,'Annual_Prices-Nominal'!$A$3:$CA$3,0),0)</f>
        <v>4.5510060000000001</v>
      </c>
      <c r="BK119" s="32">
        <f>VLOOKUP($A119,'Annual_Prices-Nominal'!$A:$CA,MATCH(BK$3,'Annual_Prices-Nominal'!$A$3:$CA$3,0),0)</f>
        <v>13.22</v>
      </c>
      <c r="BL119" s="32">
        <f>VLOOKUP($A119,'Annual_Prices-Nominal'!$A:$CA,MATCH(BL$3,'Annual_Prices-Nominal'!$A$3:$CA$3,0),0)</f>
        <v>13.22</v>
      </c>
      <c r="BM119" s="32">
        <f>VLOOKUP($A119,'Annual_Prices-Nominal'!$A:$CA,MATCH(BM$3,'Annual_Prices-Nominal'!$A$3:$CA$3,0),0)</f>
        <v>10.210000000000001</v>
      </c>
      <c r="BN119" s="32">
        <f>VLOOKUP($A119,'Annual_Prices-Nominal'!$A:$CA,MATCH(BN$3,'Annual_Prices-Nominal'!$A$3:$CA$3,0),0)</f>
        <v>3.6</v>
      </c>
      <c r="BO119" s="32">
        <f>VLOOKUP($A119,'Annual_Prices-Nominal'!$A:$CA,MATCH(BO$3,'Annual_Prices-Nominal'!$A$3:$CA$3,0),0)</f>
        <v>3.6</v>
      </c>
      <c r="BP119" s="32">
        <f>VLOOKUP($A119,'Annual_Prices-Nominal'!$A:$CA,MATCH(BP$3,'Annual_Prices-Nominal'!$A$3:$CA$3,0),0)</f>
        <v>6.61</v>
      </c>
      <c r="BQ119" s="32">
        <f>VLOOKUP($A119,'Annual_Prices-Nominal'!$A:$CA,MATCH(BQ$3,'Annual_Prices-Nominal'!$A$3:$CA$3,0),0)</f>
        <v>14.42</v>
      </c>
      <c r="BR119" s="32">
        <f>VLOOKUP($A119,'Annual_Prices-Nominal'!$A:$CA,MATCH(BR$3,'Annual_Prices-Nominal'!$A$3:$CA$3,0),0)</f>
        <v>19.23</v>
      </c>
      <c r="BS119" s="32">
        <f>VLOOKUP($A119,'Annual_Prices-Nominal'!$A:$CA,MATCH(BS$3,'Annual_Prices-Nominal'!$A$3:$CA$3,0),0)</f>
        <v>18.02</v>
      </c>
      <c r="BT119" s="32">
        <f>VLOOKUP($A119,'Annual_Prices-Nominal'!$A:$CA,MATCH(BT$3,'Annual_Prices-Nominal'!$A$3:$CA$3,0),0)</f>
        <v>11.42</v>
      </c>
      <c r="BU119" s="32">
        <f>VLOOKUP($A119,'Annual_Prices-Nominal'!$A:$CA,MATCH(BU$3,'Annual_Prices-Nominal'!$A$3:$CA$3,0),0)</f>
        <v>11.42</v>
      </c>
      <c r="BV119" s="32">
        <f>VLOOKUP($A119,'Annual_Prices-Nominal'!$A:$CA,MATCH(BV$3,'Annual_Prices-Nominal'!$A$3:$CA$3,0),0)</f>
        <v>14.42</v>
      </c>
      <c r="BW119" s="32">
        <f>VLOOKUP($A119,'Annual_Prices-Nominal'!$A:$CA,MATCH(BW$3,'Annual_Prices-Nominal'!$A$3:$CA$3,0),0)</f>
        <v>12.02</v>
      </c>
      <c r="BX119" s="32">
        <f>VLOOKUP($A119,'Annual_Prices-Nominal'!$A:$CA,MATCH(BX$3,'Annual_Prices-Nominal'!$A$3:$CA$3,0),0)</f>
        <v>12.02</v>
      </c>
      <c r="BY119" s="32">
        <f>VLOOKUP($A119,'Annual_Prices-Nominal'!$A:$CA,MATCH(BY$3,'Annual_Prices-Nominal'!$A$3:$CA$3,0),0)</f>
        <v>3.6</v>
      </c>
      <c r="BZ119" s="32">
        <f>VLOOKUP($A119,'Annual_Prices-Nominal'!$A:$CA,MATCH(BZ$3,'Annual_Prices-Nominal'!$A$3:$CA$3,0),0)</f>
        <v>3.6</v>
      </c>
      <c r="CA119" s="32">
        <f>VLOOKUP($A119,'Annual_Prices-Nominal'!$A:$CA,MATCH(CA$3,'Annual_Prices-Nominal'!$A$3:$CA$3,0),0)</f>
        <v>3.5636070000000002</v>
      </c>
      <c r="CB119" s="38">
        <f>VLOOKUP($A119,'Annual_Prices-Nominal'!$A:$CA,MATCH(CB$3,'Annual_Prices-Nominal'!$A$3:$CA$3,0),0)</f>
        <v>2.4394200000000001</v>
      </c>
      <c r="CD119" s="39">
        <f>VLOOKUP($A119,GDP!$A$8:$D$50,3,0)</f>
        <v>1.7867769751491746E-2</v>
      </c>
    </row>
    <row r="120" spans="1:82" ht="14.4" x14ac:dyDescent="0.3">
      <c r="A120" s="23">
        <f t="shared" si="14"/>
        <v>2032</v>
      </c>
      <c r="B120" s="27">
        <f t="shared" si="15"/>
        <v>48458</v>
      </c>
      <c r="C120" s="31">
        <v>33.72186</v>
      </c>
      <c r="D120" s="32">
        <v>31.264140000000001</v>
      </c>
      <c r="E120" s="32">
        <v>35.308990000000001</v>
      </c>
      <c r="F120" s="32">
        <v>31.282119999999999</v>
      </c>
      <c r="G120" s="32">
        <v>35.179769999999998</v>
      </c>
      <c r="H120" s="32">
        <v>29.986249999999998</v>
      </c>
      <c r="I120" s="32">
        <v>32.56</v>
      </c>
      <c r="J120" s="32">
        <v>31.68</v>
      </c>
      <c r="K120" s="32">
        <v>32.5</v>
      </c>
      <c r="L120" s="32">
        <v>31.54</v>
      </c>
      <c r="M120" s="32">
        <v>29.09</v>
      </c>
      <c r="N120" s="32">
        <v>29.38</v>
      </c>
      <c r="P120" s="32">
        <f>VLOOKUP($A120,'Annual_Prices-Nominal'!$A$4:$X$39,MATCH('Forecast-Peak_OffPeak-Nominal'!P$3,'Annual_Prices-Nominal'!$A$3:$X$3,0),FALSE)</f>
        <v>137.81299999999999</v>
      </c>
      <c r="Q120" s="32">
        <f>VLOOKUP($A120,'Annual_Prices-Nominal'!$A$4:$X$39,MATCH('Forecast-Peak_OffPeak-Nominal'!Q$3,'Annual_Prices-Nominal'!$A$3:$X$3,0),FALSE)</f>
        <v>138.97999999999999</v>
      </c>
      <c r="R120" s="32">
        <f>VLOOKUP($A120,'Annual_Prices-Nominal'!$A$4:$X$39,MATCH('Forecast-Peak_OffPeak-Nominal'!R$3,'Annual_Prices-Nominal'!$A$3:$X$3,0),FALSE)</f>
        <v>137.63999999999999</v>
      </c>
      <c r="S120" s="32">
        <f>VLOOKUP($A120,'Annual_Prices-Nominal'!$A$4:$X$39,MATCH('Forecast-Peak_OffPeak-Nominal'!S$3,'Annual_Prices-Nominal'!$A$3:$X$3,0),FALSE)</f>
        <v>136.69999999999999</v>
      </c>
      <c r="T120" s="32">
        <f>VLOOKUP($A120,'Annual_Prices-Nominal'!$A$4:$X$39,MATCH('Forecast-Peak_OffPeak-Nominal'!T$3,'Annual_Prices-Nominal'!$A$3:$X$3,0),FALSE)</f>
        <v>48.634809872585315</v>
      </c>
      <c r="U120" s="32">
        <f>VLOOKUP($A120,'Annual_Prices-Nominal'!$A$4:$X$39,MATCH('Forecast-Peak_OffPeak-Nominal'!U$3,'Annual_Prices-Nominal'!$A$3:$X$3,0),FALSE)</f>
        <v>45.99</v>
      </c>
      <c r="V120" s="32">
        <f>VLOOKUP($A120,'Annual_Prices-Nominal'!$A$4:$X$39,MATCH('Forecast-Peak_OffPeak-Nominal'!V$3,'Annual_Prices-Nominal'!$A$3:$X$3,0),FALSE)</f>
        <v>42.262177391304348</v>
      </c>
      <c r="W120" s="32">
        <f>VLOOKUP($A120,'Annual_Prices-Nominal'!$A$4:$X$39,MATCH('Forecast-Peak_OffPeak-Nominal'!W$3,'Annual_Prices-Nominal'!$A$3:$X$3,0),FALSE)</f>
        <v>15.82</v>
      </c>
      <c r="X120" s="32">
        <f>VLOOKUP($A120,'Annual_Prices-Nominal'!$A$4:$X$39,MATCH('Forecast-Peak_OffPeak-Nominal'!X$3,'Annual_Prices-Nominal'!$A$3:$X$3,0),FALSE)</f>
        <v>13.62</v>
      </c>
      <c r="Y120" s="38">
        <f>VLOOKUP($A120,'Annual_Prices-Nominal'!$A$4:$X$39,MATCH('Forecast-Peak_OffPeak-Nominal'!Y$3,'Annual_Prices-Nominal'!$A$3:$X$3,0),FALSE)</f>
        <v>39.19336170212766</v>
      </c>
      <c r="AA120" s="31">
        <v>4.04</v>
      </c>
      <c r="AB120" s="32">
        <v>3.5</v>
      </c>
      <c r="AC120" s="32">
        <v>3.7</v>
      </c>
      <c r="AD120" s="32">
        <v>3.84</v>
      </c>
      <c r="AE120" s="32">
        <v>4.04</v>
      </c>
      <c r="AF120" s="32">
        <v>3.65</v>
      </c>
      <c r="AG120" s="38">
        <v>0.35574774805406129</v>
      </c>
      <c r="AI120" s="32">
        <v>4.5912576390982123</v>
      </c>
      <c r="AJ120" s="38">
        <v>4.1025349559030149</v>
      </c>
      <c r="AL120" s="33">
        <v>0.60183593337218289</v>
      </c>
      <c r="AM120" s="33">
        <v>0.80728869694549088</v>
      </c>
      <c r="AO120" s="34">
        <f>VLOOKUP($A120,'Annual_Prices-Nominal'!$A$4:$CH$39,MATCH('Forecast-Peak_OffPeak-Nominal'!AO$3,'Annual_Prices-Nominal'!$A$3:$CH$3,0),FALSE)</f>
        <v>2</v>
      </c>
      <c r="AP120" s="35">
        <f>VLOOKUP($A120,'Annual_Prices-Nominal'!$A$4:$CH$39,MATCH('Forecast-Peak_OffPeak-Nominal'!AP$3,'Annual_Prices-Nominal'!$A$3:$CH$3,0),FALSE)</f>
        <v>2</v>
      </c>
      <c r="AQ120" s="36">
        <f>IF(AND(MONTH($B120)&gt;=5,MONTH($B120)&lt;=9),VLOOKUP($A120,'Annual_Prices-Nominal'!$A$1:$AQ$39,MATCH('Forecast-Peak_OffPeak-Nominal'!AQ$2,'Annual_Prices-Nominal'!$A$2:$AQ$2,0),FALSE),0)</f>
        <v>365</v>
      </c>
      <c r="AR120" s="37">
        <f>IF(AND(MONTH($B120)&gt;=5,MONTH($B120)&lt;=9),VLOOKUP($A120,'Annual_Prices-Nominal'!$A$1:$AQ$39,MATCH('Forecast-Peak_OffPeak-Nominal'!AR$2,'Annual_Prices-Nominal'!$A$2:$AQ$2,0),FALSE),0)</f>
        <v>2500</v>
      </c>
      <c r="AT120" s="83">
        <f>VLOOKUP($A120,'Annual_Prices-Nominal'!$A$4:$CH$39,MATCH('Forecast-Peak_OffPeak-Nominal'!AT$3,'Annual_Prices-Nominal'!$A$3:$CH$3,0),FALSE)</f>
        <v>12.63</v>
      </c>
      <c r="AU120" s="38">
        <f>VLOOKUP($A120,'Annual_Prices-Nominal'!$A$4:$CH$39,MATCH('Forecast-Peak_OffPeak-Nominal'!AU$3,'Annual_Prices-Nominal'!$A$3:$CH$3,0),FALSE)</f>
        <v>12.63</v>
      </c>
      <c r="AV120" s="38">
        <f>VLOOKUP($A120,'Annual_Prices-Nominal'!$A$4:$CH$39,MATCH('Forecast-Peak_OffPeak-Nominal'!AV$3,'Annual_Prices-Nominal'!$A$3:$CH$3,0),FALSE)</f>
        <v>0</v>
      </c>
      <c r="AX120" s="31">
        <f t="shared" ref="AX120:AX183" si="16">+C120/AB120</f>
        <v>9.634817142857143</v>
      </c>
      <c r="AY120" s="32">
        <f t="shared" ref="AY120:AY183" si="17">+E120/AF120</f>
        <v>9.6736958904109596</v>
      </c>
      <c r="AZ120" s="32">
        <f t="shared" ref="AZ120:AZ183" si="18">+G120/AF120</f>
        <v>9.6382931506849303</v>
      </c>
      <c r="BA120" s="32">
        <f t="shared" ref="BA120:BA183" si="19">+I120/AE120</f>
        <v>8.0594059405940595</v>
      </c>
      <c r="BB120" s="32">
        <f t="shared" ref="BB120:BB183" si="20">+K120/AE120</f>
        <v>8.0445544554455441</v>
      </c>
      <c r="BC120" s="38">
        <f t="shared" ref="BC120:BC183" si="21">+M120/AD120</f>
        <v>7.5755208333333339</v>
      </c>
      <c r="BE120" s="60">
        <v>208.9871196789525</v>
      </c>
      <c r="BF120" s="38">
        <v>277.6404524338692</v>
      </c>
      <c r="BH120" s="31">
        <f>VLOOKUP($A120,'Annual_Prices-Nominal'!$A:$CA,MATCH(BH$3,'Annual_Prices-Nominal'!$A$3:$CA$3,0),0)</f>
        <v>32</v>
      </c>
      <c r="BI120" s="31">
        <f>VLOOKUP($A120,'Annual_Prices-Nominal'!$A:$CA,MATCH(BI$3,'Annual_Prices-Nominal'!$A$3:$CA$3,0),0)</f>
        <v>4.5510060000000001</v>
      </c>
      <c r="BJ120" s="32">
        <f>VLOOKUP($A120,'Annual_Prices-Nominal'!$A:$CA,MATCH(BJ$3,'Annual_Prices-Nominal'!$A$3:$CA$3,0),0)</f>
        <v>4.5510060000000001</v>
      </c>
      <c r="BK120" s="32">
        <f>VLOOKUP($A120,'Annual_Prices-Nominal'!$A:$CA,MATCH(BK$3,'Annual_Prices-Nominal'!$A$3:$CA$3,0),0)</f>
        <v>13.22</v>
      </c>
      <c r="BL120" s="32">
        <f>VLOOKUP($A120,'Annual_Prices-Nominal'!$A:$CA,MATCH(BL$3,'Annual_Prices-Nominal'!$A$3:$CA$3,0),0)</f>
        <v>13.22</v>
      </c>
      <c r="BM120" s="32">
        <f>VLOOKUP($A120,'Annual_Prices-Nominal'!$A:$CA,MATCH(BM$3,'Annual_Prices-Nominal'!$A$3:$CA$3,0),0)</f>
        <v>10.210000000000001</v>
      </c>
      <c r="BN120" s="32">
        <f>VLOOKUP($A120,'Annual_Prices-Nominal'!$A:$CA,MATCH(BN$3,'Annual_Prices-Nominal'!$A$3:$CA$3,0),0)</f>
        <v>3.6</v>
      </c>
      <c r="BO120" s="32">
        <f>VLOOKUP($A120,'Annual_Prices-Nominal'!$A:$CA,MATCH(BO$3,'Annual_Prices-Nominal'!$A$3:$CA$3,0),0)</f>
        <v>3.6</v>
      </c>
      <c r="BP120" s="32">
        <f>VLOOKUP($A120,'Annual_Prices-Nominal'!$A:$CA,MATCH(BP$3,'Annual_Prices-Nominal'!$A$3:$CA$3,0),0)</f>
        <v>6.61</v>
      </c>
      <c r="BQ120" s="32">
        <f>VLOOKUP($A120,'Annual_Prices-Nominal'!$A:$CA,MATCH(BQ$3,'Annual_Prices-Nominal'!$A$3:$CA$3,0),0)</f>
        <v>14.42</v>
      </c>
      <c r="BR120" s="32">
        <f>VLOOKUP($A120,'Annual_Prices-Nominal'!$A:$CA,MATCH(BR$3,'Annual_Prices-Nominal'!$A$3:$CA$3,0),0)</f>
        <v>19.23</v>
      </c>
      <c r="BS120" s="32">
        <f>VLOOKUP($A120,'Annual_Prices-Nominal'!$A:$CA,MATCH(BS$3,'Annual_Prices-Nominal'!$A$3:$CA$3,0),0)</f>
        <v>18.02</v>
      </c>
      <c r="BT120" s="32">
        <f>VLOOKUP($A120,'Annual_Prices-Nominal'!$A:$CA,MATCH(BT$3,'Annual_Prices-Nominal'!$A$3:$CA$3,0),0)</f>
        <v>11.42</v>
      </c>
      <c r="BU120" s="32">
        <f>VLOOKUP($A120,'Annual_Prices-Nominal'!$A:$CA,MATCH(BU$3,'Annual_Prices-Nominal'!$A$3:$CA$3,0),0)</f>
        <v>11.42</v>
      </c>
      <c r="BV120" s="32">
        <f>VLOOKUP($A120,'Annual_Prices-Nominal'!$A:$CA,MATCH(BV$3,'Annual_Prices-Nominal'!$A$3:$CA$3,0),0)</f>
        <v>14.42</v>
      </c>
      <c r="BW120" s="32">
        <f>VLOOKUP($A120,'Annual_Prices-Nominal'!$A:$CA,MATCH(BW$3,'Annual_Prices-Nominal'!$A$3:$CA$3,0),0)</f>
        <v>12.02</v>
      </c>
      <c r="BX120" s="32">
        <f>VLOOKUP($A120,'Annual_Prices-Nominal'!$A:$CA,MATCH(BX$3,'Annual_Prices-Nominal'!$A$3:$CA$3,0),0)</f>
        <v>12.02</v>
      </c>
      <c r="BY120" s="32">
        <f>VLOOKUP($A120,'Annual_Prices-Nominal'!$A:$CA,MATCH(BY$3,'Annual_Prices-Nominal'!$A$3:$CA$3,0),0)</f>
        <v>3.6</v>
      </c>
      <c r="BZ120" s="32">
        <f>VLOOKUP($A120,'Annual_Prices-Nominal'!$A:$CA,MATCH(BZ$3,'Annual_Prices-Nominal'!$A$3:$CA$3,0),0)</f>
        <v>3.6</v>
      </c>
      <c r="CA120" s="32">
        <f>VLOOKUP($A120,'Annual_Prices-Nominal'!$A:$CA,MATCH(CA$3,'Annual_Prices-Nominal'!$A$3:$CA$3,0),0)</f>
        <v>3.5636070000000002</v>
      </c>
      <c r="CB120" s="38">
        <f>VLOOKUP($A120,'Annual_Prices-Nominal'!$A:$CA,MATCH(CB$3,'Annual_Prices-Nominal'!$A$3:$CA$3,0),0)</f>
        <v>2.4394200000000001</v>
      </c>
      <c r="CD120" s="39">
        <f>VLOOKUP($A120,GDP!$A$8:$D$50,3,0)</f>
        <v>1.7867769751491746E-2</v>
      </c>
    </row>
    <row r="121" spans="1:82" ht="14.4" x14ac:dyDescent="0.3">
      <c r="A121" s="23">
        <f t="shared" ref="A121:A184" si="22">YEAR(B121)</f>
        <v>2032</v>
      </c>
      <c r="B121" s="27">
        <f t="shared" si="15"/>
        <v>48488</v>
      </c>
      <c r="C121" s="31">
        <v>31.75742</v>
      </c>
      <c r="D121" s="32">
        <v>30.61544</v>
      </c>
      <c r="E121" s="32">
        <v>31.69089</v>
      </c>
      <c r="F121" s="32">
        <v>30.021039999999999</v>
      </c>
      <c r="G121" s="32">
        <v>31.726240000000001</v>
      </c>
      <c r="H121" s="32">
        <v>29.0045</v>
      </c>
      <c r="I121" s="32">
        <v>27.41</v>
      </c>
      <c r="J121" s="32">
        <v>28.82</v>
      </c>
      <c r="K121" s="32">
        <v>27.6</v>
      </c>
      <c r="L121" s="32">
        <v>28.88</v>
      </c>
      <c r="M121" s="32">
        <v>20.94</v>
      </c>
      <c r="N121" s="32">
        <v>26.6</v>
      </c>
      <c r="P121" s="32">
        <f>VLOOKUP($A121,'Annual_Prices-Nominal'!$A$4:$X$39,MATCH('Forecast-Peak_OffPeak-Nominal'!P$3,'Annual_Prices-Nominal'!$A$3:$X$3,0),FALSE)</f>
        <v>137.81299999999999</v>
      </c>
      <c r="Q121" s="32">
        <f>VLOOKUP($A121,'Annual_Prices-Nominal'!$A$4:$X$39,MATCH('Forecast-Peak_OffPeak-Nominal'!Q$3,'Annual_Prices-Nominal'!$A$3:$X$3,0),FALSE)</f>
        <v>138.97999999999999</v>
      </c>
      <c r="R121" s="32">
        <f>VLOOKUP($A121,'Annual_Prices-Nominal'!$A$4:$X$39,MATCH('Forecast-Peak_OffPeak-Nominal'!R$3,'Annual_Prices-Nominal'!$A$3:$X$3,0),FALSE)</f>
        <v>137.63999999999999</v>
      </c>
      <c r="S121" s="32">
        <f>VLOOKUP($A121,'Annual_Prices-Nominal'!$A$4:$X$39,MATCH('Forecast-Peak_OffPeak-Nominal'!S$3,'Annual_Prices-Nominal'!$A$3:$X$3,0),FALSE)</f>
        <v>136.69999999999999</v>
      </c>
      <c r="T121" s="32">
        <f>VLOOKUP($A121,'Annual_Prices-Nominal'!$A$4:$X$39,MATCH('Forecast-Peak_OffPeak-Nominal'!T$3,'Annual_Prices-Nominal'!$A$3:$X$3,0),FALSE)</f>
        <v>48.634809872585315</v>
      </c>
      <c r="U121" s="32">
        <f>VLOOKUP($A121,'Annual_Prices-Nominal'!$A$4:$X$39,MATCH('Forecast-Peak_OffPeak-Nominal'!U$3,'Annual_Prices-Nominal'!$A$3:$X$3,0),FALSE)</f>
        <v>45.99</v>
      </c>
      <c r="V121" s="32">
        <f>VLOOKUP($A121,'Annual_Prices-Nominal'!$A$4:$X$39,MATCH('Forecast-Peak_OffPeak-Nominal'!V$3,'Annual_Prices-Nominal'!$A$3:$X$3,0),FALSE)</f>
        <v>42.262177391304348</v>
      </c>
      <c r="W121" s="32">
        <f>VLOOKUP($A121,'Annual_Prices-Nominal'!$A$4:$X$39,MATCH('Forecast-Peak_OffPeak-Nominal'!W$3,'Annual_Prices-Nominal'!$A$3:$X$3,0),FALSE)</f>
        <v>15.82</v>
      </c>
      <c r="X121" s="32">
        <f>VLOOKUP($A121,'Annual_Prices-Nominal'!$A$4:$X$39,MATCH('Forecast-Peak_OffPeak-Nominal'!X$3,'Annual_Prices-Nominal'!$A$3:$X$3,0),FALSE)</f>
        <v>13.62</v>
      </c>
      <c r="Y121" s="38">
        <f>VLOOKUP($A121,'Annual_Prices-Nominal'!$A$4:$X$39,MATCH('Forecast-Peak_OffPeak-Nominal'!Y$3,'Annual_Prices-Nominal'!$A$3:$X$3,0),FALSE)</f>
        <v>39.19336170212766</v>
      </c>
      <c r="AA121" s="31">
        <v>4.07</v>
      </c>
      <c r="AB121" s="32">
        <v>3.69</v>
      </c>
      <c r="AC121" s="32">
        <v>3.7</v>
      </c>
      <c r="AD121" s="32">
        <v>4.03</v>
      </c>
      <c r="AE121" s="32">
        <v>4.07</v>
      </c>
      <c r="AF121" s="32">
        <v>3.88</v>
      </c>
      <c r="AG121" s="38">
        <v>0.35574774805406129</v>
      </c>
      <c r="AI121" s="32">
        <v>4.6168416011200026</v>
      </c>
      <c r="AJ121" s="38">
        <v>4.1281189179248052</v>
      </c>
      <c r="AL121" s="33">
        <v>0.59204290091945611</v>
      </c>
      <c r="AM121" s="33">
        <v>0.79749566449276421</v>
      </c>
      <c r="AO121" s="34">
        <f>VLOOKUP($A121,'Annual_Prices-Nominal'!$A$4:$CH$39,MATCH('Forecast-Peak_OffPeak-Nominal'!AO$3,'Annual_Prices-Nominal'!$A$3:$CH$3,0),FALSE)</f>
        <v>2</v>
      </c>
      <c r="AP121" s="35">
        <f>VLOOKUP($A121,'Annual_Prices-Nominal'!$A$4:$CH$39,MATCH('Forecast-Peak_OffPeak-Nominal'!AP$3,'Annual_Prices-Nominal'!$A$3:$CH$3,0),FALSE)</f>
        <v>2</v>
      </c>
      <c r="AQ121" s="36">
        <f>IF(AND(MONTH($B121)&gt;=5,MONTH($B121)&lt;=9),VLOOKUP($A121,'Annual_Prices-Nominal'!$A$1:$AQ$39,MATCH('Forecast-Peak_OffPeak-Nominal'!AQ$2,'Annual_Prices-Nominal'!$A$2:$AQ$2,0),FALSE),0)</f>
        <v>0</v>
      </c>
      <c r="AR121" s="37">
        <f>IF(AND(MONTH($B121)&gt;=5,MONTH($B121)&lt;=9),VLOOKUP($A121,'Annual_Prices-Nominal'!$A$1:$AQ$39,MATCH('Forecast-Peak_OffPeak-Nominal'!AR$2,'Annual_Prices-Nominal'!$A$2:$AQ$2,0),FALSE),0)</f>
        <v>0</v>
      </c>
      <c r="AT121" s="83">
        <f>VLOOKUP($A121,'Annual_Prices-Nominal'!$A$4:$CH$39,MATCH('Forecast-Peak_OffPeak-Nominal'!AT$3,'Annual_Prices-Nominal'!$A$3:$CH$3,0),FALSE)</f>
        <v>12.63</v>
      </c>
      <c r="AU121" s="38">
        <f>VLOOKUP($A121,'Annual_Prices-Nominal'!$A$4:$CH$39,MATCH('Forecast-Peak_OffPeak-Nominal'!AU$3,'Annual_Prices-Nominal'!$A$3:$CH$3,0),FALSE)</f>
        <v>12.63</v>
      </c>
      <c r="AV121" s="38">
        <f>VLOOKUP($A121,'Annual_Prices-Nominal'!$A$4:$CH$39,MATCH('Forecast-Peak_OffPeak-Nominal'!AV$3,'Annual_Prices-Nominal'!$A$3:$CH$3,0),FALSE)</f>
        <v>0</v>
      </c>
      <c r="AX121" s="31">
        <f t="shared" si="16"/>
        <v>8.6063468834688344</v>
      </c>
      <c r="AY121" s="32">
        <f t="shared" si="17"/>
        <v>8.1677551546391758</v>
      </c>
      <c r="AZ121" s="32">
        <f t="shared" si="18"/>
        <v>8.1768659793814429</v>
      </c>
      <c r="BA121" s="32">
        <f t="shared" si="19"/>
        <v>6.7346437346437344</v>
      </c>
      <c r="BB121" s="32">
        <f t="shared" si="20"/>
        <v>6.781326781326781</v>
      </c>
      <c r="BC121" s="38">
        <f t="shared" si="21"/>
        <v>5.1960297766749379</v>
      </c>
      <c r="BE121" s="60">
        <v>208.9871196789525</v>
      </c>
      <c r="BF121" s="38">
        <v>277.6404524338692</v>
      </c>
      <c r="BH121" s="31">
        <f>VLOOKUP($A121,'Annual_Prices-Nominal'!$A:$CA,MATCH(BH$3,'Annual_Prices-Nominal'!$A$3:$CA$3,0),0)</f>
        <v>32</v>
      </c>
      <c r="BI121" s="31">
        <f>VLOOKUP($A121,'Annual_Prices-Nominal'!$A:$CA,MATCH(BI$3,'Annual_Prices-Nominal'!$A$3:$CA$3,0),0)</f>
        <v>4.5510060000000001</v>
      </c>
      <c r="BJ121" s="32">
        <f>VLOOKUP($A121,'Annual_Prices-Nominal'!$A:$CA,MATCH(BJ$3,'Annual_Prices-Nominal'!$A$3:$CA$3,0),0)</f>
        <v>4.5510060000000001</v>
      </c>
      <c r="BK121" s="32">
        <f>VLOOKUP($A121,'Annual_Prices-Nominal'!$A:$CA,MATCH(BK$3,'Annual_Prices-Nominal'!$A$3:$CA$3,0),0)</f>
        <v>13.22</v>
      </c>
      <c r="BL121" s="32">
        <f>VLOOKUP($A121,'Annual_Prices-Nominal'!$A:$CA,MATCH(BL$3,'Annual_Prices-Nominal'!$A$3:$CA$3,0),0)</f>
        <v>13.22</v>
      </c>
      <c r="BM121" s="32">
        <f>VLOOKUP($A121,'Annual_Prices-Nominal'!$A:$CA,MATCH(BM$3,'Annual_Prices-Nominal'!$A$3:$CA$3,0),0)</f>
        <v>10.210000000000001</v>
      </c>
      <c r="BN121" s="32">
        <f>VLOOKUP($A121,'Annual_Prices-Nominal'!$A:$CA,MATCH(BN$3,'Annual_Prices-Nominal'!$A$3:$CA$3,0),0)</f>
        <v>3.6</v>
      </c>
      <c r="BO121" s="32">
        <f>VLOOKUP($A121,'Annual_Prices-Nominal'!$A:$CA,MATCH(BO$3,'Annual_Prices-Nominal'!$A$3:$CA$3,0),0)</f>
        <v>3.6</v>
      </c>
      <c r="BP121" s="32">
        <f>VLOOKUP($A121,'Annual_Prices-Nominal'!$A:$CA,MATCH(BP$3,'Annual_Prices-Nominal'!$A$3:$CA$3,0),0)</f>
        <v>6.61</v>
      </c>
      <c r="BQ121" s="32">
        <f>VLOOKUP($A121,'Annual_Prices-Nominal'!$A:$CA,MATCH(BQ$3,'Annual_Prices-Nominal'!$A$3:$CA$3,0),0)</f>
        <v>14.42</v>
      </c>
      <c r="BR121" s="32">
        <f>VLOOKUP($A121,'Annual_Prices-Nominal'!$A:$CA,MATCH(BR$3,'Annual_Prices-Nominal'!$A$3:$CA$3,0),0)</f>
        <v>19.23</v>
      </c>
      <c r="BS121" s="32">
        <f>VLOOKUP($A121,'Annual_Prices-Nominal'!$A:$CA,MATCH(BS$3,'Annual_Prices-Nominal'!$A$3:$CA$3,0),0)</f>
        <v>18.02</v>
      </c>
      <c r="BT121" s="32">
        <f>VLOOKUP($A121,'Annual_Prices-Nominal'!$A:$CA,MATCH(BT$3,'Annual_Prices-Nominal'!$A$3:$CA$3,0),0)</f>
        <v>11.42</v>
      </c>
      <c r="BU121" s="32">
        <f>VLOOKUP($A121,'Annual_Prices-Nominal'!$A:$CA,MATCH(BU$3,'Annual_Prices-Nominal'!$A$3:$CA$3,0),0)</f>
        <v>11.42</v>
      </c>
      <c r="BV121" s="32">
        <f>VLOOKUP($A121,'Annual_Prices-Nominal'!$A:$CA,MATCH(BV$3,'Annual_Prices-Nominal'!$A$3:$CA$3,0),0)</f>
        <v>14.42</v>
      </c>
      <c r="BW121" s="32">
        <f>VLOOKUP($A121,'Annual_Prices-Nominal'!$A:$CA,MATCH(BW$3,'Annual_Prices-Nominal'!$A$3:$CA$3,0),0)</f>
        <v>12.02</v>
      </c>
      <c r="BX121" s="32">
        <f>VLOOKUP($A121,'Annual_Prices-Nominal'!$A:$CA,MATCH(BX$3,'Annual_Prices-Nominal'!$A$3:$CA$3,0),0)</f>
        <v>12.02</v>
      </c>
      <c r="BY121" s="32">
        <f>VLOOKUP($A121,'Annual_Prices-Nominal'!$A:$CA,MATCH(BY$3,'Annual_Prices-Nominal'!$A$3:$CA$3,0),0)</f>
        <v>3.6</v>
      </c>
      <c r="BZ121" s="32">
        <f>VLOOKUP($A121,'Annual_Prices-Nominal'!$A:$CA,MATCH(BZ$3,'Annual_Prices-Nominal'!$A$3:$CA$3,0),0)</f>
        <v>3.6</v>
      </c>
      <c r="CA121" s="32">
        <f>VLOOKUP($A121,'Annual_Prices-Nominal'!$A:$CA,MATCH(CA$3,'Annual_Prices-Nominal'!$A$3:$CA$3,0),0)</f>
        <v>3.5636070000000002</v>
      </c>
      <c r="CB121" s="38">
        <f>VLOOKUP($A121,'Annual_Prices-Nominal'!$A:$CA,MATCH(CB$3,'Annual_Prices-Nominal'!$A$3:$CA$3,0),0)</f>
        <v>2.4394200000000001</v>
      </c>
      <c r="CD121" s="39">
        <f>VLOOKUP($A121,GDP!$A$8:$D$50,3,0)</f>
        <v>1.7867769751491746E-2</v>
      </c>
    </row>
    <row r="122" spans="1:82" ht="14.4" x14ac:dyDescent="0.3">
      <c r="A122" s="23">
        <f t="shared" si="22"/>
        <v>2032</v>
      </c>
      <c r="B122" s="27">
        <f t="shared" ref="B122:B185" si="23">EDATE(B121,1)</f>
        <v>48519</v>
      </c>
      <c r="C122" s="31">
        <v>31.300229999999999</v>
      </c>
      <c r="D122" s="32">
        <v>30.559640000000002</v>
      </c>
      <c r="E122" s="32">
        <v>33.102130000000002</v>
      </c>
      <c r="F122" s="32">
        <v>32.100769999999997</v>
      </c>
      <c r="G122" s="32">
        <v>32.889789999999998</v>
      </c>
      <c r="H122" s="32">
        <v>31.54026</v>
      </c>
      <c r="I122" s="32">
        <v>31.26</v>
      </c>
      <c r="J122" s="32">
        <v>31.13</v>
      </c>
      <c r="K122" s="32">
        <v>30.93</v>
      </c>
      <c r="L122" s="32">
        <v>30.85</v>
      </c>
      <c r="M122" s="32">
        <v>28.58</v>
      </c>
      <c r="N122" s="32">
        <v>29.64</v>
      </c>
      <c r="P122" s="32">
        <f>VLOOKUP($A122,'Annual_Prices-Nominal'!$A$4:$X$39,MATCH('Forecast-Peak_OffPeak-Nominal'!P$3,'Annual_Prices-Nominal'!$A$3:$X$3,0),FALSE)</f>
        <v>137.81299999999999</v>
      </c>
      <c r="Q122" s="32">
        <f>VLOOKUP($A122,'Annual_Prices-Nominal'!$A$4:$X$39,MATCH('Forecast-Peak_OffPeak-Nominal'!Q$3,'Annual_Prices-Nominal'!$A$3:$X$3,0),FALSE)</f>
        <v>138.97999999999999</v>
      </c>
      <c r="R122" s="32">
        <f>VLOOKUP($A122,'Annual_Prices-Nominal'!$A$4:$X$39,MATCH('Forecast-Peak_OffPeak-Nominal'!R$3,'Annual_Prices-Nominal'!$A$3:$X$3,0),FALSE)</f>
        <v>137.63999999999999</v>
      </c>
      <c r="S122" s="32">
        <f>VLOOKUP($A122,'Annual_Prices-Nominal'!$A$4:$X$39,MATCH('Forecast-Peak_OffPeak-Nominal'!S$3,'Annual_Prices-Nominal'!$A$3:$X$3,0),FALSE)</f>
        <v>136.69999999999999</v>
      </c>
      <c r="T122" s="32">
        <f>VLOOKUP($A122,'Annual_Prices-Nominal'!$A$4:$X$39,MATCH('Forecast-Peak_OffPeak-Nominal'!T$3,'Annual_Prices-Nominal'!$A$3:$X$3,0),FALSE)</f>
        <v>48.634809872585315</v>
      </c>
      <c r="U122" s="32">
        <f>VLOOKUP($A122,'Annual_Prices-Nominal'!$A$4:$X$39,MATCH('Forecast-Peak_OffPeak-Nominal'!U$3,'Annual_Prices-Nominal'!$A$3:$X$3,0),FALSE)</f>
        <v>45.99</v>
      </c>
      <c r="V122" s="32">
        <f>VLOOKUP($A122,'Annual_Prices-Nominal'!$A$4:$X$39,MATCH('Forecast-Peak_OffPeak-Nominal'!V$3,'Annual_Prices-Nominal'!$A$3:$X$3,0),FALSE)</f>
        <v>42.262177391304348</v>
      </c>
      <c r="W122" s="32">
        <f>VLOOKUP($A122,'Annual_Prices-Nominal'!$A$4:$X$39,MATCH('Forecast-Peak_OffPeak-Nominal'!W$3,'Annual_Prices-Nominal'!$A$3:$X$3,0),FALSE)</f>
        <v>15.82</v>
      </c>
      <c r="X122" s="32">
        <f>VLOOKUP($A122,'Annual_Prices-Nominal'!$A$4:$X$39,MATCH('Forecast-Peak_OffPeak-Nominal'!X$3,'Annual_Prices-Nominal'!$A$3:$X$3,0),FALSE)</f>
        <v>13.62</v>
      </c>
      <c r="Y122" s="38">
        <f>VLOOKUP($A122,'Annual_Prices-Nominal'!$A$4:$X$39,MATCH('Forecast-Peak_OffPeak-Nominal'!Y$3,'Annual_Prices-Nominal'!$A$3:$X$3,0),FALSE)</f>
        <v>39.19336170212766</v>
      </c>
      <c r="AA122" s="31">
        <v>4.43</v>
      </c>
      <c r="AB122" s="32">
        <v>3.93</v>
      </c>
      <c r="AC122" s="32">
        <v>3.67</v>
      </c>
      <c r="AD122" s="32">
        <v>4.41</v>
      </c>
      <c r="AE122" s="32">
        <v>4.4000000000000004</v>
      </c>
      <c r="AF122" s="32">
        <v>4.01</v>
      </c>
      <c r="AG122" s="38">
        <v>0.35574774805406129</v>
      </c>
      <c r="AI122" s="32">
        <v>4.9755493519832523</v>
      </c>
      <c r="AJ122" s="38">
        <v>4.4868266687880549</v>
      </c>
      <c r="AL122" s="33">
        <v>0.60845678446225226</v>
      </c>
      <c r="AM122" s="33">
        <v>0.81390954803556037</v>
      </c>
      <c r="AO122" s="34">
        <f>VLOOKUP($A122,'Annual_Prices-Nominal'!$A$4:$CH$39,MATCH('Forecast-Peak_OffPeak-Nominal'!AO$3,'Annual_Prices-Nominal'!$A$3:$CH$3,0),FALSE)</f>
        <v>2</v>
      </c>
      <c r="AP122" s="35">
        <f>VLOOKUP($A122,'Annual_Prices-Nominal'!$A$4:$CH$39,MATCH('Forecast-Peak_OffPeak-Nominal'!AP$3,'Annual_Prices-Nominal'!$A$3:$CH$3,0),FALSE)</f>
        <v>2</v>
      </c>
      <c r="AQ122" s="36">
        <f>IF(AND(MONTH($B122)&gt;=5,MONTH($B122)&lt;=9),VLOOKUP($A122,'Annual_Prices-Nominal'!$A$1:$AQ$39,MATCH('Forecast-Peak_OffPeak-Nominal'!AQ$2,'Annual_Prices-Nominal'!$A$2:$AQ$2,0),FALSE),0)</f>
        <v>0</v>
      </c>
      <c r="AR122" s="37">
        <f>IF(AND(MONTH($B122)&gt;=5,MONTH($B122)&lt;=9),VLOOKUP($A122,'Annual_Prices-Nominal'!$A$1:$AQ$39,MATCH('Forecast-Peak_OffPeak-Nominal'!AR$2,'Annual_Prices-Nominal'!$A$2:$AQ$2,0),FALSE),0)</f>
        <v>0</v>
      </c>
      <c r="AT122" s="83">
        <f>VLOOKUP($A122,'Annual_Prices-Nominal'!$A$4:$CH$39,MATCH('Forecast-Peak_OffPeak-Nominal'!AT$3,'Annual_Prices-Nominal'!$A$3:$CH$3,0),FALSE)</f>
        <v>12.63</v>
      </c>
      <c r="AU122" s="38">
        <f>VLOOKUP($A122,'Annual_Prices-Nominal'!$A$4:$CH$39,MATCH('Forecast-Peak_OffPeak-Nominal'!AU$3,'Annual_Prices-Nominal'!$A$3:$CH$3,0),FALSE)</f>
        <v>12.63</v>
      </c>
      <c r="AV122" s="38">
        <f>VLOOKUP($A122,'Annual_Prices-Nominal'!$A$4:$CH$39,MATCH('Forecast-Peak_OffPeak-Nominal'!AV$3,'Annual_Prices-Nominal'!$A$3:$CH$3,0),FALSE)</f>
        <v>0</v>
      </c>
      <c r="AX122" s="31">
        <f t="shared" si="16"/>
        <v>7.9644351145038161</v>
      </c>
      <c r="AY122" s="32">
        <f t="shared" si="17"/>
        <v>8.2548952618453875</v>
      </c>
      <c r="AZ122" s="32">
        <f t="shared" si="18"/>
        <v>8.2019426433915203</v>
      </c>
      <c r="BA122" s="32">
        <f t="shared" si="19"/>
        <v>7.1045454545454545</v>
      </c>
      <c r="BB122" s="32">
        <f t="shared" si="20"/>
        <v>7.0295454545454543</v>
      </c>
      <c r="BC122" s="38">
        <f t="shared" si="21"/>
        <v>6.4807256235827655</v>
      </c>
      <c r="BE122" s="60">
        <v>208.9871196789525</v>
      </c>
      <c r="BF122" s="38">
        <v>277.6404524338692</v>
      </c>
      <c r="BH122" s="31">
        <f>VLOOKUP($A122,'Annual_Prices-Nominal'!$A:$CA,MATCH(BH$3,'Annual_Prices-Nominal'!$A$3:$CA$3,0),0)</f>
        <v>32</v>
      </c>
      <c r="BI122" s="31">
        <f>VLOOKUP($A122,'Annual_Prices-Nominal'!$A:$CA,MATCH(BI$3,'Annual_Prices-Nominal'!$A$3:$CA$3,0),0)</f>
        <v>4.5510060000000001</v>
      </c>
      <c r="BJ122" s="32">
        <f>VLOOKUP($A122,'Annual_Prices-Nominal'!$A:$CA,MATCH(BJ$3,'Annual_Prices-Nominal'!$A$3:$CA$3,0),0)</f>
        <v>4.5510060000000001</v>
      </c>
      <c r="BK122" s="32">
        <f>VLOOKUP($A122,'Annual_Prices-Nominal'!$A:$CA,MATCH(BK$3,'Annual_Prices-Nominal'!$A$3:$CA$3,0),0)</f>
        <v>13.22</v>
      </c>
      <c r="BL122" s="32">
        <f>VLOOKUP($A122,'Annual_Prices-Nominal'!$A:$CA,MATCH(BL$3,'Annual_Prices-Nominal'!$A$3:$CA$3,0),0)</f>
        <v>13.22</v>
      </c>
      <c r="BM122" s="32">
        <f>VLOOKUP($A122,'Annual_Prices-Nominal'!$A:$CA,MATCH(BM$3,'Annual_Prices-Nominal'!$A$3:$CA$3,0),0)</f>
        <v>10.210000000000001</v>
      </c>
      <c r="BN122" s="32">
        <f>VLOOKUP($A122,'Annual_Prices-Nominal'!$A:$CA,MATCH(BN$3,'Annual_Prices-Nominal'!$A$3:$CA$3,0),0)</f>
        <v>3.6</v>
      </c>
      <c r="BO122" s="32">
        <f>VLOOKUP($A122,'Annual_Prices-Nominal'!$A:$CA,MATCH(BO$3,'Annual_Prices-Nominal'!$A$3:$CA$3,0),0)</f>
        <v>3.6</v>
      </c>
      <c r="BP122" s="32">
        <f>VLOOKUP($A122,'Annual_Prices-Nominal'!$A:$CA,MATCH(BP$3,'Annual_Prices-Nominal'!$A$3:$CA$3,0),0)</f>
        <v>6.61</v>
      </c>
      <c r="BQ122" s="32">
        <f>VLOOKUP($A122,'Annual_Prices-Nominal'!$A:$CA,MATCH(BQ$3,'Annual_Prices-Nominal'!$A$3:$CA$3,0),0)</f>
        <v>14.42</v>
      </c>
      <c r="BR122" s="32">
        <f>VLOOKUP($A122,'Annual_Prices-Nominal'!$A:$CA,MATCH(BR$3,'Annual_Prices-Nominal'!$A$3:$CA$3,0),0)</f>
        <v>19.23</v>
      </c>
      <c r="BS122" s="32">
        <f>VLOOKUP($A122,'Annual_Prices-Nominal'!$A:$CA,MATCH(BS$3,'Annual_Prices-Nominal'!$A$3:$CA$3,0),0)</f>
        <v>18.02</v>
      </c>
      <c r="BT122" s="32">
        <f>VLOOKUP($A122,'Annual_Prices-Nominal'!$A:$CA,MATCH(BT$3,'Annual_Prices-Nominal'!$A$3:$CA$3,0),0)</f>
        <v>11.42</v>
      </c>
      <c r="BU122" s="32">
        <f>VLOOKUP($A122,'Annual_Prices-Nominal'!$A:$CA,MATCH(BU$3,'Annual_Prices-Nominal'!$A$3:$CA$3,0),0)</f>
        <v>11.42</v>
      </c>
      <c r="BV122" s="32">
        <f>VLOOKUP($A122,'Annual_Prices-Nominal'!$A:$CA,MATCH(BV$3,'Annual_Prices-Nominal'!$A$3:$CA$3,0),0)</f>
        <v>14.42</v>
      </c>
      <c r="BW122" s="32">
        <f>VLOOKUP($A122,'Annual_Prices-Nominal'!$A:$CA,MATCH(BW$3,'Annual_Prices-Nominal'!$A$3:$CA$3,0),0)</f>
        <v>12.02</v>
      </c>
      <c r="BX122" s="32">
        <f>VLOOKUP($A122,'Annual_Prices-Nominal'!$A:$CA,MATCH(BX$3,'Annual_Prices-Nominal'!$A$3:$CA$3,0),0)</f>
        <v>12.02</v>
      </c>
      <c r="BY122" s="32">
        <f>VLOOKUP($A122,'Annual_Prices-Nominal'!$A:$CA,MATCH(BY$3,'Annual_Prices-Nominal'!$A$3:$CA$3,0),0)</f>
        <v>3.6</v>
      </c>
      <c r="BZ122" s="32">
        <f>VLOOKUP($A122,'Annual_Prices-Nominal'!$A:$CA,MATCH(BZ$3,'Annual_Prices-Nominal'!$A$3:$CA$3,0),0)</f>
        <v>3.6</v>
      </c>
      <c r="CA122" s="32">
        <f>VLOOKUP($A122,'Annual_Prices-Nominal'!$A:$CA,MATCH(CA$3,'Annual_Prices-Nominal'!$A$3:$CA$3,0),0)</f>
        <v>3.5636070000000002</v>
      </c>
      <c r="CB122" s="38">
        <f>VLOOKUP($A122,'Annual_Prices-Nominal'!$A:$CA,MATCH(CB$3,'Annual_Prices-Nominal'!$A$3:$CA$3,0),0)</f>
        <v>2.4394200000000001</v>
      </c>
      <c r="CD122" s="39">
        <f>VLOOKUP($A122,GDP!$A$8:$D$50,3,0)</f>
        <v>1.7867769751491746E-2</v>
      </c>
    </row>
    <row r="123" spans="1:82" ht="14.4" x14ac:dyDescent="0.3">
      <c r="A123" s="23">
        <f t="shared" si="22"/>
        <v>2032</v>
      </c>
      <c r="B123" s="27">
        <f t="shared" si="23"/>
        <v>48549</v>
      </c>
      <c r="C123" s="31">
        <v>37.131770000000003</v>
      </c>
      <c r="D123" s="32">
        <v>35.747619999999998</v>
      </c>
      <c r="E123" s="32">
        <v>38.168819999999997</v>
      </c>
      <c r="F123" s="32">
        <v>35.345570000000002</v>
      </c>
      <c r="G123" s="32">
        <v>38.426490000000001</v>
      </c>
      <c r="H123" s="32">
        <v>34.644869999999997</v>
      </c>
      <c r="I123" s="32">
        <v>33.29</v>
      </c>
      <c r="J123" s="32">
        <v>34.17</v>
      </c>
      <c r="K123" s="32">
        <v>33.36</v>
      </c>
      <c r="L123" s="32">
        <v>34.29</v>
      </c>
      <c r="M123" s="32">
        <v>30.83</v>
      </c>
      <c r="N123" s="32">
        <v>32.6</v>
      </c>
      <c r="P123" s="32">
        <f>VLOOKUP($A123,'Annual_Prices-Nominal'!$A$4:$X$39,MATCH('Forecast-Peak_OffPeak-Nominal'!P$3,'Annual_Prices-Nominal'!$A$3:$X$3,0),FALSE)</f>
        <v>137.81299999999999</v>
      </c>
      <c r="Q123" s="32">
        <f>VLOOKUP($A123,'Annual_Prices-Nominal'!$A$4:$X$39,MATCH('Forecast-Peak_OffPeak-Nominal'!Q$3,'Annual_Prices-Nominal'!$A$3:$X$3,0),FALSE)</f>
        <v>138.97999999999999</v>
      </c>
      <c r="R123" s="32">
        <f>VLOOKUP($A123,'Annual_Prices-Nominal'!$A$4:$X$39,MATCH('Forecast-Peak_OffPeak-Nominal'!R$3,'Annual_Prices-Nominal'!$A$3:$X$3,0),FALSE)</f>
        <v>137.63999999999999</v>
      </c>
      <c r="S123" s="32">
        <f>VLOOKUP($A123,'Annual_Prices-Nominal'!$A$4:$X$39,MATCH('Forecast-Peak_OffPeak-Nominal'!S$3,'Annual_Prices-Nominal'!$A$3:$X$3,0),FALSE)</f>
        <v>136.69999999999999</v>
      </c>
      <c r="T123" s="32">
        <f>VLOOKUP($A123,'Annual_Prices-Nominal'!$A$4:$X$39,MATCH('Forecast-Peak_OffPeak-Nominal'!T$3,'Annual_Prices-Nominal'!$A$3:$X$3,0),FALSE)</f>
        <v>48.634809872585315</v>
      </c>
      <c r="U123" s="32">
        <f>VLOOKUP($A123,'Annual_Prices-Nominal'!$A$4:$X$39,MATCH('Forecast-Peak_OffPeak-Nominal'!U$3,'Annual_Prices-Nominal'!$A$3:$X$3,0),FALSE)</f>
        <v>45.99</v>
      </c>
      <c r="V123" s="32">
        <f>VLOOKUP($A123,'Annual_Prices-Nominal'!$A$4:$X$39,MATCH('Forecast-Peak_OffPeak-Nominal'!V$3,'Annual_Prices-Nominal'!$A$3:$X$3,0),FALSE)</f>
        <v>42.262177391304348</v>
      </c>
      <c r="W123" s="32">
        <f>VLOOKUP($A123,'Annual_Prices-Nominal'!$A$4:$X$39,MATCH('Forecast-Peak_OffPeak-Nominal'!W$3,'Annual_Prices-Nominal'!$A$3:$X$3,0),FALSE)</f>
        <v>15.82</v>
      </c>
      <c r="X123" s="32">
        <f>VLOOKUP($A123,'Annual_Prices-Nominal'!$A$4:$X$39,MATCH('Forecast-Peak_OffPeak-Nominal'!X$3,'Annual_Prices-Nominal'!$A$3:$X$3,0),FALSE)</f>
        <v>13.62</v>
      </c>
      <c r="Y123" s="38">
        <f>VLOOKUP($A123,'Annual_Prices-Nominal'!$A$4:$X$39,MATCH('Forecast-Peak_OffPeak-Nominal'!Y$3,'Annual_Prices-Nominal'!$A$3:$X$3,0),FALSE)</f>
        <v>39.19336170212766</v>
      </c>
      <c r="AA123" s="31">
        <v>4.93</v>
      </c>
      <c r="AB123" s="32">
        <v>4.4800000000000004</v>
      </c>
      <c r="AC123" s="32">
        <v>4.2</v>
      </c>
      <c r="AD123" s="32">
        <v>4.97</v>
      </c>
      <c r="AE123" s="32">
        <v>4.8899999999999997</v>
      </c>
      <c r="AF123" s="32">
        <v>4.6500000000000004</v>
      </c>
      <c r="AG123" s="38">
        <v>0.35574774805406129</v>
      </c>
      <c r="AI123" s="32">
        <v>5.4774176362862121</v>
      </c>
      <c r="AJ123" s="38">
        <v>4.9886949530910147</v>
      </c>
      <c r="AL123" s="33">
        <v>0.59608423843643754</v>
      </c>
      <c r="AM123" s="33">
        <v>0.80153700200974554</v>
      </c>
      <c r="AO123" s="34">
        <f>VLOOKUP($A123,'Annual_Prices-Nominal'!$A$4:$CH$39,MATCH('Forecast-Peak_OffPeak-Nominal'!AO$3,'Annual_Prices-Nominal'!$A$3:$CH$3,0),FALSE)</f>
        <v>2</v>
      </c>
      <c r="AP123" s="35">
        <f>VLOOKUP($A123,'Annual_Prices-Nominal'!$A$4:$CH$39,MATCH('Forecast-Peak_OffPeak-Nominal'!AP$3,'Annual_Prices-Nominal'!$A$3:$CH$3,0),FALSE)</f>
        <v>2</v>
      </c>
      <c r="AQ123" s="36">
        <f>IF(AND(MONTH($B123)&gt;=5,MONTH($B123)&lt;=9),VLOOKUP($A123,'Annual_Prices-Nominal'!$A$1:$AQ$39,MATCH('Forecast-Peak_OffPeak-Nominal'!AQ$2,'Annual_Prices-Nominal'!$A$2:$AQ$2,0),FALSE),0)</f>
        <v>0</v>
      </c>
      <c r="AR123" s="37">
        <f>IF(AND(MONTH($B123)&gt;=5,MONTH($B123)&lt;=9),VLOOKUP($A123,'Annual_Prices-Nominal'!$A$1:$AQ$39,MATCH('Forecast-Peak_OffPeak-Nominal'!AR$2,'Annual_Prices-Nominal'!$A$2:$AQ$2,0),FALSE),0)</f>
        <v>0</v>
      </c>
      <c r="AT123" s="83">
        <f>VLOOKUP($A123,'Annual_Prices-Nominal'!$A$4:$CH$39,MATCH('Forecast-Peak_OffPeak-Nominal'!AT$3,'Annual_Prices-Nominal'!$A$3:$CH$3,0),FALSE)</f>
        <v>12.63</v>
      </c>
      <c r="AU123" s="38">
        <f>VLOOKUP($A123,'Annual_Prices-Nominal'!$A$4:$CH$39,MATCH('Forecast-Peak_OffPeak-Nominal'!AU$3,'Annual_Prices-Nominal'!$A$3:$CH$3,0),FALSE)</f>
        <v>12.63</v>
      </c>
      <c r="AV123" s="38">
        <f>VLOOKUP($A123,'Annual_Prices-Nominal'!$A$4:$CH$39,MATCH('Forecast-Peak_OffPeak-Nominal'!AV$3,'Annual_Prices-Nominal'!$A$3:$CH$3,0),FALSE)</f>
        <v>0</v>
      </c>
      <c r="AX123" s="31">
        <f t="shared" si="16"/>
        <v>8.2883415178571429</v>
      </c>
      <c r="AY123" s="32">
        <f t="shared" si="17"/>
        <v>8.2083483870967733</v>
      </c>
      <c r="AZ123" s="32">
        <f t="shared" si="18"/>
        <v>8.2637612903225808</v>
      </c>
      <c r="BA123" s="32">
        <f t="shared" si="19"/>
        <v>6.8077709611451942</v>
      </c>
      <c r="BB123" s="32">
        <f t="shared" si="20"/>
        <v>6.8220858895705527</v>
      </c>
      <c r="BC123" s="38">
        <f t="shared" si="21"/>
        <v>6.2032193158953719</v>
      </c>
      <c r="BE123" s="60">
        <v>208.9871196789525</v>
      </c>
      <c r="BF123" s="38">
        <v>277.6404524338692</v>
      </c>
      <c r="BH123" s="31">
        <f>VLOOKUP($A123,'Annual_Prices-Nominal'!$A:$CA,MATCH(BH$3,'Annual_Prices-Nominal'!$A$3:$CA$3,0),0)</f>
        <v>32</v>
      </c>
      <c r="BI123" s="31">
        <f>VLOOKUP($A123,'Annual_Prices-Nominal'!$A:$CA,MATCH(BI$3,'Annual_Prices-Nominal'!$A$3:$CA$3,0),0)</f>
        <v>4.5510060000000001</v>
      </c>
      <c r="BJ123" s="32">
        <f>VLOOKUP($A123,'Annual_Prices-Nominal'!$A:$CA,MATCH(BJ$3,'Annual_Prices-Nominal'!$A$3:$CA$3,0),0)</f>
        <v>4.5510060000000001</v>
      </c>
      <c r="BK123" s="32">
        <f>VLOOKUP($A123,'Annual_Prices-Nominal'!$A:$CA,MATCH(BK$3,'Annual_Prices-Nominal'!$A$3:$CA$3,0),0)</f>
        <v>13.22</v>
      </c>
      <c r="BL123" s="32">
        <f>VLOOKUP($A123,'Annual_Prices-Nominal'!$A:$CA,MATCH(BL$3,'Annual_Prices-Nominal'!$A$3:$CA$3,0),0)</f>
        <v>13.22</v>
      </c>
      <c r="BM123" s="32">
        <f>VLOOKUP($A123,'Annual_Prices-Nominal'!$A:$CA,MATCH(BM$3,'Annual_Prices-Nominal'!$A$3:$CA$3,0),0)</f>
        <v>10.210000000000001</v>
      </c>
      <c r="BN123" s="32">
        <f>VLOOKUP($A123,'Annual_Prices-Nominal'!$A:$CA,MATCH(BN$3,'Annual_Prices-Nominal'!$A$3:$CA$3,0),0)</f>
        <v>3.6</v>
      </c>
      <c r="BO123" s="32">
        <f>VLOOKUP($A123,'Annual_Prices-Nominal'!$A:$CA,MATCH(BO$3,'Annual_Prices-Nominal'!$A$3:$CA$3,0),0)</f>
        <v>3.6</v>
      </c>
      <c r="BP123" s="32">
        <f>VLOOKUP($A123,'Annual_Prices-Nominal'!$A:$CA,MATCH(BP$3,'Annual_Prices-Nominal'!$A$3:$CA$3,0),0)</f>
        <v>6.61</v>
      </c>
      <c r="BQ123" s="32">
        <f>VLOOKUP($A123,'Annual_Prices-Nominal'!$A:$CA,MATCH(BQ$3,'Annual_Prices-Nominal'!$A$3:$CA$3,0),0)</f>
        <v>14.42</v>
      </c>
      <c r="BR123" s="32">
        <f>VLOOKUP($A123,'Annual_Prices-Nominal'!$A:$CA,MATCH(BR$3,'Annual_Prices-Nominal'!$A$3:$CA$3,0),0)</f>
        <v>19.23</v>
      </c>
      <c r="BS123" s="32">
        <f>VLOOKUP($A123,'Annual_Prices-Nominal'!$A:$CA,MATCH(BS$3,'Annual_Prices-Nominal'!$A$3:$CA$3,0),0)</f>
        <v>18.02</v>
      </c>
      <c r="BT123" s="32">
        <f>VLOOKUP($A123,'Annual_Prices-Nominal'!$A:$CA,MATCH(BT$3,'Annual_Prices-Nominal'!$A$3:$CA$3,0),0)</f>
        <v>11.42</v>
      </c>
      <c r="BU123" s="32">
        <f>VLOOKUP($A123,'Annual_Prices-Nominal'!$A:$CA,MATCH(BU$3,'Annual_Prices-Nominal'!$A$3:$CA$3,0),0)</f>
        <v>11.42</v>
      </c>
      <c r="BV123" s="32">
        <f>VLOOKUP($A123,'Annual_Prices-Nominal'!$A:$CA,MATCH(BV$3,'Annual_Prices-Nominal'!$A$3:$CA$3,0),0)</f>
        <v>14.42</v>
      </c>
      <c r="BW123" s="32">
        <f>VLOOKUP($A123,'Annual_Prices-Nominal'!$A:$CA,MATCH(BW$3,'Annual_Prices-Nominal'!$A$3:$CA$3,0),0)</f>
        <v>12.02</v>
      </c>
      <c r="BX123" s="32">
        <f>VLOOKUP($A123,'Annual_Prices-Nominal'!$A:$CA,MATCH(BX$3,'Annual_Prices-Nominal'!$A$3:$CA$3,0),0)</f>
        <v>12.02</v>
      </c>
      <c r="BY123" s="32">
        <f>VLOOKUP($A123,'Annual_Prices-Nominal'!$A:$CA,MATCH(BY$3,'Annual_Prices-Nominal'!$A$3:$CA$3,0),0)</f>
        <v>3.6</v>
      </c>
      <c r="BZ123" s="32">
        <f>VLOOKUP($A123,'Annual_Prices-Nominal'!$A:$CA,MATCH(BZ$3,'Annual_Prices-Nominal'!$A$3:$CA$3,0),0)</f>
        <v>3.6</v>
      </c>
      <c r="CA123" s="32">
        <f>VLOOKUP($A123,'Annual_Prices-Nominal'!$A:$CA,MATCH(CA$3,'Annual_Prices-Nominal'!$A$3:$CA$3,0),0)</f>
        <v>3.5636070000000002</v>
      </c>
      <c r="CB123" s="38">
        <f>VLOOKUP($A123,'Annual_Prices-Nominal'!$A:$CA,MATCH(CB$3,'Annual_Prices-Nominal'!$A$3:$CA$3,0),0)</f>
        <v>2.4394200000000001</v>
      </c>
      <c r="CD123" s="39">
        <f>VLOOKUP($A123,GDP!$A$8:$D$50,3,0)</f>
        <v>1.7867769751491746E-2</v>
      </c>
    </row>
    <row r="124" spans="1:82" ht="14.4" x14ac:dyDescent="0.3">
      <c r="A124" s="23">
        <f t="shared" si="22"/>
        <v>2033</v>
      </c>
      <c r="B124" s="27">
        <f t="shared" si="23"/>
        <v>48580</v>
      </c>
      <c r="C124" s="31">
        <v>38.438279999999999</v>
      </c>
      <c r="D124" s="32">
        <v>37.08146</v>
      </c>
      <c r="E124" s="32">
        <v>38.687199999999997</v>
      </c>
      <c r="F124" s="32">
        <v>36.29271</v>
      </c>
      <c r="G124" s="32">
        <v>38.569679999999998</v>
      </c>
      <c r="H124" s="32">
        <v>34.53584</v>
      </c>
      <c r="I124" s="32">
        <v>33.35</v>
      </c>
      <c r="J124" s="32">
        <v>33.869999999999997</v>
      </c>
      <c r="K124" s="32">
        <v>33.28</v>
      </c>
      <c r="L124" s="32">
        <v>33.770000000000003</v>
      </c>
      <c r="M124" s="32">
        <v>30.27</v>
      </c>
      <c r="N124" s="32">
        <v>30.84</v>
      </c>
      <c r="P124" s="32">
        <f>VLOOKUP($A124,'Annual_Prices-Nominal'!$A$4:$X$39,MATCH('Forecast-Peak_OffPeak-Nominal'!P$3,'Annual_Prices-Nominal'!$A$3:$X$3,0),FALSE)</f>
        <v>128.125</v>
      </c>
      <c r="Q124" s="32">
        <f>VLOOKUP($A124,'Annual_Prices-Nominal'!$A$4:$X$39,MATCH('Forecast-Peak_OffPeak-Nominal'!Q$3,'Annual_Prices-Nominal'!$A$3:$X$3,0),FALSE)</f>
        <v>129.21</v>
      </c>
      <c r="R124" s="32">
        <f>VLOOKUP($A124,'Annual_Prices-Nominal'!$A$4:$X$39,MATCH('Forecast-Peak_OffPeak-Nominal'!R$3,'Annual_Prices-Nominal'!$A$3:$X$3,0),FALSE)</f>
        <v>127.62</v>
      </c>
      <c r="S124" s="32">
        <f>VLOOKUP($A124,'Annual_Prices-Nominal'!$A$4:$X$39,MATCH('Forecast-Peak_OffPeak-Nominal'!S$3,'Annual_Prices-Nominal'!$A$3:$X$3,0),FALSE)</f>
        <v>126.68</v>
      </c>
      <c r="T124" s="32">
        <f>VLOOKUP($A124,'Annual_Prices-Nominal'!$A$4:$X$39,MATCH('Forecast-Peak_OffPeak-Nominal'!T$3,'Annual_Prices-Nominal'!$A$3:$X$3,0),FALSE)</f>
        <v>49.639489056337958</v>
      </c>
      <c r="U124" s="32">
        <f>VLOOKUP($A124,'Annual_Prices-Nominal'!$A$4:$X$39,MATCH('Forecast-Peak_OffPeak-Nominal'!U$3,'Annual_Prices-Nominal'!$A$3:$X$3,0),FALSE)</f>
        <v>46.91</v>
      </c>
      <c r="V124" s="32">
        <f>VLOOKUP($A124,'Annual_Prices-Nominal'!$A$4:$X$39,MATCH('Forecast-Peak_OffPeak-Nominal'!V$3,'Annual_Prices-Nominal'!$A$3:$X$3,0),FALSE)</f>
        <v>41.7516452173913</v>
      </c>
      <c r="W124" s="32">
        <f>VLOOKUP($A124,'Annual_Prices-Nominal'!$A$4:$X$39,MATCH('Forecast-Peak_OffPeak-Nominal'!W$3,'Annual_Prices-Nominal'!$A$3:$X$3,0),FALSE)</f>
        <v>16.54</v>
      </c>
      <c r="X124" s="32">
        <f>VLOOKUP($A124,'Annual_Prices-Nominal'!$A$4:$X$39,MATCH('Forecast-Peak_OffPeak-Nominal'!X$3,'Annual_Prices-Nominal'!$A$3:$X$3,0),FALSE)</f>
        <v>14.24</v>
      </c>
      <c r="Y124" s="38">
        <f>VLOOKUP($A124,'Annual_Prices-Nominal'!$A$4:$X$39,MATCH('Forecast-Peak_OffPeak-Nominal'!Y$3,'Annual_Prices-Nominal'!$A$3:$X$3,0),FALSE)</f>
        <v>41.901787234042558</v>
      </c>
      <c r="AA124" s="31">
        <v>4.93</v>
      </c>
      <c r="AB124" s="32">
        <v>4.5199999999999996</v>
      </c>
      <c r="AC124" s="32">
        <v>4.25</v>
      </c>
      <c r="AD124" s="32">
        <v>5.01</v>
      </c>
      <c r="AE124" s="32">
        <v>4.9000000000000004</v>
      </c>
      <c r="AF124" s="32">
        <v>4.62</v>
      </c>
      <c r="AG124" s="38">
        <v>0.36328112213803349</v>
      </c>
      <c r="AI124" s="32">
        <v>5.4621904297937141</v>
      </c>
      <c r="AJ124" s="38">
        <v>4.9886838756307741</v>
      </c>
      <c r="AL124" s="33">
        <v>0.62274435354815871</v>
      </c>
      <c r="AM124" s="33">
        <v>0.83029357847223129</v>
      </c>
      <c r="AO124" s="34">
        <f>VLOOKUP($A124,'Annual_Prices-Nominal'!$A$4:$CH$39,MATCH('Forecast-Peak_OffPeak-Nominal'!AO$3,'Annual_Prices-Nominal'!$A$3:$CH$3,0),FALSE)</f>
        <v>2</v>
      </c>
      <c r="AP124" s="35">
        <f>VLOOKUP($A124,'Annual_Prices-Nominal'!$A$4:$CH$39,MATCH('Forecast-Peak_OffPeak-Nominal'!AP$3,'Annual_Prices-Nominal'!$A$3:$CH$3,0),FALSE)</f>
        <v>2</v>
      </c>
      <c r="AQ124" s="36">
        <f>IF(AND(MONTH($B124)&gt;=5,MONTH($B124)&lt;=9),VLOOKUP($A124,'Annual_Prices-Nominal'!$A$1:$AQ$39,MATCH('Forecast-Peak_OffPeak-Nominal'!AQ$2,'Annual_Prices-Nominal'!$A$2:$AQ$2,0),FALSE),0)</f>
        <v>0</v>
      </c>
      <c r="AR124" s="37">
        <f>IF(AND(MONTH($B124)&gt;=5,MONTH($B124)&lt;=9),VLOOKUP($A124,'Annual_Prices-Nominal'!$A$1:$AQ$39,MATCH('Forecast-Peak_OffPeak-Nominal'!AR$2,'Annual_Prices-Nominal'!$A$2:$AQ$2,0),FALSE),0)</f>
        <v>0</v>
      </c>
      <c r="AT124" s="83">
        <f>VLOOKUP($A124,'Annual_Prices-Nominal'!$A$4:$CH$39,MATCH('Forecast-Peak_OffPeak-Nominal'!AT$3,'Annual_Prices-Nominal'!$A$3:$CH$3,0),FALSE)</f>
        <v>13.52</v>
      </c>
      <c r="AU124" s="38">
        <f>VLOOKUP($A124,'Annual_Prices-Nominal'!$A$4:$CH$39,MATCH('Forecast-Peak_OffPeak-Nominal'!AU$3,'Annual_Prices-Nominal'!$A$3:$CH$3,0),FALSE)</f>
        <v>13.52</v>
      </c>
      <c r="AV124" s="38">
        <f>VLOOKUP($A124,'Annual_Prices-Nominal'!$A$4:$CH$39,MATCH('Forecast-Peak_OffPeak-Nominal'!AV$3,'Annual_Prices-Nominal'!$A$3:$CH$3,0),FALSE)</f>
        <v>0</v>
      </c>
      <c r="AX124" s="31">
        <f t="shared" si="16"/>
        <v>8.5040442477876113</v>
      </c>
      <c r="AY124" s="32">
        <f t="shared" si="17"/>
        <v>8.3738528138528139</v>
      </c>
      <c r="AZ124" s="32">
        <f t="shared" si="18"/>
        <v>8.3484155844155836</v>
      </c>
      <c r="BA124" s="32">
        <f t="shared" si="19"/>
        <v>6.8061224489795915</v>
      </c>
      <c r="BB124" s="32">
        <f t="shared" si="20"/>
        <v>6.7918367346938773</v>
      </c>
      <c r="BC124" s="38">
        <f t="shared" si="21"/>
        <v>6.0419161676646711</v>
      </c>
      <c r="BE124" s="60">
        <v>212.7615409128334</v>
      </c>
      <c r="BF124" s="38">
        <v>282.65479025842285</v>
      </c>
      <c r="BH124" s="31">
        <f>VLOOKUP($A124,'Annual_Prices-Nominal'!$A:$CA,MATCH(BH$3,'Annual_Prices-Nominal'!$A$3:$CA$3,0),0)</f>
        <v>33</v>
      </c>
      <c r="BI124" s="31">
        <f>VLOOKUP($A124,'Annual_Prices-Nominal'!$A:$CA,MATCH(BI$3,'Annual_Prices-Nominal'!$A$3:$CA$3,0),0)</f>
        <v>4.238823</v>
      </c>
      <c r="BJ124" s="32">
        <f>VLOOKUP($A124,'Annual_Prices-Nominal'!$A:$CA,MATCH(BJ$3,'Annual_Prices-Nominal'!$A$3:$CA$3,0),0)</f>
        <v>4.238823</v>
      </c>
      <c r="BK124" s="32">
        <f>VLOOKUP($A124,'Annual_Prices-Nominal'!$A:$CA,MATCH(BK$3,'Annual_Prices-Nominal'!$A$3:$CA$3,0),0)</f>
        <v>12.26</v>
      </c>
      <c r="BL124" s="32">
        <f>VLOOKUP($A124,'Annual_Prices-Nominal'!$A:$CA,MATCH(BL$3,'Annual_Prices-Nominal'!$A$3:$CA$3,0),0)</f>
        <v>12.26</v>
      </c>
      <c r="BM124" s="32">
        <f>VLOOKUP($A124,'Annual_Prices-Nominal'!$A:$CA,MATCH(BM$3,'Annual_Prices-Nominal'!$A$3:$CA$3,0),0)</f>
        <v>3.68</v>
      </c>
      <c r="BN124" s="32">
        <f>VLOOKUP($A124,'Annual_Prices-Nominal'!$A:$CA,MATCH(BN$3,'Annual_Prices-Nominal'!$A$3:$CA$3,0),0)</f>
        <v>3.68</v>
      </c>
      <c r="BO124" s="32">
        <f>VLOOKUP($A124,'Annual_Prices-Nominal'!$A:$CA,MATCH(BO$3,'Annual_Prices-Nominal'!$A$3:$CA$3,0),0)</f>
        <v>3.68</v>
      </c>
      <c r="BP124" s="32">
        <f>VLOOKUP($A124,'Annual_Prices-Nominal'!$A:$CA,MATCH(BP$3,'Annual_Prices-Nominal'!$A$3:$CA$3,0),0)</f>
        <v>4.9000000000000004</v>
      </c>
      <c r="BQ124" s="32">
        <f>VLOOKUP($A124,'Annual_Prices-Nominal'!$A:$CA,MATCH(BQ$3,'Annual_Prices-Nominal'!$A$3:$CA$3,0),0)</f>
        <v>12.87</v>
      </c>
      <c r="BR124" s="32">
        <f>VLOOKUP($A124,'Annual_Prices-Nominal'!$A:$CA,MATCH(BR$3,'Annual_Prices-Nominal'!$A$3:$CA$3,0),0)</f>
        <v>19.61</v>
      </c>
      <c r="BS124" s="32">
        <f>VLOOKUP($A124,'Annual_Prices-Nominal'!$A:$CA,MATCH(BS$3,'Annual_Prices-Nominal'!$A$3:$CA$3,0),0)</f>
        <v>18.39</v>
      </c>
      <c r="BT124" s="32">
        <f>VLOOKUP($A124,'Annual_Prices-Nominal'!$A:$CA,MATCH(BT$3,'Annual_Prices-Nominal'!$A$3:$CA$3,0),0)</f>
        <v>14.71</v>
      </c>
      <c r="BU124" s="32">
        <f>VLOOKUP($A124,'Annual_Prices-Nominal'!$A:$CA,MATCH(BU$3,'Annual_Prices-Nominal'!$A$3:$CA$3,0),0)</f>
        <v>14.71</v>
      </c>
      <c r="BV124" s="32">
        <f>VLOOKUP($A124,'Annual_Prices-Nominal'!$A:$CA,MATCH(BV$3,'Annual_Prices-Nominal'!$A$3:$CA$3,0),0)</f>
        <v>14.71</v>
      </c>
      <c r="BW124" s="32">
        <f>VLOOKUP($A124,'Annual_Prices-Nominal'!$A:$CA,MATCH(BW$3,'Annual_Prices-Nominal'!$A$3:$CA$3,0),0)</f>
        <v>12.26</v>
      </c>
      <c r="BX124" s="32">
        <f>VLOOKUP($A124,'Annual_Prices-Nominal'!$A:$CA,MATCH(BX$3,'Annual_Prices-Nominal'!$A$3:$CA$3,0),0)</f>
        <v>12.26</v>
      </c>
      <c r="BY124" s="32">
        <f>VLOOKUP($A124,'Annual_Prices-Nominal'!$A:$CA,MATCH(BY$3,'Annual_Prices-Nominal'!$A$3:$CA$3,0),0)</f>
        <v>3.68</v>
      </c>
      <c r="BZ124" s="32">
        <f>VLOOKUP($A124,'Annual_Prices-Nominal'!$A:$CA,MATCH(BZ$3,'Annual_Prices-Nominal'!$A$3:$CA$3,0),0)</f>
        <v>3.68</v>
      </c>
      <c r="CA124" s="32">
        <f>VLOOKUP($A124,'Annual_Prices-Nominal'!$A:$CA,MATCH(CA$3,'Annual_Prices-Nominal'!$A$3:$CA$3,0),0)</f>
        <v>3.5868720000000001</v>
      </c>
      <c r="CB124" s="38">
        <f>VLOOKUP($A124,'Annual_Prices-Nominal'!$A:$CA,MATCH(CB$3,'Annual_Prices-Nominal'!$A$3:$CA$3,0),0)</f>
        <v>2.2451319999999999</v>
      </c>
      <c r="CD124" s="39">
        <f>VLOOKUP($A124,GDP!$A$8:$D$50,3,0)</f>
        <v>1.8060544782277459E-2</v>
      </c>
    </row>
    <row r="125" spans="1:82" ht="14.4" x14ac:dyDescent="0.3">
      <c r="A125" s="23">
        <f t="shared" si="22"/>
        <v>2033</v>
      </c>
      <c r="B125" s="27">
        <f t="shared" si="23"/>
        <v>48611</v>
      </c>
      <c r="C125" s="31">
        <v>36.855130000000003</v>
      </c>
      <c r="D125" s="32">
        <v>36.594880000000003</v>
      </c>
      <c r="E125" s="32">
        <v>36.608960000000003</v>
      </c>
      <c r="F125" s="32">
        <v>35.294820000000001</v>
      </c>
      <c r="G125" s="32">
        <v>36.135170000000002</v>
      </c>
      <c r="H125" s="32">
        <v>34.309109999999997</v>
      </c>
      <c r="I125" s="32">
        <v>32.4</v>
      </c>
      <c r="J125" s="32">
        <v>32.85</v>
      </c>
      <c r="K125" s="32">
        <v>31.97</v>
      </c>
      <c r="L125" s="32">
        <v>32.590000000000003</v>
      </c>
      <c r="M125" s="32">
        <v>28.21</v>
      </c>
      <c r="N125" s="32">
        <v>29.68</v>
      </c>
      <c r="P125" s="32">
        <f>VLOOKUP($A125,'Annual_Prices-Nominal'!$A$4:$X$39,MATCH('Forecast-Peak_OffPeak-Nominal'!P$3,'Annual_Prices-Nominal'!$A$3:$X$3,0),FALSE)</f>
        <v>128.125</v>
      </c>
      <c r="Q125" s="32">
        <f>VLOOKUP($A125,'Annual_Prices-Nominal'!$A$4:$X$39,MATCH('Forecast-Peak_OffPeak-Nominal'!Q$3,'Annual_Prices-Nominal'!$A$3:$X$3,0),FALSE)</f>
        <v>129.21</v>
      </c>
      <c r="R125" s="32">
        <f>VLOOKUP($A125,'Annual_Prices-Nominal'!$A$4:$X$39,MATCH('Forecast-Peak_OffPeak-Nominal'!R$3,'Annual_Prices-Nominal'!$A$3:$X$3,0),FALSE)</f>
        <v>127.62</v>
      </c>
      <c r="S125" s="32">
        <f>VLOOKUP($A125,'Annual_Prices-Nominal'!$A$4:$X$39,MATCH('Forecast-Peak_OffPeak-Nominal'!S$3,'Annual_Prices-Nominal'!$A$3:$X$3,0),FALSE)</f>
        <v>126.68</v>
      </c>
      <c r="T125" s="32">
        <f>VLOOKUP($A125,'Annual_Prices-Nominal'!$A$4:$X$39,MATCH('Forecast-Peak_OffPeak-Nominal'!T$3,'Annual_Prices-Nominal'!$A$3:$X$3,0),FALSE)</f>
        <v>49.639489056337958</v>
      </c>
      <c r="U125" s="32">
        <f>VLOOKUP($A125,'Annual_Prices-Nominal'!$A$4:$X$39,MATCH('Forecast-Peak_OffPeak-Nominal'!U$3,'Annual_Prices-Nominal'!$A$3:$X$3,0),FALSE)</f>
        <v>46.91</v>
      </c>
      <c r="V125" s="32">
        <f>VLOOKUP($A125,'Annual_Prices-Nominal'!$A$4:$X$39,MATCH('Forecast-Peak_OffPeak-Nominal'!V$3,'Annual_Prices-Nominal'!$A$3:$X$3,0),FALSE)</f>
        <v>41.7516452173913</v>
      </c>
      <c r="W125" s="32">
        <f>VLOOKUP($A125,'Annual_Prices-Nominal'!$A$4:$X$39,MATCH('Forecast-Peak_OffPeak-Nominal'!W$3,'Annual_Prices-Nominal'!$A$3:$X$3,0),FALSE)</f>
        <v>16.54</v>
      </c>
      <c r="X125" s="32">
        <f>VLOOKUP($A125,'Annual_Prices-Nominal'!$A$4:$X$39,MATCH('Forecast-Peak_OffPeak-Nominal'!X$3,'Annual_Prices-Nominal'!$A$3:$X$3,0),FALSE)</f>
        <v>14.24</v>
      </c>
      <c r="Y125" s="38">
        <f>VLOOKUP($A125,'Annual_Prices-Nominal'!$A$4:$X$39,MATCH('Forecast-Peak_OffPeak-Nominal'!Y$3,'Annual_Prices-Nominal'!$A$3:$X$3,0),FALSE)</f>
        <v>41.901787234042558</v>
      </c>
      <c r="AA125" s="31">
        <v>4.72</v>
      </c>
      <c r="AB125" s="32">
        <v>4.3499999999999996</v>
      </c>
      <c r="AC125" s="32">
        <v>4.43</v>
      </c>
      <c r="AD125" s="32">
        <v>4.83</v>
      </c>
      <c r="AE125" s="32">
        <v>4.6900000000000004</v>
      </c>
      <c r="AF125" s="32">
        <v>4.62</v>
      </c>
      <c r="AG125" s="38">
        <v>0.36328112213803349</v>
      </c>
      <c r="AI125" s="32">
        <v>5.2527975124368842</v>
      </c>
      <c r="AJ125" s="38">
        <v>4.7792909582739442</v>
      </c>
      <c r="AL125" s="33">
        <v>0.62522689532793319</v>
      </c>
      <c r="AM125" s="33">
        <v>0.83277612025200565</v>
      </c>
      <c r="AO125" s="34">
        <f>VLOOKUP($A125,'Annual_Prices-Nominal'!$A$4:$CH$39,MATCH('Forecast-Peak_OffPeak-Nominal'!AO$3,'Annual_Prices-Nominal'!$A$3:$CH$3,0),FALSE)</f>
        <v>2</v>
      </c>
      <c r="AP125" s="35">
        <f>VLOOKUP($A125,'Annual_Prices-Nominal'!$A$4:$CH$39,MATCH('Forecast-Peak_OffPeak-Nominal'!AP$3,'Annual_Prices-Nominal'!$A$3:$CH$3,0),FALSE)</f>
        <v>2</v>
      </c>
      <c r="AQ125" s="36">
        <f>IF(AND(MONTH($B125)&gt;=5,MONTH($B125)&lt;=9),VLOOKUP($A125,'Annual_Prices-Nominal'!$A$1:$AQ$39,MATCH('Forecast-Peak_OffPeak-Nominal'!AQ$2,'Annual_Prices-Nominal'!$A$2:$AQ$2,0),FALSE),0)</f>
        <v>0</v>
      </c>
      <c r="AR125" s="37">
        <f>IF(AND(MONTH($B125)&gt;=5,MONTH($B125)&lt;=9),VLOOKUP($A125,'Annual_Prices-Nominal'!$A$1:$AQ$39,MATCH('Forecast-Peak_OffPeak-Nominal'!AR$2,'Annual_Prices-Nominal'!$A$2:$AQ$2,0),FALSE),0)</f>
        <v>0</v>
      </c>
      <c r="AT125" s="83">
        <f>VLOOKUP($A125,'Annual_Prices-Nominal'!$A$4:$CH$39,MATCH('Forecast-Peak_OffPeak-Nominal'!AT$3,'Annual_Prices-Nominal'!$A$3:$CH$3,0),FALSE)</f>
        <v>13.52</v>
      </c>
      <c r="AU125" s="38">
        <f>VLOOKUP($A125,'Annual_Prices-Nominal'!$A$4:$CH$39,MATCH('Forecast-Peak_OffPeak-Nominal'!AU$3,'Annual_Prices-Nominal'!$A$3:$CH$3,0),FALSE)</f>
        <v>13.52</v>
      </c>
      <c r="AV125" s="38">
        <f>VLOOKUP($A125,'Annual_Prices-Nominal'!$A$4:$CH$39,MATCH('Forecast-Peak_OffPeak-Nominal'!AV$3,'Annual_Prices-Nominal'!$A$3:$CH$3,0),FALSE)</f>
        <v>0</v>
      </c>
      <c r="AX125" s="31">
        <f t="shared" si="16"/>
        <v>8.4724436781609214</v>
      </c>
      <c r="AY125" s="32">
        <f t="shared" si="17"/>
        <v>7.9240173160173164</v>
      </c>
      <c r="AZ125" s="32">
        <f t="shared" si="18"/>
        <v>7.8214653679653683</v>
      </c>
      <c r="BA125" s="32">
        <f t="shared" si="19"/>
        <v>6.9083155650319821</v>
      </c>
      <c r="BB125" s="32">
        <f t="shared" si="20"/>
        <v>6.816631130063965</v>
      </c>
      <c r="BC125" s="38">
        <f t="shared" si="21"/>
        <v>5.8405797101449277</v>
      </c>
      <c r="BE125" s="60">
        <v>212.7615409128334</v>
      </c>
      <c r="BF125" s="38">
        <v>282.65479025842285</v>
      </c>
      <c r="BH125" s="31">
        <f>VLOOKUP($A125,'Annual_Prices-Nominal'!$A:$CA,MATCH(BH$3,'Annual_Prices-Nominal'!$A$3:$CA$3,0),0)</f>
        <v>33</v>
      </c>
      <c r="BI125" s="31">
        <f>VLOOKUP($A125,'Annual_Prices-Nominal'!$A:$CA,MATCH(BI$3,'Annual_Prices-Nominal'!$A$3:$CA$3,0),0)</f>
        <v>4.238823</v>
      </c>
      <c r="BJ125" s="32">
        <f>VLOOKUP($A125,'Annual_Prices-Nominal'!$A:$CA,MATCH(BJ$3,'Annual_Prices-Nominal'!$A$3:$CA$3,0),0)</f>
        <v>4.238823</v>
      </c>
      <c r="BK125" s="32">
        <f>VLOOKUP($A125,'Annual_Prices-Nominal'!$A:$CA,MATCH(BK$3,'Annual_Prices-Nominal'!$A$3:$CA$3,0),0)</f>
        <v>12.26</v>
      </c>
      <c r="BL125" s="32">
        <f>VLOOKUP($A125,'Annual_Prices-Nominal'!$A:$CA,MATCH(BL$3,'Annual_Prices-Nominal'!$A$3:$CA$3,0),0)</f>
        <v>12.26</v>
      </c>
      <c r="BM125" s="32">
        <f>VLOOKUP($A125,'Annual_Prices-Nominal'!$A:$CA,MATCH(BM$3,'Annual_Prices-Nominal'!$A$3:$CA$3,0),0)</f>
        <v>3.68</v>
      </c>
      <c r="BN125" s="32">
        <f>VLOOKUP($A125,'Annual_Prices-Nominal'!$A:$CA,MATCH(BN$3,'Annual_Prices-Nominal'!$A$3:$CA$3,0),0)</f>
        <v>3.68</v>
      </c>
      <c r="BO125" s="32">
        <f>VLOOKUP($A125,'Annual_Prices-Nominal'!$A:$CA,MATCH(BO$3,'Annual_Prices-Nominal'!$A$3:$CA$3,0),0)</f>
        <v>3.68</v>
      </c>
      <c r="BP125" s="32">
        <f>VLOOKUP($A125,'Annual_Prices-Nominal'!$A:$CA,MATCH(BP$3,'Annual_Prices-Nominal'!$A$3:$CA$3,0),0)</f>
        <v>4.9000000000000004</v>
      </c>
      <c r="BQ125" s="32">
        <f>VLOOKUP($A125,'Annual_Prices-Nominal'!$A:$CA,MATCH(BQ$3,'Annual_Prices-Nominal'!$A$3:$CA$3,0),0)</f>
        <v>12.87</v>
      </c>
      <c r="BR125" s="32">
        <f>VLOOKUP($A125,'Annual_Prices-Nominal'!$A:$CA,MATCH(BR$3,'Annual_Prices-Nominal'!$A$3:$CA$3,0),0)</f>
        <v>19.61</v>
      </c>
      <c r="BS125" s="32">
        <f>VLOOKUP($A125,'Annual_Prices-Nominal'!$A:$CA,MATCH(BS$3,'Annual_Prices-Nominal'!$A$3:$CA$3,0),0)</f>
        <v>18.39</v>
      </c>
      <c r="BT125" s="32">
        <f>VLOOKUP($A125,'Annual_Prices-Nominal'!$A:$CA,MATCH(BT$3,'Annual_Prices-Nominal'!$A$3:$CA$3,0),0)</f>
        <v>14.71</v>
      </c>
      <c r="BU125" s="32">
        <f>VLOOKUP($A125,'Annual_Prices-Nominal'!$A:$CA,MATCH(BU$3,'Annual_Prices-Nominal'!$A$3:$CA$3,0),0)</f>
        <v>14.71</v>
      </c>
      <c r="BV125" s="32">
        <f>VLOOKUP($A125,'Annual_Prices-Nominal'!$A:$CA,MATCH(BV$3,'Annual_Prices-Nominal'!$A$3:$CA$3,0),0)</f>
        <v>14.71</v>
      </c>
      <c r="BW125" s="32">
        <f>VLOOKUP($A125,'Annual_Prices-Nominal'!$A:$CA,MATCH(BW$3,'Annual_Prices-Nominal'!$A$3:$CA$3,0),0)</f>
        <v>12.26</v>
      </c>
      <c r="BX125" s="32">
        <f>VLOOKUP($A125,'Annual_Prices-Nominal'!$A:$CA,MATCH(BX$3,'Annual_Prices-Nominal'!$A$3:$CA$3,0),0)</f>
        <v>12.26</v>
      </c>
      <c r="BY125" s="32">
        <f>VLOOKUP($A125,'Annual_Prices-Nominal'!$A:$CA,MATCH(BY$3,'Annual_Prices-Nominal'!$A$3:$CA$3,0),0)</f>
        <v>3.68</v>
      </c>
      <c r="BZ125" s="32">
        <f>VLOOKUP($A125,'Annual_Prices-Nominal'!$A:$CA,MATCH(BZ$3,'Annual_Prices-Nominal'!$A$3:$CA$3,0),0)</f>
        <v>3.68</v>
      </c>
      <c r="CA125" s="32">
        <f>VLOOKUP($A125,'Annual_Prices-Nominal'!$A:$CA,MATCH(CA$3,'Annual_Prices-Nominal'!$A$3:$CA$3,0),0)</f>
        <v>3.5868720000000001</v>
      </c>
      <c r="CB125" s="38">
        <f>VLOOKUP($A125,'Annual_Prices-Nominal'!$A:$CA,MATCH(CB$3,'Annual_Prices-Nominal'!$A$3:$CA$3,0),0)</f>
        <v>2.2451319999999999</v>
      </c>
      <c r="CD125" s="39">
        <f>VLOOKUP($A125,GDP!$A$8:$D$50,3,0)</f>
        <v>1.8060544782277459E-2</v>
      </c>
    </row>
    <row r="126" spans="1:82" ht="14.4" x14ac:dyDescent="0.3">
      <c r="A126" s="23">
        <f t="shared" si="22"/>
        <v>2033</v>
      </c>
      <c r="B126" s="27">
        <f t="shared" si="23"/>
        <v>48639</v>
      </c>
      <c r="C126" s="31">
        <v>34.495100000000001</v>
      </c>
      <c r="D126" s="32">
        <v>34.673209999999997</v>
      </c>
      <c r="E126" s="32">
        <v>32.935569999999998</v>
      </c>
      <c r="F126" s="32">
        <v>32.796500000000002</v>
      </c>
      <c r="G126" s="32">
        <v>31.973849999999999</v>
      </c>
      <c r="H126" s="32">
        <v>31.31973</v>
      </c>
      <c r="I126" s="32">
        <v>30.85</v>
      </c>
      <c r="J126" s="32">
        <v>31.45</v>
      </c>
      <c r="K126" s="32">
        <v>30.18</v>
      </c>
      <c r="L126" s="32">
        <v>31.35</v>
      </c>
      <c r="M126" s="32">
        <v>22.26</v>
      </c>
      <c r="N126" s="32">
        <v>26.41</v>
      </c>
      <c r="P126" s="32">
        <f>VLOOKUP($A126,'Annual_Prices-Nominal'!$A$4:$X$39,MATCH('Forecast-Peak_OffPeak-Nominal'!P$3,'Annual_Prices-Nominal'!$A$3:$X$3,0),FALSE)</f>
        <v>128.125</v>
      </c>
      <c r="Q126" s="32">
        <f>VLOOKUP($A126,'Annual_Prices-Nominal'!$A$4:$X$39,MATCH('Forecast-Peak_OffPeak-Nominal'!Q$3,'Annual_Prices-Nominal'!$A$3:$X$3,0),FALSE)</f>
        <v>129.21</v>
      </c>
      <c r="R126" s="32">
        <f>VLOOKUP($A126,'Annual_Prices-Nominal'!$A$4:$X$39,MATCH('Forecast-Peak_OffPeak-Nominal'!R$3,'Annual_Prices-Nominal'!$A$3:$X$3,0),FALSE)</f>
        <v>127.62</v>
      </c>
      <c r="S126" s="32">
        <f>VLOOKUP($A126,'Annual_Prices-Nominal'!$A$4:$X$39,MATCH('Forecast-Peak_OffPeak-Nominal'!S$3,'Annual_Prices-Nominal'!$A$3:$X$3,0),FALSE)</f>
        <v>126.68</v>
      </c>
      <c r="T126" s="32">
        <f>VLOOKUP($A126,'Annual_Prices-Nominal'!$A$4:$X$39,MATCH('Forecast-Peak_OffPeak-Nominal'!T$3,'Annual_Prices-Nominal'!$A$3:$X$3,0),FALSE)</f>
        <v>49.639489056337958</v>
      </c>
      <c r="U126" s="32">
        <f>VLOOKUP($A126,'Annual_Prices-Nominal'!$A$4:$X$39,MATCH('Forecast-Peak_OffPeak-Nominal'!U$3,'Annual_Prices-Nominal'!$A$3:$X$3,0),FALSE)</f>
        <v>46.91</v>
      </c>
      <c r="V126" s="32">
        <f>VLOOKUP($A126,'Annual_Prices-Nominal'!$A$4:$X$39,MATCH('Forecast-Peak_OffPeak-Nominal'!V$3,'Annual_Prices-Nominal'!$A$3:$X$3,0),FALSE)</f>
        <v>41.7516452173913</v>
      </c>
      <c r="W126" s="32">
        <f>VLOOKUP($A126,'Annual_Prices-Nominal'!$A$4:$X$39,MATCH('Forecast-Peak_OffPeak-Nominal'!W$3,'Annual_Prices-Nominal'!$A$3:$X$3,0),FALSE)</f>
        <v>16.54</v>
      </c>
      <c r="X126" s="32">
        <f>VLOOKUP($A126,'Annual_Prices-Nominal'!$A$4:$X$39,MATCH('Forecast-Peak_OffPeak-Nominal'!X$3,'Annual_Prices-Nominal'!$A$3:$X$3,0),FALSE)</f>
        <v>14.24</v>
      </c>
      <c r="Y126" s="38">
        <f>VLOOKUP($A126,'Annual_Prices-Nominal'!$A$4:$X$39,MATCH('Forecast-Peak_OffPeak-Nominal'!Y$3,'Annual_Prices-Nominal'!$A$3:$X$3,0),FALSE)</f>
        <v>41.901787234042558</v>
      </c>
      <c r="AA126" s="31">
        <v>4.7</v>
      </c>
      <c r="AB126" s="32">
        <v>4.38</v>
      </c>
      <c r="AC126" s="32">
        <v>4.3600000000000003</v>
      </c>
      <c r="AD126" s="32">
        <v>4.87</v>
      </c>
      <c r="AE126" s="32">
        <v>4.67</v>
      </c>
      <c r="AF126" s="32">
        <v>4.5999999999999996</v>
      </c>
      <c r="AG126" s="38">
        <v>0.36328112213803349</v>
      </c>
      <c r="AI126" s="32">
        <v>5.230808276125984</v>
      </c>
      <c r="AJ126" s="38">
        <v>4.757301721963044</v>
      </c>
      <c r="AL126" s="33">
        <v>0.62422748993076771</v>
      </c>
      <c r="AM126" s="33">
        <v>0.83177671485484039</v>
      </c>
      <c r="AO126" s="34">
        <f>VLOOKUP($A126,'Annual_Prices-Nominal'!$A$4:$CH$39,MATCH('Forecast-Peak_OffPeak-Nominal'!AO$3,'Annual_Prices-Nominal'!$A$3:$CH$3,0),FALSE)</f>
        <v>2</v>
      </c>
      <c r="AP126" s="35">
        <f>VLOOKUP($A126,'Annual_Prices-Nominal'!$A$4:$CH$39,MATCH('Forecast-Peak_OffPeak-Nominal'!AP$3,'Annual_Prices-Nominal'!$A$3:$CH$3,0),FALSE)</f>
        <v>2</v>
      </c>
      <c r="AQ126" s="36">
        <f>IF(AND(MONTH($B126)&gt;=5,MONTH($B126)&lt;=9),VLOOKUP($A126,'Annual_Prices-Nominal'!$A$1:$AQ$39,MATCH('Forecast-Peak_OffPeak-Nominal'!AQ$2,'Annual_Prices-Nominal'!$A$2:$AQ$2,0),FALSE),0)</f>
        <v>0</v>
      </c>
      <c r="AR126" s="37">
        <f>IF(AND(MONTH($B126)&gt;=5,MONTH($B126)&lt;=9),VLOOKUP($A126,'Annual_Prices-Nominal'!$A$1:$AQ$39,MATCH('Forecast-Peak_OffPeak-Nominal'!AR$2,'Annual_Prices-Nominal'!$A$2:$AQ$2,0),FALSE),0)</f>
        <v>0</v>
      </c>
      <c r="AT126" s="83">
        <f>VLOOKUP($A126,'Annual_Prices-Nominal'!$A$4:$CH$39,MATCH('Forecast-Peak_OffPeak-Nominal'!AT$3,'Annual_Prices-Nominal'!$A$3:$CH$3,0),FALSE)</f>
        <v>13.52</v>
      </c>
      <c r="AU126" s="38">
        <f>VLOOKUP($A126,'Annual_Prices-Nominal'!$A$4:$CH$39,MATCH('Forecast-Peak_OffPeak-Nominal'!AU$3,'Annual_Prices-Nominal'!$A$3:$CH$3,0),FALSE)</f>
        <v>13.52</v>
      </c>
      <c r="AV126" s="38">
        <f>VLOOKUP($A126,'Annual_Prices-Nominal'!$A$4:$CH$39,MATCH('Forecast-Peak_OffPeak-Nominal'!AV$3,'Annual_Prices-Nominal'!$A$3:$CH$3,0),FALSE)</f>
        <v>0</v>
      </c>
      <c r="AX126" s="31">
        <f t="shared" si="16"/>
        <v>7.8755936073059365</v>
      </c>
      <c r="AY126" s="32">
        <f t="shared" si="17"/>
        <v>7.1599065217391304</v>
      </c>
      <c r="AZ126" s="32">
        <f t="shared" si="18"/>
        <v>6.9508369565217398</v>
      </c>
      <c r="BA126" s="32">
        <f t="shared" si="19"/>
        <v>6.6059957173447543</v>
      </c>
      <c r="BB126" s="32">
        <f t="shared" si="20"/>
        <v>6.462526766595289</v>
      </c>
      <c r="BC126" s="38">
        <f t="shared" si="21"/>
        <v>4.5708418891170437</v>
      </c>
      <c r="BE126" s="60">
        <v>212.7615409128334</v>
      </c>
      <c r="BF126" s="38">
        <v>282.65479025842285</v>
      </c>
      <c r="BH126" s="31">
        <f>VLOOKUP($A126,'Annual_Prices-Nominal'!$A:$CA,MATCH(BH$3,'Annual_Prices-Nominal'!$A$3:$CA$3,0),0)</f>
        <v>33</v>
      </c>
      <c r="BI126" s="31">
        <f>VLOOKUP($A126,'Annual_Prices-Nominal'!$A:$CA,MATCH(BI$3,'Annual_Prices-Nominal'!$A$3:$CA$3,0),0)</f>
        <v>4.238823</v>
      </c>
      <c r="BJ126" s="32">
        <f>VLOOKUP($A126,'Annual_Prices-Nominal'!$A:$CA,MATCH(BJ$3,'Annual_Prices-Nominal'!$A$3:$CA$3,0),0)</f>
        <v>4.238823</v>
      </c>
      <c r="BK126" s="32">
        <f>VLOOKUP($A126,'Annual_Prices-Nominal'!$A:$CA,MATCH(BK$3,'Annual_Prices-Nominal'!$A$3:$CA$3,0),0)</f>
        <v>12.26</v>
      </c>
      <c r="BL126" s="32">
        <f>VLOOKUP($A126,'Annual_Prices-Nominal'!$A:$CA,MATCH(BL$3,'Annual_Prices-Nominal'!$A$3:$CA$3,0),0)</f>
        <v>12.26</v>
      </c>
      <c r="BM126" s="32">
        <f>VLOOKUP($A126,'Annual_Prices-Nominal'!$A:$CA,MATCH(BM$3,'Annual_Prices-Nominal'!$A$3:$CA$3,0),0)</f>
        <v>3.68</v>
      </c>
      <c r="BN126" s="32">
        <f>VLOOKUP($A126,'Annual_Prices-Nominal'!$A:$CA,MATCH(BN$3,'Annual_Prices-Nominal'!$A$3:$CA$3,0),0)</f>
        <v>3.68</v>
      </c>
      <c r="BO126" s="32">
        <f>VLOOKUP($A126,'Annual_Prices-Nominal'!$A:$CA,MATCH(BO$3,'Annual_Prices-Nominal'!$A$3:$CA$3,0),0)</f>
        <v>3.68</v>
      </c>
      <c r="BP126" s="32">
        <f>VLOOKUP($A126,'Annual_Prices-Nominal'!$A:$CA,MATCH(BP$3,'Annual_Prices-Nominal'!$A$3:$CA$3,0),0)</f>
        <v>4.9000000000000004</v>
      </c>
      <c r="BQ126" s="32">
        <f>VLOOKUP($A126,'Annual_Prices-Nominal'!$A:$CA,MATCH(BQ$3,'Annual_Prices-Nominal'!$A$3:$CA$3,0),0)</f>
        <v>12.87</v>
      </c>
      <c r="BR126" s="32">
        <f>VLOOKUP($A126,'Annual_Prices-Nominal'!$A:$CA,MATCH(BR$3,'Annual_Prices-Nominal'!$A$3:$CA$3,0),0)</f>
        <v>19.61</v>
      </c>
      <c r="BS126" s="32">
        <f>VLOOKUP($A126,'Annual_Prices-Nominal'!$A:$CA,MATCH(BS$3,'Annual_Prices-Nominal'!$A$3:$CA$3,0),0)</f>
        <v>18.39</v>
      </c>
      <c r="BT126" s="32">
        <f>VLOOKUP($A126,'Annual_Prices-Nominal'!$A:$CA,MATCH(BT$3,'Annual_Prices-Nominal'!$A$3:$CA$3,0),0)</f>
        <v>14.71</v>
      </c>
      <c r="BU126" s="32">
        <f>VLOOKUP($A126,'Annual_Prices-Nominal'!$A:$CA,MATCH(BU$3,'Annual_Prices-Nominal'!$A$3:$CA$3,0),0)</f>
        <v>14.71</v>
      </c>
      <c r="BV126" s="32">
        <f>VLOOKUP($A126,'Annual_Prices-Nominal'!$A:$CA,MATCH(BV$3,'Annual_Prices-Nominal'!$A$3:$CA$3,0),0)</f>
        <v>14.71</v>
      </c>
      <c r="BW126" s="32">
        <f>VLOOKUP($A126,'Annual_Prices-Nominal'!$A:$CA,MATCH(BW$3,'Annual_Prices-Nominal'!$A$3:$CA$3,0),0)</f>
        <v>12.26</v>
      </c>
      <c r="BX126" s="32">
        <f>VLOOKUP($A126,'Annual_Prices-Nominal'!$A:$CA,MATCH(BX$3,'Annual_Prices-Nominal'!$A$3:$CA$3,0),0)</f>
        <v>12.26</v>
      </c>
      <c r="BY126" s="32">
        <f>VLOOKUP($A126,'Annual_Prices-Nominal'!$A:$CA,MATCH(BY$3,'Annual_Prices-Nominal'!$A$3:$CA$3,0),0)</f>
        <v>3.68</v>
      </c>
      <c r="BZ126" s="32">
        <f>VLOOKUP($A126,'Annual_Prices-Nominal'!$A:$CA,MATCH(BZ$3,'Annual_Prices-Nominal'!$A$3:$CA$3,0),0)</f>
        <v>3.68</v>
      </c>
      <c r="CA126" s="32">
        <f>VLOOKUP($A126,'Annual_Prices-Nominal'!$A:$CA,MATCH(CA$3,'Annual_Prices-Nominal'!$A$3:$CA$3,0),0)</f>
        <v>3.5868720000000001</v>
      </c>
      <c r="CB126" s="38">
        <f>VLOOKUP($A126,'Annual_Prices-Nominal'!$A:$CA,MATCH(CB$3,'Annual_Prices-Nominal'!$A$3:$CA$3,0),0)</f>
        <v>2.2451319999999999</v>
      </c>
      <c r="CD126" s="39">
        <f>VLOOKUP($A126,GDP!$A$8:$D$50,3,0)</f>
        <v>1.8060544782277459E-2</v>
      </c>
    </row>
    <row r="127" spans="1:82" ht="14.4" x14ac:dyDescent="0.3">
      <c r="A127" s="23">
        <f t="shared" si="22"/>
        <v>2033</v>
      </c>
      <c r="B127" s="27">
        <f t="shared" si="23"/>
        <v>48670</v>
      </c>
      <c r="C127" s="31">
        <v>30.04682</v>
      </c>
      <c r="D127" s="32">
        <v>29.680859999999999</v>
      </c>
      <c r="E127" s="32">
        <v>31.8185</v>
      </c>
      <c r="F127" s="32">
        <v>30.130040000000001</v>
      </c>
      <c r="G127" s="32">
        <v>31.60773</v>
      </c>
      <c r="H127" s="32">
        <v>29.47945</v>
      </c>
      <c r="I127" s="32">
        <v>29.09</v>
      </c>
      <c r="J127" s="32">
        <v>30</v>
      </c>
      <c r="K127" s="32">
        <v>29.21</v>
      </c>
      <c r="L127" s="32">
        <v>29.98</v>
      </c>
      <c r="M127" s="32">
        <v>21.29</v>
      </c>
      <c r="N127" s="32">
        <v>25.57</v>
      </c>
      <c r="P127" s="32">
        <f>VLOOKUP($A127,'Annual_Prices-Nominal'!$A$4:$X$39,MATCH('Forecast-Peak_OffPeak-Nominal'!P$3,'Annual_Prices-Nominal'!$A$3:$X$3,0),FALSE)</f>
        <v>128.125</v>
      </c>
      <c r="Q127" s="32">
        <f>VLOOKUP($A127,'Annual_Prices-Nominal'!$A$4:$X$39,MATCH('Forecast-Peak_OffPeak-Nominal'!Q$3,'Annual_Prices-Nominal'!$A$3:$X$3,0),FALSE)</f>
        <v>129.21</v>
      </c>
      <c r="R127" s="32">
        <f>VLOOKUP($A127,'Annual_Prices-Nominal'!$A$4:$X$39,MATCH('Forecast-Peak_OffPeak-Nominal'!R$3,'Annual_Prices-Nominal'!$A$3:$X$3,0),FALSE)</f>
        <v>127.62</v>
      </c>
      <c r="S127" s="32">
        <f>VLOOKUP($A127,'Annual_Prices-Nominal'!$A$4:$X$39,MATCH('Forecast-Peak_OffPeak-Nominal'!S$3,'Annual_Prices-Nominal'!$A$3:$X$3,0),FALSE)</f>
        <v>126.68</v>
      </c>
      <c r="T127" s="32">
        <f>VLOOKUP($A127,'Annual_Prices-Nominal'!$A$4:$X$39,MATCH('Forecast-Peak_OffPeak-Nominal'!T$3,'Annual_Prices-Nominal'!$A$3:$X$3,0),FALSE)</f>
        <v>49.639489056337958</v>
      </c>
      <c r="U127" s="32">
        <f>VLOOKUP($A127,'Annual_Prices-Nominal'!$A$4:$X$39,MATCH('Forecast-Peak_OffPeak-Nominal'!U$3,'Annual_Prices-Nominal'!$A$3:$X$3,0),FALSE)</f>
        <v>46.91</v>
      </c>
      <c r="V127" s="32">
        <f>VLOOKUP($A127,'Annual_Prices-Nominal'!$A$4:$X$39,MATCH('Forecast-Peak_OffPeak-Nominal'!V$3,'Annual_Prices-Nominal'!$A$3:$X$3,0),FALSE)</f>
        <v>41.7516452173913</v>
      </c>
      <c r="W127" s="32">
        <f>VLOOKUP($A127,'Annual_Prices-Nominal'!$A$4:$X$39,MATCH('Forecast-Peak_OffPeak-Nominal'!W$3,'Annual_Prices-Nominal'!$A$3:$X$3,0),FALSE)</f>
        <v>16.54</v>
      </c>
      <c r="X127" s="32">
        <f>VLOOKUP($A127,'Annual_Prices-Nominal'!$A$4:$X$39,MATCH('Forecast-Peak_OffPeak-Nominal'!X$3,'Annual_Prices-Nominal'!$A$3:$X$3,0),FALSE)</f>
        <v>14.24</v>
      </c>
      <c r="Y127" s="38">
        <f>VLOOKUP($A127,'Annual_Prices-Nominal'!$A$4:$X$39,MATCH('Forecast-Peak_OffPeak-Nominal'!Y$3,'Annual_Prices-Nominal'!$A$3:$X$3,0),FALSE)</f>
        <v>41.901787234042558</v>
      </c>
      <c r="AA127" s="31">
        <v>4.24</v>
      </c>
      <c r="AB127" s="32">
        <v>3.72</v>
      </c>
      <c r="AC127" s="32">
        <v>3.79</v>
      </c>
      <c r="AD127" s="32">
        <v>4.07</v>
      </c>
      <c r="AE127" s="32">
        <v>4.2300000000000004</v>
      </c>
      <c r="AF127" s="32">
        <v>3.92</v>
      </c>
      <c r="AG127" s="38">
        <v>0.36328112213803349</v>
      </c>
      <c r="AI127" s="32">
        <v>4.7755406945338343</v>
      </c>
      <c r="AJ127" s="38">
        <v>4.3020341403708944</v>
      </c>
      <c r="AL127" s="33">
        <v>0.61594830604915685</v>
      </c>
      <c r="AM127" s="33">
        <v>0.82349753097322931</v>
      </c>
      <c r="AO127" s="34">
        <f>VLOOKUP($A127,'Annual_Prices-Nominal'!$A$4:$CH$39,MATCH('Forecast-Peak_OffPeak-Nominal'!AO$3,'Annual_Prices-Nominal'!$A$3:$CH$3,0),FALSE)</f>
        <v>2</v>
      </c>
      <c r="AP127" s="35">
        <f>VLOOKUP($A127,'Annual_Prices-Nominal'!$A$4:$CH$39,MATCH('Forecast-Peak_OffPeak-Nominal'!AP$3,'Annual_Prices-Nominal'!$A$3:$CH$3,0),FALSE)</f>
        <v>2</v>
      </c>
      <c r="AQ127" s="36">
        <f>IF(AND(MONTH($B127)&gt;=5,MONTH($B127)&lt;=9),VLOOKUP($A127,'Annual_Prices-Nominal'!$A$1:$AQ$39,MATCH('Forecast-Peak_OffPeak-Nominal'!AQ$2,'Annual_Prices-Nominal'!$A$2:$AQ$2,0),FALSE),0)</f>
        <v>0</v>
      </c>
      <c r="AR127" s="37">
        <f>IF(AND(MONTH($B127)&gt;=5,MONTH($B127)&lt;=9),VLOOKUP($A127,'Annual_Prices-Nominal'!$A$1:$AQ$39,MATCH('Forecast-Peak_OffPeak-Nominal'!AR$2,'Annual_Prices-Nominal'!$A$2:$AQ$2,0),FALSE),0)</f>
        <v>0</v>
      </c>
      <c r="AT127" s="83">
        <f>VLOOKUP($A127,'Annual_Prices-Nominal'!$A$4:$CH$39,MATCH('Forecast-Peak_OffPeak-Nominal'!AT$3,'Annual_Prices-Nominal'!$A$3:$CH$3,0),FALSE)</f>
        <v>13.52</v>
      </c>
      <c r="AU127" s="38">
        <f>VLOOKUP($A127,'Annual_Prices-Nominal'!$A$4:$CH$39,MATCH('Forecast-Peak_OffPeak-Nominal'!AU$3,'Annual_Prices-Nominal'!$A$3:$CH$3,0),FALSE)</f>
        <v>13.52</v>
      </c>
      <c r="AV127" s="38">
        <f>VLOOKUP($A127,'Annual_Prices-Nominal'!$A$4:$CH$39,MATCH('Forecast-Peak_OffPeak-Nominal'!AV$3,'Annual_Prices-Nominal'!$A$3:$CH$3,0),FALSE)</f>
        <v>0</v>
      </c>
      <c r="AX127" s="31">
        <f t="shared" si="16"/>
        <v>8.0771021505376339</v>
      </c>
      <c r="AY127" s="32">
        <f t="shared" si="17"/>
        <v>8.1169642857142854</v>
      </c>
      <c r="AZ127" s="32">
        <f t="shared" si="18"/>
        <v>8.0631964285714286</v>
      </c>
      <c r="BA127" s="32">
        <f t="shared" si="19"/>
        <v>6.8770685579196211</v>
      </c>
      <c r="BB127" s="32">
        <f t="shared" si="20"/>
        <v>6.9054373522458627</v>
      </c>
      <c r="BC127" s="38">
        <f t="shared" si="21"/>
        <v>5.2309582309582305</v>
      </c>
      <c r="BE127" s="60">
        <v>212.7615409128334</v>
      </c>
      <c r="BF127" s="38">
        <v>282.65479025842285</v>
      </c>
      <c r="BH127" s="31">
        <f>VLOOKUP($A127,'Annual_Prices-Nominal'!$A:$CA,MATCH(BH$3,'Annual_Prices-Nominal'!$A$3:$CA$3,0),0)</f>
        <v>33</v>
      </c>
      <c r="BI127" s="31">
        <f>VLOOKUP($A127,'Annual_Prices-Nominal'!$A:$CA,MATCH(BI$3,'Annual_Prices-Nominal'!$A$3:$CA$3,0),0)</f>
        <v>4.238823</v>
      </c>
      <c r="BJ127" s="32">
        <f>VLOOKUP($A127,'Annual_Prices-Nominal'!$A:$CA,MATCH(BJ$3,'Annual_Prices-Nominal'!$A$3:$CA$3,0),0)</f>
        <v>4.238823</v>
      </c>
      <c r="BK127" s="32">
        <f>VLOOKUP($A127,'Annual_Prices-Nominal'!$A:$CA,MATCH(BK$3,'Annual_Prices-Nominal'!$A$3:$CA$3,0),0)</f>
        <v>12.26</v>
      </c>
      <c r="BL127" s="32">
        <f>VLOOKUP($A127,'Annual_Prices-Nominal'!$A:$CA,MATCH(BL$3,'Annual_Prices-Nominal'!$A$3:$CA$3,0),0)</f>
        <v>12.26</v>
      </c>
      <c r="BM127" s="32">
        <f>VLOOKUP($A127,'Annual_Prices-Nominal'!$A:$CA,MATCH(BM$3,'Annual_Prices-Nominal'!$A$3:$CA$3,0),0)</f>
        <v>3.68</v>
      </c>
      <c r="BN127" s="32">
        <f>VLOOKUP($A127,'Annual_Prices-Nominal'!$A:$CA,MATCH(BN$3,'Annual_Prices-Nominal'!$A$3:$CA$3,0),0)</f>
        <v>3.68</v>
      </c>
      <c r="BO127" s="32">
        <f>VLOOKUP($A127,'Annual_Prices-Nominal'!$A:$CA,MATCH(BO$3,'Annual_Prices-Nominal'!$A$3:$CA$3,0),0)</f>
        <v>3.68</v>
      </c>
      <c r="BP127" s="32">
        <f>VLOOKUP($A127,'Annual_Prices-Nominal'!$A:$CA,MATCH(BP$3,'Annual_Prices-Nominal'!$A$3:$CA$3,0),0)</f>
        <v>4.9000000000000004</v>
      </c>
      <c r="BQ127" s="32">
        <f>VLOOKUP($A127,'Annual_Prices-Nominal'!$A:$CA,MATCH(BQ$3,'Annual_Prices-Nominal'!$A$3:$CA$3,0),0)</f>
        <v>12.87</v>
      </c>
      <c r="BR127" s="32">
        <f>VLOOKUP($A127,'Annual_Prices-Nominal'!$A:$CA,MATCH(BR$3,'Annual_Prices-Nominal'!$A$3:$CA$3,0),0)</f>
        <v>19.61</v>
      </c>
      <c r="BS127" s="32">
        <f>VLOOKUP($A127,'Annual_Prices-Nominal'!$A:$CA,MATCH(BS$3,'Annual_Prices-Nominal'!$A$3:$CA$3,0),0)</f>
        <v>18.39</v>
      </c>
      <c r="BT127" s="32">
        <f>VLOOKUP($A127,'Annual_Prices-Nominal'!$A:$CA,MATCH(BT$3,'Annual_Prices-Nominal'!$A$3:$CA$3,0),0)</f>
        <v>14.71</v>
      </c>
      <c r="BU127" s="32">
        <f>VLOOKUP($A127,'Annual_Prices-Nominal'!$A:$CA,MATCH(BU$3,'Annual_Prices-Nominal'!$A$3:$CA$3,0),0)</f>
        <v>14.71</v>
      </c>
      <c r="BV127" s="32">
        <f>VLOOKUP($A127,'Annual_Prices-Nominal'!$A:$CA,MATCH(BV$3,'Annual_Prices-Nominal'!$A$3:$CA$3,0),0)</f>
        <v>14.71</v>
      </c>
      <c r="BW127" s="32">
        <f>VLOOKUP($A127,'Annual_Prices-Nominal'!$A:$CA,MATCH(BW$3,'Annual_Prices-Nominal'!$A$3:$CA$3,0),0)</f>
        <v>12.26</v>
      </c>
      <c r="BX127" s="32">
        <f>VLOOKUP($A127,'Annual_Prices-Nominal'!$A:$CA,MATCH(BX$3,'Annual_Prices-Nominal'!$A$3:$CA$3,0),0)</f>
        <v>12.26</v>
      </c>
      <c r="BY127" s="32">
        <f>VLOOKUP($A127,'Annual_Prices-Nominal'!$A:$CA,MATCH(BY$3,'Annual_Prices-Nominal'!$A$3:$CA$3,0),0)</f>
        <v>3.68</v>
      </c>
      <c r="BZ127" s="32">
        <f>VLOOKUP($A127,'Annual_Prices-Nominal'!$A:$CA,MATCH(BZ$3,'Annual_Prices-Nominal'!$A$3:$CA$3,0),0)</f>
        <v>3.68</v>
      </c>
      <c r="CA127" s="32">
        <f>VLOOKUP($A127,'Annual_Prices-Nominal'!$A:$CA,MATCH(CA$3,'Annual_Prices-Nominal'!$A$3:$CA$3,0),0)</f>
        <v>3.5868720000000001</v>
      </c>
      <c r="CB127" s="38">
        <f>VLOOKUP($A127,'Annual_Prices-Nominal'!$A:$CA,MATCH(CB$3,'Annual_Prices-Nominal'!$A$3:$CA$3,0),0)</f>
        <v>2.2451319999999999</v>
      </c>
      <c r="CD127" s="39">
        <f>VLOOKUP($A127,GDP!$A$8:$D$50,3,0)</f>
        <v>1.8060544782277459E-2</v>
      </c>
    </row>
    <row r="128" spans="1:82" ht="14.4" x14ac:dyDescent="0.3">
      <c r="A128" s="23">
        <f t="shared" si="22"/>
        <v>2033</v>
      </c>
      <c r="B128" s="27">
        <f t="shared" si="23"/>
        <v>48700</v>
      </c>
      <c r="C128" s="31">
        <v>34.885269999999998</v>
      </c>
      <c r="D128" s="32">
        <v>32.716259999999998</v>
      </c>
      <c r="E128" s="32">
        <v>34.443249999999999</v>
      </c>
      <c r="F128" s="32">
        <v>32.492139999999999</v>
      </c>
      <c r="G128" s="32">
        <v>33.988799999999998</v>
      </c>
      <c r="H128" s="32">
        <v>30.95382</v>
      </c>
      <c r="I128" s="32">
        <v>32.71</v>
      </c>
      <c r="J128" s="32">
        <v>32.15</v>
      </c>
      <c r="K128" s="32">
        <v>32.61</v>
      </c>
      <c r="L128" s="32">
        <v>32.07</v>
      </c>
      <c r="M128" s="32">
        <v>28.9</v>
      </c>
      <c r="N128" s="32">
        <v>30.6</v>
      </c>
      <c r="P128" s="32">
        <f>VLOOKUP($A128,'Annual_Prices-Nominal'!$A$4:$X$39,MATCH('Forecast-Peak_OffPeak-Nominal'!P$3,'Annual_Prices-Nominal'!$A$3:$X$3,0),FALSE)</f>
        <v>128.125</v>
      </c>
      <c r="Q128" s="32">
        <f>VLOOKUP($A128,'Annual_Prices-Nominal'!$A$4:$X$39,MATCH('Forecast-Peak_OffPeak-Nominal'!Q$3,'Annual_Prices-Nominal'!$A$3:$X$3,0),FALSE)</f>
        <v>129.21</v>
      </c>
      <c r="R128" s="32">
        <f>VLOOKUP($A128,'Annual_Prices-Nominal'!$A$4:$X$39,MATCH('Forecast-Peak_OffPeak-Nominal'!R$3,'Annual_Prices-Nominal'!$A$3:$X$3,0),FALSE)</f>
        <v>127.62</v>
      </c>
      <c r="S128" s="32">
        <f>VLOOKUP($A128,'Annual_Prices-Nominal'!$A$4:$X$39,MATCH('Forecast-Peak_OffPeak-Nominal'!S$3,'Annual_Prices-Nominal'!$A$3:$X$3,0),FALSE)</f>
        <v>126.68</v>
      </c>
      <c r="T128" s="32">
        <f>VLOOKUP($A128,'Annual_Prices-Nominal'!$A$4:$X$39,MATCH('Forecast-Peak_OffPeak-Nominal'!T$3,'Annual_Prices-Nominal'!$A$3:$X$3,0),FALSE)</f>
        <v>49.639489056337958</v>
      </c>
      <c r="U128" s="32">
        <f>VLOOKUP($A128,'Annual_Prices-Nominal'!$A$4:$X$39,MATCH('Forecast-Peak_OffPeak-Nominal'!U$3,'Annual_Prices-Nominal'!$A$3:$X$3,0),FALSE)</f>
        <v>46.91</v>
      </c>
      <c r="V128" s="32">
        <f>VLOOKUP($A128,'Annual_Prices-Nominal'!$A$4:$X$39,MATCH('Forecast-Peak_OffPeak-Nominal'!V$3,'Annual_Prices-Nominal'!$A$3:$X$3,0),FALSE)</f>
        <v>41.7516452173913</v>
      </c>
      <c r="W128" s="32">
        <f>VLOOKUP($A128,'Annual_Prices-Nominal'!$A$4:$X$39,MATCH('Forecast-Peak_OffPeak-Nominal'!W$3,'Annual_Prices-Nominal'!$A$3:$X$3,0),FALSE)</f>
        <v>16.54</v>
      </c>
      <c r="X128" s="32">
        <f>VLOOKUP($A128,'Annual_Prices-Nominal'!$A$4:$X$39,MATCH('Forecast-Peak_OffPeak-Nominal'!X$3,'Annual_Prices-Nominal'!$A$3:$X$3,0),FALSE)</f>
        <v>14.24</v>
      </c>
      <c r="Y128" s="38">
        <f>VLOOKUP($A128,'Annual_Prices-Nominal'!$A$4:$X$39,MATCH('Forecast-Peak_OffPeak-Nominal'!Y$3,'Annual_Prices-Nominal'!$A$3:$X$3,0),FALSE)</f>
        <v>41.901787234042558</v>
      </c>
      <c r="AA128" s="31">
        <v>4.2699999999999996</v>
      </c>
      <c r="AB128" s="32">
        <v>3.97</v>
      </c>
      <c r="AC128" s="32">
        <v>3.87</v>
      </c>
      <c r="AD128" s="32">
        <v>4.32</v>
      </c>
      <c r="AE128" s="32">
        <v>4.25</v>
      </c>
      <c r="AF128" s="32">
        <v>3.95</v>
      </c>
      <c r="AG128" s="38">
        <v>0.36328112213803349</v>
      </c>
      <c r="AI128" s="32">
        <v>4.8019880248892841</v>
      </c>
      <c r="AJ128" s="38">
        <v>4.3284814707263441</v>
      </c>
      <c r="AL128" s="33">
        <v>0.60917601032627189</v>
      </c>
      <c r="AM128" s="33">
        <v>0.81672523525034435</v>
      </c>
      <c r="AO128" s="34">
        <f>VLOOKUP($A128,'Annual_Prices-Nominal'!$A$4:$CH$39,MATCH('Forecast-Peak_OffPeak-Nominal'!AO$3,'Annual_Prices-Nominal'!$A$3:$CH$3,0),FALSE)</f>
        <v>2</v>
      </c>
      <c r="AP128" s="35">
        <f>VLOOKUP($A128,'Annual_Prices-Nominal'!$A$4:$CH$39,MATCH('Forecast-Peak_OffPeak-Nominal'!AP$3,'Annual_Prices-Nominal'!$A$3:$CH$3,0),FALSE)</f>
        <v>2</v>
      </c>
      <c r="AQ128" s="36">
        <f>IF(AND(MONTH($B128)&gt;=5,MONTH($B128)&lt;=9),VLOOKUP($A128,'Annual_Prices-Nominal'!$A$1:$AQ$39,MATCH('Forecast-Peak_OffPeak-Nominal'!AQ$2,'Annual_Prices-Nominal'!$A$2:$AQ$2,0),FALSE),0)</f>
        <v>365</v>
      </c>
      <c r="AR128" s="37">
        <f>IF(AND(MONTH($B128)&gt;=5,MONTH($B128)&lt;=9),VLOOKUP($A128,'Annual_Prices-Nominal'!$A$1:$AQ$39,MATCH('Forecast-Peak_OffPeak-Nominal'!AR$2,'Annual_Prices-Nominal'!$A$2:$AQ$2,0),FALSE),0)</f>
        <v>2500</v>
      </c>
      <c r="AT128" s="83">
        <f>VLOOKUP($A128,'Annual_Prices-Nominal'!$A$4:$CH$39,MATCH('Forecast-Peak_OffPeak-Nominal'!AT$3,'Annual_Prices-Nominal'!$A$3:$CH$3,0),FALSE)</f>
        <v>13.52</v>
      </c>
      <c r="AU128" s="38">
        <f>VLOOKUP($A128,'Annual_Prices-Nominal'!$A$4:$CH$39,MATCH('Forecast-Peak_OffPeak-Nominal'!AU$3,'Annual_Prices-Nominal'!$A$3:$CH$3,0),FALSE)</f>
        <v>13.52</v>
      </c>
      <c r="AV128" s="38">
        <f>VLOOKUP($A128,'Annual_Prices-Nominal'!$A$4:$CH$39,MATCH('Forecast-Peak_OffPeak-Nominal'!AV$3,'Annual_Prices-Nominal'!$A$3:$CH$3,0),FALSE)</f>
        <v>0</v>
      </c>
      <c r="AX128" s="31">
        <f t="shared" si="16"/>
        <v>8.7872216624685127</v>
      </c>
      <c r="AY128" s="32">
        <f t="shared" si="17"/>
        <v>8.7198101265822778</v>
      </c>
      <c r="AZ128" s="32">
        <f t="shared" si="18"/>
        <v>8.6047594936708851</v>
      </c>
      <c r="BA128" s="32">
        <f t="shared" si="19"/>
        <v>7.696470588235294</v>
      </c>
      <c r="BB128" s="32">
        <f t="shared" si="20"/>
        <v>7.6729411764705882</v>
      </c>
      <c r="BC128" s="38">
        <f t="shared" si="21"/>
        <v>6.689814814814814</v>
      </c>
      <c r="BE128" s="60">
        <v>212.7615409128334</v>
      </c>
      <c r="BF128" s="38">
        <v>282.65479025842285</v>
      </c>
      <c r="BH128" s="31">
        <f>VLOOKUP($A128,'Annual_Prices-Nominal'!$A:$CA,MATCH(BH$3,'Annual_Prices-Nominal'!$A$3:$CA$3,0),0)</f>
        <v>33</v>
      </c>
      <c r="BI128" s="31">
        <f>VLOOKUP($A128,'Annual_Prices-Nominal'!$A:$CA,MATCH(BI$3,'Annual_Prices-Nominal'!$A$3:$CA$3,0),0)</f>
        <v>4.238823</v>
      </c>
      <c r="BJ128" s="32">
        <f>VLOOKUP($A128,'Annual_Prices-Nominal'!$A:$CA,MATCH(BJ$3,'Annual_Prices-Nominal'!$A$3:$CA$3,0),0)</f>
        <v>4.238823</v>
      </c>
      <c r="BK128" s="32">
        <f>VLOOKUP($A128,'Annual_Prices-Nominal'!$A:$CA,MATCH(BK$3,'Annual_Prices-Nominal'!$A$3:$CA$3,0),0)</f>
        <v>12.26</v>
      </c>
      <c r="BL128" s="32">
        <f>VLOOKUP($A128,'Annual_Prices-Nominal'!$A:$CA,MATCH(BL$3,'Annual_Prices-Nominal'!$A$3:$CA$3,0),0)</f>
        <v>12.26</v>
      </c>
      <c r="BM128" s="32">
        <f>VLOOKUP($A128,'Annual_Prices-Nominal'!$A:$CA,MATCH(BM$3,'Annual_Prices-Nominal'!$A$3:$CA$3,0),0)</f>
        <v>3.68</v>
      </c>
      <c r="BN128" s="32">
        <f>VLOOKUP($A128,'Annual_Prices-Nominal'!$A:$CA,MATCH(BN$3,'Annual_Prices-Nominal'!$A$3:$CA$3,0),0)</f>
        <v>3.68</v>
      </c>
      <c r="BO128" s="32">
        <f>VLOOKUP($A128,'Annual_Prices-Nominal'!$A:$CA,MATCH(BO$3,'Annual_Prices-Nominal'!$A$3:$CA$3,0),0)</f>
        <v>3.68</v>
      </c>
      <c r="BP128" s="32">
        <f>VLOOKUP($A128,'Annual_Prices-Nominal'!$A:$CA,MATCH(BP$3,'Annual_Prices-Nominal'!$A$3:$CA$3,0),0)</f>
        <v>4.9000000000000004</v>
      </c>
      <c r="BQ128" s="32">
        <f>VLOOKUP($A128,'Annual_Prices-Nominal'!$A:$CA,MATCH(BQ$3,'Annual_Prices-Nominal'!$A$3:$CA$3,0),0)</f>
        <v>12.87</v>
      </c>
      <c r="BR128" s="32">
        <f>VLOOKUP($A128,'Annual_Prices-Nominal'!$A:$CA,MATCH(BR$3,'Annual_Prices-Nominal'!$A$3:$CA$3,0),0)</f>
        <v>19.61</v>
      </c>
      <c r="BS128" s="32">
        <f>VLOOKUP($A128,'Annual_Prices-Nominal'!$A:$CA,MATCH(BS$3,'Annual_Prices-Nominal'!$A$3:$CA$3,0),0)</f>
        <v>18.39</v>
      </c>
      <c r="BT128" s="32">
        <f>VLOOKUP($A128,'Annual_Prices-Nominal'!$A:$CA,MATCH(BT$3,'Annual_Prices-Nominal'!$A$3:$CA$3,0),0)</f>
        <v>14.71</v>
      </c>
      <c r="BU128" s="32">
        <f>VLOOKUP($A128,'Annual_Prices-Nominal'!$A:$CA,MATCH(BU$3,'Annual_Prices-Nominal'!$A$3:$CA$3,0),0)</f>
        <v>14.71</v>
      </c>
      <c r="BV128" s="32">
        <f>VLOOKUP($A128,'Annual_Prices-Nominal'!$A:$CA,MATCH(BV$3,'Annual_Prices-Nominal'!$A$3:$CA$3,0),0)</f>
        <v>14.71</v>
      </c>
      <c r="BW128" s="32">
        <f>VLOOKUP($A128,'Annual_Prices-Nominal'!$A:$CA,MATCH(BW$3,'Annual_Prices-Nominal'!$A$3:$CA$3,0),0)</f>
        <v>12.26</v>
      </c>
      <c r="BX128" s="32">
        <f>VLOOKUP($A128,'Annual_Prices-Nominal'!$A:$CA,MATCH(BX$3,'Annual_Prices-Nominal'!$A$3:$CA$3,0),0)</f>
        <v>12.26</v>
      </c>
      <c r="BY128" s="32">
        <f>VLOOKUP($A128,'Annual_Prices-Nominal'!$A:$CA,MATCH(BY$3,'Annual_Prices-Nominal'!$A$3:$CA$3,0),0)</f>
        <v>3.68</v>
      </c>
      <c r="BZ128" s="32">
        <f>VLOOKUP($A128,'Annual_Prices-Nominal'!$A:$CA,MATCH(BZ$3,'Annual_Prices-Nominal'!$A$3:$CA$3,0),0)</f>
        <v>3.68</v>
      </c>
      <c r="CA128" s="32">
        <f>VLOOKUP($A128,'Annual_Prices-Nominal'!$A:$CA,MATCH(CA$3,'Annual_Prices-Nominal'!$A$3:$CA$3,0),0)</f>
        <v>3.5868720000000001</v>
      </c>
      <c r="CB128" s="38">
        <f>VLOOKUP($A128,'Annual_Prices-Nominal'!$A:$CA,MATCH(CB$3,'Annual_Prices-Nominal'!$A$3:$CA$3,0),0)</f>
        <v>2.2451319999999999</v>
      </c>
      <c r="CD128" s="39">
        <f>VLOOKUP($A128,GDP!$A$8:$D$50,3,0)</f>
        <v>1.8060544782277459E-2</v>
      </c>
    </row>
    <row r="129" spans="1:82" ht="14.4" x14ac:dyDescent="0.3">
      <c r="A129" s="23">
        <f t="shared" si="22"/>
        <v>2033</v>
      </c>
      <c r="B129" s="27">
        <f t="shared" si="23"/>
        <v>48731</v>
      </c>
      <c r="C129" s="31">
        <v>37.281790000000001</v>
      </c>
      <c r="D129" s="32">
        <v>33.091569999999997</v>
      </c>
      <c r="E129" s="32">
        <v>39.610750000000003</v>
      </c>
      <c r="F129" s="32">
        <v>33.07056</v>
      </c>
      <c r="G129" s="32">
        <v>40.037619999999997</v>
      </c>
      <c r="H129" s="32">
        <v>32.277290000000001</v>
      </c>
      <c r="I129" s="32">
        <v>32.090000000000003</v>
      </c>
      <c r="J129" s="32">
        <v>31.47</v>
      </c>
      <c r="K129" s="32">
        <v>31.78</v>
      </c>
      <c r="L129" s="32">
        <v>31.12</v>
      </c>
      <c r="M129" s="32">
        <v>26.37</v>
      </c>
      <c r="N129" s="32">
        <v>28.84</v>
      </c>
      <c r="P129" s="32">
        <f>VLOOKUP($A129,'Annual_Prices-Nominal'!$A$4:$X$39,MATCH('Forecast-Peak_OffPeak-Nominal'!P$3,'Annual_Prices-Nominal'!$A$3:$X$3,0),FALSE)</f>
        <v>128.125</v>
      </c>
      <c r="Q129" s="32">
        <f>VLOOKUP($A129,'Annual_Prices-Nominal'!$A$4:$X$39,MATCH('Forecast-Peak_OffPeak-Nominal'!Q$3,'Annual_Prices-Nominal'!$A$3:$X$3,0),FALSE)</f>
        <v>129.21</v>
      </c>
      <c r="R129" s="32">
        <f>VLOOKUP($A129,'Annual_Prices-Nominal'!$A$4:$X$39,MATCH('Forecast-Peak_OffPeak-Nominal'!R$3,'Annual_Prices-Nominal'!$A$3:$X$3,0),FALSE)</f>
        <v>127.62</v>
      </c>
      <c r="S129" s="32">
        <f>VLOOKUP($A129,'Annual_Prices-Nominal'!$A$4:$X$39,MATCH('Forecast-Peak_OffPeak-Nominal'!S$3,'Annual_Prices-Nominal'!$A$3:$X$3,0),FALSE)</f>
        <v>126.68</v>
      </c>
      <c r="T129" s="32">
        <f>VLOOKUP($A129,'Annual_Prices-Nominal'!$A$4:$X$39,MATCH('Forecast-Peak_OffPeak-Nominal'!T$3,'Annual_Prices-Nominal'!$A$3:$X$3,0),FALSE)</f>
        <v>49.639489056337958</v>
      </c>
      <c r="U129" s="32">
        <f>VLOOKUP($A129,'Annual_Prices-Nominal'!$A$4:$X$39,MATCH('Forecast-Peak_OffPeak-Nominal'!U$3,'Annual_Prices-Nominal'!$A$3:$X$3,0),FALSE)</f>
        <v>46.91</v>
      </c>
      <c r="V129" s="32">
        <f>VLOOKUP($A129,'Annual_Prices-Nominal'!$A$4:$X$39,MATCH('Forecast-Peak_OffPeak-Nominal'!V$3,'Annual_Prices-Nominal'!$A$3:$X$3,0),FALSE)</f>
        <v>41.7516452173913</v>
      </c>
      <c r="W129" s="32">
        <f>VLOOKUP($A129,'Annual_Prices-Nominal'!$A$4:$X$39,MATCH('Forecast-Peak_OffPeak-Nominal'!W$3,'Annual_Prices-Nominal'!$A$3:$X$3,0),FALSE)</f>
        <v>16.54</v>
      </c>
      <c r="X129" s="32">
        <f>VLOOKUP($A129,'Annual_Prices-Nominal'!$A$4:$X$39,MATCH('Forecast-Peak_OffPeak-Nominal'!X$3,'Annual_Prices-Nominal'!$A$3:$X$3,0),FALSE)</f>
        <v>14.24</v>
      </c>
      <c r="Y129" s="38">
        <f>VLOOKUP($A129,'Annual_Prices-Nominal'!$A$4:$X$39,MATCH('Forecast-Peak_OffPeak-Nominal'!Y$3,'Annual_Prices-Nominal'!$A$3:$X$3,0),FALSE)</f>
        <v>41.901787234042558</v>
      </c>
      <c r="AA129" s="31">
        <v>4.26</v>
      </c>
      <c r="AB129" s="32">
        <v>3.9</v>
      </c>
      <c r="AC129" s="32">
        <v>3.92</v>
      </c>
      <c r="AD129" s="32">
        <v>4.25</v>
      </c>
      <c r="AE129" s="32">
        <v>4.26</v>
      </c>
      <c r="AF129" s="32">
        <v>4.07</v>
      </c>
      <c r="AG129" s="38">
        <v>0.36328112213803349</v>
      </c>
      <c r="AI129" s="32">
        <v>4.7892323442961047</v>
      </c>
      <c r="AJ129" s="38">
        <v>4.3157257901331647</v>
      </c>
      <c r="AL129" s="33">
        <v>0.6120547995290474</v>
      </c>
      <c r="AM129" s="33">
        <v>0.81960402445311986</v>
      </c>
      <c r="AO129" s="34">
        <f>VLOOKUP($A129,'Annual_Prices-Nominal'!$A$4:$CH$39,MATCH('Forecast-Peak_OffPeak-Nominal'!AO$3,'Annual_Prices-Nominal'!$A$3:$CH$3,0),FALSE)</f>
        <v>2</v>
      </c>
      <c r="AP129" s="35">
        <f>VLOOKUP($A129,'Annual_Prices-Nominal'!$A$4:$CH$39,MATCH('Forecast-Peak_OffPeak-Nominal'!AP$3,'Annual_Prices-Nominal'!$A$3:$CH$3,0),FALSE)</f>
        <v>2</v>
      </c>
      <c r="AQ129" s="36">
        <f>IF(AND(MONTH($B129)&gt;=5,MONTH($B129)&lt;=9),VLOOKUP($A129,'Annual_Prices-Nominal'!$A$1:$AQ$39,MATCH('Forecast-Peak_OffPeak-Nominal'!AQ$2,'Annual_Prices-Nominal'!$A$2:$AQ$2,0),FALSE),0)</f>
        <v>365</v>
      </c>
      <c r="AR129" s="37">
        <f>IF(AND(MONTH($B129)&gt;=5,MONTH($B129)&lt;=9),VLOOKUP($A129,'Annual_Prices-Nominal'!$A$1:$AQ$39,MATCH('Forecast-Peak_OffPeak-Nominal'!AR$2,'Annual_Prices-Nominal'!$A$2:$AQ$2,0),FALSE),0)</f>
        <v>2500</v>
      </c>
      <c r="AT129" s="83">
        <f>VLOOKUP($A129,'Annual_Prices-Nominal'!$A$4:$CH$39,MATCH('Forecast-Peak_OffPeak-Nominal'!AT$3,'Annual_Prices-Nominal'!$A$3:$CH$3,0),FALSE)</f>
        <v>13.52</v>
      </c>
      <c r="AU129" s="38">
        <f>VLOOKUP($A129,'Annual_Prices-Nominal'!$A$4:$CH$39,MATCH('Forecast-Peak_OffPeak-Nominal'!AU$3,'Annual_Prices-Nominal'!$A$3:$CH$3,0),FALSE)</f>
        <v>13.52</v>
      </c>
      <c r="AV129" s="38">
        <f>VLOOKUP($A129,'Annual_Prices-Nominal'!$A$4:$CH$39,MATCH('Forecast-Peak_OffPeak-Nominal'!AV$3,'Annual_Prices-Nominal'!$A$3:$CH$3,0),FALSE)</f>
        <v>0</v>
      </c>
      <c r="AX129" s="31">
        <f t="shared" si="16"/>
        <v>9.5594333333333346</v>
      </c>
      <c r="AY129" s="32">
        <f t="shared" si="17"/>
        <v>9.7323710073710075</v>
      </c>
      <c r="AZ129" s="32">
        <f t="shared" si="18"/>
        <v>9.8372530712530697</v>
      </c>
      <c r="BA129" s="32">
        <f t="shared" si="19"/>
        <v>7.5328638497652598</v>
      </c>
      <c r="BB129" s="32">
        <f t="shared" si="20"/>
        <v>7.4600938967136159</v>
      </c>
      <c r="BC129" s="38">
        <f t="shared" si="21"/>
        <v>6.2047058823529415</v>
      </c>
      <c r="BE129" s="60">
        <v>212.7615409128334</v>
      </c>
      <c r="BF129" s="38">
        <v>282.65479025842285</v>
      </c>
      <c r="BH129" s="31">
        <f>VLOOKUP($A129,'Annual_Prices-Nominal'!$A:$CA,MATCH(BH$3,'Annual_Prices-Nominal'!$A$3:$CA$3,0),0)</f>
        <v>33</v>
      </c>
      <c r="BI129" s="31">
        <f>VLOOKUP($A129,'Annual_Prices-Nominal'!$A:$CA,MATCH(BI$3,'Annual_Prices-Nominal'!$A$3:$CA$3,0),0)</f>
        <v>4.238823</v>
      </c>
      <c r="BJ129" s="32">
        <f>VLOOKUP($A129,'Annual_Prices-Nominal'!$A:$CA,MATCH(BJ$3,'Annual_Prices-Nominal'!$A$3:$CA$3,0),0)</f>
        <v>4.238823</v>
      </c>
      <c r="BK129" s="32">
        <f>VLOOKUP($A129,'Annual_Prices-Nominal'!$A:$CA,MATCH(BK$3,'Annual_Prices-Nominal'!$A$3:$CA$3,0),0)</f>
        <v>12.26</v>
      </c>
      <c r="BL129" s="32">
        <f>VLOOKUP($A129,'Annual_Prices-Nominal'!$A:$CA,MATCH(BL$3,'Annual_Prices-Nominal'!$A$3:$CA$3,0),0)</f>
        <v>12.26</v>
      </c>
      <c r="BM129" s="32">
        <f>VLOOKUP($A129,'Annual_Prices-Nominal'!$A:$CA,MATCH(BM$3,'Annual_Prices-Nominal'!$A$3:$CA$3,0),0)</f>
        <v>3.68</v>
      </c>
      <c r="BN129" s="32">
        <f>VLOOKUP($A129,'Annual_Prices-Nominal'!$A:$CA,MATCH(BN$3,'Annual_Prices-Nominal'!$A$3:$CA$3,0),0)</f>
        <v>3.68</v>
      </c>
      <c r="BO129" s="32">
        <f>VLOOKUP($A129,'Annual_Prices-Nominal'!$A:$CA,MATCH(BO$3,'Annual_Prices-Nominal'!$A$3:$CA$3,0),0)</f>
        <v>3.68</v>
      </c>
      <c r="BP129" s="32">
        <f>VLOOKUP($A129,'Annual_Prices-Nominal'!$A:$CA,MATCH(BP$3,'Annual_Prices-Nominal'!$A$3:$CA$3,0),0)</f>
        <v>4.9000000000000004</v>
      </c>
      <c r="BQ129" s="32">
        <f>VLOOKUP($A129,'Annual_Prices-Nominal'!$A:$CA,MATCH(BQ$3,'Annual_Prices-Nominal'!$A$3:$CA$3,0),0)</f>
        <v>12.87</v>
      </c>
      <c r="BR129" s="32">
        <f>VLOOKUP($A129,'Annual_Prices-Nominal'!$A:$CA,MATCH(BR$3,'Annual_Prices-Nominal'!$A$3:$CA$3,0),0)</f>
        <v>19.61</v>
      </c>
      <c r="BS129" s="32">
        <f>VLOOKUP($A129,'Annual_Prices-Nominal'!$A:$CA,MATCH(BS$3,'Annual_Prices-Nominal'!$A$3:$CA$3,0),0)</f>
        <v>18.39</v>
      </c>
      <c r="BT129" s="32">
        <f>VLOOKUP($A129,'Annual_Prices-Nominal'!$A:$CA,MATCH(BT$3,'Annual_Prices-Nominal'!$A$3:$CA$3,0),0)</f>
        <v>14.71</v>
      </c>
      <c r="BU129" s="32">
        <f>VLOOKUP($A129,'Annual_Prices-Nominal'!$A:$CA,MATCH(BU$3,'Annual_Prices-Nominal'!$A$3:$CA$3,0),0)</f>
        <v>14.71</v>
      </c>
      <c r="BV129" s="32">
        <f>VLOOKUP($A129,'Annual_Prices-Nominal'!$A:$CA,MATCH(BV$3,'Annual_Prices-Nominal'!$A$3:$CA$3,0),0)</f>
        <v>14.71</v>
      </c>
      <c r="BW129" s="32">
        <f>VLOOKUP($A129,'Annual_Prices-Nominal'!$A:$CA,MATCH(BW$3,'Annual_Prices-Nominal'!$A$3:$CA$3,0),0)</f>
        <v>12.26</v>
      </c>
      <c r="BX129" s="32">
        <f>VLOOKUP($A129,'Annual_Prices-Nominal'!$A:$CA,MATCH(BX$3,'Annual_Prices-Nominal'!$A$3:$CA$3,0),0)</f>
        <v>12.26</v>
      </c>
      <c r="BY129" s="32">
        <f>VLOOKUP($A129,'Annual_Prices-Nominal'!$A:$CA,MATCH(BY$3,'Annual_Prices-Nominal'!$A$3:$CA$3,0),0)</f>
        <v>3.68</v>
      </c>
      <c r="BZ129" s="32">
        <f>VLOOKUP($A129,'Annual_Prices-Nominal'!$A:$CA,MATCH(BZ$3,'Annual_Prices-Nominal'!$A$3:$CA$3,0),0)</f>
        <v>3.68</v>
      </c>
      <c r="CA129" s="32">
        <f>VLOOKUP($A129,'Annual_Prices-Nominal'!$A:$CA,MATCH(CA$3,'Annual_Prices-Nominal'!$A$3:$CA$3,0),0)</f>
        <v>3.5868720000000001</v>
      </c>
      <c r="CB129" s="38">
        <f>VLOOKUP($A129,'Annual_Prices-Nominal'!$A:$CA,MATCH(CB$3,'Annual_Prices-Nominal'!$A$3:$CA$3,0),0)</f>
        <v>2.2451319999999999</v>
      </c>
      <c r="CD129" s="39">
        <f>VLOOKUP($A129,GDP!$A$8:$D$50,3,0)</f>
        <v>1.8060544782277459E-2</v>
      </c>
    </row>
    <row r="130" spans="1:82" ht="14.4" x14ac:dyDescent="0.3">
      <c r="A130" s="23">
        <f t="shared" si="22"/>
        <v>2033</v>
      </c>
      <c r="B130" s="27">
        <f t="shared" si="23"/>
        <v>48761</v>
      </c>
      <c r="C130" s="31">
        <v>39.498109999999997</v>
      </c>
      <c r="D130" s="32">
        <v>34.211089999999999</v>
      </c>
      <c r="E130" s="32">
        <v>42.66854</v>
      </c>
      <c r="F130" s="32">
        <v>35.474269999999997</v>
      </c>
      <c r="G130" s="32">
        <v>43.605890000000002</v>
      </c>
      <c r="H130" s="32">
        <v>35.204630000000002</v>
      </c>
      <c r="I130" s="32">
        <v>32.9</v>
      </c>
      <c r="J130" s="32">
        <v>32.03</v>
      </c>
      <c r="K130" s="32">
        <v>32.36</v>
      </c>
      <c r="L130" s="32">
        <v>31.4</v>
      </c>
      <c r="M130" s="32">
        <v>31.17</v>
      </c>
      <c r="N130" s="32">
        <v>29.81</v>
      </c>
      <c r="P130" s="32">
        <f>VLOOKUP($A130,'Annual_Prices-Nominal'!$A$4:$X$39,MATCH('Forecast-Peak_OffPeak-Nominal'!P$3,'Annual_Prices-Nominal'!$A$3:$X$3,0),FALSE)</f>
        <v>128.125</v>
      </c>
      <c r="Q130" s="32">
        <f>VLOOKUP($A130,'Annual_Prices-Nominal'!$A$4:$X$39,MATCH('Forecast-Peak_OffPeak-Nominal'!Q$3,'Annual_Prices-Nominal'!$A$3:$X$3,0),FALSE)</f>
        <v>129.21</v>
      </c>
      <c r="R130" s="32">
        <f>VLOOKUP($A130,'Annual_Prices-Nominal'!$A$4:$X$39,MATCH('Forecast-Peak_OffPeak-Nominal'!R$3,'Annual_Prices-Nominal'!$A$3:$X$3,0),FALSE)</f>
        <v>127.62</v>
      </c>
      <c r="S130" s="32">
        <f>VLOOKUP($A130,'Annual_Prices-Nominal'!$A$4:$X$39,MATCH('Forecast-Peak_OffPeak-Nominal'!S$3,'Annual_Prices-Nominal'!$A$3:$X$3,0),FALSE)</f>
        <v>126.68</v>
      </c>
      <c r="T130" s="32">
        <f>VLOOKUP($A130,'Annual_Prices-Nominal'!$A$4:$X$39,MATCH('Forecast-Peak_OffPeak-Nominal'!T$3,'Annual_Prices-Nominal'!$A$3:$X$3,0),FALSE)</f>
        <v>49.639489056337958</v>
      </c>
      <c r="U130" s="32">
        <f>VLOOKUP($A130,'Annual_Prices-Nominal'!$A$4:$X$39,MATCH('Forecast-Peak_OffPeak-Nominal'!U$3,'Annual_Prices-Nominal'!$A$3:$X$3,0),FALSE)</f>
        <v>46.91</v>
      </c>
      <c r="V130" s="32">
        <f>VLOOKUP($A130,'Annual_Prices-Nominal'!$A$4:$X$39,MATCH('Forecast-Peak_OffPeak-Nominal'!V$3,'Annual_Prices-Nominal'!$A$3:$X$3,0),FALSE)</f>
        <v>41.7516452173913</v>
      </c>
      <c r="W130" s="32">
        <f>VLOOKUP($A130,'Annual_Prices-Nominal'!$A$4:$X$39,MATCH('Forecast-Peak_OffPeak-Nominal'!W$3,'Annual_Prices-Nominal'!$A$3:$X$3,0),FALSE)</f>
        <v>16.54</v>
      </c>
      <c r="X130" s="32">
        <f>VLOOKUP($A130,'Annual_Prices-Nominal'!$A$4:$X$39,MATCH('Forecast-Peak_OffPeak-Nominal'!X$3,'Annual_Prices-Nominal'!$A$3:$X$3,0),FALSE)</f>
        <v>14.24</v>
      </c>
      <c r="Y130" s="38">
        <f>VLOOKUP($A130,'Annual_Prices-Nominal'!$A$4:$X$39,MATCH('Forecast-Peak_OffPeak-Nominal'!Y$3,'Annual_Prices-Nominal'!$A$3:$X$3,0),FALSE)</f>
        <v>41.901787234042558</v>
      </c>
      <c r="AA130" s="31">
        <v>4.25</v>
      </c>
      <c r="AB130" s="32">
        <v>3.89</v>
      </c>
      <c r="AC130" s="32">
        <v>3.86</v>
      </c>
      <c r="AD130" s="32">
        <v>4.2300000000000004</v>
      </c>
      <c r="AE130" s="32">
        <v>4.24</v>
      </c>
      <c r="AF130" s="32">
        <v>3.94</v>
      </c>
      <c r="AG130" s="38">
        <v>0.36328112213803349</v>
      </c>
      <c r="AI130" s="32">
        <v>4.7802245956120339</v>
      </c>
      <c r="AJ130" s="38">
        <v>4.306718041449094</v>
      </c>
      <c r="AL130" s="33">
        <v>0.60696544379490747</v>
      </c>
      <c r="AM130" s="33">
        <v>0.81451466871897993</v>
      </c>
      <c r="AO130" s="34">
        <f>VLOOKUP($A130,'Annual_Prices-Nominal'!$A$4:$CH$39,MATCH('Forecast-Peak_OffPeak-Nominal'!AO$3,'Annual_Prices-Nominal'!$A$3:$CH$3,0),FALSE)</f>
        <v>2</v>
      </c>
      <c r="AP130" s="35">
        <f>VLOOKUP($A130,'Annual_Prices-Nominal'!$A$4:$CH$39,MATCH('Forecast-Peak_OffPeak-Nominal'!AP$3,'Annual_Prices-Nominal'!$A$3:$CH$3,0),FALSE)</f>
        <v>2</v>
      </c>
      <c r="AQ130" s="36">
        <f>IF(AND(MONTH($B130)&gt;=5,MONTH($B130)&lt;=9),VLOOKUP($A130,'Annual_Prices-Nominal'!$A$1:$AQ$39,MATCH('Forecast-Peak_OffPeak-Nominal'!AQ$2,'Annual_Prices-Nominal'!$A$2:$AQ$2,0),FALSE),0)</f>
        <v>365</v>
      </c>
      <c r="AR130" s="37">
        <f>IF(AND(MONTH($B130)&gt;=5,MONTH($B130)&lt;=9),VLOOKUP($A130,'Annual_Prices-Nominal'!$A$1:$AQ$39,MATCH('Forecast-Peak_OffPeak-Nominal'!AR$2,'Annual_Prices-Nominal'!$A$2:$AQ$2,0),FALSE),0)</f>
        <v>2500</v>
      </c>
      <c r="AT130" s="83">
        <f>VLOOKUP($A130,'Annual_Prices-Nominal'!$A$4:$CH$39,MATCH('Forecast-Peak_OffPeak-Nominal'!AT$3,'Annual_Prices-Nominal'!$A$3:$CH$3,0),FALSE)</f>
        <v>13.52</v>
      </c>
      <c r="AU130" s="38">
        <f>VLOOKUP($A130,'Annual_Prices-Nominal'!$A$4:$CH$39,MATCH('Forecast-Peak_OffPeak-Nominal'!AU$3,'Annual_Prices-Nominal'!$A$3:$CH$3,0),FALSE)</f>
        <v>13.52</v>
      </c>
      <c r="AV130" s="38">
        <f>VLOOKUP($A130,'Annual_Prices-Nominal'!$A$4:$CH$39,MATCH('Forecast-Peak_OffPeak-Nominal'!AV$3,'Annual_Prices-Nominal'!$A$3:$CH$3,0),FALSE)</f>
        <v>0</v>
      </c>
      <c r="AX130" s="31">
        <f t="shared" si="16"/>
        <v>10.153755784061696</v>
      </c>
      <c r="AY130" s="32">
        <f t="shared" si="17"/>
        <v>10.829578680203046</v>
      </c>
      <c r="AZ130" s="32">
        <f t="shared" si="18"/>
        <v>11.067484771573605</v>
      </c>
      <c r="BA130" s="32">
        <f t="shared" si="19"/>
        <v>7.7594339622641506</v>
      </c>
      <c r="BB130" s="32">
        <f t="shared" si="20"/>
        <v>7.632075471698113</v>
      </c>
      <c r="BC130" s="38">
        <f t="shared" si="21"/>
        <v>7.3687943262411348</v>
      </c>
      <c r="BE130" s="60">
        <v>212.7615409128334</v>
      </c>
      <c r="BF130" s="38">
        <v>282.65479025842285</v>
      </c>
      <c r="BH130" s="31">
        <f>VLOOKUP($A130,'Annual_Prices-Nominal'!$A:$CA,MATCH(BH$3,'Annual_Prices-Nominal'!$A$3:$CA$3,0),0)</f>
        <v>33</v>
      </c>
      <c r="BI130" s="31">
        <f>VLOOKUP($A130,'Annual_Prices-Nominal'!$A:$CA,MATCH(BI$3,'Annual_Prices-Nominal'!$A$3:$CA$3,0),0)</f>
        <v>4.238823</v>
      </c>
      <c r="BJ130" s="32">
        <f>VLOOKUP($A130,'Annual_Prices-Nominal'!$A:$CA,MATCH(BJ$3,'Annual_Prices-Nominal'!$A$3:$CA$3,0),0)</f>
        <v>4.238823</v>
      </c>
      <c r="BK130" s="32">
        <f>VLOOKUP($A130,'Annual_Prices-Nominal'!$A:$CA,MATCH(BK$3,'Annual_Prices-Nominal'!$A$3:$CA$3,0),0)</f>
        <v>12.26</v>
      </c>
      <c r="BL130" s="32">
        <f>VLOOKUP($A130,'Annual_Prices-Nominal'!$A:$CA,MATCH(BL$3,'Annual_Prices-Nominal'!$A$3:$CA$3,0),0)</f>
        <v>12.26</v>
      </c>
      <c r="BM130" s="32">
        <f>VLOOKUP($A130,'Annual_Prices-Nominal'!$A:$CA,MATCH(BM$3,'Annual_Prices-Nominal'!$A$3:$CA$3,0),0)</f>
        <v>3.68</v>
      </c>
      <c r="BN130" s="32">
        <f>VLOOKUP($A130,'Annual_Prices-Nominal'!$A:$CA,MATCH(BN$3,'Annual_Prices-Nominal'!$A$3:$CA$3,0),0)</f>
        <v>3.68</v>
      </c>
      <c r="BO130" s="32">
        <f>VLOOKUP($A130,'Annual_Prices-Nominal'!$A:$CA,MATCH(BO$3,'Annual_Prices-Nominal'!$A$3:$CA$3,0),0)</f>
        <v>3.68</v>
      </c>
      <c r="BP130" s="32">
        <f>VLOOKUP($A130,'Annual_Prices-Nominal'!$A:$CA,MATCH(BP$3,'Annual_Prices-Nominal'!$A$3:$CA$3,0),0)</f>
        <v>4.9000000000000004</v>
      </c>
      <c r="BQ130" s="32">
        <f>VLOOKUP($A130,'Annual_Prices-Nominal'!$A:$CA,MATCH(BQ$3,'Annual_Prices-Nominal'!$A$3:$CA$3,0),0)</f>
        <v>12.87</v>
      </c>
      <c r="BR130" s="32">
        <f>VLOOKUP($A130,'Annual_Prices-Nominal'!$A:$CA,MATCH(BR$3,'Annual_Prices-Nominal'!$A$3:$CA$3,0),0)</f>
        <v>19.61</v>
      </c>
      <c r="BS130" s="32">
        <f>VLOOKUP($A130,'Annual_Prices-Nominal'!$A:$CA,MATCH(BS$3,'Annual_Prices-Nominal'!$A$3:$CA$3,0),0)</f>
        <v>18.39</v>
      </c>
      <c r="BT130" s="32">
        <f>VLOOKUP($A130,'Annual_Prices-Nominal'!$A:$CA,MATCH(BT$3,'Annual_Prices-Nominal'!$A$3:$CA$3,0),0)</f>
        <v>14.71</v>
      </c>
      <c r="BU130" s="32">
        <f>VLOOKUP($A130,'Annual_Prices-Nominal'!$A:$CA,MATCH(BU$3,'Annual_Prices-Nominal'!$A$3:$CA$3,0),0)</f>
        <v>14.71</v>
      </c>
      <c r="BV130" s="32">
        <f>VLOOKUP($A130,'Annual_Prices-Nominal'!$A:$CA,MATCH(BV$3,'Annual_Prices-Nominal'!$A$3:$CA$3,0),0)</f>
        <v>14.71</v>
      </c>
      <c r="BW130" s="32">
        <f>VLOOKUP($A130,'Annual_Prices-Nominal'!$A:$CA,MATCH(BW$3,'Annual_Prices-Nominal'!$A$3:$CA$3,0),0)</f>
        <v>12.26</v>
      </c>
      <c r="BX130" s="32">
        <f>VLOOKUP($A130,'Annual_Prices-Nominal'!$A:$CA,MATCH(BX$3,'Annual_Prices-Nominal'!$A$3:$CA$3,0),0)</f>
        <v>12.26</v>
      </c>
      <c r="BY130" s="32">
        <f>VLOOKUP($A130,'Annual_Prices-Nominal'!$A:$CA,MATCH(BY$3,'Annual_Prices-Nominal'!$A$3:$CA$3,0),0)</f>
        <v>3.68</v>
      </c>
      <c r="BZ130" s="32">
        <f>VLOOKUP($A130,'Annual_Prices-Nominal'!$A:$CA,MATCH(BZ$3,'Annual_Prices-Nominal'!$A$3:$CA$3,0),0)</f>
        <v>3.68</v>
      </c>
      <c r="CA130" s="32">
        <f>VLOOKUP($A130,'Annual_Prices-Nominal'!$A:$CA,MATCH(CA$3,'Annual_Prices-Nominal'!$A$3:$CA$3,0),0)</f>
        <v>3.5868720000000001</v>
      </c>
      <c r="CB130" s="38">
        <f>VLOOKUP($A130,'Annual_Prices-Nominal'!$A:$CA,MATCH(CB$3,'Annual_Prices-Nominal'!$A$3:$CA$3,0),0)</f>
        <v>2.2451319999999999</v>
      </c>
      <c r="CD130" s="39">
        <f>VLOOKUP($A130,GDP!$A$8:$D$50,3,0)</f>
        <v>1.8060544782277459E-2</v>
      </c>
    </row>
    <row r="131" spans="1:82" ht="14.4" x14ac:dyDescent="0.3">
      <c r="A131" s="23">
        <f t="shared" si="22"/>
        <v>2033</v>
      </c>
      <c r="B131" s="27">
        <f t="shared" si="23"/>
        <v>48792</v>
      </c>
      <c r="C131" s="31">
        <v>37.809730000000002</v>
      </c>
      <c r="D131" s="32">
        <v>33.383659999999999</v>
      </c>
      <c r="E131" s="32">
        <v>38.680190000000003</v>
      </c>
      <c r="F131" s="32">
        <v>34.062629999999999</v>
      </c>
      <c r="G131" s="32">
        <v>39.296889999999998</v>
      </c>
      <c r="H131" s="32">
        <v>33.748899999999999</v>
      </c>
      <c r="I131" s="32">
        <v>31.5</v>
      </c>
      <c r="J131" s="32">
        <v>31.14</v>
      </c>
      <c r="K131" s="32">
        <v>31.1</v>
      </c>
      <c r="L131" s="32">
        <v>30.68</v>
      </c>
      <c r="M131" s="32">
        <v>28.39</v>
      </c>
      <c r="N131" s="32">
        <v>30.18</v>
      </c>
      <c r="P131" s="32">
        <f>VLOOKUP($A131,'Annual_Prices-Nominal'!$A$4:$X$39,MATCH('Forecast-Peak_OffPeak-Nominal'!P$3,'Annual_Prices-Nominal'!$A$3:$X$3,0),FALSE)</f>
        <v>128.125</v>
      </c>
      <c r="Q131" s="32">
        <f>VLOOKUP($A131,'Annual_Prices-Nominal'!$A$4:$X$39,MATCH('Forecast-Peak_OffPeak-Nominal'!Q$3,'Annual_Prices-Nominal'!$A$3:$X$3,0),FALSE)</f>
        <v>129.21</v>
      </c>
      <c r="R131" s="32">
        <f>VLOOKUP($A131,'Annual_Prices-Nominal'!$A$4:$X$39,MATCH('Forecast-Peak_OffPeak-Nominal'!R$3,'Annual_Prices-Nominal'!$A$3:$X$3,0),FALSE)</f>
        <v>127.62</v>
      </c>
      <c r="S131" s="32">
        <f>VLOOKUP($A131,'Annual_Prices-Nominal'!$A$4:$X$39,MATCH('Forecast-Peak_OffPeak-Nominal'!S$3,'Annual_Prices-Nominal'!$A$3:$X$3,0),FALSE)</f>
        <v>126.68</v>
      </c>
      <c r="T131" s="32">
        <f>VLOOKUP($A131,'Annual_Prices-Nominal'!$A$4:$X$39,MATCH('Forecast-Peak_OffPeak-Nominal'!T$3,'Annual_Prices-Nominal'!$A$3:$X$3,0),FALSE)</f>
        <v>49.639489056337958</v>
      </c>
      <c r="U131" s="32">
        <f>VLOOKUP($A131,'Annual_Prices-Nominal'!$A$4:$X$39,MATCH('Forecast-Peak_OffPeak-Nominal'!U$3,'Annual_Prices-Nominal'!$A$3:$X$3,0),FALSE)</f>
        <v>46.91</v>
      </c>
      <c r="V131" s="32">
        <f>VLOOKUP($A131,'Annual_Prices-Nominal'!$A$4:$X$39,MATCH('Forecast-Peak_OffPeak-Nominal'!V$3,'Annual_Prices-Nominal'!$A$3:$X$3,0),FALSE)</f>
        <v>41.7516452173913</v>
      </c>
      <c r="W131" s="32">
        <f>VLOOKUP($A131,'Annual_Prices-Nominal'!$A$4:$X$39,MATCH('Forecast-Peak_OffPeak-Nominal'!W$3,'Annual_Prices-Nominal'!$A$3:$X$3,0),FALSE)</f>
        <v>16.54</v>
      </c>
      <c r="X131" s="32">
        <f>VLOOKUP($A131,'Annual_Prices-Nominal'!$A$4:$X$39,MATCH('Forecast-Peak_OffPeak-Nominal'!X$3,'Annual_Prices-Nominal'!$A$3:$X$3,0),FALSE)</f>
        <v>14.24</v>
      </c>
      <c r="Y131" s="38">
        <f>VLOOKUP($A131,'Annual_Prices-Nominal'!$A$4:$X$39,MATCH('Forecast-Peak_OffPeak-Nominal'!Y$3,'Annual_Prices-Nominal'!$A$3:$X$3,0),FALSE)</f>
        <v>41.901787234042558</v>
      </c>
      <c r="AA131" s="31">
        <v>4.2</v>
      </c>
      <c r="AB131" s="32">
        <v>3.85</v>
      </c>
      <c r="AC131" s="32">
        <v>3.82</v>
      </c>
      <c r="AD131" s="32">
        <v>4.1900000000000004</v>
      </c>
      <c r="AE131" s="32">
        <v>4.1900000000000004</v>
      </c>
      <c r="AF131" s="32">
        <v>4</v>
      </c>
      <c r="AG131" s="38">
        <v>0.36328112213803349</v>
      </c>
      <c r="AI131" s="32">
        <v>4.7283090307898243</v>
      </c>
      <c r="AJ131" s="38">
        <v>4.2548024766268844</v>
      </c>
      <c r="AL131" s="33">
        <v>0.61284638548195725</v>
      </c>
      <c r="AM131" s="33">
        <v>0.82039561040602971</v>
      </c>
      <c r="AO131" s="34">
        <f>VLOOKUP($A131,'Annual_Prices-Nominal'!$A$4:$CH$39,MATCH('Forecast-Peak_OffPeak-Nominal'!AO$3,'Annual_Prices-Nominal'!$A$3:$CH$3,0),FALSE)</f>
        <v>2</v>
      </c>
      <c r="AP131" s="35">
        <f>VLOOKUP($A131,'Annual_Prices-Nominal'!$A$4:$CH$39,MATCH('Forecast-Peak_OffPeak-Nominal'!AP$3,'Annual_Prices-Nominal'!$A$3:$CH$3,0),FALSE)</f>
        <v>2</v>
      </c>
      <c r="AQ131" s="36">
        <f>IF(AND(MONTH($B131)&gt;=5,MONTH($B131)&lt;=9),VLOOKUP($A131,'Annual_Prices-Nominal'!$A$1:$AQ$39,MATCH('Forecast-Peak_OffPeak-Nominal'!AQ$2,'Annual_Prices-Nominal'!$A$2:$AQ$2,0),FALSE),0)</f>
        <v>365</v>
      </c>
      <c r="AR131" s="37">
        <f>IF(AND(MONTH($B131)&gt;=5,MONTH($B131)&lt;=9),VLOOKUP($A131,'Annual_Prices-Nominal'!$A$1:$AQ$39,MATCH('Forecast-Peak_OffPeak-Nominal'!AR$2,'Annual_Prices-Nominal'!$A$2:$AQ$2,0),FALSE),0)</f>
        <v>2500</v>
      </c>
      <c r="AT131" s="83">
        <f>VLOOKUP($A131,'Annual_Prices-Nominal'!$A$4:$CH$39,MATCH('Forecast-Peak_OffPeak-Nominal'!AT$3,'Annual_Prices-Nominal'!$A$3:$CH$3,0),FALSE)</f>
        <v>13.52</v>
      </c>
      <c r="AU131" s="38">
        <f>VLOOKUP($A131,'Annual_Prices-Nominal'!$A$4:$CH$39,MATCH('Forecast-Peak_OffPeak-Nominal'!AU$3,'Annual_Prices-Nominal'!$A$3:$CH$3,0),FALSE)</f>
        <v>13.52</v>
      </c>
      <c r="AV131" s="38">
        <f>VLOOKUP($A131,'Annual_Prices-Nominal'!$A$4:$CH$39,MATCH('Forecast-Peak_OffPeak-Nominal'!AV$3,'Annual_Prices-Nominal'!$A$3:$CH$3,0),FALSE)</f>
        <v>0</v>
      </c>
      <c r="AX131" s="31">
        <f t="shared" si="16"/>
        <v>9.8207090909090908</v>
      </c>
      <c r="AY131" s="32">
        <f t="shared" si="17"/>
        <v>9.6700475000000008</v>
      </c>
      <c r="AZ131" s="32">
        <f t="shared" si="18"/>
        <v>9.8242224999999994</v>
      </c>
      <c r="BA131" s="32">
        <f t="shared" si="19"/>
        <v>7.5178997613365146</v>
      </c>
      <c r="BB131" s="32">
        <f t="shared" si="20"/>
        <v>7.4224343675417659</v>
      </c>
      <c r="BC131" s="38">
        <f t="shared" si="21"/>
        <v>6.7756563245823385</v>
      </c>
      <c r="BE131" s="60">
        <v>212.7615409128334</v>
      </c>
      <c r="BF131" s="38">
        <v>282.65479025842285</v>
      </c>
      <c r="BH131" s="31">
        <f>VLOOKUP($A131,'Annual_Prices-Nominal'!$A:$CA,MATCH(BH$3,'Annual_Prices-Nominal'!$A$3:$CA$3,0),0)</f>
        <v>33</v>
      </c>
      <c r="BI131" s="31">
        <f>VLOOKUP($A131,'Annual_Prices-Nominal'!$A:$CA,MATCH(BI$3,'Annual_Prices-Nominal'!$A$3:$CA$3,0),0)</f>
        <v>4.238823</v>
      </c>
      <c r="BJ131" s="32">
        <f>VLOOKUP($A131,'Annual_Prices-Nominal'!$A:$CA,MATCH(BJ$3,'Annual_Prices-Nominal'!$A$3:$CA$3,0),0)</f>
        <v>4.238823</v>
      </c>
      <c r="BK131" s="32">
        <f>VLOOKUP($A131,'Annual_Prices-Nominal'!$A:$CA,MATCH(BK$3,'Annual_Prices-Nominal'!$A$3:$CA$3,0),0)</f>
        <v>12.26</v>
      </c>
      <c r="BL131" s="32">
        <f>VLOOKUP($A131,'Annual_Prices-Nominal'!$A:$CA,MATCH(BL$3,'Annual_Prices-Nominal'!$A$3:$CA$3,0),0)</f>
        <v>12.26</v>
      </c>
      <c r="BM131" s="32">
        <f>VLOOKUP($A131,'Annual_Prices-Nominal'!$A:$CA,MATCH(BM$3,'Annual_Prices-Nominal'!$A$3:$CA$3,0),0)</f>
        <v>3.68</v>
      </c>
      <c r="BN131" s="32">
        <f>VLOOKUP($A131,'Annual_Prices-Nominal'!$A:$CA,MATCH(BN$3,'Annual_Prices-Nominal'!$A$3:$CA$3,0),0)</f>
        <v>3.68</v>
      </c>
      <c r="BO131" s="32">
        <f>VLOOKUP($A131,'Annual_Prices-Nominal'!$A:$CA,MATCH(BO$3,'Annual_Prices-Nominal'!$A$3:$CA$3,0),0)</f>
        <v>3.68</v>
      </c>
      <c r="BP131" s="32">
        <f>VLOOKUP($A131,'Annual_Prices-Nominal'!$A:$CA,MATCH(BP$3,'Annual_Prices-Nominal'!$A$3:$CA$3,0),0)</f>
        <v>4.9000000000000004</v>
      </c>
      <c r="BQ131" s="32">
        <f>VLOOKUP($A131,'Annual_Prices-Nominal'!$A:$CA,MATCH(BQ$3,'Annual_Prices-Nominal'!$A$3:$CA$3,0),0)</f>
        <v>12.87</v>
      </c>
      <c r="BR131" s="32">
        <f>VLOOKUP($A131,'Annual_Prices-Nominal'!$A:$CA,MATCH(BR$3,'Annual_Prices-Nominal'!$A$3:$CA$3,0),0)</f>
        <v>19.61</v>
      </c>
      <c r="BS131" s="32">
        <f>VLOOKUP($A131,'Annual_Prices-Nominal'!$A:$CA,MATCH(BS$3,'Annual_Prices-Nominal'!$A$3:$CA$3,0),0)</f>
        <v>18.39</v>
      </c>
      <c r="BT131" s="32">
        <f>VLOOKUP($A131,'Annual_Prices-Nominal'!$A:$CA,MATCH(BT$3,'Annual_Prices-Nominal'!$A$3:$CA$3,0),0)</f>
        <v>14.71</v>
      </c>
      <c r="BU131" s="32">
        <f>VLOOKUP($A131,'Annual_Prices-Nominal'!$A:$CA,MATCH(BU$3,'Annual_Prices-Nominal'!$A$3:$CA$3,0),0)</f>
        <v>14.71</v>
      </c>
      <c r="BV131" s="32">
        <f>VLOOKUP($A131,'Annual_Prices-Nominal'!$A:$CA,MATCH(BV$3,'Annual_Prices-Nominal'!$A$3:$CA$3,0),0)</f>
        <v>14.71</v>
      </c>
      <c r="BW131" s="32">
        <f>VLOOKUP($A131,'Annual_Prices-Nominal'!$A:$CA,MATCH(BW$3,'Annual_Prices-Nominal'!$A$3:$CA$3,0),0)</f>
        <v>12.26</v>
      </c>
      <c r="BX131" s="32">
        <f>VLOOKUP($A131,'Annual_Prices-Nominal'!$A:$CA,MATCH(BX$3,'Annual_Prices-Nominal'!$A$3:$CA$3,0),0)</f>
        <v>12.26</v>
      </c>
      <c r="BY131" s="32">
        <f>VLOOKUP($A131,'Annual_Prices-Nominal'!$A:$CA,MATCH(BY$3,'Annual_Prices-Nominal'!$A$3:$CA$3,0),0)</f>
        <v>3.68</v>
      </c>
      <c r="BZ131" s="32">
        <f>VLOOKUP($A131,'Annual_Prices-Nominal'!$A:$CA,MATCH(BZ$3,'Annual_Prices-Nominal'!$A$3:$CA$3,0),0)</f>
        <v>3.68</v>
      </c>
      <c r="CA131" s="32">
        <f>VLOOKUP($A131,'Annual_Prices-Nominal'!$A:$CA,MATCH(CA$3,'Annual_Prices-Nominal'!$A$3:$CA$3,0),0)</f>
        <v>3.5868720000000001</v>
      </c>
      <c r="CB131" s="38">
        <f>VLOOKUP($A131,'Annual_Prices-Nominal'!$A:$CA,MATCH(CB$3,'Annual_Prices-Nominal'!$A$3:$CA$3,0),0)</f>
        <v>2.2451319999999999</v>
      </c>
      <c r="CD131" s="39">
        <f>VLOOKUP($A131,GDP!$A$8:$D$50,3,0)</f>
        <v>1.8060544782277459E-2</v>
      </c>
    </row>
    <row r="132" spans="1:82" ht="14.4" x14ac:dyDescent="0.3">
      <c r="A132" s="23">
        <f t="shared" si="22"/>
        <v>2033</v>
      </c>
      <c r="B132" s="27">
        <f t="shared" si="23"/>
        <v>48823</v>
      </c>
      <c r="C132" s="31">
        <v>36.10727</v>
      </c>
      <c r="D132" s="32">
        <v>33.416339999999998</v>
      </c>
      <c r="E132" s="32">
        <v>38.128169999999997</v>
      </c>
      <c r="F132" s="32">
        <v>33.567720000000001</v>
      </c>
      <c r="G132" s="32">
        <v>37.970999999999997</v>
      </c>
      <c r="H132" s="32">
        <v>32.66386</v>
      </c>
      <c r="I132" s="32">
        <v>34.36</v>
      </c>
      <c r="J132" s="32">
        <v>32.950000000000003</v>
      </c>
      <c r="K132" s="32">
        <v>34.24</v>
      </c>
      <c r="L132" s="32">
        <v>32.81</v>
      </c>
      <c r="M132" s="32">
        <v>31.61</v>
      </c>
      <c r="N132" s="32">
        <v>30.31</v>
      </c>
      <c r="P132" s="32">
        <f>VLOOKUP($A132,'Annual_Prices-Nominal'!$A$4:$X$39,MATCH('Forecast-Peak_OffPeak-Nominal'!P$3,'Annual_Prices-Nominal'!$A$3:$X$3,0),FALSE)</f>
        <v>128.125</v>
      </c>
      <c r="Q132" s="32">
        <f>VLOOKUP($A132,'Annual_Prices-Nominal'!$A$4:$X$39,MATCH('Forecast-Peak_OffPeak-Nominal'!Q$3,'Annual_Prices-Nominal'!$A$3:$X$3,0),FALSE)</f>
        <v>129.21</v>
      </c>
      <c r="R132" s="32">
        <f>VLOOKUP($A132,'Annual_Prices-Nominal'!$A$4:$X$39,MATCH('Forecast-Peak_OffPeak-Nominal'!R$3,'Annual_Prices-Nominal'!$A$3:$X$3,0),FALSE)</f>
        <v>127.62</v>
      </c>
      <c r="S132" s="32">
        <f>VLOOKUP($A132,'Annual_Prices-Nominal'!$A$4:$X$39,MATCH('Forecast-Peak_OffPeak-Nominal'!S$3,'Annual_Prices-Nominal'!$A$3:$X$3,0),FALSE)</f>
        <v>126.68</v>
      </c>
      <c r="T132" s="32">
        <f>VLOOKUP($A132,'Annual_Prices-Nominal'!$A$4:$X$39,MATCH('Forecast-Peak_OffPeak-Nominal'!T$3,'Annual_Prices-Nominal'!$A$3:$X$3,0),FALSE)</f>
        <v>49.639489056337958</v>
      </c>
      <c r="U132" s="32">
        <f>VLOOKUP($A132,'Annual_Prices-Nominal'!$A$4:$X$39,MATCH('Forecast-Peak_OffPeak-Nominal'!U$3,'Annual_Prices-Nominal'!$A$3:$X$3,0),FALSE)</f>
        <v>46.91</v>
      </c>
      <c r="V132" s="32">
        <f>VLOOKUP($A132,'Annual_Prices-Nominal'!$A$4:$X$39,MATCH('Forecast-Peak_OffPeak-Nominal'!V$3,'Annual_Prices-Nominal'!$A$3:$X$3,0),FALSE)</f>
        <v>41.7516452173913</v>
      </c>
      <c r="W132" s="32">
        <f>VLOOKUP($A132,'Annual_Prices-Nominal'!$A$4:$X$39,MATCH('Forecast-Peak_OffPeak-Nominal'!W$3,'Annual_Prices-Nominal'!$A$3:$X$3,0),FALSE)</f>
        <v>16.54</v>
      </c>
      <c r="X132" s="32">
        <f>VLOOKUP($A132,'Annual_Prices-Nominal'!$A$4:$X$39,MATCH('Forecast-Peak_OffPeak-Nominal'!X$3,'Annual_Prices-Nominal'!$A$3:$X$3,0),FALSE)</f>
        <v>14.24</v>
      </c>
      <c r="Y132" s="38">
        <f>VLOOKUP($A132,'Annual_Prices-Nominal'!$A$4:$X$39,MATCH('Forecast-Peak_OffPeak-Nominal'!Y$3,'Annual_Prices-Nominal'!$A$3:$X$3,0),FALSE)</f>
        <v>41.901787234042558</v>
      </c>
      <c r="AA132" s="31">
        <v>4.2</v>
      </c>
      <c r="AB132" s="32">
        <v>3.64</v>
      </c>
      <c r="AC132" s="32">
        <v>3.84</v>
      </c>
      <c r="AD132" s="32">
        <v>3.98</v>
      </c>
      <c r="AE132" s="32">
        <v>4.2</v>
      </c>
      <c r="AF132" s="32">
        <v>3.81</v>
      </c>
      <c r="AG132" s="38">
        <v>0.36328112213803349</v>
      </c>
      <c r="AI132" s="32">
        <v>4.7285659204752246</v>
      </c>
      <c r="AJ132" s="38">
        <v>4.2550593663122847</v>
      </c>
      <c r="AL132" s="33">
        <v>0.61733166887875635</v>
      </c>
      <c r="AM132" s="33">
        <v>0.8248808938028287</v>
      </c>
      <c r="AO132" s="34">
        <f>VLOOKUP($A132,'Annual_Prices-Nominal'!$A$4:$CH$39,MATCH('Forecast-Peak_OffPeak-Nominal'!AO$3,'Annual_Prices-Nominal'!$A$3:$CH$3,0),FALSE)</f>
        <v>2</v>
      </c>
      <c r="AP132" s="35">
        <f>VLOOKUP($A132,'Annual_Prices-Nominal'!$A$4:$CH$39,MATCH('Forecast-Peak_OffPeak-Nominal'!AP$3,'Annual_Prices-Nominal'!$A$3:$CH$3,0),FALSE)</f>
        <v>2</v>
      </c>
      <c r="AQ132" s="36">
        <f>IF(AND(MONTH($B132)&gt;=5,MONTH($B132)&lt;=9),VLOOKUP($A132,'Annual_Prices-Nominal'!$A$1:$AQ$39,MATCH('Forecast-Peak_OffPeak-Nominal'!AQ$2,'Annual_Prices-Nominal'!$A$2:$AQ$2,0),FALSE),0)</f>
        <v>365</v>
      </c>
      <c r="AR132" s="37">
        <f>IF(AND(MONTH($B132)&gt;=5,MONTH($B132)&lt;=9),VLOOKUP($A132,'Annual_Prices-Nominal'!$A$1:$AQ$39,MATCH('Forecast-Peak_OffPeak-Nominal'!AR$2,'Annual_Prices-Nominal'!$A$2:$AQ$2,0),FALSE),0)</f>
        <v>2500</v>
      </c>
      <c r="AT132" s="83">
        <f>VLOOKUP($A132,'Annual_Prices-Nominal'!$A$4:$CH$39,MATCH('Forecast-Peak_OffPeak-Nominal'!AT$3,'Annual_Prices-Nominal'!$A$3:$CH$3,0),FALSE)</f>
        <v>13.52</v>
      </c>
      <c r="AU132" s="38">
        <f>VLOOKUP($A132,'Annual_Prices-Nominal'!$A$4:$CH$39,MATCH('Forecast-Peak_OffPeak-Nominal'!AU$3,'Annual_Prices-Nominal'!$A$3:$CH$3,0),FALSE)</f>
        <v>13.52</v>
      </c>
      <c r="AV132" s="38">
        <f>VLOOKUP($A132,'Annual_Prices-Nominal'!$A$4:$CH$39,MATCH('Forecast-Peak_OffPeak-Nominal'!AV$3,'Annual_Prices-Nominal'!$A$3:$CH$3,0),FALSE)</f>
        <v>0</v>
      </c>
      <c r="AX132" s="31">
        <f t="shared" si="16"/>
        <v>9.9195796703296697</v>
      </c>
      <c r="AY132" s="32">
        <f t="shared" si="17"/>
        <v>10.0073937007874</v>
      </c>
      <c r="AZ132" s="32">
        <f t="shared" si="18"/>
        <v>9.9661417322834627</v>
      </c>
      <c r="BA132" s="32">
        <f t="shared" si="19"/>
        <v>8.1809523809523803</v>
      </c>
      <c r="BB132" s="32">
        <f t="shared" si="20"/>
        <v>8.1523809523809518</v>
      </c>
      <c r="BC132" s="38">
        <f t="shared" si="21"/>
        <v>7.942211055276382</v>
      </c>
      <c r="BE132" s="60">
        <v>212.7615409128334</v>
      </c>
      <c r="BF132" s="38">
        <v>282.65479025842285</v>
      </c>
      <c r="BH132" s="31">
        <f>VLOOKUP($A132,'Annual_Prices-Nominal'!$A:$CA,MATCH(BH$3,'Annual_Prices-Nominal'!$A$3:$CA$3,0),0)</f>
        <v>33</v>
      </c>
      <c r="BI132" s="31">
        <f>VLOOKUP($A132,'Annual_Prices-Nominal'!$A:$CA,MATCH(BI$3,'Annual_Prices-Nominal'!$A$3:$CA$3,0),0)</f>
        <v>4.238823</v>
      </c>
      <c r="BJ132" s="32">
        <f>VLOOKUP($A132,'Annual_Prices-Nominal'!$A:$CA,MATCH(BJ$3,'Annual_Prices-Nominal'!$A$3:$CA$3,0),0)</f>
        <v>4.238823</v>
      </c>
      <c r="BK132" s="32">
        <f>VLOOKUP($A132,'Annual_Prices-Nominal'!$A:$CA,MATCH(BK$3,'Annual_Prices-Nominal'!$A$3:$CA$3,0),0)</f>
        <v>12.26</v>
      </c>
      <c r="BL132" s="32">
        <f>VLOOKUP($A132,'Annual_Prices-Nominal'!$A:$CA,MATCH(BL$3,'Annual_Prices-Nominal'!$A$3:$CA$3,0),0)</f>
        <v>12.26</v>
      </c>
      <c r="BM132" s="32">
        <f>VLOOKUP($A132,'Annual_Prices-Nominal'!$A:$CA,MATCH(BM$3,'Annual_Prices-Nominal'!$A$3:$CA$3,0),0)</f>
        <v>3.68</v>
      </c>
      <c r="BN132" s="32">
        <f>VLOOKUP($A132,'Annual_Prices-Nominal'!$A:$CA,MATCH(BN$3,'Annual_Prices-Nominal'!$A$3:$CA$3,0),0)</f>
        <v>3.68</v>
      </c>
      <c r="BO132" s="32">
        <f>VLOOKUP($A132,'Annual_Prices-Nominal'!$A:$CA,MATCH(BO$3,'Annual_Prices-Nominal'!$A$3:$CA$3,0),0)</f>
        <v>3.68</v>
      </c>
      <c r="BP132" s="32">
        <f>VLOOKUP($A132,'Annual_Prices-Nominal'!$A:$CA,MATCH(BP$3,'Annual_Prices-Nominal'!$A$3:$CA$3,0),0)</f>
        <v>4.9000000000000004</v>
      </c>
      <c r="BQ132" s="32">
        <f>VLOOKUP($A132,'Annual_Prices-Nominal'!$A:$CA,MATCH(BQ$3,'Annual_Prices-Nominal'!$A$3:$CA$3,0),0)</f>
        <v>12.87</v>
      </c>
      <c r="BR132" s="32">
        <f>VLOOKUP($A132,'Annual_Prices-Nominal'!$A:$CA,MATCH(BR$3,'Annual_Prices-Nominal'!$A$3:$CA$3,0),0)</f>
        <v>19.61</v>
      </c>
      <c r="BS132" s="32">
        <f>VLOOKUP($A132,'Annual_Prices-Nominal'!$A:$CA,MATCH(BS$3,'Annual_Prices-Nominal'!$A$3:$CA$3,0),0)</f>
        <v>18.39</v>
      </c>
      <c r="BT132" s="32">
        <f>VLOOKUP($A132,'Annual_Prices-Nominal'!$A:$CA,MATCH(BT$3,'Annual_Prices-Nominal'!$A$3:$CA$3,0),0)</f>
        <v>14.71</v>
      </c>
      <c r="BU132" s="32">
        <f>VLOOKUP($A132,'Annual_Prices-Nominal'!$A:$CA,MATCH(BU$3,'Annual_Prices-Nominal'!$A$3:$CA$3,0),0)</f>
        <v>14.71</v>
      </c>
      <c r="BV132" s="32">
        <f>VLOOKUP($A132,'Annual_Prices-Nominal'!$A:$CA,MATCH(BV$3,'Annual_Prices-Nominal'!$A$3:$CA$3,0),0)</f>
        <v>14.71</v>
      </c>
      <c r="BW132" s="32">
        <f>VLOOKUP($A132,'Annual_Prices-Nominal'!$A:$CA,MATCH(BW$3,'Annual_Prices-Nominal'!$A$3:$CA$3,0),0)</f>
        <v>12.26</v>
      </c>
      <c r="BX132" s="32">
        <f>VLOOKUP($A132,'Annual_Prices-Nominal'!$A:$CA,MATCH(BX$3,'Annual_Prices-Nominal'!$A$3:$CA$3,0),0)</f>
        <v>12.26</v>
      </c>
      <c r="BY132" s="32">
        <f>VLOOKUP($A132,'Annual_Prices-Nominal'!$A:$CA,MATCH(BY$3,'Annual_Prices-Nominal'!$A$3:$CA$3,0),0)</f>
        <v>3.68</v>
      </c>
      <c r="BZ132" s="32">
        <f>VLOOKUP($A132,'Annual_Prices-Nominal'!$A:$CA,MATCH(BZ$3,'Annual_Prices-Nominal'!$A$3:$CA$3,0),0)</f>
        <v>3.68</v>
      </c>
      <c r="CA132" s="32">
        <f>VLOOKUP($A132,'Annual_Prices-Nominal'!$A:$CA,MATCH(CA$3,'Annual_Prices-Nominal'!$A$3:$CA$3,0),0)</f>
        <v>3.5868720000000001</v>
      </c>
      <c r="CB132" s="38">
        <f>VLOOKUP($A132,'Annual_Prices-Nominal'!$A:$CA,MATCH(CB$3,'Annual_Prices-Nominal'!$A$3:$CA$3,0),0)</f>
        <v>2.2451319999999999</v>
      </c>
      <c r="CD132" s="39">
        <f>VLOOKUP($A132,GDP!$A$8:$D$50,3,0)</f>
        <v>1.8060544782277459E-2</v>
      </c>
    </row>
    <row r="133" spans="1:82" ht="14.4" x14ac:dyDescent="0.3">
      <c r="A133" s="23">
        <f t="shared" si="22"/>
        <v>2033</v>
      </c>
      <c r="B133" s="27">
        <f t="shared" si="23"/>
        <v>48853</v>
      </c>
      <c r="C133" s="31">
        <v>31.48413</v>
      </c>
      <c r="D133" s="32">
        <v>30.381399999999999</v>
      </c>
      <c r="E133" s="32">
        <v>32.874679999999998</v>
      </c>
      <c r="F133" s="32">
        <v>30.92192</v>
      </c>
      <c r="G133" s="32">
        <v>32.837440000000001</v>
      </c>
      <c r="H133" s="32">
        <v>29.729559999999999</v>
      </c>
      <c r="I133" s="32">
        <v>28.9</v>
      </c>
      <c r="J133" s="32">
        <v>29.26</v>
      </c>
      <c r="K133" s="32">
        <v>28.89</v>
      </c>
      <c r="L133" s="32">
        <v>29.28</v>
      </c>
      <c r="M133" s="32">
        <v>24.66</v>
      </c>
      <c r="N133" s="32">
        <v>26.73</v>
      </c>
      <c r="P133" s="32">
        <f>VLOOKUP($A133,'Annual_Prices-Nominal'!$A$4:$X$39,MATCH('Forecast-Peak_OffPeak-Nominal'!P$3,'Annual_Prices-Nominal'!$A$3:$X$3,0),FALSE)</f>
        <v>128.125</v>
      </c>
      <c r="Q133" s="32">
        <f>VLOOKUP($A133,'Annual_Prices-Nominal'!$A$4:$X$39,MATCH('Forecast-Peak_OffPeak-Nominal'!Q$3,'Annual_Prices-Nominal'!$A$3:$X$3,0),FALSE)</f>
        <v>129.21</v>
      </c>
      <c r="R133" s="32">
        <f>VLOOKUP($A133,'Annual_Prices-Nominal'!$A$4:$X$39,MATCH('Forecast-Peak_OffPeak-Nominal'!R$3,'Annual_Prices-Nominal'!$A$3:$X$3,0),FALSE)</f>
        <v>127.62</v>
      </c>
      <c r="S133" s="32">
        <f>VLOOKUP($A133,'Annual_Prices-Nominal'!$A$4:$X$39,MATCH('Forecast-Peak_OffPeak-Nominal'!S$3,'Annual_Prices-Nominal'!$A$3:$X$3,0),FALSE)</f>
        <v>126.68</v>
      </c>
      <c r="T133" s="32">
        <f>VLOOKUP($A133,'Annual_Prices-Nominal'!$A$4:$X$39,MATCH('Forecast-Peak_OffPeak-Nominal'!T$3,'Annual_Prices-Nominal'!$A$3:$X$3,0),FALSE)</f>
        <v>49.639489056337958</v>
      </c>
      <c r="U133" s="32">
        <f>VLOOKUP($A133,'Annual_Prices-Nominal'!$A$4:$X$39,MATCH('Forecast-Peak_OffPeak-Nominal'!U$3,'Annual_Prices-Nominal'!$A$3:$X$3,0),FALSE)</f>
        <v>46.91</v>
      </c>
      <c r="V133" s="32">
        <f>VLOOKUP($A133,'Annual_Prices-Nominal'!$A$4:$X$39,MATCH('Forecast-Peak_OffPeak-Nominal'!V$3,'Annual_Prices-Nominal'!$A$3:$X$3,0),FALSE)</f>
        <v>41.7516452173913</v>
      </c>
      <c r="W133" s="32">
        <f>VLOOKUP($A133,'Annual_Prices-Nominal'!$A$4:$X$39,MATCH('Forecast-Peak_OffPeak-Nominal'!W$3,'Annual_Prices-Nominal'!$A$3:$X$3,0),FALSE)</f>
        <v>16.54</v>
      </c>
      <c r="X133" s="32">
        <f>VLOOKUP($A133,'Annual_Prices-Nominal'!$A$4:$X$39,MATCH('Forecast-Peak_OffPeak-Nominal'!X$3,'Annual_Prices-Nominal'!$A$3:$X$3,0),FALSE)</f>
        <v>14.24</v>
      </c>
      <c r="Y133" s="38">
        <f>VLOOKUP($A133,'Annual_Prices-Nominal'!$A$4:$X$39,MATCH('Forecast-Peak_OffPeak-Nominal'!Y$3,'Annual_Prices-Nominal'!$A$3:$X$3,0),FALSE)</f>
        <v>41.901787234042558</v>
      </c>
      <c r="AA133" s="31">
        <v>4.2300000000000004</v>
      </c>
      <c r="AB133" s="32">
        <v>3.83</v>
      </c>
      <c r="AC133" s="32">
        <v>3.83</v>
      </c>
      <c r="AD133" s="32">
        <v>4.18</v>
      </c>
      <c r="AE133" s="32">
        <v>4.2300000000000004</v>
      </c>
      <c r="AF133" s="32">
        <v>3.98</v>
      </c>
      <c r="AG133" s="38">
        <v>0.36328112213803349</v>
      </c>
      <c r="AI133" s="32">
        <v>4.7574834285217547</v>
      </c>
      <c r="AJ133" s="38">
        <v>4.2839768743588147</v>
      </c>
      <c r="AL133" s="33">
        <v>0.60721949591874069</v>
      </c>
      <c r="AM133" s="33">
        <v>0.81476872084281315</v>
      </c>
      <c r="AO133" s="34">
        <f>VLOOKUP($A133,'Annual_Prices-Nominal'!$A$4:$CH$39,MATCH('Forecast-Peak_OffPeak-Nominal'!AO$3,'Annual_Prices-Nominal'!$A$3:$CH$3,0),FALSE)</f>
        <v>2</v>
      </c>
      <c r="AP133" s="35">
        <f>VLOOKUP($A133,'Annual_Prices-Nominal'!$A$4:$CH$39,MATCH('Forecast-Peak_OffPeak-Nominal'!AP$3,'Annual_Prices-Nominal'!$A$3:$CH$3,0),FALSE)</f>
        <v>2</v>
      </c>
      <c r="AQ133" s="36">
        <f>IF(AND(MONTH($B133)&gt;=5,MONTH($B133)&lt;=9),VLOOKUP($A133,'Annual_Prices-Nominal'!$A$1:$AQ$39,MATCH('Forecast-Peak_OffPeak-Nominal'!AQ$2,'Annual_Prices-Nominal'!$A$2:$AQ$2,0),FALSE),0)</f>
        <v>0</v>
      </c>
      <c r="AR133" s="37">
        <f>IF(AND(MONTH($B133)&gt;=5,MONTH($B133)&lt;=9),VLOOKUP($A133,'Annual_Prices-Nominal'!$A$1:$AQ$39,MATCH('Forecast-Peak_OffPeak-Nominal'!AR$2,'Annual_Prices-Nominal'!$A$2:$AQ$2,0),FALSE),0)</f>
        <v>0</v>
      </c>
      <c r="AT133" s="83">
        <f>VLOOKUP($A133,'Annual_Prices-Nominal'!$A$4:$CH$39,MATCH('Forecast-Peak_OffPeak-Nominal'!AT$3,'Annual_Prices-Nominal'!$A$3:$CH$3,0),FALSE)</f>
        <v>13.52</v>
      </c>
      <c r="AU133" s="38">
        <f>VLOOKUP($A133,'Annual_Prices-Nominal'!$A$4:$CH$39,MATCH('Forecast-Peak_OffPeak-Nominal'!AU$3,'Annual_Prices-Nominal'!$A$3:$CH$3,0),FALSE)</f>
        <v>13.52</v>
      </c>
      <c r="AV133" s="38">
        <f>VLOOKUP($A133,'Annual_Prices-Nominal'!$A$4:$CH$39,MATCH('Forecast-Peak_OffPeak-Nominal'!AV$3,'Annual_Prices-Nominal'!$A$3:$CH$3,0),FALSE)</f>
        <v>0</v>
      </c>
      <c r="AX133" s="31">
        <f t="shared" si="16"/>
        <v>8.2203994778067884</v>
      </c>
      <c r="AY133" s="32">
        <f t="shared" si="17"/>
        <v>8.2599698492462306</v>
      </c>
      <c r="AZ133" s="32">
        <f t="shared" si="18"/>
        <v>8.2506130653266343</v>
      </c>
      <c r="BA133" s="32">
        <f t="shared" si="19"/>
        <v>6.8321513002364052</v>
      </c>
      <c r="BB133" s="32">
        <f t="shared" si="20"/>
        <v>6.8297872340425529</v>
      </c>
      <c r="BC133" s="38">
        <f t="shared" si="21"/>
        <v>5.8995215311004792</v>
      </c>
      <c r="BE133" s="60">
        <v>212.7615409128334</v>
      </c>
      <c r="BF133" s="38">
        <v>282.65479025842285</v>
      </c>
      <c r="BH133" s="31">
        <f>VLOOKUP($A133,'Annual_Prices-Nominal'!$A:$CA,MATCH(BH$3,'Annual_Prices-Nominal'!$A$3:$CA$3,0),0)</f>
        <v>33</v>
      </c>
      <c r="BI133" s="31">
        <f>VLOOKUP($A133,'Annual_Prices-Nominal'!$A:$CA,MATCH(BI$3,'Annual_Prices-Nominal'!$A$3:$CA$3,0),0)</f>
        <v>4.238823</v>
      </c>
      <c r="BJ133" s="32">
        <f>VLOOKUP($A133,'Annual_Prices-Nominal'!$A:$CA,MATCH(BJ$3,'Annual_Prices-Nominal'!$A$3:$CA$3,0),0)</f>
        <v>4.238823</v>
      </c>
      <c r="BK133" s="32">
        <f>VLOOKUP($A133,'Annual_Prices-Nominal'!$A:$CA,MATCH(BK$3,'Annual_Prices-Nominal'!$A$3:$CA$3,0),0)</f>
        <v>12.26</v>
      </c>
      <c r="BL133" s="32">
        <f>VLOOKUP($A133,'Annual_Prices-Nominal'!$A:$CA,MATCH(BL$3,'Annual_Prices-Nominal'!$A$3:$CA$3,0),0)</f>
        <v>12.26</v>
      </c>
      <c r="BM133" s="32">
        <f>VLOOKUP($A133,'Annual_Prices-Nominal'!$A:$CA,MATCH(BM$3,'Annual_Prices-Nominal'!$A$3:$CA$3,0),0)</f>
        <v>3.68</v>
      </c>
      <c r="BN133" s="32">
        <f>VLOOKUP($A133,'Annual_Prices-Nominal'!$A:$CA,MATCH(BN$3,'Annual_Prices-Nominal'!$A$3:$CA$3,0),0)</f>
        <v>3.68</v>
      </c>
      <c r="BO133" s="32">
        <f>VLOOKUP($A133,'Annual_Prices-Nominal'!$A:$CA,MATCH(BO$3,'Annual_Prices-Nominal'!$A$3:$CA$3,0),0)</f>
        <v>3.68</v>
      </c>
      <c r="BP133" s="32">
        <f>VLOOKUP($A133,'Annual_Prices-Nominal'!$A:$CA,MATCH(BP$3,'Annual_Prices-Nominal'!$A$3:$CA$3,0),0)</f>
        <v>4.9000000000000004</v>
      </c>
      <c r="BQ133" s="32">
        <f>VLOOKUP($A133,'Annual_Prices-Nominal'!$A:$CA,MATCH(BQ$3,'Annual_Prices-Nominal'!$A$3:$CA$3,0),0)</f>
        <v>12.87</v>
      </c>
      <c r="BR133" s="32">
        <f>VLOOKUP($A133,'Annual_Prices-Nominal'!$A:$CA,MATCH(BR$3,'Annual_Prices-Nominal'!$A$3:$CA$3,0),0)</f>
        <v>19.61</v>
      </c>
      <c r="BS133" s="32">
        <f>VLOOKUP($A133,'Annual_Prices-Nominal'!$A:$CA,MATCH(BS$3,'Annual_Prices-Nominal'!$A$3:$CA$3,0),0)</f>
        <v>18.39</v>
      </c>
      <c r="BT133" s="32">
        <f>VLOOKUP($A133,'Annual_Prices-Nominal'!$A:$CA,MATCH(BT$3,'Annual_Prices-Nominal'!$A$3:$CA$3,0),0)</f>
        <v>14.71</v>
      </c>
      <c r="BU133" s="32">
        <f>VLOOKUP($A133,'Annual_Prices-Nominal'!$A:$CA,MATCH(BU$3,'Annual_Prices-Nominal'!$A$3:$CA$3,0),0)</f>
        <v>14.71</v>
      </c>
      <c r="BV133" s="32">
        <f>VLOOKUP($A133,'Annual_Prices-Nominal'!$A:$CA,MATCH(BV$3,'Annual_Prices-Nominal'!$A$3:$CA$3,0),0)</f>
        <v>14.71</v>
      </c>
      <c r="BW133" s="32">
        <f>VLOOKUP($A133,'Annual_Prices-Nominal'!$A:$CA,MATCH(BW$3,'Annual_Prices-Nominal'!$A$3:$CA$3,0),0)</f>
        <v>12.26</v>
      </c>
      <c r="BX133" s="32">
        <f>VLOOKUP($A133,'Annual_Prices-Nominal'!$A:$CA,MATCH(BX$3,'Annual_Prices-Nominal'!$A$3:$CA$3,0),0)</f>
        <v>12.26</v>
      </c>
      <c r="BY133" s="32">
        <f>VLOOKUP($A133,'Annual_Prices-Nominal'!$A:$CA,MATCH(BY$3,'Annual_Prices-Nominal'!$A$3:$CA$3,0),0)</f>
        <v>3.68</v>
      </c>
      <c r="BZ133" s="32">
        <f>VLOOKUP($A133,'Annual_Prices-Nominal'!$A:$CA,MATCH(BZ$3,'Annual_Prices-Nominal'!$A$3:$CA$3,0),0)</f>
        <v>3.68</v>
      </c>
      <c r="CA133" s="32">
        <f>VLOOKUP($A133,'Annual_Prices-Nominal'!$A:$CA,MATCH(CA$3,'Annual_Prices-Nominal'!$A$3:$CA$3,0),0)</f>
        <v>3.5868720000000001</v>
      </c>
      <c r="CB133" s="38">
        <f>VLOOKUP($A133,'Annual_Prices-Nominal'!$A:$CA,MATCH(CB$3,'Annual_Prices-Nominal'!$A$3:$CA$3,0),0)</f>
        <v>2.2451319999999999</v>
      </c>
      <c r="CD133" s="39">
        <f>VLOOKUP($A133,GDP!$A$8:$D$50,3,0)</f>
        <v>1.8060544782277459E-2</v>
      </c>
    </row>
    <row r="134" spans="1:82" ht="14.4" x14ac:dyDescent="0.3">
      <c r="A134" s="23">
        <f t="shared" si="22"/>
        <v>2033</v>
      </c>
      <c r="B134" s="27">
        <f t="shared" si="23"/>
        <v>48884</v>
      </c>
      <c r="C134" s="31">
        <v>31.838339999999999</v>
      </c>
      <c r="D134" s="32">
        <v>31.243410000000001</v>
      </c>
      <c r="E134" s="32">
        <v>34.149990000000003</v>
      </c>
      <c r="F134" s="32">
        <v>33.355849999999997</v>
      </c>
      <c r="G134" s="32">
        <v>33.993070000000003</v>
      </c>
      <c r="H134" s="32">
        <v>32.774349999999998</v>
      </c>
      <c r="I134" s="32">
        <v>32.39</v>
      </c>
      <c r="J134" s="32">
        <v>32.32</v>
      </c>
      <c r="K134" s="32">
        <v>31.87</v>
      </c>
      <c r="L134" s="32">
        <v>32.06</v>
      </c>
      <c r="M134" s="32">
        <v>29.17</v>
      </c>
      <c r="N134" s="32">
        <v>30.89</v>
      </c>
      <c r="P134" s="32">
        <f>VLOOKUP($A134,'Annual_Prices-Nominal'!$A$4:$X$39,MATCH('Forecast-Peak_OffPeak-Nominal'!P$3,'Annual_Prices-Nominal'!$A$3:$X$3,0),FALSE)</f>
        <v>128.125</v>
      </c>
      <c r="Q134" s="32">
        <f>VLOOKUP($A134,'Annual_Prices-Nominal'!$A$4:$X$39,MATCH('Forecast-Peak_OffPeak-Nominal'!Q$3,'Annual_Prices-Nominal'!$A$3:$X$3,0),FALSE)</f>
        <v>129.21</v>
      </c>
      <c r="R134" s="32">
        <f>VLOOKUP($A134,'Annual_Prices-Nominal'!$A$4:$X$39,MATCH('Forecast-Peak_OffPeak-Nominal'!R$3,'Annual_Prices-Nominal'!$A$3:$X$3,0),FALSE)</f>
        <v>127.62</v>
      </c>
      <c r="S134" s="32">
        <f>VLOOKUP($A134,'Annual_Prices-Nominal'!$A$4:$X$39,MATCH('Forecast-Peak_OffPeak-Nominal'!S$3,'Annual_Prices-Nominal'!$A$3:$X$3,0),FALSE)</f>
        <v>126.68</v>
      </c>
      <c r="T134" s="32">
        <f>VLOOKUP($A134,'Annual_Prices-Nominal'!$A$4:$X$39,MATCH('Forecast-Peak_OffPeak-Nominal'!T$3,'Annual_Prices-Nominal'!$A$3:$X$3,0),FALSE)</f>
        <v>49.639489056337958</v>
      </c>
      <c r="U134" s="32">
        <f>VLOOKUP($A134,'Annual_Prices-Nominal'!$A$4:$X$39,MATCH('Forecast-Peak_OffPeak-Nominal'!U$3,'Annual_Prices-Nominal'!$A$3:$X$3,0),FALSE)</f>
        <v>46.91</v>
      </c>
      <c r="V134" s="32">
        <f>VLOOKUP($A134,'Annual_Prices-Nominal'!$A$4:$X$39,MATCH('Forecast-Peak_OffPeak-Nominal'!V$3,'Annual_Prices-Nominal'!$A$3:$X$3,0),FALSE)</f>
        <v>41.7516452173913</v>
      </c>
      <c r="W134" s="32">
        <f>VLOOKUP($A134,'Annual_Prices-Nominal'!$A$4:$X$39,MATCH('Forecast-Peak_OffPeak-Nominal'!W$3,'Annual_Prices-Nominal'!$A$3:$X$3,0),FALSE)</f>
        <v>16.54</v>
      </c>
      <c r="X134" s="32">
        <f>VLOOKUP($A134,'Annual_Prices-Nominal'!$A$4:$X$39,MATCH('Forecast-Peak_OffPeak-Nominal'!X$3,'Annual_Prices-Nominal'!$A$3:$X$3,0),FALSE)</f>
        <v>14.24</v>
      </c>
      <c r="Y134" s="38">
        <f>VLOOKUP($A134,'Annual_Prices-Nominal'!$A$4:$X$39,MATCH('Forecast-Peak_OffPeak-Nominal'!Y$3,'Annual_Prices-Nominal'!$A$3:$X$3,0),FALSE)</f>
        <v>41.901787234042558</v>
      </c>
      <c r="AA134" s="31">
        <v>4.5999999999999996</v>
      </c>
      <c r="AB134" s="32">
        <v>4.12</v>
      </c>
      <c r="AC134" s="32">
        <v>3.9</v>
      </c>
      <c r="AD134" s="32">
        <v>4.5999999999999996</v>
      </c>
      <c r="AE134" s="32">
        <v>4.57</v>
      </c>
      <c r="AF134" s="32">
        <v>4.16</v>
      </c>
      <c r="AG134" s="38">
        <v>0.36328112213803349</v>
      </c>
      <c r="AI134" s="32">
        <v>5.1336670813087446</v>
      </c>
      <c r="AJ134" s="38">
        <v>4.6601605271458046</v>
      </c>
      <c r="AL134" s="33">
        <v>0.62417105183067956</v>
      </c>
      <c r="AM134" s="33">
        <v>0.83172027675475202</v>
      </c>
      <c r="AO134" s="34">
        <f>VLOOKUP($A134,'Annual_Prices-Nominal'!$A$4:$CH$39,MATCH('Forecast-Peak_OffPeak-Nominal'!AO$3,'Annual_Prices-Nominal'!$A$3:$CH$3,0),FALSE)</f>
        <v>2</v>
      </c>
      <c r="AP134" s="35">
        <f>VLOOKUP($A134,'Annual_Prices-Nominal'!$A$4:$CH$39,MATCH('Forecast-Peak_OffPeak-Nominal'!AP$3,'Annual_Prices-Nominal'!$A$3:$CH$3,0),FALSE)</f>
        <v>2</v>
      </c>
      <c r="AQ134" s="36">
        <f>IF(AND(MONTH($B134)&gt;=5,MONTH($B134)&lt;=9),VLOOKUP($A134,'Annual_Prices-Nominal'!$A$1:$AQ$39,MATCH('Forecast-Peak_OffPeak-Nominal'!AQ$2,'Annual_Prices-Nominal'!$A$2:$AQ$2,0),FALSE),0)</f>
        <v>0</v>
      </c>
      <c r="AR134" s="37">
        <f>IF(AND(MONTH($B134)&gt;=5,MONTH($B134)&lt;=9),VLOOKUP($A134,'Annual_Prices-Nominal'!$A$1:$AQ$39,MATCH('Forecast-Peak_OffPeak-Nominal'!AR$2,'Annual_Prices-Nominal'!$A$2:$AQ$2,0),FALSE),0)</f>
        <v>0</v>
      </c>
      <c r="AT134" s="83">
        <f>VLOOKUP($A134,'Annual_Prices-Nominal'!$A$4:$CH$39,MATCH('Forecast-Peak_OffPeak-Nominal'!AT$3,'Annual_Prices-Nominal'!$A$3:$CH$3,0),FALSE)</f>
        <v>13.52</v>
      </c>
      <c r="AU134" s="38">
        <f>VLOOKUP($A134,'Annual_Prices-Nominal'!$A$4:$CH$39,MATCH('Forecast-Peak_OffPeak-Nominal'!AU$3,'Annual_Prices-Nominal'!$A$3:$CH$3,0),FALSE)</f>
        <v>13.52</v>
      </c>
      <c r="AV134" s="38">
        <f>VLOOKUP($A134,'Annual_Prices-Nominal'!$A$4:$CH$39,MATCH('Forecast-Peak_OffPeak-Nominal'!AV$3,'Annual_Prices-Nominal'!$A$3:$CH$3,0),FALSE)</f>
        <v>0</v>
      </c>
      <c r="AX134" s="31">
        <f t="shared" si="16"/>
        <v>7.7277524271844653</v>
      </c>
      <c r="AY134" s="32">
        <f t="shared" si="17"/>
        <v>8.2091322115384617</v>
      </c>
      <c r="AZ134" s="32">
        <f t="shared" si="18"/>
        <v>8.1714110576923087</v>
      </c>
      <c r="BA134" s="32">
        <f t="shared" si="19"/>
        <v>7.0875273522975926</v>
      </c>
      <c r="BB134" s="32">
        <f t="shared" si="20"/>
        <v>6.9737417943107216</v>
      </c>
      <c r="BC134" s="38">
        <f t="shared" si="21"/>
        <v>6.341304347826088</v>
      </c>
      <c r="BE134" s="60">
        <v>212.7615409128334</v>
      </c>
      <c r="BF134" s="38">
        <v>282.65479025842285</v>
      </c>
      <c r="BH134" s="31">
        <f>VLOOKUP($A134,'Annual_Prices-Nominal'!$A:$CA,MATCH(BH$3,'Annual_Prices-Nominal'!$A$3:$CA$3,0),0)</f>
        <v>33</v>
      </c>
      <c r="BI134" s="31">
        <f>VLOOKUP($A134,'Annual_Prices-Nominal'!$A:$CA,MATCH(BI$3,'Annual_Prices-Nominal'!$A$3:$CA$3,0),0)</f>
        <v>4.238823</v>
      </c>
      <c r="BJ134" s="32">
        <f>VLOOKUP($A134,'Annual_Prices-Nominal'!$A:$CA,MATCH(BJ$3,'Annual_Prices-Nominal'!$A$3:$CA$3,0),0)</f>
        <v>4.238823</v>
      </c>
      <c r="BK134" s="32">
        <f>VLOOKUP($A134,'Annual_Prices-Nominal'!$A:$CA,MATCH(BK$3,'Annual_Prices-Nominal'!$A$3:$CA$3,0),0)</f>
        <v>12.26</v>
      </c>
      <c r="BL134" s="32">
        <f>VLOOKUP($A134,'Annual_Prices-Nominal'!$A:$CA,MATCH(BL$3,'Annual_Prices-Nominal'!$A$3:$CA$3,0),0)</f>
        <v>12.26</v>
      </c>
      <c r="BM134" s="32">
        <f>VLOOKUP($A134,'Annual_Prices-Nominal'!$A:$CA,MATCH(BM$3,'Annual_Prices-Nominal'!$A$3:$CA$3,0),0)</f>
        <v>3.68</v>
      </c>
      <c r="BN134" s="32">
        <f>VLOOKUP($A134,'Annual_Prices-Nominal'!$A:$CA,MATCH(BN$3,'Annual_Prices-Nominal'!$A$3:$CA$3,0),0)</f>
        <v>3.68</v>
      </c>
      <c r="BO134" s="32">
        <f>VLOOKUP($A134,'Annual_Prices-Nominal'!$A:$CA,MATCH(BO$3,'Annual_Prices-Nominal'!$A$3:$CA$3,0),0)</f>
        <v>3.68</v>
      </c>
      <c r="BP134" s="32">
        <f>VLOOKUP($A134,'Annual_Prices-Nominal'!$A:$CA,MATCH(BP$3,'Annual_Prices-Nominal'!$A$3:$CA$3,0),0)</f>
        <v>4.9000000000000004</v>
      </c>
      <c r="BQ134" s="32">
        <f>VLOOKUP($A134,'Annual_Prices-Nominal'!$A:$CA,MATCH(BQ$3,'Annual_Prices-Nominal'!$A$3:$CA$3,0),0)</f>
        <v>12.87</v>
      </c>
      <c r="BR134" s="32">
        <f>VLOOKUP($A134,'Annual_Prices-Nominal'!$A:$CA,MATCH(BR$3,'Annual_Prices-Nominal'!$A$3:$CA$3,0),0)</f>
        <v>19.61</v>
      </c>
      <c r="BS134" s="32">
        <f>VLOOKUP($A134,'Annual_Prices-Nominal'!$A:$CA,MATCH(BS$3,'Annual_Prices-Nominal'!$A$3:$CA$3,0),0)</f>
        <v>18.39</v>
      </c>
      <c r="BT134" s="32">
        <f>VLOOKUP($A134,'Annual_Prices-Nominal'!$A:$CA,MATCH(BT$3,'Annual_Prices-Nominal'!$A$3:$CA$3,0),0)</f>
        <v>14.71</v>
      </c>
      <c r="BU134" s="32">
        <f>VLOOKUP($A134,'Annual_Prices-Nominal'!$A:$CA,MATCH(BU$3,'Annual_Prices-Nominal'!$A$3:$CA$3,0),0)</f>
        <v>14.71</v>
      </c>
      <c r="BV134" s="32">
        <f>VLOOKUP($A134,'Annual_Prices-Nominal'!$A:$CA,MATCH(BV$3,'Annual_Prices-Nominal'!$A$3:$CA$3,0),0)</f>
        <v>14.71</v>
      </c>
      <c r="BW134" s="32">
        <f>VLOOKUP($A134,'Annual_Prices-Nominal'!$A:$CA,MATCH(BW$3,'Annual_Prices-Nominal'!$A$3:$CA$3,0),0)</f>
        <v>12.26</v>
      </c>
      <c r="BX134" s="32">
        <f>VLOOKUP($A134,'Annual_Prices-Nominal'!$A:$CA,MATCH(BX$3,'Annual_Prices-Nominal'!$A$3:$CA$3,0),0)</f>
        <v>12.26</v>
      </c>
      <c r="BY134" s="32">
        <f>VLOOKUP($A134,'Annual_Prices-Nominal'!$A:$CA,MATCH(BY$3,'Annual_Prices-Nominal'!$A$3:$CA$3,0),0)</f>
        <v>3.68</v>
      </c>
      <c r="BZ134" s="32">
        <f>VLOOKUP($A134,'Annual_Prices-Nominal'!$A:$CA,MATCH(BZ$3,'Annual_Prices-Nominal'!$A$3:$CA$3,0),0)</f>
        <v>3.68</v>
      </c>
      <c r="CA134" s="32">
        <f>VLOOKUP($A134,'Annual_Prices-Nominal'!$A:$CA,MATCH(CA$3,'Annual_Prices-Nominal'!$A$3:$CA$3,0),0)</f>
        <v>3.5868720000000001</v>
      </c>
      <c r="CB134" s="38">
        <f>VLOOKUP($A134,'Annual_Prices-Nominal'!$A:$CA,MATCH(CB$3,'Annual_Prices-Nominal'!$A$3:$CA$3,0),0)</f>
        <v>2.2451319999999999</v>
      </c>
      <c r="CD134" s="39">
        <f>VLOOKUP($A134,GDP!$A$8:$D$50,3,0)</f>
        <v>1.8060544782277459E-2</v>
      </c>
    </row>
    <row r="135" spans="1:82" ht="15" thickBot="1" x14ac:dyDescent="0.35">
      <c r="A135" s="23">
        <f t="shared" si="22"/>
        <v>2033</v>
      </c>
      <c r="B135" s="27">
        <f t="shared" si="23"/>
        <v>48914</v>
      </c>
      <c r="C135" s="31">
        <v>38.577509999999997</v>
      </c>
      <c r="D135" s="32">
        <v>37.727269999999997</v>
      </c>
      <c r="E135" s="32">
        <v>38.760390000000001</v>
      </c>
      <c r="F135" s="32">
        <v>37.478940000000001</v>
      </c>
      <c r="G135" s="32">
        <v>38.929510000000001</v>
      </c>
      <c r="H135" s="32">
        <v>37.035620000000002</v>
      </c>
      <c r="I135" s="32">
        <v>35.06</v>
      </c>
      <c r="J135" s="32">
        <v>35.5</v>
      </c>
      <c r="K135" s="32">
        <v>35.1</v>
      </c>
      <c r="L135" s="32">
        <v>35.5</v>
      </c>
      <c r="M135" s="32">
        <v>33.01</v>
      </c>
      <c r="N135" s="32">
        <v>33.19</v>
      </c>
      <c r="P135" s="32">
        <f>VLOOKUP($A135,'Annual_Prices-Nominal'!$A$4:$X$39,MATCH('Forecast-Peak_OffPeak-Nominal'!P$3,'Annual_Prices-Nominal'!$A$3:$X$3,0),FALSE)</f>
        <v>128.125</v>
      </c>
      <c r="Q135" s="32">
        <f>VLOOKUP($A135,'Annual_Prices-Nominal'!$A$4:$X$39,MATCH('Forecast-Peak_OffPeak-Nominal'!Q$3,'Annual_Prices-Nominal'!$A$3:$X$3,0),FALSE)</f>
        <v>129.21</v>
      </c>
      <c r="R135" s="32">
        <f>VLOOKUP($A135,'Annual_Prices-Nominal'!$A$4:$X$39,MATCH('Forecast-Peak_OffPeak-Nominal'!R$3,'Annual_Prices-Nominal'!$A$3:$X$3,0),FALSE)</f>
        <v>127.62</v>
      </c>
      <c r="S135" s="32">
        <f>VLOOKUP($A135,'Annual_Prices-Nominal'!$A$4:$X$39,MATCH('Forecast-Peak_OffPeak-Nominal'!S$3,'Annual_Prices-Nominal'!$A$3:$X$3,0),FALSE)</f>
        <v>126.68</v>
      </c>
      <c r="T135" s="32">
        <f>VLOOKUP($A135,'Annual_Prices-Nominal'!$A$4:$X$39,MATCH('Forecast-Peak_OffPeak-Nominal'!T$3,'Annual_Prices-Nominal'!$A$3:$X$3,0),FALSE)</f>
        <v>49.639489056337958</v>
      </c>
      <c r="U135" s="32">
        <f>VLOOKUP($A135,'Annual_Prices-Nominal'!$A$4:$X$39,MATCH('Forecast-Peak_OffPeak-Nominal'!U$3,'Annual_Prices-Nominal'!$A$3:$X$3,0),FALSE)</f>
        <v>46.91</v>
      </c>
      <c r="V135" s="32">
        <f>VLOOKUP($A135,'Annual_Prices-Nominal'!$A$4:$X$39,MATCH('Forecast-Peak_OffPeak-Nominal'!V$3,'Annual_Prices-Nominal'!$A$3:$X$3,0),FALSE)</f>
        <v>41.7516452173913</v>
      </c>
      <c r="W135" s="32">
        <f>VLOOKUP($A135,'Annual_Prices-Nominal'!$A$4:$X$39,MATCH('Forecast-Peak_OffPeak-Nominal'!W$3,'Annual_Prices-Nominal'!$A$3:$X$3,0),FALSE)</f>
        <v>16.54</v>
      </c>
      <c r="X135" s="32">
        <f>VLOOKUP($A135,'Annual_Prices-Nominal'!$A$4:$X$39,MATCH('Forecast-Peak_OffPeak-Nominal'!X$3,'Annual_Prices-Nominal'!$A$3:$X$3,0),FALSE)</f>
        <v>14.24</v>
      </c>
      <c r="Y135" s="38">
        <f>VLOOKUP($A135,'Annual_Prices-Nominal'!$A$4:$X$39,MATCH('Forecast-Peak_OffPeak-Nominal'!Y$3,'Annual_Prices-Nominal'!$A$3:$X$3,0),FALSE)</f>
        <v>41.901787234042558</v>
      </c>
      <c r="AA135" s="31">
        <v>5.1100000000000003</v>
      </c>
      <c r="AB135" s="32">
        <v>4.7699999999999996</v>
      </c>
      <c r="AC135" s="32">
        <v>4.5</v>
      </c>
      <c r="AD135" s="32">
        <v>5.27</v>
      </c>
      <c r="AE135" s="32">
        <v>5.08</v>
      </c>
      <c r="AF135" s="32">
        <v>4.87</v>
      </c>
      <c r="AG135" s="38">
        <v>0.36328112213803349</v>
      </c>
      <c r="AI135" s="32">
        <v>5.6446898469203548</v>
      </c>
      <c r="AJ135" s="38">
        <v>5.1711832927574148</v>
      </c>
      <c r="AL135" s="33">
        <v>0.61139466542481513</v>
      </c>
      <c r="AM135" s="33">
        <v>0.81894389034888759</v>
      </c>
      <c r="AO135" s="34">
        <f>VLOOKUP($A135,'Annual_Prices-Nominal'!$A$4:$CH$39,MATCH('Forecast-Peak_OffPeak-Nominal'!AO$3,'Annual_Prices-Nominal'!$A$3:$CH$3,0),FALSE)</f>
        <v>2</v>
      </c>
      <c r="AP135" s="35">
        <f>VLOOKUP($A135,'Annual_Prices-Nominal'!$A$4:$CH$39,MATCH('Forecast-Peak_OffPeak-Nominal'!AP$3,'Annual_Prices-Nominal'!$A$3:$CH$3,0),FALSE)</f>
        <v>2</v>
      </c>
      <c r="AQ135" s="36">
        <f>IF(AND(MONTH($B135)&gt;=5,MONTH($B135)&lt;=9),VLOOKUP($A135,'Annual_Prices-Nominal'!$A$1:$AQ$39,MATCH('Forecast-Peak_OffPeak-Nominal'!AQ$2,'Annual_Prices-Nominal'!$A$2:$AQ$2,0),FALSE),0)</f>
        <v>0</v>
      </c>
      <c r="AR135" s="37">
        <f>IF(AND(MONTH($B135)&gt;=5,MONTH($B135)&lt;=9),VLOOKUP($A135,'Annual_Prices-Nominal'!$A$1:$AQ$39,MATCH('Forecast-Peak_OffPeak-Nominal'!AR$2,'Annual_Prices-Nominal'!$A$2:$AQ$2,0),FALSE),0)</f>
        <v>0</v>
      </c>
      <c r="AT135" s="83">
        <f>VLOOKUP($A135,'Annual_Prices-Nominal'!$A$4:$CH$39,MATCH('Forecast-Peak_OffPeak-Nominal'!AT$3,'Annual_Prices-Nominal'!$A$3:$CH$3,0),FALSE)</f>
        <v>13.52</v>
      </c>
      <c r="AU135" s="38">
        <f>VLOOKUP($A135,'Annual_Prices-Nominal'!$A$4:$CH$39,MATCH('Forecast-Peak_OffPeak-Nominal'!AU$3,'Annual_Prices-Nominal'!$A$3:$CH$3,0),FALSE)</f>
        <v>13.52</v>
      </c>
      <c r="AV135" s="38">
        <f>VLOOKUP($A135,'Annual_Prices-Nominal'!$A$4:$CH$39,MATCH('Forecast-Peak_OffPeak-Nominal'!AV$3,'Annual_Prices-Nominal'!$A$3:$CH$3,0),FALSE)</f>
        <v>0</v>
      </c>
      <c r="AX135" s="31">
        <f t="shared" si="16"/>
        <v>8.0875283018867918</v>
      </c>
      <c r="AY135" s="32">
        <f t="shared" si="17"/>
        <v>7.9590123203285419</v>
      </c>
      <c r="AZ135" s="32">
        <f t="shared" si="18"/>
        <v>7.9937392197125252</v>
      </c>
      <c r="BA135" s="32">
        <f t="shared" si="19"/>
        <v>6.9015748031496065</v>
      </c>
      <c r="BB135" s="32">
        <f t="shared" si="20"/>
        <v>6.909448818897638</v>
      </c>
      <c r="BC135" s="38">
        <f t="shared" si="21"/>
        <v>6.2637571157495255</v>
      </c>
      <c r="BE135" s="60">
        <v>212.7615409128334</v>
      </c>
      <c r="BF135" s="38">
        <v>282.65479025842285</v>
      </c>
      <c r="BH135" s="31">
        <f>VLOOKUP($A135,'Annual_Prices-Nominal'!$A:$CA,MATCH(BH$3,'Annual_Prices-Nominal'!$A$3:$CA$3,0),0)</f>
        <v>33</v>
      </c>
      <c r="BI135" s="31">
        <f>VLOOKUP($A135,'Annual_Prices-Nominal'!$A:$CA,MATCH(BI$3,'Annual_Prices-Nominal'!$A$3:$CA$3,0),0)</f>
        <v>4.238823</v>
      </c>
      <c r="BJ135" s="32">
        <f>VLOOKUP($A135,'Annual_Prices-Nominal'!$A:$CA,MATCH(BJ$3,'Annual_Prices-Nominal'!$A$3:$CA$3,0),0)</f>
        <v>4.238823</v>
      </c>
      <c r="BK135" s="32">
        <f>VLOOKUP($A135,'Annual_Prices-Nominal'!$A:$CA,MATCH(BK$3,'Annual_Prices-Nominal'!$A$3:$CA$3,0),0)</f>
        <v>12.26</v>
      </c>
      <c r="BL135" s="32">
        <f>VLOOKUP($A135,'Annual_Prices-Nominal'!$A:$CA,MATCH(BL$3,'Annual_Prices-Nominal'!$A$3:$CA$3,0),0)</f>
        <v>12.26</v>
      </c>
      <c r="BM135" s="32">
        <f>VLOOKUP($A135,'Annual_Prices-Nominal'!$A:$CA,MATCH(BM$3,'Annual_Prices-Nominal'!$A$3:$CA$3,0),0)</f>
        <v>3.68</v>
      </c>
      <c r="BN135" s="32">
        <f>VLOOKUP($A135,'Annual_Prices-Nominal'!$A:$CA,MATCH(BN$3,'Annual_Prices-Nominal'!$A$3:$CA$3,0),0)</f>
        <v>3.68</v>
      </c>
      <c r="BO135" s="32">
        <f>VLOOKUP($A135,'Annual_Prices-Nominal'!$A:$CA,MATCH(BO$3,'Annual_Prices-Nominal'!$A$3:$CA$3,0),0)</f>
        <v>3.68</v>
      </c>
      <c r="BP135" s="32">
        <f>VLOOKUP($A135,'Annual_Prices-Nominal'!$A:$CA,MATCH(BP$3,'Annual_Prices-Nominal'!$A$3:$CA$3,0),0)</f>
        <v>4.9000000000000004</v>
      </c>
      <c r="BQ135" s="32">
        <f>VLOOKUP($A135,'Annual_Prices-Nominal'!$A:$CA,MATCH(BQ$3,'Annual_Prices-Nominal'!$A$3:$CA$3,0),0)</f>
        <v>12.87</v>
      </c>
      <c r="BR135" s="32">
        <f>VLOOKUP($A135,'Annual_Prices-Nominal'!$A:$CA,MATCH(BR$3,'Annual_Prices-Nominal'!$A$3:$CA$3,0),0)</f>
        <v>19.61</v>
      </c>
      <c r="BS135" s="32">
        <f>VLOOKUP($A135,'Annual_Prices-Nominal'!$A:$CA,MATCH(BS$3,'Annual_Prices-Nominal'!$A$3:$CA$3,0),0)</f>
        <v>18.39</v>
      </c>
      <c r="BT135" s="32">
        <f>VLOOKUP($A135,'Annual_Prices-Nominal'!$A:$CA,MATCH(BT$3,'Annual_Prices-Nominal'!$A$3:$CA$3,0),0)</f>
        <v>14.71</v>
      </c>
      <c r="BU135" s="32">
        <f>VLOOKUP($A135,'Annual_Prices-Nominal'!$A:$CA,MATCH(BU$3,'Annual_Prices-Nominal'!$A$3:$CA$3,0),0)</f>
        <v>14.71</v>
      </c>
      <c r="BV135" s="32">
        <f>VLOOKUP($A135,'Annual_Prices-Nominal'!$A:$CA,MATCH(BV$3,'Annual_Prices-Nominal'!$A$3:$CA$3,0),0)</f>
        <v>14.71</v>
      </c>
      <c r="BW135" s="32">
        <f>VLOOKUP($A135,'Annual_Prices-Nominal'!$A:$CA,MATCH(BW$3,'Annual_Prices-Nominal'!$A$3:$CA$3,0),0)</f>
        <v>12.26</v>
      </c>
      <c r="BX135" s="32">
        <f>VLOOKUP($A135,'Annual_Prices-Nominal'!$A:$CA,MATCH(BX$3,'Annual_Prices-Nominal'!$A$3:$CA$3,0),0)</f>
        <v>12.26</v>
      </c>
      <c r="BY135" s="32">
        <f>VLOOKUP($A135,'Annual_Prices-Nominal'!$A:$CA,MATCH(BY$3,'Annual_Prices-Nominal'!$A$3:$CA$3,0),0)</f>
        <v>3.68</v>
      </c>
      <c r="BZ135" s="32">
        <f>VLOOKUP($A135,'Annual_Prices-Nominal'!$A:$CA,MATCH(BZ$3,'Annual_Prices-Nominal'!$A$3:$CA$3,0),0)</f>
        <v>3.68</v>
      </c>
      <c r="CA135" s="32">
        <f>VLOOKUP($A135,'Annual_Prices-Nominal'!$A:$CA,MATCH(CA$3,'Annual_Prices-Nominal'!$A$3:$CA$3,0),0)</f>
        <v>3.5868720000000001</v>
      </c>
      <c r="CB135" s="38">
        <f>VLOOKUP($A135,'Annual_Prices-Nominal'!$A:$CA,MATCH(CB$3,'Annual_Prices-Nominal'!$A$3:$CA$3,0),0)</f>
        <v>2.2451319999999999</v>
      </c>
      <c r="CD135" s="39">
        <f>VLOOKUP($A135,GDP!$A$8:$D$50,3,0)</f>
        <v>1.8060544782277459E-2</v>
      </c>
    </row>
    <row r="136" spans="1:82" ht="14.4" x14ac:dyDescent="0.3">
      <c r="A136" s="23">
        <f t="shared" si="22"/>
        <v>2034</v>
      </c>
      <c r="B136" s="27">
        <f t="shared" si="23"/>
        <v>48945</v>
      </c>
      <c r="C136" s="28">
        <v>42.823979999999999</v>
      </c>
      <c r="D136" s="29">
        <v>42.424529999999997</v>
      </c>
      <c r="E136" s="29">
        <v>39.667349999999999</v>
      </c>
      <c r="F136" s="29">
        <v>39.27516</v>
      </c>
      <c r="G136" s="29">
        <v>39.821910000000003</v>
      </c>
      <c r="H136" s="29">
        <v>37.860889999999998</v>
      </c>
      <c r="I136" s="29">
        <v>34.369999999999997</v>
      </c>
      <c r="J136" s="29">
        <v>35.21</v>
      </c>
      <c r="K136" s="29">
        <v>34.35</v>
      </c>
      <c r="L136" s="29">
        <v>35</v>
      </c>
      <c r="M136" s="29">
        <v>30.37</v>
      </c>
      <c r="N136" s="29">
        <v>33.56</v>
      </c>
      <c r="P136" s="29">
        <f>VLOOKUP($A136,'Annual_Prices-Nominal'!$A$4:$X$39,MATCH('Forecast-Peak_OffPeak-Nominal'!P$3,'Annual_Prices-Nominal'!$A$3:$X$3,0),FALSE)</f>
        <v>98.01</v>
      </c>
      <c r="Q136" s="29">
        <f>VLOOKUP($A136,'Annual_Prices-Nominal'!$A$4:$X$39,MATCH('Forecast-Peak_OffPeak-Nominal'!Q$3,'Annual_Prices-Nominal'!$A$3:$X$3,0),FALSE)</f>
        <v>98.84</v>
      </c>
      <c r="R136" s="29">
        <f>VLOOKUP($A136,'Annual_Prices-Nominal'!$A$4:$X$39,MATCH('Forecast-Peak_OffPeak-Nominal'!R$3,'Annual_Prices-Nominal'!$A$3:$X$3,0),FALSE)</f>
        <v>98.35</v>
      </c>
      <c r="S136" s="29">
        <f>VLOOKUP($A136,'Annual_Prices-Nominal'!$A$4:$X$39,MATCH('Forecast-Peak_OffPeak-Nominal'!S$3,'Annual_Prices-Nominal'!$A$3:$X$3,0),FALSE)</f>
        <v>97.41</v>
      </c>
      <c r="T136" s="29">
        <f>VLOOKUP($A136,'Annual_Prices-Nominal'!$A$4:$X$39,MATCH('Forecast-Peak_OffPeak-Nominal'!T$3,'Annual_Prices-Nominal'!$A$3:$X$3,0),FALSE)</f>
        <v>50.663544762051956</v>
      </c>
      <c r="U136" s="29">
        <f>VLOOKUP($A136,'Annual_Prices-Nominal'!$A$4:$X$39,MATCH('Forecast-Peak_OffPeak-Nominal'!U$3,'Annual_Prices-Nominal'!$A$3:$X$3,0),FALSE)</f>
        <v>51.05</v>
      </c>
      <c r="V136" s="29">
        <f>VLOOKUP($A136,'Annual_Prices-Nominal'!$A$4:$X$39,MATCH('Forecast-Peak_OffPeak-Nominal'!V$3,'Annual_Prices-Nominal'!$A$3:$X$3,0),FALSE)</f>
        <v>42.432354782608698</v>
      </c>
      <c r="W136" s="29">
        <f>VLOOKUP($A136,'Annual_Prices-Nominal'!$A$4:$X$39,MATCH('Forecast-Peak_OffPeak-Nominal'!W$3,'Annual_Prices-Nominal'!$A$3:$X$3,0),FALSE)</f>
        <v>17.27</v>
      </c>
      <c r="X136" s="29">
        <f>VLOOKUP($A136,'Annual_Prices-Nominal'!$A$4:$X$39,MATCH('Forecast-Peak_OffPeak-Nominal'!X$3,'Annual_Prices-Nominal'!$A$3:$X$3,0),FALSE)</f>
        <v>14.85</v>
      </c>
      <c r="Y136" s="30">
        <f>VLOOKUP($A136,'Annual_Prices-Nominal'!$A$4:$X$39,MATCH('Forecast-Peak_OffPeak-Nominal'!Y$3,'Annual_Prices-Nominal'!$A$3:$X$3,0),FALSE)</f>
        <v>42.728255319148943</v>
      </c>
      <c r="AA136" s="31">
        <v>5.0599999999999996</v>
      </c>
      <c r="AB136" s="32">
        <v>4.75</v>
      </c>
      <c r="AC136" s="32">
        <v>4.7300000000000004</v>
      </c>
      <c r="AD136" s="32">
        <v>5.25</v>
      </c>
      <c r="AE136" s="32">
        <v>5.03</v>
      </c>
      <c r="AF136" s="32">
        <v>4.92</v>
      </c>
      <c r="AG136" s="38">
        <v>0.3711409101021248</v>
      </c>
      <c r="AI136" s="32">
        <v>5.5762102223273153</v>
      </c>
      <c r="AJ136" s="38">
        <v>5.1179197971966346</v>
      </c>
      <c r="AL136" s="33">
        <v>0.63874829325233606</v>
      </c>
      <c r="AM136" s="33">
        <v>0.84844747401084986</v>
      </c>
      <c r="AO136" s="34">
        <f>VLOOKUP($A136,'Annual_Prices-Nominal'!$A$4:$CH$39,MATCH('Forecast-Peak_OffPeak-Nominal'!AO$3,'Annual_Prices-Nominal'!$A$3:$CH$3,0),FALSE)</f>
        <v>2</v>
      </c>
      <c r="AP136" s="35">
        <f>VLOOKUP($A136,'Annual_Prices-Nominal'!$A$4:$CH$39,MATCH('Forecast-Peak_OffPeak-Nominal'!AP$3,'Annual_Prices-Nominal'!$A$3:$CH$3,0),FALSE)</f>
        <v>2</v>
      </c>
      <c r="AQ136" s="36">
        <f>IF(AND(MONTH($B136)&gt;=5,MONTH($B136)&lt;=9),VLOOKUP($A136,'Annual_Prices-Nominal'!$A$1:$AQ$39,MATCH('Forecast-Peak_OffPeak-Nominal'!AQ$2,'Annual_Prices-Nominal'!$A$2:$AQ$2,0),FALSE),0)</f>
        <v>0</v>
      </c>
      <c r="AR136" s="37">
        <f>IF(AND(MONTH($B136)&gt;=5,MONTH($B136)&lt;=9),VLOOKUP($A136,'Annual_Prices-Nominal'!$A$1:$AQ$39,MATCH('Forecast-Peak_OffPeak-Nominal'!AR$2,'Annual_Prices-Nominal'!$A$2:$AQ$2,0),FALSE),0)</f>
        <v>0</v>
      </c>
      <c r="AT136" s="83">
        <f>VLOOKUP($A136,'Annual_Prices-Nominal'!$A$4:$CH$39,MATCH('Forecast-Peak_OffPeak-Nominal'!AT$3,'Annual_Prices-Nominal'!$A$3:$CH$3,0),FALSE)</f>
        <v>14.46</v>
      </c>
      <c r="AU136" s="38">
        <f>VLOOKUP($A136,'Annual_Prices-Nominal'!$A$4:$CH$39,MATCH('Forecast-Peak_OffPeak-Nominal'!AU$3,'Annual_Prices-Nominal'!$A$3:$CH$3,0),FALSE)</f>
        <v>14.46</v>
      </c>
      <c r="AV136" s="38">
        <f>VLOOKUP($A136,'Annual_Prices-Nominal'!$A$4:$CH$39,MATCH('Forecast-Peak_OffPeak-Nominal'!AV$3,'Annual_Prices-Nominal'!$A$3:$CH$3,0),FALSE)</f>
        <v>0</v>
      </c>
      <c r="AX136" s="31">
        <f t="shared" si="16"/>
        <v>9.0155747368421046</v>
      </c>
      <c r="AY136" s="32">
        <f t="shared" si="17"/>
        <v>8.062469512195122</v>
      </c>
      <c r="AZ136" s="32">
        <f t="shared" si="18"/>
        <v>8.0938841463414644</v>
      </c>
      <c r="BA136" s="32">
        <f t="shared" si="19"/>
        <v>6.8330019880715698</v>
      </c>
      <c r="BB136" s="32">
        <f t="shared" si="20"/>
        <v>6.8290258449304178</v>
      </c>
      <c r="BC136" s="38">
        <f t="shared" si="21"/>
        <v>5.784761904761905</v>
      </c>
      <c r="BE136" s="60">
        <v>216.68912573761654</v>
      </c>
      <c r="BF136" s="38">
        <v>287.87260669323643</v>
      </c>
      <c r="BH136" s="31">
        <f>VLOOKUP($A136,'Annual_Prices-Nominal'!$A:$CA,MATCH(BH$3,'Annual_Prices-Nominal'!$A$3:$CA$3,0),0)</f>
        <v>33</v>
      </c>
      <c r="BI136" s="31">
        <f>VLOOKUP($A136,'Annual_Prices-Nominal'!$A:$CA,MATCH(BI$3,'Annual_Prices-Nominal'!$A$3:$CA$3,0),0)</f>
        <v>5.254677</v>
      </c>
      <c r="BJ136" s="32">
        <f>VLOOKUP($A136,'Annual_Prices-Nominal'!$A:$CA,MATCH(BJ$3,'Annual_Prices-Nominal'!$A$3:$CA$3,0),0)</f>
        <v>5.254677</v>
      </c>
      <c r="BK136" s="32">
        <f>VLOOKUP($A136,'Annual_Prices-Nominal'!$A:$CA,MATCH(BK$3,'Annual_Prices-Nominal'!$A$3:$CA$3,0),0)</f>
        <v>12.5</v>
      </c>
      <c r="BL136" s="32">
        <f>VLOOKUP($A136,'Annual_Prices-Nominal'!$A:$CA,MATCH(BL$3,'Annual_Prices-Nominal'!$A$3:$CA$3,0),0)</f>
        <v>12.5</v>
      </c>
      <c r="BM136" s="32">
        <f>VLOOKUP($A136,'Annual_Prices-Nominal'!$A:$CA,MATCH(BM$3,'Annual_Prices-Nominal'!$A$3:$CA$3,0),0)</f>
        <v>3.75</v>
      </c>
      <c r="BN136" s="32">
        <f>VLOOKUP($A136,'Annual_Prices-Nominal'!$A:$CA,MATCH(BN$3,'Annual_Prices-Nominal'!$A$3:$CA$3,0),0)</f>
        <v>3.75</v>
      </c>
      <c r="BO136" s="32">
        <f>VLOOKUP($A136,'Annual_Prices-Nominal'!$A:$CA,MATCH(BO$3,'Annual_Prices-Nominal'!$A$3:$CA$3,0),0)</f>
        <v>3.75</v>
      </c>
      <c r="BP136" s="32">
        <f>VLOOKUP($A136,'Annual_Prices-Nominal'!$A:$CA,MATCH(BP$3,'Annual_Prices-Nominal'!$A$3:$CA$3,0),0)</f>
        <v>3.75</v>
      </c>
      <c r="BQ136" s="32">
        <f>VLOOKUP($A136,'Annual_Prices-Nominal'!$A:$CA,MATCH(BQ$3,'Annual_Prices-Nominal'!$A$3:$CA$3,0),0)</f>
        <v>12.5</v>
      </c>
      <c r="BR136" s="32">
        <f>VLOOKUP($A136,'Annual_Prices-Nominal'!$A:$CA,MATCH(BR$3,'Annual_Prices-Nominal'!$A$3:$CA$3,0),0)</f>
        <v>20</v>
      </c>
      <c r="BS136" s="32">
        <f>VLOOKUP($A136,'Annual_Prices-Nominal'!$A:$CA,MATCH(BS$3,'Annual_Prices-Nominal'!$A$3:$CA$3,0),0)</f>
        <v>18.75</v>
      </c>
      <c r="BT136" s="32">
        <f>VLOOKUP($A136,'Annual_Prices-Nominal'!$A:$CA,MATCH(BT$3,'Annual_Prices-Nominal'!$A$3:$CA$3,0),0)</f>
        <v>15</v>
      </c>
      <c r="BU136" s="32">
        <f>VLOOKUP($A136,'Annual_Prices-Nominal'!$A:$CA,MATCH(BU$3,'Annual_Prices-Nominal'!$A$3:$CA$3,0),0)</f>
        <v>15</v>
      </c>
      <c r="BV136" s="32">
        <f>VLOOKUP($A136,'Annual_Prices-Nominal'!$A:$CA,MATCH(BV$3,'Annual_Prices-Nominal'!$A$3:$CA$3,0),0)</f>
        <v>15</v>
      </c>
      <c r="BW136" s="32">
        <f>VLOOKUP($A136,'Annual_Prices-Nominal'!$A:$CA,MATCH(BW$3,'Annual_Prices-Nominal'!$A$3:$CA$3,0),0)</f>
        <v>12.5</v>
      </c>
      <c r="BX136" s="32">
        <f>VLOOKUP($A136,'Annual_Prices-Nominal'!$A:$CA,MATCH(BX$3,'Annual_Prices-Nominal'!$A$3:$CA$3,0),0)</f>
        <v>12.5</v>
      </c>
      <c r="BY136" s="32">
        <f>VLOOKUP($A136,'Annual_Prices-Nominal'!$A:$CA,MATCH(BY$3,'Annual_Prices-Nominal'!$A$3:$CA$3,0),0)</f>
        <v>3.75</v>
      </c>
      <c r="BZ136" s="32">
        <f>VLOOKUP($A136,'Annual_Prices-Nominal'!$A:$CA,MATCH(BZ$3,'Annual_Prices-Nominal'!$A$3:$CA$3,0),0)</f>
        <v>3.75</v>
      </c>
      <c r="CA136" s="32">
        <f>VLOOKUP($A136,'Annual_Prices-Nominal'!$A:$CA,MATCH(CA$3,'Annual_Prices-Nominal'!$A$3:$CA$3,0),0)</f>
        <v>3.6988430000000001</v>
      </c>
      <c r="CB136" s="38">
        <f>VLOOKUP($A136,'Annual_Prices-Nominal'!$A:$CA,MATCH(CB$3,'Annual_Prices-Nominal'!$A$3:$CA$3,0),0)</f>
        <v>2.4849950000000001</v>
      </c>
      <c r="CD136" s="39">
        <f>VLOOKUP($A136,GDP!$A$8:$D$50,3,0)</f>
        <v>1.8460031864462899E-2</v>
      </c>
    </row>
    <row r="137" spans="1:82" ht="14.4" x14ac:dyDescent="0.3">
      <c r="A137" s="23">
        <f t="shared" si="22"/>
        <v>2034</v>
      </c>
      <c r="B137" s="27">
        <f t="shared" si="23"/>
        <v>48976</v>
      </c>
      <c r="C137" s="31">
        <v>36.100259999999999</v>
      </c>
      <c r="D137" s="32">
        <v>35.689570000000003</v>
      </c>
      <c r="E137" s="32">
        <v>37.696980000000003</v>
      </c>
      <c r="F137" s="32">
        <v>36.382939999999998</v>
      </c>
      <c r="G137" s="32">
        <v>37.626199999999997</v>
      </c>
      <c r="H137" s="32">
        <v>35.547289999999997</v>
      </c>
      <c r="I137" s="32">
        <v>33.11</v>
      </c>
      <c r="J137" s="32">
        <v>34.020000000000003</v>
      </c>
      <c r="K137" s="32">
        <v>32.869999999999997</v>
      </c>
      <c r="L137" s="32">
        <v>33.57</v>
      </c>
      <c r="M137" s="32">
        <v>29.92</v>
      </c>
      <c r="N137" s="32">
        <v>29.91</v>
      </c>
      <c r="P137" s="32">
        <f>VLOOKUP($A137,'Annual_Prices-Nominal'!$A$4:$X$39,MATCH('Forecast-Peak_OffPeak-Nominal'!P$3,'Annual_Prices-Nominal'!$A$3:$X$3,0),FALSE)</f>
        <v>98.01</v>
      </c>
      <c r="Q137" s="32">
        <f>VLOOKUP($A137,'Annual_Prices-Nominal'!$A$4:$X$39,MATCH('Forecast-Peak_OffPeak-Nominal'!Q$3,'Annual_Prices-Nominal'!$A$3:$X$3,0),FALSE)</f>
        <v>98.84</v>
      </c>
      <c r="R137" s="32">
        <f>VLOOKUP($A137,'Annual_Prices-Nominal'!$A$4:$X$39,MATCH('Forecast-Peak_OffPeak-Nominal'!R$3,'Annual_Prices-Nominal'!$A$3:$X$3,0),FALSE)</f>
        <v>98.35</v>
      </c>
      <c r="S137" s="32">
        <f>VLOOKUP($A137,'Annual_Prices-Nominal'!$A$4:$X$39,MATCH('Forecast-Peak_OffPeak-Nominal'!S$3,'Annual_Prices-Nominal'!$A$3:$X$3,0),FALSE)</f>
        <v>97.41</v>
      </c>
      <c r="T137" s="32">
        <f>VLOOKUP($A137,'Annual_Prices-Nominal'!$A$4:$X$39,MATCH('Forecast-Peak_OffPeak-Nominal'!T$3,'Annual_Prices-Nominal'!$A$3:$X$3,0),FALSE)</f>
        <v>50.663544762051956</v>
      </c>
      <c r="U137" s="32">
        <f>VLOOKUP($A137,'Annual_Prices-Nominal'!$A$4:$X$39,MATCH('Forecast-Peak_OffPeak-Nominal'!U$3,'Annual_Prices-Nominal'!$A$3:$X$3,0),FALSE)</f>
        <v>51.05</v>
      </c>
      <c r="V137" s="32">
        <f>VLOOKUP($A137,'Annual_Prices-Nominal'!$A$4:$X$39,MATCH('Forecast-Peak_OffPeak-Nominal'!V$3,'Annual_Prices-Nominal'!$A$3:$X$3,0),FALSE)</f>
        <v>42.432354782608698</v>
      </c>
      <c r="W137" s="32">
        <f>VLOOKUP($A137,'Annual_Prices-Nominal'!$A$4:$X$39,MATCH('Forecast-Peak_OffPeak-Nominal'!W$3,'Annual_Prices-Nominal'!$A$3:$X$3,0),FALSE)</f>
        <v>17.27</v>
      </c>
      <c r="X137" s="32">
        <f>VLOOKUP($A137,'Annual_Prices-Nominal'!$A$4:$X$39,MATCH('Forecast-Peak_OffPeak-Nominal'!X$3,'Annual_Prices-Nominal'!$A$3:$X$3,0),FALSE)</f>
        <v>14.85</v>
      </c>
      <c r="Y137" s="38">
        <f>VLOOKUP($A137,'Annual_Prices-Nominal'!$A$4:$X$39,MATCH('Forecast-Peak_OffPeak-Nominal'!Y$3,'Annual_Prices-Nominal'!$A$3:$X$3,0),FALSE)</f>
        <v>42.728255319148943</v>
      </c>
      <c r="AA137" s="31">
        <v>4.8499999999999996</v>
      </c>
      <c r="AB137" s="32">
        <v>4.53</v>
      </c>
      <c r="AC137" s="32">
        <v>4.55</v>
      </c>
      <c r="AD137" s="32">
        <v>5.0199999999999996</v>
      </c>
      <c r="AE137" s="32">
        <v>4.82</v>
      </c>
      <c r="AF137" s="32">
        <v>4.71</v>
      </c>
      <c r="AG137" s="38">
        <v>0.3711409101021248</v>
      </c>
      <c r="AI137" s="32">
        <v>5.3639782398389757</v>
      </c>
      <c r="AJ137" s="38">
        <v>4.905687814708295</v>
      </c>
      <c r="AL137" s="33">
        <v>0.64131142562852528</v>
      </c>
      <c r="AM137" s="33">
        <v>0.85101060638703907</v>
      </c>
      <c r="AO137" s="34">
        <f>VLOOKUP($A137,'Annual_Prices-Nominal'!$A$4:$CH$39,MATCH('Forecast-Peak_OffPeak-Nominal'!AO$3,'Annual_Prices-Nominal'!$A$3:$CH$3,0),FALSE)</f>
        <v>2</v>
      </c>
      <c r="AP137" s="35">
        <f>VLOOKUP($A137,'Annual_Prices-Nominal'!$A$4:$CH$39,MATCH('Forecast-Peak_OffPeak-Nominal'!AP$3,'Annual_Prices-Nominal'!$A$3:$CH$3,0),FALSE)</f>
        <v>2</v>
      </c>
      <c r="AQ137" s="36">
        <f>IF(AND(MONTH($B137)&gt;=5,MONTH($B137)&lt;=9),VLOOKUP($A137,'Annual_Prices-Nominal'!$A$1:$AQ$39,MATCH('Forecast-Peak_OffPeak-Nominal'!AQ$2,'Annual_Prices-Nominal'!$A$2:$AQ$2,0),FALSE),0)</f>
        <v>0</v>
      </c>
      <c r="AR137" s="37">
        <f>IF(AND(MONTH($B137)&gt;=5,MONTH($B137)&lt;=9),VLOOKUP($A137,'Annual_Prices-Nominal'!$A$1:$AQ$39,MATCH('Forecast-Peak_OffPeak-Nominal'!AR$2,'Annual_Prices-Nominal'!$A$2:$AQ$2,0),FALSE),0)</f>
        <v>0</v>
      </c>
      <c r="AT137" s="83">
        <f>VLOOKUP($A137,'Annual_Prices-Nominal'!$A$4:$CH$39,MATCH('Forecast-Peak_OffPeak-Nominal'!AT$3,'Annual_Prices-Nominal'!$A$3:$CH$3,0),FALSE)</f>
        <v>14.46</v>
      </c>
      <c r="AU137" s="38">
        <f>VLOOKUP($A137,'Annual_Prices-Nominal'!$A$4:$CH$39,MATCH('Forecast-Peak_OffPeak-Nominal'!AU$3,'Annual_Prices-Nominal'!$A$3:$CH$3,0),FALSE)</f>
        <v>14.46</v>
      </c>
      <c r="AV137" s="38">
        <f>VLOOKUP($A137,'Annual_Prices-Nominal'!$A$4:$CH$39,MATCH('Forecast-Peak_OffPeak-Nominal'!AV$3,'Annual_Prices-Nominal'!$A$3:$CH$3,0),FALSE)</f>
        <v>0</v>
      </c>
      <c r="AX137" s="31">
        <f t="shared" si="16"/>
        <v>7.9691523178807939</v>
      </c>
      <c r="AY137" s="32">
        <f t="shared" si="17"/>
        <v>8.0036050955414026</v>
      </c>
      <c r="AZ137" s="32">
        <f t="shared" si="18"/>
        <v>7.9885774946921435</v>
      </c>
      <c r="BA137" s="32">
        <f t="shared" si="19"/>
        <v>6.8692946058091282</v>
      </c>
      <c r="BB137" s="32">
        <f t="shared" si="20"/>
        <v>6.8195020746887955</v>
      </c>
      <c r="BC137" s="38">
        <f t="shared" si="21"/>
        <v>5.9601593625498017</v>
      </c>
      <c r="BE137" s="60">
        <v>216.68912573761654</v>
      </c>
      <c r="BF137" s="38">
        <v>287.87260669323643</v>
      </c>
      <c r="BH137" s="31">
        <f>VLOOKUP($A137,'Annual_Prices-Nominal'!$A:$CA,MATCH(BH$3,'Annual_Prices-Nominal'!$A$3:$CA$3,0),0)</f>
        <v>33</v>
      </c>
      <c r="BI137" s="31">
        <f>VLOOKUP($A137,'Annual_Prices-Nominal'!$A:$CA,MATCH(BI$3,'Annual_Prices-Nominal'!$A$3:$CA$3,0),0)</f>
        <v>5.254677</v>
      </c>
      <c r="BJ137" s="32">
        <f>VLOOKUP($A137,'Annual_Prices-Nominal'!$A:$CA,MATCH(BJ$3,'Annual_Prices-Nominal'!$A$3:$CA$3,0),0)</f>
        <v>5.254677</v>
      </c>
      <c r="BK137" s="32">
        <f>VLOOKUP($A137,'Annual_Prices-Nominal'!$A:$CA,MATCH(BK$3,'Annual_Prices-Nominal'!$A$3:$CA$3,0),0)</f>
        <v>12.5</v>
      </c>
      <c r="BL137" s="32">
        <f>VLOOKUP($A137,'Annual_Prices-Nominal'!$A:$CA,MATCH(BL$3,'Annual_Prices-Nominal'!$A$3:$CA$3,0),0)</f>
        <v>12.5</v>
      </c>
      <c r="BM137" s="32">
        <f>VLOOKUP($A137,'Annual_Prices-Nominal'!$A:$CA,MATCH(BM$3,'Annual_Prices-Nominal'!$A$3:$CA$3,0),0)</f>
        <v>3.75</v>
      </c>
      <c r="BN137" s="32">
        <f>VLOOKUP($A137,'Annual_Prices-Nominal'!$A:$CA,MATCH(BN$3,'Annual_Prices-Nominal'!$A$3:$CA$3,0),0)</f>
        <v>3.75</v>
      </c>
      <c r="BO137" s="32">
        <f>VLOOKUP($A137,'Annual_Prices-Nominal'!$A:$CA,MATCH(BO$3,'Annual_Prices-Nominal'!$A$3:$CA$3,0),0)</f>
        <v>3.75</v>
      </c>
      <c r="BP137" s="32">
        <f>VLOOKUP($A137,'Annual_Prices-Nominal'!$A:$CA,MATCH(BP$3,'Annual_Prices-Nominal'!$A$3:$CA$3,0),0)</f>
        <v>3.75</v>
      </c>
      <c r="BQ137" s="32">
        <f>VLOOKUP($A137,'Annual_Prices-Nominal'!$A:$CA,MATCH(BQ$3,'Annual_Prices-Nominal'!$A$3:$CA$3,0),0)</f>
        <v>12.5</v>
      </c>
      <c r="BR137" s="32">
        <f>VLOOKUP($A137,'Annual_Prices-Nominal'!$A:$CA,MATCH(BR$3,'Annual_Prices-Nominal'!$A$3:$CA$3,0),0)</f>
        <v>20</v>
      </c>
      <c r="BS137" s="32">
        <f>VLOOKUP($A137,'Annual_Prices-Nominal'!$A:$CA,MATCH(BS$3,'Annual_Prices-Nominal'!$A$3:$CA$3,0),0)</f>
        <v>18.75</v>
      </c>
      <c r="BT137" s="32">
        <f>VLOOKUP($A137,'Annual_Prices-Nominal'!$A:$CA,MATCH(BT$3,'Annual_Prices-Nominal'!$A$3:$CA$3,0),0)</f>
        <v>15</v>
      </c>
      <c r="BU137" s="32">
        <f>VLOOKUP($A137,'Annual_Prices-Nominal'!$A:$CA,MATCH(BU$3,'Annual_Prices-Nominal'!$A$3:$CA$3,0),0)</f>
        <v>15</v>
      </c>
      <c r="BV137" s="32">
        <f>VLOOKUP($A137,'Annual_Prices-Nominal'!$A:$CA,MATCH(BV$3,'Annual_Prices-Nominal'!$A$3:$CA$3,0),0)</f>
        <v>15</v>
      </c>
      <c r="BW137" s="32">
        <f>VLOOKUP($A137,'Annual_Prices-Nominal'!$A:$CA,MATCH(BW$3,'Annual_Prices-Nominal'!$A$3:$CA$3,0),0)</f>
        <v>12.5</v>
      </c>
      <c r="BX137" s="32">
        <f>VLOOKUP($A137,'Annual_Prices-Nominal'!$A:$CA,MATCH(BX$3,'Annual_Prices-Nominal'!$A$3:$CA$3,0),0)</f>
        <v>12.5</v>
      </c>
      <c r="BY137" s="32">
        <f>VLOOKUP($A137,'Annual_Prices-Nominal'!$A:$CA,MATCH(BY$3,'Annual_Prices-Nominal'!$A$3:$CA$3,0),0)</f>
        <v>3.75</v>
      </c>
      <c r="BZ137" s="32">
        <f>VLOOKUP($A137,'Annual_Prices-Nominal'!$A:$CA,MATCH(BZ$3,'Annual_Prices-Nominal'!$A$3:$CA$3,0),0)</f>
        <v>3.75</v>
      </c>
      <c r="CA137" s="32">
        <f>VLOOKUP($A137,'Annual_Prices-Nominal'!$A:$CA,MATCH(CA$3,'Annual_Prices-Nominal'!$A$3:$CA$3,0),0)</f>
        <v>3.6988430000000001</v>
      </c>
      <c r="CB137" s="38">
        <f>VLOOKUP($A137,'Annual_Prices-Nominal'!$A:$CA,MATCH(CB$3,'Annual_Prices-Nominal'!$A$3:$CA$3,0),0)</f>
        <v>2.4849950000000001</v>
      </c>
      <c r="CD137" s="39">
        <f>VLOOKUP($A137,GDP!$A$8:$D$50,3,0)</f>
        <v>1.8460031864462899E-2</v>
      </c>
    </row>
    <row r="138" spans="1:82" ht="14.4" x14ac:dyDescent="0.3">
      <c r="A138" s="23">
        <f t="shared" si="22"/>
        <v>2034</v>
      </c>
      <c r="B138" s="27">
        <f t="shared" si="23"/>
        <v>49004</v>
      </c>
      <c r="C138" s="31">
        <v>33.501069999999999</v>
      </c>
      <c r="D138" s="32">
        <v>33.472929999999998</v>
      </c>
      <c r="E138" s="32">
        <v>33.157870000000003</v>
      </c>
      <c r="F138" s="32">
        <v>33.316360000000003</v>
      </c>
      <c r="G138" s="32">
        <v>32.351770000000002</v>
      </c>
      <c r="H138" s="32">
        <v>31.835979999999999</v>
      </c>
      <c r="I138" s="32">
        <v>31.22</v>
      </c>
      <c r="J138" s="32">
        <v>32.729999999999997</v>
      </c>
      <c r="K138" s="32">
        <v>30.76</v>
      </c>
      <c r="L138" s="32">
        <v>32.64</v>
      </c>
      <c r="M138" s="32">
        <v>22.89</v>
      </c>
      <c r="N138" s="32">
        <v>29.22</v>
      </c>
      <c r="P138" s="32">
        <f>VLOOKUP($A138,'Annual_Prices-Nominal'!$A$4:$X$39,MATCH('Forecast-Peak_OffPeak-Nominal'!P$3,'Annual_Prices-Nominal'!$A$3:$X$3,0),FALSE)</f>
        <v>98.01</v>
      </c>
      <c r="Q138" s="32">
        <f>VLOOKUP($A138,'Annual_Prices-Nominal'!$A$4:$X$39,MATCH('Forecast-Peak_OffPeak-Nominal'!Q$3,'Annual_Prices-Nominal'!$A$3:$X$3,0),FALSE)</f>
        <v>98.84</v>
      </c>
      <c r="R138" s="32">
        <f>VLOOKUP($A138,'Annual_Prices-Nominal'!$A$4:$X$39,MATCH('Forecast-Peak_OffPeak-Nominal'!R$3,'Annual_Prices-Nominal'!$A$3:$X$3,0),FALSE)</f>
        <v>98.35</v>
      </c>
      <c r="S138" s="32">
        <f>VLOOKUP($A138,'Annual_Prices-Nominal'!$A$4:$X$39,MATCH('Forecast-Peak_OffPeak-Nominal'!S$3,'Annual_Prices-Nominal'!$A$3:$X$3,0),FALSE)</f>
        <v>97.41</v>
      </c>
      <c r="T138" s="32">
        <f>VLOOKUP($A138,'Annual_Prices-Nominal'!$A$4:$X$39,MATCH('Forecast-Peak_OffPeak-Nominal'!T$3,'Annual_Prices-Nominal'!$A$3:$X$3,0),FALSE)</f>
        <v>50.663544762051956</v>
      </c>
      <c r="U138" s="32">
        <f>VLOOKUP($A138,'Annual_Prices-Nominal'!$A$4:$X$39,MATCH('Forecast-Peak_OffPeak-Nominal'!U$3,'Annual_Prices-Nominal'!$A$3:$X$3,0),FALSE)</f>
        <v>51.05</v>
      </c>
      <c r="V138" s="32">
        <f>VLOOKUP($A138,'Annual_Prices-Nominal'!$A$4:$X$39,MATCH('Forecast-Peak_OffPeak-Nominal'!V$3,'Annual_Prices-Nominal'!$A$3:$X$3,0),FALSE)</f>
        <v>42.432354782608698</v>
      </c>
      <c r="W138" s="32">
        <f>VLOOKUP($A138,'Annual_Prices-Nominal'!$A$4:$X$39,MATCH('Forecast-Peak_OffPeak-Nominal'!W$3,'Annual_Prices-Nominal'!$A$3:$X$3,0),FALSE)</f>
        <v>17.27</v>
      </c>
      <c r="X138" s="32">
        <f>VLOOKUP($A138,'Annual_Prices-Nominal'!$A$4:$X$39,MATCH('Forecast-Peak_OffPeak-Nominal'!X$3,'Annual_Prices-Nominal'!$A$3:$X$3,0),FALSE)</f>
        <v>14.85</v>
      </c>
      <c r="Y138" s="38">
        <f>VLOOKUP($A138,'Annual_Prices-Nominal'!$A$4:$X$39,MATCH('Forecast-Peak_OffPeak-Nominal'!Y$3,'Annual_Prices-Nominal'!$A$3:$X$3,0),FALSE)</f>
        <v>42.728255319148943</v>
      </c>
      <c r="AA138" s="31">
        <v>4.84</v>
      </c>
      <c r="AB138" s="32">
        <v>4.55</v>
      </c>
      <c r="AC138" s="32">
        <v>4.3899999999999997</v>
      </c>
      <c r="AD138" s="32">
        <v>5.04</v>
      </c>
      <c r="AE138" s="32">
        <v>4.8099999999999996</v>
      </c>
      <c r="AF138" s="32">
        <v>4.5199999999999996</v>
      </c>
      <c r="AG138" s="38">
        <v>0.3711409101021248</v>
      </c>
      <c r="AI138" s="32">
        <v>5.3511362885761358</v>
      </c>
      <c r="AJ138" s="38">
        <v>4.892845863445455</v>
      </c>
      <c r="AL138" s="33">
        <v>0.64028001679261382</v>
      </c>
      <c r="AM138" s="33">
        <v>0.84997919755112772</v>
      </c>
      <c r="AO138" s="34">
        <f>VLOOKUP($A138,'Annual_Prices-Nominal'!$A$4:$CH$39,MATCH('Forecast-Peak_OffPeak-Nominal'!AO$3,'Annual_Prices-Nominal'!$A$3:$CH$3,0),FALSE)</f>
        <v>2</v>
      </c>
      <c r="AP138" s="35">
        <f>VLOOKUP($A138,'Annual_Prices-Nominal'!$A$4:$CH$39,MATCH('Forecast-Peak_OffPeak-Nominal'!AP$3,'Annual_Prices-Nominal'!$A$3:$CH$3,0),FALSE)</f>
        <v>2</v>
      </c>
      <c r="AQ138" s="36">
        <f>IF(AND(MONTH($B138)&gt;=5,MONTH($B138)&lt;=9),VLOOKUP($A138,'Annual_Prices-Nominal'!$A$1:$AQ$39,MATCH('Forecast-Peak_OffPeak-Nominal'!AQ$2,'Annual_Prices-Nominal'!$A$2:$AQ$2,0),FALSE),0)</f>
        <v>0</v>
      </c>
      <c r="AR138" s="37">
        <f>IF(AND(MONTH($B138)&gt;=5,MONTH($B138)&lt;=9),VLOOKUP($A138,'Annual_Prices-Nominal'!$A$1:$AQ$39,MATCH('Forecast-Peak_OffPeak-Nominal'!AR$2,'Annual_Prices-Nominal'!$A$2:$AQ$2,0),FALSE),0)</f>
        <v>0</v>
      </c>
      <c r="AT138" s="83">
        <f>VLOOKUP($A138,'Annual_Prices-Nominal'!$A$4:$CH$39,MATCH('Forecast-Peak_OffPeak-Nominal'!AT$3,'Annual_Prices-Nominal'!$A$3:$CH$3,0),FALSE)</f>
        <v>14.46</v>
      </c>
      <c r="AU138" s="38">
        <f>VLOOKUP($A138,'Annual_Prices-Nominal'!$A$4:$CH$39,MATCH('Forecast-Peak_OffPeak-Nominal'!AU$3,'Annual_Prices-Nominal'!$A$3:$CH$3,0),FALSE)</f>
        <v>14.46</v>
      </c>
      <c r="AV138" s="38">
        <f>VLOOKUP($A138,'Annual_Prices-Nominal'!$A$4:$CH$39,MATCH('Forecast-Peak_OffPeak-Nominal'!AV$3,'Annual_Prices-Nominal'!$A$3:$CH$3,0),FALSE)</f>
        <v>0</v>
      </c>
      <c r="AX138" s="31">
        <f t="shared" si="16"/>
        <v>7.3628725274725273</v>
      </c>
      <c r="AY138" s="32">
        <f t="shared" si="17"/>
        <v>7.3358119469026564</v>
      </c>
      <c r="AZ138" s="32">
        <f t="shared" si="18"/>
        <v>7.1574712389380544</v>
      </c>
      <c r="BA138" s="32">
        <f t="shared" si="19"/>
        <v>6.4906444906444909</v>
      </c>
      <c r="BB138" s="32">
        <f t="shared" si="20"/>
        <v>6.395010395010396</v>
      </c>
      <c r="BC138" s="38">
        <f t="shared" si="21"/>
        <v>4.541666666666667</v>
      </c>
      <c r="BE138" s="60">
        <v>216.68912573761654</v>
      </c>
      <c r="BF138" s="38">
        <v>287.87260669323643</v>
      </c>
      <c r="BH138" s="31">
        <f>VLOOKUP($A138,'Annual_Prices-Nominal'!$A:$CA,MATCH(BH$3,'Annual_Prices-Nominal'!$A$3:$CA$3,0),0)</f>
        <v>33</v>
      </c>
      <c r="BI138" s="31">
        <f>VLOOKUP($A138,'Annual_Prices-Nominal'!$A:$CA,MATCH(BI$3,'Annual_Prices-Nominal'!$A$3:$CA$3,0),0)</f>
        <v>5.254677</v>
      </c>
      <c r="BJ138" s="32">
        <f>VLOOKUP($A138,'Annual_Prices-Nominal'!$A:$CA,MATCH(BJ$3,'Annual_Prices-Nominal'!$A$3:$CA$3,0),0)</f>
        <v>5.254677</v>
      </c>
      <c r="BK138" s="32">
        <f>VLOOKUP($A138,'Annual_Prices-Nominal'!$A:$CA,MATCH(BK$3,'Annual_Prices-Nominal'!$A$3:$CA$3,0),0)</f>
        <v>12.5</v>
      </c>
      <c r="BL138" s="32">
        <f>VLOOKUP($A138,'Annual_Prices-Nominal'!$A:$CA,MATCH(BL$3,'Annual_Prices-Nominal'!$A$3:$CA$3,0),0)</f>
        <v>12.5</v>
      </c>
      <c r="BM138" s="32">
        <f>VLOOKUP($A138,'Annual_Prices-Nominal'!$A:$CA,MATCH(BM$3,'Annual_Prices-Nominal'!$A$3:$CA$3,0),0)</f>
        <v>3.75</v>
      </c>
      <c r="BN138" s="32">
        <f>VLOOKUP($A138,'Annual_Prices-Nominal'!$A:$CA,MATCH(BN$3,'Annual_Prices-Nominal'!$A$3:$CA$3,0),0)</f>
        <v>3.75</v>
      </c>
      <c r="BO138" s="32">
        <f>VLOOKUP($A138,'Annual_Prices-Nominal'!$A:$CA,MATCH(BO$3,'Annual_Prices-Nominal'!$A$3:$CA$3,0),0)</f>
        <v>3.75</v>
      </c>
      <c r="BP138" s="32">
        <f>VLOOKUP($A138,'Annual_Prices-Nominal'!$A:$CA,MATCH(BP$3,'Annual_Prices-Nominal'!$A$3:$CA$3,0),0)</f>
        <v>3.75</v>
      </c>
      <c r="BQ138" s="32">
        <f>VLOOKUP($A138,'Annual_Prices-Nominal'!$A:$CA,MATCH(BQ$3,'Annual_Prices-Nominal'!$A$3:$CA$3,0),0)</f>
        <v>12.5</v>
      </c>
      <c r="BR138" s="32">
        <f>VLOOKUP($A138,'Annual_Prices-Nominal'!$A:$CA,MATCH(BR$3,'Annual_Prices-Nominal'!$A$3:$CA$3,0),0)</f>
        <v>20</v>
      </c>
      <c r="BS138" s="32">
        <f>VLOOKUP($A138,'Annual_Prices-Nominal'!$A:$CA,MATCH(BS$3,'Annual_Prices-Nominal'!$A$3:$CA$3,0),0)</f>
        <v>18.75</v>
      </c>
      <c r="BT138" s="32">
        <f>VLOOKUP($A138,'Annual_Prices-Nominal'!$A:$CA,MATCH(BT$3,'Annual_Prices-Nominal'!$A$3:$CA$3,0),0)</f>
        <v>15</v>
      </c>
      <c r="BU138" s="32">
        <f>VLOOKUP($A138,'Annual_Prices-Nominal'!$A:$CA,MATCH(BU$3,'Annual_Prices-Nominal'!$A$3:$CA$3,0),0)</f>
        <v>15</v>
      </c>
      <c r="BV138" s="32">
        <f>VLOOKUP($A138,'Annual_Prices-Nominal'!$A:$CA,MATCH(BV$3,'Annual_Prices-Nominal'!$A$3:$CA$3,0),0)</f>
        <v>15</v>
      </c>
      <c r="BW138" s="32">
        <f>VLOOKUP($A138,'Annual_Prices-Nominal'!$A:$CA,MATCH(BW$3,'Annual_Prices-Nominal'!$A$3:$CA$3,0),0)</f>
        <v>12.5</v>
      </c>
      <c r="BX138" s="32">
        <f>VLOOKUP($A138,'Annual_Prices-Nominal'!$A:$CA,MATCH(BX$3,'Annual_Prices-Nominal'!$A$3:$CA$3,0),0)</f>
        <v>12.5</v>
      </c>
      <c r="BY138" s="32">
        <f>VLOOKUP($A138,'Annual_Prices-Nominal'!$A:$CA,MATCH(BY$3,'Annual_Prices-Nominal'!$A$3:$CA$3,0),0)</f>
        <v>3.75</v>
      </c>
      <c r="BZ138" s="32">
        <f>VLOOKUP($A138,'Annual_Prices-Nominal'!$A:$CA,MATCH(BZ$3,'Annual_Prices-Nominal'!$A$3:$CA$3,0),0)</f>
        <v>3.75</v>
      </c>
      <c r="CA138" s="32">
        <f>VLOOKUP($A138,'Annual_Prices-Nominal'!$A:$CA,MATCH(CA$3,'Annual_Prices-Nominal'!$A$3:$CA$3,0),0)</f>
        <v>3.6988430000000001</v>
      </c>
      <c r="CB138" s="38">
        <f>VLOOKUP($A138,'Annual_Prices-Nominal'!$A:$CA,MATCH(CB$3,'Annual_Prices-Nominal'!$A$3:$CA$3,0),0)</f>
        <v>2.4849950000000001</v>
      </c>
      <c r="CD138" s="39">
        <f>VLOOKUP($A138,GDP!$A$8:$D$50,3,0)</f>
        <v>1.8460031864462899E-2</v>
      </c>
    </row>
    <row r="139" spans="1:82" ht="14.4" x14ac:dyDescent="0.3">
      <c r="A139" s="23">
        <f t="shared" si="22"/>
        <v>2034</v>
      </c>
      <c r="B139" s="27">
        <f t="shared" si="23"/>
        <v>49035</v>
      </c>
      <c r="C139" s="31">
        <v>31.601759999999999</v>
      </c>
      <c r="D139" s="32">
        <v>31.198250000000002</v>
      </c>
      <c r="E139" s="32">
        <v>32.708460000000002</v>
      </c>
      <c r="F139" s="32">
        <v>31.511479999999999</v>
      </c>
      <c r="G139" s="32">
        <v>32.56212</v>
      </c>
      <c r="H139" s="32">
        <v>30.953189999999999</v>
      </c>
      <c r="I139" s="32">
        <v>29.74</v>
      </c>
      <c r="J139" s="32">
        <v>30.75</v>
      </c>
      <c r="K139" s="32">
        <v>29.76</v>
      </c>
      <c r="L139" s="32">
        <v>30.78</v>
      </c>
      <c r="M139" s="32">
        <v>23.25</v>
      </c>
      <c r="N139" s="32">
        <v>26.41</v>
      </c>
      <c r="P139" s="32">
        <f>VLOOKUP($A139,'Annual_Prices-Nominal'!$A$4:$X$39,MATCH('Forecast-Peak_OffPeak-Nominal'!P$3,'Annual_Prices-Nominal'!$A$3:$X$3,0),FALSE)</f>
        <v>98.01</v>
      </c>
      <c r="Q139" s="32">
        <f>VLOOKUP($A139,'Annual_Prices-Nominal'!$A$4:$X$39,MATCH('Forecast-Peak_OffPeak-Nominal'!Q$3,'Annual_Prices-Nominal'!$A$3:$X$3,0),FALSE)</f>
        <v>98.84</v>
      </c>
      <c r="R139" s="32">
        <f>VLOOKUP($A139,'Annual_Prices-Nominal'!$A$4:$X$39,MATCH('Forecast-Peak_OffPeak-Nominal'!R$3,'Annual_Prices-Nominal'!$A$3:$X$3,0),FALSE)</f>
        <v>98.35</v>
      </c>
      <c r="S139" s="32">
        <f>VLOOKUP($A139,'Annual_Prices-Nominal'!$A$4:$X$39,MATCH('Forecast-Peak_OffPeak-Nominal'!S$3,'Annual_Prices-Nominal'!$A$3:$X$3,0),FALSE)</f>
        <v>97.41</v>
      </c>
      <c r="T139" s="32">
        <f>VLOOKUP($A139,'Annual_Prices-Nominal'!$A$4:$X$39,MATCH('Forecast-Peak_OffPeak-Nominal'!T$3,'Annual_Prices-Nominal'!$A$3:$X$3,0),FALSE)</f>
        <v>50.663544762051956</v>
      </c>
      <c r="U139" s="32">
        <f>VLOOKUP($A139,'Annual_Prices-Nominal'!$A$4:$X$39,MATCH('Forecast-Peak_OffPeak-Nominal'!U$3,'Annual_Prices-Nominal'!$A$3:$X$3,0),FALSE)</f>
        <v>51.05</v>
      </c>
      <c r="V139" s="32">
        <f>VLOOKUP($A139,'Annual_Prices-Nominal'!$A$4:$X$39,MATCH('Forecast-Peak_OffPeak-Nominal'!V$3,'Annual_Prices-Nominal'!$A$3:$X$3,0),FALSE)</f>
        <v>42.432354782608698</v>
      </c>
      <c r="W139" s="32">
        <f>VLOOKUP($A139,'Annual_Prices-Nominal'!$A$4:$X$39,MATCH('Forecast-Peak_OffPeak-Nominal'!W$3,'Annual_Prices-Nominal'!$A$3:$X$3,0),FALSE)</f>
        <v>17.27</v>
      </c>
      <c r="X139" s="32">
        <f>VLOOKUP($A139,'Annual_Prices-Nominal'!$A$4:$X$39,MATCH('Forecast-Peak_OffPeak-Nominal'!X$3,'Annual_Prices-Nominal'!$A$3:$X$3,0),FALSE)</f>
        <v>14.85</v>
      </c>
      <c r="Y139" s="38">
        <f>VLOOKUP($A139,'Annual_Prices-Nominal'!$A$4:$X$39,MATCH('Forecast-Peak_OffPeak-Nominal'!Y$3,'Annual_Prices-Nominal'!$A$3:$X$3,0),FALSE)</f>
        <v>42.728255319148943</v>
      </c>
      <c r="AA139" s="31">
        <v>4.37</v>
      </c>
      <c r="AB139" s="32">
        <v>4.0599999999999996</v>
      </c>
      <c r="AC139" s="32">
        <v>4.04</v>
      </c>
      <c r="AD139" s="32">
        <v>4.41</v>
      </c>
      <c r="AE139" s="32">
        <v>4.3499999999999996</v>
      </c>
      <c r="AF139" s="32">
        <v>4.0199999999999996</v>
      </c>
      <c r="AG139" s="38">
        <v>0.3711409101021248</v>
      </c>
      <c r="AI139" s="32">
        <v>4.8810766792767959</v>
      </c>
      <c r="AJ139" s="38">
        <v>4.4227862541461151</v>
      </c>
      <c r="AL139" s="33">
        <v>0.63173358671423407</v>
      </c>
      <c r="AM139" s="33">
        <v>0.84143276747274776</v>
      </c>
      <c r="AO139" s="34">
        <f>VLOOKUP($A139,'Annual_Prices-Nominal'!$A$4:$CH$39,MATCH('Forecast-Peak_OffPeak-Nominal'!AO$3,'Annual_Prices-Nominal'!$A$3:$CH$3,0),FALSE)</f>
        <v>2</v>
      </c>
      <c r="AP139" s="35">
        <f>VLOOKUP($A139,'Annual_Prices-Nominal'!$A$4:$CH$39,MATCH('Forecast-Peak_OffPeak-Nominal'!AP$3,'Annual_Prices-Nominal'!$A$3:$CH$3,0),FALSE)</f>
        <v>2</v>
      </c>
      <c r="AQ139" s="36">
        <f>IF(AND(MONTH($B139)&gt;=5,MONTH($B139)&lt;=9),VLOOKUP($A139,'Annual_Prices-Nominal'!$A$1:$AQ$39,MATCH('Forecast-Peak_OffPeak-Nominal'!AQ$2,'Annual_Prices-Nominal'!$A$2:$AQ$2,0),FALSE),0)</f>
        <v>0</v>
      </c>
      <c r="AR139" s="37">
        <f>IF(AND(MONTH($B139)&gt;=5,MONTH($B139)&lt;=9),VLOOKUP($A139,'Annual_Prices-Nominal'!$A$1:$AQ$39,MATCH('Forecast-Peak_OffPeak-Nominal'!AR$2,'Annual_Prices-Nominal'!$A$2:$AQ$2,0),FALSE),0)</f>
        <v>0</v>
      </c>
      <c r="AT139" s="83">
        <f>VLOOKUP($A139,'Annual_Prices-Nominal'!$A$4:$CH$39,MATCH('Forecast-Peak_OffPeak-Nominal'!AT$3,'Annual_Prices-Nominal'!$A$3:$CH$3,0),FALSE)</f>
        <v>14.46</v>
      </c>
      <c r="AU139" s="38">
        <f>VLOOKUP($A139,'Annual_Prices-Nominal'!$A$4:$CH$39,MATCH('Forecast-Peak_OffPeak-Nominal'!AU$3,'Annual_Prices-Nominal'!$A$3:$CH$3,0),FALSE)</f>
        <v>14.46</v>
      </c>
      <c r="AV139" s="38">
        <f>VLOOKUP($A139,'Annual_Prices-Nominal'!$A$4:$CH$39,MATCH('Forecast-Peak_OffPeak-Nominal'!AV$3,'Annual_Prices-Nominal'!$A$3:$CH$3,0),FALSE)</f>
        <v>0</v>
      </c>
      <c r="AX139" s="31">
        <f t="shared" si="16"/>
        <v>7.7836847290640394</v>
      </c>
      <c r="AY139" s="32">
        <f t="shared" si="17"/>
        <v>8.1364328358208962</v>
      </c>
      <c r="AZ139" s="32">
        <f t="shared" si="18"/>
        <v>8.1000298507462691</v>
      </c>
      <c r="BA139" s="32">
        <f t="shared" si="19"/>
        <v>6.8367816091954028</v>
      </c>
      <c r="BB139" s="32">
        <f t="shared" si="20"/>
        <v>6.8413793103448288</v>
      </c>
      <c r="BC139" s="38">
        <f t="shared" si="21"/>
        <v>5.2721088435374144</v>
      </c>
      <c r="BE139" s="60">
        <v>216.68912573761654</v>
      </c>
      <c r="BF139" s="38">
        <v>287.87260669323643</v>
      </c>
      <c r="BH139" s="31">
        <f>VLOOKUP($A139,'Annual_Prices-Nominal'!$A:$CA,MATCH(BH$3,'Annual_Prices-Nominal'!$A$3:$CA$3,0),0)</f>
        <v>33</v>
      </c>
      <c r="BI139" s="31">
        <f>VLOOKUP($A139,'Annual_Prices-Nominal'!$A:$CA,MATCH(BI$3,'Annual_Prices-Nominal'!$A$3:$CA$3,0),0)</f>
        <v>5.254677</v>
      </c>
      <c r="BJ139" s="32">
        <f>VLOOKUP($A139,'Annual_Prices-Nominal'!$A:$CA,MATCH(BJ$3,'Annual_Prices-Nominal'!$A$3:$CA$3,0),0)</f>
        <v>5.254677</v>
      </c>
      <c r="BK139" s="32">
        <f>VLOOKUP($A139,'Annual_Prices-Nominal'!$A:$CA,MATCH(BK$3,'Annual_Prices-Nominal'!$A$3:$CA$3,0),0)</f>
        <v>12.5</v>
      </c>
      <c r="BL139" s="32">
        <f>VLOOKUP($A139,'Annual_Prices-Nominal'!$A:$CA,MATCH(BL$3,'Annual_Prices-Nominal'!$A$3:$CA$3,0),0)</f>
        <v>12.5</v>
      </c>
      <c r="BM139" s="32">
        <f>VLOOKUP($A139,'Annual_Prices-Nominal'!$A:$CA,MATCH(BM$3,'Annual_Prices-Nominal'!$A$3:$CA$3,0),0)</f>
        <v>3.75</v>
      </c>
      <c r="BN139" s="32">
        <f>VLOOKUP($A139,'Annual_Prices-Nominal'!$A:$CA,MATCH(BN$3,'Annual_Prices-Nominal'!$A$3:$CA$3,0),0)</f>
        <v>3.75</v>
      </c>
      <c r="BO139" s="32">
        <f>VLOOKUP($A139,'Annual_Prices-Nominal'!$A:$CA,MATCH(BO$3,'Annual_Prices-Nominal'!$A$3:$CA$3,0),0)</f>
        <v>3.75</v>
      </c>
      <c r="BP139" s="32">
        <f>VLOOKUP($A139,'Annual_Prices-Nominal'!$A:$CA,MATCH(BP$3,'Annual_Prices-Nominal'!$A$3:$CA$3,0),0)</f>
        <v>3.75</v>
      </c>
      <c r="BQ139" s="32">
        <f>VLOOKUP($A139,'Annual_Prices-Nominal'!$A:$CA,MATCH(BQ$3,'Annual_Prices-Nominal'!$A$3:$CA$3,0),0)</f>
        <v>12.5</v>
      </c>
      <c r="BR139" s="32">
        <f>VLOOKUP($A139,'Annual_Prices-Nominal'!$A:$CA,MATCH(BR$3,'Annual_Prices-Nominal'!$A$3:$CA$3,0),0)</f>
        <v>20</v>
      </c>
      <c r="BS139" s="32">
        <f>VLOOKUP($A139,'Annual_Prices-Nominal'!$A:$CA,MATCH(BS$3,'Annual_Prices-Nominal'!$A$3:$CA$3,0),0)</f>
        <v>18.75</v>
      </c>
      <c r="BT139" s="32">
        <f>VLOOKUP($A139,'Annual_Prices-Nominal'!$A:$CA,MATCH(BT$3,'Annual_Prices-Nominal'!$A$3:$CA$3,0),0)</f>
        <v>15</v>
      </c>
      <c r="BU139" s="32">
        <f>VLOOKUP($A139,'Annual_Prices-Nominal'!$A:$CA,MATCH(BU$3,'Annual_Prices-Nominal'!$A$3:$CA$3,0),0)</f>
        <v>15</v>
      </c>
      <c r="BV139" s="32">
        <f>VLOOKUP($A139,'Annual_Prices-Nominal'!$A:$CA,MATCH(BV$3,'Annual_Prices-Nominal'!$A$3:$CA$3,0),0)</f>
        <v>15</v>
      </c>
      <c r="BW139" s="32">
        <f>VLOOKUP($A139,'Annual_Prices-Nominal'!$A:$CA,MATCH(BW$3,'Annual_Prices-Nominal'!$A$3:$CA$3,0),0)</f>
        <v>12.5</v>
      </c>
      <c r="BX139" s="32">
        <f>VLOOKUP($A139,'Annual_Prices-Nominal'!$A:$CA,MATCH(BX$3,'Annual_Prices-Nominal'!$A$3:$CA$3,0),0)</f>
        <v>12.5</v>
      </c>
      <c r="BY139" s="32">
        <f>VLOOKUP($A139,'Annual_Prices-Nominal'!$A:$CA,MATCH(BY$3,'Annual_Prices-Nominal'!$A$3:$CA$3,0),0)</f>
        <v>3.75</v>
      </c>
      <c r="BZ139" s="32">
        <f>VLOOKUP($A139,'Annual_Prices-Nominal'!$A:$CA,MATCH(BZ$3,'Annual_Prices-Nominal'!$A$3:$CA$3,0),0)</f>
        <v>3.75</v>
      </c>
      <c r="CA139" s="32">
        <f>VLOOKUP($A139,'Annual_Prices-Nominal'!$A:$CA,MATCH(CA$3,'Annual_Prices-Nominal'!$A$3:$CA$3,0),0)</f>
        <v>3.6988430000000001</v>
      </c>
      <c r="CB139" s="38">
        <f>VLOOKUP($A139,'Annual_Prices-Nominal'!$A:$CA,MATCH(CB$3,'Annual_Prices-Nominal'!$A$3:$CA$3,0),0)</f>
        <v>2.4849950000000001</v>
      </c>
      <c r="CD139" s="39">
        <f>VLOOKUP($A139,GDP!$A$8:$D$50,3,0)</f>
        <v>1.8460031864462899E-2</v>
      </c>
    </row>
    <row r="140" spans="1:82" ht="14.4" x14ac:dyDescent="0.3">
      <c r="A140" s="23">
        <f t="shared" si="22"/>
        <v>2034</v>
      </c>
      <c r="B140" s="27">
        <f t="shared" si="23"/>
        <v>49065</v>
      </c>
      <c r="C140" s="31">
        <v>34.491900000000001</v>
      </c>
      <c r="D140" s="32">
        <v>31.86816</v>
      </c>
      <c r="E140" s="32">
        <v>37.221780000000003</v>
      </c>
      <c r="F140" s="32">
        <v>33.41574</v>
      </c>
      <c r="G140" s="32">
        <v>37.093240000000002</v>
      </c>
      <c r="H140" s="32">
        <v>31.76107</v>
      </c>
      <c r="I140" s="32">
        <v>34.049999999999997</v>
      </c>
      <c r="J140" s="32">
        <v>33.07</v>
      </c>
      <c r="K140" s="32">
        <v>33.950000000000003</v>
      </c>
      <c r="L140" s="32">
        <v>32.92</v>
      </c>
      <c r="M140" s="32">
        <v>30.31</v>
      </c>
      <c r="N140" s="32">
        <v>32.049999999999997</v>
      </c>
      <c r="P140" s="32">
        <f>VLOOKUP($A140,'Annual_Prices-Nominal'!$A$4:$X$39,MATCH('Forecast-Peak_OffPeak-Nominal'!P$3,'Annual_Prices-Nominal'!$A$3:$X$3,0),FALSE)</f>
        <v>98.01</v>
      </c>
      <c r="Q140" s="32">
        <f>VLOOKUP($A140,'Annual_Prices-Nominal'!$A$4:$X$39,MATCH('Forecast-Peak_OffPeak-Nominal'!Q$3,'Annual_Prices-Nominal'!$A$3:$X$3,0),FALSE)</f>
        <v>98.84</v>
      </c>
      <c r="R140" s="32">
        <f>VLOOKUP($A140,'Annual_Prices-Nominal'!$A$4:$X$39,MATCH('Forecast-Peak_OffPeak-Nominal'!R$3,'Annual_Prices-Nominal'!$A$3:$X$3,0),FALSE)</f>
        <v>98.35</v>
      </c>
      <c r="S140" s="32">
        <f>VLOOKUP($A140,'Annual_Prices-Nominal'!$A$4:$X$39,MATCH('Forecast-Peak_OffPeak-Nominal'!S$3,'Annual_Prices-Nominal'!$A$3:$X$3,0),FALSE)</f>
        <v>97.41</v>
      </c>
      <c r="T140" s="32">
        <f>VLOOKUP($A140,'Annual_Prices-Nominal'!$A$4:$X$39,MATCH('Forecast-Peak_OffPeak-Nominal'!T$3,'Annual_Prices-Nominal'!$A$3:$X$3,0),FALSE)</f>
        <v>50.663544762051956</v>
      </c>
      <c r="U140" s="32">
        <f>VLOOKUP($A140,'Annual_Prices-Nominal'!$A$4:$X$39,MATCH('Forecast-Peak_OffPeak-Nominal'!U$3,'Annual_Prices-Nominal'!$A$3:$X$3,0),FALSE)</f>
        <v>51.05</v>
      </c>
      <c r="V140" s="32">
        <f>VLOOKUP($A140,'Annual_Prices-Nominal'!$A$4:$X$39,MATCH('Forecast-Peak_OffPeak-Nominal'!V$3,'Annual_Prices-Nominal'!$A$3:$X$3,0),FALSE)</f>
        <v>42.432354782608698</v>
      </c>
      <c r="W140" s="32">
        <f>VLOOKUP($A140,'Annual_Prices-Nominal'!$A$4:$X$39,MATCH('Forecast-Peak_OffPeak-Nominal'!W$3,'Annual_Prices-Nominal'!$A$3:$X$3,0),FALSE)</f>
        <v>17.27</v>
      </c>
      <c r="X140" s="32">
        <f>VLOOKUP($A140,'Annual_Prices-Nominal'!$A$4:$X$39,MATCH('Forecast-Peak_OffPeak-Nominal'!X$3,'Annual_Prices-Nominal'!$A$3:$X$3,0),FALSE)</f>
        <v>14.85</v>
      </c>
      <c r="Y140" s="38">
        <f>VLOOKUP($A140,'Annual_Prices-Nominal'!$A$4:$X$39,MATCH('Forecast-Peak_OffPeak-Nominal'!Y$3,'Annual_Prices-Nominal'!$A$3:$X$3,0),FALSE)</f>
        <v>42.728255319148943</v>
      </c>
      <c r="AA140" s="31">
        <v>4.3899999999999997</v>
      </c>
      <c r="AB140" s="32">
        <v>3.94</v>
      </c>
      <c r="AC140" s="32">
        <v>3.77</v>
      </c>
      <c r="AD140" s="32">
        <v>4.29</v>
      </c>
      <c r="AE140" s="32">
        <v>4.37</v>
      </c>
      <c r="AF140" s="32">
        <v>4.09</v>
      </c>
      <c r="AG140" s="38">
        <v>0.3711409101021248</v>
      </c>
      <c r="AI140" s="32">
        <v>4.9052949221786255</v>
      </c>
      <c r="AJ140" s="38">
        <v>4.4470044970479448</v>
      </c>
      <c r="AL140" s="33">
        <v>0.62474250414028243</v>
      </c>
      <c r="AM140" s="33">
        <v>0.83444168489879633</v>
      </c>
      <c r="AO140" s="34">
        <f>VLOOKUP($A140,'Annual_Prices-Nominal'!$A$4:$CH$39,MATCH('Forecast-Peak_OffPeak-Nominal'!AO$3,'Annual_Prices-Nominal'!$A$3:$CH$3,0),FALSE)</f>
        <v>2</v>
      </c>
      <c r="AP140" s="35">
        <f>VLOOKUP($A140,'Annual_Prices-Nominal'!$A$4:$CH$39,MATCH('Forecast-Peak_OffPeak-Nominal'!AP$3,'Annual_Prices-Nominal'!$A$3:$CH$3,0),FALSE)</f>
        <v>2</v>
      </c>
      <c r="AQ140" s="36">
        <f>IF(AND(MONTH($B140)&gt;=5,MONTH($B140)&lt;=9),VLOOKUP($A140,'Annual_Prices-Nominal'!$A$1:$AQ$39,MATCH('Forecast-Peak_OffPeak-Nominal'!AQ$2,'Annual_Prices-Nominal'!$A$2:$AQ$2,0),FALSE),0)</f>
        <v>365</v>
      </c>
      <c r="AR140" s="37">
        <f>IF(AND(MONTH($B140)&gt;=5,MONTH($B140)&lt;=9),VLOOKUP($A140,'Annual_Prices-Nominal'!$A$1:$AQ$39,MATCH('Forecast-Peak_OffPeak-Nominal'!AR$2,'Annual_Prices-Nominal'!$A$2:$AQ$2,0),FALSE),0)</f>
        <v>2500</v>
      </c>
      <c r="AT140" s="83">
        <f>VLOOKUP($A140,'Annual_Prices-Nominal'!$A$4:$CH$39,MATCH('Forecast-Peak_OffPeak-Nominal'!AT$3,'Annual_Prices-Nominal'!$A$3:$CH$3,0),FALSE)</f>
        <v>14.46</v>
      </c>
      <c r="AU140" s="38">
        <f>VLOOKUP($A140,'Annual_Prices-Nominal'!$A$4:$CH$39,MATCH('Forecast-Peak_OffPeak-Nominal'!AU$3,'Annual_Prices-Nominal'!$A$3:$CH$3,0),FALSE)</f>
        <v>14.46</v>
      </c>
      <c r="AV140" s="38">
        <f>VLOOKUP($A140,'Annual_Prices-Nominal'!$A$4:$CH$39,MATCH('Forecast-Peak_OffPeak-Nominal'!AV$3,'Annual_Prices-Nominal'!$A$3:$CH$3,0),FALSE)</f>
        <v>0</v>
      </c>
      <c r="AX140" s="31">
        <f t="shared" si="16"/>
        <v>8.7542893401015238</v>
      </c>
      <c r="AY140" s="32">
        <f t="shared" si="17"/>
        <v>9.1006797066014684</v>
      </c>
      <c r="AZ140" s="32">
        <f t="shared" si="18"/>
        <v>9.0692518337408323</v>
      </c>
      <c r="BA140" s="32">
        <f t="shared" si="19"/>
        <v>7.7917620137299766</v>
      </c>
      <c r="BB140" s="32">
        <f t="shared" si="20"/>
        <v>7.7688787185354693</v>
      </c>
      <c r="BC140" s="38">
        <f t="shared" si="21"/>
        <v>7.0652680652680653</v>
      </c>
      <c r="BE140" s="60">
        <v>216.68912573761654</v>
      </c>
      <c r="BF140" s="38">
        <v>287.87260669323643</v>
      </c>
      <c r="BH140" s="31">
        <f>VLOOKUP($A140,'Annual_Prices-Nominal'!$A:$CA,MATCH(BH$3,'Annual_Prices-Nominal'!$A$3:$CA$3,0),0)</f>
        <v>33</v>
      </c>
      <c r="BI140" s="31">
        <f>VLOOKUP($A140,'Annual_Prices-Nominal'!$A:$CA,MATCH(BI$3,'Annual_Prices-Nominal'!$A$3:$CA$3,0),0)</f>
        <v>5.254677</v>
      </c>
      <c r="BJ140" s="32">
        <f>VLOOKUP($A140,'Annual_Prices-Nominal'!$A:$CA,MATCH(BJ$3,'Annual_Prices-Nominal'!$A$3:$CA$3,0),0)</f>
        <v>5.254677</v>
      </c>
      <c r="BK140" s="32">
        <f>VLOOKUP($A140,'Annual_Prices-Nominal'!$A:$CA,MATCH(BK$3,'Annual_Prices-Nominal'!$A$3:$CA$3,0),0)</f>
        <v>12.5</v>
      </c>
      <c r="BL140" s="32">
        <f>VLOOKUP($A140,'Annual_Prices-Nominal'!$A:$CA,MATCH(BL$3,'Annual_Prices-Nominal'!$A$3:$CA$3,0),0)</f>
        <v>12.5</v>
      </c>
      <c r="BM140" s="32">
        <f>VLOOKUP($A140,'Annual_Prices-Nominal'!$A:$CA,MATCH(BM$3,'Annual_Prices-Nominal'!$A$3:$CA$3,0),0)</f>
        <v>3.75</v>
      </c>
      <c r="BN140" s="32">
        <f>VLOOKUP($A140,'Annual_Prices-Nominal'!$A:$CA,MATCH(BN$3,'Annual_Prices-Nominal'!$A$3:$CA$3,0),0)</f>
        <v>3.75</v>
      </c>
      <c r="BO140" s="32">
        <f>VLOOKUP($A140,'Annual_Prices-Nominal'!$A:$CA,MATCH(BO$3,'Annual_Prices-Nominal'!$A$3:$CA$3,0),0)</f>
        <v>3.75</v>
      </c>
      <c r="BP140" s="32">
        <f>VLOOKUP($A140,'Annual_Prices-Nominal'!$A:$CA,MATCH(BP$3,'Annual_Prices-Nominal'!$A$3:$CA$3,0),0)</f>
        <v>3.75</v>
      </c>
      <c r="BQ140" s="32">
        <f>VLOOKUP($A140,'Annual_Prices-Nominal'!$A:$CA,MATCH(BQ$3,'Annual_Prices-Nominal'!$A$3:$CA$3,0),0)</f>
        <v>12.5</v>
      </c>
      <c r="BR140" s="32">
        <f>VLOOKUP($A140,'Annual_Prices-Nominal'!$A:$CA,MATCH(BR$3,'Annual_Prices-Nominal'!$A$3:$CA$3,0),0)</f>
        <v>20</v>
      </c>
      <c r="BS140" s="32">
        <f>VLOOKUP($A140,'Annual_Prices-Nominal'!$A:$CA,MATCH(BS$3,'Annual_Prices-Nominal'!$A$3:$CA$3,0),0)</f>
        <v>18.75</v>
      </c>
      <c r="BT140" s="32">
        <f>VLOOKUP($A140,'Annual_Prices-Nominal'!$A:$CA,MATCH(BT$3,'Annual_Prices-Nominal'!$A$3:$CA$3,0),0)</f>
        <v>15</v>
      </c>
      <c r="BU140" s="32">
        <f>VLOOKUP($A140,'Annual_Prices-Nominal'!$A:$CA,MATCH(BU$3,'Annual_Prices-Nominal'!$A$3:$CA$3,0),0)</f>
        <v>15</v>
      </c>
      <c r="BV140" s="32">
        <f>VLOOKUP($A140,'Annual_Prices-Nominal'!$A:$CA,MATCH(BV$3,'Annual_Prices-Nominal'!$A$3:$CA$3,0),0)</f>
        <v>15</v>
      </c>
      <c r="BW140" s="32">
        <f>VLOOKUP($A140,'Annual_Prices-Nominal'!$A:$CA,MATCH(BW$3,'Annual_Prices-Nominal'!$A$3:$CA$3,0),0)</f>
        <v>12.5</v>
      </c>
      <c r="BX140" s="32">
        <f>VLOOKUP($A140,'Annual_Prices-Nominal'!$A:$CA,MATCH(BX$3,'Annual_Prices-Nominal'!$A$3:$CA$3,0),0)</f>
        <v>12.5</v>
      </c>
      <c r="BY140" s="32">
        <f>VLOOKUP($A140,'Annual_Prices-Nominal'!$A:$CA,MATCH(BY$3,'Annual_Prices-Nominal'!$A$3:$CA$3,0),0)</f>
        <v>3.75</v>
      </c>
      <c r="BZ140" s="32">
        <f>VLOOKUP($A140,'Annual_Prices-Nominal'!$A:$CA,MATCH(BZ$3,'Annual_Prices-Nominal'!$A$3:$CA$3,0),0)</f>
        <v>3.75</v>
      </c>
      <c r="CA140" s="32">
        <f>VLOOKUP($A140,'Annual_Prices-Nominal'!$A:$CA,MATCH(CA$3,'Annual_Prices-Nominal'!$A$3:$CA$3,0),0)</f>
        <v>3.6988430000000001</v>
      </c>
      <c r="CB140" s="38">
        <f>VLOOKUP($A140,'Annual_Prices-Nominal'!$A:$CA,MATCH(CB$3,'Annual_Prices-Nominal'!$A$3:$CA$3,0),0)</f>
        <v>2.4849950000000001</v>
      </c>
      <c r="CD140" s="39">
        <f>VLOOKUP($A140,GDP!$A$8:$D$50,3,0)</f>
        <v>1.8460031864462899E-2</v>
      </c>
    </row>
    <row r="141" spans="1:82" ht="14.4" x14ac:dyDescent="0.3">
      <c r="A141" s="23">
        <f t="shared" si="22"/>
        <v>2034</v>
      </c>
      <c r="B141" s="27">
        <f t="shared" si="23"/>
        <v>49096</v>
      </c>
      <c r="C141" s="31">
        <v>36.305059999999997</v>
      </c>
      <c r="D141" s="32">
        <v>32.478920000000002</v>
      </c>
      <c r="E141" s="32">
        <v>40.088140000000003</v>
      </c>
      <c r="F141" s="32">
        <v>33.560850000000002</v>
      </c>
      <c r="G141" s="32">
        <v>40.543900000000001</v>
      </c>
      <c r="H141" s="32">
        <v>32.817819999999998</v>
      </c>
      <c r="I141" s="32">
        <v>33.090000000000003</v>
      </c>
      <c r="J141" s="32">
        <v>32.19</v>
      </c>
      <c r="K141" s="32">
        <v>32.71</v>
      </c>
      <c r="L141" s="32">
        <v>31.85</v>
      </c>
      <c r="M141" s="32">
        <v>28.61</v>
      </c>
      <c r="N141" s="32">
        <v>28.75</v>
      </c>
      <c r="P141" s="32">
        <f>VLOOKUP($A141,'Annual_Prices-Nominal'!$A$4:$X$39,MATCH('Forecast-Peak_OffPeak-Nominal'!P$3,'Annual_Prices-Nominal'!$A$3:$X$3,0),FALSE)</f>
        <v>98.01</v>
      </c>
      <c r="Q141" s="32">
        <f>VLOOKUP($A141,'Annual_Prices-Nominal'!$A$4:$X$39,MATCH('Forecast-Peak_OffPeak-Nominal'!Q$3,'Annual_Prices-Nominal'!$A$3:$X$3,0),FALSE)</f>
        <v>98.84</v>
      </c>
      <c r="R141" s="32">
        <f>VLOOKUP($A141,'Annual_Prices-Nominal'!$A$4:$X$39,MATCH('Forecast-Peak_OffPeak-Nominal'!R$3,'Annual_Prices-Nominal'!$A$3:$X$3,0),FALSE)</f>
        <v>98.35</v>
      </c>
      <c r="S141" s="32">
        <f>VLOOKUP($A141,'Annual_Prices-Nominal'!$A$4:$X$39,MATCH('Forecast-Peak_OffPeak-Nominal'!S$3,'Annual_Prices-Nominal'!$A$3:$X$3,0),FALSE)</f>
        <v>97.41</v>
      </c>
      <c r="T141" s="32">
        <f>VLOOKUP($A141,'Annual_Prices-Nominal'!$A$4:$X$39,MATCH('Forecast-Peak_OffPeak-Nominal'!T$3,'Annual_Prices-Nominal'!$A$3:$X$3,0),FALSE)</f>
        <v>50.663544762051956</v>
      </c>
      <c r="U141" s="32">
        <f>VLOOKUP($A141,'Annual_Prices-Nominal'!$A$4:$X$39,MATCH('Forecast-Peak_OffPeak-Nominal'!U$3,'Annual_Prices-Nominal'!$A$3:$X$3,0),FALSE)</f>
        <v>51.05</v>
      </c>
      <c r="V141" s="32">
        <f>VLOOKUP($A141,'Annual_Prices-Nominal'!$A$4:$X$39,MATCH('Forecast-Peak_OffPeak-Nominal'!V$3,'Annual_Prices-Nominal'!$A$3:$X$3,0),FALSE)</f>
        <v>42.432354782608698</v>
      </c>
      <c r="W141" s="32">
        <f>VLOOKUP($A141,'Annual_Prices-Nominal'!$A$4:$X$39,MATCH('Forecast-Peak_OffPeak-Nominal'!W$3,'Annual_Prices-Nominal'!$A$3:$X$3,0),FALSE)</f>
        <v>17.27</v>
      </c>
      <c r="X141" s="32">
        <f>VLOOKUP($A141,'Annual_Prices-Nominal'!$A$4:$X$39,MATCH('Forecast-Peak_OffPeak-Nominal'!X$3,'Annual_Prices-Nominal'!$A$3:$X$3,0),FALSE)</f>
        <v>14.85</v>
      </c>
      <c r="Y141" s="38">
        <f>VLOOKUP($A141,'Annual_Prices-Nominal'!$A$4:$X$39,MATCH('Forecast-Peak_OffPeak-Nominal'!Y$3,'Annual_Prices-Nominal'!$A$3:$X$3,0),FALSE)</f>
        <v>42.728255319148943</v>
      </c>
      <c r="AA141" s="31">
        <v>4.37</v>
      </c>
      <c r="AB141" s="32">
        <v>4.08</v>
      </c>
      <c r="AC141" s="32">
        <v>3.98</v>
      </c>
      <c r="AD141" s="32">
        <v>4.43</v>
      </c>
      <c r="AE141" s="32">
        <v>4.37</v>
      </c>
      <c r="AF141" s="32">
        <v>4.01</v>
      </c>
      <c r="AG141" s="38">
        <v>0.3711409101021248</v>
      </c>
      <c r="AI141" s="32">
        <v>4.8856691961749057</v>
      </c>
      <c r="AJ141" s="38">
        <v>4.4273787710442249</v>
      </c>
      <c r="AL141" s="33">
        <v>0.62771401901125445</v>
      </c>
      <c r="AM141" s="33">
        <v>0.83741319976976825</v>
      </c>
      <c r="AO141" s="34">
        <f>VLOOKUP($A141,'Annual_Prices-Nominal'!$A$4:$CH$39,MATCH('Forecast-Peak_OffPeak-Nominal'!AO$3,'Annual_Prices-Nominal'!$A$3:$CH$3,0),FALSE)</f>
        <v>2</v>
      </c>
      <c r="AP141" s="35">
        <f>VLOOKUP($A141,'Annual_Prices-Nominal'!$A$4:$CH$39,MATCH('Forecast-Peak_OffPeak-Nominal'!AP$3,'Annual_Prices-Nominal'!$A$3:$CH$3,0),FALSE)</f>
        <v>2</v>
      </c>
      <c r="AQ141" s="36">
        <f>IF(AND(MONTH($B141)&gt;=5,MONTH($B141)&lt;=9),VLOOKUP($A141,'Annual_Prices-Nominal'!$A$1:$AQ$39,MATCH('Forecast-Peak_OffPeak-Nominal'!AQ$2,'Annual_Prices-Nominal'!$A$2:$AQ$2,0),FALSE),0)</f>
        <v>365</v>
      </c>
      <c r="AR141" s="37">
        <f>IF(AND(MONTH($B141)&gt;=5,MONTH($B141)&lt;=9),VLOOKUP($A141,'Annual_Prices-Nominal'!$A$1:$AQ$39,MATCH('Forecast-Peak_OffPeak-Nominal'!AR$2,'Annual_Prices-Nominal'!$A$2:$AQ$2,0),FALSE),0)</f>
        <v>2500</v>
      </c>
      <c r="AT141" s="83">
        <f>VLOOKUP($A141,'Annual_Prices-Nominal'!$A$4:$CH$39,MATCH('Forecast-Peak_OffPeak-Nominal'!AT$3,'Annual_Prices-Nominal'!$A$3:$CH$3,0),FALSE)</f>
        <v>14.46</v>
      </c>
      <c r="AU141" s="38">
        <f>VLOOKUP($A141,'Annual_Prices-Nominal'!$A$4:$CH$39,MATCH('Forecast-Peak_OffPeak-Nominal'!AU$3,'Annual_Prices-Nominal'!$A$3:$CH$3,0),FALSE)</f>
        <v>14.46</v>
      </c>
      <c r="AV141" s="38">
        <f>VLOOKUP($A141,'Annual_Prices-Nominal'!$A$4:$CH$39,MATCH('Forecast-Peak_OffPeak-Nominal'!AV$3,'Annual_Prices-Nominal'!$A$3:$CH$3,0),FALSE)</f>
        <v>0</v>
      </c>
      <c r="AX141" s="31">
        <f t="shared" si="16"/>
        <v>8.8982990196078422</v>
      </c>
      <c r="AY141" s="32">
        <f t="shared" si="17"/>
        <v>9.9970423940149633</v>
      </c>
      <c r="AZ141" s="32">
        <f t="shared" si="18"/>
        <v>10.11069825436409</v>
      </c>
      <c r="BA141" s="32">
        <f t="shared" si="19"/>
        <v>7.5720823798627004</v>
      </c>
      <c r="BB141" s="32">
        <f t="shared" si="20"/>
        <v>7.4851258581235696</v>
      </c>
      <c r="BC141" s="38">
        <f t="shared" si="21"/>
        <v>6.4582392776523703</v>
      </c>
      <c r="BE141" s="60">
        <v>216.68912573761654</v>
      </c>
      <c r="BF141" s="38">
        <v>287.87260669323643</v>
      </c>
      <c r="BH141" s="31">
        <f>VLOOKUP($A141,'Annual_Prices-Nominal'!$A:$CA,MATCH(BH$3,'Annual_Prices-Nominal'!$A$3:$CA$3,0),0)</f>
        <v>33</v>
      </c>
      <c r="BI141" s="31">
        <f>VLOOKUP($A141,'Annual_Prices-Nominal'!$A:$CA,MATCH(BI$3,'Annual_Prices-Nominal'!$A$3:$CA$3,0),0)</f>
        <v>5.254677</v>
      </c>
      <c r="BJ141" s="32">
        <f>VLOOKUP($A141,'Annual_Prices-Nominal'!$A:$CA,MATCH(BJ$3,'Annual_Prices-Nominal'!$A$3:$CA$3,0),0)</f>
        <v>5.254677</v>
      </c>
      <c r="BK141" s="32">
        <f>VLOOKUP($A141,'Annual_Prices-Nominal'!$A:$CA,MATCH(BK$3,'Annual_Prices-Nominal'!$A$3:$CA$3,0),0)</f>
        <v>12.5</v>
      </c>
      <c r="BL141" s="32">
        <f>VLOOKUP($A141,'Annual_Prices-Nominal'!$A:$CA,MATCH(BL$3,'Annual_Prices-Nominal'!$A$3:$CA$3,0),0)</f>
        <v>12.5</v>
      </c>
      <c r="BM141" s="32">
        <f>VLOOKUP($A141,'Annual_Prices-Nominal'!$A:$CA,MATCH(BM$3,'Annual_Prices-Nominal'!$A$3:$CA$3,0),0)</f>
        <v>3.75</v>
      </c>
      <c r="BN141" s="32">
        <f>VLOOKUP($A141,'Annual_Prices-Nominal'!$A:$CA,MATCH(BN$3,'Annual_Prices-Nominal'!$A$3:$CA$3,0),0)</f>
        <v>3.75</v>
      </c>
      <c r="BO141" s="32">
        <f>VLOOKUP($A141,'Annual_Prices-Nominal'!$A:$CA,MATCH(BO$3,'Annual_Prices-Nominal'!$A$3:$CA$3,0),0)</f>
        <v>3.75</v>
      </c>
      <c r="BP141" s="32">
        <f>VLOOKUP($A141,'Annual_Prices-Nominal'!$A:$CA,MATCH(BP$3,'Annual_Prices-Nominal'!$A$3:$CA$3,0),0)</f>
        <v>3.75</v>
      </c>
      <c r="BQ141" s="32">
        <f>VLOOKUP($A141,'Annual_Prices-Nominal'!$A:$CA,MATCH(BQ$3,'Annual_Prices-Nominal'!$A$3:$CA$3,0),0)</f>
        <v>12.5</v>
      </c>
      <c r="BR141" s="32">
        <f>VLOOKUP($A141,'Annual_Prices-Nominal'!$A:$CA,MATCH(BR$3,'Annual_Prices-Nominal'!$A$3:$CA$3,0),0)</f>
        <v>20</v>
      </c>
      <c r="BS141" s="32">
        <f>VLOOKUP($A141,'Annual_Prices-Nominal'!$A:$CA,MATCH(BS$3,'Annual_Prices-Nominal'!$A$3:$CA$3,0),0)</f>
        <v>18.75</v>
      </c>
      <c r="BT141" s="32">
        <f>VLOOKUP($A141,'Annual_Prices-Nominal'!$A:$CA,MATCH(BT$3,'Annual_Prices-Nominal'!$A$3:$CA$3,0),0)</f>
        <v>15</v>
      </c>
      <c r="BU141" s="32">
        <f>VLOOKUP($A141,'Annual_Prices-Nominal'!$A:$CA,MATCH(BU$3,'Annual_Prices-Nominal'!$A$3:$CA$3,0),0)</f>
        <v>15</v>
      </c>
      <c r="BV141" s="32">
        <f>VLOOKUP($A141,'Annual_Prices-Nominal'!$A:$CA,MATCH(BV$3,'Annual_Prices-Nominal'!$A$3:$CA$3,0),0)</f>
        <v>15</v>
      </c>
      <c r="BW141" s="32">
        <f>VLOOKUP($A141,'Annual_Prices-Nominal'!$A:$CA,MATCH(BW$3,'Annual_Prices-Nominal'!$A$3:$CA$3,0),0)</f>
        <v>12.5</v>
      </c>
      <c r="BX141" s="32">
        <f>VLOOKUP($A141,'Annual_Prices-Nominal'!$A:$CA,MATCH(BX$3,'Annual_Prices-Nominal'!$A$3:$CA$3,0),0)</f>
        <v>12.5</v>
      </c>
      <c r="BY141" s="32">
        <f>VLOOKUP($A141,'Annual_Prices-Nominal'!$A:$CA,MATCH(BY$3,'Annual_Prices-Nominal'!$A$3:$CA$3,0),0)</f>
        <v>3.75</v>
      </c>
      <c r="BZ141" s="32">
        <f>VLOOKUP($A141,'Annual_Prices-Nominal'!$A:$CA,MATCH(BZ$3,'Annual_Prices-Nominal'!$A$3:$CA$3,0),0)</f>
        <v>3.75</v>
      </c>
      <c r="CA141" s="32">
        <f>VLOOKUP($A141,'Annual_Prices-Nominal'!$A:$CA,MATCH(CA$3,'Annual_Prices-Nominal'!$A$3:$CA$3,0),0)</f>
        <v>3.6988430000000001</v>
      </c>
      <c r="CB141" s="38">
        <f>VLOOKUP($A141,'Annual_Prices-Nominal'!$A:$CA,MATCH(CB$3,'Annual_Prices-Nominal'!$A$3:$CA$3,0),0)</f>
        <v>2.4849950000000001</v>
      </c>
      <c r="CD141" s="39">
        <f>VLOOKUP($A141,GDP!$A$8:$D$50,3,0)</f>
        <v>1.8460031864462899E-2</v>
      </c>
    </row>
    <row r="142" spans="1:82" ht="14.4" x14ac:dyDescent="0.3">
      <c r="A142" s="23">
        <f t="shared" si="22"/>
        <v>2034</v>
      </c>
      <c r="B142" s="27">
        <f t="shared" si="23"/>
        <v>49126</v>
      </c>
      <c r="C142" s="31">
        <v>39.289909999999999</v>
      </c>
      <c r="D142" s="32">
        <v>34.409559999999999</v>
      </c>
      <c r="E142" s="32">
        <v>43.643569999999997</v>
      </c>
      <c r="F142" s="32">
        <v>37.136760000000002</v>
      </c>
      <c r="G142" s="32">
        <v>44.503860000000003</v>
      </c>
      <c r="H142" s="32">
        <v>36.98997</v>
      </c>
      <c r="I142" s="32">
        <v>34.119999999999997</v>
      </c>
      <c r="J142" s="32">
        <v>32.86</v>
      </c>
      <c r="K142" s="32">
        <v>33.44</v>
      </c>
      <c r="L142" s="32">
        <v>32.33</v>
      </c>
      <c r="M142" s="32">
        <v>32.119999999999997</v>
      </c>
      <c r="N142" s="32">
        <v>31.58</v>
      </c>
      <c r="P142" s="32">
        <f>VLOOKUP($A142,'Annual_Prices-Nominal'!$A$4:$X$39,MATCH('Forecast-Peak_OffPeak-Nominal'!P$3,'Annual_Prices-Nominal'!$A$3:$X$3,0),FALSE)</f>
        <v>98.01</v>
      </c>
      <c r="Q142" s="32">
        <f>VLOOKUP($A142,'Annual_Prices-Nominal'!$A$4:$X$39,MATCH('Forecast-Peak_OffPeak-Nominal'!Q$3,'Annual_Prices-Nominal'!$A$3:$X$3,0),FALSE)</f>
        <v>98.84</v>
      </c>
      <c r="R142" s="32">
        <f>VLOOKUP($A142,'Annual_Prices-Nominal'!$A$4:$X$39,MATCH('Forecast-Peak_OffPeak-Nominal'!R$3,'Annual_Prices-Nominal'!$A$3:$X$3,0),FALSE)</f>
        <v>98.35</v>
      </c>
      <c r="S142" s="32">
        <f>VLOOKUP($A142,'Annual_Prices-Nominal'!$A$4:$X$39,MATCH('Forecast-Peak_OffPeak-Nominal'!S$3,'Annual_Prices-Nominal'!$A$3:$X$3,0),FALSE)</f>
        <v>97.41</v>
      </c>
      <c r="T142" s="32">
        <f>VLOOKUP($A142,'Annual_Prices-Nominal'!$A$4:$X$39,MATCH('Forecast-Peak_OffPeak-Nominal'!T$3,'Annual_Prices-Nominal'!$A$3:$X$3,0),FALSE)</f>
        <v>50.663544762051956</v>
      </c>
      <c r="U142" s="32">
        <f>VLOOKUP($A142,'Annual_Prices-Nominal'!$A$4:$X$39,MATCH('Forecast-Peak_OffPeak-Nominal'!U$3,'Annual_Prices-Nominal'!$A$3:$X$3,0),FALSE)</f>
        <v>51.05</v>
      </c>
      <c r="V142" s="32">
        <f>VLOOKUP($A142,'Annual_Prices-Nominal'!$A$4:$X$39,MATCH('Forecast-Peak_OffPeak-Nominal'!V$3,'Annual_Prices-Nominal'!$A$3:$X$3,0),FALSE)</f>
        <v>42.432354782608698</v>
      </c>
      <c r="W142" s="32">
        <f>VLOOKUP($A142,'Annual_Prices-Nominal'!$A$4:$X$39,MATCH('Forecast-Peak_OffPeak-Nominal'!W$3,'Annual_Prices-Nominal'!$A$3:$X$3,0),FALSE)</f>
        <v>17.27</v>
      </c>
      <c r="X142" s="32">
        <f>VLOOKUP($A142,'Annual_Prices-Nominal'!$A$4:$X$39,MATCH('Forecast-Peak_OffPeak-Nominal'!X$3,'Annual_Prices-Nominal'!$A$3:$X$3,0),FALSE)</f>
        <v>14.85</v>
      </c>
      <c r="Y142" s="38">
        <f>VLOOKUP($A142,'Annual_Prices-Nominal'!$A$4:$X$39,MATCH('Forecast-Peak_OffPeak-Nominal'!Y$3,'Annual_Prices-Nominal'!$A$3:$X$3,0),FALSE)</f>
        <v>42.728255319148943</v>
      </c>
      <c r="AA142" s="31">
        <v>4.3600000000000003</v>
      </c>
      <c r="AB142" s="32">
        <v>4.03</v>
      </c>
      <c r="AC142" s="32">
        <v>3.96</v>
      </c>
      <c r="AD142" s="32">
        <v>4.38</v>
      </c>
      <c r="AE142" s="32">
        <v>4.3499999999999996</v>
      </c>
      <c r="AF142" s="32">
        <v>4.0199999999999996</v>
      </c>
      <c r="AG142" s="38">
        <v>0.3711409101021248</v>
      </c>
      <c r="AI142" s="32">
        <v>4.8757638670897254</v>
      </c>
      <c r="AJ142" s="38">
        <v>4.4174734419590447</v>
      </c>
      <c r="AL142" s="33">
        <v>0.62246024937378197</v>
      </c>
      <c r="AM142" s="33">
        <v>0.83215943013229587</v>
      </c>
      <c r="AO142" s="34">
        <f>VLOOKUP($A142,'Annual_Prices-Nominal'!$A$4:$CH$39,MATCH('Forecast-Peak_OffPeak-Nominal'!AO$3,'Annual_Prices-Nominal'!$A$3:$CH$3,0),FALSE)</f>
        <v>2</v>
      </c>
      <c r="AP142" s="35">
        <f>VLOOKUP($A142,'Annual_Prices-Nominal'!$A$4:$CH$39,MATCH('Forecast-Peak_OffPeak-Nominal'!AP$3,'Annual_Prices-Nominal'!$A$3:$CH$3,0),FALSE)</f>
        <v>2</v>
      </c>
      <c r="AQ142" s="36">
        <f>IF(AND(MONTH($B142)&gt;=5,MONTH($B142)&lt;=9),VLOOKUP($A142,'Annual_Prices-Nominal'!$A$1:$AQ$39,MATCH('Forecast-Peak_OffPeak-Nominal'!AQ$2,'Annual_Prices-Nominal'!$A$2:$AQ$2,0),FALSE),0)</f>
        <v>365</v>
      </c>
      <c r="AR142" s="37">
        <f>IF(AND(MONTH($B142)&gt;=5,MONTH($B142)&lt;=9),VLOOKUP($A142,'Annual_Prices-Nominal'!$A$1:$AQ$39,MATCH('Forecast-Peak_OffPeak-Nominal'!AR$2,'Annual_Prices-Nominal'!$A$2:$AQ$2,0),FALSE),0)</f>
        <v>2500</v>
      </c>
      <c r="AT142" s="83">
        <f>VLOOKUP($A142,'Annual_Prices-Nominal'!$A$4:$CH$39,MATCH('Forecast-Peak_OffPeak-Nominal'!AT$3,'Annual_Prices-Nominal'!$A$3:$CH$3,0),FALSE)</f>
        <v>14.46</v>
      </c>
      <c r="AU142" s="38">
        <f>VLOOKUP($A142,'Annual_Prices-Nominal'!$A$4:$CH$39,MATCH('Forecast-Peak_OffPeak-Nominal'!AU$3,'Annual_Prices-Nominal'!$A$3:$CH$3,0),FALSE)</f>
        <v>14.46</v>
      </c>
      <c r="AV142" s="38">
        <f>VLOOKUP($A142,'Annual_Prices-Nominal'!$A$4:$CH$39,MATCH('Forecast-Peak_OffPeak-Nominal'!AV$3,'Annual_Prices-Nominal'!$A$3:$CH$3,0),FALSE)</f>
        <v>0</v>
      </c>
      <c r="AX142" s="31">
        <f t="shared" si="16"/>
        <v>9.7493573200992554</v>
      </c>
      <c r="AY142" s="32">
        <f t="shared" si="17"/>
        <v>10.856609452736318</v>
      </c>
      <c r="AZ142" s="32">
        <f t="shared" si="18"/>
        <v>11.070611940298509</v>
      </c>
      <c r="BA142" s="32">
        <f t="shared" si="19"/>
        <v>7.8436781609195405</v>
      </c>
      <c r="BB142" s="32">
        <f t="shared" si="20"/>
        <v>7.6873563218390801</v>
      </c>
      <c r="BC142" s="38">
        <f t="shared" si="21"/>
        <v>7.333333333333333</v>
      </c>
      <c r="BE142" s="60">
        <v>216.68912573761654</v>
      </c>
      <c r="BF142" s="38">
        <v>287.87260669323643</v>
      </c>
      <c r="BH142" s="31">
        <f>VLOOKUP($A142,'Annual_Prices-Nominal'!$A:$CA,MATCH(BH$3,'Annual_Prices-Nominal'!$A$3:$CA$3,0),0)</f>
        <v>33</v>
      </c>
      <c r="BI142" s="31">
        <f>VLOOKUP($A142,'Annual_Prices-Nominal'!$A:$CA,MATCH(BI$3,'Annual_Prices-Nominal'!$A$3:$CA$3,0),0)</f>
        <v>5.254677</v>
      </c>
      <c r="BJ142" s="32">
        <f>VLOOKUP($A142,'Annual_Prices-Nominal'!$A:$CA,MATCH(BJ$3,'Annual_Prices-Nominal'!$A$3:$CA$3,0),0)</f>
        <v>5.254677</v>
      </c>
      <c r="BK142" s="32">
        <f>VLOOKUP($A142,'Annual_Prices-Nominal'!$A:$CA,MATCH(BK$3,'Annual_Prices-Nominal'!$A$3:$CA$3,0),0)</f>
        <v>12.5</v>
      </c>
      <c r="BL142" s="32">
        <f>VLOOKUP($A142,'Annual_Prices-Nominal'!$A:$CA,MATCH(BL$3,'Annual_Prices-Nominal'!$A$3:$CA$3,0),0)</f>
        <v>12.5</v>
      </c>
      <c r="BM142" s="32">
        <f>VLOOKUP($A142,'Annual_Prices-Nominal'!$A:$CA,MATCH(BM$3,'Annual_Prices-Nominal'!$A$3:$CA$3,0),0)</f>
        <v>3.75</v>
      </c>
      <c r="BN142" s="32">
        <f>VLOOKUP($A142,'Annual_Prices-Nominal'!$A:$CA,MATCH(BN$3,'Annual_Prices-Nominal'!$A$3:$CA$3,0),0)</f>
        <v>3.75</v>
      </c>
      <c r="BO142" s="32">
        <f>VLOOKUP($A142,'Annual_Prices-Nominal'!$A:$CA,MATCH(BO$3,'Annual_Prices-Nominal'!$A$3:$CA$3,0),0)</f>
        <v>3.75</v>
      </c>
      <c r="BP142" s="32">
        <f>VLOOKUP($A142,'Annual_Prices-Nominal'!$A:$CA,MATCH(BP$3,'Annual_Prices-Nominal'!$A$3:$CA$3,0),0)</f>
        <v>3.75</v>
      </c>
      <c r="BQ142" s="32">
        <f>VLOOKUP($A142,'Annual_Prices-Nominal'!$A:$CA,MATCH(BQ$3,'Annual_Prices-Nominal'!$A$3:$CA$3,0),0)</f>
        <v>12.5</v>
      </c>
      <c r="BR142" s="32">
        <f>VLOOKUP($A142,'Annual_Prices-Nominal'!$A:$CA,MATCH(BR$3,'Annual_Prices-Nominal'!$A$3:$CA$3,0),0)</f>
        <v>20</v>
      </c>
      <c r="BS142" s="32">
        <f>VLOOKUP($A142,'Annual_Prices-Nominal'!$A:$CA,MATCH(BS$3,'Annual_Prices-Nominal'!$A$3:$CA$3,0),0)</f>
        <v>18.75</v>
      </c>
      <c r="BT142" s="32">
        <f>VLOOKUP($A142,'Annual_Prices-Nominal'!$A:$CA,MATCH(BT$3,'Annual_Prices-Nominal'!$A$3:$CA$3,0),0)</f>
        <v>15</v>
      </c>
      <c r="BU142" s="32">
        <f>VLOOKUP($A142,'Annual_Prices-Nominal'!$A:$CA,MATCH(BU$3,'Annual_Prices-Nominal'!$A$3:$CA$3,0),0)</f>
        <v>15</v>
      </c>
      <c r="BV142" s="32">
        <f>VLOOKUP($A142,'Annual_Prices-Nominal'!$A:$CA,MATCH(BV$3,'Annual_Prices-Nominal'!$A$3:$CA$3,0),0)</f>
        <v>15</v>
      </c>
      <c r="BW142" s="32">
        <f>VLOOKUP($A142,'Annual_Prices-Nominal'!$A:$CA,MATCH(BW$3,'Annual_Prices-Nominal'!$A$3:$CA$3,0),0)</f>
        <v>12.5</v>
      </c>
      <c r="BX142" s="32">
        <f>VLOOKUP($A142,'Annual_Prices-Nominal'!$A:$CA,MATCH(BX$3,'Annual_Prices-Nominal'!$A$3:$CA$3,0),0)</f>
        <v>12.5</v>
      </c>
      <c r="BY142" s="32">
        <f>VLOOKUP($A142,'Annual_Prices-Nominal'!$A:$CA,MATCH(BY$3,'Annual_Prices-Nominal'!$A$3:$CA$3,0),0)</f>
        <v>3.75</v>
      </c>
      <c r="BZ142" s="32">
        <f>VLOOKUP($A142,'Annual_Prices-Nominal'!$A:$CA,MATCH(BZ$3,'Annual_Prices-Nominal'!$A$3:$CA$3,0),0)</f>
        <v>3.75</v>
      </c>
      <c r="CA142" s="32">
        <f>VLOOKUP($A142,'Annual_Prices-Nominal'!$A:$CA,MATCH(CA$3,'Annual_Prices-Nominal'!$A$3:$CA$3,0),0)</f>
        <v>3.6988430000000001</v>
      </c>
      <c r="CB142" s="38">
        <f>VLOOKUP($A142,'Annual_Prices-Nominal'!$A:$CA,MATCH(CB$3,'Annual_Prices-Nominal'!$A$3:$CA$3,0),0)</f>
        <v>2.4849950000000001</v>
      </c>
      <c r="CD142" s="39">
        <f>VLOOKUP($A142,GDP!$A$8:$D$50,3,0)</f>
        <v>1.8460031864462899E-2</v>
      </c>
    </row>
    <row r="143" spans="1:82" ht="14.4" x14ac:dyDescent="0.3">
      <c r="A143" s="23">
        <f t="shared" si="22"/>
        <v>2034</v>
      </c>
      <c r="B143" s="27">
        <f t="shared" si="23"/>
        <v>49157</v>
      </c>
      <c r="C143" s="31">
        <v>37.81512</v>
      </c>
      <c r="D143" s="32">
        <v>33.641719999999999</v>
      </c>
      <c r="E143" s="32">
        <v>39.13823</v>
      </c>
      <c r="F143" s="32">
        <v>34.459589999999999</v>
      </c>
      <c r="G143" s="32">
        <v>39.80594</v>
      </c>
      <c r="H143" s="32">
        <v>34.042670000000001</v>
      </c>
      <c r="I143" s="32">
        <v>32.36</v>
      </c>
      <c r="J143" s="32">
        <v>31.81</v>
      </c>
      <c r="K143" s="32">
        <v>31.97</v>
      </c>
      <c r="L143" s="32">
        <v>31.42</v>
      </c>
      <c r="M143" s="32">
        <v>30.05</v>
      </c>
      <c r="N143" s="32">
        <v>30.2</v>
      </c>
      <c r="P143" s="32">
        <f>VLOOKUP($A143,'Annual_Prices-Nominal'!$A$4:$X$39,MATCH('Forecast-Peak_OffPeak-Nominal'!P$3,'Annual_Prices-Nominal'!$A$3:$X$3,0),FALSE)</f>
        <v>98.01</v>
      </c>
      <c r="Q143" s="32">
        <f>VLOOKUP($A143,'Annual_Prices-Nominal'!$A$4:$X$39,MATCH('Forecast-Peak_OffPeak-Nominal'!Q$3,'Annual_Prices-Nominal'!$A$3:$X$3,0),FALSE)</f>
        <v>98.84</v>
      </c>
      <c r="R143" s="32">
        <f>VLOOKUP($A143,'Annual_Prices-Nominal'!$A$4:$X$39,MATCH('Forecast-Peak_OffPeak-Nominal'!R$3,'Annual_Prices-Nominal'!$A$3:$X$3,0),FALSE)</f>
        <v>98.35</v>
      </c>
      <c r="S143" s="32">
        <f>VLOOKUP($A143,'Annual_Prices-Nominal'!$A$4:$X$39,MATCH('Forecast-Peak_OffPeak-Nominal'!S$3,'Annual_Prices-Nominal'!$A$3:$X$3,0),FALSE)</f>
        <v>97.41</v>
      </c>
      <c r="T143" s="32">
        <f>VLOOKUP($A143,'Annual_Prices-Nominal'!$A$4:$X$39,MATCH('Forecast-Peak_OffPeak-Nominal'!T$3,'Annual_Prices-Nominal'!$A$3:$X$3,0),FALSE)</f>
        <v>50.663544762051956</v>
      </c>
      <c r="U143" s="32">
        <f>VLOOKUP($A143,'Annual_Prices-Nominal'!$A$4:$X$39,MATCH('Forecast-Peak_OffPeak-Nominal'!U$3,'Annual_Prices-Nominal'!$A$3:$X$3,0),FALSE)</f>
        <v>51.05</v>
      </c>
      <c r="V143" s="32">
        <f>VLOOKUP($A143,'Annual_Prices-Nominal'!$A$4:$X$39,MATCH('Forecast-Peak_OffPeak-Nominal'!V$3,'Annual_Prices-Nominal'!$A$3:$X$3,0),FALSE)</f>
        <v>42.432354782608698</v>
      </c>
      <c r="W143" s="32">
        <f>VLOOKUP($A143,'Annual_Prices-Nominal'!$A$4:$X$39,MATCH('Forecast-Peak_OffPeak-Nominal'!W$3,'Annual_Prices-Nominal'!$A$3:$X$3,0),FALSE)</f>
        <v>17.27</v>
      </c>
      <c r="X143" s="32">
        <f>VLOOKUP($A143,'Annual_Prices-Nominal'!$A$4:$X$39,MATCH('Forecast-Peak_OffPeak-Nominal'!X$3,'Annual_Prices-Nominal'!$A$3:$X$3,0),FALSE)</f>
        <v>14.85</v>
      </c>
      <c r="Y143" s="38">
        <f>VLOOKUP($A143,'Annual_Prices-Nominal'!$A$4:$X$39,MATCH('Forecast-Peak_OffPeak-Nominal'!Y$3,'Annual_Prices-Nominal'!$A$3:$X$3,0),FALSE)</f>
        <v>42.728255319148943</v>
      </c>
      <c r="AA143" s="31">
        <v>4.3099999999999996</v>
      </c>
      <c r="AB143" s="32">
        <v>3.92</v>
      </c>
      <c r="AC143" s="32">
        <v>3.94</v>
      </c>
      <c r="AD143" s="32">
        <v>4.2699999999999996</v>
      </c>
      <c r="AE143" s="32">
        <v>4.3</v>
      </c>
      <c r="AF143" s="32">
        <v>3.97</v>
      </c>
      <c r="AG143" s="38">
        <v>0.3711409101021248</v>
      </c>
      <c r="AI143" s="32">
        <v>4.8230683935795158</v>
      </c>
      <c r="AJ143" s="38">
        <v>4.364777968448835</v>
      </c>
      <c r="AL143" s="33">
        <v>0.62853159523965285</v>
      </c>
      <c r="AM143" s="33">
        <v>0.83823077599816675</v>
      </c>
      <c r="AO143" s="34">
        <f>VLOOKUP($A143,'Annual_Prices-Nominal'!$A$4:$CH$39,MATCH('Forecast-Peak_OffPeak-Nominal'!AO$3,'Annual_Prices-Nominal'!$A$3:$CH$3,0),FALSE)</f>
        <v>2</v>
      </c>
      <c r="AP143" s="35">
        <f>VLOOKUP($A143,'Annual_Prices-Nominal'!$A$4:$CH$39,MATCH('Forecast-Peak_OffPeak-Nominal'!AP$3,'Annual_Prices-Nominal'!$A$3:$CH$3,0),FALSE)</f>
        <v>2</v>
      </c>
      <c r="AQ143" s="36">
        <f>IF(AND(MONTH($B143)&gt;=5,MONTH($B143)&lt;=9),VLOOKUP($A143,'Annual_Prices-Nominal'!$A$1:$AQ$39,MATCH('Forecast-Peak_OffPeak-Nominal'!AQ$2,'Annual_Prices-Nominal'!$A$2:$AQ$2,0),FALSE),0)</f>
        <v>365</v>
      </c>
      <c r="AR143" s="37">
        <f>IF(AND(MONTH($B143)&gt;=5,MONTH($B143)&lt;=9),VLOOKUP($A143,'Annual_Prices-Nominal'!$A$1:$AQ$39,MATCH('Forecast-Peak_OffPeak-Nominal'!AR$2,'Annual_Prices-Nominal'!$A$2:$AQ$2,0),FALSE),0)</f>
        <v>2500</v>
      </c>
      <c r="AT143" s="83">
        <f>VLOOKUP($A143,'Annual_Prices-Nominal'!$A$4:$CH$39,MATCH('Forecast-Peak_OffPeak-Nominal'!AT$3,'Annual_Prices-Nominal'!$A$3:$CH$3,0),FALSE)</f>
        <v>14.46</v>
      </c>
      <c r="AU143" s="38">
        <f>VLOOKUP($A143,'Annual_Prices-Nominal'!$A$4:$CH$39,MATCH('Forecast-Peak_OffPeak-Nominal'!AU$3,'Annual_Prices-Nominal'!$A$3:$CH$3,0),FALSE)</f>
        <v>14.46</v>
      </c>
      <c r="AV143" s="38">
        <f>VLOOKUP($A143,'Annual_Prices-Nominal'!$A$4:$CH$39,MATCH('Forecast-Peak_OffPeak-Nominal'!AV$3,'Annual_Prices-Nominal'!$A$3:$CH$3,0),FALSE)</f>
        <v>0</v>
      </c>
      <c r="AX143" s="31">
        <f t="shared" si="16"/>
        <v>9.6467142857142854</v>
      </c>
      <c r="AY143" s="32">
        <f t="shared" si="17"/>
        <v>9.8584962216624685</v>
      </c>
      <c r="AZ143" s="32">
        <f t="shared" si="18"/>
        <v>10.026685138539042</v>
      </c>
      <c r="BA143" s="32">
        <f t="shared" si="19"/>
        <v>7.5255813953488371</v>
      </c>
      <c r="BB143" s="32">
        <f t="shared" si="20"/>
        <v>7.434883720930233</v>
      </c>
      <c r="BC143" s="38">
        <f t="shared" si="21"/>
        <v>7.0374707259953171</v>
      </c>
      <c r="BE143" s="60">
        <v>216.68912573761654</v>
      </c>
      <c r="BF143" s="38">
        <v>287.87260669323643</v>
      </c>
      <c r="BH143" s="31">
        <f>VLOOKUP($A143,'Annual_Prices-Nominal'!$A:$CA,MATCH(BH$3,'Annual_Prices-Nominal'!$A$3:$CA$3,0),0)</f>
        <v>33</v>
      </c>
      <c r="BI143" s="31">
        <f>VLOOKUP($A143,'Annual_Prices-Nominal'!$A:$CA,MATCH(BI$3,'Annual_Prices-Nominal'!$A$3:$CA$3,0),0)</f>
        <v>5.254677</v>
      </c>
      <c r="BJ143" s="32">
        <f>VLOOKUP($A143,'Annual_Prices-Nominal'!$A:$CA,MATCH(BJ$3,'Annual_Prices-Nominal'!$A$3:$CA$3,0),0)</f>
        <v>5.254677</v>
      </c>
      <c r="BK143" s="32">
        <f>VLOOKUP($A143,'Annual_Prices-Nominal'!$A:$CA,MATCH(BK$3,'Annual_Prices-Nominal'!$A$3:$CA$3,0),0)</f>
        <v>12.5</v>
      </c>
      <c r="BL143" s="32">
        <f>VLOOKUP($A143,'Annual_Prices-Nominal'!$A:$CA,MATCH(BL$3,'Annual_Prices-Nominal'!$A$3:$CA$3,0),0)</f>
        <v>12.5</v>
      </c>
      <c r="BM143" s="32">
        <f>VLOOKUP($A143,'Annual_Prices-Nominal'!$A:$CA,MATCH(BM$3,'Annual_Prices-Nominal'!$A$3:$CA$3,0),0)</f>
        <v>3.75</v>
      </c>
      <c r="BN143" s="32">
        <f>VLOOKUP($A143,'Annual_Prices-Nominal'!$A:$CA,MATCH(BN$3,'Annual_Prices-Nominal'!$A$3:$CA$3,0),0)</f>
        <v>3.75</v>
      </c>
      <c r="BO143" s="32">
        <f>VLOOKUP($A143,'Annual_Prices-Nominal'!$A:$CA,MATCH(BO$3,'Annual_Prices-Nominal'!$A$3:$CA$3,0),0)</f>
        <v>3.75</v>
      </c>
      <c r="BP143" s="32">
        <f>VLOOKUP($A143,'Annual_Prices-Nominal'!$A:$CA,MATCH(BP$3,'Annual_Prices-Nominal'!$A$3:$CA$3,0),0)</f>
        <v>3.75</v>
      </c>
      <c r="BQ143" s="32">
        <f>VLOOKUP($A143,'Annual_Prices-Nominal'!$A:$CA,MATCH(BQ$3,'Annual_Prices-Nominal'!$A$3:$CA$3,0),0)</f>
        <v>12.5</v>
      </c>
      <c r="BR143" s="32">
        <f>VLOOKUP($A143,'Annual_Prices-Nominal'!$A:$CA,MATCH(BR$3,'Annual_Prices-Nominal'!$A$3:$CA$3,0),0)</f>
        <v>20</v>
      </c>
      <c r="BS143" s="32">
        <f>VLOOKUP($A143,'Annual_Prices-Nominal'!$A:$CA,MATCH(BS$3,'Annual_Prices-Nominal'!$A$3:$CA$3,0),0)</f>
        <v>18.75</v>
      </c>
      <c r="BT143" s="32">
        <f>VLOOKUP($A143,'Annual_Prices-Nominal'!$A:$CA,MATCH(BT$3,'Annual_Prices-Nominal'!$A$3:$CA$3,0),0)</f>
        <v>15</v>
      </c>
      <c r="BU143" s="32">
        <f>VLOOKUP($A143,'Annual_Prices-Nominal'!$A:$CA,MATCH(BU$3,'Annual_Prices-Nominal'!$A$3:$CA$3,0),0)</f>
        <v>15</v>
      </c>
      <c r="BV143" s="32">
        <f>VLOOKUP($A143,'Annual_Prices-Nominal'!$A:$CA,MATCH(BV$3,'Annual_Prices-Nominal'!$A$3:$CA$3,0),0)</f>
        <v>15</v>
      </c>
      <c r="BW143" s="32">
        <f>VLOOKUP($A143,'Annual_Prices-Nominal'!$A:$CA,MATCH(BW$3,'Annual_Prices-Nominal'!$A$3:$CA$3,0),0)</f>
        <v>12.5</v>
      </c>
      <c r="BX143" s="32">
        <f>VLOOKUP($A143,'Annual_Prices-Nominal'!$A:$CA,MATCH(BX$3,'Annual_Prices-Nominal'!$A$3:$CA$3,0),0)</f>
        <v>12.5</v>
      </c>
      <c r="BY143" s="32">
        <f>VLOOKUP($A143,'Annual_Prices-Nominal'!$A:$CA,MATCH(BY$3,'Annual_Prices-Nominal'!$A$3:$CA$3,0),0)</f>
        <v>3.75</v>
      </c>
      <c r="BZ143" s="32">
        <f>VLOOKUP($A143,'Annual_Prices-Nominal'!$A:$CA,MATCH(BZ$3,'Annual_Prices-Nominal'!$A$3:$CA$3,0),0)</f>
        <v>3.75</v>
      </c>
      <c r="CA143" s="32">
        <f>VLOOKUP($A143,'Annual_Prices-Nominal'!$A:$CA,MATCH(CA$3,'Annual_Prices-Nominal'!$A$3:$CA$3,0),0)</f>
        <v>3.6988430000000001</v>
      </c>
      <c r="CB143" s="38">
        <f>VLOOKUP($A143,'Annual_Prices-Nominal'!$A:$CA,MATCH(CB$3,'Annual_Prices-Nominal'!$A$3:$CA$3,0),0)</f>
        <v>2.4849950000000001</v>
      </c>
      <c r="CD143" s="39">
        <f>VLOOKUP($A143,GDP!$A$8:$D$50,3,0)</f>
        <v>1.8460031864462899E-2</v>
      </c>
    </row>
    <row r="144" spans="1:82" ht="14.4" x14ac:dyDescent="0.3">
      <c r="A144" s="23">
        <f t="shared" si="22"/>
        <v>2034</v>
      </c>
      <c r="B144" s="27">
        <f t="shared" si="23"/>
        <v>49188</v>
      </c>
      <c r="C144" s="31">
        <v>37.956919999999997</v>
      </c>
      <c r="D144" s="32">
        <v>35.302599999999998</v>
      </c>
      <c r="E144" s="32">
        <v>41.324199999999998</v>
      </c>
      <c r="F144" s="32">
        <v>35.12764</v>
      </c>
      <c r="G144" s="32">
        <v>41.407020000000003</v>
      </c>
      <c r="H144" s="32">
        <v>34.342440000000003</v>
      </c>
      <c r="I144" s="32">
        <v>36.68</v>
      </c>
      <c r="J144" s="32">
        <v>33.47</v>
      </c>
      <c r="K144" s="32">
        <v>36.56</v>
      </c>
      <c r="L144" s="32">
        <v>33.299999999999997</v>
      </c>
      <c r="M144" s="32">
        <v>34.04</v>
      </c>
      <c r="N144" s="32">
        <v>31.18</v>
      </c>
      <c r="P144" s="32">
        <f>VLOOKUP($A144,'Annual_Prices-Nominal'!$A$4:$X$39,MATCH('Forecast-Peak_OffPeak-Nominal'!P$3,'Annual_Prices-Nominal'!$A$3:$X$3,0),FALSE)</f>
        <v>98.01</v>
      </c>
      <c r="Q144" s="32">
        <f>VLOOKUP($A144,'Annual_Prices-Nominal'!$A$4:$X$39,MATCH('Forecast-Peak_OffPeak-Nominal'!Q$3,'Annual_Prices-Nominal'!$A$3:$X$3,0),FALSE)</f>
        <v>98.84</v>
      </c>
      <c r="R144" s="32">
        <f>VLOOKUP($A144,'Annual_Prices-Nominal'!$A$4:$X$39,MATCH('Forecast-Peak_OffPeak-Nominal'!R$3,'Annual_Prices-Nominal'!$A$3:$X$3,0),FALSE)</f>
        <v>98.35</v>
      </c>
      <c r="S144" s="32">
        <f>VLOOKUP($A144,'Annual_Prices-Nominal'!$A$4:$X$39,MATCH('Forecast-Peak_OffPeak-Nominal'!S$3,'Annual_Prices-Nominal'!$A$3:$X$3,0),FALSE)</f>
        <v>97.41</v>
      </c>
      <c r="T144" s="32">
        <f>VLOOKUP($A144,'Annual_Prices-Nominal'!$A$4:$X$39,MATCH('Forecast-Peak_OffPeak-Nominal'!T$3,'Annual_Prices-Nominal'!$A$3:$X$3,0),FALSE)</f>
        <v>50.663544762051956</v>
      </c>
      <c r="U144" s="32">
        <f>VLOOKUP($A144,'Annual_Prices-Nominal'!$A$4:$X$39,MATCH('Forecast-Peak_OffPeak-Nominal'!U$3,'Annual_Prices-Nominal'!$A$3:$X$3,0),FALSE)</f>
        <v>51.05</v>
      </c>
      <c r="V144" s="32">
        <f>VLOOKUP($A144,'Annual_Prices-Nominal'!$A$4:$X$39,MATCH('Forecast-Peak_OffPeak-Nominal'!V$3,'Annual_Prices-Nominal'!$A$3:$X$3,0),FALSE)</f>
        <v>42.432354782608698</v>
      </c>
      <c r="W144" s="32">
        <f>VLOOKUP($A144,'Annual_Prices-Nominal'!$A$4:$X$39,MATCH('Forecast-Peak_OffPeak-Nominal'!W$3,'Annual_Prices-Nominal'!$A$3:$X$3,0),FALSE)</f>
        <v>17.27</v>
      </c>
      <c r="X144" s="32">
        <f>VLOOKUP($A144,'Annual_Prices-Nominal'!$A$4:$X$39,MATCH('Forecast-Peak_OffPeak-Nominal'!X$3,'Annual_Prices-Nominal'!$A$3:$X$3,0),FALSE)</f>
        <v>14.85</v>
      </c>
      <c r="Y144" s="38">
        <f>VLOOKUP($A144,'Annual_Prices-Nominal'!$A$4:$X$39,MATCH('Forecast-Peak_OffPeak-Nominal'!Y$3,'Annual_Prices-Nominal'!$A$3:$X$3,0),FALSE)</f>
        <v>42.728255319148943</v>
      </c>
      <c r="AA144" s="31">
        <v>4.3099999999999996</v>
      </c>
      <c r="AB144" s="32">
        <v>3.97</v>
      </c>
      <c r="AC144" s="32">
        <v>3.94</v>
      </c>
      <c r="AD144" s="32">
        <v>4.32</v>
      </c>
      <c r="AE144" s="32">
        <v>4.3099999999999996</v>
      </c>
      <c r="AF144" s="32">
        <v>4.1100000000000003</v>
      </c>
      <c r="AG144" s="38">
        <v>0.3711409101021248</v>
      </c>
      <c r="AI144" s="32">
        <v>4.8272289540494357</v>
      </c>
      <c r="AJ144" s="38">
        <v>4.368938528918755</v>
      </c>
      <c r="AL144" s="33">
        <v>0.63316301098601047</v>
      </c>
      <c r="AM144" s="33">
        <v>0.84286219174452448</v>
      </c>
      <c r="AO144" s="34">
        <f>VLOOKUP($A144,'Annual_Prices-Nominal'!$A$4:$CH$39,MATCH('Forecast-Peak_OffPeak-Nominal'!AO$3,'Annual_Prices-Nominal'!$A$3:$CH$3,0),FALSE)</f>
        <v>2</v>
      </c>
      <c r="AP144" s="35">
        <f>VLOOKUP($A144,'Annual_Prices-Nominal'!$A$4:$CH$39,MATCH('Forecast-Peak_OffPeak-Nominal'!AP$3,'Annual_Prices-Nominal'!$A$3:$CH$3,0),FALSE)</f>
        <v>2</v>
      </c>
      <c r="AQ144" s="36">
        <f>IF(AND(MONTH($B144)&gt;=5,MONTH($B144)&lt;=9),VLOOKUP($A144,'Annual_Prices-Nominal'!$A$1:$AQ$39,MATCH('Forecast-Peak_OffPeak-Nominal'!AQ$2,'Annual_Prices-Nominal'!$A$2:$AQ$2,0),FALSE),0)</f>
        <v>365</v>
      </c>
      <c r="AR144" s="37">
        <f>IF(AND(MONTH($B144)&gt;=5,MONTH($B144)&lt;=9),VLOOKUP($A144,'Annual_Prices-Nominal'!$A$1:$AQ$39,MATCH('Forecast-Peak_OffPeak-Nominal'!AR$2,'Annual_Prices-Nominal'!$A$2:$AQ$2,0),FALSE),0)</f>
        <v>2500</v>
      </c>
      <c r="AT144" s="83">
        <f>VLOOKUP($A144,'Annual_Prices-Nominal'!$A$4:$CH$39,MATCH('Forecast-Peak_OffPeak-Nominal'!AT$3,'Annual_Prices-Nominal'!$A$3:$CH$3,0),FALSE)</f>
        <v>14.46</v>
      </c>
      <c r="AU144" s="38">
        <f>VLOOKUP($A144,'Annual_Prices-Nominal'!$A$4:$CH$39,MATCH('Forecast-Peak_OffPeak-Nominal'!AU$3,'Annual_Prices-Nominal'!$A$3:$CH$3,0),FALSE)</f>
        <v>14.46</v>
      </c>
      <c r="AV144" s="38">
        <f>VLOOKUP($A144,'Annual_Prices-Nominal'!$A$4:$CH$39,MATCH('Forecast-Peak_OffPeak-Nominal'!AV$3,'Annual_Prices-Nominal'!$A$3:$CH$3,0),FALSE)</f>
        <v>0</v>
      </c>
      <c r="AX144" s="31">
        <f t="shared" si="16"/>
        <v>9.5609370277078067</v>
      </c>
      <c r="AY144" s="32">
        <f t="shared" si="17"/>
        <v>10.054549878345497</v>
      </c>
      <c r="AZ144" s="32">
        <f t="shared" si="18"/>
        <v>10.074700729927008</v>
      </c>
      <c r="BA144" s="32">
        <f t="shared" si="19"/>
        <v>8.5104408352668219</v>
      </c>
      <c r="BB144" s="32">
        <f t="shared" si="20"/>
        <v>8.4825986078886331</v>
      </c>
      <c r="BC144" s="38">
        <f t="shared" si="21"/>
        <v>7.8796296296296289</v>
      </c>
      <c r="BE144" s="60">
        <v>216.68912573761654</v>
      </c>
      <c r="BF144" s="38">
        <v>287.87260669323643</v>
      </c>
      <c r="BH144" s="31">
        <f>VLOOKUP($A144,'Annual_Prices-Nominal'!$A:$CA,MATCH(BH$3,'Annual_Prices-Nominal'!$A$3:$CA$3,0),0)</f>
        <v>33</v>
      </c>
      <c r="BI144" s="31">
        <f>VLOOKUP($A144,'Annual_Prices-Nominal'!$A:$CA,MATCH(BI$3,'Annual_Prices-Nominal'!$A$3:$CA$3,0),0)</f>
        <v>5.254677</v>
      </c>
      <c r="BJ144" s="32">
        <f>VLOOKUP($A144,'Annual_Prices-Nominal'!$A:$CA,MATCH(BJ$3,'Annual_Prices-Nominal'!$A$3:$CA$3,0),0)</f>
        <v>5.254677</v>
      </c>
      <c r="BK144" s="32">
        <f>VLOOKUP($A144,'Annual_Prices-Nominal'!$A:$CA,MATCH(BK$3,'Annual_Prices-Nominal'!$A$3:$CA$3,0),0)</f>
        <v>12.5</v>
      </c>
      <c r="BL144" s="32">
        <f>VLOOKUP($A144,'Annual_Prices-Nominal'!$A:$CA,MATCH(BL$3,'Annual_Prices-Nominal'!$A$3:$CA$3,0),0)</f>
        <v>12.5</v>
      </c>
      <c r="BM144" s="32">
        <f>VLOOKUP($A144,'Annual_Prices-Nominal'!$A:$CA,MATCH(BM$3,'Annual_Prices-Nominal'!$A$3:$CA$3,0),0)</f>
        <v>3.75</v>
      </c>
      <c r="BN144" s="32">
        <f>VLOOKUP($A144,'Annual_Prices-Nominal'!$A:$CA,MATCH(BN$3,'Annual_Prices-Nominal'!$A$3:$CA$3,0),0)</f>
        <v>3.75</v>
      </c>
      <c r="BO144" s="32">
        <f>VLOOKUP($A144,'Annual_Prices-Nominal'!$A:$CA,MATCH(BO$3,'Annual_Prices-Nominal'!$A$3:$CA$3,0),0)</f>
        <v>3.75</v>
      </c>
      <c r="BP144" s="32">
        <f>VLOOKUP($A144,'Annual_Prices-Nominal'!$A:$CA,MATCH(BP$3,'Annual_Prices-Nominal'!$A$3:$CA$3,0),0)</f>
        <v>3.75</v>
      </c>
      <c r="BQ144" s="32">
        <f>VLOOKUP($A144,'Annual_Prices-Nominal'!$A:$CA,MATCH(BQ$3,'Annual_Prices-Nominal'!$A$3:$CA$3,0),0)</f>
        <v>12.5</v>
      </c>
      <c r="BR144" s="32">
        <f>VLOOKUP($A144,'Annual_Prices-Nominal'!$A:$CA,MATCH(BR$3,'Annual_Prices-Nominal'!$A$3:$CA$3,0),0)</f>
        <v>20</v>
      </c>
      <c r="BS144" s="32">
        <f>VLOOKUP($A144,'Annual_Prices-Nominal'!$A:$CA,MATCH(BS$3,'Annual_Prices-Nominal'!$A$3:$CA$3,0),0)</f>
        <v>18.75</v>
      </c>
      <c r="BT144" s="32">
        <f>VLOOKUP($A144,'Annual_Prices-Nominal'!$A:$CA,MATCH(BT$3,'Annual_Prices-Nominal'!$A$3:$CA$3,0),0)</f>
        <v>15</v>
      </c>
      <c r="BU144" s="32">
        <f>VLOOKUP($A144,'Annual_Prices-Nominal'!$A:$CA,MATCH(BU$3,'Annual_Prices-Nominal'!$A$3:$CA$3,0),0)</f>
        <v>15</v>
      </c>
      <c r="BV144" s="32">
        <f>VLOOKUP($A144,'Annual_Prices-Nominal'!$A:$CA,MATCH(BV$3,'Annual_Prices-Nominal'!$A$3:$CA$3,0),0)</f>
        <v>15</v>
      </c>
      <c r="BW144" s="32">
        <f>VLOOKUP($A144,'Annual_Prices-Nominal'!$A:$CA,MATCH(BW$3,'Annual_Prices-Nominal'!$A$3:$CA$3,0),0)</f>
        <v>12.5</v>
      </c>
      <c r="BX144" s="32">
        <f>VLOOKUP($A144,'Annual_Prices-Nominal'!$A:$CA,MATCH(BX$3,'Annual_Prices-Nominal'!$A$3:$CA$3,0),0)</f>
        <v>12.5</v>
      </c>
      <c r="BY144" s="32">
        <f>VLOOKUP($A144,'Annual_Prices-Nominal'!$A:$CA,MATCH(BY$3,'Annual_Prices-Nominal'!$A$3:$CA$3,0),0)</f>
        <v>3.75</v>
      </c>
      <c r="BZ144" s="32">
        <f>VLOOKUP($A144,'Annual_Prices-Nominal'!$A:$CA,MATCH(BZ$3,'Annual_Prices-Nominal'!$A$3:$CA$3,0),0)</f>
        <v>3.75</v>
      </c>
      <c r="CA144" s="32">
        <f>VLOOKUP($A144,'Annual_Prices-Nominal'!$A:$CA,MATCH(CA$3,'Annual_Prices-Nominal'!$A$3:$CA$3,0),0)</f>
        <v>3.6988430000000001</v>
      </c>
      <c r="CB144" s="38">
        <f>VLOOKUP($A144,'Annual_Prices-Nominal'!$A:$CA,MATCH(CB$3,'Annual_Prices-Nominal'!$A$3:$CA$3,0),0)</f>
        <v>2.4849950000000001</v>
      </c>
      <c r="CD144" s="39">
        <f>VLOOKUP($A144,GDP!$A$8:$D$50,3,0)</f>
        <v>1.8460031864462899E-2</v>
      </c>
    </row>
    <row r="145" spans="1:82" ht="14.4" x14ac:dyDescent="0.3">
      <c r="A145" s="23">
        <f t="shared" si="22"/>
        <v>2034</v>
      </c>
      <c r="B145" s="27">
        <f t="shared" si="23"/>
        <v>49218</v>
      </c>
      <c r="C145" s="31">
        <v>33.558669999999999</v>
      </c>
      <c r="D145" s="32">
        <v>33.046750000000003</v>
      </c>
      <c r="E145" s="32">
        <v>34.361260000000001</v>
      </c>
      <c r="F145" s="32">
        <v>32.280140000000003</v>
      </c>
      <c r="G145" s="32">
        <v>34.169469999999997</v>
      </c>
      <c r="H145" s="32">
        <v>31.421890000000001</v>
      </c>
      <c r="I145" s="32">
        <v>30.49</v>
      </c>
      <c r="J145" s="32">
        <v>29.47</v>
      </c>
      <c r="K145" s="32">
        <v>30.61</v>
      </c>
      <c r="L145" s="32">
        <v>29.47</v>
      </c>
      <c r="M145" s="32">
        <v>26.06</v>
      </c>
      <c r="N145" s="32">
        <v>27.11</v>
      </c>
      <c r="P145" s="32">
        <f>VLOOKUP($A145,'Annual_Prices-Nominal'!$A$4:$X$39,MATCH('Forecast-Peak_OffPeak-Nominal'!P$3,'Annual_Prices-Nominal'!$A$3:$X$3,0),FALSE)</f>
        <v>98.01</v>
      </c>
      <c r="Q145" s="32">
        <f>VLOOKUP($A145,'Annual_Prices-Nominal'!$A$4:$X$39,MATCH('Forecast-Peak_OffPeak-Nominal'!Q$3,'Annual_Prices-Nominal'!$A$3:$X$3,0),FALSE)</f>
        <v>98.84</v>
      </c>
      <c r="R145" s="32">
        <f>VLOOKUP($A145,'Annual_Prices-Nominal'!$A$4:$X$39,MATCH('Forecast-Peak_OffPeak-Nominal'!R$3,'Annual_Prices-Nominal'!$A$3:$X$3,0),FALSE)</f>
        <v>98.35</v>
      </c>
      <c r="S145" s="32">
        <f>VLOOKUP($A145,'Annual_Prices-Nominal'!$A$4:$X$39,MATCH('Forecast-Peak_OffPeak-Nominal'!S$3,'Annual_Prices-Nominal'!$A$3:$X$3,0),FALSE)</f>
        <v>97.41</v>
      </c>
      <c r="T145" s="32">
        <f>VLOOKUP($A145,'Annual_Prices-Nominal'!$A$4:$X$39,MATCH('Forecast-Peak_OffPeak-Nominal'!T$3,'Annual_Prices-Nominal'!$A$3:$X$3,0),FALSE)</f>
        <v>50.663544762051956</v>
      </c>
      <c r="U145" s="32">
        <f>VLOOKUP($A145,'Annual_Prices-Nominal'!$A$4:$X$39,MATCH('Forecast-Peak_OffPeak-Nominal'!U$3,'Annual_Prices-Nominal'!$A$3:$X$3,0),FALSE)</f>
        <v>51.05</v>
      </c>
      <c r="V145" s="32">
        <f>VLOOKUP($A145,'Annual_Prices-Nominal'!$A$4:$X$39,MATCH('Forecast-Peak_OffPeak-Nominal'!V$3,'Annual_Prices-Nominal'!$A$3:$X$3,0),FALSE)</f>
        <v>42.432354782608698</v>
      </c>
      <c r="W145" s="32">
        <f>VLOOKUP($A145,'Annual_Prices-Nominal'!$A$4:$X$39,MATCH('Forecast-Peak_OffPeak-Nominal'!W$3,'Annual_Prices-Nominal'!$A$3:$X$3,0),FALSE)</f>
        <v>17.27</v>
      </c>
      <c r="X145" s="32">
        <f>VLOOKUP($A145,'Annual_Prices-Nominal'!$A$4:$X$39,MATCH('Forecast-Peak_OffPeak-Nominal'!X$3,'Annual_Prices-Nominal'!$A$3:$X$3,0),FALSE)</f>
        <v>14.85</v>
      </c>
      <c r="Y145" s="38">
        <f>VLOOKUP($A145,'Annual_Prices-Nominal'!$A$4:$X$39,MATCH('Forecast-Peak_OffPeak-Nominal'!Y$3,'Annual_Prices-Nominal'!$A$3:$X$3,0),FALSE)</f>
        <v>42.728255319148943</v>
      </c>
      <c r="AA145" s="31">
        <v>4.34</v>
      </c>
      <c r="AB145" s="32">
        <v>3.97</v>
      </c>
      <c r="AC145" s="32">
        <v>3.94</v>
      </c>
      <c r="AD145" s="32">
        <v>4.32</v>
      </c>
      <c r="AE145" s="32">
        <v>4.34</v>
      </c>
      <c r="AF145" s="32">
        <v>4.17</v>
      </c>
      <c r="AG145" s="38">
        <v>0.3711409101021248</v>
      </c>
      <c r="AI145" s="32">
        <v>4.8592770031458858</v>
      </c>
      <c r="AJ145" s="38">
        <v>4.4009865780152051</v>
      </c>
      <c r="AL145" s="33">
        <v>0.62272622067420158</v>
      </c>
      <c r="AM145" s="33">
        <v>0.83242540143271548</v>
      </c>
      <c r="AO145" s="34">
        <f>VLOOKUP($A145,'Annual_Prices-Nominal'!$A$4:$CH$39,MATCH('Forecast-Peak_OffPeak-Nominal'!AO$3,'Annual_Prices-Nominal'!$A$3:$CH$3,0),FALSE)</f>
        <v>2</v>
      </c>
      <c r="AP145" s="35">
        <f>VLOOKUP($A145,'Annual_Prices-Nominal'!$A$4:$CH$39,MATCH('Forecast-Peak_OffPeak-Nominal'!AP$3,'Annual_Prices-Nominal'!$A$3:$CH$3,0),FALSE)</f>
        <v>2</v>
      </c>
      <c r="AQ145" s="36">
        <f>IF(AND(MONTH($B145)&gt;=5,MONTH($B145)&lt;=9),VLOOKUP($A145,'Annual_Prices-Nominal'!$A$1:$AQ$39,MATCH('Forecast-Peak_OffPeak-Nominal'!AQ$2,'Annual_Prices-Nominal'!$A$2:$AQ$2,0),FALSE),0)</f>
        <v>0</v>
      </c>
      <c r="AR145" s="37">
        <f>IF(AND(MONTH($B145)&gt;=5,MONTH($B145)&lt;=9),VLOOKUP($A145,'Annual_Prices-Nominal'!$A$1:$AQ$39,MATCH('Forecast-Peak_OffPeak-Nominal'!AR$2,'Annual_Prices-Nominal'!$A$2:$AQ$2,0),FALSE),0)</f>
        <v>0</v>
      </c>
      <c r="AT145" s="83">
        <f>VLOOKUP($A145,'Annual_Prices-Nominal'!$A$4:$CH$39,MATCH('Forecast-Peak_OffPeak-Nominal'!AT$3,'Annual_Prices-Nominal'!$A$3:$CH$3,0),FALSE)</f>
        <v>14.46</v>
      </c>
      <c r="AU145" s="38">
        <f>VLOOKUP($A145,'Annual_Prices-Nominal'!$A$4:$CH$39,MATCH('Forecast-Peak_OffPeak-Nominal'!AU$3,'Annual_Prices-Nominal'!$A$3:$CH$3,0),FALSE)</f>
        <v>14.46</v>
      </c>
      <c r="AV145" s="38">
        <f>VLOOKUP($A145,'Annual_Prices-Nominal'!$A$4:$CH$39,MATCH('Forecast-Peak_OffPeak-Nominal'!AV$3,'Annual_Prices-Nominal'!$A$3:$CH$3,0),FALSE)</f>
        <v>0</v>
      </c>
      <c r="AX145" s="31">
        <f t="shared" si="16"/>
        <v>8.4530654911838781</v>
      </c>
      <c r="AY145" s="32">
        <f t="shared" si="17"/>
        <v>8.2401103117506</v>
      </c>
      <c r="AZ145" s="32">
        <f t="shared" si="18"/>
        <v>8.1941175059952034</v>
      </c>
      <c r="BA145" s="32">
        <f t="shared" si="19"/>
        <v>7.0253456221198158</v>
      </c>
      <c r="BB145" s="32">
        <f t="shared" si="20"/>
        <v>7.0529953917050694</v>
      </c>
      <c r="BC145" s="38">
        <f t="shared" si="21"/>
        <v>6.0324074074074066</v>
      </c>
      <c r="BE145" s="60">
        <v>216.68912573761654</v>
      </c>
      <c r="BF145" s="38">
        <v>287.87260669323643</v>
      </c>
      <c r="BH145" s="31">
        <f>VLOOKUP($A145,'Annual_Prices-Nominal'!$A:$CA,MATCH(BH$3,'Annual_Prices-Nominal'!$A$3:$CA$3,0),0)</f>
        <v>33</v>
      </c>
      <c r="BI145" s="31">
        <f>VLOOKUP($A145,'Annual_Prices-Nominal'!$A:$CA,MATCH(BI$3,'Annual_Prices-Nominal'!$A$3:$CA$3,0),0)</f>
        <v>5.254677</v>
      </c>
      <c r="BJ145" s="32">
        <f>VLOOKUP($A145,'Annual_Prices-Nominal'!$A:$CA,MATCH(BJ$3,'Annual_Prices-Nominal'!$A$3:$CA$3,0),0)</f>
        <v>5.254677</v>
      </c>
      <c r="BK145" s="32">
        <f>VLOOKUP($A145,'Annual_Prices-Nominal'!$A:$CA,MATCH(BK$3,'Annual_Prices-Nominal'!$A$3:$CA$3,0),0)</f>
        <v>12.5</v>
      </c>
      <c r="BL145" s="32">
        <f>VLOOKUP($A145,'Annual_Prices-Nominal'!$A:$CA,MATCH(BL$3,'Annual_Prices-Nominal'!$A$3:$CA$3,0),0)</f>
        <v>12.5</v>
      </c>
      <c r="BM145" s="32">
        <f>VLOOKUP($A145,'Annual_Prices-Nominal'!$A:$CA,MATCH(BM$3,'Annual_Prices-Nominal'!$A$3:$CA$3,0),0)</f>
        <v>3.75</v>
      </c>
      <c r="BN145" s="32">
        <f>VLOOKUP($A145,'Annual_Prices-Nominal'!$A:$CA,MATCH(BN$3,'Annual_Prices-Nominal'!$A$3:$CA$3,0),0)</f>
        <v>3.75</v>
      </c>
      <c r="BO145" s="32">
        <f>VLOOKUP($A145,'Annual_Prices-Nominal'!$A:$CA,MATCH(BO$3,'Annual_Prices-Nominal'!$A$3:$CA$3,0),0)</f>
        <v>3.75</v>
      </c>
      <c r="BP145" s="32">
        <f>VLOOKUP($A145,'Annual_Prices-Nominal'!$A:$CA,MATCH(BP$3,'Annual_Prices-Nominal'!$A$3:$CA$3,0),0)</f>
        <v>3.75</v>
      </c>
      <c r="BQ145" s="32">
        <f>VLOOKUP($A145,'Annual_Prices-Nominal'!$A:$CA,MATCH(BQ$3,'Annual_Prices-Nominal'!$A$3:$CA$3,0),0)</f>
        <v>12.5</v>
      </c>
      <c r="BR145" s="32">
        <f>VLOOKUP($A145,'Annual_Prices-Nominal'!$A:$CA,MATCH(BR$3,'Annual_Prices-Nominal'!$A$3:$CA$3,0),0)</f>
        <v>20</v>
      </c>
      <c r="BS145" s="32">
        <f>VLOOKUP($A145,'Annual_Prices-Nominal'!$A:$CA,MATCH(BS$3,'Annual_Prices-Nominal'!$A$3:$CA$3,0),0)</f>
        <v>18.75</v>
      </c>
      <c r="BT145" s="32">
        <f>VLOOKUP($A145,'Annual_Prices-Nominal'!$A:$CA,MATCH(BT$3,'Annual_Prices-Nominal'!$A$3:$CA$3,0),0)</f>
        <v>15</v>
      </c>
      <c r="BU145" s="32">
        <f>VLOOKUP($A145,'Annual_Prices-Nominal'!$A:$CA,MATCH(BU$3,'Annual_Prices-Nominal'!$A$3:$CA$3,0),0)</f>
        <v>15</v>
      </c>
      <c r="BV145" s="32">
        <f>VLOOKUP($A145,'Annual_Prices-Nominal'!$A:$CA,MATCH(BV$3,'Annual_Prices-Nominal'!$A$3:$CA$3,0),0)</f>
        <v>15</v>
      </c>
      <c r="BW145" s="32">
        <f>VLOOKUP($A145,'Annual_Prices-Nominal'!$A:$CA,MATCH(BW$3,'Annual_Prices-Nominal'!$A$3:$CA$3,0),0)</f>
        <v>12.5</v>
      </c>
      <c r="BX145" s="32">
        <f>VLOOKUP($A145,'Annual_Prices-Nominal'!$A:$CA,MATCH(BX$3,'Annual_Prices-Nominal'!$A$3:$CA$3,0),0)</f>
        <v>12.5</v>
      </c>
      <c r="BY145" s="32">
        <f>VLOOKUP($A145,'Annual_Prices-Nominal'!$A:$CA,MATCH(BY$3,'Annual_Prices-Nominal'!$A$3:$CA$3,0),0)</f>
        <v>3.75</v>
      </c>
      <c r="BZ145" s="32">
        <f>VLOOKUP($A145,'Annual_Prices-Nominal'!$A:$CA,MATCH(BZ$3,'Annual_Prices-Nominal'!$A$3:$CA$3,0),0)</f>
        <v>3.75</v>
      </c>
      <c r="CA145" s="32">
        <f>VLOOKUP($A145,'Annual_Prices-Nominal'!$A:$CA,MATCH(CA$3,'Annual_Prices-Nominal'!$A$3:$CA$3,0),0)</f>
        <v>3.6988430000000001</v>
      </c>
      <c r="CB145" s="38">
        <f>VLOOKUP($A145,'Annual_Prices-Nominal'!$A:$CA,MATCH(CB$3,'Annual_Prices-Nominal'!$A$3:$CA$3,0),0)</f>
        <v>2.4849950000000001</v>
      </c>
      <c r="CD145" s="39">
        <f>VLOOKUP($A145,GDP!$A$8:$D$50,3,0)</f>
        <v>1.8460031864462899E-2</v>
      </c>
    </row>
    <row r="146" spans="1:82" ht="14.4" x14ac:dyDescent="0.3">
      <c r="A146" s="23">
        <f t="shared" si="22"/>
        <v>2034</v>
      </c>
      <c r="B146" s="27">
        <f t="shared" si="23"/>
        <v>49249</v>
      </c>
      <c r="C146" s="31">
        <v>34.12791</v>
      </c>
      <c r="D146" s="32">
        <v>33.482129999999998</v>
      </c>
      <c r="E146" s="32">
        <v>34.938429999999997</v>
      </c>
      <c r="F146" s="32">
        <v>33.983310000000003</v>
      </c>
      <c r="G146" s="32">
        <v>34.963900000000002</v>
      </c>
      <c r="H146" s="32">
        <v>33.182609999999997</v>
      </c>
      <c r="I146" s="32">
        <v>32.869999999999997</v>
      </c>
      <c r="J146" s="32">
        <v>33.31</v>
      </c>
      <c r="K146" s="32">
        <v>32.57</v>
      </c>
      <c r="L146" s="32">
        <v>33.090000000000003</v>
      </c>
      <c r="M146" s="32">
        <v>30.55</v>
      </c>
      <c r="N146" s="32">
        <v>31.5</v>
      </c>
      <c r="P146" s="32">
        <f>VLOOKUP($A146,'Annual_Prices-Nominal'!$A$4:$X$39,MATCH('Forecast-Peak_OffPeak-Nominal'!P$3,'Annual_Prices-Nominal'!$A$3:$X$3,0),FALSE)</f>
        <v>98.01</v>
      </c>
      <c r="Q146" s="32">
        <f>VLOOKUP($A146,'Annual_Prices-Nominal'!$A$4:$X$39,MATCH('Forecast-Peak_OffPeak-Nominal'!Q$3,'Annual_Prices-Nominal'!$A$3:$X$3,0),FALSE)</f>
        <v>98.84</v>
      </c>
      <c r="R146" s="32">
        <f>VLOOKUP($A146,'Annual_Prices-Nominal'!$A$4:$X$39,MATCH('Forecast-Peak_OffPeak-Nominal'!R$3,'Annual_Prices-Nominal'!$A$3:$X$3,0),FALSE)</f>
        <v>98.35</v>
      </c>
      <c r="S146" s="32">
        <f>VLOOKUP($A146,'Annual_Prices-Nominal'!$A$4:$X$39,MATCH('Forecast-Peak_OffPeak-Nominal'!S$3,'Annual_Prices-Nominal'!$A$3:$X$3,0),FALSE)</f>
        <v>97.41</v>
      </c>
      <c r="T146" s="32">
        <f>VLOOKUP($A146,'Annual_Prices-Nominal'!$A$4:$X$39,MATCH('Forecast-Peak_OffPeak-Nominal'!T$3,'Annual_Prices-Nominal'!$A$3:$X$3,0),FALSE)</f>
        <v>50.663544762051956</v>
      </c>
      <c r="U146" s="32">
        <f>VLOOKUP($A146,'Annual_Prices-Nominal'!$A$4:$X$39,MATCH('Forecast-Peak_OffPeak-Nominal'!U$3,'Annual_Prices-Nominal'!$A$3:$X$3,0),FALSE)</f>
        <v>51.05</v>
      </c>
      <c r="V146" s="32">
        <f>VLOOKUP($A146,'Annual_Prices-Nominal'!$A$4:$X$39,MATCH('Forecast-Peak_OffPeak-Nominal'!V$3,'Annual_Prices-Nominal'!$A$3:$X$3,0),FALSE)</f>
        <v>42.432354782608698</v>
      </c>
      <c r="W146" s="32">
        <f>VLOOKUP($A146,'Annual_Prices-Nominal'!$A$4:$X$39,MATCH('Forecast-Peak_OffPeak-Nominal'!W$3,'Annual_Prices-Nominal'!$A$3:$X$3,0),FALSE)</f>
        <v>17.27</v>
      </c>
      <c r="X146" s="32">
        <f>VLOOKUP($A146,'Annual_Prices-Nominal'!$A$4:$X$39,MATCH('Forecast-Peak_OffPeak-Nominal'!X$3,'Annual_Prices-Nominal'!$A$3:$X$3,0),FALSE)</f>
        <v>14.85</v>
      </c>
      <c r="Y146" s="38">
        <f>VLOOKUP($A146,'Annual_Prices-Nominal'!$A$4:$X$39,MATCH('Forecast-Peak_OffPeak-Nominal'!Y$3,'Annual_Prices-Nominal'!$A$3:$X$3,0),FALSE)</f>
        <v>42.728255319148943</v>
      </c>
      <c r="AA146" s="31">
        <v>4.7300000000000004</v>
      </c>
      <c r="AB146" s="32">
        <v>4.29</v>
      </c>
      <c r="AC146" s="32">
        <v>4.21</v>
      </c>
      <c r="AD146" s="32">
        <v>4.78</v>
      </c>
      <c r="AE146" s="32">
        <v>4.71</v>
      </c>
      <c r="AF146" s="32">
        <v>4.17</v>
      </c>
      <c r="AG146" s="38">
        <v>0.3711409101021248</v>
      </c>
      <c r="AI146" s="32">
        <v>5.2498871328170855</v>
      </c>
      <c r="AJ146" s="38">
        <v>4.7915967076864048</v>
      </c>
      <c r="AL146" s="33">
        <v>0.64022741755342305</v>
      </c>
      <c r="AM146" s="33">
        <v>0.84992659831193684</v>
      </c>
      <c r="AO146" s="34">
        <f>VLOOKUP($A146,'Annual_Prices-Nominal'!$A$4:$CH$39,MATCH('Forecast-Peak_OffPeak-Nominal'!AO$3,'Annual_Prices-Nominal'!$A$3:$CH$3,0),FALSE)</f>
        <v>2</v>
      </c>
      <c r="AP146" s="35">
        <f>VLOOKUP($A146,'Annual_Prices-Nominal'!$A$4:$CH$39,MATCH('Forecast-Peak_OffPeak-Nominal'!AP$3,'Annual_Prices-Nominal'!$A$3:$CH$3,0),FALSE)</f>
        <v>2</v>
      </c>
      <c r="AQ146" s="36">
        <f>IF(AND(MONTH($B146)&gt;=5,MONTH($B146)&lt;=9),VLOOKUP($A146,'Annual_Prices-Nominal'!$A$1:$AQ$39,MATCH('Forecast-Peak_OffPeak-Nominal'!AQ$2,'Annual_Prices-Nominal'!$A$2:$AQ$2,0),FALSE),0)</f>
        <v>0</v>
      </c>
      <c r="AR146" s="37">
        <f>IF(AND(MONTH($B146)&gt;=5,MONTH($B146)&lt;=9),VLOOKUP($A146,'Annual_Prices-Nominal'!$A$1:$AQ$39,MATCH('Forecast-Peak_OffPeak-Nominal'!AR$2,'Annual_Prices-Nominal'!$A$2:$AQ$2,0),FALSE),0)</f>
        <v>0</v>
      </c>
      <c r="AT146" s="83">
        <f>VLOOKUP($A146,'Annual_Prices-Nominal'!$A$4:$CH$39,MATCH('Forecast-Peak_OffPeak-Nominal'!AT$3,'Annual_Prices-Nominal'!$A$3:$CH$3,0),FALSE)</f>
        <v>14.46</v>
      </c>
      <c r="AU146" s="38">
        <f>VLOOKUP($A146,'Annual_Prices-Nominal'!$A$4:$CH$39,MATCH('Forecast-Peak_OffPeak-Nominal'!AU$3,'Annual_Prices-Nominal'!$A$3:$CH$3,0),FALSE)</f>
        <v>14.46</v>
      </c>
      <c r="AV146" s="38">
        <f>VLOOKUP($A146,'Annual_Prices-Nominal'!$A$4:$CH$39,MATCH('Forecast-Peak_OffPeak-Nominal'!AV$3,'Annual_Prices-Nominal'!$A$3:$CH$3,0),FALSE)</f>
        <v>0</v>
      </c>
      <c r="AX146" s="31">
        <f t="shared" si="16"/>
        <v>7.9552237762237761</v>
      </c>
      <c r="AY146" s="32">
        <f t="shared" si="17"/>
        <v>8.3785203836930453</v>
      </c>
      <c r="AZ146" s="32">
        <f t="shared" si="18"/>
        <v>8.3846282973621111</v>
      </c>
      <c r="BA146" s="32">
        <f t="shared" si="19"/>
        <v>6.9787685774946917</v>
      </c>
      <c r="BB146" s="32">
        <f t="shared" si="20"/>
        <v>6.9150743099787686</v>
      </c>
      <c r="BC146" s="38">
        <f t="shared" si="21"/>
        <v>6.3912133891213383</v>
      </c>
      <c r="BE146" s="60">
        <v>216.68912573761654</v>
      </c>
      <c r="BF146" s="38">
        <v>287.87260669323643</v>
      </c>
      <c r="BH146" s="31">
        <f>VLOOKUP($A146,'Annual_Prices-Nominal'!$A:$CA,MATCH(BH$3,'Annual_Prices-Nominal'!$A$3:$CA$3,0),0)</f>
        <v>33</v>
      </c>
      <c r="BI146" s="31">
        <f>VLOOKUP($A146,'Annual_Prices-Nominal'!$A:$CA,MATCH(BI$3,'Annual_Prices-Nominal'!$A$3:$CA$3,0),0)</f>
        <v>5.254677</v>
      </c>
      <c r="BJ146" s="32">
        <f>VLOOKUP($A146,'Annual_Prices-Nominal'!$A:$CA,MATCH(BJ$3,'Annual_Prices-Nominal'!$A$3:$CA$3,0),0)</f>
        <v>5.254677</v>
      </c>
      <c r="BK146" s="32">
        <f>VLOOKUP($A146,'Annual_Prices-Nominal'!$A:$CA,MATCH(BK$3,'Annual_Prices-Nominal'!$A$3:$CA$3,0),0)</f>
        <v>12.5</v>
      </c>
      <c r="BL146" s="32">
        <f>VLOOKUP($A146,'Annual_Prices-Nominal'!$A:$CA,MATCH(BL$3,'Annual_Prices-Nominal'!$A$3:$CA$3,0),0)</f>
        <v>12.5</v>
      </c>
      <c r="BM146" s="32">
        <f>VLOOKUP($A146,'Annual_Prices-Nominal'!$A:$CA,MATCH(BM$3,'Annual_Prices-Nominal'!$A$3:$CA$3,0),0)</f>
        <v>3.75</v>
      </c>
      <c r="BN146" s="32">
        <f>VLOOKUP($A146,'Annual_Prices-Nominal'!$A:$CA,MATCH(BN$3,'Annual_Prices-Nominal'!$A$3:$CA$3,0),0)</f>
        <v>3.75</v>
      </c>
      <c r="BO146" s="32">
        <f>VLOOKUP($A146,'Annual_Prices-Nominal'!$A:$CA,MATCH(BO$3,'Annual_Prices-Nominal'!$A$3:$CA$3,0),0)</f>
        <v>3.75</v>
      </c>
      <c r="BP146" s="32">
        <f>VLOOKUP($A146,'Annual_Prices-Nominal'!$A:$CA,MATCH(BP$3,'Annual_Prices-Nominal'!$A$3:$CA$3,0),0)</f>
        <v>3.75</v>
      </c>
      <c r="BQ146" s="32">
        <f>VLOOKUP($A146,'Annual_Prices-Nominal'!$A:$CA,MATCH(BQ$3,'Annual_Prices-Nominal'!$A$3:$CA$3,0),0)</f>
        <v>12.5</v>
      </c>
      <c r="BR146" s="32">
        <f>VLOOKUP($A146,'Annual_Prices-Nominal'!$A:$CA,MATCH(BR$3,'Annual_Prices-Nominal'!$A$3:$CA$3,0),0)</f>
        <v>20</v>
      </c>
      <c r="BS146" s="32">
        <f>VLOOKUP($A146,'Annual_Prices-Nominal'!$A:$CA,MATCH(BS$3,'Annual_Prices-Nominal'!$A$3:$CA$3,0),0)</f>
        <v>18.75</v>
      </c>
      <c r="BT146" s="32">
        <f>VLOOKUP($A146,'Annual_Prices-Nominal'!$A:$CA,MATCH(BT$3,'Annual_Prices-Nominal'!$A$3:$CA$3,0),0)</f>
        <v>15</v>
      </c>
      <c r="BU146" s="32">
        <f>VLOOKUP($A146,'Annual_Prices-Nominal'!$A:$CA,MATCH(BU$3,'Annual_Prices-Nominal'!$A$3:$CA$3,0),0)</f>
        <v>15</v>
      </c>
      <c r="BV146" s="32">
        <f>VLOOKUP($A146,'Annual_Prices-Nominal'!$A:$CA,MATCH(BV$3,'Annual_Prices-Nominal'!$A$3:$CA$3,0),0)</f>
        <v>15</v>
      </c>
      <c r="BW146" s="32">
        <f>VLOOKUP($A146,'Annual_Prices-Nominal'!$A:$CA,MATCH(BW$3,'Annual_Prices-Nominal'!$A$3:$CA$3,0),0)</f>
        <v>12.5</v>
      </c>
      <c r="BX146" s="32">
        <f>VLOOKUP($A146,'Annual_Prices-Nominal'!$A:$CA,MATCH(BX$3,'Annual_Prices-Nominal'!$A$3:$CA$3,0),0)</f>
        <v>12.5</v>
      </c>
      <c r="BY146" s="32">
        <f>VLOOKUP($A146,'Annual_Prices-Nominal'!$A:$CA,MATCH(BY$3,'Annual_Prices-Nominal'!$A$3:$CA$3,0),0)</f>
        <v>3.75</v>
      </c>
      <c r="BZ146" s="32">
        <f>VLOOKUP($A146,'Annual_Prices-Nominal'!$A:$CA,MATCH(BZ$3,'Annual_Prices-Nominal'!$A$3:$CA$3,0),0)</f>
        <v>3.75</v>
      </c>
      <c r="CA146" s="32">
        <f>VLOOKUP($A146,'Annual_Prices-Nominal'!$A:$CA,MATCH(CA$3,'Annual_Prices-Nominal'!$A$3:$CA$3,0),0)</f>
        <v>3.6988430000000001</v>
      </c>
      <c r="CB146" s="38">
        <f>VLOOKUP($A146,'Annual_Prices-Nominal'!$A:$CA,MATCH(CB$3,'Annual_Prices-Nominal'!$A$3:$CA$3,0),0)</f>
        <v>2.4849950000000001</v>
      </c>
      <c r="CD146" s="39">
        <f>VLOOKUP($A146,GDP!$A$8:$D$50,3,0)</f>
        <v>1.8460031864462899E-2</v>
      </c>
    </row>
    <row r="147" spans="1:82" ht="14.4" x14ac:dyDescent="0.3">
      <c r="A147" s="23">
        <f t="shared" si="22"/>
        <v>2034</v>
      </c>
      <c r="B147" s="27">
        <f t="shared" si="23"/>
        <v>49279</v>
      </c>
      <c r="C147" s="31">
        <v>38.109639999999999</v>
      </c>
      <c r="D147" s="32">
        <v>37.381010000000003</v>
      </c>
      <c r="E147" s="32">
        <v>39.127279999999999</v>
      </c>
      <c r="F147" s="32">
        <v>39.03725</v>
      </c>
      <c r="G147" s="32">
        <v>39.118760000000002</v>
      </c>
      <c r="H147" s="32">
        <v>38.503259999999997</v>
      </c>
      <c r="I147" s="32">
        <v>35.950000000000003</v>
      </c>
      <c r="J147" s="32">
        <v>36.340000000000003</v>
      </c>
      <c r="K147" s="32">
        <v>36.06</v>
      </c>
      <c r="L147" s="32">
        <v>36.28</v>
      </c>
      <c r="M147" s="32">
        <v>34.090000000000003</v>
      </c>
      <c r="N147" s="32">
        <v>34.200000000000003</v>
      </c>
      <c r="P147" s="32">
        <f>VLOOKUP($A147,'Annual_Prices-Nominal'!$A$4:$X$39,MATCH('Forecast-Peak_OffPeak-Nominal'!P$3,'Annual_Prices-Nominal'!$A$3:$X$3,0),FALSE)</f>
        <v>98.01</v>
      </c>
      <c r="Q147" s="32">
        <f>VLOOKUP($A147,'Annual_Prices-Nominal'!$A$4:$X$39,MATCH('Forecast-Peak_OffPeak-Nominal'!Q$3,'Annual_Prices-Nominal'!$A$3:$X$3,0),FALSE)</f>
        <v>98.84</v>
      </c>
      <c r="R147" s="32">
        <f>VLOOKUP($A147,'Annual_Prices-Nominal'!$A$4:$X$39,MATCH('Forecast-Peak_OffPeak-Nominal'!R$3,'Annual_Prices-Nominal'!$A$3:$X$3,0),FALSE)</f>
        <v>98.35</v>
      </c>
      <c r="S147" s="32">
        <f>VLOOKUP($A147,'Annual_Prices-Nominal'!$A$4:$X$39,MATCH('Forecast-Peak_OffPeak-Nominal'!S$3,'Annual_Prices-Nominal'!$A$3:$X$3,0),FALSE)</f>
        <v>97.41</v>
      </c>
      <c r="T147" s="32">
        <f>VLOOKUP($A147,'Annual_Prices-Nominal'!$A$4:$X$39,MATCH('Forecast-Peak_OffPeak-Nominal'!T$3,'Annual_Prices-Nominal'!$A$3:$X$3,0),FALSE)</f>
        <v>50.663544762051956</v>
      </c>
      <c r="U147" s="32">
        <f>VLOOKUP($A147,'Annual_Prices-Nominal'!$A$4:$X$39,MATCH('Forecast-Peak_OffPeak-Nominal'!U$3,'Annual_Prices-Nominal'!$A$3:$X$3,0),FALSE)</f>
        <v>51.05</v>
      </c>
      <c r="V147" s="32">
        <f>VLOOKUP($A147,'Annual_Prices-Nominal'!$A$4:$X$39,MATCH('Forecast-Peak_OffPeak-Nominal'!V$3,'Annual_Prices-Nominal'!$A$3:$X$3,0),FALSE)</f>
        <v>42.432354782608698</v>
      </c>
      <c r="W147" s="32">
        <f>VLOOKUP($A147,'Annual_Prices-Nominal'!$A$4:$X$39,MATCH('Forecast-Peak_OffPeak-Nominal'!W$3,'Annual_Prices-Nominal'!$A$3:$X$3,0),FALSE)</f>
        <v>17.27</v>
      </c>
      <c r="X147" s="32">
        <f>VLOOKUP($A147,'Annual_Prices-Nominal'!$A$4:$X$39,MATCH('Forecast-Peak_OffPeak-Nominal'!X$3,'Annual_Prices-Nominal'!$A$3:$X$3,0),FALSE)</f>
        <v>14.85</v>
      </c>
      <c r="Y147" s="38">
        <f>VLOOKUP($A147,'Annual_Prices-Nominal'!$A$4:$X$39,MATCH('Forecast-Peak_OffPeak-Nominal'!Y$3,'Annual_Prices-Nominal'!$A$3:$X$3,0),FALSE)</f>
        <v>42.728255319148943</v>
      </c>
      <c r="AA147" s="31">
        <v>5.25</v>
      </c>
      <c r="AB147" s="32">
        <v>4.8499999999999996</v>
      </c>
      <c r="AC147" s="32">
        <v>4.51</v>
      </c>
      <c r="AD147" s="32">
        <v>5.34</v>
      </c>
      <c r="AE147" s="32">
        <v>5.22</v>
      </c>
      <c r="AF147" s="32">
        <v>4.9400000000000004</v>
      </c>
      <c r="AG147" s="38">
        <v>0.3711409101021248</v>
      </c>
      <c r="AI147" s="32">
        <v>5.7683108924415052</v>
      </c>
      <c r="AJ147" s="38">
        <v>5.3100204673108244</v>
      </c>
      <c r="AL147" s="33">
        <v>0.62704079073822827</v>
      </c>
      <c r="AM147" s="33">
        <v>0.83673997149674217</v>
      </c>
      <c r="AO147" s="34">
        <f>VLOOKUP($A147,'Annual_Prices-Nominal'!$A$4:$CH$39,MATCH('Forecast-Peak_OffPeak-Nominal'!AO$3,'Annual_Prices-Nominal'!$A$3:$CH$3,0),FALSE)</f>
        <v>2</v>
      </c>
      <c r="AP147" s="35">
        <f>VLOOKUP($A147,'Annual_Prices-Nominal'!$A$4:$CH$39,MATCH('Forecast-Peak_OffPeak-Nominal'!AP$3,'Annual_Prices-Nominal'!$A$3:$CH$3,0),FALSE)</f>
        <v>2</v>
      </c>
      <c r="AQ147" s="36">
        <f>IF(AND(MONTH($B147)&gt;=5,MONTH($B147)&lt;=9),VLOOKUP($A147,'Annual_Prices-Nominal'!$A$1:$AQ$39,MATCH('Forecast-Peak_OffPeak-Nominal'!AQ$2,'Annual_Prices-Nominal'!$A$2:$AQ$2,0),FALSE),0)</f>
        <v>0</v>
      </c>
      <c r="AR147" s="37">
        <f>IF(AND(MONTH($B147)&gt;=5,MONTH($B147)&lt;=9),VLOOKUP($A147,'Annual_Prices-Nominal'!$A$1:$AQ$39,MATCH('Forecast-Peak_OffPeak-Nominal'!AR$2,'Annual_Prices-Nominal'!$A$2:$AQ$2,0),FALSE),0)</f>
        <v>0</v>
      </c>
      <c r="AT147" s="83">
        <f>VLOOKUP($A147,'Annual_Prices-Nominal'!$A$4:$CH$39,MATCH('Forecast-Peak_OffPeak-Nominal'!AT$3,'Annual_Prices-Nominal'!$A$3:$CH$3,0),FALSE)</f>
        <v>14.46</v>
      </c>
      <c r="AU147" s="38">
        <f>VLOOKUP($A147,'Annual_Prices-Nominal'!$A$4:$CH$39,MATCH('Forecast-Peak_OffPeak-Nominal'!AU$3,'Annual_Prices-Nominal'!$A$3:$CH$3,0),FALSE)</f>
        <v>14.46</v>
      </c>
      <c r="AV147" s="38">
        <f>VLOOKUP($A147,'Annual_Prices-Nominal'!$A$4:$CH$39,MATCH('Forecast-Peak_OffPeak-Nominal'!AV$3,'Annual_Prices-Nominal'!$A$3:$CH$3,0),FALSE)</f>
        <v>0</v>
      </c>
      <c r="AX147" s="31">
        <f t="shared" si="16"/>
        <v>7.8576577319587635</v>
      </c>
      <c r="AY147" s="32">
        <f t="shared" si="17"/>
        <v>7.9205020242914967</v>
      </c>
      <c r="AZ147" s="32">
        <f t="shared" si="18"/>
        <v>7.9187773279352225</v>
      </c>
      <c r="BA147" s="32">
        <f t="shared" si="19"/>
        <v>6.8869731800766294</v>
      </c>
      <c r="BB147" s="32">
        <f t="shared" si="20"/>
        <v>6.9080459770114953</v>
      </c>
      <c r="BC147" s="38">
        <f t="shared" si="21"/>
        <v>6.3838951310861427</v>
      </c>
      <c r="BE147" s="60">
        <v>216.68912573761654</v>
      </c>
      <c r="BF147" s="38">
        <v>287.87260669323643</v>
      </c>
      <c r="BH147" s="31">
        <f>VLOOKUP($A147,'Annual_Prices-Nominal'!$A:$CA,MATCH(BH$3,'Annual_Prices-Nominal'!$A$3:$CA$3,0),0)</f>
        <v>33</v>
      </c>
      <c r="BI147" s="31">
        <f>VLOOKUP($A147,'Annual_Prices-Nominal'!$A:$CA,MATCH(BI$3,'Annual_Prices-Nominal'!$A$3:$CA$3,0),0)</f>
        <v>5.254677</v>
      </c>
      <c r="BJ147" s="32">
        <f>VLOOKUP($A147,'Annual_Prices-Nominal'!$A:$CA,MATCH(BJ$3,'Annual_Prices-Nominal'!$A$3:$CA$3,0),0)</f>
        <v>5.254677</v>
      </c>
      <c r="BK147" s="32">
        <f>VLOOKUP($A147,'Annual_Prices-Nominal'!$A:$CA,MATCH(BK$3,'Annual_Prices-Nominal'!$A$3:$CA$3,0),0)</f>
        <v>12.5</v>
      </c>
      <c r="BL147" s="32">
        <f>VLOOKUP($A147,'Annual_Prices-Nominal'!$A:$CA,MATCH(BL$3,'Annual_Prices-Nominal'!$A$3:$CA$3,0),0)</f>
        <v>12.5</v>
      </c>
      <c r="BM147" s="32">
        <f>VLOOKUP($A147,'Annual_Prices-Nominal'!$A:$CA,MATCH(BM$3,'Annual_Prices-Nominal'!$A$3:$CA$3,0),0)</f>
        <v>3.75</v>
      </c>
      <c r="BN147" s="32">
        <f>VLOOKUP($A147,'Annual_Prices-Nominal'!$A:$CA,MATCH(BN$3,'Annual_Prices-Nominal'!$A$3:$CA$3,0),0)</f>
        <v>3.75</v>
      </c>
      <c r="BO147" s="32">
        <f>VLOOKUP($A147,'Annual_Prices-Nominal'!$A:$CA,MATCH(BO$3,'Annual_Prices-Nominal'!$A$3:$CA$3,0),0)</f>
        <v>3.75</v>
      </c>
      <c r="BP147" s="32">
        <f>VLOOKUP($A147,'Annual_Prices-Nominal'!$A:$CA,MATCH(BP$3,'Annual_Prices-Nominal'!$A$3:$CA$3,0),0)</f>
        <v>3.75</v>
      </c>
      <c r="BQ147" s="32">
        <f>VLOOKUP($A147,'Annual_Prices-Nominal'!$A:$CA,MATCH(BQ$3,'Annual_Prices-Nominal'!$A$3:$CA$3,0),0)</f>
        <v>12.5</v>
      </c>
      <c r="BR147" s="32">
        <f>VLOOKUP($A147,'Annual_Prices-Nominal'!$A:$CA,MATCH(BR$3,'Annual_Prices-Nominal'!$A$3:$CA$3,0),0)</f>
        <v>20</v>
      </c>
      <c r="BS147" s="32">
        <f>VLOOKUP($A147,'Annual_Prices-Nominal'!$A:$CA,MATCH(BS$3,'Annual_Prices-Nominal'!$A$3:$CA$3,0),0)</f>
        <v>18.75</v>
      </c>
      <c r="BT147" s="32">
        <f>VLOOKUP($A147,'Annual_Prices-Nominal'!$A:$CA,MATCH(BT$3,'Annual_Prices-Nominal'!$A$3:$CA$3,0),0)</f>
        <v>15</v>
      </c>
      <c r="BU147" s="32">
        <f>VLOOKUP($A147,'Annual_Prices-Nominal'!$A:$CA,MATCH(BU$3,'Annual_Prices-Nominal'!$A$3:$CA$3,0),0)</f>
        <v>15</v>
      </c>
      <c r="BV147" s="32">
        <f>VLOOKUP($A147,'Annual_Prices-Nominal'!$A:$CA,MATCH(BV$3,'Annual_Prices-Nominal'!$A$3:$CA$3,0),0)</f>
        <v>15</v>
      </c>
      <c r="BW147" s="32">
        <f>VLOOKUP($A147,'Annual_Prices-Nominal'!$A:$CA,MATCH(BW$3,'Annual_Prices-Nominal'!$A$3:$CA$3,0),0)</f>
        <v>12.5</v>
      </c>
      <c r="BX147" s="32">
        <f>VLOOKUP($A147,'Annual_Prices-Nominal'!$A:$CA,MATCH(BX$3,'Annual_Prices-Nominal'!$A$3:$CA$3,0),0)</f>
        <v>12.5</v>
      </c>
      <c r="BY147" s="32">
        <f>VLOOKUP($A147,'Annual_Prices-Nominal'!$A:$CA,MATCH(BY$3,'Annual_Prices-Nominal'!$A$3:$CA$3,0),0)</f>
        <v>3.75</v>
      </c>
      <c r="BZ147" s="32">
        <f>VLOOKUP($A147,'Annual_Prices-Nominal'!$A:$CA,MATCH(BZ$3,'Annual_Prices-Nominal'!$A$3:$CA$3,0),0)</f>
        <v>3.75</v>
      </c>
      <c r="CA147" s="32">
        <f>VLOOKUP($A147,'Annual_Prices-Nominal'!$A:$CA,MATCH(CA$3,'Annual_Prices-Nominal'!$A$3:$CA$3,0),0)</f>
        <v>3.6988430000000001</v>
      </c>
      <c r="CB147" s="38">
        <f>VLOOKUP($A147,'Annual_Prices-Nominal'!$A:$CA,MATCH(CB$3,'Annual_Prices-Nominal'!$A$3:$CA$3,0),0)</f>
        <v>2.4849950000000001</v>
      </c>
      <c r="CD147" s="39">
        <f>VLOOKUP($A147,GDP!$A$8:$D$50,3,0)</f>
        <v>1.8460031864462899E-2</v>
      </c>
    </row>
    <row r="148" spans="1:82" ht="14.4" x14ac:dyDescent="0.3">
      <c r="A148" s="23">
        <f t="shared" si="22"/>
        <v>2035</v>
      </c>
      <c r="B148" s="27">
        <f t="shared" si="23"/>
        <v>49310</v>
      </c>
      <c r="C148" s="31">
        <v>43.998840000000001</v>
      </c>
      <c r="D148" s="32">
        <v>44.230849999999997</v>
      </c>
      <c r="E148" s="32">
        <v>41.372079999999997</v>
      </c>
      <c r="F148" s="32">
        <v>40.100949999999997</v>
      </c>
      <c r="G148" s="32">
        <v>41.624299999999998</v>
      </c>
      <c r="H148" s="32">
        <v>38.351559999999999</v>
      </c>
      <c r="I148" s="32">
        <v>35.380000000000003</v>
      </c>
      <c r="J148" s="32">
        <v>36.22</v>
      </c>
      <c r="K148" s="32">
        <v>35.340000000000003</v>
      </c>
      <c r="L148" s="32">
        <v>36.11</v>
      </c>
      <c r="M148" s="32">
        <v>31.8</v>
      </c>
      <c r="N148" s="32">
        <v>34.97</v>
      </c>
      <c r="P148" s="32">
        <f>VLOOKUP($A148,'Annual_Prices-Nominal'!$A$4:$X$39,MATCH('Forecast-Peak_OffPeak-Nominal'!P$3,'Annual_Prices-Nominal'!$A$3:$X$3,0),FALSE)</f>
        <v>99.962999999999994</v>
      </c>
      <c r="Q148" s="32">
        <f>VLOOKUP($A148,'Annual_Prices-Nominal'!$A$4:$X$39,MATCH('Forecast-Peak_OffPeak-Nominal'!Q$3,'Annual_Prices-Nominal'!$A$3:$X$3,0),FALSE)</f>
        <v>100.81</v>
      </c>
      <c r="R148" s="32">
        <f>VLOOKUP($A148,'Annual_Prices-Nominal'!$A$4:$X$39,MATCH('Forecast-Peak_OffPeak-Nominal'!R$3,'Annual_Prices-Nominal'!$A$3:$X$3,0),FALSE)</f>
        <v>100.28</v>
      </c>
      <c r="S148" s="32">
        <f>VLOOKUP($A148,'Annual_Prices-Nominal'!$A$4:$X$39,MATCH('Forecast-Peak_OffPeak-Nominal'!S$3,'Annual_Prices-Nominal'!$A$3:$X$3,0),FALSE)</f>
        <v>99.34</v>
      </c>
      <c r="T148" s="32">
        <f>VLOOKUP($A148,'Annual_Prices-Nominal'!$A$4:$X$39,MATCH('Forecast-Peak_OffPeak-Nominal'!T$3,'Annual_Prices-Nominal'!$A$3:$X$3,0),FALSE)</f>
        <v>51.711911128830756</v>
      </c>
      <c r="U148" s="32">
        <f>VLOOKUP($A148,'Annual_Prices-Nominal'!$A$4:$X$39,MATCH('Forecast-Peak_OffPeak-Nominal'!U$3,'Annual_Prices-Nominal'!$A$3:$X$3,0),FALSE)</f>
        <v>48.8</v>
      </c>
      <c r="V148" s="32">
        <f>VLOOKUP($A148,'Annual_Prices-Nominal'!$A$4:$X$39,MATCH('Forecast-Peak_OffPeak-Nominal'!V$3,'Annual_Prices-Nominal'!$A$3:$X$3,0),FALSE)</f>
        <v>43.213168695652172</v>
      </c>
      <c r="W148" s="32">
        <f>VLOOKUP($A148,'Annual_Prices-Nominal'!$A$4:$X$39,MATCH('Forecast-Peak_OffPeak-Nominal'!W$3,'Annual_Prices-Nominal'!$A$3:$X$3,0),FALSE)</f>
        <v>17.989999999999998</v>
      </c>
      <c r="X148" s="32">
        <f>VLOOKUP($A148,'Annual_Prices-Nominal'!$A$4:$X$39,MATCH('Forecast-Peak_OffPeak-Nominal'!X$3,'Annual_Prices-Nominal'!$A$3:$X$3,0),FALSE)</f>
        <v>15.47</v>
      </c>
      <c r="Y148" s="38">
        <f>VLOOKUP($A148,'Annual_Prices-Nominal'!$A$4:$X$39,MATCH('Forecast-Peak_OffPeak-Nominal'!Y$3,'Annual_Prices-Nominal'!$A$3:$X$3,0),FALSE)</f>
        <v>43.584595744680854</v>
      </c>
      <c r="AA148" s="31">
        <v>5.21</v>
      </c>
      <c r="AB148" s="32">
        <v>4.96</v>
      </c>
      <c r="AC148" s="32">
        <v>4.7699999999999996</v>
      </c>
      <c r="AD148" s="32">
        <v>5.46</v>
      </c>
      <c r="AE148" s="32">
        <v>5.18</v>
      </c>
      <c r="AF148" s="32">
        <v>5.12</v>
      </c>
      <c r="AG148" s="38">
        <v>0.37910457874143211</v>
      </c>
      <c r="AI148" s="32">
        <v>5.7090612831449077</v>
      </c>
      <c r="AJ148" s="38">
        <v>5.2659869870464844</v>
      </c>
      <c r="AL148" s="33">
        <v>0.65509770095264286</v>
      </c>
      <c r="AM148" s="33">
        <v>0.86700033202927529</v>
      </c>
      <c r="AO148" s="34">
        <f>VLOOKUP($A148,'Annual_Prices-Nominal'!$A$4:$CH$39,MATCH('Forecast-Peak_OffPeak-Nominal'!AO$3,'Annual_Prices-Nominal'!$A$3:$CH$3,0),FALSE)</f>
        <v>2</v>
      </c>
      <c r="AP148" s="35">
        <f>VLOOKUP($A148,'Annual_Prices-Nominal'!$A$4:$CH$39,MATCH('Forecast-Peak_OffPeak-Nominal'!AP$3,'Annual_Prices-Nominal'!$A$3:$CH$3,0),FALSE)</f>
        <v>2</v>
      </c>
      <c r="AQ148" s="36">
        <f>IF(AND(MONTH($B148)&gt;=5,MONTH($B148)&lt;=9),VLOOKUP($A148,'Annual_Prices-Nominal'!$A$1:$AQ$39,MATCH('Forecast-Peak_OffPeak-Nominal'!AQ$2,'Annual_Prices-Nominal'!$A$2:$AQ$2,0),FALSE),0)</f>
        <v>0</v>
      </c>
      <c r="AR148" s="37">
        <f>IF(AND(MONTH($B148)&gt;=5,MONTH($B148)&lt;=9),VLOOKUP($A148,'Annual_Prices-Nominal'!$A$1:$AQ$39,MATCH('Forecast-Peak_OffPeak-Nominal'!AR$2,'Annual_Prices-Nominal'!$A$2:$AQ$2,0),FALSE),0)</f>
        <v>0</v>
      </c>
      <c r="AT148" s="83">
        <f>VLOOKUP($A148,'Annual_Prices-Nominal'!$A$4:$CH$39,MATCH('Forecast-Peak_OffPeak-Nominal'!AT$3,'Annual_Prices-Nominal'!$A$3:$CH$3,0),FALSE)</f>
        <v>15.47</v>
      </c>
      <c r="AU148" s="38">
        <f>VLOOKUP($A148,'Annual_Prices-Nominal'!$A$4:$CH$39,MATCH('Forecast-Peak_OffPeak-Nominal'!AU$3,'Annual_Prices-Nominal'!$A$3:$CH$3,0),FALSE)</f>
        <v>15.47</v>
      </c>
      <c r="AV148" s="38">
        <f>VLOOKUP($A148,'Annual_Prices-Nominal'!$A$4:$CH$39,MATCH('Forecast-Peak_OffPeak-Nominal'!AV$3,'Annual_Prices-Nominal'!$A$3:$CH$3,0),FALSE)</f>
        <v>0</v>
      </c>
      <c r="AX148" s="31">
        <f t="shared" si="16"/>
        <v>8.8707338709677419</v>
      </c>
      <c r="AY148" s="32">
        <f t="shared" si="17"/>
        <v>8.0804843749999993</v>
      </c>
      <c r="AZ148" s="32">
        <f t="shared" si="18"/>
        <v>8.1297460937499988</v>
      </c>
      <c r="BA148" s="32">
        <f t="shared" si="19"/>
        <v>6.8301158301158313</v>
      </c>
      <c r="BB148" s="32">
        <f t="shared" si="20"/>
        <v>6.8223938223938232</v>
      </c>
      <c r="BC148" s="38">
        <f t="shared" si="21"/>
        <v>5.8241758241758239</v>
      </c>
      <c r="BE148" s="60">
        <v>220.82035263332932</v>
      </c>
      <c r="BF148" s="38">
        <v>293.36096265600912</v>
      </c>
      <c r="BH148" s="31">
        <f>VLOOKUP($A148,'Annual_Prices-Nominal'!$A:$CA,MATCH(BH$3,'Annual_Prices-Nominal'!$A$3:$CA$3,0),0)</f>
        <v>34</v>
      </c>
      <c r="BI148" s="31">
        <f>VLOOKUP($A148,'Annual_Prices-Nominal'!$A:$CA,MATCH(BI$3,'Annual_Prices-Nominal'!$A$3:$CA$3,0),0)</f>
        <v>6.6554789999999997</v>
      </c>
      <c r="BJ148" s="32">
        <f>VLOOKUP($A148,'Annual_Prices-Nominal'!$A:$CA,MATCH(BJ$3,'Annual_Prices-Nominal'!$A$3:$CA$3,0),0)</f>
        <v>6.6554789999999997</v>
      </c>
      <c r="BK148" s="32">
        <f>VLOOKUP($A148,'Annual_Prices-Nominal'!$A:$CA,MATCH(BK$3,'Annual_Prices-Nominal'!$A$3:$CA$3,0),0)</f>
        <v>12.75</v>
      </c>
      <c r="BL148" s="32">
        <f>VLOOKUP($A148,'Annual_Prices-Nominal'!$A:$CA,MATCH(BL$3,'Annual_Prices-Nominal'!$A$3:$CA$3,0),0)</f>
        <v>12.75</v>
      </c>
      <c r="BM148" s="32">
        <f>VLOOKUP($A148,'Annual_Prices-Nominal'!$A:$CA,MATCH(BM$3,'Annual_Prices-Nominal'!$A$3:$CA$3,0),0)</f>
        <v>3.83</v>
      </c>
      <c r="BN148" s="32">
        <f>VLOOKUP($A148,'Annual_Prices-Nominal'!$A:$CA,MATCH(BN$3,'Annual_Prices-Nominal'!$A$3:$CA$3,0),0)</f>
        <v>3.83</v>
      </c>
      <c r="BO148" s="32">
        <f>VLOOKUP($A148,'Annual_Prices-Nominal'!$A:$CA,MATCH(BO$3,'Annual_Prices-Nominal'!$A$3:$CA$3,0),0)</f>
        <v>3.83</v>
      </c>
      <c r="BP148" s="32">
        <f>VLOOKUP($A148,'Annual_Prices-Nominal'!$A:$CA,MATCH(BP$3,'Annual_Prices-Nominal'!$A$3:$CA$3,0),0)</f>
        <v>3.83</v>
      </c>
      <c r="BQ148" s="32">
        <f>VLOOKUP($A148,'Annual_Prices-Nominal'!$A:$CA,MATCH(BQ$3,'Annual_Prices-Nominal'!$A$3:$CA$3,0),0)</f>
        <v>12.75</v>
      </c>
      <c r="BR148" s="32">
        <f>VLOOKUP($A148,'Annual_Prices-Nominal'!$A:$CA,MATCH(BR$3,'Annual_Prices-Nominal'!$A$3:$CA$3,0),0)</f>
        <v>20.399999999999999</v>
      </c>
      <c r="BS148" s="32">
        <f>VLOOKUP($A148,'Annual_Prices-Nominal'!$A:$CA,MATCH(BS$3,'Annual_Prices-Nominal'!$A$3:$CA$3,0),0)</f>
        <v>19.13</v>
      </c>
      <c r="BT148" s="32">
        <f>VLOOKUP($A148,'Annual_Prices-Nominal'!$A:$CA,MATCH(BT$3,'Annual_Prices-Nominal'!$A$3:$CA$3,0),0)</f>
        <v>15.3</v>
      </c>
      <c r="BU148" s="32">
        <f>VLOOKUP($A148,'Annual_Prices-Nominal'!$A:$CA,MATCH(BU$3,'Annual_Prices-Nominal'!$A$3:$CA$3,0),0)</f>
        <v>15.3</v>
      </c>
      <c r="BV148" s="32">
        <f>VLOOKUP($A148,'Annual_Prices-Nominal'!$A:$CA,MATCH(BV$3,'Annual_Prices-Nominal'!$A$3:$CA$3,0),0)</f>
        <v>15.3</v>
      </c>
      <c r="BW148" s="32">
        <f>VLOOKUP($A148,'Annual_Prices-Nominal'!$A:$CA,MATCH(BW$3,'Annual_Prices-Nominal'!$A$3:$CA$3,0),0)</f>
        <v>12.75</v>
      </c>
      <c r="BX148" s="32">
        <f>VLOOKUP($A148,'Annual_Prices-Nominal'!$A:$CA,MATCH(BX$3,'Annual_Prices-Nominal'!$A$3:$CA$3,0),0)</f>
        <v>12.75</v>
      </c>
      <c r="BY148" s="32">
        <f>VLOOKUP($A148,'Annual_Prices-Nominal'!$A:$CA,MATCH(BY$3,'Annual_Prices-Nominal'!$A$3:$CA$3,0),0)</f>
        <v>3.83</v>
      </c>
      <c r="BZ148" s="32">
        <f>VLOOKUP($A148,'Annual_Prices-Nominal'!$A:$CA,MATCH(BZ$3,'Annual_Prices-Nominal'!$A$3:$CA$3,0),0)</f>
        <v>3.83</v>
      </c>
      <c r="CA148" s="32">
        <f>VLOOKUP($A148,'Annual_Prices-Nominal'!$A:$CA,MATCH(CA$3,'Annual_Prices-Nominal'!$A$3:$CA$3,0),0)</f>
        <v>3.8054350000000001</v>
      </c>
      <c r="CB148" s="38">
        <f>VLOOKUP($A148,'Annual_Prices-Nominal'!$A:$CA,MATCH(CB$3,'Annual_Prices-Nominal'!$A$3:$CA$3,0),0)</f>
        <v>2.6500210000000002</v>
      </c>
      <c r="CD148" s="39">
        <f>VLOOKUP($A148,GDP!$A$8:$D$50,3,0)</f>
        <v>1.9065224808351468E-2</v>
      </c>
    </row>
    <row r="149" spans="1:82" ht="14.4" x14ac:dyDescent="0.3">
      <c r="A149" s="23">
        <f t="shared" si="22"/>
        <v>2035</v>
      </c>
      <c r="B149" s="27">
        <f t="shared" si="23"/>
        <v>49341</v>
      </c>
      <c r="C149" s="31">
        <v>36.179659999999998</v>
      </c>
      <c r="D149" s="32">
        <v>36.04365</v>
      </c>
      <c r="E149" s="32">
        <v>38.033529999999999</v>
      </c>
      <c r="F149" s="32">
        <v>36.849899999999998</v>
      </c>
      <c r="G149" s="32">
        <v>37.98621</v>
      </c>
      <c r="H149" s="32">
        <v>35.700859999999999</v>
      </c>
      <c r="I149" s="32">
        <v>33.51</v>
      </c>
      <c r="J149" s="32">
        <v>34.56</v>
      </c>
      <c r="K149" s="32">
        <v>33.18</v>
      </c>
      <c r="L149" s="32">
        <v>34.31</v>
      </c>
      <c r="M149" s="32">
        <v>30.4</v>
      </c>
      <c r="N149" s="32">
        <v>31.54</v>
      </c>
      <c r="P149" s="32">
        <f>VLOOKUP($A149,'Annual_Prices-Nominal'!$A$4:$X$39,MATCH('Forecast-Peak_OffPeak-Nominal'!P$3,'Annual_Prices-Nominal'!$A$3:$X$3,0),FALSE)</f>
        <v>99.962999999999994</v>
      </c>
      <c r="Q149" s="32">
        <f>VLOOKUP($A149,'Annual_Prices-Nominal'!$A$4:$X$39,MATCH('Forecast-Peak_OffPeak-Nominal'!Q$3,'Annual_Prices-Nominal'!$A$3:$X$3,0),FALSE)</f>
        <v>100.81</v>
      </c>
      <c r="R149" s="32">
        <f>VLOOKUP($A149,'Annual_Prices-Nominal'!$A$4:$X$39,MATCH('Forecast-Peak_OffPeak-Nominal'!R$3,'Annual_Prices-Nominal'!$A$3:$X$3,0),FALSE)</f>
        <v>100.28</v>
      </c>
      <c r="S149" s="32">
        <f>VLOOKUP($A149,'Annual_Prices-Nominal'!$A$4:$X$39,MATCH('Forecast-Peak_OffPeak-Nominal'!S$3,'Annual_Prices-Nominal'!$A$3:$X$3,0),FALSE)</f>
        <v>99.34</v>
      </c>
      <c r="T149" s="32">
        <f>VLOOKUP($A149,'Annual_Prices-Nominal'!$A$4:$X$39,MATCH('Forecast-Peak_OffPeak-Nominal'!T$3,'Annual_Prices-Nominal'!$A$3:$X$3,0),FALSE)</f>
        <v>51.711911128830756</v>
      </c>
      <c r="U149" s="32">
        <f>VLOOKUP($A149,'Annual_Prices-Nominal'!$A$4:$X$39,MATCH('Forecast-Peak_OffPeak-Nominal'!U$3,'Annual_Prices-Nominal'!$A$3:$X$3,0),FALSE)</f>
        <v>48.8</v>
      </c>
      <c r="V149" s="32">
        <f>VLOOKUP($A149,'Annual_Prices-Nominal'!$A$4:$X$39,MATCH('Forecast-Peak_OffPeak-Nominal'!V$3,'Annual_Prices-Nominal'!$A$3:$X$3,0),FALSE)</f>
        <v>43.213168695652172</v>
      </c>
      <c r="W149" s="32">
        <f>VLOOKUP($A149,'Annual_Prices-Nominal'!$A$4:$X$39,MATCH('Forecast-Peak_OffPeak-Nominal'!W$3,'Annual_Prices-Nominal'!$A$3:$X$3,0),FALSE)</f>
        <v>17.989999999999998</v>
      </c>
      <c r="X149" s="32">
        <f>VLOOKUP($A149,'Annual_Prices-Nominal'!$A$4:$X$39,MATCH('Forecast-Peak_OffPeak-Nominal'!X$3,'Annual_Prices-Nominal'!$A$3:$X$3,0),FALSE)</f>
        <v>15.47</v>
      </c>
      <c r="Y149" s="38">
        <f>VLOOKUP($A149,'Annual_Prices-Nominal'!$A$4:$X$39,MATCH('Forecast-Peak_OffPeak-Nominal'!Y$3,'Annual_Prices-Nominal'!$A$3:$X$3,0),FALSE)</f>
        <v>43.584595744680854</v>
      </c>
      <c r="AA149" s="31">
        <v>5</v>
      </c>
      <c r="AB149" s="32">
        <v>4.63</v>
      </c>
      <c r="AC149" s="32">
        <v>4.51</v>
      </c>
      <c r="AD149" s="32">
        <v>5.12</v>
      </c>
      <c r="AE149" s="32">
        <v>4.97</v>
      </c>
      <c r="AF149" s="32">
        <v>4.74</v>
      </c>
      <c r="AG149" s="38">
        <v>0.37910457874143211</v>
      </c>
      <c r="AI149" s="32">
        <v>5.4957730422861175</v>
      </c>
      <c r="AJ149" s="38">
        <v>5.0526987461876942</v>
      </c>
      <c r="AL149" s="33">
        <v>0.65774513435138104</v>
      </c>
      <c r="AM149" s="33">
        <v>0.86964776542801348</v>
      </c>
      <c r="AO149" s="34">
        <f>VLOOKUP($A149,'Annual_Prices-Nominal'!$A$4:$CH$39,MATCH('Forecast-Peak_OffPeak-Nominal'!AO$3,'Annual_Prices-Nominal'!$A$3:$CH$3,0),FALSE)</f>
        <v>2</v>
      </c>
      <c r="AP149" s="35">
        <f>VLOOKUP($A149,'Annual_Prices-Nominal'!$A$4:$CH$39,MATCH('Forecast-Peak_OffPeak-Nominal'!AP$3,'Annual_Prices-Nominal'!$A$3:$CH$3,0),FALSE)</f>
        <v>2</v>
      </c>
      <c r="AQ149" s="36">
        <f>IF(AND(MONTH($B149)&gt;=5,MONTH($B149)&lt;=9),VLOOKUP($A149,'Annual_Prices-Nominal'!$A$1:$AQ$39,MATCH('Forecast-Peak_OffPeak-Nominal'!AQ$2,'Annual_Prices-Nominal'!$A$2:$AQ$2,0),FALSE),0)</f>
        <v>0</v>
      </c>
      <c r="AR149" s="37">
        <f>IF(AND(MONTH($B149)&gt;=5,MONTH($B149)&lt;=9),VLOOKUP($A149,'Annual_Prices-Nominal'!$A$1:$AQ$39,MATCH('Forecast-Peak_OffPeak-Nominal'!AR$2,'Annual_Prices-Nominal'!$A$2:$AQ$2,0),FALSE),0)</f>
        <v>0</v>
      </c>
      <c r="AT149" s="83">
        <f>VLOOKUP($A149,'Annual_Prices-Nominal'!$A$4:$CH$39,MATCH('Forecast-Peak_OffPeak-Nominal'!AT$3,'Annual_Prices-Nominal'!$A$3:$CH$3,0),FALSE)</f>
        <v>15.47</v>
      </c>
      <c r="AU149" s="38">
        <f>VLOOKUP($A149,'Annual_Prices-Nominal'!$A$4:$CH$39,MATCH('Forecast-Peak_OffPeak-Nominal'!AU$3,'Annual_Prices-Nominal'!$A$3:$CH$3,0),FALSE)</f>
        <v>15.47</v>
      </c>
      <c r="AV149" s="38">
        <f>VLOOKUP($A149,'Annual_Prices-Nominal'!$A$4:$CH$39,MATCH('Forecast-Peak_OffPeak-Nominal'!AV$3,'Annual_Prices-Nominal'!$A$3:$CH$3,0),FALSE)</f>
        <v>0</v>
      </c>
      <c r="AX149" s="31">
        <f t="shared" si="16"/>
        <v>7.8141814254859607</v>
      </c>
      <c r="AY149" s="32">
        <f t="shared" si="17"/>
        <v>8.0239514767932487</v>
      </c>
      <c r="AZ149" s="32">
        <f t="shared" si="18"/>
        <v>8.0139683544303786</v>
      </c>
      <c r="BA149" s="32">
        <f t="shared" si="19"/>
        <v>6.7424547283702214</v>
      </c>
      <c r="BB149" s="32">
        <f t="shared" si="20"/>
        <v>6.676056338028169</v>
      </c>
      <c r="BC149" s="38">
        <f t="shared" si="21"/>
        <v>5.9375</v>
      </c>
      <c r="BE149" s="60">
        <v>220.82035263332932</v>
      </c>
      <c r="BF149" s="38">
        <v>293.36096265600912</v>
      </c>
      <c r="BH149" s="31">
        <f>VLOOKUP($A149,'Annual_Prices-Nominal'!$A:$CA,MATCH(BH$3,'Annual_Prices-Nominal'!$A$3:$CA$3,0),0)</f>
        <v>34</v>
      </c>
      <c r="BI149" s="31">
        <f>VLOOKUP($A149,'Annual_Prices-Nominal'!$A:$CA,MATCH(BI$3,'Annual_Prices-Nominal'!$A$3:$CA$3,0),0)</f>
        <v>6.6554789999999997</v>
      </c>
      <c r="BJ149" s="32">
        <f>VLOOKUP($A149,'Annual_Prices-Nominal'!$A:$CA,MATCH(BJ$3,'Annual_Prices-Nominal'!$A$3:$CA$3,0),0)</f>
        <v>6.6554789999999997</v>
      </c>
      <c r="BK149" s="32">
        <f>VLOOKUP($A149,'Annual_Prices-Nominal'!$A:$CA,MATCH(BK$3,'Annual_Prices-Nominal'!$A$3:$CA$3,0),0)</f>
        <v>12.75</v>
      </c>
      <c r="BL149" s="32">
        <f>VLOOKUP($A149,'Annual_Prices-Nominal'!$A:$CA,MATCH(BL$3,'Annual_Prices-Nominal'!$A$3:$CA$3,0),0)</f>
        <v>12.75</v>
      </c>
      <c r="BM149" s="32">
        <f>VLOOKUP($A149,'Annual_Prices-Nominal'!$A:$CA,MATCH(BM$3,'Annual_Prices-Nominal'!$A$3:$CA$3,0),0)</f>
        <v>3.83</v>
      </c>
      <c r="BN149" s="32">
        <f>VLOOKUP($A149,'Annual_Prices-Nominal'!$A:$CA,MATCH(BN$3,'Annual_Prices-Nominal'!$A$3:$CA$3,0),0)</f>
        <v>3.83</v>
      </c>
      <c r="BO149" s="32">
        <f>VLOOKUP($A149,'Annual_Prices-Nominal'!$A:$CA,MATCH(BO$3,'Annual_Prices-Nominal'!$A$3:$CA$3,0),0)</f>
        <v>3.83</v>
      </c>
      <c r="BP149" s="32">
        <f>VLOOKUP($A149,'Annual_Prices-Nominal'!$A:$CA,MATCH(BP$3,'Annual_Prices-Nominal'!$A$3:$CA$3,0),0)</f>
        <v>3.83</v>
      </c>
      <c r="BQ149" s="32">
        <f>VLOOKUP($A149,'Annual_Prices-Nominal'!$A:$CA,MATCH(BQ$3,'Annual_Prices-Nominal'!$A$3:$CA$3,0),0)</f>
        <v>12.75</v>
      </c>
      <c r="BR149" s="32">
        <f>VLOOKUP($A149,'Annual_Prices-Nominal'!$A:$CA,MATCH(BR$3,'Annual_Prices-Nominal'!$A$3:$CA$3,0),0)</f>
        <v>20.399999999999999</v>
      </c>
      <c r="BS149" s="32">
        <f>VLOOKUP($A149,'Annual_Prices-Nominal'!$A:$CA,MATCH(BS$3,'Annual_Prices-Nominal'!$A$3:$CA$3,0),0)</f>
        <v>19.13</v>
      </c>
      <c r="BT149" s="32">
        <f>VLOOKUP($A149,'Annual_Prices-Nominal'!$A:$CA,MATCH(BT$3,'Annual_Prices-Nominal'!$A$3:$CA$3,0),0)</f>
        <v>15.3</v>
      </c>
      <c r="BU149" s="32">
        <f>VLOOKUP($A149,'Annual_Prices-Nominal'!$A:$CA,MATCH(BU$3,'Annual_Prices-Nominal'!$A$3:$CA$3,0),0)</f>
        <v>15.3</v>
      </c>
      <c r="BV149" s="32">
        <f>VLOOKUP($A149,'Annual_Prices-Nominal'!$A:$CA,MATCH(BV$3,'Annual_Prices-Nominal'!$A$3:$CA$3,0),0)</f>
        <v>15.3</v>
      </c>
      <c r="BW149" s="32">
        <f>VLOOKUP($A149,'Annual_Prices-Nominal'!$A:$CA,MATCH(BW$3,'Annual_Prices-Nominal'!$A$3:$CA$3,0),0)</f>
        <v>12.75</v>
      </c>
      <c r="BX149" s="32">
        <f>VLOOKUP($A149,'Annual_Prices-Nominal'!$A:$CA,MATCH(BX$3,'Annual_Prices-Nominal'!$A$3:$CA$3,0),0)</f>
        <v>12.75</v>
      </c>
      <c r="BY149" s="32">
        <f>VLOOKUP($A149,'Annual_Prices-Nominal'!$A:$CA,MATCH(BY$3,'Annual_Prices-Nominal'!$A$3:$CA$3,0),0)</f>
        <v>3.83</v>
      </c>
      <c r="BZ149" s="32">
        <f>VLOOKUP($A149,'Annual_Prices-Nominal'!$A:$CA,MATCH(BZ$3,'Annual_Prices-Nominal'!$A$3:$CA$3,0),0)</f>
        <v>3.83</v>
      </c>
      <c r="CA149" s="32">
        <f>VLOOKUP($A149,'Annual_Prices-Nominal'!$A:$CA,MATCH(CA$3,'Annual_Prices-Nominal'!$A$3:$CA$3,0),0)</f>
        <v>3.8054350000000001</v>
      </c>
      <c r="CB149" s="38">
        <f>VLOOKUP($A149,'Annual_Prices-Nominal'!$A:$CA,MATCH(CB$3,'Annual_Prices-Nominal'!$A$3:$CA$3,0),0)</f>
        <v>2.6500210000000002</v>
      </c>
      <c r="CD149" s="39">
        <f>VLOOKUP($A149,GDP!$A$8:$D$50,3,0)</f>
        <v>1.9065224808351468E-2</v>
      </c>
    </row>
    <row r="150" spans="1:82" ht="14.4" x14ac:dyDescent="0.3">
      <c r="A150" s="23">
        <f t="shared" si="22"/>
        <v>2035</v>
      </c>
      <c r="B150" s="27">
        <f t="shared" si="23"/>
        <v>49369</v>
      </c>
      <c r="C150" s="31">
        <v>34.330599999999997</v>
      </c>
      <c r="D150" s="32">
        <v>34.233400000000003</v>
      </c>
      <c r="E150" s="32">
        <v>34.523960000000002</v>
      </c>
      <c r="F150" s="32">
        <v>33.592669999999998</v>
      </c>
      <c r="G150" s="32">
        <v>34.287500000000001</v>
      </c>
      <c r="H150" s="32">
        <v>31.885960000000001</v>
      </c>
      <c r="I150" s="32">
        <v>31.71</v>
      </c>
      <c r="J150" s="32">
        <v>33.479999999999997</v>
      </c>
      <c r="K150" s="32">
        <v>31.44</v>
      </c>
      <c r="L150" s="32">
        <v>33.369999999999997</v>
      </c>
      <c r="M150" s="32">
        <v>22.92</v>
      </c>
      <c r="N150" s="32">
        <v>31.17</v>
      </c>
      <c r="P150" s="32">
        <f>VLOOKUP($A150,'Annual_Prices-Nominal'!$A$4:$X$39,MATCH('Forecast-Peak_OffPeak-Nominal'!P$3,'Annual_Prices-Nominal'!$A$3:$X$3,0),FALSE)</f>
        <v>99.962999999999994</v>
      </c>
      <c r="Q150" s="32">
        <f>VLOOKUP($A150,'Annual_Prices-Nominal'!$A$4:$X$39,MATCH('Forecast-Peak_OffPeak-Nominal'!Q$3,'Annual_Prices-Nominal'!$A$3:$X$3,0),FALSE)</f>
        <v>100.81</v>
      </c>
      <c r="R150" s="32">
        <f>VLOOKUP($A150,'Annual_Prices-Nominal'!$A$4:$X$39,MATCH('Forecast-Peak_OffPeak-Nominal'!R$3,'Annual_Prices-Nominal'!$A$3:$X$3,0),FALSE)</f>
        <v>100.28</v>
      </c>
      <c r="S150" s="32">
        <f>VLOOKUP($A150,'Annual_Prices-Nominal'!$A$4:$X$39,MATCH('Forecast-Peak_OffPeak-Nominal'!S$3,'Annual_Prices-Nominal'!$A$3:$X$3,0),FALSE)</f>
        <v>99.34</v>
      </c>
      <c r="T150" s="32">
        <f>VLOOKUP($A150,'Annual_Prices-Nominal'!$A$4:$X$39,MATCH('Forecast-Peak_OffPeak-Nominal'!T$3,'Annual_Prices-Nominal'!$A$3:$X$3,0),FALSE)</f>
        <v>51.711911128830756</v>
      </c>
      <c r="U150" s="32">
        <f>VLOOKUP($A150,'Annual_Prices-Nominal'!$A$4:$X$39,MATCH('Forecast-Peak_OffPeak-Nominal'!U$3,'Annual_Prices-Nominal'!$A$3:$X$3,0),FALSE)</f>
        <v>48.8</v>
      </c>
      <c r="V150" s="32">
        <f>VLOOKUP($A150,'Annual_Prices-Nominal'!$A$4:$X$39,MATCH('Forecast-Peak_OffPeak-Nominal'!V$3,'Annual_Prices-Nominal'!$A$3:$X$3,0),FALSE)</f>
        <v>43.213168695652172</v>
      </c>
      <c r="W150" s="32">
        <f>VLOOKUP($A150,'Annual_Prices-Nominal'!$A$4:$X$39,MATCH('Forecast-Peak_OffPeak-Nominal'!W$3,'Annual_Prices-Nominal'!$A$3:$X$3,0),FALSE)</f>
        <v>17.989999999999998</v>
      </c>
      <c r="X150" s="32">
        <f>VLOOKUP($A150,'Annual_Prices-Nominal'!$A$4:$X$39,MATCH('Forecast-Peak_OffPeak-Nominal'!X$3,'Annual_Prices-Nominal'!$A$3:$X$3,0),FALSE)</f>
        <v>15.47</v>
      </c>
      <c r="Y150" s="38">
        <f>VLOOKUP($A150,'Annual_Prices-Nominal'!$A$4:$X$39,MATCH('Forecast-Peak_OffPeak-Nominal'!Y$3,'Annual_Prices-Nominal'!$A$3:$X$3,0),FALSE)</f>
        <v>43.584595744680854</v>
      </c>
      <c r="AA150" s="31">
        <v>4.99</v>
      </c>
      <c r="AB150" s="32">
        <v>4.6900000000000004</v>
      </c>
      <c r="AC150" s="32">
        <v>4.53</v>
      </c>
      <c r="AD150" s="32">
        <v>5.19</v>
      </c>
      <c r="AE150" s="32">
        <v>4.97</v>
      </c>
      <c r="AF150" s="32">
        <v>4.7</v>
      </c>
      <c r="AG150" s="38">
        <v>0.37910457874143211</v>
      </c>
      <c r="AI150" s="32">
        <v>5.4888070363427675</v>
      </c>
      <c r="AJ150" s="38">
        <v>5.0457327402443441</v>
      </c>
      <c r="AL150" s="33">
        <v>0.65668362950043746</v>
      </c>
      <c r="AM150" s="33">
        <v>0.86858626057706989</v>
      </c>
      <c r="AO150" s="34">
        <f>VLOOKUP($A150,'Annual_Prices-Nominal'!$A$4:$CH$39,MATCH('Forecast-Peak_OffPeak-Nominal'!AO$3,'Annual_Prices-Nominal'!$A$3:$CH$3,0),FALSE)</f>
        <v>2</v>
      </c>
      <c r="AP150" s="35">
        <f>VLOOKUP($A150,'Annual_Prices-Nominal'!$A$4:$CH$39,MATCH('Forecast-Peak_OffPeak-Nominal'!AP$3,'Annual_Prices-Nominal'!$A$3:$CH$3,0),FALSE)</f>
        <v>2</v>
      </c>
      <c r="AQ150" s="36">
        <f>IF(AND(MONTH($B150)&gt;=5,MONTH($B150)&lt;=9),VLOOKUP($A150,'Annual_Prices-Nominal'!$A$1:$AQ$39,MATCH('Forecast-Peak_OffPeak-Nominal'!AQ$2,'Annual_Prices-Nominal'!$A$2:$AQ$2,0),FALSE),0)</f>
        <v>0</v>
      </c>
      <c r="AR150" s="37">
        <f>IF(AND(MONTH($B150)&gt;=5,MONTH($B150)&lt;=9),VLOOKUP($A150,'Annual_Prices-Nominal'!$A$1:$AQ$39,MATCH('Forecast-Peak_OffPeak-Nominal'!AR$2,'Annual_Prices-Nominal'!$A$2:$AQ$2,0),FALSE),0)</f>
        <v>0</v>
      </c>
      <c r="AT150" s="83">
        <f>VLOOKUP($A150,'Annual_Prices-Nominal'!$A$4:$CH$39,MATCH('Forecast-Peak_OffPeak-Nominal'!AT$3,'Annual_Prices-Nominal'!$A$3:$CH$3,0),FALSE)</f>
        <v>15.47</v>
      </c>
      <c r="AU150" s="38">
        <f>VLOOKUP($A150,'Annual_Prices-Nominal'!$A$4:$CH$39,MATCH('Forecast-Peak_OffPeak-Nominal'!AU$3,'Annual_Prices-Nominal'!$A$3:$CH$3,0),FALSE)</f>
        <v>15.47</v>
      </c>
      <c r="AV150" s="38">
        <f>VLOOKUP($A150,'Annual_Prices-Nominal'!$A$4:$CH$39,MATCH('Forecast-Peak_OffPeak-Nominal'!AV$3,'Annual_Prices-Nominal'!$A$3:$CH$3,0),FALSE)</f>
        <v>0</v>
      </c>
      <c r="AX150" s="31">
        <f t="shared" si="16"/>
        <v>7.3199573560767579</v>
      </c>
      <c r="AY150" s="32">
        <f t="shared" si="17"/>
        <v>7.345523404255319</v>
      </c>
      <c r="AZ150" s="32">
        <f t="shared" si="18"/>
        <v>7.2952127659574471</v>
      </c>
      <c r="BA150" s="32">
        <f t="shared" si="19"/>
        <v>6.3802816901408459</v>
      </c>
      <c r="BB150" s="32">
        <f t="shared" si="20"/>
        <v>6.3259557344064392</v>
      </c>
      <c r="BC150" s="38">
        <f t="shared" si="21"/>
        <v>4.4161849710982661</v>
      </c>
      <c r="BE150" s="60">
        <v>220.82035263332932</v>
      </c>
      <c r="BF150" s="38">
        <v>293.36096265600912</v>
      </c>
      <c r="BH150" s="31">
        <f>VLOOKUP($A150,'Annual_Prices-Nominal'!$A:$CA,MATCH(BH$3,'Annual_Prices-Nominal'!$A$3:$CA$3,0),0)</f>
        <v>34</v>
      </c>
      <c r="BI150" s="31">
        <f>VLOOKUP($A150,'Annual_Prices-Nominal'!$A:$CA,MATCH(BI$3,'Annual_Prices-Nominal'!$A$3:$CA$3,0),0)</f>
        <v>6.6554789999999997</v>
      </c>
      <c r="BJ150" s="32">
        <f>VLOOKUP($A150,'Annual_Prices-Nominal'!$A:$CA,MATCH(BJ$3,'Annual_Prices-Nominal'!$A$3:$CA$3,0),0)</f>
        <v>6.6554789999999997</v>
      </c>
      <c r="BK150" s="32">
        <f>VLOOKUP($A150,'Annual_Prices-Nominal'!$A:$CA,MATCH(BK$3,'Annual_Prices-Nominal'!$A$3:$CA$3,0),0)</f>
        <v>12.75</v>
      </c>
      <c r="BL150" s="32">
        <f>VLOOKUP($A150,'Annual_Prices-Nominal'!$A:$CA,MATCH(BL$3,'Annual_Prices-Nominal'!$A$3:$CA$3,0),0)</f>
        <v>12.75</v>
      </c>
      <c r="BM150" s="32">
        <f>VLOOKUP($A150,'Annual_Prices-Nominal'!$A:$CA,MATCH(BM$3,'Annual_Prices-Nominal'!$A$3:$CA$3,0),0)</f>
        <v>3.83</v>
      </c>
      <c r="BN150" s="32">
        <f>VLOOKUP($A150,'Annual_Prices-Nominal'!$A:$CA,MATCH(BN$3,'Annual_Prices-Nominal'!$A$3:$CA$3,0),0)</f>
        <v>3.83</v>
      </c>
      <c r="BO150" s="32">
        <f>VLOOKUP($A150,'Annual_Prices-Nominal'!$A:$CA,MATCH(BO$3,'Annual_Prices-Nominal'!$A$3:$CA$3,0),0)</f>
        <v>3.83</v>
      </c>
      <c r="BP150" s="32">
        <f>VLOOKUP($A150,'Annual_Prices-Nominal'!$A:$CA,MATCH(BP$3,'Annual_Prices-Nominal'!$A$3:$CA$3,0),0)</f>
        <v>3.83</v>
      </c>
      <c r="BQ150" s="32">
        <f>VLOOKUP($A150,'Annual_Prices-Nominal'!$A:$CA,MATCH(BQ$3,'Annual_Prices-Nominal'!$A$3:$CA$3,0),0)</f>
        <v>12.75</v>
      </c>
      <c r="BR150" s="32">
        <f>VLOOKUP($A150,'Annual_Prices-Nominal'!$A:$CA,MATCH(BR$3,'Annual_Prices-Nominal'!$A$3:$CA$3,0),0)</f>
        <v>20.399999999999999</v>
      </c>
      <c r="BS150" s="32">
        <f>VLOOKUP($A150,'Annual_Prices-Nominal'!$A:$CA,MATCH(BS$3,'Annual_Prices-Nominal'!$A$3:$CA$3,0),0)</f>
        <v>19.13</v>
      </c>
      <c r="BT150" s="32">
        <f>VLOOKUP($A150,'Annual_Prices-Nominal'!$A:$CA,MATCH(BT$3,'Annual_Prices-Nominal'!$A$3:$CA$3,0),0)</f>
        <v>15.3</v>
      </c>
      <c r="BU150" s="32">
        <f>VLOOKUP($A150,'Annual_Prices-Nominal'!$A:$CA,MATCH(BU$3,'Annual_Prices-Nominal'!$A$3:$CA$3,0),0)</f>
        <v>15.3</v>
      </c>
      <c r="BV150" s="32">
        <f>VLOOKUP($A150,'Annual_Prices-Nominal'!$A:$CA,MATCH(BV$3,'Annual_Prices-Nominal'!$A$3:$CA$3,0),0)</f>
        <v>15.3</v>
      </c>
      <c r="BW150" s="32">
        <f>VLOOKUP($A150,'Annual_Prices-Nominal'!$A:$CA,MATCH(BW$3,'Annual_Prices-Nominal'!$A$3:$CA$3,0),0)</f>
        <v>12.75</v>
      </c>
      <c r="BX150" s="32">
        <f>VLOOKUP($A150,'Annual_Prices-Nominal'!$A:$CA,MATCH(BX$3,'Annual_Prices-Nominal'!$A$3:$CA$3,0),0)</f>
        <v>12.75</v>
      </c>
      <c r="BY150" s="32">
        <f>VLOOKUP($A150,'Annual_Prices-Nominal'!$A:$CA,MATCH(BY$3,'Annual_Prices-Nominal'!$A$3:$CA$3,0),0)</f>
        <v>3.83</v>
      </c>
      <c r="BZ150" s="32">
        <f>VLOOKUP($A150,'Annual_Prices-Nominal'!$A:$CA,MATCH(BZ$3,'Annual_Prices-Nominal'!$A$3:$CA$3,0),0)</f>
        <v>3.83</v>
      </c>
      <c r="CA150" s="32">
        <f>VLOOKUP($A150,'Annual_Prices-Nominal'!$A:$CA,MATCH(CA$3,'Annual_Prices-Nominal'!$A$3:$CA$3,0),0)</f>
        <v>3.8054350000000001</v>
      </c>
      <c r="CB150" s="38">
        <f>VLOOKUP($A150,'Annual_Prices-Nominal'!$A:$CA,MATCH(CB$3,'Annual_Prices-Nominal'!$A$3:$CA$3,0),0)</f>
        <v>2.6500210000000002</v>
      </c>
      <c r="CD150" s="39">
        <f>VLOOKUP($A150,GDP!$A$8:$D$50,3,0)</f>
        <v>1.9065224808351468E-2</v>
      </c>
    </row>
    <row r="151" spans="1:82" ht="14.4" x14ac:dyDescent="0.3">
      <c r="A151" s="23">
        <f t="shared" si="22"/>
        <v>2035</v>
      </c>
      <c r="B151" s="27">
        <f t="shared" si="23"/>
        <v>49400</v>
      </c>
      <c r="C151" s="31">
        <v>32.773400000000002</v>
      </c>
      <c r="D151" s="32">
        <v>32.38693</v>
      </c>
      <c r="E151" s="32">
        <v>33.423969999999997</v>
      </c>
      <c r="F151" s="32">
        <v>32.311750000000004</v>
      </c>
      <c r="G151" s="32">
        <v>33.253929999999997</v>
      </c>
      <c r="H151" s="32">
        <v>31.713069999999998</v>
      </c>
      <c r="I151" s="32">
        <v>30.64</v>
      </c>
      <c r="J151" s="32">
        <v>31.75</v>
      </c>
      <c r="K151" s="32">
        <v>30.73</v>
      </c>
      <c r="L151" s="32">
        <v>31.82</v>
      </c>
      <c r="M151" s="32">
        <v>25.3</v>
      </c>
      <c r="N151" s="32">
        <v>28.24</v>
      </c>
      <c r="P151" s="32">
        <f>VLOOKUP($A151,'Annual_Prices-Nominal'!$A$4:$X$39,MATCH('Forecast-Peak_OffPeak-Nominal'!P$3,'Annual_Prices-Nominal'!$A$3:$X$3,0),FALSE)</f>
        <v>99.962999999999994</v>
      </c>
      <c r="Q151" s="32">
        <f>VLOOKUP($A151,'Annual_Prices-Nominal'!$A$4:$X$39,MATCH('Forecast-Peak_OffPeak-Nominal'!Q$3,'Annual_Prices-Nominal'!$A$3:$X$3,0),FALSE)</f>
        <v>100.81</v>
      </c>
      <c r="R151" s="32">
        <f>VLOOKUP($A151,'Annual_Prices-Nominal'!$A$4:$X$39,MATCH('Forecast-Peak_OffPeak-Nominal'!R$3,'Annual_Prices-Nominal'!$A$3:$X$3,0),FALSE)</f>
        <v>100.28</v>
      </c>
      <c r="S151" s="32">
        <f>VLOOKUP($A151,'Annual_Prices-Nominal'!$A$4:$X$39,MATCH('Forecast-Peak_OffPeak-Nominal'!S$3,'Annual_Prices-Nominal'!$A$3:$X$3,0),FALSE)</f>
        <v>99.34</v>
      </c>
      <c r="T151" s="32">
        <f>VLOOKUP($A151,'Annual_Prices-Nominal'!$A$4:$X$39,MATCH('Forecast-Peak_OffPeak-Nominal'!T$3,'Annual_Prices-Nominal'!$A$3:$X$3,0),FALSE)</f>
        <v>51.711911128830756</v>
      </c>
      <c r="U151" s="32">
        <f>VLOOKUP($A151,'Annual_Prices-Nominal'!$A$4:$X$39,MATCH('Forecast-Peak_OffPeak-Nominal'!U$3,'Annual_Prices-Nominal'!$A$3:$X$3,0),FALSE)</f>
        <v>48.8</v>
      </c>
      <c r="V151" s="32">
        <f>VLOOKUP($A151,'Annual_Prices-Nominal'!$A$4:$X$39,MATCH('Forecast-Peak_OffPeak-Nominal'!V$3,'Annual_Prices-Nominal'!$A$3:$X$3,0),FALSE)</f>
        <v>43.213168695652172</v>
      </c>
      <c r="W151" s="32">
        <f>VLOOKUP($A151,'Annual_Prices-Nominal'!$A$4:$X$39,MATCH('Forecast-Peak_OffPeak-Nominal'!W$3,'Annual_Prices-Nominal'!$A$3:$X$3,0),FALSE)</f>
        <v>17.989999999999998</v>
      </c>
      <c r="X151" s="32">
        <f>VLOOKUP($A151,'Annual_Prices-Nominal'!$A$4:$X$39,MATCH('Forecast-Peak_OffPeak-Nominal'!X$3,'Annual_Prices-Nominal'!$A$3:$X$3,0),FALSE)</f>
        <v>15.47</v>
      </c>
      <c r="Y151" s="38">
        <f>VLOOKUP($A151,'Annual_Prices-Nominal'!$A$4:$X$39,MATCH('Forecast-Peak_OffPeak-Nominal'!Y$3,'Annual_Prices-Nominal'!$A$3:$X$3,0),FALSE)</f>
        <v>43.584595744680854</v>
      </c>
      <c r="AA151" s="31">
        <v>4.51</v>
      </c>
      <c r="AB151" s="32">
        <v>4.2300000000000004</v>
      </c>
      <c r="AC151" s="32">
        <v>4.18</v>
      </c>
      <c r="AD151" s="32">
        <v>4.58</v>
      </c>
      <c r="AE151" s="32">
        <v>4.5</v>
      </c>
      <c r="AF151" s="32">
        <v>4.1399999999999997</v>
      </c>
      <c r="AG151" s="38">
        <v>0.37910457874143211</v>
      </c>
      <c r="AI151" s="32">
        <v>5.0077671385609275</v>
      </c>
      <c r="AJ151" s="38">
        <v>4.5646928424625042</v>
      </c>
      <c r="AL151" s="33">
        <v>0.6478677648601131</v>
      </c>
      <c r="AM151" s="33">
        <v>0.85977039593674554</v>
      </c>
      <c r="AO151" s="34">
        <f>VLOOKUP($A151,'Annual_Prices-Nominal'!$A$4:$CH$39,MATCH('Forecast-Peak_OffPeak-Nominal'!AO$3,'Annual_Prices-Nominal'!$A$3:$CH$3,0),FALSE)</f>
        <v>2</v>
      </c>
      <c r="AP151" s="35">
        <f>VLOOKUP($A151,'Annual_Prices-Nominal'!$A$4:$CH$39,MATCH('Forecast-Peak_OffPeak-Nominal'!AP$3,'Annual_Prices-Nominal'!$A$3:$CH$3,0),FALSE)</f>
        <v>2</v>
      </c>
      <c r="AQ151" s="36">
        <f>IF(AND(MONTH($B151)&gt;=5,MONTH($B151)&lt;=9),VLOOKUP($A151,'Annual_Prices-Nominal'!$A$1:$AQ$39,MATCH('Forecast-Peak_OffPeak-Nominal'!AQ$2,'Annual_Prices-Nominal'!$A$2:$AQ$2,0),FALSE),0)</f>
        <v>0</v>
      </c>
      <c r="AR151" s="37">
        <f>IF(AND(MONTH($B151)&gt;=5,MONTH($B151)&lt;=9),VLOOKUP($A151,'Annual_Prices-Nominal'!$A$1:$AQ$39,MATCH('Forecast-Peak_OffPeak-Nominal'!AR$2,'Annual_Prices-Nominal'!$A$2:$AQ$2,0),FALSE),0)</f>
        <v>0</v>
      </c>
      <c r="AT151" s="83">
        <f>VLOOKUP($A151,'Annual_Prices-Nominal'!$A$4:$CH$39,MATCH('Forecast-Peak_OffPeak-Nominal'!AT$3,'Annual_Prices-Nominal'!$A$3:$CH$3,0),FALSE)</f>
        <v>15.47</v>
      </c>
      <c r="AU151" s="38">
        <f>VLOOKUP($A151,'Annual_Prices-Nominal'!$A$4:$CH$39,MATCH('Forecast-Peak_OffPeak-Nominal'!AU$3,'Annual_Prices-Nominal'!$A$3:$CH$3,0),FALSE)</f>
        <v>15.47</v>
      </c>
      <c r="AV151" s="38">
        <f>VLOOKUP($A151,'Annual_Prices-Nominal'!$A$4:$CH$39,MATCH('Forecast-Peak_OffPeak-Nominal'!AV$3,'Annual_Prices-Nominal'!$A$3:$CH$3,0),FALSE)</f>
        <v>0</v>
      </c>
      <c r="AX151" s="31">
        <f t="shared" si="16"/>
        <v>7.7478486997635931</v>
      </c>
      <c r="AY151" s="32">
        <f t="shared" si="17"/>
        <v>8.0734227053140089</v>
      </c>
      <c r="AZ151" s="32">
        <f t="shared" si="18"/>
        <v>8.0323502415458936</v>
      </c>
      <c r="BA151" s="32">
        <f t="shared" si="19"/>
        <v>6.8088888888888892</v>
      </c>
      <c r="BB151" s="32">
        <f t="shared" si="20"/>
        <v>6.8288888888888888</v>
      </c>
      <c r="BC151" s="38">
        <f t="shared" si="21"/>
        <v>5.5240174672489086</v>
      </c>
      <c r="BE151" s="60">
        <v>220.82035263332932</v>
      </c>
      <c r="BF151" s="38">
        <v>293.36096265600912</v>
      </c>
      <c r="BH151" s="31">
        <f>VLOOKUP($A151,'Annual_Prices-Nominal'!$A:$CA,MATCH(BH$3,'Annual_Prices-Nominal'!$A$3:$CA$3,0),0)</f>
        <v>34</v>
      </c>
      <c r="BI151" s="31">
        <f>VLOOKUP($A151,'Annual_Prices-Nominal'!$A:$CA,MATCH(BI$3,'Annual_Prices-Nominal'!$A$3:$CA$3,0),0)</f>
        <v>6.6554789999999997</v>
      </c>
      <c r="BJ151" s="32">
        <f>VLOOKUP($A151,'Annual_Prices-Nominal'!$A:$CA,MATCH(BJ$3,'Annual_Prices-Nominal'!$A$3:$CA$3,0),0)</f>
        <v>6.6554789999999997</v>
      </c>
      <c r="BK151" s="32">
        <f>VLOOKUP($A151,'Annual_Prices-Nominal'!$A:$CA,MATCH(BK$3,'Annual_Prices-Nominal'!$A$3:$CA$3,0),0)</f>
        <v>12.75</v>
      </c>
      <c r="BL151" s="32">
        <f>VLOOKUP($A151,'Annual_Prices-Nominal'!$A:$CA,MATCH(BL$3,'Annual_Prices-Nominal'!$A$3:$CA$3,0),0)</f>
        <v>12.75</v>
      </c>
      <c r="BM151" s="32">
        <f>VLOOKUP($A151,'Annual_Prices-Nominal'!$A:$CA,MATCH(BM$3,'Annual_Prices-Nominal'!$A$3:$CA$3,0),0)</f>
        <v>3.83</v>
      </c>
      <c r="BN151" s="32">
        <f>VLOOKUP($A151,'Annual_Prices-Nominal'!$A:$CA,MATCH(BN$3,'Annual_Prices-Nominal'!$A$3:$CA$3,0),0)</f>
        <v>3.83</v>
      </c>
      <c r="BO151" s="32">
        <f>VLOOKUP($A151,'Annual_Prices-Nominal'!$A:$CA,MATCH(BO$3,'Annual_Prices-Nominal'!$A$3:$CA$3,0),0)</f>
        <v>3.83</v>
      </c>
      <c r="BP151" s="32">
        <f>VLOOKUP($A151,'Annual_Prices-Nominal'!$A:$CA,MATCH(BP$3,'Annual_Prices-Nominal'!$A$3:$CA$3,0),0)</f>
        <v>3.83</v>
      </c>
      <c r="BQ151" s="32">
        <f>VLOOKUP($A151,'Annual_Prices-Nominal'!$A:$CA,MATCH(BQ$3,'Annual_Prices-Nominal'!$A$3:$CA$3,0),0)</f>
        <v>12.75</v>
      </c>
      <c r="BR151" s="32">
        <f>VLOOKUP($A151,'Annual_Prices-Nominal'!$A:$CA,MATCH(BR$3,'Annual_Prices-Nominal'!$A$3:$CA$3,0),0)</f>
        <v>20.399999999999999</v>
      </c>
      <c r="BS151" s="32">
        <f>VLOOKUP($A151,'Annual_Prices-Nominal'!$A:$CA,MATCH(BS$3,'Annual_Prices-Nominal'!$A$3:$CA$3,0),0)</f>
        <v>19.13</v>
      </c>
      <c r="BT151" s="32">
        <f>VLOOKUP($A151,'Annual_Prices-Nominal'!$A:$CA,MATCH(BT$3,'Annual_Prices-Nominal'!$A$3:$CA$3,0),0)</f>
        <v>15.3</v>
      </c>
      <c r="BU151" s="32">
        <f>VLOOKUP($A151,'Annual_Prices-Nominal'!$A:$CA,MATCH(BU$3,'Annual_Prices-Nominal'!$A$3:$CA$3,0),0)</f>
        <v>15.3</v>
      </c>
      <c r="BV151" s="32">
        <f>VLOOKUP($A151,'Annual_Prices-Nominal'!$A:$CA,MATCH(BV$3,'Annual_Prices-Nominal'!$A$3:$CA$3,0),0)</f>
        <v>15.3</v>
      </c>
      <c r="BW151" s="32">
        <f>VLOOKUP($A151,'Annual_Prices-Nominal'!$A:$CA,MATCH(BW$3,'Annual_Prices-Nominal'!$A$3:$CA$3,0),0)</f>
        <v>12.75</v>
      </c>
      <c r="BX151" s="32">
        <f>VLOOKUP($A151,'Annual_Prices-Nominal'!$A:$CA,MATCH(BX$3,'Annual_Prices-Nominal'!$A$3:$CA$3,0),0)</f>
        <v>12.75</v>
      </c>
      <c r="BY151" s="32">
        <f>VLOOKUP($A151,'Annual_Prices-Nominal'!$A:$CA,MATCH(BY$3,'Annual_Prices-Nominal'!$A$3:$CA$3,0),0)</f>
        <v>3.83</v>
      </c>
      <c r="BZ151" s="32">
        <f>VLOOKUP($A151,'Annual_Prices-Nominal'!$A:$CA,MATCH(BZ$3,'Annual_Prices-Nominal'!$A$3:$CA$3,0),0)</f>
        <v>3.83</v>
      </c>
      <c r="CA151" s="32">
        <f>VLOOKUP($A151,'Annual_Prices-Nominal'!$A:$CA,MATCH(CA$3,'Annual_Prices-Nominal'!$A$3:$CA$3,0),0)</f>
        <v>3.8054350000000001</v>
      </c>
      <c r="CB151" s="38">
        <f>VLOOKUP($A151,'Annual_Prices-Nominal'!$A:$CA,MATCH(CB$3,'Annual_Prices-Nominal'!$A$3:$CA$3,0),0)</f>
        <v>2.6500210000000002</v>
      </c>
      <c r="CD151" s="39">
        <f>VLOOKUP($A151,GDP!$A$8:$D$50,3,0)</f>
        <v>1.9065224808351468E-2</v>
      </c>
    </row>
    <row r="152" spans="1:82" ht="14.4" x14ac:dyDescent="0.3">
      <c r="A152" s="23">
        <f t="shared" si="22"/>
        <v>2035</v>
      </c>
      <c r="B152" s="27">
        <f t="shared" si="23"/>
        <v>49430</v>
      </c>
      <c r="C152" s="31">
        <v>36.172089999999997</v>
      </c>
      <c r="D152" s="32">
        <v>33.081040000000002</v>
      </c>
      <c r="E152" s="32">
        <v>39.573450000000001</v>
      </c>
      <c r="F152" s="32">
        <v>33.677280000000003</v>
      </c>
      <c r="G152" s="32">
        <v>39.588039999999999</v>
      </c>
      <c r="H152" s="32">
        <v>31.743279999999999</v>
      </c>
      <c r="I152" s="32">
        <v>35.78</v>
      </c>
      <c r="J152" s="32">
        <v>33.6</v>
      </c>
      <c r="K152" s="32">
        <v>35.659999999999997</v>
      </c>
      <c r="L152" s="32">
        <v>33.56</v>
      </c>
      <c r="M152" s="32">
        <v>32.880000000000003</v>
      </c>
      <c r="N152" s="32">
        <v>32.770000000000003</v>
      </c>
      <c r="P152" s="32">
        <f>VLOOKUP($A152,'Annual_Prices-Nominal'!$A$4:$X$39,MATCH('Forecast-Peak_OffPeak-Nominal'!P$3,'Annual_Prices-Nominal'!$A$3:$X$3,0),FALSE)</f>
        <v>99.962999999999994</v>
      </c>
      <c r="Q152" s="32">
        <f>VLOOKUP($A152,'Annual_Prices-Nominal'!$A$4:$X$39,MATCH('Forecast-Peak_OffPeak-Nominal'!Q$3,'Annual_Prices-Nominal'!$A$3:$X$3,0),FALSE)</f>
        <v>100.81</v>
      </c>
      <c r="R152" s="32">
        <f>VLOOKUP($A152,'Annual_Prices-Nominal'!$A$4:$X$39,MATCH('Forecast-Peak_OffPeak-Nominal'!R$3,'Annual_Prices-Nominal'!$A$3:$X$3,0),FALSE)</f>
        <v>100.28</v>
      </c>
      <c r="S152" s="32">
        <f>VLOOKUP($A152,'Annual_Prices-Nominal'!$A$4:$X$39,MATCH('Forecast-Peak_OffPeak-Nominal'!S$3,'Annual_Prices-Nominal'!$A$3:$X$3,0),FALSE)</f>
        <v>99.34</v>
      </c>
      <c r="T152" s="32">
        <f>VLOOKUP($A152,'Annual_Prices-Nominal'!$A$4:$X$39,MATCH('Forecast-Peak_OffPeak-Nominal'!T$3,'Annual_Prices-Nominal'!$A$3:$X$3,0),FALSE)</f>
        <v>51.711911128830756</v>
      </c>
      <c r="U152" s="32">
        <f>VLOOKUP($A152,'Annual_Prices-Nominal'!$A$4:$X$39,MATCH('Forecast-Peak_OffPeak-Nominal'!U$3,'Annual_Prices-Nominal'!$A$3:$X$3,0),FALSE)</f>
        <v>48.8</v>
      </c>
      <c r="V152" s="32">
        <f>VLOOKUP($A152,'Annual_Prices-Nominal'!$A$4:$X$39,MATCH('Forecast-Peak_OffPeak-Nominal'!V$3,'Annual_Prices-Nominal'!$A$3:$X$3,0),FALSE)</f>
        <v>43.213168695652172</v>
      </c>
      <c r="W152" s="32">
        <f>VLOOKUP($A152,'Annual_Prices-Nominal'!$A$4:$X$39,MATCH('Forecast-Peak_OffPeak-Nominal'!W$3,'Annual_Prices-Nominal'!$A$3:$X$3,0),FALSE)</f>
        <v>17.989999999999998</v>
      </c>
      <c r="X152" s="32">
        <f>VLOOKUP($A152,'Annual_Prices-Nominal'!$A$4:$X$39,MATCH('Forecast-Peak_OffPeak-Nominal'!X$3,'Annual_Prices-Nominal'!$A$3:$X$3,0),FALSE)</f>
        <v>15.47</v>
      </c>
      <c r="Y152" s="38">
        <f>VLOOKUP($A152,'Annual_Prices-Nominal'!$A$4:$X$39,MATCH('Forecast-Peak_OffPeak-Nominal'!Y$3,'Annual_Prices-Nominal'!$A$3:$X$3,0),FALSE)</f>
        <v>43.584595744680854</v>
      </c>
      <c r="AA152" s="31">
        <v>4.53</v>
      </c>
      <c r="AB152" s="32">
        <v>4.22</v>
      </c>
      <c r="AC152" s="32">
        <v>3.94</v>
      </c>
      <c r="AD152" s="32">
        <v>4.58</v>
      </c>
      <c r="AE152" s="32">
        <v>4.51</v>
      </c>
      <c r="AF152" s="32">
        <v>4.25</v>
      </c>
      <c r="AG152" s="38">
        <v>0.37910457874143211</v>
      </c>
      <c r="AI152" s="32">
        <v>5.030175115878718</v>
      </c>
      <c r="AJ152" s="38">
        <v>4.5871008197802947</v>
      </c>
      <c r="AL152" s="33">
        <v>0.640657019625546</v>
      </c>
      <c r="AM152" s="33">
        <v>0.85255965070217843</v>
      </c>
      <c r="AO152" s="34">
        <f>VLOOKUP($A152,'Annual_Prices-Nominal'!$A$4:$CH$39,MATCH('Forecast-Peak_OffPeak-Nominal'!AO$3,'Annual_Prices-Nominal'!$A$3:$CH$3,0),FALSE)</f>
        <v>2</v>
      </c>
      <c r="AP152" s="35">
        <f>VLOOKUP($A152,'Annual_Prices-Nominal'!$A$4:$CH$39,MATCH('Forecast-Peak_OffPeak-Nominal'!AP$3,'Annual_Prices-Nominal'!$A$3:$CH$3,0),FALSE)</f>
        <v>2</v>
      </c>
      <c r="AQ152" s="36">
        <f>IF(AND(MONTH($B152)&gt;=5,MONTH($B152)&lt;=9),VLOOKUP($A152,'Annual_Prices-Nominal'!$A$1:$AQ$39,MATCH('Forecast-Peak_OffPeak-Nominal'!AQ$2,'Annual_Prices-Nominal'!$A$2:$AQ$2,0),FALSE),0)</f>
        <v>365</v>
      </c>
      <c r="AR152" s="37">
        <f>IF(AND(MONTH($B152)&gt;=5,MONTH($B152)&lt;=9),VLOOKUP($A152,'Annual_Prices-Nominal'!$A$1:$AQ$39,MATCH('Forecast-Peak_OffPeak-Nominal'!AR$2,'Annual_Prices-Nominal'!$A$2:$AQ$2,0),FALSE),0)</f>
        <v>2500</v>
      </c>
      <c r="AT152" s="83">
        <f>VLOOKUP($A152,'Annual_Prices-Nominal'!$A$4:$CH$39,MATCH('Forecast-Peak_OffPeak-Nominal'!AT$3,'Annual_Prices-Nominal'!$A$3:$CH$3,0),FALSE)</f>
        <v>15.47</v>
      </c>
      <c r="AU152" s="38">
        <f>VLOOKUP($A152,'Annual_Prices-Nominal'!$A$4:$CH$39,MATCH('Forecast-Peak_OffPeak-Nominal'!AU$3,'Annual_Prices-Nominal'!$A$3:$CH$3,0),FALSE)</f>
        <v>15.47</v>
      </c>
      <c r="AV152" s="38">
        <f>VLOOKUP($A152,'Annual_Prices-Nominal'!$A$4:$CH$39,MATCH('Forecast-Peak_OffPeak-Nominal'!AV$3,'Annual_Prices-Nominal'!$A$3:$CH$3,0),FALSE)</f>
        <v>0</v>
      </c>
      <c r="AX152" s="31">
        <f t="shared" si="16"/>
        <v>8.5715853080568714</v>
      </c>
      <c r="AY152" s="32">
        <f t="shared" si="17"/>
        <v>9.3114000000000008</v>
      </c>
      <c r="AZ152" s="32">
        <f t="shared" si="18"/>
        <v>9.314832941176471</v>
      </c>
      <c r="BA152" s="32">
        <f t="shared" si="19"/>
        <v>7.9334811529933491</v>
      </c>
      <c r="BB152" s="32">
        <f t="shared" si="20"/>
        <v>7.9068736141906868</v>
      </c>
      <c r="BC152" s="38">
        <f t="shared" si="21"/>
        <v>7.179039301310044</v>
      </c>
      <c r="BE152" s="60">
        <v>220.82035263332932</v>
      </c>
      <c r="BF152" s="38">
        <v>293.36096265600912</v>
      </c>
      <c r="BH152" s="31">
        <f>VLOOKUP($A152,'Annual_Prices-Nominal'!$A:$CA,MATCH(BH$3,'Annual_Prices-Nominal'!$A$3:$CA$3,0),0)</f>
        <v>34</v>
      </c>
      <c r="BI152" s="31">
        <f>VLOOKUP($A152,'Annual_Prices-Nominal'!$A:$CA,MATCH(BI$3,'Annual_Prices-Nominal'!$A$3:$CA$3,0),0)</f>
        <v>6.6554789999999997</v>
      </c>
      <c r="BJ152" s="32">
        <f>VLOOKUP($A152,'Annual_Prices-Nominal'!$A:$CA,MATCH(BJ$3,'Annual_Prices-Nominal'!$A$3:$CA$3,0),0)</f>
        <v>6.6554789999999997</v>
      </c>
      <c r="BK152" s="32">
        <f>VLOOKUP($A152,'Annual_Prices-Nominal'!$A:$CA,MATCH(BK$3,'Annual_Prices-Nominal'!$A$3:$CA$3,0),0)</f>
        <v>12.75</v>
      </c>
      <c r="BL152" s="32">
        <f>VLOOKUP($A152,'Annual_Prices-Nominal'!$A:$CA,MATCH(BL$3,'Annual_Prices-Nominal'!$A$3:$CA$3,0),0)</f>
        <v>12.75</v>
      </c>
      <c r="BM152" s="32">
        <f>VLOOKUP($A152,'Annual_Prices-Nominal'!$A:$CA,MATCH(BM$3,'Annual_Prices-Nominal'!$A$3:$CA$3,0),0)</f>
        <v>3.83</v>
      </c>
      <c r="BN152" s="32">
        <f>VLOOKUP($A152,'Annual_Prices-Nominal'!$A:$CA,MATCH(BN$3,'Annual_Prices-Nominal'!$A$3:$CA$3,0),0)</f>
        <v>3.83</v>
      </c>
      <c r="BO152" s="32">
        <f>VLOOKUP($A152,'Annual_Prices-Nominal'!$A:$CA,MATCH(BO$3,'Annual_Prices-Nominal'!$A$3:$CA$3,0),0)</f>
        <v>3.83</v>
      </c>
      <c r="BP152" s="32">
        <f>VLOOKUP($A152,'Annual_Prices-Nominal'!$A:$CA,MATCH(BP$3,'Annual_Prices-Nominal'!$A$3:$CA$3,0),0)</f>
        <v>3.83</v>
      </c>
      <c r="BQ152" s="32">
        <f>VLOOKUP($A152,'Annual_Prices-Nominal'!$A:$CA,MATCH(BQ$3,'Annual_Prices-Nominal'!$A$3:$CA$3,0),0)</f>
        <v>12.75</v>
      </c>
      <c r="BR152" s="32">
        <f>VLOOKUP($A152,'Annual_Prices-Nominal'!$A:$CA,MATCH(BR$3,'Annual_Prices-Nominal'!$A$3:$CA$3,0),0)</f>
        <v>20.399999999999999</v>
      </c>
      <c r="BS152" s="32">
        <f>VLOOKUP($A152,'Annual_Prices-Nominal'!$A:$CA,MATCH(BS$3,'Annual_Prices-Nominal'!$A$3:$CA$3,0),0)</f>
        <v>19.13</v>
      </c>
      <c r="BT152" s="32">
        <f>VLOOKUP($A152,'Annual_Prices-Nominal'!$A:$CA,MATCH(BT$3,'Annual_Prices-Nominal'!$A$3:$CA$3,0),0)</f>
        <v>15.3</v>
      </c>
      <c r="BU152" s="32">
        <f>VLOOKUP($A152,'Annual_Prices-Nominal'!$A:$CA,MATCH(BU$3,'Annual_Prices-Nominal'!$A$3:$CA$3,0),0)</f>
        <v>15.3</v>
      </c>
      <c r="BV152" s="32">
        <f>VLOOKUP($A152,'Annual_Prices-Nominal'!$A:$CA,MATCH(BV$3,'Annual_Prices-Nominal'!$A$3:$CA$3,0),0)</f>
        <v>15.3</v>
      </c>
      <c r="BW152" s="32">
        <f>VLOOKUP($A152,'Annual_Prices-Nominal'!$A:$CA,MATCH(BW$3,'Annual_Prices-Nominal'!$A$3:$CA$3,0),0)</f>
        <v>12.75</v>
      </c>
      <c r="BX152" s="32">
        <f>VLOOKUP($A152,'Annual_Prices-Nominal'!$A:$CA,MATCH(BX$3,'Annual_Prices-Nominal'!$A$3:$CA$3,0),0)</f>
        <v>12.75</v>
      </c>
      <c r="BY152" s="32">
        <f>VLOOKUP($A152,'Annual_Prices-Nominal'!$A:$CA,MATCH(BY$3,'Annual_Prices-Nominal'!$A$3:$CA$3,0),0)</f>
        <v>3.83</v>
      </c>
      <c r="BZ152" s="32">
        <f>VLOOKUP($A152,'Annual_Prices-Nominal'!$A:$CA,MATCH(BZ$3,'Annual_Prices-Nominal'!$A$3:$CA$3,0),0)</f>
        <v>3.83</v>
      </c>
      <c r="CA152" s="32">
        <f>VLOOKUP($A152,'Annual_Prices-Nominal'!$A:$CA,MATCH(CA$3,'Annual_Prices-Nominal'!$A$3:$CA$3,0),0)</f>
        <v>3.8054350000000001</v>
      </c>
      <c r="CB152" s="38">
        <f>VLOOKUP($A152,'Annual_Prices-Nominal'!$A:$CA,MATCH(CB$3,'Annual_Prices-Nominal'!$A$3:$CA$3,0),0)</f>
        <v>2.6500210000000002</v>
      </c>
      <c r="CD152" s="39">
        <f>VLOOKUP($A152,GDP!$A$8:$D$50,3,0)</f>
        <v>1.9065224808351468E-2</v>
      </c>
    </row>
    <row r="153" spans="1:82" ht="14.4" x14ac:dyDescent="0.3">
      <c r="A153" s="23">
        <f t="shared" si="22"/>
        <v>2035</v>
      </c>
      <c r="B153" s="27">
        <f t="shared" si="23"/>
        <v>49461</v>
      </c>
      <c r="C153" s="31">
        <v>37.499499999999998</v>
      </c>
      <c r="D153" s="32">
        <v>33.569299999999998</v>
      </c>
      <c r="E153" s="32">
        <v>40.573709999999998</v>
      </c>
      <c r="F153" s="32">
        <v>35.534309999999998</v>
      </c>
      <c r="G153" s="32">
        <v>40.899180000000001</v>
      </c>
      <c r="H153" s="32">
        <v>34.913849999999996</v>
      </c>
      <c r="I153" s="32">
        <v>33.659999999999997</v>
      </c>
      <c r="J153" s="32">
        <v>33.090000000000003</v>
      </c>
      <c r="K153" s="32">
        <v>33.36</v>
      </c>
      <c r="L153" s="32">
        <v>32.72</v>
      </c>
      <c r="M153" s="32">
        <v>29.79</v>
      </c>
      <c r="N153" s="32">
        <v>30.19</v>
      </c>
      <c r="P153" s="32">
        <f>VLOOKUP($A153,'Annual_Prices-Nominal'!$A$4:$X$39,MATCH('Forecast-Peak_OffPeak-Nominal'!P$3,'Annual_Prices-Nominal'!$A$3:$X$3,0),FALSE)</f>
        <v>99.962999999999994</v>
      </c>
      <c r="Q153" s="32">
        <f>VLOOKUP($A153,'Annual_Prices-Nominal'!$A$4:$X$39,MATCH('Forecast-Peak_OffPeak-Nominal'!Q$3,'Annual_Prices-Nominal'!$A$3:$X$3,0),FALSE)</f>
        <v>100.81</v>
      </c>
      <c r="R153" s="32">
        <f>VLOOKUP($A153,'Annual_Prices-Nominal'!$A$4:$X$39,MATCH('Forecast-Peak_OffPeak-Nominal'!R$3,'Annual_Prices-Nominal'!$A$3:$X$3,0),FALSE)</f>
        <v>100.28</v>
      </c>
      <c r="S153" s="32">
        <f>VLOOKUP($A153,'Annual_Prices-Nominal'!$A$4:$X$39,MATCH('Forecast-Peak_OffPeak-Nominal'!S$3,'Annual_Prices-Nominal'!$A$3:$X$3,0),FALSE)</f>
        <v>99.34</v>
      </c>
      <c r="T153" s="32">
        <f>VLOOKUP($A153,'Annual_Prices-Nominal'!$A$4:$X$39,MATCH('Forecast-Peak_OffPeak-Nominal'!T$3,'Annual_Prices-Nominal'!$A$3:$X$3,0),FALSE)</f>
        <v>51.711911128830756</v>
      </c>
      <c r="U153" s="32">
        <f>VLOOKUP($A153,'Annual_Prices-Nominal'!$A$4:$X$39,MATCH('Forecast-Peak_OffPeak-Nominal'!U$3,'Annual_Prices-Nominal'!$A$3:$X$3,0),FALSE)</f>
        <v>48.8</v>
      </c>
      <c r="V153" s="32">
        <f>VLOOKUP($A153,'Annual_Prices-Nominal'!$A$4:$X$39,MATCH('Forecast-Peak_OffPeak-Nominal'!V$3,'Annual_Prices-Nominal'!$A$3:$X$3,0),FALSE)</f>
        <v>43.213168695652172</v>
      </c>
      <c r="W153" s="32">
        <f>VLOOKUP($A153,'Annual_Prices-Nominal'!$A$4:$X$39,MATCH('Forecast-Peak_OffPeak-Nominal'!W$3,'Annual_Prices-Nominal'!$A$3:$X$3,0),FALSE)</f>
        <v>17.989999999999998</v>
      </c>
      <c r="X153" s="32">
        <f>VLOOKUP($A153,'Annual_Prices-Nominal'!$A$4:$X$39,MATCH('Forecast-Peak_OffPeak-Nominal'!X$3,'Annual_Prices-Nominal'!$A$3:$X$3,0),FALSE)</f>
        <v>15.47</v>
      </c>
      <c r="Y153" s="38">
        <f>VLOOKUP($A153,'Annual_Prices-Nominal'!$A$4:$X$39,MATCH('Forecast-Peak_OffPeak-Nominal'!Y$3,'Annual_Prices-Nominal'!$A$3:$X$3,0),FALSE)</f>
        <v>43.584595744680854</v>
      </c>
      <c r="AA153" s="31">
        <v>4.51</v>
      </c>
      <c r="AB153" s="32">
        <v>4.2300000000000004</v>
      </c>
      <c r="AC153" s="32">
        <v>4.0999999999999996</v>
      </c>
      <c r="AD153" s="32">
        <v>4.58</v>
      </c>
      <c r="AE153" s="32">
        <v>4.51</v>
      </c>
      <c r="AF153" s="32">
        <v>4.1900000000000004</v>
      </c>
      <c r="AG153" s="38">
        <v>0.37910457874143211</v>
      </c>
      <c r="AI153" s="32">
        <v>5.0054623450065572</v>
      </c>
      <c r="AJ153" s="38">
        <v>4.5623880489081339</v>
      </c>
      <c r="AL153" s="33">
        <v>0.64372663303564504</v>
      </c>
      <c r="AM153" s="33">
        <v>0.85562926411227747</v>
      </c>
      <c r="AO153" s="34">
        <f>VLOOKUP($A153,'Annual_Prices-Nominal'!$A$4:$CH$39,MATCH('Forecast-Peak_OffPeak-Nominal'!AO$3,'Annual_Prices-Nominal'!$A$3:$CH$3,0),FALSE)</f>
        <v>2</v>
      </c>
      <c r="AP153" s="35">
        <f>VLOOKUP($A153,'Annual_Prices-Nominal'!$A$4:$CH$39,MATCH('Forecast-Peak_OffPeak-Nominal'!AP$3,'Annual_Prices-Nominal'!$A$3:$CH$3,0),FALSE)</f>
        <v>2</v>
      </c>
      <c r="AQ153" s="36">
        <f>IF(AND(MONTH($B153)&gt;=5,MONTH($B153)&lt;=9),VLOOKUP($A153,'Annual_Prices-Nominal'!$A$1:$AQ$39,MATCH('Forecast-Peak_OffPeak-Nominal'!AQ$2,'Annual_Prices-Nominal'!$A$2:$AQ$2,0),FALSE),0)</f>
        <v>365</v>
      </c>
      <c r="AR153" s="37">
        <f>IF(AND(MONTH($B153)&gt;=5,MONTH($B153)&lt;=9),VLOOKUP($A153,'Annual_Prices-Nominal'!$A$1:$AQ$39,MATCH('Forecast-Peak_OffPeak-Nominal'!AR$2,'Annual_Prices-Nominal'!$A$2:$AQ$2,0),FALSE),0)</f>
        <v>2500</v>
      </c>
      <c r="AT153" s="83">
        <f>VLOOKUP($A153,'Annual_Prices-Nominal'!$A$4:$CH$39,MATCH('Forecast-Peak_OffPeak-Nominal'!AT$3,'Annual_Prices-Nominal'!$A$3:$CH$3,0),FALSE)</f>
        <v>15.47</v>
      </c>
      <c r="AU153" s="38">
        <f>VLOOKUP($A153,'Annual_Prices-Nominal'!$A$4:$CH$39,MATCH('Forecast-Peak_OffPeak-Nominal'!AU$3,'Annual_Prices-Nominal'!$A$3:$CH$3,0),FALSE)</f>
        <v>15.47</v>
      </c>
      <c r="AV153" s="38">
        <f>VLOOKUP($A153,'Annual_Prices-Nominal'!$A$4:$CH$39,MATCH('Forecast-Peak_OffPeak-Nominal'!AV$3,'Annual_Prices-Nominal'!$A$3:$CH$3,0),FALSE)</f>
        <v>0</v>
      </c>
      <c r="AX153" s="31">
        <f t="shared" si="16"/>
        <v>8.8651300236406598</v>
      </c>
      <c r="AY153" s="32">
        <f t="shared" si="17"/>
        <v>9.6834630071599026</v>
      </c>
      <c r="AZ153" s="32">
        <f t="shared" si="18"/>
        <v>9.7611408114558458</v>
      </c>
      <c r="BA153" s="32">
        <f t="shared" si="19"/>
        <v>7.463414634146341</v>
      </c>
      <c r="BB153" s="32">
        <f t="shared" si="20"/>
        <v>7.3968957871396901</v>
      </c>
      <c r="BC153" s="38">
        <f t="shared" si="21"/>
        <v>6.5043668122270741</v>
      </c>
      <c r="BE153" s="60">
        <v>220.82035263332932</v>
      </c>
      <c r="BF153" s="38">
        <v>293.36096265600912</v>
      </c>
      <c r="BH153" s="31">
        <f>VLOOKUP($A153,'Annual_Prices-Nominal'!$A:$CA,MATCH(BH$3,'Annual_Prices-Nominal'!$A$3:$CA$3,0),0)</f>
        <v>34</v>
      </c>
      <c r="BI153" s="31">
        <f>VLOOKUP($A153,'Annual_Prices-Nominal'!$A:$CA,MATCH(BI$3,'Annual_Prices-Nominal'!$A$3:$CA$3,0),0)</f>
        <v>6.6554789999999997</v>
      </c>
      <c r="BJ153" s="32">
        <f>VLOOKUP($A153,'Annual_Prices-Nominal'!$A:$CA,MATCH(BJ$3,'Annual_Prices-Nominal'!$A$3:$CA$3,0),0)</f>
        <v>6.6554789999999997</v>
      </c>
      <c r="BK153" s="32">
        <f>VLOOKUP($A153,'Annual_Prices-Nominal'!$A:$CA,MATCH(BK$3,'Annual_Prices-Nominal'!$A$3:$CA$3,0),0)</f>
        <v>12.75</v>
      </c>
      <c r="BL153" s="32">
        <f>VLOOKUP($A153,'Annual_Prices-Nominal'!$A:$CA,MATCH(BL$3,'Annual_Prices-Nominal'!$A$3:$CA$3,0),0)</f>
        <v>12.75</v>
      </c>
      <c r="BM153" s="32">
        <f>VLOOKUP($A153,'Annual_Prices-Nominal'!$A:$CA,MATCH(BM$3,'Annual_Prices-Nominal'!$A$3:$CA$3,0),0)</f>
        <v>3.83</v>
      </c>
      <c r="BN153" s="32">
        <f>VLOOKUP($A153,'Annual_Prices-Nominal'!$A:$CA,MATCH(BN$3,'Annual_Prices-Nominal'!$A$3:$CA$3,0),0)</f>
        <v>3.83</v>
      </c>
      <c r="BO153" s="32">
        <f>VLOOKUP($A153,'Annual_Prices-Nominal'!$A:$CA,MATCH(BO$3,'Annual_Prices-Nominal'!$A$3:$CA$3,0),0)</f>
        <v>3.83</v>
      </c>
      <c r="BP153" s="32">
        <f>VLOOKUP($A153,'Annual_Prices-Nominal'!$A:$CA,MATCH(BP$3,'Annual_Prices-Nominal'!$A$3:$CA$3,0),0)</f>
        <v>3.83</v>
      </c>
      <c r="BQ153" s="32">
        <f>VLOOKUP($A153,'Annual_Prices-Nominal'!$A:$CA,MATCH(BQ$3,'Annual_Prices-Nominal'!$A$3:$CA$3,0),0)</f>
        <v>12.75</v>
      </c>
      <c r="BR153" s="32">
        <f>VLOOKUP($A153,'Annual_Prices-Nominal'!$A:$CA,MATCH(BR$3,'Annual_Prices-Nominal'!$A$3:$CA$3,0),0)</f>
        <v>20.399999999999999</v>
      </c>
      <c r="BS153" s="32">
        <f>VLOOKUP($A153,'Annual_Prices-Nominal'!$A:$CA,MATCH(BS$3,'Annual_Prices-Nominal'!$A$3:$CA$3,0),0)</f>
        <v>19.13</v>
      </c>
      <c r="BT153" s="32">
        <f>VLOOKUP($A153,'Annual_Prices-Nominal'!$A:$CA,MATCH(BT$3,'Annual_Prices-Nominal'!$A$3:$CA$3,0),0)</f>
        <v>15.3</v>
      </c>
      <c r="BU153" s="32">
        <f>VLOOKUP($A153,'Annual_Prices-Nominal'!$A:$CA,MATCH(BU$3,'Annual_Prices-Nominal'!$A$3:$CA$3,0),0)</f>
        <v>15.3</v>
      </c>
      <c r="BV153" s="32">
        <f>VLOOKUP($A153,'Annual_Prices-Nominal'!$A:$CA,MATCH(BV$3,'Annual_Prices-Nominal'!$A$3:$CA$3,0),0)</f>
        <v>15.3</v>
      </c>
      <c r="BW153" s="32">
        <f>VLOOKUP($A153,'Annual_Prices-Nominal'!$A:$CA,MATCH(BW$3,'Annual_Prices-Nominal'!$A$3:$CA$3,0),0)</f>
        <v>12.75</v>
      </c>
      <c r="BX153" s="32">
        <f>VLOOKUP($A153,'Annual_Prices-Nominal'!$A:$CA,MATCH(BX$3,'Annual_Prices-Nominal'!$A$3:$CA$3,0),0)</f>
        <v>12.75</v>
      </c>
      <c r="BY153" s="32">
        <f>VLOOKUP($A153,'Annual_Prices-Nominal'!$A:$CA,MATCH(BY$3,'Annual_Prices-Nominal'!$A$3:$CA$3,0),0)</f>
        <v>3.83</v>
      </c>
      <c r="BZ153" s="32">
        <f>VLOOKUP($A153,'Annual_Prices-Nominal'!$A:$CA,MATCH(BZ$3,'Annual_Prices-Nominal'!$A$3:$CA$3,0),0)</f>
        <v>3.83</v>
      </c>
      <c r="CA153" s="32">
        <f>VLOOKUP($A153,'Annual_Prices-Nominal'!$A:$CA,MATCH(CA$3,'Annual_Prices-Nominal'!$A$3:$CA$3,0),0)</f>
        <v>3.8054350000000001</v>
      </c>
      <c r="CB153" s="38">
        <f>VLOOKUP($A153,'Annual_Prices-Nominal'!$A:$CA,MATCH(CB$3,'Annual_Prices-Nominal'!$A$3:$CA$3,0),0)</f>
        <v>2.6500210000000002</v>
      </c>
      <c r="CD153" s="39">
        <f>VLOOKUP($A153,GDP!$A$8:$D$50,3,0)</f>
        <v>1.9065224808351468E-2</v>
      </c>
    </row>
    <row r="154" spans="1:82" ht="14.4" x14ac:dyDescent="0.3">
      <c r="A154" s="23">
        <f t="shared" si="22"/>
        <v>2035</v>
      </c>
      <c r="B154" s="27">
        <f t="shared" si="23"/>
        <v>49491</v>
      </c>
      <c r="C154" s="31">
        <v>41.610259999999997</v>
      </c>
      <c r="D154" s="32">
        <v>36.280349999999999</v>
      </c>
      <c r="E154" s="32">
        <v>43.927320000000002</v>
      </c>
      <c r="F154" s="32">
        <v>37.264110000000002</v>
      </c>
      <c r="G154" s="32">
        <v>44.630369999999999</v>
      </c>
      <c r="H154" s="32">
        <v>37.018500000000003</v>
      </c>
      <c r="I154" s="32">
        <v>34.56</v>
      </c>
      <c r="J154" s="32">
        <v>33.43</v>
      </c>
      <c r="K154" s="32">
        <v>34.03</v>
      </c>
      <c r="L154" s="32">
        <v>32.97</v>
      </c>
      <c r="M154" s="32">
        <v>32.49</v>
      </c>
      <c r="N154" s="32">
        <v>32.4</v>
      </c>
      <c r="P154" s="32">
        <f>VLOOKUP($A154,'Annual_Prices-Nominal'!$A$4:$X$39,MATCH('Forecast-Peak_OffPeak-Nominal'!P$3,'Annual_Prices-Nominal'!$A$3:$X$3,0),FALSE)</f>
        <v>99.962999999999994</v>
      </c>
      <c r="Q154" s="32">
        <f>VLOOKUP($A154,'Annual_Prices-Nominal'!$A$4:$X$39,MATCH('Forecast-Peak_OffPeak-Nominal'!Q$3,'Annual_Prices-Nominal'!$A$3:$X$3,0),FALSE)</f>
        <v>100.81</v>
      </c>
      <c r="R154" s="32">
        <f>VLOOKUP($A154,'Annual_Prices-Nominal'!$A$4:$X$39,MATCH('Forecast-Peak_OffPeak-Nominal'!R$3,'Annual_Prices-Nominal'!$A$3:$X$3,0),FALSE)</f>
        <v>100.28</v>
      </c>
      <c r="S154" s="32">
        <f>VLOOKUP($A154,'Annual_Prices-Nominal'!$A$4:$X$39,MATCH('Forecast-Peak_OffPeak-Nominal'!S$3,'Annual_Prices-Nominal'!$A$3:$X$3,0),FALSE)</f>
        <v>99.34</v>
      </c>
      <c r="T154" s="32">
        <f>VLOOKUP($A154,'Annual_Prices-Nominal'!$A$4:$X$39,MATCH('Forecast-Peak_OffPeak-Nominal'!T$3,'Annual_Prices-Nominal'!$A$3:$X$3,0),FALSE)</f>
        <v>51.711911128830756</v>
      </c>
      <c r="U154" s="32">
        <f>VLOOKUP($A154,'Annual_Prices-Nominal'!$A$4:$X$39,MATCH('Forecast-Peak_OffPeak-Nominal'!U$3,'Annual_Prices-Nominal'!$A$3:$X$3,0),FALSE)</f>
        <v>48.8</v>
      </c>
      <c r="V154" s="32">
        <f>VLOOKUP($A154,'Annual_Prices-Nominal'!$A$4:$X$39,MATCH('Forecast-Peak_OffPeak-Nominal'!V$3,'Annual_Prices-Nominal'!$A$3:$X$3,0),FALSE)</f>
        <v>43.213168695652172</v>
      </c>
      <c r="W154" s="32">
        <f>VLOOKUP($A154,'Annual_Prices-Nominal'!$A$4:$X$39,MATCH('Forecast-Peak_OffPeak-Nominal'!W$3,'Annual_Prices-Nominal'!$A$3:$X$3,0),FALSE)</f>
        <v>17.989999999999998</v>
      </c>
      <c r="X154" s="32">
        <f>VLOOKUP($A154,'Annual_Prices-Nominal'!$A$4:$X$39,MATCH('Forecast-Peak_OffPeak-Nominal'!X$3,'Annual_Prices-Nominal'!$A$3:$X$3,0),FALSE)</f>
        <v>15.47</v>
      </c>
      <c r="Y154" s="38">
        <f>VLOOKUP($A154,'Annual_Prices-Nominal'!$A$4:$X$39,MATCH('Forecast-Peak_OffPeak-Nominal'!Y$3,'Annual_Prices-Nominal'!$A$3:$X$3,0),FALSE)</f>
        <v>43.584595744680854</v>
      </c>
      <c r="AA154" s="31">
        <v>4.5</v>
      </c>
      <c r="AB154" s="32">
        <v>3.85</v>
      </c>
      <c r="AC154" s="32">
        <v>4.09</v>
      </c>
      <c r="AD154" s="32">
        <v>4.2</v>
      </c>
      <c r="AE154" s="32">
        <v>4.4800000000000004</v>
      </c>
      <c r="AF154" s="32">
        <v>4</v>
      </c>
      <c r="AG154" s="38">
        <v>0.37910457874143211</v>
      </c>
      <c r="AI154" s="32">
        <v>4.9945199463800378</v>
      </c>
      <c r="AJ154" s="38">
        <v>4.5514456502816145</v>
      </c>
      <c r="AL154" s="33">
        <v>0.63830843300126272</v>
      </c>
      <c r="AM154" s="33">
        <v>0.85021106407789515</v>
      </c>
      <c r="AO154" s="34">
        <f>VLOOKUP($A154,'Annual_Prices-Nominal'!$A$4:$CH$39,MATCH('Forecast-Peak_OffPeak-Nominal'!AO$3,'Annual_Prices-Nominal'!$A$3:$CH$3,0),FALSE)</f>
        <v>2</v>
      </c>
      <c r="AP154" s="35">
        <f>VLOOKUP($A154,'Annual_Prices-Nominal'!$A$4:$CH$39,MATCH('Forecast-Peak_OffPeak-Nominal'!AP$3,'Annual_Prices-Nominal'!$A$3:$CH$3,0),FALSE)</f>
        <v>2</v>
      </c>
      <c r="AQ154" s="36">
        <f>IF(AND(MONTH($B154)&gt;=5,MONTH($B154)&lt;=9),VLOOKUP($A154,'Annual_Prices-Nominal'!$A$1:$AQ$39,MATCH('Forecast-Peak_OffPeak-Nominal'!AQ$2,'Annual_Prices-Nominal'!$A$2:$AQ$2,0),FALSE),0)</f>
        <v>365</v>
      </c>
      <c r="AR154" s="37">
        <f>IF(AND(MONTH($B154)&gt;=5,MONTH($B154)&lt;=9),VLOOKUP($A154,'Annual_Prices-Nominal'!$A$1:$AQ$39,MATCH('Forecast-Peak_OffPeak-Nominal'!AR$2,'Annual_Prices-Nominal'!$A$2:$AQ$2,0),FALSE),0)</f>
        <v>2500</v>
      </c>
      <c r="AT154" s="83">
        <f>VLOOKUP($A154,'Annual_Prices-Nominal'!$A$4:$CH$39,MATCH('Forecast-Peak_OffPeak-Nominal'!AT$3,'Annual_Prices-Nominal'!$A$3:$CH$3,0),FALSE)</f>
        <v>15.47</v>
      </c>
      <c r="AU154" s="38">
        <f>VLOOKUP($A154,'Annual_Prices-Nominal'!$A$4:$CH$39,MATCH('Forecast-Peak_OffPeak-Nominal'!AU$3,'Annual_Prices-Nominal'!$A$3:$CH$3,0),FALSE)</f>
        <v>15.47</v>
      </c>
      <c r="AV154" s="38">
        <f>VLOOKUP($A154,'Annual_Prices-Nominal'!$A$4:$CH$39,MATCH('Forecast-Peak_OffPeak-Nominal'!AV$3,'Annual_Prices-Nominal'!$A$3:$CH$3,0),FALSE)</f>
        <v>0</v>
      </c>
      <c r="AX154" s="31">
        <f t="shared" si="16"/>
        <v>10.807859740259739</v>
      </c>
      <c r="AY154" s="32">
        <f t="shared" si="17"/>
        <v>10.98183</v>
      </c>
      <c r="AZ154" s="32">
        <f t="shared" si="18"/>
        <v>11.1575925</v>
      </c>
      <c r="BA154" s="32">
        <f t="shared" si="19"/>
        <v>7.7142857142857144</v>
      </c>
      <c r="BB154" s="32">
        <f t="shared" si="20"/>
        <v>7.5959821428571423</v>
      </c>
      <c r="BC154" s="38">
        <f t="shared" si="21"/>
        <v>7.7357142857142858</v>
      </c>
      <c r="BE154" s="60">
        <v>220.82035263332932</v>
      </c>
      <c r="BF154" s="38">
        <v>293.36096265600912</v>
      </c>
      <c r="BH154" s="31">
        <f>VLOOKUP($A154,'Annual_Prices-Nominal'!$A:$CA,MATCH(BH$3,'Annual_Prices-Nominal'!$A$3:$CA$3,0),0)</f>
        <v>34</v>
      </c>
      <c r="BI154" s="31">
        <f>VLOOKUP($A154,'Annual_Prices-Nominal'!$A:$CA,MATCH(BI$3,'Annual_Prices-Nominal'!$A$3:$CA$3,0),0)</f>
        <v>6.6554789999999997</v>
      </c>
      <c r="BJ154" s="32">
        <f>VLOOKUP($A154,'Annual_Prices-Nominal'!$A:$CA,MATCH(BJ$3,'Annual_Prices-Nominal'!$A$3:$CA$3,0),0)</f>
        <v>6.6554789999999997</v>
      </c>
      <c r="BK154" s="32">
        <f>VLOOKUP($A154,'Annual_Prices-Nominal'!$A:$CA,MATCH(BK$3,'Annual_Prices-Nominal'!$A$3:$CA$3,0),0)</f>
        <v>12.75</v>
      </c>
      <c r="BL154" s="32">
        <f>VLOOKUP($A154,'Annual_Prices-Nominal'!$A:$CA,MATCH(BL$3,'Annual_Prices-Nominal'!$A$3:$CA$3,0),0)</f>
        <v>12.75</v>
      </c>
      <c r="BM154" s="32">
        <f>VLOOKUP($A154,'Annual_Prices-Nominal'!$A:$CA,MATCH(BM$3,'Annual_Prices-Nominal'!$A$3:$CA$3,0),0)</f>
        <v>3.83</v>
      </c>
      <c r="BN154" s="32">
        <f>VLOOKUP($A154,'Annual_Prices-Nominal'!$A:$CA,MATCH(BN$3,'Annual_Prices-Nominal'!$A$3:$CA$3,0),0)</f>
        <v>3.83</v>
      </c>
      <c r="BO154" s="32">
        <f>VLOOKUP($A154,'Annual_Prices-Nominal'!$A:$CA,MATCH(BO$3,'Annual_Prices-Nominal'!$A$3:$CA$3,0),0)</f>
        <v>3.83</v>
      </c>
      <c r="BP154" s="32">
        <f>VLOOKUP($A154,'Annual_Prices-Nominal'!$A:$CA,MATCH(BP$3,'Annual_Prices-Nominal'!$A$3:$CA$3,0),0)</f>
        <v>3.83</v>
      </c>
      <c r="BQ154" s="32">
        <f>VLOOKUP($A154,'Annual_Prices-Nominal'!$A:$CA,MATCH(BQ$3,'Annual_Prices-Nominal'!$A$3:$CA$3,0),0)</f>
        <v>12.75</v>
      </c>
      <c r="BR154" s="32">
        <f>VLOOKUP($A154,'Annual_Prices-Nominal'!$A:$CA,MATCH(BR$3,'Annual_Prices-Nominal'!$A$3:$CA$3,0),0)</f>
        <v>20.399999999999999</v>
      </c>
      <c r="BS154" s="32">
        <f>VLOOKUP($A154,'Annual_Prices-Nominal'!$A:$CA,MATCH(BS$3,'Annual_Prices-Nominal'!$A$3:$CA$3,0),0)</f>
        <v>19.13</v>
      </c>
      <c r="BT154" s="32">
        <f>VLOOKUP($A154,'Annual_Prices-Nominal'!$A:$CA,MATCH(BT$3,'Annual_Prices-Nominal'!$A$3:$CA$3,0),0)</f>
        <v>15.3</v>
      </c>
      <c r="BU154" s="32">
        <f>VLOOKUP($A154,'Annual_Prices-Nominal'!$A:$CA,MATCH(BU$3,'Annual_Prices-Nominal'!$A$3:$CA$3,0),0)</f>
        <v>15.3</v>
      </c>
      <c r="BV154" s="32">
        <f>VLOOKUP($A154,'Annual_Prices-Nominal'!$A:$CA,MATCH(BV$3,'Annual_Prices-Nominal'!$A$3:$CA$3,0),0)</f>
        <v>15.3</v>
      </c>
      <c r="BW154" s="32">
        <f>VLOOKUP($A154,'Annual_Prices-Nominal'!$A:$CA,MATCH(BW$3,'Annual_Prices-Nominal'!$A$3:$CA$3,0),0)</f>
        <v>12.75</v>
      </c>
      <c r="BX154" s="32">
        <f>VLOOKUP($A154,'Annual_Prices-Nominal'!$A:$CA,MATCH(BX$3,'Annual_Prices-Nominal'!$A$3:$CA$3,0),0)</f>
        <v>12.75</v>
      </c>
      <c r="BY154" s="32">
        <f>VLOOKUP($A154,'Annual_Prices-Nominal'!$A:$CA,MATCH(BY$3,'Annual_Prices-Nominal'!$A$3:$CA$3,0),0)</f>
        <v>3.83</v>
      </c>
      <c r="BZ154" s="32">
        <f>VLOOKUP($A154,'Annual_Prices-Nominal'!$A:$CA,MATCH(BZ$3,'Annual_Prices-Nominal'!$A$3:$CA$3,0),0)</f>
        <v>3.83</v>
      </c>
      <c r="CA154" s="32">
        <f>VLOOKUP($A154,'Annual_Prices-Nominal'!$A:$CA,MATCH(CA$3,'Annual_Prices-Nominal'!$A$3:$CA$3,0),0)</f>
        <v>3.8054350000000001</v>
      </c>
      <c r="CB154" s="38">
        <f>VLOOKUP($A154,'Annual_Prices-Nominal'!$A:$CA,MATCH(CB$3,'Annual_Prices-Nominal'!$A$3:$CA$3,0),0)</f>
        <v>2.6500210000000002</v>
      </c>
      <c r="CD154" s="39">
        <f>VLOOKUP($A154,GDP!$A$8:$D$50,3,0)</f>
        <v>1.9065224808351468E-2</v>
      </c>
    </row>
    <row r="155" spans="1:82" ht="14.4" x14ac:dyDescent="0.3">
      <c r="A155" s="23">
        <f t="shared" si="22"/>
        <v>2035</v>
      </c>
      <c r="B155" s="27">
        <f t="shared" si="23"/>
        <v>49522</v>
      </c>
      <c r="C155" s="31">
        <v>39.381869999999999</v>
      </c>
      <c r="D155" s="32">
        <v>34.944719999999997</v>
      </c>
      <c r="E155" s="32">
        <v>40.135289999999998</v>
      </c>
      <c r="F155" s="32">
        <v>35.263739999999999</v>
      </c>
      <c r="G155" s="32">
        <v>40.669840000000001</v>
      </c>
      <c r="H155" s="32">
        <v>34.822420000000001</v>
      </c>
      <c r="I155" s="32">
        <v>33.119999999999997</v>
      </c>
      <c r="J155" s="32">
        <v>32.44</v>
      </c>
      <c r="K155" s="32">
        <v>32.74</v>
      </c>
      <c r="L155" s="32">
        <v>32.1</v>
      </c>
      <c r="M155" s="32">
        <v>30.94</v>
      </c>
      <c r="N155" s="32">
        <v>30.86</v>
      </c>
      <c r="P155" s="32">
        <f>VLOOKUP($A155,'Annual_Prices-Nominal'!$A$4:$X$39,MATCH('Forecast-Peak_OffPeak-Nominal'!P$3,'Annual_Prices-Nominal'!$A$3:$X$3,0),FALSE)</f>
        <v>99.962999999999994</v>
      </c>
      <c r="Q155" s="32">
        <f>VLOOKUP($A155,'Annual_Prices-Nominal'!$A$4:$X$39,MATCH('Forecast-Peak_OffPeak-Nominal'!Q$3,'Annual_Prices-Nominal'!$A$3:$X$3,0),FALSE)</f>
        <v>100.81</v>
      </c>
      <c r="R155" s="32">
        <f>VLOOKUP($A155,'Annual_Prices-Nominal'!$A$4:$X$39,MATCH('Forecast-Peak_OffPeak-Nominal'!R$3,'Annual_Prices-Nominal'!$A$3:$X$3,0),FALSE)</f>
        <v>100.28</v>
      </c>
      <c r="S155" s="32">
        <f>VLOOKUP($A155,'Annual_Prices-Nominal'!$A$4:$X$39,MATCH('Forecast-Peak_OffPeak-Nominal'!S$3,'Annual_Prices-Nominal'!$A$3:$X$3,0),FALSE)</f>
        <v>99.34</v>
      </c>
      <c r="T155" s="32">
        <f>VLOOKUP($A155,'Annual_Prices-Nominal'!$A$4:$X$39,MATCH('Forecast-Peak_OffPeak-Nominal'!T$3,'Annual_Prices-Nominal'!$A$3:$X$3,0),FALSE)</f>
        <v>51.711911128830756</v>
      </c>
      <c r="U155" s="32">
        <f>VLOOKUP($A155,'Annual_Prices-Nominal'!$A$4:$X$39,MATCH('Forecast-Peak_OffPeak-Nominal'!U$3,'Annual_Prices-Nominal'!$A$3:$X$3,0),FALSE)</f>
        <v>48.8</v>
      </c>
      <c r="V155" s="32">
        <f>VLOOKUP($A155,'Annual_Prices-Nominal'!$A$4:$X$39,MATCH('Forecast-Peak_OffPeak-Nominal'!V$3,'Annual_Prices-Nominal'!$A$3:$X$3,0),FALSE)</f>
        <v>43.213168695652172</v>
      </c>
      <c r="W155" s="32">
        <f>VLOOKUP($A155,'Annual_Prices-Nominal'!$A$4:$X$39,MATCH('Forecast-Peak_OffPeak-Nominal'!W$3,'Annual_Prices-Nominal'!$A$3:$X$3,0),FALSE)</f>
        <v>17.989999999999998</v>
      </c>
      <c r="X155" s="32">
        <f>VLOOKUP($A155,'Annual_Prices-Nominal'!$A$4:$X$39,MATCH('Forecast-Peak_OffPeak-Nominal'!X$3,'Annual_Prices-Nominal'!$A$3:$X$3,0),FALSE)</f>
        <v>15.47</v>
      </c>
      <c r="Y155" s="38">
        <f>VLOOKUP($A155,'Annual_Prices-Nominal'!$A$4:$X$39,MATCH('Forecast-Peak_OffPeak-Nominal'!Y$3,'Annual_Prices-Nominal'!$A$3:$X$3,0),FALSE)</f>
        <v>43.584595744680854</v>
      </c>
      <c r="AA155" s="31">
        <v>4.4400000000000004</v>
      </c>
      <c r="AB155" s="32">
        <v>3.96</v>
      </c>
      <c r="AC155" s="32">
        <v>4.07</v>
      </c>
      <c r="AD155" s="32">
        <v>4.3099999999999996</v>
      </c>
      <c r="AE155" s="32">
        <v>4.4400000000000004</v>
      </c>
      <c r="AF155" s="32">
        <v>4.1500000000000004</v>
      </c>
      <c r="AG155" s="38">
        <v>0.37910457874143211</v>
      </c>
      <c r="AI155" s="32">
        <v>4.9402845586654678</v>
      </c>
      <c r="AJ155" s="38">
        <v>4.4972102625670445</v>
      </c>
      <c r="AL155" s="33">
        <v>0.64457595002852464</v>
      </c>
      <c r="AM155" s="33">
        <v>0.85647858110515707</v>
      </c>
      <c r="AO155" s="34">
        <f>VLOOKUP($A155,'Annual_Prices-Nominal'!$A$4:$CH$39,MATCH('Forecast-Peak_OffPeak-Nominal'!AO$3,'Annual_Prices-Nominal'!$A$3:$CH$3,0),FALSE)</f>
        <v>2</v>
      </c>
      <c r="AP155" s="35">
        <f>VLOOKUP($A155,'Annual_Prices-Nominal'!$A$4:$CH$39,MATCH('Forecast-Peak_OffPeak-Nominal'!AP$3,'Annual_Prices-Nominal'!$A$3:$CH$3,0),FALSE)</f>
        <v>2</v>
      </c>
      <c r="AQ155" s="36">
        <f>IF(AND(MONTH($B155)&gt;=5,MONTH($B155)&lt;=9),VLOOKUP($A155,'Annual_Prices-Nominal'!$A$1:$AQ$39,MATCH('Forecast-Peak_OffPeak-Nominal'!AQ$2,'Annual_Prices-Nominal'!$A$2:$AQ$2,0),FALSE),0)</f>
        <v>365</v>
      </c>
      <c r="AR155" s="37">
        <f>IF(AND(MONTH($B155)&gt;=5,MONTH($B155)&lt;=9),VLOOKUP($A155,'Annual_Prices-Nominal'!$A$1:$AQ$39,MATCH('Forecast-Peak_OffPeak-Nominal'!AR$2,'Annual_Prices-Nominal'!$A$2:$AQ$2,0),FALSE),0)</f>
        <v>2500</v>
      </c>
      <c r="AT155" s="83">
        <f>VLOOKUP($A155,'Annual_Prices-Nominal'!$A$4:$CH$39,MATCH('Forecast-Peak_OffPeak-Nominal'!AT$3,'Annual_Prices-Nominal'!$A$3:$CH$3,0),FALSE)</f>
        <v>15.47</v>
      </c>
      <c r="AU155" s="38">
        <f>VLOOKUP($A155,'Annual_Prices-Nominal'!$A$4:$CH$39,MATCH('Forecast-Peak_OffPeak-Nominal'!AU$3,'Annual_Prices-Nominal'!$A$3:$CH$3,0),FALSE)</f>
        <v>15.47</v>
      </c>
      <c r="AV155" s="38">
        <f>VLOOKUP($A155,'Annual_Prices-Nominal'!$A$4:$CH$39,MATCH('Forecast-Peak_OffPeak-Nominal'!AV$3,'Annual_Prices-Nominal'!$A$3:$CH$3,0),FALSE)</f>
        <v>0</v>
      </c>
      <c r="AX155" s="31">
        <f t="shared" si="16"/>
        <v>9.944916666666666</v>
      </c>
      <c r="AY155" s="32">
        <f t="shared" si="17"/>
        <v>9.6711542168674693</v>
      </c>
      <c r="AZ155" s="32">
        <f t="shared" si="18"/>
        <v>9.799961445783131</v>
      </c>
      <c r="BA155" s="32">
        <f t="shared" si="19"/>
        <v>7.4594594594594579</v>
      </c>
      <c r="BB155" s="32">
        <f t="shared" si="20"/>
        <v>7.3738738738738734</v>
      </c>
      <c r="BC155" s="38">
        <f t="shared" si="21"/>
        <v>7.1786542923433885</v>
      </c>
      <c r="BE155" s="60">
        <v>220.82035263332932</v>
      </c>
      <c r="BF155" s="38">
        <v>293.36096265600912</v>
      </c>
      <c r="BH155" s="31">
        <f>VLOOKUP($A155,'Annual_Prices-Nominal'!$A:$CA,MATCH(BH$3,'Annual_Prices-Nominal'!$A$3:$CA$3,0),0)</f>
        <v>34</v>
      </c>
      <c r="BI155" s="31">
        <f>VLOOKUP($A155,'Annual_Prices-Nominal'!$A:$CA,MATCH(BI$3,'Annual_Prices-Nominal'!$A$3:$CA$3,0),0)</f>
        <v>6.6554789999999997</v>
      </c>
      <c r="BJ155" s="32">
        <f>VLOOKUP($A155,'Annual_Prices-Nominal'!$A:$CA,MATCH(BJ$3,'Annual_Prices-Nominal'!$A$3:$CA$3,0),0)</f>
        <v>6.6554789999999997</v>
      </c>
      <c r="BK155" s="32">
        <f>VLOOKUP($A155,'Annual_Prices-Nominal'!$A:$CA,MATCH(BK$3,'Annual_Prices-Nominal'!$A$3:$CA$3,0),0)</f>
        <v>12.75</v>
      </c>
      <c r="BL155" s="32">
        <f>VLOOKUP($A155,'Annual_Prices-Nominal'!$A:$CA,MATCH(BL$3,'Annual_Prices-Nominal'!$A$3:$CA$3,0),0)</f>
        <v>12.75</v>
      </c>
      <c r="BM155" s="32">
        <f>VLOOKUP($A155,'Annual_Prices-Nominal'!$A:$CA,MATCH(BM$3,'Annual_Prices-Nominal'!$A$3:$CA$3,0),0)</f>
        <v>3.83</v>
      </c>
      <c r="BN155" s="32">
        <f>VLOOKUP($A155,'Annual_Prices-Nominal'!$A:$CA,MATCH(BN$3,'Annual_Prices-Nominal'!$A$3:$CA$3,0),0)</f>
        <v>3.83</v>
      </c>
      <c r="BO155" s="32">
        <f>VLOOKUP($A155,'Annual_Prices-Nominal'!$A:$CA,MATCH(BO$3,'Annual_Prices-Nominal'!$A$3:$CA$3,0),0)</f>
        <v>3.83</v>
      </c>
      <c r="BP155" s="32">
        <f>VLOOKUP($A155,'Annual_Prices-Nominal'!$A:$CA,MATCH(BP$3,'Annual_Prices-Nominal'!$A$3:$CA$3,0),0)</f>
        <v>3.83</v>
      </c>
      <c r="BQ155" s="32">
        <f>VLOOKUP($A155,'Annual_Prices-Nominal'!$A:$CA,MATCH(BQ$3,'Annual_Prices-Nominal'!$A$3:$CA$3,0),0)</f>
        <v>12.75</v>
      </c>
      <c r="BR155" s="32">
        <f>VLOOKUP($A155,'Annual_Prices-Nominal'!$A:$CA,MATCH(BR$3,'Annual_Prices-Nominal'!$A$3:$CA$3,0),0)</f>
        <v>20.399999999999999</v>
      </c>
      <c r="BS155" s="32">
        <f>VLOOKUP($A155,'Annual_Prices-Nominal'!$A:$CA,MATCH(BS$3,'Annual_Prices-Nominal'!$A$3:$CA$3,0),0)</f>
        <v>19.13</v>
      </c>
      <c r="BT155" s="32">
        <f>VLOOKUP($A155,'Annual_Prices-Nominal'!$A:$CA,MATCH(BT$3,'Annual_Prices-Nominal'!$A$3:$CA$3,0),0)</f>
        <v>15.3</v>
      </c>
      <c r="BU155" s="32">
        <f>VLOOKUP($A155,'Annual_Prices-Nominal'!$A:$CA,MATCH(BU$3,'Annual_Prices-Nominal'!$A$3:$CA$3,0),0)</f>
        <v>15.3</v>
      </c>
      <c r="BV155" s="32">
        <f>VLOOKUP($A155,'Annual_Prices-Nominal'!$A:$CA,MATCH(BV$3,'Annual_Prices-Nominal'!$A$3:$CA$3,0),0)</f>
        <v>15.3</v>
      </c>
      <c r="BW155" s="32">
        <f>VLOOKUP($A155,'Annual_Prices-Nominal'!$A:$CA,MATCH(BW$3,'Annual_Prices-Nominal'!$A$3:$CA$3,0),0)</f>
        <v>12.75</v>
      </c>
      <c r="BX155" s="32">
        <f>VLOOKUP($A155,'Annual_Prices-Nominal'!$A:$CA,MATCH(BX$3,'Annual_Prices-Nominal'!$A$3:$CA$3,0),0)</f>
        <v>12.75</v>
      </c>
      <c r="BY155" s="32">
        <f>VLOOKUP($A155,'Annual_Prices-Nominal'!$A:$CA,MATCH(BY$3,'Annual_Prices-Nominal'!$A$3:$CA$3,0),0)</f>
        <v>3.83</v>
      </c>
      <c r="BZ155" s="32">
        <f>VLOOKUP($A155,'Annual_Prices-Nominal'!$A:$CA,MATCH(BZ$3,'Annual_Prices-Nominal'!$A$3:$CA$3,0),0)</f>
        <v>3.83</v>
      </c>
      <c r="CA155" s="32">
        <f>VLOOKUP($A155,'Annual_Prices-Nominal'!$A:$CA,MATCH(CA$3,'Annual_Prices-Nominal'!$A$3:$CA$3,0),0)</f>
        <v>3.8054350000000001</v>
      </c>
      <c r="CB155" s="38">
        <f>VLOOKUP($A155,'Annual_Prices-Nominal'!$A:$CA,MATCH(CB$3,'Annual_Prices-Nominal'!$A$3:$CA$3,0),0)</f>
        <v>2.6500210000000002</v>
      </c>
      <c r="CD155" s="39">
        <f>VLOOKUP($A155,GDP!$A$8:$D$50,3,0)</f>
        <v>1.9065224808351468E-2</v>
      </c>
    </row>
    <row r="156" spans="1:82" ht="14.4" x14ac:dyDescent="0.3">
      <c r="A156" s="23">
        <f t="shared" si="22"/>
        <v>2035</v>
      </c>
      <c r="B156" s="27">
        <f t="shared" si="23"/>
        <v>49553</v>
      </c>
      <c r="C156" s="31">
        <v>37.263620000000003</v>
      </c>
      <c r="D156" s="32">
        <v>34.437100000000001</v>
      </c>
      <c r="E156" s="32">
        <v>41.751309999999997</v>
      </c>
      <c r="F156" s="32">
        <v>35.066719999999997</v>
      </c>
      <c r="G156" s="32">
        <v>41.791679999999999</v>
      </c>
      <c r="H156" s="32">
        <v>34.29889</v>
      </c>
      <c r="I156" s="32">
        <v>37.75</v>
      </c>
      <c r="J156" s="32">
        <v>33.61</v>
      </c>
      <c r="K156" s="32">
        <v>37.590000000000003</v>
      </c>
      <c r="L156" s="32">
        <v>33.5</v>
      </c>
      <c r="M156" s="32">
        <v>34.99</v>
      </c>
      <c r="N156" s="32">
        <v>31.47</v>
      </c>
      <c r="P156" s="32">
        <f>VLOOKUP($A156,'Annual_Prices-Nominal'!$A$4:$X$39,MATCH('Forecast-Peak_OffPeak-Nominal'!P$3,'Annual_Prices-Nominal'!$A$3:$X$3,0),FALSE)</f>
        <v>99.962999999999994</v>
      </c>
      <c r="Q156" s="32">
        <f>VLOOKUP($A156,'Annual_Prices-Nominal'!$A$4:$X$39,MATCH('Forecast-Peak_OffPeak-Nominal'!Q$3,'Annual_Prices-Nominal'!$A$3:$X$3,0),FALSE)</f>
        <v>100.81</v>
      </c>
      <c r="R156" s="32">
        <f>VLOOKUP($A156,'Annual_Prices-Nominal'!$A$4:$X$39,MATCH('Forecast-Peak_OffPeak-Nominal'!R$3,'Annual_Prices-Nominal'!$A$3:$X$3,0),FALSE)</f>
        <v>100.28</v>
      </c>
      <c r="S156" s="32">
        <f>VLOOKUP($A156,'Annual_Prices-Nominal'!$A$4:$X$39,MATCH('Forecast-Peak_OffPeak-Nominal'!S$3,'Annual_Prices-Nominal'!$A$3:$X$3,0),FALSE)</f>
        <v>99.34</v>
      </c>
      <c r="T156" s="32">
        <f>VLOOKUP($A156,'Annual_Prices-Nominal'!$A$4:$X$39,MATCH('Forecast-Peak_OffPeak-Nominal'!T$3,'Annual_Prices-Nominal'!$A$3:$X$3,0),FALSE)</f>
        <v>51.711911128830756</v>
      </c>
      <c r="U156" s="32">
        <f>VLOOKUP($A156,'Annual_Prices-Nominal'!$A$4:$X$39,MATCH('Forecast-Peak_OffPeak-Nominal'!U$3,'Annual_Prices-Nominal'!$A$3:$X$3,0),FALSE)</f>
        <v>48.8</v>
      </c>
      <c r="V156" s="32">
        <f>VLOOKUP($A156,'Annual_Prices-Nominal'!$A$4:$X$39,MATCH('Forecast-Peak_OffPeak-Nominal'!V$3,'Annual_Prices-Nominal'!$A$3:$X$3,0),FALSE)</f>
        <v>43.213168695652172</v>
      </c>
      <c r="W156" s="32">
        <f>VLOOKUP($A156,'Annual_Prices-Nominal'!$A$4:$X$39,MATCH('Forecast-Peak_OffPeak-Nominal'!W$3,'Annual_Prices-Nominal'!$A$3:$X$3,0),FALSE)</f>
        <v>17.989999999999998</v>
      </c>
      <c r="X156" s="32">
        <f>VLOOKUP($A156,'Annual_Prices-Nominal'!$A$4:$X$39,MATCH('Forecast-Peak_OffPeak-Nominal'!X$3,'Annual_Prices-Nominal'!$A$3:$X$3,0),FALSE)</f>
        <v>15.47</v>
      </c>
      <c r="Y156" s="38">
        <f>VLOOKUP($A156,'Annual_Prices-Nominal'!$A$4:$X$39,MATCH('Forecast-Peak_OffPeak-Nominal'!Y$3,'Annual_Prices-Nominal'!$A$3:$X$3,0),FALSE)</f>
        <v>43.584595744680854</v>
      </c>
      <c r="AA156" s="31">
        <v>4.45</v>
      </c>
      <c r="AB156" s="32">
        <v>4.0999999999999996</v>
      </c>
      <c r="AC156" s="32">
        <v>4.0999999999999996</v>
      </c>
      <c r="AD156" s="32">
        <v>4.45</v>
      </c>
      <c r="AE156" s="32">
        <v>4.45</v>
      </c>
      <c r="AF156" s="32">
        <v>4.18</v>
      </c>
      <c r="AG156" s="38">
        <v>0.37910457874143211</v>
      </c>
      <c r="AI156" s="32">
        <v>4.9465643436217679</v>
      </c>
      <c r="AJ156" s="38">
        <v>4.5034900475233446</v>
      </c>
      <c r="AL156" s="33">
        <v>0.6493567410835912</v>
      </c>
      <c r="AM156" s="33">
        <v>0.86125937216022375</v>
      </c>
      <c r="AO156" s="34">
        <f>VLOOKUP($A156,'Annual_Prices-Nominal'!$A$4:$CH$39,MATCH('Forecast-Peak_OffPeak-Nominal'!AO$3,'Annual_Prices-Nominal'!$A$3:$CH$3,0),FALSE)</f>
        <v>2</v>
      </c>
      <c r="AP156" s="35">
        <f>VLOOKUP($A156,'Annual_Prices-Nominal'!$A$4:$CH$39,MATCH('Forecast-Peak_OffPeak-Nominal'!AP$3,'Annual_Prices-Nominal'!$A$3:$CH$3,0),FALSE)</f>
        <v>2</v>
      </c>
      <c r="AQ156" s="36">
        <f>IF(AND(MONTH($B156)&gt;=5,MONTH($B156)&lt;=9),VLOOKUP($A156,'Annual_Prices-Nominal'!$A$1:$AQ$39,MATCH('Forecast-Peak_OffPeak-Nominal'!AQ$2,'Annual_Prices-Nominal'!$A$2:$AQ$2,0),FALSE),0)</f>
        <v>365</v>
      </c>
      <c r="AR156" s="37">
        <f>IF(AND(MONTH($B156)&gt;=5,MONTH($B156)&lt;=9),VLOOKUP($A156,'Annual_Prices-Nominal'!$A$1:$AQ$39,MATCH('Forecast-Peak_OffPeak-Nominal'!AR$2,'Annual_Prices-Nominal'!$A$2:$AQ$2,0),FALSE),0)</f>
        <v>2500</v>
      </c>
      <c r="AT156" s="83">
        <f>VLOOKUP($A156,'Annual_Prices-Nominal'!$A$4:$CH$39,MATCH('Forecast-Peak_OffPeak-Nominal'!AT$3,'Annual_Prices-Nominal'!$A$3:$CH$3,0),FALSE)</f>
        <v>15.47</v>
      </c>
      <c r="AU156" s="38">
        <f>VLOOKUP($A156,'Annual_Prices-Nominal'!$A$4:$CH$39,MATCH('Forecast-Peak_OffPeak-Nominal'!AU$3,'Annual_Prices-Nominal'!$A$3:$CH$3,0),FALSE)</f>
        <v>15.47</v>
      </c>
      <c r="AV156" s="38">
        <f>VLOOKUP($A156,'Annual_Prices-Nominal'!$A$4:$CH$39,MATCH('Forecast-Peak_OffPeak-Nominal'!AV$3,'Annual_Prices-Nominal'!$A$3:$CH$3,0),FALSE)</f>
        <v>0</v>
      </c>
      <c r="AX156" s="31">
        <f t="shared" si="16"/>
        <v>9.0886878048780506</v>
      </c>
      <c r="AY156" s="32">
        <f t="shared" si="17"/>
        <v>9.988351674641148</v>
      </c>
      <c r="AZ156" s="32">
        <f t="shared" si="18"/>
        <v>9.9980095693779916</v>
      </c>
      <c r="BA156" s="32">
        <f t="shared" si="19"/>
        <v>8.4831460674157295</v>
      </c>
      <c r="BB156" s="32">
        <f t="shared" si="20"/>
        <v>8.4471910112359563</v>
      </c>
      <c r="BC156" s="38">
        <f t="shared" si="21"/>
        <v>7.8629213483146065</v>
      </c>
      <c r="BE156" s="60">
        <v>220.82035263332932</v>
      </c>
      <c r="BF156" s="38">
        <v>293.36096265600912</v>
      </c>
      <c r="BH156" s="31">
        <f>VLOOKUP($A156,'Annual_Prices-Nominal'!$A:$CA,MATCH(BH$3,'Annual_Prices-Nominal'!$A$3:$CA$3,0),0)</f>
        <v>34</v>
      </c>
      <c r="BI156" s="31">
        <f>VLOOKUP($A156,'Annual_Prices-Nominal'!$A:$CA,MATCH(BI$3,'Annual_Prices-Nominal'!$A$3:$CA$3,0),0)</f>
        <v>6.6554789999999997</v>
      </c>
      <c r="BJ156" s="32">
        <f>VLOOKUP($A156,'Annual_Prices-Nominal'!$A:$CA,MATCH(BJ$3,'Annual_Prices-Nominal'!$A$3:$CA$3,0),0)</f>
        <v>6.6554789999999997</v>
      </c>
      <c r="BK156" s="32">
        <f>VLOOKUP($A156,'Annual_Prices-Nominal'!$A:$CA,MATCH(BK$3,'Annual_Prices-Nominal'!$A$3:$CA$3,0),0)</f>
        <v>12.75</v>
      </c>
      <c r="BL156" s="32">
        <f>VLOOKUP($A156,'Annual_Prices-Nominal'!$A:$CA,MATCH(BL$3,'Annual_Prices-Nominal'!$A$3:$CA$3,0),0)</f>
        <v>12.75</v>
      </c>
      <c r="BM156" s="32">
        <f>VLOOKUP($A156,'Annual_Prices-Nominal'!$A:$CA,MATCH(BM$3,'Annual_Prices-Nominal'!$A$3:$CA$3,0),0)</f>
        <v>3.83</v>
      </c>
      <c r="BN156" s="32">
        <f>VLOOKUP($A156,'Annual_Prices-Nominal'!$A:$CA,MATCH(BN$3,'Annual_Prices-Nominal'!$A$3:$CA$3,0),0)</f>
        <v>3.83</v>
      </c>
      <c r="BO156" s="32">
        <f>VLOOKUP($A156,'Annual_Prices-Nominal'!$A:$CA,MATCH(BO$3,'Annual_Prices-Nominal'!$A$3:$CA$3,0),0)</f>
        <v>3.83</v>
      </c>
      <c r="BP156" s="32">
        <f>VLOOKUP($A156,'Annual_Prices-Nominal'!$A:$CA,MATCH(BP$3,'Annual_Prices-Nominal'!$A$3:$CA$3,0),0)</f>
        <v>3.83</v>
      </c>
      <c r="BQ156" s="32">
        <f>VLOOKUP($A156,'Annual_Prices-Nominal'!$A:$CA,MATCH(BQ$3,'Annual_Prices-Nominal'!$A$3:$CA$3,0),0)</f>
        <v>12.75</v>
      </c>
      <c r="BR156" s="32">
        <f>VLOOKUP($A156,'Annual_Prices-Nominal'!$A:$CA,MATCH(BR$3,'Annual_Prices-Nominal'!$A$3:$CA$3,0),0)</f>
        <v>20.399999999999999</v>
      </c>
      <c r="BS156" s="32">
        <f>VLOOKUP($A156,'Annual_Prices-Nominal'!$A:$CA,MATCH(BS$3,'Annual_Prices-Nominal'!$A$3:$CA$3,0),0)</f>
        <v>19.13</v>
      </c>
      <c r="BT156" s="32">
        <f>VLOOKUP($A156,'Annual_Prices-Nominal'!$A:$CA,MATCH(BT$3,'Annual_Prices-Nominal'!$A$3:$CA$3,0),0)</f>
        <v>15.3</v>
      </c>
      <c r="BU156" s="32">
        <f>VLOOKUP($A156,'Annual_Prices-Nominal'!$A:$CA,MATCH(BU$3,'Annual_Prices-Nominal'!$A$3:$CA$3,0),0)</f>
        <v>15.3</v>
      </c>
      <c r="BV156" s="32">
        <f>VLOOKUP($A156,'Annual_Prices-Nominal'!$A:$CA,MATCH(BV$3,'Annual_Prices-Nominal'!$A$3:$CA$3,0),0)</f>
        <v>15.3</v>
      </c>
      <c r="BW156" s="32">
        <f>VLOOKUP($A156,'Annual_Prices-Nominal'!$A:$CA,MATCH(BW$3,'Annual_Prices-Nominal'!$A$3:$CA$3,0),0)</f>
        <v>12.75</v>
      </c>
      <c r="BX156" s="32">
        <f>VLOOKUP($A156,'Annual_Prices-Nominal'!$A:$CA,MATCH(BX$3,'Annual_Prices-Nominal'!$A$3:$CA$3,0),0)</f>
        <v>12.75</v>
      </c>
      <c r="BY156" s="32">
        <f>VLOOKUP($A156,'Annual_Prices-Nominal'!$A:$CA,MATCH(BY$3,'Annual_Prices-Nominal'!$A$3:$CA$3,0),0)</f>
        <v>3.83</v>
      </c>
      <c r="BZ156" s="32">
        <f>VLOOKUP($A156,'Annual_Prices-Nominal'!$A:$CA,MATCH(BZ$3,'Annual_Prices-Nominal'!$A$3:$CA$3,0),0)</f>
        <v>3.83</v>
      </c>
      <c r="CA156" s="32">
        <f>VLOOKUP($A156,'Annual_Prices-Nominal'!$A:$CA,MATCH(CA$3,'Annual_Prices-Nominal'!$A$3:$CA$3,0),0)</f>
        <v>3.8054350000000001</v>
      </c>
      <c r="CB156" s="38">
        <f>VLOOKUP($A156,'Annual_Prices-Nominal'!$A:$CA,MATCH(CB$3,'Annual_Prices-Nominal'!$A$3:$CA$3,0),0)</f>
        <v>2.6500210000000002</v>
      </c>
      <c r="CD156" s="39">
        <f>VLOOKUP($A156,GDP!$A$8:$D$50,3,0)</f>
        <v>1.9065224808351468E-2</v>
      </c>
    </row>
    <row r="157" spans="1:82" ht="14.4" x14ac:dyDescent="0.3">
      <c r="A157" s="23">
        <f t="shared" si="22"/>
        <v>2035</v>
      </c>
      <c r="B157" s="27">
        <f t="shared" si="23"/>
        <v>49583</v>
      </c>
      <c r="C157" s="31">
        <v>34.289050000000003</v>
      </c>
      <c r="D157" s="32">
        <v>33.921199999999999</v>
      </c>
      <c r="E157" s="32">
        <v>35.195340000000002</v>
      </c>
      <c r="F157" s="32">
        <v>33.086820000000003</v>
      </c>
      <c r="G157" s="32">
        <v>34.919620000000002</v>
      </c>
      <c r="H157" s="32">
        <v>32.15202</v>
      </c>
      <c r="I157" s="32">
        <v>31.24</v>
      </c>
      <c r="J157" s="32">
        <v>30.81</v>
      </c>
      <c r="K157" s="32">
        <v>31.31</v>
      </c>
      <c r="L157" s="32">
        <v>30.75</v>
      </c>
      <c r="M157" s="32">
        <v>27.19</v>
      </c>
      <c r="N157" s="32">
        <v>28.91</v>
      </c>
      <c r="P157" s="32">
        <f>VLOOKUP($A157,'Annual_Prices-Nominal'!$A$4:$X$39,MATCH('Forecast-Peak_OffPeak-Nominal'!P$3,'Annual_Prices-Nominal'!$A$3:$X$3,0),FALSE)</f>
        <v>99.962999999999994</v>
      </c>
      <c r="Q157" s="32">
        <f>VLOOKUP($A157,'Annual_Prices-Nominal'!$A$4:$X$39,MATCH('Forecast-Peak_OffPeak-Nominal'!Q$3,'Annual_Prices-Nominal'!$A$3:$X$3,0),FALSE)</f>
        <v>100.81</v>
      </c>
      <c r="R157" s="32">
        <f>VLOOKUP($A157,'Annual_Prices-Nominal'!$A$4:$X$39,MATCH('Forecast-Peak_OffPeak-Nominal'!R$3,'Annual_Prices-Nominal'!$A$3:$X$3,0),FALSE)</f>
        <v>100.28</v>
      </c>
      <c r="S157" s="32">
        <f>VLOOKUP($A157,'Annual_Prices-Nominal'!$A$4:$X$39,MATCH('Forecast-Peak_OffPeak-Nominal'!S$3,'Annual_Prices-Nominal'!$A$3:$X$3,0),FALSE)</f>
        <v>99.34</v>
      </c>
      <c r="T157" s="32">
        <f>VLOOKUP($A157,'Annual_Prices-Nominal'!$A$4:$X$39,MATCH('Forecast-Peak_OffPeak-Nominal'!T$3,'Annual_Prices-Nominal'!$A$3:$X$3,0),FALSE)</f>
        <v>51.711911128830756</v>
      </c>
      <c r="U157" s="32">
        <f>VLOOKUP($A157,'Annual_Prices-Nominal'!$A$4:$X$39,MATCH('Forecast-Peak_OffPeak-Nominal'!U$3,'Annual_Prices-Nominal'!$A$3:$X$3,0),FALSE)</f>
        <v>48.8</v>
      </c>
      <c r="V157" s="32">
        <f>VLOOKUP($A157,'Annual_Prices-Nominal'!$A$4:$X$39,MATCH('Forecast-Peak_OffPeak-Nominal'!V$3,'Annual_Prices-Nominal'!$A$3:$X$3,0),FALSE)</f>
        <v>43.213168695652172</v>
      </c>
      <c r="W157" s="32">
        <f>VLOOKUP($A157,'Annual_Prices-Nominal'!$A$4:$X$39,MATCH('Forecast-Peak_OffPeak-Nominal'!W$3,'Annual_Prices-Nominal'!$A$3:$X$3,0),FALSE)</f>
        <v>17.989999999999998</v>
      </c>
      <c r="X157" s="32">
        <f>VLOOKUP($A157,'Annual_Prices-Nominal'!$A$4:$X$39,MATCH('Forecast-Peak_OffPeak-Nominal'!X$3,'Annual_Prices-Nominal'!$A$3:$X$3,0),FALSE)</f>
        <v>15.47</v>
      </c>
      <c r="Y157" s="38">
        <f>VLOOKUP($A157,'Annual_Prices-Nominal'!$A$4:$X$39,MATCH('Forecast-Peak_OffPeak-Nominal'!Y$3,'Annual_Prices-Nominal'!$A$3:$X$3,0),FALSE)</f>
        <v>43.584595744680854</v>
      </c>
      <c r="AA157" s="31">
        <v>4.4800000000000004</v>
      </c>
      <c r="AB157" s="32">
        <v>4.12</v>
      </c>
      <c r="AC157" s="32">
        <v>4.07</v>
      </c>
      <c r="AD157" s="32">
        <v>4.4800000000000004</v>
      </c>
      <c r="AE157" s="32">
        <v>4.4800000000000004</v>
      </c>
      <c r="AF157" s="32">
        <v>4.34</v>
      </c>
      <c r="AG157" s="38">
        <v>0.37910457874143211</v>
      </c>
      <c r="AI157" s="32">
        <v>4.9805352072722675</v>
      </c>
      <c r="AJ157" s="38">
        <v>4.5374609111738442</v>
      </c>
      <c r="AL157" s="33">
        <v>0.6385880429915316</v>
      </c>
      <c r="AM157" s="33">
        <v>0.85049067406816403</v>
      </c>
      <c r="AO157" s="34">
        <f>VLOOKUP($A157,'Annual_Prices-Nominal'!$A$4:$CH$39,MATCH('Forecast-Peak_OffPeak-Nominal'!AO$3,'Annual_Prices-Nominal'!$A$3:$CH$3,0),FALSE)</f>
        <v>2</v>
      </c>
      <c r="AP157" s="35">
        <f>VLOOKUP($A157,'Annual_Prices-Nominal'!$A$4:$CH$39,MATCH('Forecast-Peak_OffPeak-Nominal'!AP$3,'Annual_Prices-Nominal'!$A$3:$CH$3,0),FALSE)</f>
        <v>2</v>
      </c>
      <c r="AQ157" s="36">
        <f>IF(AND(MONTH($B157)&gt;=5,MONTH($B157)&lt;=9),VLOOKUP($A157,'Annual_Prices-Nominal'!$A$1:$AQ$39,MATCH('Forecast-Peak_OffPeak-Nominal'!AQ$2,'Annual_Prices-Nominal'!$A$2:$AQ$2,0),FALSE),0)</f>
        <v>0</v>
      </c>
      <c r="AR157" s="37">
        <f>IF(AND(MONTH($B157)&gt;=5,MONTH($B157)&lt;=9),VLOOKUP($A157,'Annual_Prices-Nominal'!$A$1:$AQ$39,MATCH('Forecast-Peak_OffPeak-Nominal'!AR$2,'Annual_Prices-Nominal'!$A$2:$AQ$2,0),FALSE),0)</f>
        <v>0</v>
      </c>
      <c r="AT157" s="83">
        <f>VLOOKUP($A157,'Annual_Prices-Nominal'!$A$4:$CH$39,MATCH('Forecast-Peak_OffPeak-Nominal'!AT$3,'Annual_Prices-Nominal'!$A$3:$CH$3,0),FALSE)</f>
        <v>15.47</v>
      </c>
      <c r="AU157" s="38">
        <f>VLOOKUP($A157,'Annual_Prices-Nominal'!$A$4:$CH$39,MATCH('Forecast-Peak_OffPeak-Nominal'!AU$3,'Annual_Prices-Nominal'!$A$3:$CH$3,0),FALSE)</f>
        <v>15.47</v>
      </c>
      <c r="AV157" s="38">
        <f>VLOOKUP($A157,'Annual_Prices-Nominal'!$A$4:$CH$39,MATCH('Forecast-Peak_OffPeak-Nominal'!AV$3,'Annual_Prices-Nominal'!$A$3:$CH$3,0),FALSE)</f>
        <v>0</v>
      </c>
      <c r="AX157" s="31">
        <f t="shared" si="16"/>
        <v>8.3225849514563119</v>
      </c>
      <c r="AY157" s="32">
        <f t="shared" si="17"/>
        <v>8.1095253456221208</v>
      </c>
      <c r="AZ157" s="32">
        <f t="shared" si="18"/>
        <v>8.0459953917050697</v>
      </c>
      <c r="BA157" s="32">
        <f t="shared" si="19"/>
        <v>6.9732142857142847</v>
      </c>
      <c r="BB157" s="32">
        <f t="shared" si="20"/>
        <v>6.9888392857142847</v>
      </c>
      <c r="BC157" s="38">
        <f t="shared" si="21"/>
        <v>6.0691964285714279</v>
      </c>
      <c r="BE157" s="60">
        <v>220.82035263332932</v>
      </c>
      <c r="BF157" s="38">
        <v>293.36096265600912</v>
      </c>
      <c r="BH157" s="31">
        <f>VLOOKUP($A157,'Annual_Prices-Nominal'!$A:$CA,MATCH(BH$3,'Annual_Prices-Nominal'!$A$3:$CA$3,0),0)</f>
        <v>34</v>
      </c>
      <c r="BI157" s="31">
        <f>VLOOKUP($A157,'Annual_Prices-Nominal'!$A:$CA,MATCH(BI$3,'Annual_Prices-Nominal'!$A$3:$CA$3,0),0)</f>
        <v>6.6554789999999997</v>
      </c>
      <c r="BJ157" s="32">
        <f>VLOOKUP($A157,'Annual_Prices-Nominal'!$A:$CA,MATCH(BJ$3,'Annual_Prices-Nominal'!$A$3:$CA$3,0),0)</f>
        <v>6.6554789999999997</v>
      </c>
      <c r="BK157" s="32">
        <f>VLOOKUP($A157,'Annual_Prices-Nominal'!$A:$CA,MATCH(BK$3,'Annual_Prices-Nominal'!$A$3:$CA$3,0),0)</f>
        <v>12.75</v>
      </c>
      <c r="BL157" s="32">
        <f>VLOOKUP($A157,'Annual_Prices-Nominal'!$A:$CA,MATCH(BL$3,'Annual_Prices-Nominal'!$A$3:$CA$3,0),0)</f>
        <v>12.75</v>
      </c>
      <c r="BM157" s="32">
        <f>VLOOKUP($A157,'Annual_Prices-Nominal'!$A:$CA,MATCH(BM$3,'Annual_Prices-Nominal'!$A$3:$CA$3,0),0)</f>
        <v>3.83</v>
      </c>
      <c r="BN157" s="32">
        <f>VLOOKUP($A157,'Annual_Prices-Nominal'!$A:$CA,MATCH(BN$3,'Annual_Prices-Nominal'!$A$3:$CA$3,0),0)</f>
        <v>3.83</v>
      </c>
      <c r="BO157" s="32">
        <f>VLOOKUP($A157,'Annual_Prices-Nominal'!$A:$CA,MATCH(BO$3,'Annual_Prices-Nominal'!$A$3:$CA$3,0),0)</f>
        <v>3.83</v>
      </c>
      <c r="BP157" s="32">
        <f>VLOOKUP($A157,'Annual_Prices-Nominal'!$A:$CA,MATCH(BP$3,'Annual_Prices-Nominal'!$A$3:$CA$3,0),0)</f>
        <v>3.83</v>
      </c>
      <c r="BQ157" s="32">
        <f>VLOOKUP($A157,'Annual_Prices-Nominal'!$A:$CA,MATCH(BQ$3,'Annual_Prices-Nominal'!$A$3:$CA$3,0),0)</f>
        <v>12.75</v>
      </c>
      <c r="BR157" s="32">
        <f>VLOOKUP($A157,'Annual_Prices-Nominal'!$A:$CA,MATCH(BR$3,'Annual_Prices-Nominal'!$A$3:$CA$3,0),0)</f>
        <v>20.399999999999999</v>
      </c>
      <c r="BS157" s="32">
        <f>VLOOKUP($A157,'Annual_Prices-Nominal'!$A:$CA,MATCH(BS$3,'Annual_Prices-Nominal'!$A$3:$CA$3,0),0)</f>
        <v>19.13</v>
      </c>
      <c r="BT157" s="32">
        <f>VLOOKUP($A157,'Annual_Prices-Nominal'!$A:$CA,MATCH(BT$3,'Annual_Prices-Nominal'!$A$3:$CA$3,0),0)</f>
        <v>15.3</v>
      </c>
      <c r="BU157" s="32">
        <f>VLOOKUP($A157,'Annual_Prices-Nominal'!$A:$CA,MATCH(BU$3,'Annual_Prices-Nominal'!$A$3:$CA$3,0),0)</f>
        <v>15.3</v>
      </c>
      <c r="BV157" s="32">
        <f>VLOOKUP($A157,'Annual_Prices-Nominal'!$A:$CA,MATCH(BV$3,'Annual_Prices-Nominal'!$A$3:$CA$3,0),0)</f>
        <v>15.3</v>
      </c>
      <c r="BW157" s="32">
        <f>VLOOKUP($A157,'Annual_Prices-Nominal'!$A:$CA,MATCH(BW$3,'Annual_Prices-Nominal'!$A$3:$CA$3,0),0)</f>
        <v>12.75</v>
      </c>
      <c r="BX157" s="32">
        <f>VLOOKUP($A157,'Annual_Prices-Nominal'!$A:$CA,MATCH(BX$3,'Annual_Prices-Nominal'!$A$3:$CA$3,0),0)</f>
        <v>12.75</v>
      </c>
      <c r="BY157" s="32">
        <f>VLOOKUP($A157,'Annual_Prices-Nominal'!$A:$CA,MATCH(BY$3,'Annual_Prices-Nominal'!$A$3:$CA$3,0),0)</f>
        <v>3.83</v>
      </c>
      <c r="BZ157" s="32">
        <f>VLOOKUP($A157,'Annual_Prices-Nominal'!$A:$CA,MATCH(BZ$3,'Annual_Prices-Nominal'!$A$3:$CA$3,0),0)</f>
        <v>3.83</v>
      </c>
      <c r="CA157" s="32">
        <f>VLOOKUP($A157,'Annual_Prices-Nominal'!$A:$CA,MATCH(CA$3,'Annual_Prices-Nominal'!$A$3:$CA$3,0),0)</f>
        <v>3.8054350000000001</v>
      </c>
      <c r="CB157" s="38">
        <f>VLOOKUP($A157,'Annual_Prices-Nominal'!$A:$CA,MATCH(CB$3,'Annual_Prices-Nominal'!$A$3:$CA$3,0),0)</f>
        <v>2.6500210000000002</v>
      </c>
      <c r="CD157" s="39">
        <f>VLOOKUP($A157,GDP!$A$8:$D$50,3,0)</f>
        <v>1.9065224808351468E-2</v>
      </c>
    </row>
    <row r="158" spans="1:82" ht="14.4" x14ac:dyDescent="0.3">
      <c r="A158" s="23">
        <f t="shared" si="22"/>
        <v>2035</v>
      </c>
      <c r="B158" s="27">
        <f t="shared" si="23"/>
        <v>49614</v>
      </c>
      <c r="C158" s="31">
        <v>31.481629999999999</v>
      </c>
      <c r="D158" s="32">
        <v>30.458300000000001</v>
      </c>
      <c r="E158" s="32">
        <v>35.90596</v>
      </c>
      <c r="F158" s="32">
        <v>34.441299999999998</v>
      </c>
      <c r="G158" s="32">
        <v>35.898319999999998</v>
      </c>
      <c r="H158" s="32">
        <v>33.586559999999999</v>
      </c>
      <c r="I158" s="32">
        <v>33.65</v>
      </c>
      <c r="J158" s="32">
        <v>33.799999999999997</v>
      </c>
      <c r="K158" s="32">
        <v>33.28</v>
      </c>
      <c r="L158" s="32">
        <v>33.630000000000003</v>
      </c>
      <c r="M158" s="32">
        <v>31.9</v>
      </c>
      <c r="N158" s="32">
        <v>32.200000000000003</v>
      </c>
      <c r="P158" s="32">
        <f>VLOOKUP($A158,'Annual_Prices-Nominal'!$A$4:$X$39,MATCH('Forecast-Peak_OffPeak-Nominal'!P$3,'Annual_Prices-Nominal'!$A$3:$X$3,0),FALSE)</f>
        <v>99.962999999999994</v>
      </c>
      <c r="Q158" s="32">
        <f>VLOOKUP($A158,'Annual_Prices-Nominal'!$A$4:$X$39,MATCH('Forecast-Peak_OffPeak-Nominal'!Q$3,'Annual_Prices-Nominal'!$A$3:$X$3,0),FALSE)</f>
        <v>100.81</v>
      </c>
      <c r="R158" s="32">
        <f>VLOOKUP($A158,'Annual_Prices-Nominal'!$A$4:$X$39,MATCH('Forecast-Peak_OffPeak-Nominal'!R$3,'Annual_Prices-Nominal'!$A$3:$X$3,0),FALSE)</f>
        <v>100.28</v>
      </c>
      <c r="S158" s="32">
        <f>VLOOKUP($A158,'Annual_Prices-Nominal'!$A$4:$X$39,MATCH('Forecast-Peak_OffPeak-Nominal'!S$3,'Annual_Prices-Nominal'!$A$3:$X$3,0),FALSE)</f>
        <v>99.34</v>
      </c>
      <c r="T158" s="32">
        <f>VLOOKUP($A158,'Annual_Prices-Nominal'!$A$4:$X$39,MATCH('Forecast-Peak_OffPeak-Nominal'!T$3,'Annual_Prices-Nominal'!$A$3:$X$3,0),FALSE)</f>
        <v>51.711911128830756</v>
      </c>
      <c r="U158" s="32">
        <f>VLOOKUP($A158,'Annual_Prices-Nominal'!$A$4:$X$39,MATCH('Forecast-Peak_OffPeak-Nominal'!U$3,'Annual_Prices-Nominal'!$A$3:$X$3,0),FALSE)</f>
        <v>48.8</v>
      </c>
      <c r="V158" s="32">
        <f>VLOOKUP($A158,'Annual_Prices-Nominal'!$A$4:$X$39,MATCH('Forecast-Peak_OffPeak-Nominal'!V$3,'Annual_Prices-Nominal'!$A$3:$X$3,0),FALSE)</f>
        <v>43.213168695652172</v>
      </c>
      <c r="W158" s="32">
        <f>VLOOKUP($A158,'Annual_Prices-Nominal'!$A$4:$X$39,MATCH('Forecast-Peak_OffPeak-Nominal'!W$3,'Annual_Prices-Nominal'!$A$3:$X$3,0),FALSE)</f>
        <v>17.989999999999998</v>
      </c>
      <c r="X158" s="32">
        <f>VLOOKUP($A158,'Annual_Prices-Nominal'!$A$4:$X$39,MATCH('Forecast-Peak_OffPeak-Nominal'!X$3,'Annual_Prices-Nominal'!$A$3:$X$3,0),FALSE)</f>
        <v>15.47</v>
      </c>
      <c r="Y158" s="38">
        <f>VLOOKUP($A158,'Annual_Prices-Nominal'!$A$4:$X$39,MATCH('Forecast-Peak_OffPeak-Nominal'!Y$3,'Annual_Prices-Nominal'!$A$3:$X$3,0),FALSE)</f>
        <v>43.584595744680854</v>
      </c>
      <c r="AA158" s="31">
        <v>4.88</v>
      </c>
      <c r="AB158" s="32">
        <v>3.98</v>
      </c>
      <c r="AC158" s="32">
        <v>3.7</v>
      </c>
      <c r="AD158" s="32">
        <v>4.46</v>
      </c>
      <c r="AE158" s="32">
        <v>4.8499999999999996</v>
      </c>
      <c r="AF158" s="32">
        <v>4.24</v>
      </c>
      <c r="AG158" s="38">
        <v>0.37910457874143211</v>
      </c>
      <c r="AI158" s="32">
        <v>5.3799727755089677</v>
      </c>
      <c r="AJ158" s="38">
        <v>4.9368984794105444</v>
      </c>
      <c r="AL158" s="33">
        <v>0.65664765353032462</v>
      </c>
      <c r="AM158" s="33">
        <v>0.86855028460695705</v>
      </c>
      <c r="AO158" s="34">
        <f>VLOOKUP($A158,'Annual_Prices-Nominal'!$A$4:$CH$39,MATCH('Forecast-Peak_OffPeak-Nominal'!AO$3,'Annual_Prices-Nominal'!$A$3:$CH$3,0),FALSE)</f>
        <v>2</v>
      </c>
      <c r="AP158" s="35">
        <f>VLOOKUP($A158,'Annual_Prices-Nominal'!$A$4:$CH$39,MATCH('Forecast-Peak_OffPeak-Nominal'!AP$3,'Annual_Prices-Nominal'!$A$3:$CH$3,0),FALSE)</f>
        <v>2</v>
      </c>
      <c r="AQ158" s="36">
        <f>IF(AND(MONTH($B158)&gt;=5,MONTH($B158)&lt;=9),VLOOKUP($A158,'Annual_Prices-Nominal'!$A$1:$AQ$39,MATCH('Forecast-Peak_OffPeak-Nominal'!AQ$2,'Annual_Prices-Nominal'!$A$2:$AQ$2,0),FALSE),0)</f>
        <v>0</v>
      </c>
      <c r="AR158" s="37">
        <f>IF(AND(MONTH($B158)&gt;=5,MONTH($B158)&lt;=9),VLOOKUP($A158,'Annual_Prices-Nominal'!$A$1:$AQ$39,MATCH('Forecast-Peak_OffPeak-Nominal'!AR$2,'Annual_Prices-Nominal'!$A$2:$AQ$2,0),FALSE),0)</f>
        <v>0</v>
      </c>
      <c r="AT158" s="83">
        <f>VLOOKUP($A158,'Annual_Prices-Nominal'!$A$4:$CH$39,MATCH('Forecast-Peak_OffPeak-Nominal'!AT$3,'Annual_Prices-Nominal'!$A$3:$CH$3,0),FALSE)</f>
        <v>15.47</v>
      </c>
      <c r="AU158" s="38">
        <f>VLOOKUP($A158,'Annual_Prices-Nominal'!$A$4:$CH$39,MATCH('Forecast-Peak_OffPeak-Nominal'!AU$3,'Annual_Prices-Nominal'!$A$3:$CH$3,0),FALSE)</f>
        <v>15.47</v>
      </c>
      <c r="AV158" s="38">
        <f>VLOOKUP($A158,'Annual_Prices-Nominal'!$A$4:$CH$39,MATCH('Forecast-Peak_OffPeak-Nominal'!AV$3,'Annual_Prices-Nominal'!$A$3:$CH$3,0),FALSE)</f>
        <v>0</v>
      </c>
      <c r="AX158" s="31">
        <f t="shared" si="16"/>
        <v>7.909957286432161</v>
      </c>
      <c r="AY158" s="32">
        <f t="shared" si="17"/>
        <v>8.4683867924528293</v>
      </c>
      <c r="AZ158" s="32">
        <f t="shared" si="18"/>
        <v>8.4665849056603761</v>
      </c>
      <c r="BA158" s="32">
        <f t="shared" si="19"/>
        <v>6.9381443298969074</v>
      </c>
      <c r="BB158" s="32">
        <f t="shared" si="20"/>
        <v>6.8618556701030933</v>
      </c>
      <c r="BC158" s="38">
        <f t="shared" si="21"/>
        <v>7.1524663677130045</v>
      </c>
      <c r="BE158" s="60">
        <v>220.82035263332932</v>
      </c>
      <c r="BF158" s="38">
        <v>293.36096265600912</v>
      </c>
      <c r="BH158" s="31">
        <f>VLOOKUP($A158,'Annual_Prices-Nominal'!$A:$CA,MATCH(BH$3,'Annual_Prices-Nominal'!$A$3:$CA$3,0),0)</f>
        <v>34</v>
      </c>
      <c r="BI158" s="31">
        <f>VLOOKUP($A158,'Annual_Prices-Nominal'!$A:$CA,MATCH(BI$3,'Annual_Prices-Nominal'!$A$3:$CA$3,0),0)</f>
        <v>6.6554789999999997</v>
      </c>
      <c r="BJ158" s="32">
        <f>VLOOKUP($A158,'Annual_Prices-Nominal'!$A:$CA,MATCH(BJ$3,'Annual_Prices-Nominal'!$A$3:$CA$3,0),0)</f>
        <v>6.6554789999999997</v>
      </c>
      <c r="BK158" s="32">
        <f>VLOOKUP($A158,'Annual_Prices-Nominal'!$A:$CA,MATCH(BK$3,'Annual_Prices-Nominal'!$A$3:$CA$3,0),0)</f>
        <v>12.75</v>
      </c>
      <c r="BL158" s="32">
        <f>VLOOKUP($A158,'Annual_Prices-Nominal'!$A:$CA,MATCH(BL$3,'Annual_Prices-Nominal'!$A$3:$CA$3,0),0)</f>
        <v>12.75</v>
      </c>
      <c r="BM158" s="32">
        <f>VLOOKUP($A158,'Annual_Prices-Nominal'!$A:$CA,MATCH(BM$3,'Annual_Prices-Nominal'!$A$3:$CA$3,0),0)</f>
        <v>3.83</v>
      </c>
      <c r="BN158" s="32">
        <f>VLOOKUP($A158,'Annual_Prices-Nominal'!$A:$CA,MATCH(BN$3,'Annual_Prices-Nominal'!$A$3:$CA$3,0),0)</f>
        <v>3.83</v>
      </c>
      <c r="BO158" s="32">
        <f>VLOOKUP($A158,'Annual_Prices-Nominal'!$A:$CA,MATCH(BO$3,'Annual_Prices-Nominal'!$A$3:$CA$3,0),0)</f>
        <v>3.83</v>
      </c>
      <c r="BP158" s="32">
        <f>VLOOKUP($A158,'Annual_Prices-Nominal'!$A:$CA,MATCH(BP$3,'Annual_Prices-Nominal'!$A$3:$CA$3,0),0)</f>
        <v>3.83</v>
      </c>
      <c r="BQ158" s="32">
        <f>VLOOKUP($A158,'Annual_Prices-Nominal'!$A:$CA,MATCH(BQ$3,'Annual_Prices-Nominal'!$A$3:$CA$3,0),0)</f>
        <v>12.75</v>
      </c>
      <c r="BR158" s="32">
        <f>VLOOKUP($A158,'Annual_Prices-Nominal'!$A:$CA,MATCH(BR$3,'Annual_Prices-Nominal'!$A$3:$CA$3,0),0)</f>
        <v>20.399999999999999</v>
      </c>
      <c r="BS158" s="32">
        <f>VLOOKUP($A158,'Annual_Prices-Nominal'!$A:$CA,MATCH(BS$3,'Annual_Prices-Nominal'!$A$3:$CA$3,0),0)</f>
        <v>19.13</v>
      </c>
      <c r="BT158" s="32">
        <f>VLOOKUP($A158,'Annual_Prices-Nominal'!$A:$CA,MATCH(BT$3,'Annual_Prices-Nominal'!$A$3:$CA$3,0),0)</f>
        <v>15.3</v>
      </c>
      <c r="BU158" s="32">
        <f>VLOOKUP($A158,'Annual_Prices-Nominal'!$A:$CA,MATCH(BU$3,'Annual_Prices-Nominal'!$A$3:$CA$3,0),0)</f>
        <v>15.3</v>
      </c>
      <c r="BV158" s="32">
        <f>VLOOKUP($A158,'Annual_Prices-Nominal'!$A:$CA,MATCH(BV$3,'Annual_Prices-Nominal'!$A$3:$CA$3,0),0)</f>
        <v>15.3</v>
      </c>
      <c r="BW158" s="32">
        <f>VLOOKUP($A158,'Annual_Prices-Nominal'!$A:$CA,MATCH(BW$3,'Annual_Prices-Nominal'!$A$3:$CA$3,0),0)</f>
        <v>12.75</v>
      </c>
      <c r="BX158" s="32">
        <f>VLOOKUP($A158,'Annual_Prices-Nominal'!$A:$CA,MATCH(BX$3,'Annual_Prices-Nominal'!$A$3:$CA$3,0),0)</f>
        <v>12.75</v>
      </c>
      <c r="BY158" s="32">
        <f>VLOOKUP($A158,'Annual_Prices-Nominal'!$A:$CA,MATCH(BY$3,'Annual_Prices-Nominal'!$A$3:$CA$3,0),0)</f>
        <v>3.83</v>
      </c>
      <c r="BZ158" s="32">
        <f>VLOOKUP($A158,'Annual_Prices-Nominal'!$A:$CA,MATCH(BZ$3,'Annual_Prices-Nominal'!$A$3:$CA$3,0),0)</f>
        <v>3.83</v>
      </c>
      <c r="CA158" s="32">
        <f>VLOOKUP($A158,'Annual_Prices-Nominal'!$A:$CA,MATCH(CA$3,'Annual_Prices-Nominal'!$A$3:$CA$3,0),0)</f>
        <v>3.8054350000000001</v>
      </c>
      <c r="CB158" s="38">
        <f>VLOOKUP($A158,'Annual_Prices-Nominal'!$A:$CA,MATCH(CB$3,'Annual_Prices-Nominal'!$A$3:$CA$3,0),0)</f>
        <v>2.6500210000000002</v>
      </c>
      <c r="CD158" s="39">
        <f>VLOOKUP($A158,GDP!$A$8:$D$50,3,0)</f>
        <v>1.9065224808351468E-2</v>
      </c>
    </row>
    <row r="159" spans="1:82" ht="15" thickBot="1" x14ac:dyDescent="0.35">
      <c r="A159" s="23">
        <f t="shared" si="22"/>
        <v>2035</v>
      </c>
      <c r="B159" s="27">
        <f t="shared" si="23"/>
        <v>49644</v>
      </c>
      <c r="C159" s="31">
        <v>40.714359999999999</v>
      </c>
      <c r="D159" s="32">
        <v>39.879910000000002</v>
      </c>
      <c r="E159" s="32">
        <v>41.114190000000001</v>
      </c>
      <c r="F159" s="32">
        <v>40.573149999999998</v>
      </c>
      <c r="G159" s="32">
        <v>41.24512</v>
      </c>
      <c r="H159" s="32">
        <v>39.889800000000001</v>
      </c>
      <c r="I159" s="32">
        <v>36.82</v>
      </c>
      <c r="J159" s="32">
        <v>37.590000000000003</v>
      </c>
      <c r="K159" s="32">
        <v>36.94</v>
      </c>
      <c r="L159" s="32">
        <v>37.61</v>
      </c>
      <c r="M159" s="32">
        <v>34.24</v>
      </c>
      <c r="N159" s="32">
        <v>36.700000000000003</v>
      </c>
      <c r="P159" s="32">
        <f>VLOOKUP($A159,'Annual_Prices-Nominal'!$A$4:$X$39,MATCH('Forecast-Peak_OffPeak-Nominal'!P$3,'Annual_Prices-Nominal'!$A$3:$X$3,0),FALSE)</f>
        <v>99.962999999999994</v>
      </c>
      <c r="Q159" s="32">
        <f>VLOOKUP($A159,'Annual_Prices-Nominal'!$A$4:$X$39,MATCH('Forecast-Peak_OffPeak-Nominal'!Q$3,'Annual_Prices-Nominal'!$A$3:$X$3,0),FALSE)</f>
        <v>100.81</v>
      </c>
      <c r="R159" s="32">
        <f>VLOOKUP($A159,'Annual_Prices-Nominal'!$A$4:$X$39,MATCH('Forecast-Peak_OffPeak-Nominal'!R$3,'Annual_Prices-Nominal'!$A$3:$X$3,0),FALSE)</f>
        <v>100.28</v>
      </c>
      <c r="S159" s="32">
        <f>VLOOKUP($A159,'Annual_Prices-Nominal'!$A$4:$X$39,MATCH('Forecast-Peak_OffPeak-Nominal'!S$3,'Annual_Prices-Nominal'!$A$3:$X$3,0),FALSE)</f>
        <v>99.34</v>
      </c>
      <c r="T159" s="32">
        <f>VLOOKUP($A159,'Annual_Prices-Nominal'!$A$4:$X$39,MATCH('Forecast-Peak_OffPeak-Nominal'!T$3,'Annual_Prices-Nominal'!$A$3:$X$3,0),FALSE)</f>
        <v>51.711911128830756</v>
      </c>
      <c r="U159" s="32">
        <f>VLOOKUP($A159,'Annual_Prices-Nominal'!$A$4:$X$39,MATCH('Forecast-Peak_OffPeak-Nominal'!U$3,'Annual_Prices-Nominal'!$A$3:$X$3,0),FALSE)</f>
        <v>48.8</v>
      </c>
      <c r="V159" s="32">
        <f>VLOOKUP($A159,'Annual_Prices-Nominal'!$A$4:$X$39,MATCH('Forecast-Peak_OffPeak-Nominal'!V$3,'Annual_Prices-Nominal'!$A$3:$X$3,0),FALSE)</f>
        <v>43.213168695652172</v>
      </c>
      <c r="W159" s="32">
        <f>VLOOKUP($A159,'Annual_Prices-Nominal'!$A$4:$X$39,MATCH('Forecast-Peak_OffPeak-Nominal'!W$3,'Annual_Prices-Nominal'!$A$3:$X$3,0),FALSE)</f>
        <v>17.989999999999998</v>
      </c>
      <c r="X159" s="32">
        <f>VLOOKUP($A159,'Annual_Prices-Nominal'!$A$4:$X$39,MATCH('Forecast-Peak_OffPeak-Nominal'!X$3,'Annual_Prices-Nominal'!$A$3:$X$3,0),FALSE)</f>
        <v>15.47</v>
      </c>
      <c r="Y159" s="38">
        <f>VLOOKUP($A159,'Annual_Prices-Nominal'!$A$4:$X$39,MATCH('Forecast-Peak_OffPeak-Nominal'!Y$3,'Annual_Prices-Nominal'!$A$3:$X$3,0),FALSE)</f>
        <v>43.584595744680854</v>
      </c>
      <c r="AA159" s="31">
        <v>5.4</v>
      </c>
      <c r="AB159" s="32">
        <v>5.07</v>
      </c>
      <c r="AC159" s="32">
        <v>4.76</v>
      </c>
      <c r="AD159" s="32">
        <v>5.57</v>
      </c>
      <c r="AE159" s="32">
        <v>5.37</v>
      </c>
      <c r="AF159" s="32">
        <v>5.17</v>
      </c>
      <c r="AG159" s="38">
        <v>0.37910457874143211</v>
      </c>
      <c r="AI159" s="32">
        <v>5.902151400837198</v>
      </c>
      <c r="AJ159" s="38">
        <v>5.4590771047387747</v>
      </c>
      <c r="AL159" s="33">
        <v>0.64304038997194013</v>
      </c>
      <c r="AM159" s="33">
        <v>0.85494302104857256</v>
      </c>
      <c r="AO159" s="34">
        <f>VLOOKUP($A159,'Annual_Prices-Nominal'!$A$4:$CH$39,MATCH('Forecast-Peak_OffPeak-Nominal'!AO$3,'Annual_Prices-Nominal'!$A$3:$CH$3,0),FALSE)</f>
        <v>2</v>
      </c>
      <c r="AP159" s="35">
        <f>VLOOKUP($A159,'Annual_Prices-Nominal'!$A$4:$CH$39,MATCH('Forecast-Peak_OffPeak-Nominal'!AP$3,'Annual_Prices-Nominal'!$A$3:$CH$3,0),FALSE)</f>
        <v>2</v>
      </c>
      <c r="AQ159" s="36">
        <f>IF(AND(MONTH($B159)&gt;=5,MONTH($B159)&lt;=9),VLOOKUP($A159,'Annual_Prices-Nominal'!$A$1:$AQ$39,MATCH('Forecast-Peak_OffPeak-Nominal'!AQ$2,'Annual_Prices-Nominal'!$A$2:$AQ$2,0),FALSE),0)</f>
        <v>0</v>
      </c>
      <c r="AR159" s="37">
        <f>IF(AND(MONTH($B159)&gt;=5,MONTH($B159)&lt;=9),VLOOKUP($A159,'Annual_Prices-Nominal'!$A$1:$AQ$39,MATCH('Forecast-Peak_OffPeak-Nominal'!AR$2,'Annual_Prices-Nominal'!$A$2:$AQ$2,0),FALSE),0)</f>
        <v>0</v>
      </c>
      <c r="AT159" s="83">
        <f>VLOOKUP($A159,'Annual_Prices-Nominal'!$A$4:$CH$39,MATCH('Forecast-Peak_OffPeak-Nominal'!AT$3,'Annual_Prices-Nominal'!$A$3:$CH$3,0),FALSE)</f>
        <v>15.47</v>
      </c>
      <c r="AU159" s="38">
        <f>VLOOKUP($A159,'Annual_Prices-Nominal'!$A$4:$CH$39,MATCH('Forecast-Peak_OffPeak-Nominal'!AU$3,'Annual_Prices-Nominal'!$A$3:$CH$3,0),FALSE)</f>
        <v>15.47</v>
      </c>
      <c r="AV159" s="38">
        <f>VLOOKUP($A159,'Annual_Prices-Nominal'!$A$4:$CH$39,MATCH('Forecast-Peak_OffPeak-Nominal'!AV$3,'Annual_Prices-Nominal'!$A$3:$CH$3,0),FALSE)</f>
        <v>0</v>
      </c>
      <c r="AX159" s="31">
        <f t="shared" si="16"/>
        <v>8.0304457593688365</v>
      </c>
      <c r="AY159" s="32">
        <f t="shared" si="17"/>
        <v>7.9524545454545459</v>
      </c>
      <c r="AZ159" s="32">
        <f t="shared" si="18"/>
        <v>7.9777794970986458</v>
      </c>
      <c r="BA159" s="32">
        <f t="shared" si="19"/>
        <v>6.8566108007448792</v>
      </c>
      <c r="BB159" s="32">
        <f t="shared" si="20"/>
        <v>6.8789571694599623</v>
      </c>
      <c r="BC159" s="38">
        <f t="shared" si="21"/>
        <v>6.1472172351885099</v>
      </c>
      <c r="BE159" s="60">
        <v>220.82035263332932</v>
      </c>
      <c r="BF159" s="38">
        <v>293.36096265600912</v>
      </c>
      <c r="BH159" s="31">
        <f>VLOOKUP($A159,'Annual_Prices-Nominal'!$A:$CA,MATCH(BH$3,'Annual_Prices-Nominal'!$A$3:$CA$3,0),0)</f>
        <v>34</v>
      </c>
      <c r="BI159" s="31">
        <f>VLOOKUP($A159,'Annual_Prices-Nominal'!$A:$CA,MATCH(BI$3,'Annual_Prices-Nominal'!$A$3:$CA$3,0),0)</f>
        <v>6.6554789999999997</v>
      </c>
      <c r="BJ159" s="32">
        <f>VLOOKUP($A159,'Annual_Prices-Nominal'!$A:$CA,MATCH(BJ$3,'Annual_Prices-Nominal'!$A$3:$CA$3,0),0)</f>
        <v>6.6554789999999997</v>
      </c>
      <c r="BK159" s="32">
        <f>VLOOKUP($A159,'Annual_Prices-Nominal'!$A:$CA,MATCH(BK$3,'Annual_Prices-Nominal'!$A$3:$CA$3,0),0)</f>
        <v>12.75</v>
      </c>
      <c r="BL159" s="32">
        <f>VLOOKUP($A159,'Annual_Prices-Nominal'!$A:$CA,MATCH(BL$3,'Annual_Prices-Nominal'!$A$3:$CA$3,0),0)</f>
        <v>12.75</v>
      </c>
      <c r="BM159" s="32">
        <f>VLOOKUP($A159,'Annual_Prices-Nominal'!$A:$CA,MATCH(BM$3,'Annual_Prices-Nominal'!$A$3:$CA$3,0),0)</f>
        <v>3.83</v>
      </c>
      <c r="BN159" s="32">
        <f>VLOOKUP($A159,'Annual_Prices-Nominal'!$A:$CA,MATCH(BN$3,'Annual_Prices-Nominal'!$A$3:$CA$3,0),0)</f>
        <v>3.83</v>
      </c>
      <c r="BO159" s="32">
        <f>VLOOKUP($A159,'Annual_Prices-Nominal'!$A:$CA,MATCH(BO$3,'Annual_Prices-Nominal'!$A$3:$CA$3,0),0)</f>
        <v>3.83</v>
      </c>
      <c r="BP159" s="32">
        <f>VLOOKUP($A159,'Annual_Prices-Nominal'!$A:$CA,MATCH(BP$3,'Annual_Prices-Nominal'!$A$3:$CA$3,0),0)</f>
        <v>3.83</v>
      </c>
      <c r="BQ159" s="32">
        <f>VLOOKUP($A159,'Annual_Prices-Nominal'!$A:$CA,MATCH(BQ$3,'Annual_Prices-Nominal'!$A$3:$CA$3,0),0)</f>
        <v>12.75</v>
      </c>
      <c r="BR159" s="32">
        <f>VLOOKUP($A159,'Annual_Prices-Nominal'!$A:$CA,MATCH(BR$3,'Annual_Prices-Nominal'!$A$3:$CA$3,0),0)</f>
        <v>20.399999999999999</v>
      </c>
      <c r="BS159" s="32">
        <f>VLOOKUP($A159,'Annual_Prices-Nominal'!$A:$CA,MATCH(BS$3,'Annual_Prices-Nominal'!$A$3:$CA$3,0),0)</f>
        <v>19.13</v>
      </c>
      <c r="BT159" s="32">
        <f>VLOOKUP($A159,'Annual_Prices-Nominal'!$A:$CA,MATCH(BT$3,'Annual_Prices-Nominal'!$A$3:$CA$3,0),0)</f>
        <v>15.3</v>
      </c>
      <c r="BU159" s="32">
        <f>VLOOKUP($A159,'Annual_Prices-Nominal'!$A:$CA,MATCH(BU$3,'Annual_Prices-Nominal'!$A$3:$CA$3,0),0)</f>
        <v>15.3</v>
      </c>
      <c r="BV159" s="32">
        <f>VLOOKUP($A159,'Annual_Prices-Nominal'!$A:$CA,MATCH(BV$3,'Annual_Prices-Nominal'!$A$3:$CA$3,0),0)</f>
        <v>15.3</v>
      </c>
      <c r="BW159" s="32">
        <f>VLOOKUP($A159,'Annual_Prices-Nominal'!$A:$CA,MATCH(BW$3,'Annual_Prices-Nominal'!$A$3:$CA$3,0),0)</f>
        <v>12.75</v>
      </c>
      <c r="BX159" s="32">
        <f>VLOOKUP($A159,'Annual_Prices-Nominal'!$A:$CA,MATCH(BX$3,'Annual_Prices-Nominal'!$A$3:$CA$3,0),0)</f>
        <v>12.75</v>
      </c>
      <c r="BY159" s="32">
        <f>VLOOKUP($A159,'Annual_Prices-Nominal'!$A:$CA,MATCH(BY$3,'Annual_Prices-Nominal'!$A$3:$CA$3,0),0)</f>
        <v>3.83</v>
      </c>
      <c r="BZ159" s="32">
        <f>VLOOKUP($A159,'Annual_Prices-Nominal'!$A:$CA,MATCH(BZ$3,'Annual_Prices-Nominal'!$A$3:$CA$3,0),0)</f>
        <v>3.83</v>
      </c>
      <c r="CA159" s="32">
        <f>VLOOKUP($A159,'Annual_Prices-Nominal'!$A:$CA,MATCH(CA$3,'Annual_Prices-Nominal'!$A$3:$CA$3,0),0)</f>
        <v>3.8054350000000001</v>
      </c>
      <c r="CB159" s="38">
        <f>VLOOKUP($A159,'Annual_Prices-Nominal'!$A:$CA,MATCH(CB$3,'Annual_Prices-Nominal'!$A$3:$CA$3,0),0)</f>
        <v>2.6500210000000002</v>
      </c>
      <c r="CD159" s="39">
        <f>VLOOKUP($A159,GDP!$A$8:$D$50,3,0)</f>
        <v>1.9065224808351468E-2</v>
      </c>
    </row>
    <row r="160" spans="1:82" ht="14.4" x14ac:dyDescent="0.3">
      <c r="A160" s="23">
        <f t="shared" si="22"/>
        <v>2036</v>
      </c>
      <c r="B160" s="27">
        <f t="shared" si="23"/>
        <v>49675</v>
      </c>
      <c r="C160" s="28">
        <v>45.462949999999999</v>
      </c>
      <c r="D160" s="29">
        <v>46.444090000000003</v>
      </c>
      <c r="E160" s="29">
        <v>42.820070000000001</v>
      </c>
      <c r="F160" s="29">
        <v>41.029310000000002</v>
      </c>
      <c r="G160" s="29">
        <v>43.316299999999998</v>
      </c>
      <c r="H160" s="29">
        <v>39.449640000000002</v>
      </c>
      <c r="I160" s="29">
        <v>36.520000000000003</v>
      </c>
      <c r="J160" s="29">
        <v>36.33</v>
      </c>
      <c r="K160" s="29">
        <v>36.46</v>
      </c>
      <c r="L160" s="29">
        <v>36.130000000000003</v>
      </c>
      <c r="M160" s="29">
        <v>33.85</v>
      </c>
      <c r="N160" s="29">
        <v>34.69</v>
      </c>
      <c r="P160" s="29">
        <f>VLOOKUP($A160,'Annual_Prices-Nominal'!$A$4:$X$39,MATCH('Forecast-Peak_OffPeak-Nominal'!P$3,'Annual_Prices-Nominal'!$A$3:$X$3,0),FALSE)</f>
        <v>101.96599999999999</v>
      </c>
      <c r="Q160" s="29">
        <f>VLOOKUP($A160,'Annual_Prices-Nominal'!$A$4:$X$39,MATCH('Forecast-Peak_OffPeak-Nominal'!Q$3,'Annual_Prices-Nominal'!$A$3:$X$3,0),FALSE)</f>
        <v>102.83</v>
      </c>
      <c r="R160" s="29">
        <f>VLOOKUP($A160,'Annual_Prices-Nominal'!$A$4:$X$39,MATCH('Forecast-Peak_OffPeak-Nominal'!R$3,'Annual_Prices-Nominal'!$A$3:$X$3,0),FALSE)</f>
        <v>101.75</v>
      </c>
      <c r="S160" s="29">
        <f>VLOOKUP($A160,'Annual_Prices-Nominal'!$A$4:$X$39,MATCH('Forecast-Peak_OffPeak-Nominal'!S$3,'Annual_Prices-Nominal'!$A$3:$X$3,0),FALSE)</f>
        <v>100.81</v>
      </c>
      <c r="T160" s="29">
        <f>VLOOKUP($A160,'Annual_Prices-Nominal'!$A$4:$X$39,MATCH('Forecast-Peak_OffPeak-Nominal'!T$3,'Annual_Prices-Nominal'!$A$3:$X$3,0),FALSE)</f>
        <v>52.782011474583051</v>
      </c>
      <c r="U160" s="29">
        <f>VLOOKUP($A160,'Annual_Prices-Nominal'!$A$4:$X$39,MATCH('Forecast-Peak_OffPeak-Nominal'!U$3,'Annual_Prices-Nominal'!$A$3:$X$3,0),FALSE)</f>
        <v>48.92</v>
      </c>
      <c r="V160" s="29">
        <f>VLOOKUP($A160,'Annual_Prices-Nominal'!$A$4:$X$39,MATCH('Forecast-Peak_OffPeak-Nominal'!V$3,'Annual_Prices-Nominal'!$A$3:$X$3,0),FALSE)</f>
        <v>44.034024347826076</v>
      </c>
      <c r="W160" s="29">
        <f>VLOOKUP($A160,'Annual_Prices-Nominal'!$A$4:$X$39,MATCH('Forecast-Peak_OffPeak-Nominal'!W$3,'Annual_Prices-Nominal'!$A$3:$X$3,0),FALSE)</f>
        <v>18.72</v>
      </c>
      <c r="X160" s="29">
        <f>VLOOKUP($A160,'Annual_Prices-Nominal'!$A$4:$X$39,MATCH('Forecast-Peak_OffPeak-Nominal'!X$3,'Annual_Prices-Nominal'!$A$3:$X$3,0),FALSE)</f>
        <v>16.100000000000001</v>
      </c>
      <c r="Y160" s="30">
        <f>VLOOKUP($A160,'Annual_Prices-Nominal'!$A$4:$X$39,MATCH('Forecast-Peak_OffPeak-Nominal'!Y$3,'Annual_Prices-Nominal'!$A$3:$X$3,0),FALSE)</f>
        <v>44.540510638297874</v>
      </c>
      <c r="AA160" s="31">
        <v>5.32</v>
      </c>
      <c r="AB160" s="32">
        <v>5.0999999999999996</v>
      </c>
      <c r="AC160" s="32">
        <v>4.92</v>
      </c>
      <c r="AD160" s="32">
        <v>5.6</v>
      </c>
      <c r="AE160" s="32">
        <v>5.3</v>
      </c>
      <c r="AF160" s="32">
        <v>5.25</v>
      </c>
      <c r="AG160" s="38">
        <v>0.3871092834157977</v>
      </c>
      <c r="AI160" s="32">
        <v>5.8042742327473391</v>
      </c>
      <c r="AJ160" s="38">
        <v>5.3764160656811741</v>
      </c>
      <c r="AL160" s="33">
        <v>0.67136437510372482</v>
      </c>
      <c r="AM160" s="33">
        <v>0.88541838961303221</v>
      </c>
      <c r="AO160" s="34">
        <f>VLOOKUP($A160,'Annual_Prices-Nominal'!$A$4:$CH$39,MATCH('Forecast-Peak_OffPeak-Nominal'!AO$3,'Annual_Prices-Nominal'!$A$3:$CH$3,0),FALSE)</f>
        <v>2</v>
      </c>
      <c r="AP160" s="35">
        <f>VLOOKUP($A160,'Annual_Prices-Nominal'!$A$4:$CH$39,MATCH('Forecast-Peak_OffPeak-Nominal'!AP$3,'Annual_Prices-Nominal'!$A$3:$CH$3,0),FALSE)</f>
        <v>2</v>
      </c>
      <c r="AQ160" s="36">
        <f>IF(AND(MONTH($B160)&gt;=5,MONTH($B160)&lt;=9),VLOOKUP($A160,'Annual_Prices-Nominal'!$A$1:$AQ$39,MATCH('Forecast-Peak_OffPeak-Nominal'!AQ$2,'Annual_Prices-Nominal'!$A$2:$AQ$2,0),FALSE),0)</f>
        <v>0</v>
      </c>
      <c r="AR160" s="37">
        <f>IF(AND(MONTH($B160)&gt;=5,MONTH($B160)&lt;=9),VLOOKUP($A160,'Annual_Prices-Nominal'!$A$1:$AQ$39,MATCH('Forecast-Peak_OffPeak-Nominal'!AR$2,'Annual_Prices-Nominal'!$A$2:$AQ$2,0),FALSE),0)</f>
        <v>0</v>
      </c>
      <c r="AT160" s="83">
        <f>VLOOKUP($A160,'Annual_Prices-Nominal'!$A$4:$CH$39,MATCH('Forecast-Peak_OffPeak-Nominal'!AT$3,'Annual_Prices-Nominal'!$A$3:$CH$3,0),FALSE)</f>
        <v>16.559999999999999</v>
      </c>
      <c r="AU160" s="38">
        <f>VLOOKUP($A160,'Annual_Prices-Nominal'!$A$4:$CH$39,MATCH('Forecast-Peak_OffPeak-Nominal'!AU$3,'Annual_Prices-Nominal'!$A$3:$CH$3,0),FALSE)</f>
        <v>16.559999999999999</v>
      </c>
      <c r="AV160" s="38">
        <f>VLOOKUP($A160,'Annual_Prices-Nominal'!$A$4:$CH$39,MATCH('Forecast-Peak_OffPeak-Nominal'!AV$3,'Annual_Prices-Nominal'!$A$3:$CH$3,0),FALSE)</f>
        <v>0</v>
      </c>
      <c r="AX160" s="31">
        <f t="shared" si="16"/>
        <v>8.9143039215686279</v>
      </c>
      <c r="AY160" s="32">
        <f t="shared" si="17"/>
        <v>8.1562038095238094</v>
      </c>
      <c r="AZ160" s="32">
        <f t="shared" si="18"/>
        <v>8.2507238095238087</v>
      </c>
      <c r="BA160" s="32">
        <f t="shared" si="19"/>
        <v>6.8905660377358497</v>
      </c>
      <c r="BB160" s="32">
        <f t="shared" si="20"/>
        <v>6.879245283018868</v>
      </c>
      <c r="BC160" s="38">
        <f t="shared" si="21"/>
        <v>6.0446428571428577</v>
      </c>
      <c r="BE160" s="60">
        <v>225.11868386049795</v>
      </c>
      <c r="BF160" s="38">
        <v>299.0713175738386</v>
      </c>
      <c r="BH160" s="31">
        <f>VLOOKUP($A160,'Annual_Prices-Nominal'!$A:$CA,MATCH(BH$3,'Annual_Prices-Nominal'!$A$3:$CA$3,0),0)</f>
        <v>34</v>
      </c>
      <c r="BI160" s="31">
        <f>VLOOKUP($A160,'Annual_Prices-Nominal'!$A:$CA,MATCH(BI$3,'Annual_Prices-Nominal'!$A$3:$CA$3,0),0)</f>
        <v>4.8107889999999998</v>
      </c>
      <c r="BJ160" s="32">
        <f>VLOOKUP($A160,'Annual_Prices-Nominal'!$A:$CA,MATCH(BJ$3,'Annual_Prices-Nominal'!$A$3:$CA$3,0),0)</f>
        <v>4.8107889999999998</v>
      </c>
      <c r="BK160" s="32">
        <f>VLOOKUP($A160,'Annual_Prices-Nominal'!$A:$CA,MATCH(BK$3,'Annual_Prices-Nominal'!$A$3:$CA$3,0),0)</f>
        <v>13.01</v>
      </c>
      <c r="BL160" s="32">
        <f>VLOOKUP($A160,'Annual_Prices-Nominal'!$A:$CA,MATCH(BL$3,'Annual_Prices-Nominal'!$A$3:$CA$3,0),0)</f>
        <v>13.01</v>
      </c>
      <c r="BM160" s="32">
        <f>VLOOKUP($A160,'Annual_Prices-Nominal'!$A:$CA,MATCH(BM$3,'Annual_Prices-Nominal'!$A$3:$CA$3,0),0)</f>
        <v>3.9</v>
      </c>
      <c r="BN160" s="32">
        <f>VLOOKUP($A160,'Annual_Prices-Nominal'!$A:$CA,MATCH(BN$3,'Annual_Prices-Nominal'!$A$3:$CA$3,0),0)</f>
        <v>3.9</v>
      </c>
      <c r="BO160" s="32">
        <f>VLOOKUP($A160,'Annual_Prices-Nominal'!$A:$CA,MATCH(BO$3,'Annual_Prices-Nominal'!$A$3:$CA$3,0),0)</f>
        <v>3.9</v>
      </c>
      <c r="BP160" s="32">
        <f>VLOOKUP($A160,'Annual_Prices-Nominal'!$A:$CA,MATCH(BP$3,'Annual_Prices-Nominal'!$A$3:$CA$3,0),0)</f>
        <v>3.9</v>
      </c>
      <c r="BQ160" s="32">
        <f>VLOOKUP($A160,'Annual_Prices-Nominal'!$A:$CA,MATCH(BQ$3,'Annual_Prices-Nominal'!$A$3:$CA$3,0),0)</f>
        <v>13.01</v>
      </c>
      <c r="BR160" s="32">
        <f>VLOOKUP($A160,'Annual_Prices-Nominal'!$A:$CA,MATCH(BR$3,'Annual_Prices-Nominal'!$A$3:$CA$3,0),0)</f>
        <v>20.81</v>
      </c>
      <c r="BS160" s="32">
        <f>VLOOKUP($A160,'Annual_Prices-Nominal'!$A:$CA,MATCH(BS$3,'Annual_Prices-Nominal'!$A$3:$CA$3,0),0)</f>
        <v>19.510000000000002</v>
      </c>
      <c r="BT160" s="32">
        <f>VLOOKUP($A160,'Annual_Prices-Nominal'!$A:$CA,MATCH(BT$3,'Annual_Prices-Nominal'!$A$3:$CA$3,0),0)</f>
        <v>15.61</v>
      </c>
      <c r="BU160" s="32">
        <f>VLOOKUP($A160,'Annual_Prices-Nominal'!$A:$CA,MATCH(BU$3,'Annual_Prices-Nominal'!$A$3:$CA$3,0),0)</f>
        <v>15.61</v>
      </c>
      <c r="BV160" s="32">
        <f>VLOOKUP($A160,'Annual_Prices-Nominal'!$A:$CA,MATCH(BV$3,'Annual_Prices-Nominal'!$A$3:$CA$3,0),0)</f>
        <v>15.61</v>
      </c>
      <c r="BW160" s="32">
        <f>VLOOKUP($A160,'Annual_Prices-Nominal'!$A:$CA,MATCH(BW$3,'Annual_Prices-Nominal'!$A$3:$CA$3,0),0)</f>
        <v>13.01</v>
      </c>
      <c r="BX160" s="32">
        <f>VLOOKUP($A160,'Annual_Prices-Nominal'!$A:$CA,MATCH(BX$3,'Annual_Prices-Nominal'!$A$3:$CA$3,0),0)</f>
        <v>11.71</v>
      </c>
      <c r="BY160" s="32">
        <f>VLOOKUP($A160,'Annual_Prices-Nominal'!$A:$CA,MATCH(BY$3,'Annual_Prices-Nominal'!$A$3:$CA$3,0),0)</f>
        <v>3.9</v>
      </c>
      <c r="BZ160" s="32">
        <f>VLOOKUP($A160,'Annual_Prices-Nominal'!$A:$CA,MATCH(BZ$3,'Annual_Prices-Nominal'!$A$3:$CA$3,0),0)</f>
        <v>3.9</v>
      </c>
      <c r="CA160" s="32">
        <f>VLOOKUP($A160,'Annual_Prices-Nominal'!$A:$CA,MATCH(CA$3,'Annual_Prices-Nominal'!$A$3:$CA$3,0),0)</f>
        <v>3.5536919999999999</v>
      </c>
      <c r="CB160" s="38">
        <f>VLOOKUP($A160,'Annual_Prices-Nominal'!$A:$CA,MATCH(CB$3,'Annual_Prices-Nominal'!$A$3:$CA$3,0),0)</f>
        <v>1.9340539999999999</v>
      </c>
      <c r="CD160" s="39">
        <f>VLOOKUP($A160,GDP!$A$8:$D$50,3,0)</f>
        <v>1.9465285585817203E-2</v>
      </c>
    </row>
    <row r="161" spans="1:82" ht="14.4" x14ac:dyDescent="0.3">
      <c r="A161" s="23">
        <f t="shared" si="22"/>
        <v>2036</v>
      </c>
      <c r="B161" s="27">
        <f t="shared" si="23"/>
        <v>49706</v>
      </c>
      <c r="C161" s="31">
        <v>37.822020000000002</v>
      </c>
      <c r="D161" s="32">
        <v>37.933300000000003</v>
      </c>
      <c r="E161" s="32">
        <v>39.089309999999998</v>
      </c>
      <c r="F161" s="32">
        <v>38.305340000000001</v>
      </c>
      <c r="G161" s="32">
        <v>38.884219999999999</v>
      </c>
      <c r="H161" s="32">
        <v>37.216709999999999</v>
      </c>
      <c r="I161" s="32">
        <v>33.409999999999997</v>
      </c>
      <c r="J161" s="32">
        <v>35.9</v>
      </c>
      <c r="K161" s="32">
        <v>32.979999999999997</v>
      </c>
      <c r="L161" s="32">
        <v>35.85</v>
      </c>
      <c r="M161" s="32">
        <v>30.45</v>
      </c>
      <c r="N161" s="32">
        <v>33.81</v>
      </c>
      <c r="P161" s="32">
        <f>VLOOKUP($A161,'Annual_Prices-Nominal'!$A$4:$X$39,MATCH('Forecast-Peak_OffPeak-Nominal'!P$3,'Annual_Prices-Nominal'!$A$3:$X$3,0),FALSE)</f>
        <v>101.96599999999999</v>
      </c>
      <c r="Q161" s="32">
        <f>VLOOKUP($A161,'Annual_Prices-Nominal'!$A$4:$X$39,MATCH('Forecast-Peak_OffPeak-Nominal'!Q$3,'Annual_Prices-Nominal'!$A$3:$X$3,0),FALSE)</f>
        <v>102.83</v>
      </c>
      <c r="R161" s="32">
        <f>VLOOKUP($A161,'Annual_Prices-Nominal'!$A$4:$X$39,MATCH('Forecast-Peak_OffPeak-Nominal'!R$3,'Annual_Prices-Nominal'!$A$3:$X$3,0),FALSE)</f>
        <v>101.75</v>
      </c>
      <c r="S161" s="32">
        <f>VLOOKUP($A161,'Annual_Prices-Nominal'!$A$4:$X$39,MATCH('Forecast-Peak_OffPeak-Nominal'!S$3,'Annual_Prices-Nominal'!$A$3:$X$3,0),FALSE)</f>
        <v>100.81</v>
      </c>
      <c r="T161" s="32">
        <f>VLOOKUP($A161,'Annual_Prices-Nominal'!$A$4:$X$39,MATCH('Forecast-Peak_OffPeak-Nominal'!T$3,'Annual_Prices-Nominal'!$A$3:$X$3,0),FALSE)</f>
        <v>52.782011474583051</v>
      </c>
      <c r="U161" s="32">
        <f>VLOOKUP($A161,'Annual_Prices-Nominal'!$A$4:$X$39,MATCH('Forecast-Peak_OffPeak-Nominal'!U$3,'Annual_Prices-Nominal'!$A$3:$X$3,0),FALSE)</f>
        <v>48.92</v>
      </c>
      <c r="V161" s="32">
        <f>VLOOKUP($A161,'Annual_Prices-Nominal'!$A$4:$X$39,MATCH('Forecast-Peak_OffPeak-Nominal'!V$3,'Annual_Prices-Nominal'!$A$3:$X$3,0),FALSE)</f>
        <v>44.034024347826076</v>
      </c>
      <c r="W161" s="32">
        <f>VLOOKUP($A161,'Annual_Prices-Nominal'!$A$4:$X$39,MATCH('Forecast-Peak_OffPeak-Nominal'!W$3,'Annual_Prices-Nominal'!$A$3:$X$3,0),FALSE)</f>
        <v>18.72</v>
      </c>
      <c r="X161" s="32">
        <f>VLOOKUP($A161,'Annual_Prices-Nominal'!$A$4:$X$39,MATCH('Forecast-Peak_OffPeak-Nominal'!X$3,'Annual_Prices-Nominal'!$A$3:$X$3,0),FALSE)</f>
        <v>16.100000000000001</v>
      </c>
      <c r="Y161" s="38">
        <f>VLOOKUP($A161,'Annual_Prices-Nominal'!$A$4:$X$39,MATCH('Forecast-Peak_OffPeak-Nominal'!Y$3,'Annual_Prices-Nominal'!$A$3:$X$3,0),FALSE)</f>
        <v>44.540510638297874</v>
      </c>
      <c r="AA161" s="31">
        <v>5.21</v>
      </c>
      <c r="AB161" s="32">
        <v>4.67</v>
      </c>
      <c r="AC161" s="32">
        <v>4.72</v>
      </c>
      <c r="AD161" s="32">
        <v>5.16</v>
      </c>
      <c r="AE161" s="32">
        <v>5.18</v>
      </c>
      <c r="AF161" s="32">
        <v>4.95</v>
      </c>
      <c r="AG161" s="38">
        <v>0.3871092834157977</v>
      </c>
      <c r="AI161" s="32">
        <v>5.6898276567962087</v>
      </c>
      <c r="AJ161" s="38">
        <v>5.2619694897300437</v>
      </c>
      <c r="AL161" s="33">
        <v>0.67409434908147992</v>
      </c>
      <c r="AM161" s="33">
        <v>0.88814836359078742</v>
      </c>
      <c r="AO161" s="34">
        <f>VLOOKUP($A161,'Annual_Prices-Nominal'!$A$4:$CH$39,MATCH('Forecast-Peak_OffPeak-Nominal'!AO$3,'Annual_Prices-Nominal'!$A$3:$CH$3,0),FALSE)</f>
        <v>2</v>
      </c>
      <c r="AP161" s="35">
        <f>VLOOKUP($A161,'Annual_Prices-Nominal'!$A$4:$CH$39,MATCH('Forecast-Peak_OffPeak-Nominal'!AP$3,'Annual_Prices-Nominal'!$A$3:$CH$3,0),FALSE)</f>
        <v>2</v>
      </c>
      <c r="AQ161" s="36">
        <f>IF(AND(MONTH($B161)&gt;=5,MONTH($B161)&lt;=9),VLOOKUP($A161,'Annual_Prices-Nominal'!$A$1:$AQ$39,MATCH('Forecast-Peak_OffPeak-Nominal'!AQ$2,'Annual_Prices-Nominal'!$A$2:$AQ$2,0),FALSE),0)</f>
        <v>0</v>
      </c>
      <c r="AR161" s="37">
        <f>IF(AND(MONTH($B161)&gt;=5,MONTH($B161)&lt;=9),VLOOKUP($A161,'Annual_Prices-Nominal'!$A$1:$AQ$39,MATCH('Forecast-Peak_OffPeak-Nominal'!AR$2,'Annual_Prices-Nominal'!$A$2:$AQ$2,0),FALSE),0)</f>
        <v>0</v>
      </c>
      <c r="AT161" s="83">
        <f>VLOOKUP($A161,'Annual_Prices-Nominal'!$A$4:$CH$39,MATCH('Forecast-Peak_OffPeak-Nominal'!AT$3,'Annual_Prices-Nominal'!$A$3:$CH$3,0),FALSE)</f>
        <v>16.559999999999999</v>
      </c>
      <c r="AU161" s="38">
        <f>VLOOKUP($A161,'Annual_Prices-Nominal'!$A$4:$CH$39,MATCH('Forecast-Peak_OffPeak-Nominal'!AU$3,'Annual_Prices-Nominal'!$A$3:$CH$3,0),FALSE)</f>
        <v>16.559999999999999</v>
      </c>
      <c r="AV161" s="38">
        <f>VLOOKUP($A161,'Annual_Prices-Nominal'!$A$4:$CH$39,MATCH('Forecast-Peak_OffPeak-Nominal'!AV$3,'Annual_Prices-Nominal'!$A$3:$CH$3,0),FALSE)</f>
        <v>0</v>
      </c>
      <c r="AX161" s="31">
        <f t="shared" si="16"/>
        <v>8.0989336188436845</v>
      </c>
      <c r="AY161" s="32">
        <f t="shared" si="17"/>
        <v>7.8968303030303026</v>
      </c>
      <c r="AZ161" s="32">
        <f t="shared" si="18"/>
        <v>7.8553979797979796</v>
      </c>
      <c r="BA161" s="32">
        <f t="shared" si="19"/>
        <v>6.4498069498069492</v>
      </c>
      <c r="BB161" s="32">
        <f t="shared" si="20"/>
        <v>6.3667953667953663</v>
      </c>
      <c r="BC161" s="38">
        <f t="shared" si="21"/>
        <v>5.9011627906976738</v>
      </c>
      <c r="BE161" s="60">
        <v>225.11868386049795</v>
      </c>
      <c r="BF161" s="38">
        <v>299.0713175738386</v>
      </c>
      <c r="BH161" s="31">
        <f>VLOOKUP($A161,'Annual_Prices-Nominal'!$A:$CA,MATCH(BH$3,'Annual_Prices-Nominal'!$A$3:$CA$3,0),0)</f>
        <v>34</v>
      </c>
      <c r="BI161" s="31">
        <f>VLOOKUP($A161,'Annual_Prices-Nominal'!$A:$CA,MATCH(BI$3,'Annual_Prices-Nominal'!$A$3:$CA$3,0),0)</f>
        <v>4.8107889999999998</v>
      </c>
      <c r="BJ161" s="32">
        <f>VLOOKUP($A161,'Annual_Prices-Nominal'!$A:$CA,MATCH(BJ$3,'Annual_Prices-Nominal'!$A$3:$CA$3,0),0)</f>
        <v>4.8107889999999998</v>
      </c>
      <c r="BK161" s="32">
        <f>VLOOKUP($A161,'Annual_Prices-Nominal'!$A:$CA,MATCH(BK$3,'Annual_Prices-Nominal'!$A$3:$CA$3,0),0)</f>
        <v>13.01</v>
      </c>
      <c r="BL161" s="32">
        <f>VLOOKUP($A161,'Annual_Prices-Nominal'!$A:$CA,MATCH(BL$3,'Annual_Prices-Nominal'!$A$3:$CA$3,0),0)</f>
        <v>13.01</v>
      </c>
      <c r="BM161" s="32">
        <f>VLOOKUP($A161,'Annual_Prices-Nominal'!$A:$CA,MATCH(BM$3,'Annual_Prices-Nominal'!$A$3:$CA$3,0),0)</f>
        <v>3.9</v>
      </c>
      <c r="BN161" s="32">
        <f>VLOOKUP($A161,'Annual_Prices-Nominal'!$A:$CA,MATCH(BN$3,'Annual_Prices-Nominal'!$A$3:$CA$3,0),0)</f>
        <v>3.9</v>
      </c>
      <c r="BO161" s="32">
        <f>VLOOKUP($A161,'Annual_Prices-Nominal'!$A:$CA,MATCH(BO$3,'Annual_Prices-Nominal'!$A$3:$CA$3,0),0)</f>
        <v>3.9</v>
      </c>
      <c r="BP161" s="32">
        <f>VLOOKUP($A161,'Annual_Prices-Nominal'!$A:$CA,MATCH(BP$3,'Annual_Prices-Nominal'!$A$3:$CA$3,0),0)</f>
        <v>3.9</v>
      </c>
      <c r="BQ161" s="32">
        <f>VLOOKUP($A161,'Annual_Prices-Nominal'!$A:$CA,MATCH(BQ$3,'Annual_Prices-Nominal'!$A$3:$CA$3,0),0)</f>
        <v>13.01</v>
      </c>
      <c r="BR161" s="32">
        <f>VLOOKUP($A161,'Annual_Prices-Nominal'!$A:$CA,MATCH(BR$3,'Annual_Prices-Nominal'!$A$3:$CA$3,0),0)</f>
        <v>20.81</v>
      </c>
      <c r="BS161" s="32">
        <f>VLOOKUP($A161,'Annual_Prices-Nominal'!$A:$CA,MATCH(BS$3,'Annual_Prices-Nominal'!$A$3:$CA$3,0),0)</f>
        <v>19.510000000000002</v>
      </c>
      <c r="BT161" s="32">
        <f>VLOOKUP($A161,'Annual_Prices-Nominal'!$A:$CA,MATCH(BT$3,'Annual_Prices-Nominal'!$A$3:$CA$3,0),0)</f>
        <v>15.61</v>
      </c>
      <c r="BU161" s="32">
        <f>VLOOKUP($A161,'Annual_Prices-Nominal'!$A:$CA,MATCH(BU$3,'Annual_Prices-Nominal'!$A$3:$CA$3,0),0)</f>
        <v>15.61</v>
      </c>
      <c r="BV161" s="32">
        <f>VLOOKUP($A161,'Annual_Prices-Nominal'!$A:$CA,MATCH(BV$3,'Annual_Prices-Nominal'!$A$3:$CA$3,0),0)</f>
        <v>15.61</v>
      </c>
      <c r="BW161" s="32">
        <f>VLOOKUP($A161,'Annual_Prices-Nominal'!$A:$CA,MATCH(BW$3,'Annual_Prices-Nominal'!$A$3:$CA$3,0),0)</f>
        <v>13.01</v>
      </c>
      <c r="BX161" s="32">
        <f>VLOOKUP($A161,'Annual_Prices-Nominal'!$A:$CA,MATCH(BX$3,'Annual_Prices-Nominal'!$A$3:$CA$3,0),0)</f>
        <v>11.71</v>
      </c>
      <c r="BY161" s="32">
        <f>VLOOKUP($A161,'Annual_Prices-Nominal'!$A:$CA,MATCH(BY$3,'Annual_Prices-Nominal'!$A$3:$CA$3,0),0)</f>
        <v>3.9</v>
      </c>
      <c r="BZ161" s="32">
        <f>VLOOKUP($A161,'Annual_Prices-Nominal'!$A:$CA,MATCH(BZ$3,'Annual_Prices-Nominal'!$A$3:$CA$3,0),0)</f>
        <v>3.9</v>
      </c>
      <c r="CA161" s="32">
        <f>VLOOKUP($A161,'Annual_Prices-Nominal'!$A:$CA,MATCH(CA$3,'Annual_Prices-Nominal'!$A$3:$CA$3,0),0)</f>
        <v>3.5536919999999999</v>
      </c>
      <c r="CB161" s="38">
        <f>VLOOKUP($A161,'Annual_Prices-Nominal'!$A:$CA,MATCH(CB$3,'Annual_Prices-Nominal'!$A$3:$CA$3,0),0)</f>
        <v>1.9340539999999999</v>
      </c>
      <c r="CD161" s="39">
        <f>VLOOKUP($A161,GDP!$A$8:$D$50,3,0)</f>
        <v>1.9465285585817203E-2</v>
      </c>
    </row>
    <row r="162" spans="1:82" ht="14.4" x14ac:dyDescent="0.3">
      <c r="A162" s="23">
        <f t="shared" si="22"/>
        <v>2036</v>
      </c>
      <c r="B162" s="27">
        <f t="shared" si="23"/>
        <v>49735</v>
      </c>
      <c r="C162" s="31">
        <v>33.498890000000003</v>
      </c>
      <c r="D162" s="32">
        <v>33.538269999999997</v>
      </c>
      <c r="E162" s="32">
        <v>36.394950000000001</v>
      </c>
      <c r="F162" s="32">
        <v>33.059179999999998</v>
      </c>
      <c r="G162" s="32">
        <v>35.975850000000001</v>
      </c>
      <c r="H162" s="32">
        <v>31.609279999999998</v>
      </c>
      <c r="I162" s="32">
        <v>32.729999999999997</v>
      </c>
      <c r="J162" s="32">
        <v>31.53</v>
      </c>
      <c r="K162" s="32">
        <v>32.630000000000003</v>
      </c>
      <c r="L162" s="32">
        <v>31.73</v>
      </c>
      <c r="M162" s="32">
        <v>27.9</v>
      </c>
      <c r="N162" s="32">
        <v>28.19</v>
      </c>
      <c r="P162" s="32">
        <f>VLOOKUP($A162,'Annual_Prices-Nominal'!$A$4:$X$39,MATCH('Forecast-Peak_OffPeak-Nominal'!P$3,'Annual_Prices-Nominal'!$A$3:$X$3,0),FALSE)</f>
        <v>101.96599999999999</v>
      </c>
      <c r="Q162" s="32">
        <f>VLOOKUP($A162,'Annual_Prices-Nominal'!$A$4:$X$39,MATCH('Forecast-Peak_OffPeak-Nominal'!Q$3,'Annual_Prices-Nominal'!$A$3:$X$3,0),FALSE)</f>
        <v>102.83</v>
      </c>
      <c r="R162" s="32">
        <f>VLOOKUP($A162,'Annual_Prices-Nominal'!$A$4:$X$39,MATCH('Forecast-Peak_OffPeak-Nominal'!R$3,'Annual_Prices-Nominal'!$A$3:$X$3,0),FALSE)</f>
        <v>101.75</v>
      </c>
      <c r="S162" s="32">
        <f>VLOOKUP($A162,'Annual_Prices-Nominal'!$A$4:$X$39,MATCH('Forecast-Peak_OffPeak-Nominal'!S$3,'Annual_Prices-Nominal'!$A$3:$X$3,0),FALSE)</f>
        <v>100.81</v>
      </c>
      <c r="T162" s="32">
        <f>VLOOKUP($A162,'Annual_Prices-Nominal'!$A$4:$X$39,MATCH('Forecast-Peak_OffPeak-Nominal'!T$3,'Annual_Prices-Nominal'!$A$3:$X$3,0),FALSE)</f>
        <v>52.782011474583051</v>
      </c>
      <c r="U162" s="32">
        <f>VLOOKUP($A162,'Annual_Prices-Nominal'!$A$4:$X$39,MATCH('Forecast-Peak_OffPeak-Nominal'!U$3,'Annual_Prices-Nominal'!$A$3:$X$3,0),FALSE)</f>
        <v>48.92</v>
      </c>
      <c r="V162" s="32">
        <f>VLOOKUP($A162,'Annual_Prices-Nominal'!$A$4:$X$39,MATCH('Forecast-Peak_OffPeak-Nominal'!V$3,'Annual_Prices-Nominal'!$A$3:$X$3,0),FALSE)</f>
        <v>44.034024347826076</v>
      </c>
      <c r="W162" s="32">
        <f>VLOOKUP($A162,'Annual_Prices-Nominal'!$A$4:$X$39,MATCH('Forecast-Peak_OffPeak-Nominal'!W$3,'Annual_Prices-Nominal'!$A$3:$X$3,0),FALSE)</f>
        <v>18.72</v>
      </c>
      <c r="X162" s="32">
        <f>VLOOKUP($A162,'Annual_Prices-Nominal'!$A$4:$X$39,MATCH('Forecast-Peak_OffPeak-Nominal'!X$3,'Annual_Prices-Nominal'!$A$3:$X$3,0),FALSE)</f>
        <v>16.100000000000001</v>
      </c>
      <c r="Y162" s="38">
        <f>VLOOKUP($A162,'Annual_Prices-Nominal'!$A$4:$X$39,MATCH('Forecast-Peak_OffPeak-Nominal'!Y$3,'Annual_Prices-Nominal'!$A$3:$X$3,0),FALSE)</f>
        <v>44.540510638297874</v>
      </c>
      <c r="AA162" s="31">
        <v>5.1100000000000003</v>
      </c>
      <c r="AB162" s="32">
        <v>4.7</v>
      </c>
      <c r="AC162" s="32">
        <v>4.43</v>
      </c>
      <c r="AD162" s="32">
        <v>5.19</v>
      </c>
      <c r="AE162" s="32">
        <v>5.08</v>
      </c>
      <c r="AF162" s="32">
        <v>4.9000000000000004</v>
      </c>
      <c r="AG162" s="38">
        <v>0.3871092834157977</v>
      </c>
      <c r="AI162" s="32">
        <v>5.5887733623471885</v>
      </c>
      <c r="AJ162" s="38">
        <v>5.1609151952810235</v>
      </c>
      <c r="AL162" s="33">
        <v>0.67300168158818663</v>
      </c>
      <c r="AM162" s="33">
        <v>0.88705569609749413</v>
      </c>
      <c r="AO162" s="34">
        <f>VLOOKUP($A162,'Annual_Prices-Nominal'!$A$4:$CH$39,MATCH('Forecast-Peak_OffPeak-Nominal'!AO$3,'Annual_Prices-Nominal'!$A$3:$CH$3,0),FALSE)</f>
        <v>2</v>
      </c>
      <c r="AP162" s="35">
        <f>VLOOKUP($A162,'Annual_Prices-Nominal'!$A$4:$CH$39,MATCH('Forecast-Peak_OffPeak-Nominal'!AP$3,'Annual_Prices-Nominal'!$A$3:$CH$3,0),FALSE)</f>
        <v>2</v>
      </c>
      <c r="AQ162" s="36">
        <f>IF(AND(MONTH($B162)&gt;=5,MONTH($B162)&lt;=9),VLOOKUP($A162,'Annual_Prices-Nominal'!$A$1:$AQ$39,MATCH('Forecast-Peak_OffPeak-Nominal'!AQ$2,'Annual_Prices-Nominal'!$A$2:$AQ$2,0),FALSE),0)</f>
        <v>0</v>
      </c>
      <c r="AR162" s="37">
        <f>IF(AND(MONTH($B162)&gt;=5,MONTH($B162)&lt;=9),VLOOKUP($A162,'Annual_Prices-Nominal'!$A$1:$AQ$39,MATCH('Forecast-Peak_OffPeak-Nominal'!AR$2,'Annual_Prices-Nominal'!$A$2:$AQ$2,0),FALSE),0)</f>
        <v>0</v>
      </c>
      <c r="AT162" s="83">
        <f>VLOOKUP($A162,'Annual_Prices-Nominal'!$A$4:$CH$39,MATCH('Forecast-Peak_OffPeak-Nominal'!AT$3,'Annual_Prices-Nominal'!$A$3:$CH$3,0),FALSE)</f>
        <v>16.559999999999999</v>
      </c>
      <c r="AU162" s="38">
        <f>VLOOKUP($A162,'Annual_Prices-Nominal'!$A$4:$CH$39,MATCH('Forecast-Peak_OffPeak-Nominal'!AU$3,'Annual_Prices-Nominal'!$A$3:$CH$3,0),FALSE)</f>
        <v>16.559999999999999</v>
      </c>
      <c r="AV162" s="38">
        <f>VLOOKUP($A162,'Annual_Prices-Nominal'!$A$4:$CH$39,MATCH('Forecast-Peak_OffPeak-Nominal'!AV$3,'Annual_Prices-Nominal'!$A$3:$CH$3,0),FALSE)</f>
        <v>0</v>
      </c>
      <c r="AX162" s="31">
        <f t="shared" si="16"/>
        <v>7.1274234042553193</v>
      </c>
      <c r="AY162" s="32">
        <f t="shared" si="17"/>
        <v>7.4275408163265304</v>
      </c>
      <c r="AZ162" s="32">
        <f t="shared" si="18"/>
        <v>7.3420102040816326</v>
      </c>
      <c r="BA162" s="32">
        <f t="shared" si="19"/>
        <v>6.4429133858267713</v>
      </c>
      <c r="BB162" s="32">
        <f t="shared" si="20"/>
        <v>6.4232283464566935</v>
      </c>
      <c r="BC162" s="38">
        <f t="shared" si="21"/>
        <v>5.3757225433526008</v>
      </c>
      <c r="BE162" s="60">
        <v>225.11868386049795</v>
      </c>
      <c r="BF162" s="38">
        <v>299.0713175738386</v>
      </c>
      <c r="BH162" s="31">
        <f>VLOOKUP($A162,'Annual_Prices-Nominal'!$A:$CA,MATCH(BH$3,'Annual_Prices-Nominal'!$A$3:$CA$3,0),0)</f>
        <v>34</v>
      </c>
      <c r="BI162" s="31">
        <f>VLOOKUP($A162,'Annual_Prices-Nominal'!$A:$CA,MATCH(BI$3,'Annual_Prices-Nominal'!$A$3:$CA$3,0),0)</f>
        <v>4.8107889999999998</v>
      </c>
      <c r="BJ162" s="32">
        <f>VLOOKUP($A162,'Annual_Prices-Nominal'!$A:$CA,MATCH(BJ$3,'Annual_Prices-Nominal'!$A$3:$CA$3,0),0)</f>
        <v>4.8107889999999998</v>
      </c>
      <c r="BK162" s="32">
        <f>VLOOKUP($A162,'Annual_Prices-Nominal'!$A:$CA,MATCH(BK$3,'Annual_Prices-Nominal'!$A$3:$CA$3,0),0)</f>
        <v>13.01</v>
      </c>
      <c r="BL162" s="32">
        <f>VLOOKUP($A162,'Annual_Prices-Nominal'!$A:$CA,MATCH(BL$3,'Annual_Prices-Nominal'!$A$3:$CA$3,0),0)</f>
        <v>13.01</v>
      </c>
      <c r="BM162" s="32">
        <f>VLOOKUP($A162,'Annual_Prices-Nominal'!$A:$CA,MATCH(BM$3,'Annual_Prices-Nominal'!$A$3:$CA$3,0),0)</f>
        <v>3.9</v>
      </c>
      <c r="BN162" s="32">
        <f>VLOOKUP($A162,'Annual_Prices-Nominal'!$A:$CA,MATCH(BN$3,'Annual_Prices-Nominal'!$A$3:$CA$3,0),0)</f>
        <v>3.9</v>
      </c>
      <c r="BO162" s="32">
        <f>VLOOKUP($A162,'Annual_Prices-Nominal'!$A:$CA,MATCH(BO$3,'Annual_Prices-Nominal'!$A$3:$CA$3,0),0)</f>
        <v>3.9</v>
      </c>
      <c r="BP162" s="32">
        <f>VLOOKUP($A162,'Annual_Prices-Nominal'!$A:$CA,MATCH(BP$3,'Annual_Prices-Nominal'!$A$3:$CA$3,0),0)</f>
        <v>3.9</v>
      </c>
      <c r="BQ162" s="32">
        <f>VLOOKUP($A162,'Annual_Prices-Nominal'!$A:$CA,MATCH(BQ$3,'Annual_Prices-Nominal'!$A$3:$CA$3,0),0)</f>
        <v>13.01</v>
      </c>
      <c r="BR162" s="32">
        <f>VLOOKUP($A162,'Annual_Prices-Nominal'!$A:$CA,MATCH(BR$3,'Annual_Prices-Nominal'!$A$3:$CA$3,0),0)</f>
        <v>20.81</v>
      </c>
      <c r="BS162" s="32">
        <f>VLOOKUP($A162,'Annual_Prices-Nominal'!$A:$CA,MATCH(BS$3,'Annual_Prices-Nominal'!$A$3:$CA$3,0),0)</f>
        <v>19.510000000000002</v>
      </c>
      <c r="BT162" s="32">
        <f>VLOOKUP($A162,'Annual_Prices-Nominal'!$A:$CA,MATCH(BT$3,'Annual_Prices-Nominal'!$A$3:$CA$3,0),0)</f>
        <v>15.61</v>
      </c>
      <c r="BU162" s="32">
        <f>VLOOKUP($A162,'Annual_Prices-Nominal'!$A:$CA,MATCH(BU$3,'Annual_Prices-Nominal'!$A$3:$CA$3,0),0)</f>
        <v>15.61</v>
      </c>
      <c r="BV162" s="32">
        <f>VLOOKUP($A162,'Annual_Prices-Nominal'!$A:$CA,MATCH(BV$3,'Annual_Prices-Nominal'!$A$3:$CA$3,0),0)</f>
        <v>15.61</v>
      </c>
      <c r="BW162" s="32">
        <f>VLOOKUP($A162,'Annual_Prices-Nominal'!$A:$CA,MATCH(BW$3,'Annual_Prices-Nominal'!$A$3:$CA$3,0),0)</f>
        <v>13.01</v>
      </c>
      <c r="BX162" s="32">
        <f>VLOOKUP($A162,'Annual_Prices-Nominal'!$A:$CA,MATCH(BX$3,'Annual_Prices-Nominal'!$A$3:$CA$3,0),0)</f>
        <v>11.71</v>
      </c>
      <c r="BY162" s="32">
        <f>VLOOKUP($A162,'Annual_Prices-Nominal'!$A:$CA,MATCH(BY$3,'Annual_Prices-Nominal'!$A$3:$CA$3,0),0)</f>
        <v>3.9</v>
      </c>
      <c r="BZ162" s="32">
        <f>VLOOKUP($A162,'Annual_Prices-Nominal'!$A:$CA,MATCH(BZ$3,'Annual_Prices-Nominal'!$A$3:$CA$3,0),0)</f>
        <v>3.9</v>
      </c>
      <c r="CA162" s="32">
        <f>VLOOKUP($A162,'Annual_Prices-Nominal'!$A:$CA,MATCH(CA$3,'Annual_Prices-Nominal'!$A$3:$CA$3,0),0)</f>
        <v>3.5536919999999999</v>
      </c>
      <c r="CB162" s="38">
        <f>VLOOKUP($A162,'Annual_Prices-Nominal'!$A:$CA,MATCH(CB$3,'Annual_Prices-Nominal'!$A$3:$CA$3,0),0)</f>
        <v>1.9340539999999999</v>
      </c>
      <c r="CD162" s="39">
        <f>VLOOKUP($A162,GDP!$A$8:$D$50,3,0)</f>
        <v>1.9465285585817203E-2</v>
      </c>
    </row>
    <row r="163" spans="1:82" ht="14.4" x14ac:dyDescent="0.3">
      <c r="A163" s="23">
        <f t="shared" si="22"/>
        <v>2036</v>
      </c>
      <c r="B163" s="27">
        <f t="shared" si="23"/>
        <v>49766</v>
      </c>
      <c r="C163" s="31">
        <v>32.002139999999997</v>
      </c>
      <c r="D163" s="32">
        <v>31.45185</v>
      </c>
      <c r="E163" s="32">
        <v>34.74062</v>
      </c>
      <c r="F163" s="32">
        <v>33.167259999999999</v>
      </c>
      <c r="G163" s="32">
        <v>34.53857</v>
      </c>
      <c r="H163" s="32">
        <v>32.427349999999997</v>
      </c>
      <c r="I163" s="32">
        <v>30.64</v>
      </c>
      <c r="J163" s="32">
        <v>32.89</v>
      </c>
      <c r="K163" s="32">
        <v>30.83</v>
      </c>
      <c r="L163" s="32">
        <v>32.97</v>
      </c>
      <c r="M163" s="32">
        <v>26.4</v>
      </c>
      <c r="N163" s="32">
        <v>30.21</v>
      </c>
      <c r="P163" s="32">
        <f>VLOOKUP($A163,'Annual_Prices-Nominal'!$A$4:$X$39,MATCH('Forecast-Peak_OffPeak-Nominal'!P$3,'Annual_Prices-Nominal'!$A$3:$X$3,0),FALSE)</f>
        <v>101.96599999999999</v>
      </c>
      <c r="Q163" s="32">
        <f>VLOOKUP($A163,'Annual_Prices-Nominal'!$A$4:$X$39,MATCH('Forecast-Peak_OffPeak-Nominal'!Q$3,'Annual_Prices-Nominal'!$A$3:$X$3,0),FALSE)</f>
        <v>102.83</v>
      </c>
      <c r="R163" s="32">
        <f>VLOOKUP($A163,'Annual_Prices-Nominal'!$A$4:$X$39,MATCH('Forecast-Peak_OffPeak-Nominal'!R$3,'Annual_Prices-Nominal'!$A$3:$X$3,0),FALSE)</f>
        <v>101.75</v>
      </c>
      <c r="S163" s="32">
        <f>VLOOKUP($A163,'Annual_Prices-Nominal'!$A$4:$X$39,MATCH('Forecast-Peak_OffPeak-Nominal'!S$3,'Annual_Prices-Nominal'!$A$3:$X$3,0),FALSE)</f>
        <v>100.81</v>
      </c>
      <c r="T163" s="32">
        <f>VLOOKUP($A163,'Annual_Prices-Nominal'!$A$4:$X$39,MATCH('Forecast-Peak_OffPeak-Nominal'!T$3,'Annual_Prices-Nominal'!$A$3:$X$3,0),FALSE)</f>
        <v>52.782011474583051</v>
      </c>
      <c r="U163" s="32">
        <f>VLOOKUP($A163,'Annual_Prices-Nominal'!$A$4:$X$39,MATCH('Forecast-Peak_OffPeak-Nominal'!U$3,'Annual_Prices-Nominal'!$A$3:$X$3,0),FALSE)</f>
        <v>48.92</v>
      </c>
      <c r="V163" s="32">
        <f>VLOOKUP($A163,'Annual_Prices-Nominal'!$A$4:$X$39,MATCH('Forecast-Peak_OffPeak-Nominal'!V$3,'Annual_Prices-Nominal'!$A$3:$X$3,0),FALSE)</f>
        <v>44.034024347826076</v>
      </c>
      <c r="W163" s="32">
        <f>VLOOKUP($A163,'Annual_Prices-Nominal'!$A$4:$X$39,MATCH('Forecast-Peak_OffPeak-Nominal'!W$3,'Annual_Prices-Nominal'!$A$3:$X$3,0),FALSE)</f>
        <v>18.72</v>
      </c>
      <c r="X163" s="32">
        <f>VLOOKUP($A163,'Annual_Prices-Nominal'!$A$4:$X$39,MATCH('Forecast-Peak_OffPeak-Nominal'!X$3,'Annual_Prices-Nominal'!$A$3:$X$3,0),FALSE)</f>
        <v>16.100000000000001</v>
      </c>
      <c r="Y163" s="38">
        <f>VLOOKUP($A163,'Annual_Prices-Nominal'!$A$4:$X$39,MATCH('Forecast-Peak_OffPeak-Nominal'!Y$3,'Annual_Prices-Nominal'!$A$3:$X$3,0),FALSE)</f>
        <v>44.540510638297874</v>
      </c>
      <c r="AA163" s="31">
        <v>4.62</v>
      </c>
      <c r="AB163" s="32">
        <v>4.12</v>
      </c>
      <c r="AC163" s="32">
        <v>4.21</v>
      </c>
      <c r="AD163" s="32">
        <v>4.47</v>
      </c>
      <c r="AE163" s="32">
        <v>4.6100000000000003</v>
      </c>
      <c r="AF163" s="32">
        <v>4.33</v>
      </c>
      <c r="AG163" s="38">
        <v>0.3871092834157977</v>
      </c>
      <c r="AI163" s="32">
        <v>5.1005083651116392</v>
      </c>
      <c r="AJ163" s="38">
        <v>4.6726501980454742</v>
      </c>
      <c r="AL163" s="33">
        <v>0.6639151687981083</v>
      </c>
      <c r="AM163" s="33">
        <v>0.87796918330741569</v>
      </c>
      <c r="AO163" s="34">
        <f>VLOOKUP($A163,'Annual_Prices-Nominal'!$A$4:$CH$39,MATCH('Forecast-Peak_OffPeak-Nominal'!AO$3,'Annual_Prices-Nominal'!$A$3:$CH$3,0),FALSE)</f>
        <v>2</v>
      </c>
      <c r="AP163" s="35">
        <f>VLOOKUP($A163,'Annual_Prices-Nominal'!$A$4:$CH$39,MATCH('Forecast-Peak_OffPeak-Nominal'!AP$3,'Annual_Prices-Nominal'!$A$3:$CH$3,0),FALSE)</f>
        <v>2</v>
      </c>
      <c r="AQ163" s="36">
        <f>IF(AND(MONTH($B163)&gt;=5,MONTH($B163)&lt;=9),VLOOKUP($A163,'Annual_Prices-Nominal'!$A$1:$AQ$39,MATCH('Forecast-Peak_OffPeak-Nominal'!AQ$2,'Annual_Prices-Nominal'!$A$2:$AQ$2,0),FALSE),0)</f>
        <v>0</v>
      </c>
      <c r="AR163" s="37">
        <f>IF(AND(MONTH($B163)&gt;=5,MONTH($B163)&lt;=9),VLOOKUP($A163,'Annual_Prices-Nominal'!$A$1:$AQ$39,MATCH('Forecast-Peak_OffPeak-Nominal'!AR$2,'Annual_Prices-Nominal'!$A$2:$AQ$2,0),FALSE),0)</f>
        <v>0</v>
      </c>
      <c r="AT163" s="83">
        <f>VLOOKUP($A163,'Annual_Prices-Nominal'!$A$4:$CH$39,MATCH('Forecast-Peak_OffPeak-Nominal'!AT$3,'Annual_Prices-Nominal'!$A$3:$CH$3,0),FALSE)</f>
        <v>16.559999999999999</v>
      </c>
      <c r="AU163" s="38">
        <f>VLOOKUP($A163,'Annual_Prices-Nominal'!$A$4:$CH$39,MATCH('Forecast-Peak_OffPeak-Nominal'!AU$3,'Annual_Prices-Nominal'!$A$3:$CH$3,0),FALSE)</f>
        <v>16.559999999999999</v>
      </c>
      <c r="AV163" s="38">
        <f>VLOOKUP($A163,'Annual_Prices-Nominal'!$A$4:$CH$39,MATCH('Forecast-Peak_OffPeak-Nominal'!AV$3,'Annual_Prices-Nominal'!$A$3:$CH$3,0),FALSE)</f>
        <v>0</v>
      </c>
      <c r="AX163" s="31">
        <f t="shared" si="16"/>
        <v>7.7675097087378635</v>
      </c>
      <c r="AY163" s="32">
        <f t="shared" si="17"/>
        <v>8.0232378752886842</v>
      </c>
      <c r="AZ163" s="32">
        <f t="shared" si="18"/>
        <v>7.9765750577367207</v>
      </c>
      <c r="BA163" s="32">
        <f t="shared" si="19"/>
        <v>6.6464208242950109</v>
      </c>
      <c r="BB163" s="32">
        <f t="shared" si="20"/>
        <v>6.6876355748373095</v>
      </c>
      <c r="BC163" s="38">
        <f t="shared" si="21"/>
        <v>5.9060402684563762</v>
      </c>
      <c r="BE163" s="60">
        <v>225.11868386049795</v>
      </c>
      <c r="BF163" s="38">
        <v>299.0713175738386</v>
      </c>
      <c r="BH163" s="31">
        <f>VLOOKUP($A163,'Annual_Prices-Nominal'!$A:$CA,MATCH(BH$3,'Annual_Prices-Nominal'!$A$3:$CA$3,0),0)</f>
        <v>34</v>
      </c>
      <c r="BI163" s="31">
        <f>VLOOKUP($A163,'Annual_Prices-Nominal'!$A:$CA,MATCH(BI$3,'Annual_Prices-Nominal'!$A$3:$CA$3,0),0)</f>
        <v>4.8107889999999998</v>
      </c>
      <c r="BJ163" s="32">
        <f>VLOOKUP($A163,'Annual_Prices-Nominal'!$A:$CA,MATCH(BJ$3,'Annual_Prices-Nominal'!$A$3:$CA$3,0),0)</f>
        <v>4.8107889999999998</v>
      </c>
      <c r="BK163" s="32">
        <f>VLOOKUP($A163,'Annual_Prices-Nominal'!$A:$CA,MATCH(BK$3,'Annual_Prices-Nominal'!$A$3:$CA$3,0),0)</f>
        <v>13.01</v>
      </c>
      <c r="BL163" s="32">
        <f>VLOOKUP($A163,'Annual_Prices-Nominal'!$A:$CA,MATCH(BL$3,'Annual_Prices-Nominal'!$A$3:$CA$3,0),0)</f>
        <v>13.01</v>
      </c>
      <c r="BM163" s="32">
        <f>VLOOKUP($A163,'Annual_Prices-Nominal'!$A:$CA,MATCH(BM$3,'Annual_Prices-Nominal'!$A$3:$CA$3,0),0)</f>
        <v>3.9</v>
      </c>
      <c r="BN163" s="32">
        <f>VLOOKUP($A163,'Annual_Prices-Nominal'!$A:$CA,MATCH(BN$3,'Annual_Prices-Nominal'!$A$3:$CA$3,0),0)</f>
        <v>3.9</v>
      </c>
      <c r="BO163" s="32">
        <f>VLOOKUP($A163,'Annual_Prices-Nominal'!$A:$CA,MATCH(BO$3,'Annual_Prices-Nominal'!$A$3:$CA$3,0),0)</f>
        <v>3.9</v>
      </c>
      <c r="BP163" s="32">
        <f>VLOOKUP($A163,'Annual_Prices-Nominal'!$A:$CA,MATCH(BP$3,'Annual_Prices-Nominal'!$A$3:$CA$3,0),0)</f>
        <v>3.9</v>
      </c>
      <c r="BQ163" s="32">
        <f>VLOOKUP($A163,'Annual_Prices-Nominal'!$A:$CA,MATCH(BQ$3,'Annual_Prices-Nominal'!$A$3:$CA$3,0),0)</f>
        <v>13.01</v>
      </c>
      <c r="BR163" s="32">
        <f>VLOOKUP($A163,'Annual_Prices-Nominal'!$A:$CA,MATCH(BR$3,'Annual_Prices-Nominal'!$A$3:$CA$3,0),0)</f>
        <v>20.81</v>
      </c>
      <c r="BS163" s="32">
        <f>VLOOKUP($A163,'Annual_Prices-Nominal'!$A:$CA,MATCH(BS$3,'Annual_Prices-Nominal'!$A$3:$CA$3,0),0)</f>
        <v>19.510000000000002</v>
      </c>
      <c r="BT163" s="32">
        <f>VLOOKUP($A163,'Annual_Prices-Nominal'!$A:$CA,MATCH(BT$3,'Annual_Prices-Nominal'!$A$3:$CA$3,0),0)</f>
        <v>15.61</v>
      </c>
      <c r="BU163" s="32">
        <f>VLOOKUP($A163,'Annual_Prices-Nominal'!$A:$CA,MATCH(BU$3,'Annual_Prices-Nominal'!$A$3:$CA$3,0),0)</f>
        <v>15.61</v>
      </c>
      <c r="BV163" s="32">
        <f>VLOOKUP($A163,'Annual_Prices-Nominal'!$A:$CA,MATCH(BV$3,'Annual_Prices-Nominal'!$A$3:$CA$3,0),0)</f>
        <v>15.61</v>
      </c>
      <c r="BW163" s="32">
        <f>VLOOKUP($A163,'Annual_Prices-Nominal'!$A:$CA,MATCH(BW$3,'Annual_Prices-Nominal'!$A$3:$CA$3,0),0)</f>
        <v>13.01</v>
      </c>
      <c r="BX163" s="32">
        <f>VLOOKUP($A163,'Annual_Prices-Nominal'!$A:$CA,MATCH(BX$3,'Annual_Prices-Nominal'!$A$3:$CA$3,0),0)</f>
        <v>11.71</v>
      </c>
      <c r="BY163" s="32">
        <f>VLOOKUP($A163,'Annual_Prices-Nominal'!$A:$CA,MATCH(BY$3,'Annual_Prices-Nominal'!$A$3:$CA$3,0),0)</f>
        <v>3.9</v>
      </c>
      <c r="BZ163" s="32">
        <f>VLOOKUP($A163,'Annual_Prices-Nominal'!$A:$CA,MATCH(BZ$3,'Annual_Prices-Nominal'!$A$3:$CA$3,0),0)</f>
        <v>3.9</v>
      </c>
      <c r="CA163" s="32">
        <f>VLOOKUP($A163,'Annual_Prices-Nominal'!$A:$CA,MATCH(CA$3,'Annual_Prices-Nominal'!$A$3:$CA$3,0),0)</f>
        <v>3.5536919999999999</v>
      </c>
      <c r="CB163" s="38">
        <f>VLOOKUP($A163,'Annual_Prices-Nominal'!$A:$CA,MATCH(CB$3,'Annual_Prices-Nominal'!$A$3:$CA$3,0),0)</f>
        <v>1.9340539999999999</v>
      </c>
      <c r="CD163" s="39">
        <f>VLOOKUP($A163,GDP!$A$8:$D$50,3,0)</f>
        <v>1.9465285585817203E-2</v>
      </c>
    </row>
    <row r="164" spans="1:82" ht="14.4" x14ac:dyDescent="0.3">
      <c r="A164" s="23">
        <f t="shared" si="22"/>
        <v>2036</v>
      </c>
      <c r="B164" s="27">
        <f t="shared" si="23"/>
        <v>49796</v>
      </c>
      <c r="C164" s="31">
        <v>36.146419999999999</v>
      </c>
      <c r="D164" s="32">
        <v>32.837429999999998</v>
      </c>
      <c r="E164" s="32">
        <v>41.948090000000001</v>
      </c>
      <c r="F164" s="32">
        <v>33.690719999999999</v>
      </c>
      <c r="G164" s="32">
        <v>41.87276</v>
      </c>
      <c r="H164" s="32">
        <v>31.775960000000001</v>
      </c>
      <c r="I164" s="32">
        <v>36.51</v>
      </c>
      <c r="J164" s="32">
        <v>34.450000000000003</v>
      </c>
      <c r="K164" s="32">
        <v>36.35</v>
      </c>
      <c r="L164" s="32">
        <v>34.380000000000003</v>
      </c>
      <c r="M164" s="32">
        <v>34.909999999999997</v>
      </c>
      <c r="N164" s="32">
        <v>32.75</v>
      </c>
      <c r="P164" s="32">
        <f>VLOOKUP($A164,'Annual_Prices-Nominal'!$A$4:$X$39,MATCH('Forecast-Peak_OffPeak-Nominal'!P$3,'Annual_Prices-Nominal'!$A$3:$X$3,0),FALSE)</f>
        <v>101.96599999999999</v>
      </c>
      <c r="Q164" s="32">
        <f>VLOOKUP($A164,'Annual_Prices-Nominal'!$A$4:$X$39,MATCH('Forecast-Peak_OffPeak-Nominal'!Q$3,'Annual_Prices-Nominal'!$A$3:$X$3,0),FALSE)</f>
        <v>102.83</v>
      </c>
      <c r="R164" s="32">
        <f>VLOOKUP($A164,'Annual_Prices-Nominal'!$A$4:$X$39,MATCH('Forecast-Peak_OffPeak-Nominal'!R$3,'Annual_Prices-Nominal'!$A$3:$X$3,0),FALSE)</f>
        <v>101.75</v>
      </c>
      <c r="S164" s="32">
        <f>VLOOKUP($A164,'Annual_Prices-Nominal'!$A$4:$X$39,MATCH('Forecast-Peak_OffPeak-Nominal'!S$3,'Annual_Prices-Nominal'!$A$3:$X$3,0),FALSE)</f>
        <v>100.81</v>
      </c>
      <c r="T164" s="32">
        <f>VLOOKUP($A164,'Annual_Prices-Nominal'!$A$4:$X$39,MATCH('Forecast-Peak_OffPeak-Nominal'!T$3,'Annual_Prices-Nominal'!$A$3:$X$3,0),FALSE)</f>
        <v>52.782011474583051</v>
      </c>
      <c r="U164" s="32">
        <f>VLOOKUP($A164,'Annual_Prices-Nominal'!$A$4:$X$39,MATCH('Forecast-Peak_OffPeak-Nominal'!U$3,'Annual_Prices-Nominal'!$A$3:$X$3,0),FALSE)</f>
        <v>48.92</v>
      </c>
      <c r="V164" s="32">
        <f>VLOOKUP($A164,'Annual_Prices-Nominal'!$A$4:$X$39,MATCH('Forecast-Peak_OffPeak-Nominal'!V$3,'Annual_Prices-Nominal'!$A$3:$X$3,0),FALSE)</f>
        <v>44.034024347826076</v>
      </c>
      <c r="W164" s="32">
        <f>VLOOKUP($A164,'Annual_Prices-Nominal'!$A$4:$X$39,MATCH('Forecast-Peak_OffPeak-Nominal'!W$3,'Annual_Prices-Nominal'!$A$3:$X$3,0),FALSE)</f>
        <v>18.72</v>
      </c>
      <c r="X164" s="32">
        <f>VLOOKUP($A164,'Annual_Prices-Nominal'!$A$4:$X$39,MATCH('Forecast-Peak_OffPeak-Nominal'!X$3,'Annual_Prices-Nominal'!$A$3:$X$3,0),FALSE)</f>
        <v>16.100000000000001</v>
      </c>
      <c r="Y164" s="38">
        <f>VLOOKUP($A164,'Annual_Prices-Nominal'!$A$4:$X$39,MATCH('Forecast-Peak_OffPeak-Nominal'!Y$3,'Annual_Prices-Nominal'!$A$3:$X$3,0),FALSE)</f>
        <v>44.540510638297874</v>
      </c>
      <c r="AA164" s="31">
        <v>4.6399999999999997</v>
      </c>
      <c r="AB164" s="32">
        <v>4.21</v>
      </c>
      <c r="AC164" s="32">
        <v>3.99</v>
      </c>
      <c r="AD164" s="32">
        <v>4.57</v>
      </c>
      <c r="AE164" s="32">
        <v>4.62</v>
      </c>
      <c r="AF164" s="32">
        <v>4.3600000000000003</v>
      </c>
      <c r="AG164" s="38">
        <v>0.3871092834157977</v>
      </c>
      <c r="AI164" s="32">
        <v>5.1225832630794388</v>
      </c>
      <c r="AJ164" s="38">
        <v>4.6947250960132738</v>
      </c>
      <c r="AL164" s="33">
        <v>0.65648313555305049</v>
      </c>
      <c r="AM164" s="33">
        <v>0.87053715006235799</v>
      </c>
      <c r="AO164" s="34">
        <f>VLOOKUP($A164,'Annual_Prices-Nominal'!$A$4:$CH$39,MATCH('Forecast-Peak_OffPeak-Nominal'!AO$3,'Annual_Prices-Nominal'!$A$3:$CH$3,0),FALSE)</f>
        <v>2</v>
      </c>
      <c r="AP164" s="35">
        <f>VLOOKUP($A164,'Annual_Prices-Nominal'!$A$4:$CH$39,MATCH('Forecast-Peak_OffPeak-Nominal'!AP$3,'Annual_Prices-Nominal'!$A$3:$CH$3,0),FALSE)</f>
        <v>2</v>
      </c>
      <c r="AQ164" s="36">
        <f>IF(AND(MONTH($B164)&gt;=5,MONTH($B164)&lt;=9),VLOOKUP($A164,'Annual_Prices-Nominal'!$A$1:$AQ$39,MATCH('Forecast-Peak_OffPeak-Nominal'!AQ$2,'Annual_Prices-Nominal'!$A$2:$AQ$2,0),FALSE),0)</f>
        <v>365</v>
      </c>
      <c r="AR164" s="37">
        <f>IF(AND(MONTH($B164)&gt;=5,MONTH($B164)&lt;=9),VLOOKUP($A164,'Annual_Prices-Nominal'!$A$1:$AQ$39,MATCH('Forecast-Peak_OffPeak-Nominal'!AR$2,'Annual_Prices-Nominal'!$A$2:$AQ$2,0),FALSE),0)</f>
        <v>2500</v>
      </c>
      <c r="AT164" s="83">
        <f>VLOOKUP($A164,'Annual_Prices-Nominal'!$A$4:$CH$39,MATCH('Forecast-Peak_OffPeak-Nominal'!AT$3,'Annual_Prices-Nominal'!$A$3:$CH$3,0),FALSE)</f>
        <v>16.559999999999999</v>
      </c>
      <c r="AU164" s="38">
        <f>VLOOKUP($A164,'Annual_Prices-Nominal'!$A$4:$CH$39,MATCH('Forecast-Peak_OffPeak-Nominal'!AU$3,'Annual_Prices-Nominal'!$A$3:$CH$3,0),FALSE)</f>
        <v>16.559999999999999</v>
      </c>
      <c r="AV164" s="38">
        <f>VLOOKUP($A164,'Annual_Prices-Nominal'!$A$4:$CH$39,MATCH('Forecast-Peak_OffPeak-Nominal'!AV$3,'Annual_Prices-Nominal'!$A$3:$CH$3,0),FALSE)</f>
        <v>0</v>
      </c>
      <c r="AX164" s="31">
        <f t="shared" si="16"/>
        <v>8.5858479809976238</v>
      </c>
      <c r="AY164" s="32">
        <f t="shared" si="17"/>
        <v>9.6211215596330266</v>
      </c>
      <c r="AZ164" s="32">
        <f t="shared" si="18"/>
        <v>9.6038440366972466</v>
      </c>
      <c r="BA164" s="32">
        <f t="shared" si="19"/>
        <v>7.9025974025974017</v>
      </c>
      <c r="BB164" s="32">
        <f t="shared" si="20"/>
        <v>7.8679653679653683</v>
      </c>
      <c r="BC164" s="38">
        <f t="shared" si="21"/>
        <v>7.6389496717724272</v>
      </c>
      <c r="BE164" s="60">
        <v>225.11868386049795</v>
      </c>
      <c r="BF164" s="38">
        <v>299.0713175738386</v>
      </c>
      <c r="BH164" s="31">
        <f>VLOOKUP($A164,'Annual_Prices-Nominal'!$A:$CA,MATCH(BH$3,'Annual_Prices-Nominal'!$A$3:$CA$3,0),0)</f>
        <v>34</v>
      </c>
      <c r="BI164" s="31">
        <f>VLOOKUP($A164,'Annual_Prices-Nominal'!$A:$CA,MATCH(BI$3,'Annual_Prices-Nominal'!$A$3:$CA$3,0),0)</f>
        <v>4.8107889999999998</v>
      </c>
      <c r="BJ164" s="32">
        <f>VLOOKUP($A164,'Annual_Prices-Nominal'!$A:$CA,MATCH(BJ$3,'Annual_Prices-Nominal'!$A$3:$CA$3,0),0)</f>
        <v>4.8107889999999998</v>
      </c>
      <c r="BK164" s="32">
        <f>VLOOKUP($A164,'Annual_Prices-Nominal'!$A:$CA,MATCH(BK$3,'Annual_Prices-Nominal'!$A$3:$CA$3,0),0)</f>
        <v>13.01</v>
      </c>
      <c r="BL164" s="32">
        <f>VLOOKUP($A164,'Annual_Prices-Nominal'!$A:$CA,MATCH(BL$3,'Annual_Prices-Nominal'!$A$3:$CA$3,0),0)</f>
        <v>13.01</v>
      </c>
      <c r="BM164" s="32">
        <f>VLOOKUP($A164,'Annual_Prices-Nominal'!$A:$CA,MATCH(BM$3,'Annual_Prices-Nominal'!$A$3:$CA$3,0),0)</f>
        <v>3.9</v>
      </c>
      <c r="BN164" s="32">
        <f>VLOOKUP($A164,'Annual_Prices-Nominal'!$A:$CA,MATCH(BN$3,'Annual_Prices-Nominal'!$A$3:$CA$3,0),0)</f>
        <v>3.9</v>
      </c>
      <c r="BO164" s="32">
        <f>VLOOKUP($A164,'Annual_Prices-Nominal'!$A:$CA,MATCH(BO$3,'Annual_Prices-Nominal'!$A$3:$CA$3,0),0)</f>
        <v>3.9</v>
      </c>
      <c r="BP164" s="32">
        <f>VLOOKUP($A164,'Annual_Prices-Nominal'!$A:$CA,MATCH(BP$3,'Annual_Prices-Nominal'!$A$3:$CA$3,0),0)</f>
        <v>3.9</v>
      </c>
      <c r="BQ164" s="32">
        <f>VLOOKUP($A164,'Annual_Prices-Nominal'!$A:$CA,MATCH(BQ$3,'Annual_Prices-Nominal'!$A$3:$CA$3,0),0)</f>
        <v>13.01</v>
      </c>
      <c r="BR164" s="32">
        <f>VLOOKUP($A164,'Annual_Prices-Nominal'!$A:$CA,MATCH(BR$3,'Annual_Prices-Nominal'!$A$3:$CA$3,0),0)</f>
        <v>20.81</v>
      </c>
      <c r="BS164" s="32">
        <f>VLOOKUP($A164,'Annual_Prices-Nominal'!$A:$CA,MATCH(BS$3,'Annual_Prices-Nominal'!$A$3:$CA$3,0),0)</f>
        <v>19.510000000000002</v>
      </c>
      <c r="BT164" s="32">
        <f>VLOOKUP($A164,'Annual_Prices-Nominal'!$A:$CA,MATCH(BT$3,'Annual_Prices-Nominal'!$A$3:$CA$3,0),0)</f>
        <v>15.61</v>
      </c>
      <c r="BU164" s="32">
        <f>VLOOKUP($A164,'Annual_Prices-Nominal'!$A:$CA,MATCH(BU$3,'Annual_Prices-Nominal'!$A$3:$CA$3,0),0)</f>
        <v>15.61</v>
      </c>
      <c r="BV164" s="32">
        <f>VLOOKUP($A164,'Annual_Prices-Nominal'!$A:$CA,MATCH(BV$3,'Annual_Prices-Nominal'!$A$3:$CA$3,0),0)</f>
        <v>15.61</v>
      </c>
      <c r="BW164" s="32">
        <f>VLOOKUP($A164,'Annual_Prices-Nominal'!$A:$CA,MATCH(BW$3,'Annual_Prices-Nominal'!$A$3:$CA$3,0),0)</f>
        <v>13.01</v>
      </c>
      <c r="BX164" s="32">
        <f>VLOOKUP($A164,'Annual_Prices-Nominal'!$A:$CA,MATCH(BX$3,'Annual_Prices-Nominal'!$A$3:$CA$3,0),0)</f>
        <v>11.71</v>
      </c>
      <c r="BY164" s="32">
        <f>VLOOKUP($A164,'Annual_Prices-Nominal'!$A:$CA,MATCH(BY$3,'Annual_Prices-Nominal'!$A$3:$CA$3,0),0)</f>
        <v>3.9</v>
      </c>
      <c r="BZ164" s="32">
        <f>VLOOKUP($A164,'Annual_Prices-Nominal'!$A:$CA,MATCH(BZ$3,'Annual_Prices-Nominal'!$A$3:$CA$3,0),0)</f>
        <v>3.9</v>
      </c>
      <c r="CA164" s="32">
        <f>VLOOKUP($A164,'Annual_Prices-Nominal'!$A:$CA,MATCH(CA$3,'Annual_Prices-Nominal'!$A$3:$CA$3,0),0)</f>
        <v>3.5536919999999999</v>
      </c>
      <c r="CB164" s="38">
        <f>VLOOKUP($A164,'Annual_Prices-Nominal'!$A:$CA,MATCH(CB$3,'Annual_Prices-Nominal'!$A$3:$CA$3,0),0)</f>
        <v>1.9340539999999999</v>
      </c>
      <c r="CD164" s="39">
        <f>VLOOKUP($A164,GDP!$A$8:$D$50,3,0)</f>
        <v>1.9465285585817203E-2</v>
      </c>
    </row>
    <row r="165" spans="1:82" ht="14.4" x14ac:dyDescent="0.3">
      <c r="A165" s="23">
        <f t="shared" si="22"/>
        <v>2036</v>
      </c>
      <c r="B165" s="27">
        <f t="shared" si="23"/>
        <v>49827</v>
      </c>
      <c r="C165" s="31">
        <v>38.997509999999998</v>
      </c>
      <c r="D165" s="32">
        <v>35.106720000000003</v>
      </c>
      <c r="E165" s="32">
        <v>43.22889</v>
      </c>
      <c r="F165" s="32">
        <v>36.988399999999999</v>
      </c>
      <c r="G165" s="32">
        <v>43.518459999999997</v>
      </c>
      <c r="H165" s="32">
        <v>36.477159999999998</v>
      </c>
      <c r="I165" s="32">
        <v>34.47</v>
      </c>
      <c r="J165" s="32">
        <v>33.950000000000003</v>
      </c>
      <c r="K165" s="32">
        <v>34.11</v>
      </c>
      <c r="L165" s="32">
        <v>33.54</v>
      </c>
      <c r="M165" s="32">
        <v>31.4</v>
      </c>
      <c r="N165" s="32">
        <v>31.63</v>
      </c>
      <c r="P165" s="32">
        <f>VLOOKUP($A165,'Annual_Prices-Nominal'!$A$4:$X$39,MATCH('Forecast-Peak_OffPeak-Nominal'!P$3,'Annual_Prices-Nominal'!$A$3:$X$3,0),FALSE)</f>
        <v>101.96599999999999</v>
      </c>
      <c r="Q165" s="32">
        <f>VLOOKUP($A165,'Annual_Prices-Nominal'!$A$4:$X$39,MATCH('Forecast-Peak_OffPeak-Nominal'!Q$3,'Annual_Prices-Nominal'!$A$3:$X$3,0),FALSE)</f>
        <v>102.83</v>
      </c>
      <c r="R165" s="32">
        <f>VLOOKUP($A165,'Annual_Prices-Nominal'!$A$4:$X$39,MATCH('Forecast-Peak_OffPeak-Nominal'!R$3,'Annual_Prices-Nominal'!$A$3:$X$3,0),FALSE)</f>
        <v>101.75</v>
      </c>
      <c r="S165" s="32">
        <f>VLOOKUP($A165,'Annual_Prices-Nominal'!$A$4:$X$39,MATCH('Forecast-Peak_OffPeak-Nominal'!S$3,'Annual_Prices-Nominal'!$A$3:$X$3,0),FALSE)</f>
        <v>100.81</v>
      </c>
      <c r="T165" s="32">
        <f>VLOOKUP($A165,'Annual_Prices-Nominal'!$A$4:$X$39,MATCH('Forecast-Peak_OffPeak-Nominal'!T$3,'Annual_Prices-Nominal'!$A$3:$X$3,0),FALSE)</f>
        <v>52.782011474583051</v>
      </c>
      <c r="U165" s="32">
        <f>VLOOKUP($A165,'Annual_Prices-Nominal'!$A$4:$X$39,MATCH('Forecast-Peak_OffPeak-Nominal'!U$3,'Annual_Prices-Nominal'!$A$3:$X$3,0),FALSE)</f>
        <v>48.92</v>
      </c>
      <c r="V165" s="32">
        <f>VLOOKUP($A165,'Annual_Prices-Nominal'!$A$4:$X$39,MATCH('Forecast-Peak_OffPeak-Nominal'!V$3,'Annual_Prices-Nominal'!$A$3:$X$3,0),FALSE)</f>
        <v>44.034024347826076</v>
      </c>
      <c r="W165" s="32">
        <f>VLOOKUP($A165,'Annual_Prices-Nominal'!$A$4:$X$39,MATCH('Forecast-Peak_OffPeak-Nominal'!W$3,'Annual_Prices-Nominal'!$A$3:$X$3,0),FALSE)</f>
        <v>18.72</v>
      </c>
      <c r="X165" s="32">
        <f>VLOOKUP($A165,'Annual_Prices-Nominal'!$A$4:$X$39,MATCH('Forecast-Peak_OffPeak-Nominal'!X$3,'Annual_Prices-Nominal'!$A$3:$X$3,0),FALSE)</f>
        <v>16.100000000000001</v>
      </c>
      <c r="Y165" s="38">
        <f>VLOOKUP($A165,'Annual_Prices-Nominal'!$A$4:$X$39,MATCH('Forecast-Peak_OffPeak-Nominal'!Y$3,'Annual_Prices-Nominal'!$A$3:$X$3,0),FALSE)</f>
        <v>44.540510638297874</v>
      </c>
      <c r="AA165" s="31">
        <v>4.6100000000000003</v>
      </c>
      <c r="AB165" s="32">
        <v>4.25</v>
      </c>
      <c r="AC165" s="32">
        <v>4.28</v>
      </c>
      <c r="AD165" s="32">
        <v>4.6100000000000003</v>
      </c>
      <c r="AE165" s="32">
        <v>4.6100000000000003</v>
      </c>
      <c r="AF165" s="32">
        <v>4.4400000000000004</v>
      </c>
      <c r="AG165" s="38">
        <v>0.3871092834157977</v>
      </c>
      <c r="AI165" s="32">
        <v>5.0948810277684284</v>
      </c>
      <c r="AJ165" s="38">
        <v>4.6670228607022635</v>
      </c>
      <c r="AL165" s="33">
        <v>0.65964685184292249</v>
      </c>
      <c r="AM165" s="33">
        <v>0.87370086635222999</v>
      </c>
      <c r="AO165" s="34">
        <f>VLOOKUP($A165,'Annual_Prices-Nominal'!$A$4:$CH$39,MATCH('Forecast-Peak_OffPeak-Nominal'!AO$3,'Annual_Prices-Nominal'!$A$3:$CH$3,0),FALSE)</f>
        <v>2</v>
      </c>
      <c r="AP165" s="35">
        <f>VLOOKUP($A165,'Annual_Prices-Nominal'!$A$4:$CH$39,MATCH('Forecast-Peak_OffPeak-Nominal'!AP$3,'Annual_Prices-Nominal'!$A$3:$CH$3,0),FALSE)</f>
        <v>2</v>
      </c>
      <c r="AQ165" s="36">
        <f>IF(AND(MONTH($B165)&gt;=5,MONTH($B165)&lt;=9),VLOOKUP($A165,'Annual_Prices-Nominal'!$A$1:$AQ$39,MATCH('Forecast-Peak_OffPeak-Nominal'!AQ$2,'Annual_Prices-Nominal'!$A$2:$AQ$2,0),FALSE),0)</f>
        <v>365</v>
      </c>
      <c r="AR165" s="37">
        <f>IF(AND(MONTH($B165)&gt;=5,MONTH($B165)&lt;=9),VLOOKUP($A165,'Annual_Prices-Nominal'!$A$1:$AQ$39,MATCH('Forecast-Peak_OffPeak-Nominal'!AR$2,'Annual_Prices-Nominal'!$A$2:$AQ$2,0),FALSE),0)</f>
        <v>2500</v>
      </c>
      <c r="AT165" s="83">
        <f>VLOOKUP($A165,'Annual_Prices-Nominal'!$A$4:$CH$39,MATCH('Forecast-Peak_OffPeak-Nominal'!AT$3,'Annual_Prices-Nominal'!$A$3:$CH$3,0),FALSE)</f>
        <v>16.559999999999999</v>
      </c>
      <c r="AU165" s="38">
        <f>VLOOKUP($A165,'Annual_Prices-Nominal'!$A$4:$CH$39,MATCH('Forecast-Peak_OffPeak-Nominal'!AU$3,'Annual_Prices-Nominal'!$A$3:$CH$3,0),FALSE)</f>
        <v>16.559999999999999</v>
      </c>
      <c r="AV165" s="38">
        <f>VLOOKUP($A165,'Annual_Prices-Nominal'!$A$4:$CH$39,MATCH('Forecast-Peak_OffPeak-Nominal'!AV$3,'Annual_Prices-Nominal'!$A$3:$CH$3,0),FALSE)</f>
        <v>0</v>
      </c>
      <c r="AX165" s="31">
        <f t="shared" si="16"/>
        <v>9.1758847058823534</v>
      </c>
      <c r="AY165" s="32">
        <f t="shared" si="17"/>
        <v>9.7362364864864848</v>
      </c>
      <c r="AZ165" s="32">
        <f t="shared" si="18"/>
        <v>9.8014549549549539</v>
      </c>
      <c r="BA165" s="32">
        <f t="shared" si="19"/>
        <v>7.4772234273318867</v>
      </c>
      <c r="BB165" s="32">
        <f t="shared" si="20"/>
        <v>7.3991323210412139</v>
      </c>
      <c r="BC165" s="38">
        <f t="shared" si="21"/>
        <v>6.8112798264642072</v>
      </c>
      <c r="BE165" s="60">
        <v>225.11868386049795</v>
      </c>
      <c r="BF165" s="38">
        <v>299.0713175738386</v>
      </c>
      <c r="BH165" s="31">
        <f>VLOOKUP($A165,'Annual_Prices-Nominal'!$A:$CA,MATCH(BH$3,'Annual_Prices-Nominal'!$A$3:$CA$3,0),0)</f>
        <v>34</v>
      </c>
      <c r="BI165" s="31">
        <f>VLOOKUP($A165,'Annual_Prices-Nominal'!$A:$CA,MATCH(BI$3,'Annual_Prices-Nominal'!$A$3:$CA$3,0),0)</f>
        <v>4.8107889999999998</v>
      </c>
      <c r="BJ165" s="32">
        <f>VLOOKUP($A165,'Annual_Prices-Nominal'!$A:$CA,MATCH(BJ$3,'Annual_Prices-Nominal'!$A$3:$CA$3,0),0)</f>
        <v>4.8107889999999998</v>
      </c>
      <c r="BK165" s="32">
        <f>VLOOKUP($A165,'Annual_Prices-Nominal'!$A:$CA,MATCH(BK$3,'Annual_Prices-Nominal'!$A$3:$CA$3,0),0)</f>
        <v>13.01</v>
      </c>
      <c r="BL165" s="32">
        <f>VLOOKUP($A165,'Annual_Prices-Nominal'!$A:$CA,MATCH(BL$3,'Annual_Prices-Nominal'!$A$3:$CA$3,0),0)</f>
        <v>13.01</v>
      </c>
      <c r="BM165" s="32">
        <f>VLOOKUP($A165,'Annual_Prices-Nominal'!$A:$CA,MATCH(BM$3,'Annual_Prices-Nominal'!$A$3:$CA$3,0),0)</f>
        <v>3.9</v>
      </c>
      <c r="BN165" s="32">
        <f>VLOOKUP($A165,'Annual_Prices-Nominal'!$A:$CA,MATCH(BN$3,'Annual_Prices-Nominal'!$A$3:$CA$3,0),0)</f>
        <v>3.9</v>
      </c>
      <c r="BO165" s="32">
        <f>VLOOKUP($A165,'Annual_Prices-Nominal'!$A:$CA,MATCH(BO$3,'Annual_Prices-Nominal'!$A$3:$CA$3,0),0)</f>
        <v>3.9</v>
      </c>
      <c r="BP165" s="32">
        <f>VLOOKUP($A165,'Annual_Prices-Nominal'!$A:$CA,MATCH(BP$3,'Annual_Prices-Nominal'!$A$3:$CA$3,0),0)</f>
        <v>3.9</v>
      </c>
      <c r="BQ165" s="32">
        <f>VLOOKUP($A165,'Annual_Prices-Nominal'!$A:$CA,MATCH(BQ$3,'Annual_Prices-Nominal'!$A$3:$CA$3,0),0)</f>
        <v>13.01</v>
      </c>
      <c r="BR165" s="32">
        <f>VLOOKUP($A165,'Annual_Prices-Nominal'!$A:$CA,MATCH(BR$3,'Annual_Prices-Nominal'!$A$3:$CA$3,0),0)</f>
        <v>20.81</v>
      </c>
      <c r="BS165" s="32">
        <f>VLOOKUP($A165,'Annual_Prices-Nominal'!$A:$CA,MATCH(BS$3,'Annual_Prices-Nominal'!$A$3:$CA$3,0),0)</f>
        <v>19.510000000000002</v>
      </c>
      <c r="BT165" s="32">
        <f>VLOOKUP($A165,'Annual_Prices-Nominal'!$A:$CA,MATCH(BT$3,'Annual_Prices-Nominal'!$A$3:$CA$3,0),0)</f>
        <v>15.61</v>
      </c>
      <c r="BU165" s="32">
        <f>VLOOKUP($A165,'Annual_Prices-Nominal'!$A:$CA,MATCH(BU$3,'Annual_Prices-Nominal'!$A$3:$CA$3,0),0)</f>
        <v>15.61</v>
      </c>
      <c r="BV165" s="32">
        <f>VLOOKUP($A165,'Annual_Prices-Nominal'!$A:$CA,MATCH(BV$3,'Annual_Prices-Nominal'!$A$3:$CA$3,0),0)</f>
        <v>15.61</v>
      </c>
      <c r="BW165" s="32">
        <f>VLOOKUP($A165,'Annual_Prices-Nominal'!$A:$CA,MATCH(BW$3,'Annual_Prices-Nominal'!$A$3:$CA$3,0),0)</f>
        <v>13.01</v>
      </c>
      <c r="BX165" s="32">
        <f>VLOOKUP($A165,'Annual_Prices-Nominal'!$A:$CA,MATCH(BX$3,'Annual_Prices-Nominal'!$A$3:$CA$3,0),0)</f>
        <v>11.71</v>
      </c>
      <c r="BY165" s="32">
        <f>VLOOKUP($A165,'Annual_Prices-Nominal'!$A:$CA,MATCH(BY$3,'Annual_Prices-Nominal'!$A$3:$CA$3,0),0)</f>
        <v>3.9</v>
      </c>
      <c r="BZ165" s="32">
        <f>VLOOKUP($A165,'Annual_Prices-Nominal'!$A:$CA,MATCH(BZ$3,'Annual_Prices-Nominal'!$A$3:$CA$3,0),0)</f>
        <v>3.9</v>
      </c>
      <c r="CA165" s="32">
        <f>VLOOKUP($A165,'Annual_Prices-Nominal'!$A:$CA,MATCH(CA$3,'Annual_Prices-Nominal'!$A$3:$CA$3,0),0)</f>
        <v>3.5536919999999999</v>
      </c>
      <c r="CB165" s="38">
        <f>VLOOKUP($A165,'Annual_Prices-Nominal'!$A:$CA,MATCH(CB$3,'Annual_Prices-Nominal'!$A$3:$CA$3,0),0)</f>
        <v>1.9340539999999999</v>
      </c>
      <c r="CD165" s="39">
        <f>VLOOKUP($A165,GDP!$A$8:$D$50,3,0)</f>
        <v>1.9465285585817203E-2</v>
      </c>
    </row>
    <row r="166" spans="1:82" ht="14.4" x14ac:dyDescent="0.3">
      <c r="A166" s="23">
        <f t="shared" si="22"/>
        <v>2036</v>
      </c>
      <c r="B166" s="27">
        <f t="shared" si="23"/>
        <v>49857</v>
      </c>
      <c r="C166" s="31">
        <v>41.47092</v>
      </c>
      <c r="D166" s="32">
        <v>35.867269999999998</v>
      </c>
      <c r="E166" s="32">
        <v>46.781979999999997</v>
      </c>
      <c r="F166" s="32">
        <v>39.831809999999997</v>
      </c>
      <c r="G166" s="32">
        <v>47.447780000000002</v>
      </c>
      <c r="H166" s="32">
        <v>39.793030000000002</v>
      </c>
      <c r="I166" s="32">
        <v>35.57</v>
      </c>
      <c r="J166" s="32">
        <v>34.450000000000003</v>
      </c>
      <c r="K166" s="32">
        <v>34.92</v>
      </c>
      <c r="L166" s="32">
        <v>33.92</v>
      </c>
      <c r="M166" s="32">
        <v>33.99</v>
      </c>
      <c r="N166" s="32">
        <v>33.68</v>
      </c>
      <c r="P166" s="32">
        <f>VLOOKUP($A166,'Annual_Prices-Nominal'!$A$4:$X$39,MATCH('Forecast-Peak_OffPeak-Nominal'!P$3,'Annual_Prices-Nominal'!$A$3:$X$3,0),FALSE)</f>
        <v>101.96599999999999</v>
      </c>
      <c r="Q166" s="32">
        <f>VLOOKUP($A166,'Annual_Prices-Nominal'!$A$4:$X$39,MATCH('Forecast-Peak_OffPeak-Nominal'!Q$3,'Annual_Prices-Nominal'!$A$3:$X$3,0),FALSE)</f>
        <v>102.83</v>
      </c>
      <c r="R166" s="32">
        <f>VLOOKUP($A166,'Annual_Prices-Nominal'!$A$4:$X$39,MATCH('Forecast-Peak_OffPeak-Nominal'!R$3,'Annual_Prices-Nominal'!$A$3:$X$3,0),FALSE)</f>
        <v>101.75</v>
      </c>
      <c r="S166" s="32">
        <f>VLOOKUP($A166,'Annual_Prices-Nominal'!$A$4:$X$39,MATCH('Forecast-Peak_OffPeak-Nominal'!S$3,'Annual_Prices-Nominal'!$A$3:$X$3,0),FALSE)</f>
        <v>100.81</v>
      </c>
      <c r="T166" s="32">
        <f>VLOOKUP($A166,'Annual_Prices-Nominal'!$A$4:$X$39,MATCH('Forecast-Peak_OffPeak-Nominal'!T$3,'Annual_Prices-Nominal'!$A$3:$X$3,0),FALSE)</f>
        <v>52.782011474583051</v>
      </c>
      <c r="U166" s="32">
        <f>VLOOKUP($A166,'Annual_Prices-Nominal'!$A$4:$X$39,MATCH('Forecast-Peak_OffPeak-Nominal'!U$3,'Annual_Prices-Nominal'!$A$3:$X$3,0),FALSE)</f>
        <v>48.92</v>
      </c>
      <c r="V166" s="32">
        <f>VLOOKUP($A166,'Annual_Prices-Nominal'!$A$4:$X$39,MATCH('Forecast-Peak_OffPeak-Nominal'!V$3,'Annual_Prices-Nominal'!$A$3:$X$3,0),FALSE)</f>
        <v>44.034024347826076</v>
      </c>
      <c r="W166" s="32">
        <f>VLOOKUP($A166,'Annual_Prices-Nominal'!$A$4:$X$39,MATCH('Forecast-Peak_OffPeak-Nominal'!W$3,'Annual_Prices-Nominal'!$A$3:$X$3,0),FALSE)</f>
        <v>18.72</v>
      </c>
      <c r="X166" s="32">
        <f>VLOOKUP($A166,'Annual_Prices-Nominal'!$A$4:$X$39,MATCH('Forecast-Peak_OffPeak-Nominal'!X$3,'Annual_Prices-Nominal'!$A$3:$X$3,0),FALSE)</f>
        <v>16.100000000000001</v>
      </c>
      <c r="Y166" s="38">
        <f>VLOOKUP($A166,'Annual_Prices-Nominal'!$A$4:$X$39,MATCH('Forecast-Peak_OffPeak-Nominal'!Y$3,'Annual_Prices-Nominal'!$A$3:$X$3,0),FALSE)</f>
        <v>44.540510638297874</v>
      </c>
      <c r="AA166" s="31">
        <v>4.5999999999999996</v>
      </c>
      <c r="AB166" s="32">
        <v>4.28</v>
      </c>
      <c r="AC166" s="32">
        <v>4.2</v>
      </c>
      <c r="AD166" s="32">
        <v>4.6399999999999997</v>
      </c>
      <c r="AE166" s="32">
        <v>4.59</v>
      </c>
      <c r="AF166" s="32">
        <v>4.32</v>
      </c>
      <c r="AG166" s="38">
        <v>0.3871092834157977</v>
      </c>
      <c r="AI166" s="32">
        <v>5.083818217590939</v>
      </c>
      <c r="AJ166" s="38">
        <v>4.655960050524774</v>
      </c>
      <c r="AL166" s="33">
        <v>0.65406276569199906</v>
      </c>
      <c r="AM166" s="33">
        <v>0.86811678020130645</v>
      </c>
      <c r="AO166" s="34">
        <f>VLOOKUP($A166,'Annual_Prices-Nominal'!$A$4:$CH$39,MATCH('Forecast-Peak_OffPeak-Nominal'!AO$3,'Annual_Prices-Nominal'!$A$3:$CH$3,0),FALSE)</f>
        <v>2</v>
      </c>
      <c r="AP166" s="35">
        <f>VLOOKUP($A166,'Annual_Prices-Nominal'!$A$4:$CH$39,MATCH('Forecast-Peak_OffPeak-Nominal'!AP$3,'Annual_Prices-Nominal'!$A$3:$CH$3,0),FALSE)</f>
        <v>2</v>
      </c>
      <c r="AQ166" s="36">
        <f>IF(AND(MONTH($B166)&gt;=5,MONTH($B166)&lt;=9),VLOOKUP($A166,'Annual_Prices-Nominal'!$A$1:$AQ$39,MATCH('Forecast-Peak_OffPeak-Nominal'!AQ$2,'Annual_Prices-Nominal'!$A$2:$AQ$2,0),FALSE),0)</f>
        <v>365</v>
      </c>
      <c r="AR166" s="37">
        <f>IF(AND(MONTH($B166)&gt;=5,MONTH($B166)&lt;=9),VLOOKUP($A166,'Annual_Prices-Nominal'!$A$1:$AQ$39,MATCH('Forecast-Peak_OffPeak-Nominal'!AR$2,'Annual_Prices-Nominal'!$A$2:$AQ$2,0),FALSE),0)</f>
        <v>2500</v>
      </c>
      <c r="AT166" s="83">
        <f>VLOOKUP($A166,'Annual_Prices-Nominal'!$A$4:$CH$39,MATCH('Forecast-Peak_OffPeak-Nominal'!AT$3,'Annual_Prices-Nominal'!$A$3:$CH$3,0),FALSE)</f>
        <v>16.559999999999999</v>
      </c>
      <c r="AU166" s="38">
        <f>VLOOKUP($A166,'Annual_Prices-Nominal'!$A$4:$CH$39,MATCH('Forecast-Peak_OffPeak-Nominal'!AU$3,'Annual_Prices-Nominal'!$A$3:$CH$3,0),FALSE)</f>
        <v>16.559999999999999</v>
      </c>
      <c r="AV166" s="38">
        <f>VLOOKUP($A166,'Annual_Prices-Nominal'!$A$4:$CH$39,MATCH('Forecast-Peak_OffPeak-Nominal'!AV$3,'Annual_Prices-Nominal'!$A$3:$CH$3,0),FALSE)</f>
        <v>0</v>
      </c>
      <c r="AX166" s="31">
        <f t="shared" si="16"/>
        <v>9.6894672897196248</v>
      </c>
      <c r="AY166" s="32">
        <f t="shared" si="17"/>
        <v>10.829162037037035</v>
      </c>
      <c r="AZ166" s="32">
        <f t="shared" si="18"/>
        <v>10.983282407407406</v>
      </c>
      <c r="BA166" s="32">
        <f t="shared" si="19"/>
        <v>7.7494553376906321</v>
      </c>
      <c r="BB166" s="32">
        <f t="shared" si="20"/>
        <v>7.6078431372549025</v>
      </c>
      <c r="BC166" s="38">
        <f t="shared" si="21"/>
        <v>7.3254310344827598</v>
      </c>
      <c r="BE166" s="60">
        <v>225.11868386049795</v>
      </c>
      <c r="BF166" s="38">
        <v>299.0713175738386</v>
      </c>
      <c r="BH166" s="31">
        <f>VLOOKUP($A166,'Annual_Prices-Nominal'!$A:$CA,MATCH(BH$3,'Annual_Prices-Nominal'!$A$3:$CA$3,0),0)</f>
        <v>34</v>
      </c>
      <c r="BI166" s="31">
        <f>VLOOKUP($A166,'Annual_Prices-Nominal'!$A:$CA,MATCH(BI$3,'Annual_Prices-Nominal'!$A$3:$CA$3,0),0)</f>
        <v>4.8107889999999998</v>
      </c>
      <c r="BJ166" s="32">
        <f>VLOOKUP($A166,'Annual_Prices-Nominal'!$A:$CA,MATCH(BJ$3,'Annual_Prices-Nominal'!$A$3:$CA$3,0),0)</f>
        <v>4.8107889999999998</v>
      </c>
      <c r="BK166" s="32">
        <f>VLOOKUP($A166,'Annual_Prices-Nominal'!$A:$CA,MATCH(BK$3,'Annual_Prices-Nominal'!$A$3:$CA$3,0),0)</f>
        <v>13.01</v>
      </c>
      <c r="BL166" s="32">
        <f>VLOOKUP($A166,'Annual_Prices-Nominal'!$A:$CA,MATCH(BL$3,'Annual_Prices-Nominal'!$A$3:$CA$3,0),0)</f>
        <v>13.01</v>
      </c>
      <c r="BM166" s="32">
        <f>VLOOKUP($A166,'Annual_Prices-Nominal'!$A:$CA,MATCH(BM$3,'Annual_Prices-Nominal'!$A$3:$CA$3,0),0)</f>
        <v>3.9</v>
      </c>
      <c r="BN166" s="32">
        <f>VLOOKUP($A166,'Annual_Prices-Nominal'!$A:$CA,MATCH(BN$3,'Annual_Prices-Nominal'!$A$3:$CA$3,0),0)</f>
        <v>3.9</v>
      </c>
      <c r="BO166" s="32">
        <f>VLOOKUP($A166,'Annual_Prices-Nominal'!$A:$CA,MATCH(BO$3,'Annual_Prices-Nominal'!$A$3:$CA$3,0),0)</f>
        <v>3.9</v>
      </c>
      <c r="BP166" s="32">
        <f>VLOOKUP($A166,'Annual_Prices-Nominal'!$A:$CA,MATCH(BP$3,'Annual_Prices-Nominal'!$A$3:$CA$3,0),0)</f>
        <v>3.9</v>
      </c>
      <c r="BQ166" s="32">
        <f>VLOOKUP($A166,'Annual_Prices-Nominal'!$A:$CA,MATCH(BQ$3,'Annual_Prices-Nominal'!$A$3:$CA$3,0),0)</f>
        <v>13.01</v>
      </c>
      <c r="BR166" s="32">
        <f>VLOOKUP($A166,'Annual_Prices-Nominal'!$A:$CA,MATCH(BR$3,'Annual_Prices-Nominal'!$A$3:$CA$3,0),0)</f>
        <v>20.81</v>
      </c>
      <c r="BS166" s="32">
        <f>VLOOKUP($A166,'Annual_Prices-Nominal'!$A:$CA,MATCH(BS$3,'Annual_Prices-Nominal'!$A$3:$CA$3,0),0)</f>
        <v>19.510000000000002</v>
      </c>
      <c r="BT166" s="32">
        <f>VLOOKUP($A166,'Annual_Prices-Nominal'!$A:$CA,MATCH(BT$3,'Annual_Prices-Nominal'!$A$3:$CA$3,0),0)</f>
        <v>15.61</v>
      </c>
      <c r="BU166" s="32">
        <f>VLOOKUP($A166,'Annual_Prices-Nominal'!$A:$CA,MATCH(BU$3,'Annual_Prices-Nominal'!$A$3:$CA$3,0),0)</f>
        <v>15.61</v>
      </c>
      <c r="BV166" s="32">
        <f>VLOOKUP($A166,'Annual_Prices-Nominal'!$A:$CA,MATCH(BV$3,'Annual_Prices-Nominal'!$A$3:$CA$3,0),0)</f>
        <v>15.61</v>
      </c>
      <c r="BW166" s="32">
        <f>VLOOKUP($A166,'Annual_Prices-Nominal'!$A:$CA,MATCH(BW$3,'Annual_Prices-Nominal'!$A$3:$CA$3,0),0)</f>
        <v>13.01</v>
      </c>
      <c r="BX166" s="32">
        <f>VLOOKUP($A166,'Annual_Prices-Nominal'!$A:$CA,MATCH(BX$3,'Annual_Prices-Nominal'!$A$3:$CA$3,0),0)</f>
        <v>11.71</v>
      </c>
      <c r="BY166" s="32">
        <f>VLOOKUP($A166,'Annual_Prices-Nominal'!$A:$CA,MATCH(BY$3,'Annual_Prices-Nominal'!$A$3:$CA$3,0),0)</f>
        <v>3.9</v>
      </c>
      <c r="BZ166" s="32">
        <f>VLOOKUP($A166,'Annual_Prices-Nominal'!$A:$CA,MATCH(BZ$3,'Annual_Prices-Nominal'!$A$3:$CA$3,0),0)</f>
        <v>3.9</v>
      </c>
      <c r="CA166" s="32">
        <f>VLOOKUP($A166,'Annual_Prices-Nominal'!$A:$CA,MATCH(CA$3,'Annual_Prices-Nominal'!$A$3:$CA$3,0),0)</f>
        <v>3.5536919999999999</v>
      </c>
      <c r="CB166" s="38">
        <f>VLOOKUP($A166,'Annual_Prices-Nominal'!$A:$CA,MATCH(CB$3,'Annual_Prices-Nominal'!$A$3:$CA$3,0),0)</f>
        <v>1.9340539999999999</v>
      </c>
      <c r="CD166" s="39">
        <f>VLOOKUP($A166,GDP!$A$8:$D$50,3,0)</f>
        <v>1.9465285585817203E-2</v>
      </c>
    </row>
    <row r="167" spans="1:82" ht="14.4" x14ac:dyDescent="0.3">
      <c r="A167" s="23">
        <f t="shared" si="22"/>
        <v>2036</v>
      </c>
      <c r="B167" s="27">
        <f t="shared" si="23"/>
        <v>49888</v>
      </c>
      <c r="C167" s="31">
        <v>39.996090000000002</v>
      </c>
      <c r="D167" s="32">
        <v>35.811549999999997</v>
      </c>
      <c r="E167" s="32">
        <v>41.70796</v>
      </c>
      <c r="F167" s="32">
        <v>36.661569999999998</v>
      </c>
      <c r="G167" s="32">
        <v>42.171979999999998</v>
      </c>
      <c r="H167" s="32">
        <v>36.361980000000003</v>
      </c>
      <c r="I167" s="32">
        <v>33.74</v>
      </c>
      <c r="J167" s="32">
        <v>33.130000000000003</v>
      </c>
      <c r="K167" s="32">
        <v>33.340000000000003</v>
      </c>
      <c r="L167" s="32">
        <v>32.69</v>
      </c>
      <c r="M167" s="32">
        <v>32.06</v>
      </c>
      <c r="N167" s="32">
        <v>31.3</v>
      </c>
      <c r="P167" s="32">
        <f>VLOOKUP($A167,'Annual_Prices-Nominal'!$A$4:$X$39,MATCH('Forecast-Peak_OffPeak-Nominal'!P$3,'Annual_Prices-Nominal'!$A$3:$X$3,0),FALSE)</f>
        <v>101.96599999999999</v>
      </c>
      <c r="Q167" s="32">
        <f>VLOOKUP($A167,'Annual_Prices-Nominal'!$A$4:$X$39,MATCH('Forecast-Peak_OffPeak-Nominal'!Q$3,'Annual_Prices-Nominal'!$A$3:$X$3,0),FALSE)</f>
        <v>102.83</v>
      </c>
      <c r="R167" s="32">
        <f>VLOOKUP($A167,'Annual_Prices-Nominal'!$A$4:$X$39,MATCH('Forecast-Peak_OffPeak-Nominal'!R$3,'Annual_Prices-Nominal'!$A$3:$X$3,0),FALSE)</f>
        <v>101.75</v>
      </c>
      <c r="S167" s="32">
        <f>VLOOKUP($A167,'Annual_Prices-Nominal'!$A$4:$X$39,MATCH('Forecast-Peak_OffPeak-Nominal'!S$3,'Annual_Prices-Nominal'!$A$3:$X$3,0),FALSE)</f>
        <v>100.81</v>
      </c>
      <c r="T167" s="32">
        <f>VLOOKUP($A167,'Annual_Prices-Nominal'!$A$4:$X$39,MATCH('Forecast-Peak_OffPeak-Nominal'!T$3,'Annual_Prices-Nominal'!$A$3:$X$3,0),FALSE)</f>
        <v>52.782011474583051</v>
      </c>
      <c r="U167" s="32">
        <f>VLOOKUP($A167,'Annual_Prices-Nominal'!$A$4:$X$39,MATCH('Forecast-Peak_OffPeak-Nominal'!U$3,'Annual_Prices-Nominal'!$A$3:$X$3,0),FALSE)</f>
        <v>48.92</v>
      </c>
      <c r="V167" s="32">
        <f>VLOOKUP($A167,'Annual_Prices-Nominal'!$A$4:$X$39,MATCH('Forecast-Peak_OffPeak-Nominal'!V$3,'Annual_Prices-Nominal'!$A$3:$X$3,0),FALSE)</f>
        <v>44.034024347826076</v>
      </c>
      <c r="W167" s="32">
        <f>VLOOKUP($A167,'Annual_Prices-Nominal'!$A$4:$X$39,MATCH('Forecast-Peak_OffPeak-Nominal'!W$3,'Annual_Prices-Nominal'!$A$3:$X$3,0),FALSE)</f>
        <v>18.72</v>
      </c>
      <c r="X167" s="32">
        <f>VLOOKUP($A167,'Annual_Prices-Nominal'!$A$4:$X$39,MATCH('Forecast-Peak_OffPeak-Nominal'!X$3,'Annual_Prices-Nominal'!$A$3:$X$3,0),FALSE)</f>
        <v>16.100000000000001</v>
      </c>
      <c r="Y167" s="38">
        <f>VLOOKUP($A167,'Annual_Prices-Nominal'!$A$4:$X$39,MATCH('Forecast-Peak_OffPeak-Nominal'!Y$3,'Annual_Prices-Nominal'!$A$3:$X$3,0),FALSE)</f>
        <v>44.540510638297874</v>
      </c>
      <c r="AA167" s="31">
        <v>4.55</v>
      </c>
      <c r="AB167" s="32">
        <v>4.25</v>
      </c>
      <c r="AC167" s="32">
        <v>4.25</v>
      </c>
      <c r="AD167" s="32">
        <v>4.5999999999999996</v>
      </c>
      <c r="AE167" s="32">
        <v>4.54</v>
      </c>
      <c r="AF167" s="32">
        <v>4.41</v>
      </c>
      <c r="AG167" s="38">
        <v>0.3871092834157977</v>
      </c>
      <c r="AI167" s="32">
        <v>5.0286682398140892</v>
      </c>
      <c r="AJ167" s="38">
        <v>4.6008100727479242</v>
      </c>
      <c r="AL167" s="33">
        <v>0.66052288204312004</v>
      </c>
      <c r="AM167" s="33">
        <v>0.87457689655242754</v>
      </c>
      <c r="AO167" s="34">
        <f>VLOOKUP($A167,'Annual_Prices-Nominal'!$A$4:$CH$39,MATCH('Forecast-Peak_OffPeak-Nominal'!AO$3,'Annual_Prices-Nominal'!$A$3:$CH$3,0),FALSE)</f>
        <v>2</v>
      </c>
      <c r="AP167" s="35">
        <f>VLOOKUP($A167,'Annual_Prices-Nominal'!$A$4:$CH$39,MATCH('Forecast-Peak_OffPeak-Nominal'!AP$3,'Annual_Prices-Nominal'!$A$3:$CH$3,0),FALSE)</f>
        <v>2</v>
      </c>
      <c r="AQ167" s="36">
        <f>IF(AND(MONTH($B167)&gt;=5,MONTH($B167)&lt;=9),VLOOKUP($A167,'Annual_Prices-Nominal'!$A$1:$AQ$39,MATCH('Forecast-Peak_OffPeak-Nominal'!AQ$2,'Annual_Prices-Nominal'!$A$2:$AQ$2,0),FALSE),0)</f>
        <v>365</v>
      </c>
      <c r="AR167" s="37">
        <f>IF(AND(MONTH($B167)&gt;=5,MONTH($B167)&lt;=9),VLOOKUP($A167,'Annual_Prices-Nominal'!$A$1:$AQ$39,MATCH('Forecast-Peak_OffPeak-Nominal'!AR$2,'Annual_Prices-Nominal'!$A$2:$AQ$2,0),FALSE),0)</f>
        <v>2500</v>
      </c>
      <c r="AT167" s="83">
        <f>VLOOKUP($A167,'Annual_Prices-Nominal'!$A$4:$CH$39,MATCH('Forecast-Peak_OffPeak-Nominal'!AT$3,'Annual_Prices-Nominal'!$A$3:$CH$3,0),FALSE)</f>
        <v>16.559999999999999</v>
      </c>
      <c r="AU167" s="38">
        <f>VLOOKUP($A167,'Annual_Prices-Nominal'!$A$4:$CH$39,MATCH('Forecast-Peak_OffPeak-Nominal'!AU$3,'Annual_Prices-Nominal'!$A$3:$CH$3,0),FALSE)</f>
        <v>16.559999999999999</v>
      </c>
      <c r="AV167" s="38">
        <f>VLOOKUP($A167,'Annual_Prices-Nominal'!$A$4:$CH$39,MATCH('Forecast-Peak_OffPeak-Nominal'!AV$3,'Annual_Prices-Nominal'!$A$3:$CH$3,0),FALSE)</f>
        <v>0</v>
      </c>
      <c r="AX167" s="31">
        <f t="shared" si="16"/>
        <v>9.4108447058823543</v>
      </c>
      <c r="AY167" s="32">
        <f t="shared" si="17"/>
        <v>9.4575873015873011</v>
      </c>
      <c r="AZ167" s="32">
        <f t="shared" si="18"/>
        <v>9.5628072562358266</v>
      </c>
      <c r="BA167" s="32">
        <f t="shared" si="19"/>
        <v>7.4317180616740091</v>
      </c>
      <c r="BB167" s="32">
        <f t="shared" si="20"/>
        <v>7.3436123348017626</v>
      </c>
      <c r="BC167" s="38">
        <f t="shared" si="21"/>
        <v>6.9695652173913052</v>
      </c>
      <c r="BE167" s="60">
        <v>225.11868386049795</v>
      </c>
      <c r="BF167" s="38">
        <v>299.0713175738386</v>
      </c>
      <c r="BH167" s="31">
        <f>VLOOKUP($A167,'Annual_Prices-Nominal'!$A:$CA,MATCH(BH$3,'Annual_Prices-Nominal'!$A$3:$CA$3,0),0)</f>
        <v>34</v>
      </c>
      <c r="BI167" s="31">
        <f>VLOOKUP($A167,'Annual_Prices-Nominal'!$A:$CA,MATCH(BI$3,'Annual_Prices-Nominal'!$A$3:$CA$3,0),0)</f>
        <v>4.8107889999999998</v>
      </c>
      <c r="BJ167" s="32">
        <f>VLOOKUP($A167,'Annual_Prices-Nominal'!$A:$CA,MATCH(BJ$3,'Annual_Prices-Nominal'!$A$3:$CA$3,0),0)</f>
        <v>4.8107889999999998</v>
      </c>
      <c r="BK167" s="32">
        <f>VLOOKUP($A167,'Annual_Prices-Nominal'!$A:$CA,MATCH(BK$3,'Annual_Prices-Nominal'!$A$3:$CA$3,0),0)</f>
        <v>13.01</v>
      </c>
      <c r="BL167" s="32">
        <f>VLOOKUP($A167,'Annual_Prices-Nominal'!$A:$CA,MATCH(BL$3,'Annual_Prices-Nominal'!$A$3:$CA$3,0),0)</f>
        <v>13.01</v>
      </c>
      <c r="BM167" s="32">
        <f>VLOOKUP($A167,'Annual_Prices-Nominal'!$A:$CA,MATCH(BM$3,'Annual_Prices-Nominal'!$A$3:$CA$3,0),0)</f>
        <v>3.9</v>
      </c>
      <c r="BN167" s="32">
        <f>VLOOKUP($A167,'Annual_Prices-Nominal'!$A:$CA,MATCH(BN$3,'Annual_Prices-Nominal'!$A$3:$CA$3,0),0)</f>
        <v>3.9</v>
      </c>
      <c r="BO167" s="32">
        <f>VLOOKUP($A167,'Annual_Prices-Nominal'!$A:$CA,MATCH(BO$3,'Annual_Prices-Nominal'!$A$3:$CA$3,0),0)</f>
        <v>3.9</v>
      </c>
      <c r="BP167" s="32">
        <f>VLOOKUP($A167,'Annual_Prices-Nominal'!$A:$CA,MATCH(BP$3,'Annual_Prices-Nominal'!$A$3:$CA$3,0),0)</f>
        <v>3.9</v>
      </c>
      <c r="BQ167" s="32">
        <f>VLOOKUP($A167,'Annual_Prices-Nominal'!$A:$CA,MATCH(BQ$3,'Annual_Prices-Nominal'!$A$3:$CA$3,0),0)</f>
        <v>13.01</v>
      </c>
      <c r="BR167" s="32">
        <f>VLOOKUP($A167,'Annual_Prices-Nominal'!$A:$CA,MATCH(BR$3,'Annual_Prices-Nominal'!$A$3:$CA$3,0),0)</f>
        <v>20.81</v>
      </c>
      <c r="BS167" s="32">
        <f>VLOOKUP($A167,'Annual_Prices-Nominal'!$A:$CA,MATCH(BS$3,'Annual_Prices-Nominal'!$A$3:$CA$3,0),0)</f>
        <v>19.510000000000002</v>
      </c>
      <c r="BT167" s="32">
        <f>VLOOKUP($A167,'Annual_Prices-Nominal'!$A:$CA,MATCH(BT$3,'Annual_Prices-Nominal'!$A$3:$CA$3,0),0)</f>
        <v>15.61</v>
      </c>
      <c r="BU167" s="32">
        <f>VLOOKUP($A167,'Annual_Prices-Nominal'!$A:$CA,MATCH(BU$3,'Annual_Prices-Nominal'!$A$3:$CA$3,0),0)</f>
        <v>15.61</v>
      </c>
      <c r="BV167" s="32">
        <f>VLOOKUP($A167,'Annual_Prices-Nominal'!$A:$CA,MATCH(BV$3,'Annual_Prices-Nominal'!$A$3:$CA$3,0),0)</f>
        <v>15.61</v>
      </c>
      <c r="BW167" s="32">
        <f>VLOOKUP($A167,'Annual_Prices-Nominal'!$A:$CA,MATCH(BW$3,'Annual_Prices-Nominal'!$A$3:$CA$3,0),0)</f>
        <v>13.01</v>
      </c>
      <c r="BX167" s="32">
        <f>VLOOKUP($A167,'Annual_Prices-Nominal'!$A:$CA,MATCH(BX$3,'Annual_Prices-Nominal'!$A$3:$CA$3,0),0)</f>
        <v>11.71</v>
      </c>
      <c r="BY167" s="32">
        <f>VLOOKUP($A167,'Annual_Prices-Nominal'!$A:$CA,MATCH(BY$3,'Annual_Prices-Nominal'!$A$3:$CA$3,0),0)</f>
        <v>3.9</v>
      </c>
      <c r="BZ167" s="32">
        <f>VLOOKUP($A167,'Annual_Prices-Nominal'!$A:$CA,MATCH(BZ$3,'Annual_Prices-Nominal'!$A$3:$CA$3,0),0)</f>
        <v>3.9</v>
      </c>
      <c r="CA167" s="32">
        <f>VLOOKUP($A167,'Annual_Prices-Nominal'!$A:$CA,MATCH(CA$3,'Annual_Prices-Nominal'!$A$3:$CA$3,0),0)</f>
        <v>3.5536919999999999</v>
      </c>
      <c r="CB167" s="38">
        <f>VLOOKUP($A167,'Annual_Prices-Nominal'!$A:$CA,MATCH(CB$3,'Annual_Prices-Nominal'!$A$3:$CA$3,0),0)</f>
        <v>1.9340539999999999</v>
      </c>
      <c r="CD167" s="39">
        <f>VLOOKUP($A167,GDP!$A$8:$D$50,3,0)</f>
        <v>1.9465285585817203E-2</v>
      </c>
    </row>
    <row r="168" spans="1:82" ht="14.4" x14ac:dyDescent="0.3">
      <c r="A168" s="23">
        <f t="shared" si="22"/>
        <v>2036</v>
      </c>
      <c r="B168" s="27">
        <f t="shared" si="23"/>
        <v>49919</v>
      </c>
      <c r="C168" s="31">
        <v>38.444420000000001</v>
      </c>
      <c r="D168" s="32">
        <v>35.727809999999998</v>
      </c>
      <c r="E168" s="32">
        <v>42.807589999999998</v>
      </c>
      <c r="F168" s="32">
        <v>35.869059999999998</v>
      </c>
      <c r="G168" s="32">
        <v>42.866230000000002</v>
      </c>
      <c r="H168" s="32">
        <v>34.879370000000002</v>
      </c>
      <c r="I168" s="32">
        <v>38.520000000000003</v>
      </c>
      <c r="J168" s="32">
        <v>34.54</v>
      </c>
      <c r="K168" s="32">
        <v>38.35</v>
      </c>
      <c r="L168" s="32">
        <v>34.43</v>
      </c>
      <c r="M168" s="32">
        <v>35.96</v>
      </c>
      <c r="N168" s="32">
        <v>34.08</v>
      </c>
      <c r="P168" s="32">
        <f>VLOOKUP($A168,'Annual_Prices-Nominal'!$A$4:$X$39,MATCH('Forecast-Peak_OffPeak-Nominal'!P$3,'Annual_Prices-Nominal'!$A$3:$X$3,0),FALSE)</f>
        <v>101.96599999999999</v>
      </c>
      <c r="Q168" s="32">
        <f>VLOOKUP($A168,'Annual_Prices-Nominal'!$A$4:$X$39,MATCH('Forecast-Peak_OffPeak-Nominal'!Q$3,'Annual_Prices-Nominal'!$A$3:$X$3,0),FALSE)</f>
        <v>102.83</v>
      </c>
      <c r="R168" s="32">
        <f>VLOOKUP($A168,'Annual_Prices-Nominal'!$A$4:$X$39,MATCH('Forecast-Peak_OffPeak-Nominal'!R$3,'Annual_Prices-Nominal'!$A$3:$X$3,0),FALSE)</f>
        <v>101.75</v>
      </c>
      <c r="S168" s="32">
        <f>VLOOKUP($A168,'Annual_Prices-Nominal'!$A$4:$X$39,MATCH('Forecast-Peak_OffPeak-Nominal'!S$3,'Annual_Prices-Nominal'!$A$3:$X$3,0),FALSE)</f>
        <v>100.81</v>
      </c>
      <c r="T168" s="32">
        <f>VLOOKUP($A168,'Annual_Prices-Nominal'!$A$4:$X$39,MATCH('Forecast-Peak_OffPeak-Nominal'!T$3,'Annual_Prices-Nominal'!$A$3:$X$3,0),FALSE)</f>
        <v>52.782011474583051</v>
      </c>
      <c r="U168" s="32">
        <f>VLOOKUP($A168,'Annual_Prices-Nominal'!$A$4:$X$39,MATCH('Forecast-Peak_OffPeak-Nominal'!U$3,'Annual_Prices-Nominal'!$A$3:$X$3,0),FALSE)</f>
        <v>48.92</v>
      </c>
      <c r="V168" s="32">
        <f>VLOOKUP($A168,'Annual_Prices-Nominal'!$A$4:$X$39,MATCH('Forecast-Peak_OffPeak-Nominal'!V$3,'Annual_Prices-Nominal'!$A$3:$X$3,0),FALSE)</f>
        <v>44.034024347826076</v>
      </c>
      <c r="W168" s="32">
        <f>VLOOKUP($A168,'Annual_Prices-Nominal'!$A$4:$X$39,MATCH('Forecast-Peak_OffPeak-Nominal'!W$3,'Annual_Prices-Nominal'!$A$3:$X$3,0),FALSE)</f>
        <v>18.72</v>
      </c>
      <c r="X168" s="32">
        <f>VLOOKUP($A168,'Annual_Prices-Nominal'!$A$4:$X$39,MATCH('Forecast-Peak_OffPeak-Nominal'!X$3,'Annual_Prices-Nominal'!$A$3:$X$3,0),FALSE)</f>
        <v>16.100000000000001</v>
      </c>
      <c r="Y168" s="38">
        <f>VLOOKUP($A168,'Annual_Prices-Nominal'!$A$4:$X$39,MATCH('Forecast-Peak_OffPeak-Nominal'!Y$3,'Annual_Prices-Nominal'!$A$3:$X$3,0),FALSE)</f>
        <v>44.540510638297874</v>
      </c>
      <c r="AA168" s="31">
        <v>4.5599999999999996</v>
      </c>
      <c r="AB168" s="32">
        <v>4.22</v>
      </c>
      <c r="AC168" s="32">
        <v>4.16</v>
      </c>
      <c r="AD168" s="32">
        <v>4.57</v>
      </c>
      <c r="AE168" s="32">
        <v>4.55</v>
      </c>
      <c r="AF168" s="32">
        <v>4.3899999999999997</v>
      </c>
      <c r="AG168" s="38">
        <v>0.3871092834157977</v>
      </c>
      <c r="AI168" s="32">
        <v>5.036573486715529</v>
      </c>
      <c r="AJ168" s="38">
        <v>4.608715319649364</v>
      </c>
      <c r="AL168" s="33">
        <v>0.66545089252683098</v>
      </c>
      <c r="AM168" s="33">
        <v>0.87950490703613837</v>
      </c>
      <c r="AO168" s="34">
        <f>VLOOKUP($A168,'Annual_Prices-Nominal'!$A$4:$CH$39,MATCH('Forecast-Peak_OffPeak-Nominal'!AO$3,'Annual_Prices-Nominal'!$A$3:$CH$3,0),FALSE)</f>
        <v>2</v>
      </c>
      <c r="AP168" s="35">
        <f>VLOOKUP($A168,'Annual_Prices-Nominal'!$A$4:$CH$39,MATCH('Forecast-Peak_OffPeak-Nominal'!AP$3,'Annual_Prices-Nominal'!$A$3:$CH$3,0),FALSE)</f>
        <v>2</v>
      </c>
      <c r="AQ168" s="36">
        <f>IF(AND(MONTH($B168)&gt;=5,MONTH($B168)&lt;=9),VLOOKUP($A168,'Annual_Prices-Nominal'!$A$1:$AQ$39,MATCH('Forecast-Peak_OffPeak-Nominal'!AQ$2,'Annual_Prices-Nominal'!$A$2:$AQ$2,0),FALSE),0)</f>
        <v>365</v>
      </c>
      <c r="AR168" s="37">
        <f>IF(AND(MONTH($B168)&gt;=5,MONTH($B168)&lt;=9),VLOOKUP($A168,'Annual_Prices-Nominal'!$A$1:$AQ$39,MATCH('Forecast-Peak_OffPeak-Nominal'!AR$2,'Annual_Prices-Nominal'!$A$2:$AQ$2,0),FALSE),0)</f>
        <v>2500</v>
      </c>
      <c r="AT168" s="83">
        <f>VLOOKUP($A168,'Annual_Prices-Nominal'!$A$4:$CH$39,MATCH('Forecast-Peak_OffPeak-Nominal'!AT$3,'Annual_Prices-Nominal'!$A$3:$CH$3,0),FALSE)</f>
        <v>16.559999999999999</v>
      </c>
      <c r="AU168" s="38">
        <f>VLOOKUP($A168,'Annual_Prices-Nominal'!$A$4:$CH$39,MATCH('Forecast-Peak_OffPeak-Nominal'!AU$3,'Annual_Prices-Nominal'!$A$3:$CH$3,0),FALSE)</f>
        <v>16.559999999999999</v>
      </c>
      <c r="AV168" s="38">
        <f>VLOOKUP($A168,'Annual_Prices-Nominal'!$A$4:$CH$39,MATCH('Forecast-Peak_OffPeak-Nominal'!AV$3,'Annual_Prices-Nominal'!$A$3:$CH$3,0),FALSE)</f>
        <v>0</v>
      </c>
      <c r="AX168" s="31">
        <f t="shared" si="16"/>
        <v>9.1100521327014228</v>
      </c>
      <c r="AY168" s="32">
        <f t="shared" si="17"/>
        <v>9.7511594533029609</v>
      </c>
      <c r="AZ168" s="32">
        <f t="shared" si="18"/>
        <v>9.7645170842824616</v>
      </c>
      <c r="BA168" s="32">
        <f t="shared" si="19"/>
        <v>8.4659340659340678</v>
      </c>
      <c r="BB168" s="32">
        <f t="shared" si="20"/>
        <v>8.4285714285714288</v>
      </c>
      <c r="BC168" s="38">
        <f t="shared" si="21"/>
        <v>7.8687089715536098</v>
      </c>
      <c r="BE168" s="60">
        <v>225.11868386049795</v>
      </c>
      <c r="BF168" s="38">
        <v>299.0713175738386</v>
      </c>
      <c r="BH168" s="31">
        <f>VLOOKUP($A168,'Annual_Prices-Nominal'!$A:$CA,MATCH(BH$3,'Annual_Prices-Nominal'!$A$3:$CA$3,0),0)</f>
        <v>34</v>
      </c>
      <c r="BI168" s="31">
        <f>VLOOKUP($A168,'Annual_Prices-Nominal'!$A:$CA,MATCH(BI$3,'Annual_Prices-Nominal'!$A$3:$CA$3,0),0)</f>
        <v>4.8107889999999998</v>
      </c>
      <c r="BJ168" s="32">
        <f>VLOOKUP($A168,'Annual_Prices-Nominal'!$A:$CA,MATCH(BJ$3,'Annual_Prices-Nominal'!$A$3:$CA$3,0),0)</f>
        <v>4.8107889999999998</v>
      </c>
      <c r="BK168" s="32">
        <f>VLOOKUP($A168,'Annual_Prices-Nominal'!$A:$CA,MATCH(BK$3,'Annual_Prices-Nominal'!$A$3:$CA$3,0),0)</f>
        <v>13.01</v>
      </c>
      <c r="BL168" s="32">
        <f>VLOOKUP($A168,'Annual_Prices-Nominal'!$A:$CA,MATCH(BL$3,'Annual_Prices-Nominal'!$A$3:$CA$3,0),0)</f>
        <v>13.01</v>
      </c>
      <c r="BM168" s="32">
        <f>VLOOKUP($A168,'Annual_Prices-Nominal'!$A:$CA,MATCH(BM$3,'Annual_Prices-Nominal'!$A$3:$CA$3,0),0)</f>
        <v>3.9</v>
      </c>
      <c r="BN168" s="32">
        <f>VLOOKUP($A168,'Annual_Prices-Nominal'!$A:$CA,MATCH(BN$3,'Annual_Prices-Nominal'!$A$3:$CA$3,0),0)</f>
        <v>3.9</v>
      </c>
      <c r="BO168" s="32">
        <f>VLOOKUP($A168,'Annual_Prices-Nominal'!$A:$CA,MATCH(BO$3,'Annual_Prices-Nominal'!$A$3:$CA$3,0),0)</f>
        <v>3.9</v>
      </c>
      <c r="BP168" s="32">
        <f>VLOOKUP($A168,'Annual_Prices-Nominal'!$A:$CA,MATCH(BP$3,'Annual_Prices-Nominal'!$A$3:$CA$3,0),0)</f>
        <v>3.9</v>
      </c>
      <c r="BQ168" s="32">
        <f>VLOOKUP($A168,'Annual_Prices-Nominal'!$A:$CA,MATCH(BQ$3,'Annual_Prices-Nominal'!$A$3:$CA$3,0),0)</f>
        <v>13.01</v>
      </c>
      <c r="BR168" s="32">
        <f>VLOOKUP($A168,'Annual_Prices-Nominal'!$A:$CA,MATCH(BR$3,'Annual_Prices-Nominal'!$A$3:$CA$3,0),0)</f>
        <v>20.81</v>
      </c>
      <c r="BS168" s="32">
        <f>VLOOKUP($A168,'Annual_Prices-Nominal'!$A:$CA,MATCH(BS$3,'Annual_Prices-Nominal'!$A$3:$CA$3,0),0)</f>
        <v>19.510000000000002</v>
      </c>
      <c r="BT168" s="32">
        <f>VLOOKUP($A168,'Annual_Prices-Nominal'!$A:$CA,MATCH(BT$3,'Annual_Prices-Nominal'!$A$3:$CA$3,0),0)</f>
        <v>15.61</v>
      </c>
      <c r="BU168" s="32">
        <f>VLOOKUP($A168,'Annual_Prices-Nominal'!$A:$CA,MATCH(BU$3,'Annual_Prices-Nominal'!$A$3:$CA$3,0),0)</f>
        <v>15.61</v>
      </c>
      <c r="BV168" s="32">
        <f>VLOOKUP($A168,'Annual_Prices-Nominal'!$A:$CA,MATCH(BV$3,'Annual_Prices-Nominal'!$A$3:$CA$3,0),0)</f>
        <v>15.61</v>
      </c>
      <c r="BW168" s="32">
        <f>VLOOKUP($A168,'Annual_Prices-Nominal'!$A:$CA,MATCH(BW$3,'Annual_Prices-Nominal'!$A$3:$CA$3,0),0)</f>
        <v>13.01</v>
      </c>
      <c r="BX168" s="32">
        <f>VLOOKUP($A168,'Annual_Prices-Nominal'!$A:$CA,MATCH(BX$3,'Annual_Prices-Nominal'!$A$3:$CA$3,0),0)</f>
        <v>11.71</v>
      </c>
      <c r="BY168" s="32">
        <f>VLOOKUP($A168,'Annual_Prices-Nominal'!$A:$CA,MATCH(BY$3,'Annual_Prices-Nominal'!$A$3:$CA$3,0),0)</f>
        <v>3.9</v>
      </c>
      <c r="BZ168" s="32">
        <f>VLOOKUP($A168,'Annual_Prices-Nominal'!$A:$CA,MATCH(BZ$3,'Annual_Prices-Nominal'!$A$3:$CA$3,0),0)</f>
        <v>3.9</v>
      </c>
      <c r="CA168" s="32">
        <f>VLOOKUP($A168,'Annual_Prices-Nominal'!$A:$CA,MATCH(CA$3,'Annual_Prices-Nominal'!$A$3:$CA$3,0),0)</f>
        <v>3.5536919999999999</v>
      </c>
      <c r="CB168" s="38">
        <f>VLOOKUP($A168,'Annual_Prices-Nominal'!$A:$CA,MATCH(CB$3,'Annual_Prices-Nominal'!$A$3:$CA$3,0),0)</f>
        <v>1.9340539999999999</v>
      </c>
      <c r="CD168" s="39">
        <f>VLOOKUP($A168,GDP!$A$8:$D$50,3,0)</f>
        <v>1.9465285585817203E-2</v>
      </c>
    </row>
    <row r="169" spans="1:82" ht="14.4" x14ac:dyDescent="0.3">
      <c r="A169" s="23">
        <f t="shared" si="22"/>
        <v>2036</v>
      </c>
      <c r="B169" s="27">
        <f t="shared" si="23"/>
        <v>49949</v>
      </c>
      <c r="C169" s="31">
        <v>34.730289999999997</v>
      </c>
      <c r="D169" s="32">
        <v>33.785119999999999</v>
      </c>
      <c r="E169" s="32">
        <v>35.663429999999998</v>
      </c>
      <c r="F169" s="32">
        <v>34.043329999999997</v>
      </c>
      <c r="G169" s="32">
        <v>35.519779999999997</v>
      </c>
      <c r="H169" s="32">
        <v>33.097850000000001</v>
      </c>
      <c r="I169" s="32">
        <v>31.11</v>
      </c>
      <c r="J169" s="32">
        <v>32.119999999999997</v>
      </c>
      <c r="K169" s="32">
        <v>31.04</v>
      </c>
      <c r="L169" s="32">
        <v>32.1</v>
      </c>
      <c r="M169" s="32">
        <v>28.65</v>
      </c>
      <c r="N169" s="32">
        <v>31.26</v>
      </c>
      <c r="P169" s="32">
        <f>VLOOKUP($A169,'Annual_Prices-Nominal'!$A$4:$X$39,MATCH('Forecast-Peak_OffPeak-Nominal'!P$3,'Annual_Prices-Nominal'!$A$3:$X$3,0),FALSE)</f>
        <v>101.96599999999999</v>
      </c>
      <c r="Q169" s="32">
        <f>VLOOKUP($A169,'Annual_Prices-Nominal'!$A$4:$X$39,MATCH('Forecast-Peak_OffPeak-Nominal'!Q$3,'Annual_Prices-Nominal'!$A$3:$X$3,0),FALSE)</f>
        <v>102.83</v>
      </c>
      <c r="R169" s="32">
        <f>VLOOKUP($A169,'Annual_Prices-Nominal'!$A$4:$X$39,MATCH('Forecast-Peak_OffPeak-Nominal'!R$3,'Annual_Prices-Nominal'!$A$3:$X$3,0),FALSE)</f>
        <v>101.75</v>
      </c>
      <c r="S169" s="32">
        <f>VLOOKUP($A169,'Annual_Prices-Nominal'!$A$4:$X$39,MATCH('Forecast-Peak_OffPeak-Nominal'!S$3,'Annual_Prices-Nominal'!$A$3:$X$3,0),FALSE)</f>
        <v>100.81</v>
      </c>
      <c r="T169" s="32">
        <f>VLOOKUP($A169,'Annual_Prices-Nominal'!$A$4:$X$39,MATCH('Forecast-Peak_OffPeak-Nominal'!T$3,'Annual_Prices-Nominal'!$A$3:$X$3,0),FALSE)</f>
        <v>52.782011474583051</v>
      </c>
      <c r="U169" s="32">
        <f>VLOOKUP($A169,'Annual_Prices-Nominal'!$A$4:$X$39,MATCH('Forecast-Peak_OffPeak-Nominal'!U$3,'Annual_Prices-Nominal'!$A$3:$X$3,0),FALSE)</f>
        <v>48.92</v>
      </c>
      <c r="V169" s="32">
        <f>VLOOKUP($A169,'Annual_Prices-Nominal'!$A$4:$X$39,MATCH('Forecast-Peak_OffPeak-Nominal'!V$3,'Annual_Prices-Nominal'!$A$3:$X$3,0),FALSE)</f>
        <v>44.034024347826076</v>
      </c>
      <c r="W169" s="32">
        <f>VLOOKUP($A169,'Annual_Prices-Nominal'!$A$4:$X$39,MATCH('Forecast-Peak_OffPeak-Nominal'!W$3,'Annual_Prices-Nominal'!$A$3:$X$3,0),FALSE)</f>
        <v>18.72</v>
      </c>
      <c r="X169" s="32">
        <f>VLOOKUP($A169,'Annual_Prices-Nominal'!$A$4:$X$39,MATCH('Forecast-Peak_OffPeak-Nominal'!X$3,'Annual_Prices-Nominal'!$A$3:$X$3,0),FALSE)</f>
        <v>16.100000000000001</v>
      </c>
      <c r="Y169" s="38">
        <f>VLOOKUP($A169,'Annual_Prices-Nominal'!$A$4:$X$39,MATCH('Forecast-Peak_OffPeak-Nominal'!Y$3,'Annual_Prices-Nominal'!$A$3:$X$3,0),FALSE)</f>
        <v>44.540510638297874</v>
      </c>
      <c r="AA169" s="31">
        <v>4.59</v>
      </c>
      <c r="AB169" s="32">
        <v>4.24</v>
      </c>
      <c r="AC169" s="32">
        <v>4.1900000000000004</v>
      </c>
      <c r="AD169" s="32">
        <v>4.59</v>
      </c>
      <c r="AE169" s="32">
        <v>4.59</v>
      </c>
      <c r="AF169" s="32">
        <v>4.43</v>
      </c>
      <c r="AG169" s="38">
        <v>0.3871092834157977</v>
      </c>
      <c r="AI169" s="32">
        <v>5.0723989954123692</v>
      </c>
      <c r="AJ169" s="38">
        <v>4.6445408283462042</v>
      </c>
      <c r="AL169" s="33">
        <v>0.6543528896669375</v>
      </c>
      <c r="AM169" s="33">
        <v>0.86840690417624489</v>
      </c>
      <c r="AO169" s="34">
        <f>VLOOKUP($A169,'Annual_Prices-Nominal'!$A$4:$CH$39,MATCH('Forecast-Peak_OffPeak-Nominal'!AO$3,'Annual_Prices-Nominal'!$A$3:$CH$3,0),FALSE)</f>
        <v>2</v>
      </c>
      <c r="AP169" s="35">
        <f>VLOOKUP($A169,'Annual_Prices-Nominal'!$A$4:$CH$39,MATCH('Forecast-Peak_OffPeak-Nominal'!AP$3,'Annual_Prices-Nominal'!$A$3:$CH$3,0),FALSE)</f>
        <v>2</v>
      </c>
      <c r="AQ169" s="36">
        <f>IF(AND(MONTH($B169)&gt;=5,MONTH($B169)&lt;=9),VLOOKUP($A169,'Annual_Prices-Nominal'!$A$1:$AQ$39,MATCH('Forecast-Peak_OffPeak-Nominal'!AQ$2,'Annual_Prices-Nominal'!$A$2:$AQ$2,0),FALSE),0)</f>
        <v>0</v>
      </c>
      <c r="AR169" s="37">
        <f>IF(AND(MONTH($B169)&gt;=5,MONTH($B169)&lt;=9),VLOOKUP($A169,'Annual_Prices-Nominal'!$A$1:$AQ$39,MATCH('Forecast-Peak_OffPeak-Nominal'!AR$2,'Annual_Prices-Nominal'!$A$2:$AQ$2,0),FALSE),0)</f>
        <v>0</v>
      </c>
      <c r="AT169" s="83">
        <f>VLOOKUP($A169,'Annual_Prices-Nominal'!$A$4:$CH$39,MATCH('Forecast-Peak_OffPeak-Nominal'!AT$3,'Annual_Prices-Nominal'!$A$3:$CH$3,0),FALSE)</f>
        <v>16.559999999999999</v>
      </c>
      <c r="AU169" s="38">
        <f>VLOOKUP($A169,'Annual_Prices-Nominal'!$A$4:$CH$39,MATCH('Forecast-Peak_OffPeak-Nominal'!AU$3,'Annual_Prices-Nominal'!$A$3:$CH$3,0),FALSE)</f>
        <v>16.559999999999999</v>
      </c>
      <c r="AV169" s="38">
        <f>VLOOKUP($A169,'Annual_Prices-Nominal'!$A$4:$CH$39,MATCH('Forecast-Peak_OffPeak-Nominal'!AV$3,'Annual_Prices-Nominal'!$A$3:$CH$3,0),FALSE)</f>
        <v>0</v>
      </c>
      <c r="AX169" s="31">
        <f t="shared" si="16"/>
        <v>8.1911061320754701</v>
      </c>
      <c r="AY169" s="32">
        <f t="shared" si="17"/>
        <v>8.0504356659142218</v>
      </c>
      <c r="AZ169" s="32">
        <f t="shared" si="18"/>
        <v>8.0180090293453716</v>
      </c>
      <c r="BA169" s="32">
        <f t="shared" si="19"/>
        <v>6.7777777777777777</v>
      </c>
      <c r="BB169" s="32">
        <f t="shared" si="20"/>
        <v>6.7625272331154687</v>
      </c>
      <c r="BC169" s="38">
        <f t="shared" si="21"/>
        <v>6.2418300653594772</v>
      </c>
      <c r="BE169" s="60">
        <v>225.11868386049795</v>
      </c>
      <c r="BF169" s="38">
        <v>299.0713175738386</v>
      </c>
      <c r="BH169" s="31">
        <f>VLOOKUP($A169,'Annual_Prices-Nominal'!$A:$CA,MATCH(BH$3,'Annual_Prices-Nominal'!$A$3:$CA$3,0),0)</f>
        <v>34</v>
      </c>
      <c r="BI169" s="31">
        <f>VLOOKUP($A169,'Annual_Prices-Nominal'!$A:$CA,MATCH(BI$3,'Annual_Prices-Nominal'!$A$3:$CA$3,0),0)</f>
        <v>4.8107889999999998</v>
      </c>
      <c r="BJ169" s="32">
        <f>VLOOKUP($A169,'Annual_Prices-Nominal'!$A:$CA,MATCH(BJ$3,'Annual_Prices-Nominal'!$A$3:$CA$3,0),0)</f>
        <v>4.8107889999999998</v>
      </c>
      <c r="BK169" s="32">
        <f>VLOOKUP($A169,'Annual_Prices-Nominal'!$A:$CA,MATCH(BK$3,'Annual_Prices-Nominal'!$A$3:$CA$3,0),0)</f>
        <v>13.01</v>
      </c>
      <c r="BL169" s="32">
        <f>VLOOKUP($A169,'Annual_Prices-Nominal'!$A:$CA,MATCH(BL$3,'Annual_Prices-Nominal'!$A$3:$CA$3,0),0)</f>
        <v>13.01</v>
      </c>
      <c r="BM169" s="32">
        <f>VLOOKUP($A169,'Annual_Prices-Nominal'!$A:$CA,MATCH(BM$3,'Annual_Prices-Nominal'!$A$3:$CA$3,0),0)</f>
        <v>3.9</v>
      </c>
      <c r="BN169" s="32">
        <f>VLOOKUP($A169,'Annual_Prices-Nominal'!$A:$CA,MATCH(BN$3,'Annual_Prices-Nominal'!$A$3:$CA$3,0),0)</f>
        <v>3.9</v>
      </c>
      <c r="BO169" s="32">
        <f>VLOOKUP($A169,'Annual_Prices-Nominal'!$A:$CA,MATCH(BO$3,'Annual_Prices-Nominal'!$A$3:$CA$3,0),0)</f>
        <v>3.9</v>
      </c>
      <c r="BP169" s="32">
        <f>VLOOKUP($A169,'Annual_Prices-Nominal'!$A:$CA,MATCH(BP$3,'Annual_Prices-Nominal'!$A$3:$CA$3,0),0)</f>
        <v>3.9</v>
      </c>
      <c r="BQ169" s="32">
        <f>VLOOKUP($A169,'Annual_Prices-Nominal'!$A:$CA,MATCH(BQ$3,'Annual_Prices-Nominal'!$A$3:$CA$3,0),0)</f>
        <v>13.01</v>
      </c>
      <c r="BR169" s="32">
        <f>VLOOKUP($A169,'Annual_Prices-Nominal'!$A:$CA,MATCH(BR$3,'Annual_Prices-Nominal'!$A$3:$CA$3,0),0)</f>
        <v>20.81</v>
      </c>
      <c r="BS169" s="32">
        <f>VLOOKUP($A169,'Annual_Prices-Nominal'!$A:$CA,MATCH(BS$3,'Annual_Prices-Nominal'!$A$3:$CA$3,0),0)</f>
        <v>19.510000000000002</v>
      </c>
      <c r="BT169" s="32">
        <f>VLOOKUP($A169,'Annual_Prices-Nominal'!$A:$CA,MATCH(BT$3,'Annual_Prices-Nominal'!$A$3:$CA$3,0),0)</f>
        <v>15.61</v>
      </c>
      <c r="BU169" s="32">
        <f>VLOOKUP($A169,'Annual_Prices-Nominal'!$A:$CA,MATCH(BU$3,'Annual_Prices-Nominal'!$A$3:$CA$3,0),0)</f>
        <v>15.61</v>
      </c>
      <c r="BV169" s="32">
        <f>VLOOKUP($A169,'Annual_Prices-Nominal'!$A:$CA,MATCH(BV$3,'Annual_Prices-Nominal'!$A$3:$CA$3,0),0)</f>
        <v>15.61</v>
      </c>
      <c r="BW169" s="32">
        <f>VLOOKUP($A169,'Annual_Prices-Nominal'!$A:$CA,MATCH(BW$3,'Annual_Prices-Nominal'!$A$3:$CA$3,0),0)</f>
        <v>13.01</v>
      </c>
      <c r="BX169" s="32">
        <f>VLOOKUP($A169,'Annual_Prices-Nominal'!$A:$CA,MATCH(BX$3,'Annual_Prices-Nominal'!$A$3:$CA$3,0),0)</f>
        <v>11.71</v>
      </c>
      <c r="BY169" s="32">
        <f>VLOOKUP($A169,'Annual_Prices-Nominal'!$A:$CA,MATCH(BY$3,'Annual_Prices-Nominal'!$A$3:$CA$3,0),0)</f>
        <v>3.9</v>
      </c>
      <c r="BZ169" s="32">
        <f>VLOOKUP($A169,'Annual_Prices-Nominal'!$A:$CA,MATCH(BZ$3,'Annual_Prices-Nominal'!$A$3:$CA$3,0),0)</f>
        <v>3.9</v>
      </c>
      <c r="CA169" s="32">
        <f>VLOOKUP($A169,'Annual_Prices-Nominal'!$A:$CA,MATCH(CA$3,'Annual_Prices-Nominal'!$A$3:$CA$3,0),0)</f>
        <v>3.5536919999999999</v>
      </c>
      <c r="CB169" s="38">
        <f>VLOOKUP($A169,'Annual_Prices-Nominal'!$A:$CA,MATCH(CB$3,'Annual_Prices-Nominal'!$A$3:$CA$3,0),0)</f>
        <v>1.9340539999999999</v>
      </c>
      <c r="CD169" s="39">
        <f>VLOOKUP($A169,GDP!$A$8:$D$50,3,0)</f>
        <v>1.9465285585817203E-2</v>
      </c>
    </row>
    <row r="170" spans="1:82" ht="14.4" x14ac:dyDescent="0.3">
      <c r="A170" s="23">
        <f t="shared" si="22"/>
        <v>2036</v>
      </c>
      <c r="B170" s="27">
        <f t="shared" si="23"/>
        <v>49980</v>
      </c>
      <c r="C170" s="31">
        <v>34.783650000000002</v>
      </c>
      <c r="D170" s="32">
        <v>34.294919999999998</v>
      </c>
      <c r="E170" s="32">
        <v>37.708379999999998</v>
      </c>
      <c r="F170" s="32">
        <v>36.198309999999999</v>
      </c>
      <c r="G170" s="32">
        <v>37.887560000000001</v>
      </c>
      <c r="H170" s="32">
        <v>35.479730000000004</v>
      </c>
      <c r="I170" s="32">
        <v>35.11</v>
      </c>
      <c r="J170" s="32">
        <v>34.659999999999997</v>
      </c>
      <c r="K170" s="32">
        <v>34.630000000000003</v>
      </c>
      <c r="L170" s="32">
        <v>34.32</v>
      </c>
      <c r="M170" s="32">
        <v>34.07</v>
      </c>
      <c r="N170" s="32">
        <v>33.82</v>
      </c>
      <c r="P170" s="32">
        <f>VLOOKUP($A170,'Annual_Prices-Nominal'!$A$4:$X$39,MATCH('Forecast-Peak_OffPeak-Nominal'!P$3,'Annual_Prices-Nominal'!$A$3:$X$3,0),FALSE)</f>
        <v>101.96599999999999</v>
      </c>
      <c r="Q170" s="32">
        <f>VLOOKUP($A170,'Annual_Prices-Nominal'!$A$4:$X$39,MATCH('Forecast-Peak_OffPeak-Nominal'!Q$3,'Annual_Prices-Nominal'!$A$3:$X$3,0),FALSE)</f>
        <v>102.83</v>
      </c>
      <c r="R170" s="32">
        <f>VLOOKUP($A170,'Annual_Prices-Nominal'!$A$4:$X$39,MATCH('Forecast-Peak_OffPeak-Nominal'!R$3,'Annual_Prices-Nominal'!$A$3:$X$3,0),FALSE)</f>
        <v>101.75</v>
      </c>
      <c r="S170" s="32">
        <f>VLOOKUP($A170,'Annual_Prices-Nominal'!$A$4:$X$39,MATCH('Forecast-Peak_OffPeak-Nominal'!S$3,'Annual_Prices-Nominal'!$A$3:$X$3,0),FALSE)</f>
        <v>100.81</v>
      </c>
      <c r="T170" s="32">
        <f>VLOOKUP($A170,'Annual_Prices-Nominal'!$A$4:$X$39,MATCH('Forecast-Peak_OffPeak-Nominal'!T$3,'Annual_Prices-Nominal'!$A$3:$X$3,0),FALSE)</f>
        <v>52.782011474583051</v>
      </c>
      <c r="U170" s="32">
        <f>VLOOKUP($A170,'Annual_Prices-Nominal'!$A$4:$X$39,MATCH('Forecast-Peak_OffPeak-Nominal'!U$3,'Annual_Prices-Nominal'!$A$3:$X$3,0),FALSE)</f>
        <v>48.92</v>
      </c>
      <c r="V170" s="32">
        <f>VLOOKUP($A170,'Annual_Prices-Nominal'!$A$4:$X$39,MATCH('Forecast-Peak_OffPeak-Nominal'!V$3,'Annual_Prices-Nominal'!$A$3:$X$3,0),FALSE)</f>
        <v>44.034024347826076</v>
      </c>
      <c r="W170" s="32">
        <f>VLOOKUP($A170,'Annual_Prices-Nominal'!$A$4:$X$39,MATCH('Forecast-Peak_OffPeak-Nominal'!W$3,'Annual_Prices-Nominal'!$A$3:$X$3,0),FALSE)</f>
        <v>18.72</v>
      </c>
      <c r="X170" s="32">
        <f>VLOOKUP($A170,'Annual_Prices-Nominal'!$A$4:$X$39,MATCH('Forecast-Peak_OffPeak-Nominal'!X$3,'Annual_Prices-Nominal'!$A$3:$X$3,0),FALSE)</f>
        <v>16.100000000000001</v>
      </c>
      <c r="Y170" s="38">
        <f>VLOOKUP($A170,'Annual_Prices-Nominal'!$A$4:$X$39,MATCH('Forecast-Peak_OffPeak-Nominal'!Y$3,'Annual_Prices-Nominal'!$A$3:$X$3,0),FALSE)</f>
        <v>44.540510638297874</v>
      </c>
      <c r="AA170" s="31">
        <v>5</v>
      </c>
      <c r="AB170" s="32">
        <v>4.59</v>
      </c>
      <c r="AC170" s="32">
        <v>4.49</v>
      </c>
      <c r="AD170" s="32">
        <v>5.09</v>
      </c>
      <c r="AE170" s="32">
        <v>4.97</v>
      </c>
      <c r="AF170" s="32">
        <v>4.63</v>
      </c>
      <c r="AG170" s="38">
        <v>0.3871092834157977</v>
      </c>
      <c r="AI170" s="32">
        <v>5.4771811578370384</v>
      </c>
      <c r="AJ170" s="38">
        <v>5.0493229907708734</v>
      </c>
      <c r="AL170" s="33">
        <v>0.67296717828907127</v>
      </c>
      <c r="AM170" s="33">
        <v>0.88702119279837865</v>
      </c>
      <c r="AO170" s="34">
        <f>VLOOKUP($A170,'Annual_Prices-Nominal'!$A$4:$CH$39,MATCH('Forecast-Peak_OffPeak-Nominal'!AO$3,'Annual_Prices-Nominal'!$A$3:$CH$3,0),FALSE)</f>
        <v>2</v>
      </c>
      <c r="AP170" s="35">
        <f>VLOOKUP($A170,'Annual_Prices-Nominal'!$A$4:$CH$39,MATCH('Forecast-Peak_OffPeak-Nominal'!AP$3,'Annual_Prices-Nominal'!$A$3:$CH$3,0),FALSE)</f>
        <v>2</v>
      </c>
      <c r="AQ170" s="36">
        <f>IF(AND(MONTH($B170)&gt;=5,MONTH($B170)&lt;=9),VLOOKUP($A170,'Annual_Prices-Nominal'!$A$1:$AQ$39,MATCH('Forecast-Peak_OffPeak-Nominal'!AQ$2,'Annual_Prices-Nominal'!$A$2:$AQ$2,0),FALSE),0)</f>
        <v>0</v>
      </c>
      <c r="AR170" s="37">
        <f>IF(AND(MONTH($B170)&gt;=5,MONTH($B170)&lt;=9),VLOOKUP($A170,'Annual_Prices-Nominal'!$A$1:$AQ$39,MATCH('Forecast-Peak_OffPeak-Nominal'!AR$2,'Annual_Prices-Nominal'!$A$2:$AQ$2,0),FALSE),0)</f>
        <v>0</v>
      </c>
      <c r="AT170" s="83">
        <f>VLOOKUP($A170,'Annual_Prices-Nominal'!$A$4:$CH$39,MATCH('Forecast-Peak_OffPeak-Nominal'!AT$3,'Annual_Prices-Nominal'!$A$3:$CH$3,0),FALSE)</f>
        <v>16.559999999999999</v>
      </c>
      <c r="AU170" s="38">
        <f>VLOOKUP($A170,'Annual_Prices-Nominal'!$A$4:$CH$39,MATCH('Forecast-Peak_OffPeak-Nominal'!AU$3,'Annual_Prices-Nominal'!$A$3:$CH$3,0),FALSE)</f>
        <v>16.559999999999999</v>
      </c>
      <c r="AV170" s="38">
        <f>VLOOKUP($A170,'Annual_Prices-Nominal'!$A$4:$CH$39,MATCH('Forecast-Peak_OffPeak-Nominal'!AV$3,'Annual_Prices-Nominal'!$A$3:$CH$3,0),FALSE)</f>
        <v>0</v>
      </c>
      <c r="AX170" s="31">
        <f t="shared" si="16"/>
        <v>7.5781372549019617</v>
      </c>
      <c r="AY170" s="32">
        <f t="shared" si="17"/>
        <v>8.1443585313174935</v>
      </c>
      <c r="AZ170" s="32">
        <f t="shared" si="18"/>
        <v>8.1830583153347742</v>
      </c>
      <c r="BA170" s="32">
        <f t="shared" si="19"/>
        <v>7.0643863179074451</v>
      </c>
      <c r="BB170" s="32">
        <f t="shared" si="20"/>
        <v>6.9678068410462783</v>
      </c>
      <c r="BC170" s="38">
        <f t="shared" si="21"/>
        <v>6.6935166994106092</v>
      </c>
      <c r="BE170" s="60">
        <v>225.11868386049795</v>
      </c>
      <c r="BF170" s="38">
        <v>299.0713175738386</v>
      </c>
      <c r="BH170" s="31">
        <f>VLOOKUP($A170,'Annual_Prices-Nominal'!$A:$CA,MATCH(BH$3,'Annual_Prices-Nominal'!$A$3:$CA$3,0),0)</f>
        <v>34</v>
      </c>
      <c r="BI170" s="31">
        <f>VLOOKUP($A170,'Annual_Prices-Nominal'!$A:$CA,MATCH(BI$3,'Annual_Prices-Nominal'!$A$3:$CA$3,0),0)</f>
        <v>4.8107889999999998</v>
      </c>
      <c r="BJ170" s="32">
        <f>VLOOKUP($A170,'Annual_Prices-Nominal'!$A:$CA,MATCH(BJ$3,'Annual_Prices-Nominal'!$A$3:$CA$3,0),0)</f>
        <v>4.8107889999999998</v>
      </c>
      <c r="BK170" s="32">
        <f>VLOOKUP($A170,'Annual_Prices-Nominal'!$A:$CA,MATCH(BK$3,'Annual_Prices-Nominal'!$A$3:$CA$3,0),0)</f>
        <v>13.01</v>
      </c>
      <c r="BL170" s="32">
        <f>VLOOKUP($A170,'Annual_Prices-Nominal'!$A:$CA,MATCH(BL$3,'Annual_Prices-Nominal'!$A$3:$CA$3,0),0)</f>
        <v>13.01</v>
      </c>
      <c r="BM170" s="32">
        <f>VLOOKUP($A170,'Annual_Prices-Nominal'!$A:$CA,MATCH(BM$3,'Annual_Prices-Nominal'!$A$3:$CA$3,0),0)</f>
        <v>3.9</v>
      </c>
      <c r="BN170" s="32">
        <f>VLOOKUP($A170,'Annual_Prices-Nominal'!$A:$CA,MATCH(BN$3,'Annual_Prices-Nominal'!$A$3:$CA$3,0),0)</f>
        <v>3.9</v>
      </c>
      <c r="BO170" s="32">
        <f>VLOOKUP($A170,'Annual_Prices-Nominal'!$A:$CA,MATCH(BO$3,'Annual_Prices-Nominal'!$A$3:$CA$3,0),0)</f>
        <v>3.9</v>
      </c>
      <c r="BP170" s="32">
        <f>VLOOKUP($A170,'Annual_Prices-Nominal'!$A:$CA,MATCH(BP$3,'Annual_Prices-Nominal'!$A$3:$CA$3,0),0)</f>
        <v>3.9</v>
      </c>
      <c r="BQ170" s="32">
        <f>VLOOKUP($A170,'Annual_Prices-Nominal'!$A:$CA,MATCH(BQ$3,'Annual_Prices-Nominal'!$A$3:$CA$3,0),0)</f>
        <v>13.01</v>
      </c>
      <c r="BR170" s="32">
        <f>VLOOKUP($A170,'Annual_Prices-Nominal'!$A:$CA,MATCH(BR$3,'Annual_Prices-Nominal'!$A$3:$CA$3,0),0)</f>
        <v>20.81</v>
      </c>
      <c r="BS170" s="32">
        <f>VLOOKUP($A170,'Annual_Prices-Nominal'!$A:$CA,MATCH(BS$3,'Annual_Prices-Nominal'!$A$3:$CA$3,0),0)</f>
        <v>19.510000000000002</v>
      </c>
      <c r="BT170" s="32">
        <f>VLOOKUP($A170,'Annual_Prices-Nominal'!$A:$CA,MATCH(BT$3,'Annual_Prices-Nominal'!$A$3:$CA$3,0),0)</f>
        <v>15.61</v>
      </c>
      <c r="BU170" s="32">
        <f>VLOOKUP($A170,'Annual_Prices-Nominal'!$A:$CA,MATCH(BU$3,'Annual_Prices-Nominal'!$A$3:$CA$3,0),0)</f>
        <v>15.61</v>
      </c>
      <c r="BV170" s="32">
        <f>VLOOKUP($A170,'Annual_Prices-Nominal'!$A:$CA,MATCH(BV$3,'Annual_Prices-Nominal'!$A$3:$CA$3,0),0)</f>
        <v>15.61</v>
      </c>
      <c r="BW170" s="32">
        <f>VLOOKUP($A170,'Annual_Prices-Nominal'!$A:$CA,MATCH(BW$3,'Annual_Prices-Nominal'!$A$3:$CA$3,0),0)</f>
        <v>13.01</v>
      </c>
      <c r="BX170" s="32">
        <f>VLOOKUP($A170,'Annual_Prices-Nominal'!$A:$CA,MATCH(BX$3,'Annual_Prices-Nominal'!$A$3:$CA$3,0),0)</f>
        <v>11.71</v>
      </c>
      <c r="BY170" s="32">
        <f>VLOOKUP($A170,'Annual_Prices-Nominal'!$A:$CA,MATCH(BY$3,'Annual_Prices-Nominal'!$A$3:$CA$3,0),0)</f>
        <v>3.9</v>
      </c>
      <c r="BZ170" s="32">
        <f>VLOOKUP($A170,'Annual_Prices-Nominal'!$A:$CA,MATCH(BZ$3,'Annual_Prices-Nominal'!$A$3:$CA$3,0),0)</f>
        <v>3.9</v>
      </c>
      <c r="CA170" s="32">
        <f>VLOOKUP($A170,'Annual_Prices-Nominal'!$A:$CA,MATCH(CA$3,'Annual_Prices-Nominal'!$A$3:$CA$3,0),0)</f>
        <v>3.5536919999999999</v>
      </c>
      <c r="CB170" s="38">
        <f>VLOOKUP($A170,'Annual_Prices-Nominal'!$A:$CA,MATCH(CB$3,'Annual_Prices-Nominal'!$A$3:$CA$3,0),0)</f>
        <v>1.9340539999999999</v>
      </c>
      <c r="CD170" s="39">
        <f>VLOOKUP($A170,GDP!$A$8:$D$50,3,0)</f>
        <v>1.9465285585817203E-2</v>
      </c>
    </row>
    <row r="171" spans="1:82" ht="14.4" x14ac:dyDescent="0.3">
      <c r="A171" s="23">
        <f t="shared" si="22"/>
        <v>2036</v>
      </c>
      <c r="B171" s="27">
        <f t="shared" si="23"/>
        <v>50010</v>
      </c>
      <c r="C171" s="31">
        <v>40.293030000000002</v>
      </c>
      <c r="D171" s="32">
        <v>39.958030000000001</v>
      </c>
      <c r="E171" s="32">
        <v>41.852319999999999</v>
      </c>
      <c r="F171" s="32">
        <v>42.014279999999999</v>
      </c>
      <c r="G171" s="32">
        <v>42.283360000000002</v>
      </c>
      <c r="H171" s="32">
        <v>41.207689999999999</v>
      </c>
      <c r="I171" s="32">
        <v>36.979999999999997</v>
      </c>
      <c r="J171" s="32">
        <v>38.659999999999997</v>
      </c>
      <c r="K171" s="32">
        <v>37</v>
      </c>
      <c r="L171" s="32">
        <v>38.659999999999997</v>
      </c>
      <c r="M171" s="32">
        <v>35.07</v>
      </c>
      <c r="N171" s="32">
        <v>38.14</v>
      </c>
      <c r="P171" s="32">
        <f>VLOOKUP($A171,'Annual_Prices-Nominal'!$A$4:$X$39,MATCH('Forecast-Peak_OffPeak-Nominal'!P$3,'Annual_Prices-Nominal'!$A$3:$X$3,0),FALSE)</f>
        <v>101.96599999999999</v>
      </c>
      <c r="Q171" s="32">
        <f>VLOOKUP($A171,'Annual_Prices-Nominal'!$A$4:$X$39,MATCH('Forecast-Peak_OffPeak-Nominal'!Q$3,'Annual_Prices-Nominal'!$A$3:$X$3,0),FALSE)</f>
        <v>102.83</v>
      </c>
      <c r="R171" s="32">
        <f>VLOOKUP($A171,'Annual_Prices-Nominal'!$A$4:$X$39,MATCH('Forecast-Peak_OffPeak-Nominal'!R$3,'Annual_Prices-Nominal'!$A$3:$X$3,0),FALSE)</f>
        <v>101.75</v>
      </c>
      <c r="S171" s="32">
        <f>VLOOKUP($A171,'Annual_Prices-Nominal'!$A$4:$X$39,MATCH('Forecast-Peak_OffPeak-Nominal'!S$3,'Annual_Prices-Nominal'!$A$3:$X$3,0),FALSE)</f>
        <v>100.81</v>
      </c>
      <c r="T171" s="32">
        <f>VLOOKUP($A171,'Annual_Prices-Nominal'!$A$4:$X$39,MATCH('Forecast-Peak_OffPeak-Nominal'!T$3,'Annual_Prices-Nominal'!$A$3:$X$3,0),FALSE)</f>
        <v>52.782011474583051</v>
      </c>
      <c r="U171" s="32">
        <f>VLOOKUP($A171,'Annual_Prices-Nominal'!$A$4:$X$39,MATCH('Forecast-Peak_OffPeak-Nominal'!U$3,'Annual_Prices-Nominal'!$A$3:$X$3,0),FALSE)</f>
        <v>48.92</v>
      </c>
      <c r="V171" s="32">
        <f>VLOOKUP($A171,'Annual_Prices-Nominal'!$A$4:$X$39,MATCH('Forecast-Peak_OffPeak-Nominal'!V$3,'Annual_Prices-Nominal'!$A$3:$X$3,0),FALSE)</f>
        <v>44.034024347826076</v>
      </c>
      <c r="W171" s="32">
        <f>VLOOKUP($A171,'Annual_Prices-Nominal'!$A$4:$X$39,MATCH('Forecast-Peak_OffPeak-Nominal'!W$3,'Annual_Prices-Nominal'!$A$3:$X$3,0),FALSE)</f>
        <v>18.72</v>
      </c>
      <c r="X171" s="32">
        <f>VLOOKUP($A171,'Annual_Prices-Nominal'!$A$4:$X$39,MATCH('Forecast-Peak_OffPeak-Nominal'!X$3,'Annual_Prices-Nominal'!$A$3:$X$3,0),FALSE)</f>
        <v>16.100000000000001</v>
      </c>
      <c r="Y171" s="38">
        <f>VLOOKUP($A171,'Annual_Prices-Nominal'!$A$4:$X$39,MATCH('Forecast-Peak_OffPeak-Nominal'!Y$3,'Annual_Prices-Nominal'!$A$3:$X$3,0),FALSE)</f>
        <v>44.540510638297874</v>
      </c>
      <c r="AA171" s="31">
        <v>5.52</v>
      </c>
      <c r="AB171" s="32">
        <v>5.17</v>
      </c>
      <c r="AC171" s="32">
        <v>4.91</v>
      </c>
      <c r="AD171" s="32">
        <v>5.68</v>
      </c>
      <c r="AE171" s="32">
        <v>5.49</v>
      </c>
      <c r="AF171" s="32">
        <v>5.31</v>
      </c>
      <c r="AG171" s="38">
        <v>0.3871092834157977</v>
      </c>
      <c r="AI171" s="32">
        <v>6.0016693423318586</v>
      </c>
      <c r="AJ171" s="38">
        <v>5.5738111752656936</v>
      </c>
      <c r="AL171" s="33">
        <v>0.65894389759311378</v>
      </c>
      <c r="AM171" s="33">
        <v>0.87299791210242117</v>
      </c>
      <c r="AO171" s="34">
        <f>VLOOKUP($A171,'Annual_Prices-Nominal'!$A$4:$CH$39,MATCH('Forecast-Peak_OffPeak-Nominal'!AO$3,'Annual_Prices-Nominal'!$A$3:$CH$3,0),FALSE)</f>
        <v>2</v>
      </c>
      <c r="AP171" s="35">
        <f>VLOOKUP($A171,'Annual_Prices-Nominal'!$A$4:$CH$39,MATCH('Forecast-Peak_OffPeak-Nominal'!AP$3,'Annual_Prices-Nominal'!$A$3:$CH$3,0),FALSE)</f>
        <v>2</v>
      </c>
      <c r="AQ171" s="36">
        <f>IF(AND(MONTH($B171)&gt;=5,MONTH($B171)&lt;=9),VLOOKUP($A171,'Annual_Prices-Nominal'!$A$1:$AQ$39,MATCH('Forecast-Peak_OffPeak-Nominal'!AQ$2,'Annual_Prices-Nominal'!$A$2:$AQ$2,0),FALSE),0)</f>
        <v>0</v>
      </c>
      <c r="AR171" s="37">
        <f>IF(AND(MONTH($B171)&gt;=5,MONTH($B171)&lt;=9),VLOOKUP($A171,'Annual_Prices-Nominal'!$A$1:$AQ$39,MATCH('Forecast-Peak_OffPeak-Nominal'!AR$2,'Annual_Prices-Nominal'!$A$2:$AQ$2,0),FALSE),0)</f>
        <v>0</v>
      </c>
      <c r="AT171" s="83">
        <f>VLOOKUP($A171,'Annual_Prices-Nominal'!$A$4:$CH$39,MATCH('Forecast-Peak_OffPeak-Nominal'!AT$3,'Annual_Prices-Nominal'!$A$3:$CH$3,0),FALSE)</f>
        <v>16.559999999999999</v>
      </c>
      <c r="AU171" s="38">
        <f>VLOOKUP($A171,'Annual_Prices-Nominal'!$A$4:$CH$39,MATCH('Forecast-Peak_OffPeak-Nominal'!AU$3,'Annual_Prices-Nominal'!$A$3:$CH$3,0),FALSE)</f>
        <v>16.559999999999999</v>
      </c>
      <c r="AV171" s="38">
        <f>VLOOKUP($A171,'Annual_Prices-Nominal'!$A$4:$CH$39,MATCH('Forecast-Peak_OffPeak-Nominal'!AV$3,'Annual_Prices-Nominal'!$A$3:$CH$3,0),FALSE)</f>
        <v>0</v>
      </c>
      <c r="AX171" s="31">
        <f t="shared" si="16"/>
        <v>7.7936228239845269</v>
      </c>
      <c r="AY171" s="32">
        <f t="shared" si="17"/>
        <v>7.8817928436911489</v>
      </c>
      <c r="AZ171" s="32">
        <f t="shared" si="18"/>
        <v>7.962967984934088</v>
      </c>
      <c r="BA171" s="32">
        <f t="shared" si="19"/>
        <v>6.7358834244080139</v>
      </c>
      <c r="BB171" s="32">
        <f t="shared" si="20"/>
        <v>6.7395264116575593</v>
      </c>
      <c r="BC171" s="38">
        <f t="shared" si="21"/>
        <v>6.1742957746478879</v>
      </c>
      <c r="BE171" s="60">
        <v>225.11868386049795</v>
      </c>
      <c r="BF171" s="38">
        <v>299.0713175738386</v>
      </c>
      <c r="BH171" s="31">
        <f>VLOOKUP($A171,'Annual_Prices-Nominal'!$A:$CA,MATCH(BH$3,'Annual_Prices-Nominal'!$A$3:$CA$3,0),0)</f>
        <v>34</v>
      </c>
      <c r="BI171" s="31">
        <f>VLOOKUP($A171,'Annual_Prices-Nominal'!$A:$CA,MATCH(BI$3,'Annual_Prices-Nominal'!$A$3:$CA$3,0),0)</f>
        <v>4.8107889999999998</v>
      </c>
      <c r="BJ171" s="32">
        <f>VLOOKUP($A171,'Annual_Prices-Nominal'!$A:$CA,MATCH(BJ$3,'Annual_Prices-Nominal'!$A$3:$CA$3,0),0)</f>
        <v>4.8107889999999998</v>
      </c>
      <c r="BK171" s="32">
        <f>VLOOKUP($A171,'Annual_Prices-Nominal'!$A:$CA,MATCH(BK$3,'Annual_Prices-Nominal'!$A$3:$CA$3,0),0)</f>
        <v>13.01</v>
      </c>
      <c r="BL171" s="32">
        <f>VLOOKUP($A171,'Annual_Prices-Nominal'!$A:$CA,MATCH(BL$3,'Annual_Prices-Nominal'!$A$3:$CA$3,0),0)</f>
        <v>13.01</v>
      </c>
      <c r="BM171" s="32">
        <f>VLOOKUP($A171,'Annual_Prices-Nominal'!$A:$CA,MATCH(BM$3,'Annual_Prices-Nominal'!$A$3:$CA$3,0),0)</f>
        <v>3.9</v>
      </c>
      <c r="BN171" s="32">
        <f>VLOOKUP($A171,'Annual_Prices-Nominal'!$A:$CA,MATCH(BN$3,'Annual_Prices-Nominal'!$A$3:$CA$3,0),0)</f>
        <v>3.9</v>
      </c>
      <c r="BO171" s="32">
        <f>VLOOKUP($A171,'Annual_Prices-Nominal'!$A:$CA,MATCH(BO$3,'Annual_Prices-Nominal'!$A$3:$CA$3,0),0)</f>
        <v>3.9</v>
      </c>
      <c r="BP171" s="32">
        <f>VLOOKUP($A171,'Annual_Prices-Nominal'!$A:$CA,MATCH(BP$3,'Annual_Prices-Nominal'!$A$3:$CA$3,0),0)</f>
        <v>3.9</v>
      </c>
      <c r="BQ171" s="32">
        <f>VLOOKUP($A171,'Annual_Prices-Nominal'!$A:$CA,MATCH(BQ$3,'Annual_Prices-Nominal'!$A$3:$CA$3,0),0)</f>
        <v>13.01</v>
      </c>
      <c r="BR171" s="32">
        <f>VLOOKUP($A171,'Annual_Prices-Nominal'!$A:$CA,MATCH(BR$3,'Annual_Prices-Nominal'!$A$3:$CA$3,0),0)</f>
        <v>20.81</v>
      </c>
      <c r="BS171" s="32">
        <f>VLOOKUP($A171,'Annual_Prices-Nominal'!$A:$CA,MATCH(BS$3,'Annual_Prices-Nominal'!$A$3:$CA$3,0),0)</f>
        <v>19.510000000000002</v>
      </c>
      <c r="BT171" s="32">
        <f>VLOOKUP($A171,'Annual_Prices-Nominal'!$A:$CA,MATCH(BT$3,'Annual_Prices-Nominal'!$A$3:$CA$3,0),0)</f>
        <v>15.61</v>
      </c>
      <c r="BU171" s="32">
        <f>VLOOKUP($A171,'Annual_Prices-Nominal'!$A:$CA,MATCH(BU$3,'Annual_Prices-Nominal'!$A$3:$CA$3,0),0)</f>
        <v>15.61</v>
      </c>
      <c r="BV171" s="32">
        <f>VLOOKUP($A171,'Annual_Prices-Nominal'!$A:$CA,MATCH(BV$3,'Annual_Prices-Nominal'!$A$3:$CA$3,0),0)</f>
        <v>15.61</v>
      </c>
      <c r="BW171" s="32">
        <f>VLOOKUP($A171,'Annual_Prices-Nominal'!$A:$CA,MATCH(BW$3,'Annual_Prices-Nominal'!$A$3:$CA$3,0),0)</f>
        <v>13.01</v>
      </c>
      <c r="BX171" s="32">
        <f>VLOOKUP($A171,'Annual_Prices-Nominal'!$A:$CA,MATCH(BX$3,'Annual_Prices-Nominal'!$A$3:$CA$3,0),0)</f>
        <v>11.71</v>
      </c>
      <c r="BY171" s="32">
        <f>VLOOKUP($A171,'Annual_Prices-Nominal'!$A:$CA,MATCH(BY$3,'Annual_Prices-Nominal'!$A$3:$CA$3,0),0)</f>
        <v>3.9</v>
      </c>
      <c r="BZ171" s="32">
        <f>VLOOKUP($A171,'Annual_Prices-Nominal'!$A:$CA,MATCH(BZ$3,'Annual_Prices-Nominal'!$A$3:$CA$3,0),0)</f>
        <v>3.9</v>
      </c>
      <c r="CA171" s="32">
        <f>VLOOKUP($A171,'Annual_Prices-Nominal'!$A:$CA,MATCH(CA$3,'Annual_Prices-Nominal'!$A$3:$CA$3,0),0)</f>
        <v>3.5536919999999999</v>
      </c>
      <c r="CB171" s="38">
        <f>VLOOKUP($A171,'Annual_Prices-Nominal'!$A:$CA,MATCH(CB$3,'Annual_Prices-Nominal'!$A$3:$CA$3,0),0)</f>
        <v>1.9340539999999999</v>
      </c>
      <c r="CD171" s="39">
        <f>VLOOKUP($A171,GDP!$A$8:$D$50,3,0)</f>
        <v>1.9465285585817203E-2</v>
      </c>
    </row>
    <row r="172" spans="1:82" ht="14.4" x14ac:dyDescent="0.3">
      <c r="A172" s="23">
        <f t="shared" si="22"/>
        <v>2037</v>
      </c>
      <c r="B172" s="27">
        <f t="shared" si="23"/>
        <v>50041</v>
      </c>
      <c r="C172" s="31">
        <v>45.54318</v>
      </c>
      <c r="D172" s="32">
        <v>45.825330000000001</v>
      </c>
      <c r="E172" s="32">
        <v>45.15361</v>
      </c>
      <c r="F172" s="32">
        <v>41.610990000000001</v>
      </c>
      <c r="G172" s="32">
        <v>45.834159999999997</v>
      </c>
      <c r="H172" s="32">
        <v>40.530059999999999</v>
      </c>
      <c r="I172" s="32">
        <v>37.200000000000003</v>
      </c>
      <c r="J172" s="32">
        <v>37.21</v>
      </c>
      <c r="K172" s="32">
        <v>36.94</v>
      </c>
      <c r="L172" s="32">
        <v>36.93</v>
      </c>
      <c r="M172" s="32">
        <v>35.770000000000003</v>
      </c>
      <c r="N172" s="32">
        <v>35.619999999999997</v>
      </c>
      <c r="P172" s="32">
        <f>VLOOKUP($A172,'Annual_Prices-Nominal'!$A$4:$X$39,MATCH('Forecast-Peak_OffPeak-Nominal'!P$3,'Annual_Prices-Nominal'!$A$3:$X$3,0),FALSE)</f>
        <v>104.009</v>
      </c>
      <c r="Q172" s="32">
        <f>VLOOKUP($A172,'Annual_Prices-Nominal'!$A$4:$X$39,MATCH('Forecast-Peak_OffPeak-Nominal'!Q$3,'Annual_Prices-Nominal'!$A$3:$X$3,0),FALSE)</f>
        <v>104.89</v>
      </c>
      <c r="R172" s="32">
        <f>VLOOKUP($A172,'Annual_Prices-Nominal'!$A$4:$X$39,MATCH('Forecast-Peak_OffPeak-Nominal'!R$3,'Annual_Prices-Nominal'!$A$3:$X$3,0),FALSE)</f>
        <v>103.77</v>
      </c>
      <c r="S172" s="32">
        <f>VLOOKUP($A172,'Annual_Prices-Nominal'!$A$4:$X$39,MATCH('Forecast-Peak_OffPeak-Nominal'!S$3,'Annual_Prices-Nominal'!$A$3:$X$3,0),FALSE)</f>
        <v>102.83</v>
      </c>
      <c r="T172" s="32">
        <f>VLOOKUP($A172,'Annual_Prices-Nominal'!$A$4:$X$39,MATCH('Forecast-Peak_OffPeak-Nominal'!T$3,'Annual_Prices-Nominal'!$A$3:$X$3,0),FALSE)</f>
        <v>53.868652493941958</v>
      </c>
      <c r="U172" s="32">
        <f>VLOOKUP($A172,'Annual_Prices-Nominal'!$A$4:$X$39,MATCH('Forecast-Peak_OffPeak-Nominal'!U$3,'Annual_Prices-Nominal'!$A$3:$X$3,0),FALSE)</f>
        <v>49.89</v>
      </c>
      <c r="V172" s="32">
        <f>VLOOKUP($A172,'Annual_Prices-Nominal'!$A$4:$X$39,MATCH('Forecast-Peak_OffPeak-Nominal'!V$3,'Annual_Prices-Nominal'!$A$3:$X$3,0),FALSE)</f>
        <v>44.194191304347825</v>
      </c>
      <c r="W172" s="32">
        <f>VLOOKUP($A172,'Annual_Prices-Nominal'!$A$4:$X$39,MATCH('Forecast-Peak_OffPeak-Nominal'!W$3,'Annual_Prices-Nominal'!$A$3:$X$3,0),FALSE)</f>
        <v>19.440000000000001</v>
      </c>
      <c r="X172" s="32">
        <f>VLOOKUP($A172,'Annual_Prices-Nominal'!$A$4:$X$39,MATCH('Forecast-Peak_OffPeak-Nominal'!X$3,'Annual_Prices-Nominal'!$A$3:$X$3,0),FALSE)</f>
        <v>16.72</v>
      </c>
      <c r="Y172" s="38">
        <f>VLOOKUP($A172,'Annual_Prices-Nominal'!$A$4:$X$39,MATCH('Forecast-Peak_OffPeak-Nominal'!Y$3,'Annual_Prices-Nominal'!$A$3:$X$3,0),FALSE)</f>
        <v>45.426723404255327</v>
      </c>
      <c r="AA172" s="31">
        <v>5.43</v>
      </c>
      <c r="AB172" s="32">
        <v>5.19</v>
      </c>
      <c r="AC172" s="32">
        <v>5.01</v>
      </c>
      <c r="AD172" s="32">
        <v>5.69</v>
      </c>
      <c r="AE172" s="32">
        <v>5.4</v>
      </c>
      <c r="AF172" s="32">
        <v>5.34</v>
      </c>
      <c r="AG172" s="38">
        <v>0.39513972222332322</v>
      </c>
      <c r="AI172" s="32">
        <v>5.890694989302391</v>
      </c>
      <c r="AJ172" s="38">
        <v>5.4780529512684843</v>
      </c>
      <c r="AL172" s="33">
        <v>0.68801240858412904</v>
      </c>
      <c r="AM172" s="33">
        <v>0.9042781513313678</v>
      </c>
      <c r="AO172" s="34">
        <f>VLOOKUP($A172,'Annual_Prices-Nominal'!$A$4:$CH$39,MATCH('Forecast-Peak_OffPeak-Nominal'!AO$3,'Annual_Prices-Nominal'!$A$3:$CH$3,0),FALSE)</f>
        <v>2</v>
      </c>
      <c r="AP172" s="35">
        <f>VLOOKUP($A172,'Annual_Prices-Nominal'!$A$4:$CH$39,MATCH('Forecast-Peak_OffPeak-Nominal'!AP$3,'Annual_Prices-Nominal'!$A$3:$CH$3,0),FALSE)</f>
        <v>2</v>
      </c>
      <c r="AQ172" s="36">
        <f>IF(AND(MONTH($B172)&gt;=5,MONTH($B172)&lt;=9),VLOOKUP($A172,'Annual_Prices-Nominal'!$A$1:$AQ$39,MATCH('Forecast-Peak_OffPeak-Nominal'!AQ$2,'Annual_Prices-Nominal'!$A$2:$AQ$2,0),FALSE),0)</f>
        <v>0</v>
      </c>
      <c r="AR172" s="37">
        <f>IF(AND(MONTH($B172)&gt;=5,MONTH($B172)&lt;=9),VLOOKUP($A172,'Annual_Prices-Nominal'!$A$1:$AQ$39,MATCH('Forecast-Peak_OffPeak-Nominal'!AR$2,'Annual_Prices-Nominal'!$A$2:$AQ$2,0),FALSE),0)</f>
        <v>0</v>
      </c>
      <c r="AT172" s="83">
        <f>VLOOKUP($A172,'Annual_Prices-Nominal'!$A$4:$CH$39,MATCH('Forecast-Peak_OffPeak-Nominal'!AT$3,'Annual_Prices-Nominal'!$A$3:$CH$3,0),FALSE)</f>
        <v>17.71</v>
      </c>
      <c r="AU172" s="38">
        <f>VLOOKUP($A172,'Annual_Prices-Nominal'!$A$4:$CH$39,MATCH('Forecast-Peak_OffPeak-Nominal'!AU$3,'Annual_Prices-Nominal'!$A$3:$CH$3,0),FALSE)</f>
        <v>17.71</v>
      </c>
      <c r="AV172" s="38">
        <f>VLOOKUP($A172,'Annual_Prices-Nominal'!$A$4:$CH$39,MATCH('Forecast-Peak_OffPeak-Nominal'!AV$3,'Annual_Prices-Nominal'!$A$3:$CH$3,0),FALSE)</f>
        <v>0</v>
      </c>
      <c r="AX172" s="31">
        <f t="shared" si="16"/>
        <v>8.7751791907514445</v>
      </c>
      <c r="AY172" s="32">
        <f t="shared" si="17"/>
        <v>8.4557322097378282</v>
      </c>
      <c r="AZ172" s="32">
        <f t="shared" si="18"/>
        <v>8.5831760299625461</v>
      </c>
      <c r="BA172" s="32">
        <f t="shared" si="19"/>
        <v>6.8888888888888893</v>
      </c>
      <c r="BB172" s="32">
        <f t="shared" si="20"/>
        <v>6.8407407407407401</v>
      </c>
      <c r="BC172" s="38">
        <f t="shared" si="21"/>
        <v>6.2864674868189807</v>
      </c>
      <c r="BE172" s="60">
        <v>229.56809653889738</v>
      </c>
      <c r="BF172" s="38">
        <v>304.98238496877445</v>
      </c>
      <c r="BH172" s="31">
        <f>VLOOKUP($A172,'Annual_Prices-Nominal'!$A:$CA,MATCH(BH$3,'Annual_Prices-Nominal'!$A$3:$CA$3,0),0)</f>
        <v>35</v>
      </c>
      <c r="BI172" s="31">
        <f>VLOOKUP($A172,'Annual_Prices-Nominal'!$A:$CA,MATCH(BI$3,'Annual_Prices-Nominal'!$A$3:$CA$3,0),0)</f>
        <v>4.0905399999999998</v>
      </c>
      <c r="BJ172" s="32">
        <f>VLOOKUP($A172,'Annual_Prices-Nominal'!$A:$CA,MATCH(BJ$3,'Annual_Prices-Nominal'!$A$3:$CA$3,0),0)</f>
        <v>4.0905399999999998</v>
      </c>
      <c r="BK172" s="32">
        <f>VLOOKUP($A172,'Annual_Prices-Nominal'!$A:$CA,MATCH(BK$3,'Annual_Prices-Nominal'!$A$3:$CA$3,0),0)</f>
        <v>13.27</v>
      </c>
      <c r="BL172" s="32">
        <f>VLOOKUP($A172,'Annual_Prices-Nominal'!$A:$CA,MATCH(BL$3,'Annual_Prices-Nominal'!$A$3:$CA$3,0),0)</f>
        <v>13.27</v>
      </c>
      <c r="BM172" s="32">
        <f>VLOOKUP($A172,'Annual_Prices-Nominal'!$A:$CA,MATCH(BM$3,'Annual_Prices-Nominal'!$A$3:$CA$3,0),0)</f>
        <v>3.98</v>
      </c>
      <c r="BN172" s="32">
        <f>VLOOKUP($A172,'Annual_Prices-Nominal'!$A:$CA,MATCH(BN$3,'Annual_Prices-Nominal'!$A$3:$CA$3,0),0)</f>
        <v>3.98</v>
      </c>
      <c r="BO172" s="32">
        <f>VLOOKUP($A172,'Annual_Prices-Nominal'!$A:$CA,MATCH(BO$3,'Annual_Prices-Nominal'!$A$3:$CA$3,0),0)</f>
        <v>3.98</v>
      </c>
      <c r="BP172" s="32">
        <f>VLOOKUP($A172,'Annual_Prices-Nominal'!$A:$CA,MATCH(BP$3,'Annual_Prices-Nominal'!$A$3:$CA$3,0),0)</f>
        <v>3.98</v>
      </c>
      <c r="BQ172" s="32">
        <f>VLOOKUP($A172,'Annual_Prices-Nominal'!$A:$CA,MATCH(BQ$3,'Annual_Prices-Nominal'!$A$3:$CA$3,0),0)</f>
        <v>13.27</v>
      </c>
      <c r="BR172" s="32">
        <f>VLOOKUP($A172,'Annual_Prices-Nominal'!$A:$CA,MATCH(BR$3,'Annual_Prices-Nominal'!$A$3:$CA$3,0),0)</f>
        <v>21.23</v>
      </c>
      <c r="BS172" s="32">
        <f>VLOOKUP($A172,'Annual_Prices-Nominal'!$A:$CA,MATCH(BS$3,'Annual_Prices-Nominal'!$A$3:$CA$3,0),0)</f>
        <v>19.899999999999999</v>
      </c>
      <c r="BT172" s="32">
        <f>VLOOKUP($A172,'Annual_Prices-Nominal'!$A:$CA,MATCH(BT$3,'Annual_Prices-Nominal'!$A$3:$CA$3,0),0)</f>
        <v>15.92</v>
      </c>
      <c r="BU172" s="32">
        <f>VLOOKUP($A172,'Annual_Prices-Nominal'!$A:$CA,MATCH(BU$3,'Annual_Prices-Nominal'!$A$3:$CA$3,0),0)</f>
        <v>15.92</v>
      </c>
      <c r="BV172" s="32">
        <f>VLOOKUP($A172,'Annual_Prices-Nominal'!$A:$CA,MATCH(BV$3,'Annual_Prices-Nominal'!$A$3:$CA$3,0),0)</f>
        <v>15.92</v>
      </c>
      <c r="BW172" s="32">
        <f>VLOOKUP($A172,'Annual_Prices-Nominal'!$A:$CA,MATCH(BW$3,'Annual_Prices-Nominal'!$A$3:$CA$3,0),0)</f>
        <v>13.27</v>
      </c>
      <c r="BX172" s="32">
        <f>VLOOKUP($A172,'Annual_Prices-Nominal'!$A:$CA,MATCH(BX$3,'Annual_Prices-Nominal'!$A$3:$CA$3,0),0)</f>
        <v>10.61</v>
      </c>
      <c r="BY172" s="32">
        <f>VLOOKUP($A172,'Annual_Prices-Nominal'!$A:$CA,MATCH(BY$3,'Annual_Prices-Nominal'!$A$3:$CA$3,0),0)</f>
        <v>3.98</v>
      </c>
      <c r="BZ172" s="32">
        <f>VLOOKUP($A172,'Annual_Prices-Nominal'!$A:$CA,MATCH(BZ$3,'Annual_Prices-Nominal'!$A$3:$CA$3,0),0)</f>
        <v>3.98</v>
      </c>
      <c r="CA172" s="32">
        <f>VLOOKUP($A172,'Annual_Prices-Nominal'!$A:$CA,MATCH(CA$3,'Annual_Prices-Nominal'!$A$3:$CA$3,0),0)</f>
        <v>3.9848710000000001</v>
      </c>
      <c r="CB172" s="38">
        <f>VLOOKUP($A172,'Annual_Prices-Nominal'!$A:$CA,MATCH(CB$3,'Annual_Prices-Nominal'!$A$3:$CA$3,0),0)</f>
        <v>1.9479630000000001</v>
      </c>
      <c r="CD172" s="39">
        <f>VLOOKUP($A172,GDP!$A$8:$D$50,3,0)</f>
        <v>1.9764741877918369E-2</v>
      </c>
    </row>
    <row r="173" spans="1:82" ht="14.4" x14ac:dyDescent="0.3">
      <c r="A173" s="23">
        <f t="shared" si="22"/>
        <v>2037</v>
      </c>
      <c r="B173" s="27">
        <f t="shared" si="23"/>
        <v>50072</v>
      </c>
      <c r="C173" s="31">
        <v>38.872970000000002</v>
      </c>
      <c r="D173" s="32">
        <v>38.998179999999998</v>
      </c>
      <c r="E173" s="32">
        <v>39.523029999999999</v>
      </c>
      <c r="F173" s="32">
        <v>39.532440000000001</v>
      </c>
      <c r="G173" s="32">
        <v>39.456420000000001</v>
      </c>
      <c r="H173" s="32">
        <v>38.937640000000002</v>
      </c>
      <c r="I173" s="32">
        <v>33.5</v>
      </c>
      <c r="J173" s="32">
        <v>35.4</v>
      </c>
      <c r="K173" s="32">
        <v>33.24</v>
      </c>
      <c r="L173" s="32">
        <v>35.25</v>
      </c>
      <c r="M173" s="32">
        <v>31.24</v>
      </c>
      <c r="N173" s="32">
        <v>33.880000000000003</v>
      </c>
      <c r="P173" s="32">
        <f>VLOOKUP($A173,'Annual_Prices-Nominal'!$A$4:$X$39,MATCH('Forecast-Peak_OffPeak-Nominal'!P$3,'Annual_Prices-Nominal'!$A$3:$X$3,0),FALSE)</f>
        <v>104.009</v>
      </c>
      <c r="Q173" s="32">
        <f>VLOOKUP($A173,'Annual_Prices-Nominal'!$A$4:$X$39,MATCH('Forecast-Peak_OffPeak-Nominal'!Q$3,'Annual_Prices-Nominal'!$A$3:$X$3,0),FALSE)</f>
        <v>104.89</v>
      </c>
      <c r="R173" s="32">
        <f>VLOOKUP($A173,'Annual_Prices-Nominal'!$A$4:$X$39,MATCH('Forecast-Peak_OffPeak-Nominal'!R$3,'Annual_Prices-Nominal'!$A$3:$X$3,0),FALSE)</f>
        <v>103.77</v>
      </c>
      <c r="S173" s="32">
        <f>VLOOKUP($A173,'Annual_Prices-Nominal'!$A$4:$X$39,MATCH('Forecast-Peak_OffPeak-Nominal'!S$3,'Annual_Prices-Nominal'!$A$3:$X$3,0),FALSE)</f>
        <v>102.83</v>
      </c>
      <c r="T173" s="32">
        <f>VLOOKUP($A173,'Annual_Prices-Nominal'!$A$4:$X$39,MATCH('Forecast-Peak_OffPeak-Nominal'!T$3,'Annual_Prices-Nominal'!$A$3:$X$3,0),FALSE)</f>
        <v>53.868652493941958</v>
      </c>
      <c r="U173" s="32">
        <f>VLOOKUP($A173,'Annual_Prices-Nominal'!$A$4:$X$39,MATCH('Forecast-Peak_OffPeak-Nominal'!U$3,'Annual_Prices-Nominal'!$A$3:$X$3,0),FALSE)</f>
        <v>49.89</v>
      </c>
      <c r="V173" s="32">
        <f>VLOOKUP($A173,'Annual_Prices-Nominal'!$A$4:$X$39,MATCH('Forecast-Peak_OffPeak-Nominal'!V$3,'Annual_Prices-Nominal'!$A$3:$X$3,0),FALSE)</f>
        <v>44.194191304347825</v>
      </c>
      <c r="W173" s="32">
        <f>VLOOKUP($A173,'Annual_Prices-Nominal'!$A$4:$X$39,MATCH('Forecast-Peak_OffPeak-Nominal'!W$3,'Annual_Prices-Nominal'!$A$3:$X$3,0),FALSE)</f>
        <v>19.440000000000001</v>
      </c>
      <c r="X173" s="32">
        <f>VLOOKUP($A173,'Annual_Prices-Nominal'!$A$4:$X$39,MATCH('Forecast-Peak_OffPeak-Nominal'!X$3,'Annual_Prices-Nominal'!$A$3:$X$3,0),FALSE)</f>
        <v>16.72</v>
      </c>
      <c r="Y173" s="38">
        <f>VLOOKUP($A173,'Annual_Prices-Nominal'!$A$4:$X$39,MATCH('Forecast-Peak_OffPeak-Nominal'!Y$3,'Annual_Prices-Nominal'!$A$3:$X$3,0),FALSE)</f>
        <v>45.426723404255327</v>
      </c>
      <c r="AA173" s="31">
        <v>5.21</v>
      </c>
      <c r="AB173" s="32">
        <v>4.8499999999999996</v>
      </c>
      <c r="AC173" s="32">
        <v>4.91</v>
      </c>
      <c r="AD173" s="32">
        <v>5.35</v>
      </c>
      <c r="AE173" s="32">
        <v>5.18</v>
      </c>
      <c r="AF173" s="32">
        <v>4.9800000000000004</v>
      </c>
      <c r="AG173" s="38">
        <v>0.39513972222332322</v>
      </c>
      <c r="AI173" s="32">
        <v>5.6786046387283209</v>
      </c>
      <c r="AJ173" s="38">
        <v>5.2659626006944142</v>
      </c>
      <c r="AL173" s="33">
        <v>0.69082474341910372</v>
      </c>
      <c r="AM173" s="33">
        <v>0.90709048616634236</v>
      </c>
      <c r="AO173" s="34">
        <f>VLOOKUP($A173,'Annual_Prices-Nominal'!$A$4:$CH$39,MATCH('Forecast-Peak_OffPeak-Nominal'!AO$3,'Annual_Prices-Nominal'!$A$3:$CH$3,0),FALSE)</f>
        <v>2</v>
      </c>
      <c r="AP173" s="35">
        <f>VLOOKUP($A173,'Annual_Prices-Nominal'!$A$4:$CH$39,MATCH('Forecast-Peak_OffPeak-Nominal'!AP$3,'Annual_Prices-Nominal'!$A$3:$CH$3,0),FALSE)</f>
        <v>2</v>
      </c>
      <c r="AQ173" s="36">
        <f>IF(AND(MONTH($B173)&gt;=5,MONTH($B173)&lt;=9),VLOOKUP($A173,'Annual_Prices-Nominal'!$A$1:$AQ$39,MATCH('Forecast-Peak_OffPeak-Nominal'!AQ$2,'Annual_Prices-Nominal'!$A$2:$AQ$2,0),FALSE),0)</f>
        <v>0</v>
      </c>
      <c r="AR173" s="37">
        <f>IF(AND(MONTH($B173)&gt;=5,MONTH($B173)&lt;=9),VLOOKUP($A173,'Annual_Prices-Nominal'!$A$1:$AQ$39,MATCH('Forecast-Peak_OffPeak-Nominal'!AR$2,'Annual_Prices-Nominal'!$A$2:$AQ$2,0),FALSE),0)</f>
        <v>0</v>
      </c>
      <c r="AT173" s="83">
        <f>VLOOKUP($A173,'Annual_Prices-Nominal'!$A$4:$CH$39,MATCH('Forecast-Peak_OffPeak-Nominal'!AT$3,'Annual_Prices-Nominal'!$A$3:$CH$3,0),FALSE)</f>
        <v>17.71</v>
      </c>
      <c r="AU173" s="38">
        <f>VLOOKUP($A173,'Annual_Prices-Nominal'!$A$4:$CH$39,MATCH('Forecast-Peak_OffPeak-Nominal'!AU$3,'Annual_Prices-Nominal'!$A$3:$CH$3,0),FALSE)</f>
        <v>17.71</v>
      </c>
      <c r="AV173" s="38">
        <f>VLOOKUP($A173,'Annual_Prices-Nominal'!$A$4:$CH$39,MATCH('Forecast-Peak_OffPeak-Nominal'!AV$3,'Annual_Prices-Nominal'!$A$3:$CH$3,0),FALSE)</f>
        <v>0</v>
      </c>
      <c r="AX173" s="31">
        <f t="shared" si="16"/>
        <v>8.0150453608247432</v>
      </c>
      <c r="AY173" s="32">
        <f t="shared" si="17"/>
        <v>7.9363514056224886</v>
      </c>
      <c r="AZ173" s="32">
        <f t="shared" si="18"/>
        <v>7.9229759036144571</v>
      </c>
      <c r="BA173" s="32">
        <f t="shared" si="19"/>
        <v>6.4671814671814678</v>
      </c>
      <c r="BB173" s="32">
        <f t="shared" si="20"/>
        <v>6.4169884169884179</v>
      </c>
      <c r="BC173" s="38">
        <f t="shared" si="21"/>
        <v>5.839252336448598</v>
      </c>
      <c r="BE173" s="60">
        <v>229.56809653889738</v>
      </c>
      <c r="BF173" s="38">
        <v>304.98238496877445</v>
      </c>
      <c r="BH173" s="31">
        <f>VLOOKUP($A173,'Annual_Prices-Nominal'!$A:$CA,MATCH(BH$3,'Annual_Prices-Nominal'!$A$3:$CA$3,0),0)</f>
        <v>35</v>
      </c>
      <c r="BI173" s="31">
        <f>VLOOKUP($A173,'Annual_Prices-Nominal'!$A:$CA,MATCH(BI$3,'Annual_Prices-Nominal'!$A$3:$CA$3,0),0)</f>
        <v>4.0905399999999998</v>
      </c>
      <c r="BJ173" s="32">
        <f>VLOOKUP($A173,'Annual_Prices-Nominal'!$A:$CA,MATCH(BJ$3,'Annual_Prices-Nominal'!$A$3:$CA$3,0),0)</f>
        <v>4.0905399999999998</v>
      </c>
      <c r="BK173" s="32">
        <f>VLOOKUP($A173,'Annual_Prices-Nominal'!$A:$CA,MATCH(BK$3,'Annual_Prices-Nominal'!$A$3:$CA$3,0),0)</f>
        <v>13.27</v>
      </c>
      <c r="BL173" s="32">
        <f>VLOOKUP($A173,'Annual_Prices-Nominal'!$A:$CA,MATCH(BL$3,'Annual_Prices-Nominal'!$A$3:$CA$3,0),0)</f>
        <v>13.27</v>
      </c>
      <c r="BM173" s="32">
        <f>VLOOKUP($A173,'Annual_Prices-Nominal'!$A:$CA,MATCH(BM$3,'Annual_Prices-Nominal'!$A$3:$CA$3,0),0)</f>
        <v>3.98</v>
      </c>
      <c r="BN173" s="32">
        <f>VLOOKUP($A173,'Annual_Prices-Nominal'!$A:$CA,MATCH(BN$3,'Annual_Prices-Nominal'!$A$3:$CA$3,0),0)</f>
        <v>3.98</v>
      </c>
      <c r="BO173" s="32">
        <f>VLOOKUP($A173,'Annual_Prices-Nominal'!$A:$CA,MATCH(BO$3,'Annual_Prices-Nominal'!$A$3:$CA$3,0),0)</f>
        <v>3.98</v>
      </c>
      <c r="BP173" s="32">
        <f>VLOOKUP($A173,'Annual_Prices-Nominal'!$A:$CA,MATCH(BP$3,'Annual_Prices-Nominal'!$A$3:$CA$3,0),0)</f>
        <v>3.98</v>
      </c>
      <c r="BQ173" s="32">
        <f>VLOOKUP($A173,'Annual_Prices-Nominal'!$A:$CA,MATCH(BQ$3,'Annual_Prices-Nominal'!$A$3:$CA$3,0),0)</f>
        <v>13.27</v>
      </c>
      <c r="BR173" s="32">
        <f>VLOOKUP($A173,'Annual_Prices-Nominal'!$A:$CA,MATCH(BR$3,'Annual_Prices-Nominal'!$A$3:$CA$3,0),0)</f>
        <v>21.23</v>
      </c>
      <c r="BS173" s="32">
        <f>VLOOKUP($A173,'Annual_Prices-Nominal'!$A:$CA,MATCH(BS$3,'Annual_Prices-Nominal'!$A$3:$CA$3,0),0)</f>
        <v>19.899999999999999</v>
      </c>
      <c r="BT173" s="32">
        <f>VLOOKUP($A173,'Annual_Prices-Nominal'!$A:$CA,MATCH(BT$3,'Annual_Prices-Nominal'!$A$3:$CA$3,0),0)</f>
        <v>15.92</v>
      </c>
      <c r="BU173" s="32">
        <f>VLOOKUP($A173,'Annual_Prices-Nominal'!$A:$CA,MATCH(BU$3,'Annual_Prices-Nominal'!$A$3:$CA$3,0),0)</f>
        <v>15.92</v>
      </c>
      <c r="BV173" s="32">
        <f>VLOOKUP($A173,'Annual_Prices-Nominal'!$A:$CA,MATCH(BV$3,'Annual_Prices-Nominal'!$A$3:$CA$3,0),0)</f>
        <v>15.92</v>
      </c>
      <c r="BW173" s="32">
        <f>VLOOKUP($A173,'Annual_Prices-Nominal'!$A:$CA,MATCH(BW$3,'Annual_Prices-Nominal'!$A$3:$CA$3,0),0)</f>
        <v>13.27</v>
      </c>
      <c r="BX173" s="32">
        <f>VLOOKUP($A173,'Annual_Prices-Nominal'!$A:$CA,MATCH(BX$3,'Annual_Prices-Nominal'!$A$3:$CA$3,0),0)</f>
        <v>10.61</v>
      </c>
      <c r="BY173" s="32">
        <f>VLOOKUP($A173,'Annual_Prices-Nominal'!$A:$CA,MATCH(BY$3,'Annual_Prices-Nominal'!$A$3:$CA$3,0),0)</f>
        <v>3.98</v>
      </c>
      <c r="BZ173" s="32">
        <f>VLOOKUP($A173,'Annual_Prices-Nominal'!$A:$CA,MATCH(BZ$3,'Annual_Prices-Nominal'!$A$3:$CA$3,0),0)</f>
        <v>3.98</v>
      </c>
      <c r="CA173" s="32">
        <f>VLOOKUP($A173,'Annual_Prices-Nominal'!$A:$CA,MATCH(CA$3,'Annual_Prices-Nominal'!$A$3:$CA$3,0),0)</f>
        <v>3.9848710000000001</v>
      </c>
      <c r="CB173" s="38">
        <f>VLOOKUP($A173,'Annual_Prices-Nominal'!$A:$CA,MATCH(CB$3,'Annual_Prices-Nominal'!$A$3:$CA$3,0),0)</f>
        <v>1.9479630000000001</v>
      </c>
      <c r="CD173" s="39">
        <f>VLOOKUP($A173,GDP!$A$8:$D$50,3,0)</f>
        <v>1.9764741877918369E-2</v>
      </c>
    </row>
    <row r="174" spans="1:82" ht="14.4" x14ac:dyDescent="0.3">
      <c r="A174" s="23">
        <f t="shared" si="22"/>
        <v>2037</v>
      </c>
      <c r="B174" s="27">
        <f t="shared" si="23"/>
        <v>50100</v>
      </c>
      <c r="C174" s="31">
        <v>36.22898</v>
      </c>
      <c r="D174" s="32">
        <v>36.200130000000001</v>
      </c>
      <c r="E174" s="32">
        <v>36.842109999999998</v>
      </c>
      <c r="F174" s="32">
        <v>35.04945</v>
      </c>
      <c r="G174" s="32">
        <v>36.478259999999999</v>
      </c>
      <c r="H174" s="32">
        <v>33.692869999999999</v>
      </c>
      <c r="I174" s="32">
        <v>33.840000000000003</v>
      </c>
      <c r="J174" s="32">
        <v>33.79</v>
      </c>
      <c r="K174" s="32">
        <v>33.11</v>
      </c>
      <c r="L174" s="32">
        <v>33.72</v>
      </c>
      <c r="M174" s="32">
        <v>30.02</v>
      </c>
      <c r="N174" s="32">
        <v>31.61</v>
      </c>
      <c r="P174" s="32">
        <f>VLOOKUP($A174,'Annual_Prices-Nominal'!$A$4:$X$39,MATCH('Forecast-Peak_OffPeak-Nominal'!P$3,'Annual_Prices-Nominal'!$A$3:$X$3,0),FALSE)</f>
        <v>104.009</v>
      </c>
      <c r="Q174" s="32">
        <f>VLOOKUP($A174,'Annual_Prices-Nominal'!$A$4:$X$39,MATCH('Forecast-Peak_OffPeak-Nominal'!Q$3,'Annual_Prices-Nominal'!$A$3:$X$3,0),FALSE)</f>
        <v>104.89</v>
      </c>
      <c r="R174" s="32">
        <f>VLOOKUP($A174,'Annual_Prices-Nominal'!$A$4:$X$39,MATCH('Forecast-Peak_OffPeak-Nominal'!R$3,'Annual_Prices-Nominal'!$A$3:$X$3,0),FALSE)</f>
        <v>103.77</v>
      </c>
      <c r="S174" s="32">
        <f>VLOOKUP($A174,'Annual_Prices-Nominal'!$A$4:$X$39,MATCH('Forecast-Peak_OffPeak-Nominal'!S$3,'Annual_Prices-Nominal'!$A$3:$X$3,0),FALSE)</f>
        <v>102.83</v>
      </c>
      <c r="T174" s="32">
        <f>VLOOKUP($A174,'Annual_Prices-Nominal'!$A$4:$X$39,MATCH('Forecast-Peak_OffPeak-Nominal'!T$3,'Annual_Prices-Nominal'!$A$3:$X$3,0),FALSE)</f>
        <v>53.868652493941958</v>
      </c>
      <c r="U174" s="32">
        <f>VLOOKUP($A174,'Annual_Prices-Nominal'!$A$4:$X$39,MATCH('Forecast-Peak_OffPeak-Nominal'!U$3,'Annual_Prices-Nominal'!$A$3:$X$3,0),FALSE)</f>
        <v>49.89</v>
      </c>
      <c r="V174" s="32">
        <f>VLOOKUP($A174,'Annual_Prices-Nominal'!$A$4:$X$39,MATCH('Forecast-Peak_OffPeak-Nominal'!V$3,'Annual_Prices-Nominal'!$A$3:$X$3,0),FALSE)</f>
        <v>44.194191304347825</v>
      </c>
      <c r="W174" s="32">
        <f>VLOOKUP($A174,'Annual_Prices-Nominal'!$A$4:$X$39,MATCH('Forecast-Peak_OffPeak-Nominal'!W$3,'Annual_Prices-Nominal'!$A$3:$X$3,0),FALSE)</f>
        <v>19.440000000000001</v>
      </c>
      <c r="X174" s="32">
        <f>VLOOKUP($A174,'Annual_Prices-Nominal'!$A$4:$X$39,MATCH('Forecast-Peak_OffPeak-Nominal'!X$3,'Annual_Prices-Nominal'!$A$3:$X$3,0),FALSE)</f>
        <v>16.72</v>
      </c>
      <c r="Y174" s="38">
        <f>VLOOKUP($A174,'Annual_Prices-Nominal'!$A$4:$X$39,MATCH('Forecast-Peak_OffPeak-Nominal'!Y$3,'Annual_Prices-Nominal'!$A$3:$X$3,0),FALSE)</f>
        <v>45.426723404255327</v>
      </c>
      <c r="AA174" s="31">
        <v>5.22</v>
      </c>
      <c r="AB174" s="32">
        <v>4.92</v>
      </c>
      <c r="AC174" s="32">
        <v>4.79</v>
      </c>
      <c r="AD174" s="32">
        <v>5.42</v>
      </c>
      <c r="AE174" s="32">
        <v>5.19</v>
      </c>
      <c r="AF174" s="32">
        <v>4.95</v>
      </c>
      <c r="AG174" s="38">
        <v>0.39513972222332322</v>
      </c>
      <c r="AI174" s="32">
        <v>5.680453962188051</v>
      </c>
      <c r="AJ174" s="38">
        <v>5.2678119241541443</v>
      </c>
      <c r="AL174" s="33">
        <v>0.68969818835524388</v>
      </c>
      <c r="AM174" s="33">
        <v>0.90596393110248263</v>
      </c>
      <c r="AO174" s="34">
        <f>VLOOKUP($A174,'Annual_Prices-Nominal'!$A$4:$CH$39,MATCH('Forecast-Peak_OffPeak-Nominal'!AO$3,'Annual_Prices-Nominal'!$A$3:$CH$3,0),FALSE)</f>
        <v>2</v>
      </c>
      <c r="AP174" s="35">
        <f>VLOOKUP($A174,'Annual_Prices-Nominal'!$A$4:$CH$39,MATCH('Forecast-Peak_OffPeak-Nominal'!AP$3,'Annual_Prices-Nominal'!$A$3:$CH$3,0),FALSE)</f>
        <v>2</v>
      </c>
      <c r="AQ174" s="36">
        <f>IF(AND(MONTH($B174)&gt;=5,MONTH($B174)&lt;=9),VLOOKUP($A174,'Annual_Prices-Nominal'!$A$1:$AQ$39,MATCH('Forecast-Peak_OffPeak-Nominal'!AQ$2,'Annual_Prices-Nominal'!$A$2:$AQ$2,0),FALSE),0)</f>
        <v>0</v>
      </c>
      <c r="AR174" s="37">
        <f>IF(AND(MONTH($B174)&gt;=5,MONTH($B174)&lt;=9),VLOOKUP($A174,'Annual_Prices-Nominal'!$A$1:$AQ$39,MATCH('Forecast-Peak_OffPeak-Nominal'!AR$2,'Annual_Prices-Nominal'!$A$2:$AQ$2,0),FALSE),0)</f>
        <v>0</v>
      </c>
      <c r="AT174" s="83">
        <f>VLOOKUP($A174,'Annual_Prices-Nominal'!$A$4:$CH$39,MATCH('Forecast-Peak_OffPeak-Nominal'!AT$3,'Annual_Prices-Nominal'!$A$3:$CH$3,0),FALSE)</f>
        <v>17.71</v>
      </c>
      <c r="AU174" s="38">
        <f>VLOOKUP($A174,'Annual_Prices-Nominal'!$A$4:$CH$39,MATCH('Forecast-Peak_OffPeak-Nominal'!AU$3,'Annual_Prices-Nominal'!$A$3:$CH$3,0),FALSE)</f>
        <v>17.71</v>
      </c>
      <c r="AV174" s="38">
        <f>VLOOKUP($A174,'Annual_Prices-Nominal'!$A$4:$CH$39,MATCH('Forecast-Peak_OffPeak-Nominal'!AV$3,'Annual_Prices-Nominal'!$A$3:$CH$3,0),FALSE)</f>
        <v>0</v>
      </c>
      <c r="AX174" s="31">
        <f t="shared" si="16"/>
        <v>7.3636138211382116</v>
      </c>
      <c r="AY174" s="32">
        <f t="shared" si="17"/>
        <v>7.4428505050505045</v>
      </c>
      <c r="AZ174" s="32">
        <f t="shared" si="18"/>
        <v>7.3693454545454538</v>
      </c>
      <c r="BA174" s="32">
        <f t="shared" si="19"/>
        <v>6.5202312138728322</v>
      </c>
      <c r="BB174" s="32">
        <f t="shared" si="20"/>
        <v>6.3795761078998066</v>
      </c>
      <c r="BC174" s="38">
        <f t="shared" si="21"/>
        <v>5.5387453874538748</v>
      </c>
      <c r="BE174" s="60">
        <v>229.56809653889738</v>
      </c>
      <c r="BF174" s="38">
        <v>304.98238496877445</v>
      </c>
      <c r="BH174" s="31">
        <f>VLOOKUP($A174,'Annual_Prices-Nominal'!$A:$CA,MATCH(BH$3,'Annual_Prices-Nominal'!$A$3:$CA$3,0),0)</f>
        <v>35</v>
      </c>
      <c r="BI174" s="31">
        <f>VLOOKUP($A174,'Annual_Prices-Nominal'!$A:$CA,MATCH(BI$3,'Annual_Prices-Nominal'!$A$3:$CA$3,0),0)</f>
        <v>4.0905399999999998</v>
      </c>
      <c r="BJ174" s="32">
        <f>VLOOKUP($A174,'Annual_Prices-Nominal'!$A:$CA,MATCH(BJ$3,'Annual_Prices-Nominal'!$A$3:$CA$3,0),0)</f>
        <v>4.0905399999999998</v>
      </c>
      <c r="BK174" s="32">
        <f>VLOOKUP($A174,'Annual_Prices-Nominal'!$A:$CA,MATCH(BK$3,'Annual_Prices-Nominal'!$A$3:$CA$3,0),0)</f>
        <v>13.27</v>
      </c>
      <c r="BL174" s="32">
        <f>VLOOKUP($A174,'Annual_Prices-Nominal'!$A:$CA,MATCH(BL$3,'Annual_Prices-Nominal'!$A$3:$CA$3,0),0)</f>
        <v>13.27</v>
      </c>
      <c r="BM174" s="32">
        <f>VLOOKUP($A174,'Annual_Prices-Nominal'!$A:$CA,MATCH(BM$3,'Annual_Prices-Nominal'!$A$3:$CA$3,0),0)</f>
        <v>3.98</v>
      </c>
      <c r="BN174" s="32">
        <f>VLOOKUP($A174,'Annual_Prices-Nominal'!$A:$CA,MATCH(BN$3,'Annual_Prices-Nominal'!$A$3:$CA$3,0),0)</f>
        <v>3.98</v>
      </c>
      <c r="BO174" s="32">
        <f>VLOOKUP($A174,'Annual_Prices-Nominal'!$A:$CA,MATCH(BO$3,'Annual_Prices-Nominal'!$A$3:$CA$3,0),0)</f>
        <v>3.98</v>
      </c>
      <c r="BP174" s="32">
        <f>VLOOKUP($A174,'Annual_Prices-Nominal'!$A:$CA,MATCH(BP$3,'Annual_Prices-Nominal'!$A$3:$CA$3,0),0)</f>
        <v>3.98</v>
      </c>
      <c r="BQ174" s="32">
        <f>VLOOKUP($A174,'Annual_Prices-Nominal'!$A:$CA,MATCH(BQ$3,'Annual_Prices-Nominal'!$A$3:$CA$3,0),0)</f>
        <v>13.27</v>
      </c>
      <c r="BR174" s="32">
        <f>VLOOKUP($A174,'Annual_Prices-Nominal'!$A:$CA,MATCH(BR$3,'Annual_Prices-Nominal'!$A$3:$CA$3,0),0)</f>
        <v>21.23</v>
      </c>
      <c r="BS174" s="32">
        <f>VLOOKUP($A174,'Annual_Prices-Nominal'!$A:$CA,MATCH(BS$3,'Annual_Prices-Nominal'!$A$3:$CA$3,0),0)</f>
        <v>19.899999999999999</v>
      </c>
      <c r="BT174" s="32">
        <f>VLOOKUP($A174,'Annual_Prices-Nominal'!$A:$CA,MATCH(BT$3,'Annual_Prices-Nominal'!$A$3:$CA$3,0),0)</f>
        <v>15.92</v>
      </c>
      <c r="BU174" s="32">
        <f>VLOOKUP($A174,'Annual_Prices-Nominal'!$A:$CA,MATCH(BU$3,'Annual_Prices-Nominal'!$A$3:$CA$3,0),0)</f>
        <v>15.92</v>
      </c>
      <c r="BV174" s="32">
        <f>VLOOKUP($A174,'Annual_Prices-Nominal'!$A:$CA,MATCH(BV$3,'Annual_Prices-Nominal'!$A$3:$CA$3,0),0)</f>
        <v>15.92</v>
      </c>
      <c r="BW174" s="32">
        <f>VLOOKUP($A174,'Annual_Prices-Nominal'!$A:$CA,MATCH(BW$3,'Annual_Prices-Nominal'!$A$3:$CA$3,0),0)</f>
        <v>13.27</v>
      </c>
      <c r="BX174" s="32">
        <f>VLOOKUP($A174,'Annual_Prices-Nominal'!$A:$CA,MATCH(BX$3,'Annual_Prices-Nominal'!$A$3:$CA$3,0),0)</f>
        <v>10.61</v>
      </c>
      <c r="BY174" s="32">
        <f>VLOOKUP($A174,'Annual_Prices-Nominal'!$A:$CA,MATCH(BY$3,'Annual_Prices-Nominal'!$A$3:$CA$3,0),0)</f>
        <v>3.98</v>
      </c>
      <c r="BZ174" s="32">
        <f>VLOOKUP($A174,'Annual_Prices-Nominal'!$A:$CA,MATCH(BZ$3,'Annual_Prices-Nominal'!$A$3:$CA$3,0),0)</f>
        <v>3.98</v>
      </c>
      <c r="CA174" s="32">
        <f>VLOOKUP($A174,'Annual_Prices-Nominal'!$A:$CA,MATCH(CA$3,'Annual_Prices-Nominal'!$A$3:$CA$3,0),0)</f>
        <v>3.9848710000000001</v>
      </c>
      <c r="CB174" s="38">
        <f>VLOOKUP($A174,'Annual_Prices-Nominal'!$A:$CA,MATCH(CB$3,'Annual_Prices-Nominal'!$A$3:$CA$3,0),0)</f>
        <v>1.9479630000000001</v>
      </c>
      <c r="CD174" s="39">
        <f>VLOOKUP($A174,GDP!$A$8:$D$50,3,0)</f>
        <v>1.9764741877918369E-2</v>
      </c>
    </row>
    <row r="175" spans="1:82" ht="14.4" x14ac:dyDescent="0.3">
      <c r="A175" s="23">
        <f t="shared" si="22"/>
        <v>2037</v>
      </c>
      <c r="B175" s="27">
        <f t="shared" si="23"/>
        <v>50131</v>
      </c>
      <c r="C175" s="31">
        <v>32.686709999999998</v>
      </c>
      <c r="D175" s="32">
        <v>32.217239999999997</v>
      </c>
      <c r="E175" s="32">
        <v>36.390300000000003</v>
      </c>
      <c r="F175" s="32">
        <v>33.404600000000002</v>
      </c>
      <c r="G175" s="32">
        <v>36.181159999999998</v>
      </c>
      <c r="H175" s="32">
        <v>32.809240000000003</v>
      </c>
      <c r="I175" s="32">
        <v>32.630000000000003</v>
      </c>
      <c r="J175" s="32">
        <v>33.29</v>
      </c>
      <c r="K175" s="32">
        <v>32.770000000000003</v>
      </c>
      <c r="L175" s="32">
        <v>33.5</v>
      </c>
      <c r="M175" s="32">
        <v>31.17</v>
      </c>
      <c r="N175" s="32">
        <v>29.58</v>
      </c>
      <c r="P175" s="32">
        <f>VLOOKUP($A175,'Annual_Prices-Nominal'!$A$4:$X$39,MATCH('Forecast-Peak_OffPeak-Nominal'!P$3,'Annual_Prices-Nominal'!$A$3:$X$3,0),FALSE)</f>
        <v>104.009</v>
      </c>
      <c r="Q175" s="32">
        <f>VLOOKUP($A175,'Annual_Prices-Nominal'!$A$4:$X$39,MATCH('Forecast-Peak_OffPeak-Nominal'!Q$3,'Annual_Prices-Nominal'!$A$3:$X$3,0),FALSE)</f>
        <v>104.89</v>
      </c>
      <c r="R175" s="32">
        <f>VLOOKUP($A175,'Annual_Prices-Nominal'!$A$4:$X$39,MATCH('Forecast-Peak_OffPeak-Nominal'!R$3,'Annual_Prices-Nominal'!$A$3:$X$3,0),FALSE)</f>
        <v>103.77</v>
      </c>
      <c r="S175" s="32">
        <f>VLOOKUP($A175,'Annual_Prices-Nominal'!$A$4:$X$39,MATCH('Forecast-Peak_OffPeak-Nominal'!S$3,'Annual_Prices-Nominal'!$A$3:$X$3,0),FALSE)</f>
        <v>102.83</v>
      </c>
      <c r="T175" s="32">
        <f>VLOOKUP($A175,'Annual_Prices-Nominal'!$A$4:$X$39,MATCH('Forecast-Peak_OffPeak-Nominal'!T$3,'Annual_Prices-Nominal'!$A$3:$X$3,0),FALSE)</f>
        <v>53.868652493941958</v>
      </c>
      <c r="U175" s="32">
        <f>VLOOKUP($A175,'Annual_Prices-Nominal'!$A$4:$X$39,MATCH('Forecast-Peak_OffPeak-Nominal'!U$3,'Annual_Prices-Nominal'!$A$3:$X$3,0),FALSE)</f>
        <v>49.89</v>
      </c>
      <c r="V175" s="32">
        <f>VLOOKUP($A175,'Annual_Prices-Nominal'!$A$4:$X$39,MATCH('Forecast-Peak_OffPeak-Nominal'!V$3,'Annual_Prices-Nominal'!$A$3:$X$3,0),FALSE)</f>
        <v>44.194191304347825</v>
      </c>
      <c r="W175" s="32">
        <f>VLOOKUP($A175,'Annual_Prices-Nominal'!$A$4:$X$39,MATCH('Forecast-Peak_OffPeak-Nominal'!W$3,'Annual_Prices-Nominal'!$A$3:$X$3,0),FALSE)</f>
        <v>19.440000000000001</v>
      </c>
      <c r="X175" s="32">
        <f>VLOOKUP($A175,'Annual_Prices-Nominal'!$A$4:$X$39,MATCH('Forecast-Peak_OffPeak-Nominal'!X$3,'Annual_Prices-Nominal'!$A$3:$X$3,0),FALSE)</f>
        <v>16.72</v>
      </c>
      <c r="Y175" s="38">
        <f>VLOOKUP($A175,'Annual_Prices-Nominal'!$A$4:$X$39,MATCH('Forecast-Peak_OffPeak-Nominal'!Y$3,'Annual_Prices-Nominal'!$A$3:$X$3,0),FALSE)</f>
        <v>45.426723404255327</v>
      </c>
      <c r="AA175" s="31">
        <v>4.72</v>
      </c>
      <c r="AB175" s="32">
        <v>4.22</v>
      </c>
      <c r="AC175" s="32">
        <v>4.33</v>
      </c>
      <c r="AD175" s="32">
        <v>4.58</v>
      </c>
      <c r="AE175" s="32">
        <v>4.71</v>
      </c>
      <c r="AF175" s="32">
        <v>4.41</v>
      </c>
      <c r="AG175" s="38">
        <v>0.39513972222332322</v>
      </c>
      <c r="AI175" s="32">
        <v>5.1863282563812607</v>
      </c>
      <c r="AJ175" s="38">
        <v>4.7736862183473541</v>
      </c>
      <c r="AL175" s="33">
        <v>0.68033658396198837</v>
      </c>
      <c r="AM175" s="33">
        <v>0.89660232670922713</v>
      </c>
      <c r="AO175" s="34">
        <f>VLOOKUP($A175,'Annual_Prices-Nominal'!$A$4:$CH$39,MATCH('Forecast-Peak_OffPeak-Nominal'!AO$3,'Annual_Prices-Nominal'!$A$3:$CH$3,0),FALSE)</f>
        <v>2</v>
      </c>
      <c r="AP175" s="35">
        <f>VLOOKUP($A175,'Annual_Prices-Nominal'!$A$4:$CH$39,MATCH('Forecast-Peak_OffPeak-Nominal'!AP$3,'Annual_Prices-Nominal'!$A$3:$CH$3,0),FALSE)</f>
        <v>2</v>
      </c>
      <c r="AQ175" s="36">
        <f>IF(AND(MONTH($B175)&gt;=5,MONTH($B175)&lt;=9),VLOOKUP($A175,'Annual_Prices-Nominal'!$A$1:$AQ$39,MATCH('Forecast-Peak_OffPeak-Nominal'!AQ$2,'Annual_Prices-Nominal'!$A$2:$AQ$2,0),FALSE),0)</f>
        <v>0</v>
      </c>
      <c r="AR175" s="37">
        <f>IF(AND(MONTH($B175)&gt;=5,MONTH($B175)&lt;=9),VLOOKUP($A175,'Annual_Prices-Nominal'!$A$1:$AQ$39,MATCH('Forecast-Peak_OffPeak-Nominal'!AR$2,'Annual_Prices-Nominal'!$A$2:$AQ$2,0),FALSE),0)</f>
        <v>0</v>
      </c>
      <c r="AT175" s="83">
        <f>VLOOKUP($A175,'Annual_Prices-Nominal'!$A$4:$CH$39,MATCH('Forecast-Peak_OffPeak-Nominal'!AT$3,'Annual_Prices-Nominal'!$A$3:$CH$3,0),FALSE)</f>
        <v>17.71</v>
      </c>
      <c r="AU175" s="38">
        <f>VLOOKUP($A175,'Annual_Prices-Nominal'!$A$4:$CH$39,MATCH('Forecast-Peak_OffPeak-Nominal'!AU$3,'Annual_Prices-Nominal'!$A$3:$CH$3,0),FALSE)</f>
        <v>17.71</v>
      </c>
      <c r="AV175" s="38">
        <f>VLOOKUP($A175,'Annual_Prices-Nominal'!$A$4:$CH$39,MATCH('Forecast-Peak_OffPeak-Nominal'!AV$3,'Annual_Prices-Nominal'!$A$3:$CH$3,0),FALSE)</f>
        <v>0</v>
      </c>
      <c r="AX175" s="31">
        <f t="shared" si="16"/>
        <v>7.7456658767772515</v>
      </c>
      <c r="AY175" s="32">
        <f t="shared" si="17"/>
        <v>8.2517687074829933</v>
      </c>
      <c r="AZ175" s="32">
        <f t="shared" si="18"/>
        <v>8.2043446712018131</v>
      </c>
      <c r="BA175" s="32">
        <f t="shared" si="19"/>
        <v>6.9278131634819538</v>
      </c>
      <c r="BB175" s="32">
        <f t="shared" si="20"/>
        <v>6.9575371549893852</v>
      </c>
      <c r="BC175" s="38">
        <f t="shared" si="21"/>
        <v>6.8056768558951966</v>
      </c>
      <c r="BE175" s="60">
        <v>229.56809653889738</v>
      </c>
      <c r="BF175" s="38">
        <v>304.98238496877445</v>
      </c>
      <c r="BH175" s="31">
        <f>VLOOKUP($A175,'Annual_Prices-Nominal'!$A:$CA,MATCH(BH$3,'Annual_Prices-Nominal'!$A$3:$CA$3,0),0)</f>
        <v>35</v>
      </c>
      <c r="BI175" s="31">
        <f>VLOOKUP($A175,'Annual_Prices-Nominal'!$A:$CA,MATCH(BI$3,'Annual_Prices-Nominal'!$A$3:$CA$3,0),0)</f>
        <v>4.0905399999999998</v>
      </c>
      <c r="BJ175" s="32">
        <f>VLOOKUP($A175,'Annual_Prices-Nominal'!$A:$CA,MATCH(BJ$3,'Annual_Prices-Nominal'!$A$3:$CA$3,0),0)</f>
        <v>4.0905399999999998</v>
      </c>
      <c r="BK175" s="32">
        <f>VLOOKUP($A175,'Annual_Prices-Nominal'!$A:$CA,MATCH(BK$3,'Annual_Prices-Nominal'!$A$3:$CA$3,0),0)</f>
        <v>13.27</v>
      </c>
      <c r="BL175" s="32">
        <f>VLOOKUP($A175,'Annual_Prices-Nominal'!$A:$CA,MATCH(BL$3,'Annual_Prices-Nominal'!$A$3:$CA$3,0),0)</f>
        <v>13.27</v>
      </c>
      <c r="BM175" s="32">
        <f>VLOOKUP($A175,'Annual_Prices-Nominal'!$A:$CA,MATCH(BM$3,'Annual_Prices-Nominal'!$A$3:$CA$3,0),0)</f>
        <v>3.98</v>
      </c>
      <c r="BN175" s="32">
        <f>VLOOKUP($A175,'Annual_Prices-Nominal'!$A:$CA,MATCH(BN$3,'Annual_Prices-Nominal'!$A$3:$CA$3,0),0)</f>
        <v>3.98</v>
      </c>
      <c r="BO175" s="32">
        <f>VLOOKUP($A175,'Annual_Prices-Nominal'!$A:$CA,MATCH(BO$3,'Annual_Prices-Nominal'!$A$3:$CA$3,0),0)</f>
        <v>3.98</v>
      </c>
      <c r="BP175" s="32">
        <f>VLOOKUP($A175,'Annual_Prices-Nominal'!$A:$CA,MATCH(BP$3,'Annual_Prices-Nominal'!$A$3:$CA$3,0),0)</f>
        <v>3.98</v>
      </c>
      <c r="BQ175" s="32">
        <f>VLOOKUP($A175,'Annual_Prices-Nominal'!$A:$CA,MATCH(BQ$3,'Annual_Prices-Nominal'!$A$3:$CA$3,0),0)</f>
        <v>13.27</v>
      </c>
      <c r="BR175" s="32">
        <f>VLOOKUP($A175,'Annual_Prices-Nominal'!$A:$CA,MATCH(BR$3,'Annual_Prices-Nominal'!$A$3:$CA$3,0),0)</f>
        <v>21.23</v>
      </c>
      <c r="BS175" s="32">
        <f>VLOOKUP($A175,'Annual_Prices-Nominal'!$A:$CA,MATCH(BS$3,'Annual_Prices-Nominal'!$A$3:$CA$3,0),0)</f>
        <v>19.899999999999999</v>
      </c>
      <c r="BT175" s="32">
        <f>VLOOKUP($A175,'Annual_Prices-Nominal'!$A:$CA,MATCH(BT$3,'Annual_Prices-Nominal'!$A$3:$CA$3,0),0)</f>
        <v>15.92</v>
      </c>
      <c r="BU175" s="32">
        <f>VLOOKUP($A175,'Annual_Prices-Nominal'!$A:$CA,MATCH(BU$3,'Annual_Prices-Nominal'!$A$3:$CA$3,0),0)</f>
        <v>15.92</v>
      </c>
      <c r="BV175" s="32">
        <f>VLOOKUP($A175,'Annual_Prices-Nominal'!$A:$CA,MATCH(BV$3,'Annual_Prices-Nominal'!$A$3:$CA$3,0),0)</f>
        <v>15.92</v>
      </c>
      <c r="BW175" s="32">
        <f>VLOOKUP($A175,'Annual_Prices-Nominal'!$A:$CA,MATCH(BW$3,'Annual_Prices-Nominal'!$A$3:$CA$3,0),0)</f>
        <v>13.27</v>
      </c>
      <c r="BX175" s="32">
        <f>VLOOKUP($A175,'Annual_Prices-Nominal'!$A:$CA,MATCH(BX$3,'Annual_Prices-Nominal'!$A$3:$CA$3,0),0)</f>
        <v>10.61</v>
      </c>
      <c r="BY175" s="32">
        <f>VLOOKUP($A175,'Annual_Prices-Nominal'!$A:$CA,MATCH(BY$3,'Annual_Prices-Nominal'!$A$3:$CA$3,0),0)</f>
        <v>3.98</v>
      </c>
      <c r="BZ175" s="32">
        <f>VLOOKUP($A175,'Annual_Prices-Nominal'!$A:$CA,MATCH(BZ$3,'Annual_Prices-Nominal'!$A$3:$CA$3,0),0)</f>
        <v>3.98</v>
      </c>
      <c r="CA175" s="32">
        <f>VLOOKUP($A175,'Annual_Prices-Nominal'!$A:$CA,MATCH(CA$3,'Annual_Prices-Nominal'!$A$3:$CA$3,0),0)</f>
        <v>3.9848710000000001</v>
      </c>
      <c r="CB175" s="38">
        <f>VLOOKUP($A175,'Annual_Prices-Nominal'!$A:$CA,MATCH(CB$3,'Annual_Prices-Nominal'!$A$3:$CA$3,0),0)</f>
        <v>1.9479630000000001</v>
      </c>
      <c r="CD175" s="39">
        <f>VLOOKUP($A175,GDP!$A$8:$D$50,3,0)</f>
        <v>1.9764741877918369E-2</v>
      </c>
    </row>
    <row r="176" spans="1:82" ht="14.4" x14ac:dyDescent="0.3">
      <c r="A176" s="23">
        <f t="shared" si="22"/>
        <v>2037</v>
      </c>
      <c r="B176" s="27">
        <f t="shared" si="23"/>
        <v>50161</v>
      </c>
      <c r="C176" s="31">
        <v>37.09198</v>
      </c>
      <c r="D176" s="32">
        <v>33.437959999999997</v>
      </c>
      <c r="E176" s="32">
        <v>43.218420000000002</v>
      </c>
      <c r="F176" s="32">
        <v>36.8155</v>
      </c>
      <c r="G176" s="32">
        <v>43.091470000000001</v>
      </c>
      <c r="H176" s="32">
        <v>35.028939999999999</v>
      </c>
      <c r="I176" s="32">
        <v>36.020000000000003</v>
      </c>
      <c r="J176" s="32">
        <v>35.15</v>
      </c>
      <c r="K176" s="32">
        <v>35.78</v>
      </c>
      <c r="L176" s="32">
        <v>35</v>
      </c>
      <c r="M176" s="32">
        <v>33.86</v>
      </c>
      <c r="N176" s="32">
        <v>34.200000000000003</v>
      </c>
      <c r="P176" s="32">
        <f>VLOOKUP($A176,'Annual_Prices-Nominal'!$A$4:$X$39,MATCH('Forecast-Peak_OffPeak-Nominal'!P$3,'Annual_Prices-Nominal'!$A$3:$X$3,0),FALSE)</f>
        <v>104.009</v>
      </c>
      <c r="Q176" s="32">
        <f>VLOOKUP($A176,'Annual_Prices-Nominal'!$A$4:$X$39,MATCH('Forecast-Peak_OffPeak-Nominal'!Q$3,'Annual_Prices-Nominal'!$A$3:$X$3,0),FALSE)</f>
        <v>104.89</v>
      </c>
      <c r="R176" s="32">
        <f>VLOOKUP($A176,'Annual_Prices-Nominal'!$A$4:$X$39,MATCH('Forecast-Peak_OffPeak-Nominal'!R$3,'Annual_Prices-Nominal'!$A$3:$X$3,0),FALSE)</f>
        <v>103.77</v>
      </c>
      <c r="S176" s="32">
        <f>VLOOKUP($A176,'Annual_Prices-Nominal'!$A$4:$X$39,MATCH('Forecast-Peak_OffPeak-Nominal'!S$3,'Annual_Prices-Nominal'!$A$3:$X$3,0),FALSE)</f>
        <v>102.83</v>
      </c>
      <c r="T176" s="32">
        <f>VLOOKUP($A176,'Annual_Prices-Nominal'!$A$4:$X$39,MATCH('Forecast-Peak_OffPeak-Nominal'!T$3,'Annual_Prices-Nominal'!$A$3:$X$3,0),FALSE)</f>
        <v>53.868652493941958</v>
      </c>
      <c r="U176" s="32">
        <f>VLOOKUP($A176,'Annual_Prices-Nominal'!$A$4:$X$39,MATCH('Forecast-Peak_OffPeak-Nominal'!U$3,'Annual_Prices-Nominal'!$A$3:$X$3,0),FALSE)</f>
        <v>49.89</v>
      </c>
      <c r="V176" s="32">
        <f>VLOOKUP($A176,'Annual_Prices-Nominal'!$A$4:$X$39,MATCH('Forecast-Peak_OffPeak-Nominal'!V$3,'Annual_Prices-Nominal'!$A$3:$X$3,0),FALSE)</f>
        <v>44.194191304347825</v>
      </c>
      <c r="W176" s="32">
        <f>VLOOKUP($A176,'Annual_Prices-Nominal'!$A$4:$X$39,MATCH('Forecast-Peak_OffPeak-Nominal'!W$3,'Annual_Prices-Nominal'!$A$3:$X$3,0),FALSE)</f>
        <v>19.440000000000001</v>
      </c>
      <c r="X176" s="32">
        <f>VLOOKUP($A176,'Annual_Prices-Nominal'!$A$4:$X$39,MATCH('Forecast-Peak_OffPeak-Nominal'!X$3,'Annual_Prices-Nominal'!$A$3:$X$3,0),FALSE)</f>
        <v>16.72</v>
      </c>
      <c r="Y176" s="38">
        <f>VLOOKUP($A176,'Annual_Prices-Nominal'!$A$4:$X$39,MATCH('Forecast-Peak_OffPeak-Nominal'!Y$3,'Annual_Prices-Nominal'!$A$3:$X$3,0),FALSE)</f>
        <v>45.426723404255327</v>
      </c>
      <c r="AA176" s="31">
        <v>4.74</v>
      </c>
      <c r="AB176" s="32">
        <v>4.34</v>
      </c>
      <c r="AC176" s="32">
        <v>3.99</v>
      </c>
      <c r="AD176" s="32">
        <v>4.6900000000000004</v>
      </c>
      <c r="AE176" s="32">
        <v>4.7300000000000004</v>
      </c>
      <c r="AF176" s="32">
        <v>4.5199999999999996</v>
      </c>
      <c r="AG176" s="38">
        <v>0.39513972222332322</v>
      </c>
      <c r="AI176" s="32">
        <v>5.2085047976933705</v>
      </c>
      <c r="AJ176" s="38">
        <v>4.7958627596594638</v>
      </c>
      <c r="AL176" s="33">
        <v>0.67267942417715088</v>
      </c>
      <c r="AM176" s="33">
        <v>0.88894516692438963</v>
      </c>
      <c r="AO176" s="34">
        <f>VLOOKUP($A176,'Annual_Prices-Nominal'!$A$4:$CH$39,MATCH('Forecast-Peak_OffPeak-Nominal'!AO$3,'Annual_Prices-Nominal'!$A$3:$CH$3,0),FALSE)</f>
        <v>2</v>
      </c>
      <c r="AP176" s="35">
        <f>VLOOKUP($A176,'Annual_Prices-Nominal'!$A$4:$CH$39,MATCH('Forecast-Peak_OffPeak-Nominal'!AP$3,'Annual_Prices-Nominal'!$A$3:$CH$3,0),FALSE)</f>
        <v>2</v>
      </c>
      <c r="AQ176" s="36">
        <f>IF(AND(MONTH($B176)&gt;=5,MONTH($B176)&lt;=9),VLOOKUP($A176,'Annual_Prices-Nominal'!$A$1:$AQ$39,MATCH('Forecast-Peak_OffPeak-Nominal'!AQ$2,'Annual_Prices-Nominal'!$A$2:$AQ$2,0),FALSE),0)</f>
        <v>365</v>
      </c>
      <c r="AR176" s="37">
        <f>IF(AND(MONTH($B176)&gt;=5,MONTH($B176)&lt;=9),VLOOKUP($A176,'Annual_Prices-Nominal'!$A$1:$AQ$39,MATCH('Forecast-Peak_OffPeak-Nominal'!AR$2,'Annual_Prices-Nominal'!$A$2:$AQ$2,0),FALSE),0)</f>
        <v>2500</v>
      </c>
      <c r="AT176" s="83">
        <f>VLOOKUP($A176,'Annual_Prices-Nominal'!$A$4:$CH$39,MATCH('Forecast-Peak_OffPeak-Nominal'!AT$3,'Annual_Prices-Nominal'!$A$3:$CH$3,0),FALSE)</f>
        <v>17.71</v>
      </c>
      <c r="AU176" s="38">
        <f>VLOOKUP($A176,'Annual_Prices-Nominal'!$A$4:$CH$39,MATCH('Forecast-Peak_OffPeak-Nominal'!AU$3,'Annual_Prices-Nominal'!$A$3:$CH$3,0),FALSE)</f>
        <v>17.71</v>
      </c>
      <c r="AV176" s="38">
        <f>VLOOKUP($A176,'Annual_Prices-Nominal'!$A$4:$CH$39,MATCH('Forecast-Peak_OffPeak-Nominal'!AV$3,'Annual_Prices-Nominal'!$A$3:$CH$3,0),FALSE)</f>
        <v>0</v>
      </c>
      <c r="AX176" s="31">
        <f t="shared" si="16"/>
        <v>8.5465391705069127</v>
      </c>
      <c r="AY176" s="32">
        <f t="shared" si="17"/>
        <v>9.5615973451327445</v>
      </c>
      <c r="AZ176" s="32">
        <f t="shared" si="18"/>
        <v>9.5335110619469035</v>
      </c>
      <c r="BA176" s="32">
        <f t="shared" si="19"/>
        <v>7.6152219873150102</v>
      </c>
      <c r="BB176" s="32">
        <f t="shared" si="20"/>
        <v>7.5644820295983086</v>
      </c>
      <c r="BC176" s="38">
        <f t="shared" si="21"/>
        <v>7.2196162046908308</v>
      </c>
      <c r="BE176" s="60">
        <v>229.56809653889738</v>
      </c>
      <c r="BF176" s="38">
        <v>304.98238496877445</v>
      </c>
      <c r="BH176" s="31">
        <f>VLOOKUP($A176,'Annual_Prices-Nominal'!$A:$CA,MATCH(BH$3,'Annual_Prices-Nominal'!$A$3:$CA$3,0),0)</f>
        <v>35</v>
      </c>
      <c r="BI176" s="31">
        <f>VLOOKUP($A176,'Annual_Prices-Nominal'!$A:$CA,MATCH(BI$3,'Annual_Prices-Nominal'!$A$3:$CA$3,0),0)</f>
        <v>4.0905399999999998</v>
      </c>
      <c r="BJ176" s="32">
        <f>VLOOKUP($A176,'Annual_Prices-Nominal'!$A:$CA,MATCH(BJ$3,'Annual_Prices-Nominal'!$A$3:$CA$3,0),0)</f>
        <v>4.0905399999999998</v>
      </c>
      <c r="BK176" s="32">
        <f>VLOOKUP($A176,'Annual_Prices-Nominal'!$A:$CA,MATCH(BK$3,'Annual_Prices-Nominal'!$A$3:$CA$3,0),0)</f>
        <v>13.27</v>
      </c>
      <c r="BL176" s="32">
        <f>VLOOKUP($A176,'Annual_Prices-Nominal'!$A:$CA,MATCH(BL$3,'Annual_Prices-Nominal'!$A$3:$CA$3,0),0)</f>
        <v>13.27</v>
      </c>
      <c r="BM176" s="32">
        <f>VLOOKUP($A176,'Annual_Prices-Nominal'!$A:$CA,MATCH(BM$3,'Annual_Prices-Nominal'!$A$3:$CA$3,0),0)</f>
        <v>3.98</v>
      </c>
      <c r="BN176" s="32">
        <f>VLOOKUP($A176,'Annual_Prices-Nominal'!$A:$CA,MATCH(BN$3,'Annual_Prices-Nominal'!$A$3:$CA$3,0),0)</f>
        <v>3.98</v>
      </c>
      <c r="BO176" s="32">
        <f>VLOOKUP($A176,'Annual_Prices-Nominal'!$A:$CA,MATCH(BO$3,'Annual_Prices-Nominal'!$A$3:$CA$3,0),0)</f>
        <v>3.98</v>
      </c>
      <c r="BP176" s="32">
        <f>VLOOKUP($A176,'Annual_Prices-Nominal'!$A:$CA,MATCH(BP$3,'Annual_Prices-Nominal'!$A$3:$CA$3,0),0)</f>
        <v>3.98</v>
      </c>
      <c r="BQ176" s="32">
        <f>VLOOKUP($A176,'Annual_Prices-Nominal'!$A:$CA,MATCH(BQ$3,'Annual_Prices-Nominal'!$A$3:$CA$3,0),0)</f>
        <v>13.27</v>
      </c>
      <c r="BR176" s="32">
        <f>VLOOKUP($A176,'Annual_Prices-Nominal'!$A:$CA,MATCH(BR$3,'Annual_Prices-Nominal'!$A$3:$CA$3,0),0)</f>
        <v>21.23</v>
      </c>
      <c r="BS176" s="32">
        <f>VLOOKUP($A176,'Annual_Prices-Nominal'!$A:$CA,MATCH(BS$3,'Annual_Prices-Nominal'!$A$3:$CA$3,0),0)</f>
        <v>19.899999999999999</v>
      </c>
      <c r="BT176" s="32">
        <f>VLOOKUP($A176,'Annual_Prices-Nominal'!$A:$CA,MATCH(BT$3,'Annual_Prices-Nominal'!$A$3:$CA$3,0),0)</f>
        <v>15.92</v>
      </c>
      <c r="BU176" s="32">
        <f>VLOOKUP($A176,'Annual_Prices-Nominal'!$A:$CA,MATCH(BU$3,'Annual_Prices-Nominal'!$A$3:$CA$3,0),0)</f>
        <v>15.92</v>
      </c>
      <c r="BV176" s="32">
        <f>VLOOKUP($A176,'Annual_Prices-Nominal'!$A:$CA,MATCH(BV$3,'Annual_Prices-Nominal'!$A$3:$CA$3,0),0)</f>
        <v>15.92</v>
      </c>
      <c r="BW176" s="32">
        <f>VLOOKUP($A176,'Annual_Prices-Nominal'!$A:$CA,MATCH(BW$3,'Annual_Prices-Nominal'!$A$3:$CA$3,0),0)</f>
        <v>13.27</v>
      </c>
      <c r="BX176" s="32">
        <f>VLOOKUP($A176,'Annual_Prices-Nominal'!$A:$CA,MATCH(BX$3,'Annual_Prices-Nominal'!$A$3:$CA$3,0),0)</f>
        <v>10.61</v>
      </c>
      <c r="BY176" s="32">
        <f>VLOOKUP($A176,'Annual_Prices-Nominal'!$A:$CA,MATCH(BY$3,'Annual_Prices-Nominal'!$A$3:$CA$3,0),0)</f>
        <v>3.98</v>
      </c>
      <c r="BZ176" s="32">
        <f>VLOOKUP($A176,'Annual_Prices-Nominal'!$A:$CA,MATCH(BZ$3,'Annual_Prices-Nominal'!$A$3:$CA$3,0),0)</f>
        <v>3.98</v>
      </c>
      <c r="CA176" s="32">
        <f>VLOOKUP($A176,'Annual_Prices-Nominal'!$A:$CA,MATCH(CA$3,'Annual_Prices-Nominal'!$A$3:$CA$3,0),0)</f>
        <v>3.9848710000000001</v>
      </c>
      <c r="CB176" s="38">
        <f>VLOOKUP($A176,'Annual_Prices-Nominal'!$A:$CA,MATCH(CB$3,'Annual_Prices-Nominal'!$A$3:$CA$3,0),0)</f>
        <v>1.9479630000000001</v>
      </c>
      <c r="CD176" s="39">
        <f>VLOOKUP($A176,GDP!$A$8:$D$50,3,0)</f>
        <v>1.9764741877918369E-2</v>
      </c>
    </row>
    <row r="177" spans="1:82" ht="14.4" x14ac:dyDescent="0.3">
      <c r="A177" s="23">
        <f t="shared" si="22"/>
        <v>2037</v>
      </c>
      <c r="B177" s="27">
        <f t="shared" si="23"/>
        <v>50192</v>
      </c>
      <c r="C177" s="31">
        <v>40.196399999999997</v>
      </c>
      <c r="D177" s="32">
        <v>35.96275</v>
      </c>
      <c r="E177" s="32">
        <v>45.824599999999997</v>
      </c>
      <c r="F177" s="32">
        <v>38.630279999999999</v>
      </c>
      <c r="G177" s="32">
        <v>46.10895</v>
      </c>
      <c r="H177" s="32">
        <v>38.14528</v>
      </c>
      <c r="I177" s="32">
        <v>35</v>
      </c>
      <c r="J177" s="32">
        <v>34.5</v>
      </c>
      <c r="K177" s="32">
        <v>34.630000000000003</v>
      </c>
      <c r="L177" s="32">
        <v>34</v>
      </c>
      <c r="M177" s="32">
        <v>31.71</v>
      </c>
      <c r="N177" s="32">
        <v>33.54</v>
      </c>
      <c r="P177" s="32">
        <f>VLOOKUP($A177,'Annual_Prices-Nominal'!$A$4:$X$39,MATCH('Forecast-Peak_OffPeak-Nominal'!P$3,'Annual_Prices-Nominal'!$A$3:$X$3,0),FALSE)</f>
        <v>104.009</v>
      </c>
      <c r="Q177" s="32">
        <f>VLOOKUP($A177,'Annual_Prices-Nominal'!$A$4:$X$39,MATCH('Forecast-Peak_OffPeak-Nominal'!Q$3,'Annual_Prices-Nominal'!$A$3:$X$3,0),FALSE)</f>
        <v>104.89</v>
      </c>
      <c r="R177" s="32">
        <f>VLOOKUP($A177,'Annual_Prices-Nominal'!$A$4:$X$39,MATCH('Forecast-Peak_OffPeak-Nominal'!R$3,'Annual_Prices-Nominal'!$A$3:$X$3,0),FALSE)</f>
        <v>103.77</v>
      </c>
      <c r="S177" s="32">
        <f>VLOOKUP($A177,'Annual_Prices-Nominal'!$A$4:$X$39,MATCH('Forecast-Peak_OffPeak-Nominal'!S$3,'Annual_Prices-Nominal'!$A$3:$X$3,0),FALSE)</f>
        <v>102.83</v>
      </c>
      <c r="T177" s="32">
        <f>VLOOKUP($A177,'Annual_Prices-Nominal'!$A$4:$X$39,MATCH('Forecast-Peak_OffPeak-Nominal'!T$3,'Annual_Prices-Nominal'!$A$3:$X$3,0),FALSE)</f>
        <v>53.868652493941958</v>
      </c>
      <c r="U177" s="32">
        <f>VLOOKUP($A177,'Annual_Prices-Nominal'!$A$4:$X$39,MATCH('Forecast-Peak_OffPeak-Nominal'!U$3,'Annual_Prices-Nominal'!$A$3:$X$3,0),FALSE)</f>
        <v>49.89</v>
      </c>
      <c r="V177" s="32">
        <f>VLOOKUP($A177,'Annual_Prices-Nominal'!$A$4:$X$39,MATCH('Forecast-Peak_OffPeak-Nominal'!V$3,'Annual_Prices-Nominal'!$A$3:$X$3,0),FALSE)</f>
        <v>44.194191304347825</v>
      </c>
      <c r="W177" s="32">
        <f>VLOOKUP($A177,'Annual_Prices-Nominal'!$A$4:$X$39,MATCH('Forecast-Peak_OffPeak-Nominal'!W$3,'Annual_Prices-Nominal'!$A$3:$X$3,0),FALSE)</f>
        <v>19.440000000000001</v>
      </c>
      <c r="X177" s="32">
        <f>VLOOKUP($A177,'Annual_Prices-Nominal'!$A$4:$X$39,MATCH('Forecast-Peak_OffPeak-Nominal'!X$3,'Annual_Prices-Nominal'!$A$3:$X$3,0),FALSE)</f>
        <v>16.72</v>
      </c>
      <c r="Y177" s="38">
        <f>VLOOKUP($A177,'Annual_Prices-Nominal'!$A$4:$X$39,MATCH('Forecast-Peak_OffPeak-Nominal'!Y$3,'Annual_Prices-Nominal'!$A$3:$X$3,0),FALSE)</f>
        <v>45.426723404255327</v>
      </c>
      <c r="AA177" s="31">
        <v>4.71</v>
      </c>
      <c r="AB177" s="32">
        <v>4.37</v>
      </c>
      <c r="AC177" s="32">
        <v>4.37</v>
      </c>
      <c r="AD177" s="32">
        <v>4.72</v>
      </c>
      <c r="AE177" s="32">
        <v>4.71</v>
      </c>
      <c r="AF177" s="32">
        <v>4.53</v>
      </c>
      <c r="AG177" s="38">
        <v>0.39513972222332322</v>
      </c>
      <c r="AI177" s="32">
        <v>5.1786421050003204</v>
      </c>
      <c r="AJ177" s="38">
        <v>4.7660000669664138</v>
      </c>
      <c r="AL177" s="33">
        <v>0.67593964920577476</v>
      </c>
      <c r="AM177" s="33">
        <v>0.8922053919530134</v>
      </c>
      <c r="AO177" s="34">
        <f>VLOOKUP($A177,'Annual_Prices-Nominal'!$A$4:$CH$39,MATCH('Forecast-Peak_OffPeak-Nominal'!AO$3,'Annual_Prices-Nominal'!$A$3:$CH$3,0),FALSE)</f>
        <v>2</v>
      </c>
      <c r="AP177" s="35">
        <f>VLOOKUP($A177,'Annual_Prices-Nominal'!$A$4:$CH$39,MATCH('Forecast-Peak_OffPeak-Nominal'!AP$3,'Annual_Prices-Nominal'!$A$3:$CH$3,0),FALSE)</f>
        <v>2</v>
      </c>
      <c r="AQ177" s="36">
        <f>IF(AND(MONTH($B177)&gt;=5,MONTH($B177)&lt;=9),VLOOKUP($A177,'Annual_Prices-Nominal'!$A$1:$AQ$39,MATCH('Forecast-Peak_OffPeak-Nominal'!AQ$2,'Annual_Prices-Nominal'!$A$2:$AQ$2,0),FALSE),0)</f>
        <v>365</v>
      </c>
      <c r="AR177" s="37">
        <f>IF(AND(MONTH($B177)&gt;=5,MONTH($B177)&lt;=9),VLOOKUP($A177,'Annual_Prices-Nominal'!$A$1:$AQ$39,MATCH('Forecast-Peak_OffPeak-Nominal'!AR$2,'Annual_Prices-Nominal'!$A$2:$AQ$2,0),FALSE),0)</f>
        <v>2500</v>
      </c>
      <c r="AT177" s="83">
        <f>VLOOKUP($A177,'Annual_Prices-Nominal'!$A$4:$CH$39,MATCH('Forecast-Peak_OffPeak-Nominal'!AT$3,'Annual_Prices-Nominal'!$A$3:$CH$3,0),FALSE)</f>
        <v>17.71</v>
      </c>
      <c r="AU177" s="38">
        <f>VLOOKUP($A177,'Annual_Prices-Nominal'!$A$4:$CH$39,MATCH('Forecast-Peak_OffPeak-Nominal'!AU$3,'Annual_Prices-Nominal'!$A$3:$CH$3,0),FALSE)</f>
        <v>17.71</v>
      </c>
      <c r="AV177" s="38">
        <f>VLOOKUP($A177,'Annual_Prices-Nominal'!$A$4:$CH$39,MATCH('Forecast-Peak_OffPeak-Nominal'!AV$3,'Annual_Prices-Nominal'!$A$3:$CH$3,0),FALSE)</f>
        <v>0</v>
      </c>
      <c r="AX177" s="31">
        <f t="shared" si="16"/>
        <v>9.1982608695652157</v>
      </c>
      <c r="AY177" s="32">
        <f t="shared" si="17"/>
        <v>10.115805739514348</v>
      </c>
      <c r="AZ177" s="32">
        <f t="shared" si="18"/>
        <v>10.178576158940396</v>
      </c>
      <c r="BA177" s="32">
        <f t="shared" si="19"/>
        <v>7.4309978768577496</v>
      </c>
      <c r="BB177" s="32">
        <f t="shared" si="20"/>
        <v>7.3524416135881108</v>
      </c>
      <c r="BC177" s="38">
        <f t="shared" si="21"/>
        <v>6.718220338983051</v>
      </c>
      <c r="BE177" s="60">
        <v>229.56809653889738</v>
      </c>
      <c r="BF177" s="38">
        <v>304.98238496877445</v>
      </c>
      <c r="BH177" s="31">
        <f>VLOOKUP($A177,'Annual_Prices-Nominal'!$A:$CA,MATCH(BH$3,'Annual_Prices-Nominal'!$A$3:$CA$3,0),0)</f>
        <v>35</v>
      </c>
      <c r="BI177" s="31">
        <f>VLOOKUP($A177,'Annual_Prices-Nominal'!$A:$CA,MATCH(BI$3,'Annual_Prices-Nominal'!$A$3:$CA$3,0),0)</f>
        <v>4.0905399999999998</v>
      </c>
      <c r="BJ177" s="32">
        <f>VLOOKUP($A177,'Annual_Prices-Nominal'!$A:$CA,MATCH(BJ$3,'Annual_Prices-Nominal'!$A$3:$CA$3,0),0)</f>
        <v>4.0905399999999998</v>
      </c>
      <c r="BK177" s="32">
        <f>VLOOKUP($A177,'Annual_Prices-Nominal'!$A:$CA,MATCH(BK$3,'Annual_Prices-Nominal'!$A$3:$CA$3,0),0)</f>
        <v>13.27</v>
      </c>
      <c r="BL177" s="32">
        <f>VLOOKUP($A177,'Annual_Prices-Nominal'!$A:$CA,MATCH(BL$3,'Annual_Prices-Nominal'!$A$3:$CA$3,0),0)</f>
        <v>13.27</v>
      </c>
      <c r="BM177" s="32">
        <f>VLOOKUP($A177,'Annual_Prices-Nominal'!$A:$CA,MATCH(BM$3,'Annual_Prices-Nominal'!$A$3:$CA$3,0),0)</f>
        <v>3.98</v>
      </c>
      <c r="BN177" s="32">
        <f>VLOOKUP($A177,'Annual_Prices-Nominal'!$A:$CA,MATCH(BN$3,'Annual_Prices-Nominal'!$A$3:$CA$3,0),0)</f>
        <v>3.98</v>
      </c>
      <c r="BO177" s="32">
        <f>VLOOKUP($A177,'Annual_Prices-Nominal'!$A:$CA,MATCH(BO$3,'Annual_Prices-Nominal'!$A$3:$CA$3,0),0)</f>
        <v>3.98</v>
      </c>
      <c r="BP177" s="32">
        <f>VLOOKUP($A177,'Annual_Prices-Nominal'!$A:$CA,MATCH(BP$3,'Annual_Prices-Nominal'!$A$3:$CA$3,0),0)</f>
        <v>3.98</v>
      </c>
      <c r="BQ177" s="32">
        <f>VLOOKUP($A177,'Annual_Prices-Nominal'!$A:$CA,MATCH(BQ$3,'Annual_Prices-Nominal'!$A$3:$CA$3,0),0)</f>
        <v>13.27</v>
      </c>
      <c r="BR177" s="32">
        <f>VLOOKUP($A177,'Annual_Prices-Nominal'!$A:$CA,MATCH(BR$3,'Annual_Prices-Nominal'!$A$3:$CA$3,0),0)</f>
        <v>21.23</v>
      </c>
      <c r="BS177" s="32">
        <f>VLOOKUP($A177,'Annual_Prices-Nominal'!$A:$CA,MATCH(BS$3,'Annual_Prices-Nominal'!$A$3:$CA$3,0),0)</f>
        <v>19.899999999999999</v>
      </c>
      <c r="BT177" s="32">
        <f>VLOOKUP($A177,'Annual_Prices-Nominal'!$A:$CA,MATCH(BT$3,'Annual_Prices-Nominal'!$A$3:$CA$3,0),0)</f>
        <v>15.92</v>
      </c>
      <c r="BU177" s="32">
        <f>VLOOKUP($A177,'Annual_Prices-Nominal'!$A:$CA,MATCH(BU$3,'Annual_Prices-Nominal'!$A$3:$CA$3,0),0)</f>
        <v>15.92</v>
      </c>
      <c r="BV177" s="32">
        <f>VLOOKUP($A177,'Annual_Prices-Nominal'!$A:$CA,MATCH(BV$3,'Annual_Prices-Nominal'!$A$3:$CA$3,0),0)</f>
        <v>15.92</v>
      </c>
      <c r="BW177" s="32">
        <f>VLOOKUP($A177,'Annual_Prices-Nominal'!$A:$CA,MATCH(BW$3,'Annual_Prices-Nominal'!$A$3:$CA$3,0),0)</f>
        <v>13.27</v>
      </c>
      <c r="BX177" s="32">
        <f>VLOOKUP($A177,'Annual_Prices-Nominal'!$A:$CA,MATCH(BX$3,'Annual_Prices-Nominal'!$A$3:$CA$3,0),0)</f>
        <v>10.61</v>
      </c>
      <c r="BY177" s="32">
        <f>VLOOKUP($A177,'Annual_Prices-Nominal'!$A:$CA,MATCH(BY$3,'Annual_Prices-Nominal'!$A$3:$CA$3,0),0)</f>
        <v>3.98</v>
      </c>
      <c r="BZ177" s="32">
        <f>VLOOKUP($A177,'Annual_Prices-Nominal'!$A:$CA,MATCH(BZ$3,'Annual_Prices-Nominal'!$A$3:$CA$3,0),0)</f>
        <v>3.98</v>
      </c>
      <c r="CA177" s="32">
        <f>VLOOKUP($A177,'Annual_Prices-Nominal'!$A:$CA,MATCH(CA$3,'Annual_Prices-Nominal'!$A$3:$CA$3,0),0)</f>
        <v>3.9848710000000001</v>
      </c>
      <c r="CB177" s="38">
        <f>VLOOKUP($A177,'Annual_Prices-Nominal'!$A:$CA,MATCH(CB$3,'Annual_Prices-Nominal'!$A$3:$CA$3,0),0)</f>
        <v>1.9479630000000001</v>
      </c>
      <c r="CD177" s="39">
        <f>VLOOKUP($A177,GDP!$A$8:$D$50,3,0)</f>
        <v>1.9764741877918369E-2</v>
      </c>
    </row>
    <row r="178" spans="1:82" ht="14.4" x14ac:dyDescent="0.3">
      <c r="A178" s="23">
        <f t="shared" si="22"/>
        <v>2037</v>
      </c>
      <c r="B178" s="27">
        <f t="shared" si="23"/>
        <v>50222</v>
      </c>
      <c r="C178" s="31">
        <v>43.093339999999998</v>
      </c>
      <c r="D178" s="32">
        <v>36.799460000000003</v>
      </c>
      <c r="E178" s="32">
        <v>48.921779999999998</v>
      </c>
      <c r="F178" s="32">
        <v>42.361310000000003</v>
      </c>
      <c r="G178" s="32">
        <v>49.51061</v>
      </c>
      <c r="H178" s="32">
        <v>42.394539999999999</v>
      </c>
      <c r="I178" s="32">
        <v>35.549999999999997</v>
      </c>
      <c r="J178" s="32">
        <v>35.04</v>
      </c>
      <c r="K178" s="32">
        <v>34.74</v>
      </c>
      <c r="L178" s="32">
        <v>34.409999999999997</v>
      </c>
      <c r="M178" s="32">
        <v>34.18</v>
      </c>
      <c r="N178" s="32">
        <v>34.33</v>
      </c>
      <c r="P178" s="32">
        <f>VLOOKUP($A178,'Annual_Prices-Nominal'!$A$4:$X$39,MATCH('Forecast-Peak_OffPeak-Nominal'!P$3,'Annual_Prices-Nominal'!$A$3:$X$3,0),FALSE)</f>
        <v>104.009</v>
      </c>
      <c r="Q178" s="32">
        <f>VLOOKUP($A178,'Annual_Prices-Nominal'!$A$4:$X$39,MATCH('Forecast-Peak_OffPeak-Nominal'!Q$3,'Annual_Prices-Nominal'!$A$3:$X$3,0),FALSE)</f>
        <v>104.89</v>
      </c>
      <c r="R178" s="32">
        <f>VLOOKUP($A178,'Annual_Prices-Nominal'!$A$4:$X$39,MATCH('Forecast-Peak_OffPeak-Nominal'!R$3,'Annual_Prices-Nominal'!$A$3:$X$3,0),FALSE)</f>
        <v>103.77</v>
      </c>
      <c r="S178" s="32">
        <f>VLOOKUP($A178,'Annual_Prices-Nominal'!$A$4:$X$39,MATCH('Forecast-Peak_OffPeak-Nominal'!S$3,'Annual_Prices-Nominal'!$A$3:$X$3,0),FALSE)</f>
        <v>102.83</v>
      </c>
      <c r="T178" s="32">
        <f>VLOOKUP($A178,'Annual_Prices-Nominal'!$A$4:$X$39,MATCH('Forecast-Peak_OffPeak-Nominal'!T$3,'Annual_Prices-Nominal'!$A$3:$X$3,0),FALSE)</f>
        <v>53.868652493941958</v>
      </c>
      <c r="U178" s="32">
        <f>VLOOKUP($A178,'Annual_Prices-Nominal'!$A$4:$X$39,MATCH('Forecast-Peak_OffPeak-Nominal'!U$3,'Annual_Prices-Nominal'!$A$3:$X$3,0),FALSE)</f>
        <v>49.89</v>
      </c>
      <c r="V178" s="32">
        <f>VLOOKUP($A178,'Annual_Prices-Nominal'!$A$4:$X$39,MATCH('Forecast-Peak_OffPeak-Nominal'!V$3,'Annual_Prices-Nominal'!$A$3:$X$3,0),FALSE)</f>
        <v>44.194191304347825</v>
      </c>
      <c r="W178" s="32">
        <f>VLOOKUP($A178,'Annual_Prices-Nominal'!$A$4:$X$39,MATCH('Forecast-Peak_OffPeak-Nominal'!W$3,'Annual_Prices-Nominal'!$A$3:$X$3,0),FALSE)</f>
        <v>19.440000000000001</v>
      </c>
      <c r="X178" s="32">
        <f>VLOOKUP($A178,'Annual_Prices-Nominal'!$A$4:$X$39,MATCH('Forecast-Peak_OffPeak-Nominal'!X$3,'Annual_Prices-Nominal'!$A$3:$X$3,0),FALSE)</f>
        <v>16.72</v>
      </c>
      <c r="Y178" s="38">
        <f>VLOOKUP($A178,'Annual_Prices-Nominal'!$A$4:$X$39,MATCH('Forecast-Peak_OffPeak-Nominal'!Y$3,'Annual_Prices-Nominal'!$A$3:$X$3,0),FALSE)</f>
        <v>45.426723404255327</v>
      </c>
      <c r="AA178" s="31">
        <v>4.7</v>
      </c>
      <c r="AB178" s="32">
        <v>4.38</v>
      </c>
      <c r="AC178" s="32">
        <v>4.3</v>
      </c>
      <c r="AD178" s="32">
        <v>4.74</v>
      </c>
      <c r="AE178" s="32">
        <v>4.6900000000000004</v>
      </c>
      <c r="AF178" s="32">
        <v>4.42</v>
      </c>
      <c r="AG178" s="38">
        <v>0.39513972222332322</v>
      </c>
      <c r="AI178" s="32">
        <v>5.167507995491051</v>
      </c>
      <c r="AJ178" s="38">
        <v>4.7548659574571444</v>
      </c>
      <c r="AL178" s="33">
        <v>0.67018605242990903</v>
      </c>
      <c r="AM178" s="33">
        <v>0.88645179517714778</v>
      </c>
      <c r="AO178" s="34">
        <f>VLOOKUP($A178,'Annual_Prices-Nominal'!$A$4:$CH$39,MATCH('Forecast-Peak_OffPeak-Nominal'!AO$3,'Annual_Prices-Nominal'!$A$3:$CH$3,0),FALSE)</f>
        <v>2</v>
      </c>
      <c r="AP178" s="35">
        <f>VLOOKUP($A178,'Annual_Prices-Nominal'!$A$4:$CH$39,MATCH('Forecast-Peak_OffPeak-Nominal'!AP$3,'Annual_Prices-Nominal'!$A$3:$CH$3,0),FALSE)</f>
        <v>2</v>
      </c>
      <c r="AQ178" s="36">
        <f>IF(AND(MONTH($B178)&gt;=5,MONTH($B178)&lt;=9),VLOOKUP($A178,'Annual_Prices-Nominal'!$A$1:$AQ$39,MATCH('Forecast-Peak_OffPeak-Nominal'!AQ$2,'Annual_Prices-Nominal'!$A$2:$AQ$2,0),FALSE),0)</f>
        <v>365</v>
      </c>
      <c r="AR178" s="37">
        <f>IF(AND(MONTH($B178)&gt;=5,MONTH($B178)&lt;=9),VLOOKUP($A178,'Annual_Prices-Nominal'!$A$1:$AQ$39,MATCH('Forecast-Peak_OffPeak-Nominal'!AR$2,'Annual_Prices-Nominal'!$A$2:$AQ$2,0),FALSE),0)</f>
        <v>2500</v>
      </c>
      <c r="AT178" s="83">
        <f>VLOOKUP($A178,'Annual_Prices-Nominal'!$A$4:$CH$39,MATCH('Forecast-Peak_OffPeak-Nominal'!AT$3,'Annual_Prices-Nominal'!$A$3:$CH$3,0),FALSE)</f>
        <v>17.71</v>
      </c>
      <c r="AU178" s="38">
        <f>VLOOKUP($A178,'Annual_Prices-Nominal'!$A$4:$CH$39,MATCH('Forecast-Peak_OffPeak-Nominal'!AU$3,'Annual_Prices-Nominal'!$A$3:$CH$3,0),FALSE)</f>
        <v>17.71</v>
      </c>
      <c r="AV178" s="38">
        <f>VLOOKUP($A178,'Annual_Prices-Nominal'!$A$4:$CH$39,MATCH('Forecast-Peak_OffPeak-Nominal'!AV$3,'Annual_Prices-Nominal'!$A$3:$CH$3,0),FALSE)</f>
        <v>0</v>
      </c>
      <c r="AX178" s="31">
        <f t="shared" si="16"/>
        <v>9.8386621004566202</v>
      </c>
      <c r="AY178" s="32">
        <f t="shared" si="17"/>
        <v>11.068276018099548</v>
      </c>
      <c r="AZ178" s="32">
        <f t="shared" si="18"/>
        <v>11.201495475113122</v>
      </c>
      <c r="BA178" s="32">
        <f t="shared" si="19"/>
        <v>7.5799573560767577</v>
      </c>
      <c r="BB178" s="32">
        <f t="shared" si="20"/>
        <v>7.407249466950959</v>
      </c>
      <c r="BC178" s="38">
        <f t="shared" si="21"/>
        <v>7.2109704641350207</v>
      </c>
      <c r="BE178" s="60">
        <v>229.56809653889738</v>
      </c>
      <c r="BF178" s="38">
        <v>304.98238496877445</v>
      </c>
      <c r="BH178" s="31">
        <f>VLOOKUP($A178,'Annual_Prices-Nominal'!$A:$CA,MATCH(BH$3,'Annual_Prices-Nominal'!$A$3:$CA$3,0),0)</f>
        <v>35</v>
      </c>
      <c r="BI178" s="31">
        <f>VLOOKUP($A178,'Annual_Prices-Nominal'!$A:$CA,MATCH(BI$3,'Annual_Prices-Nominal'!$A$3:$CA$3,0),0)</f>
        <v>4.0905399999999998</v>
      </c>
      <c r="BJ178" s="32">
        <f>VLOOKUP($A178,'Annual_Prices-Nominal'!$A:$CA,MATCH(BJ$3,'Annual_Prices-Nominal'!$A$3:$CA$3,0),0)</f>
        <v>4.0905399999999998</v>
      </c>
      <c r="BK178" s="32">
        <f>VLOOKUP($A178,'Annual_Prices-Nominal'!$A:$CA,MATCH(BK$3,'Annual_Prices-Nominal'!$A$3:$CA$3,0),0)</f>
        <v>13.27</v>
      </c>
      <c r="BL178" s="32">
        <f>VLOOKUP($A178,'Annual_Prices-Nominal'!$A:$CA,MATCH(BL$3,'Annual_Prices-Nominal'!$A$3:$CA$3,0),0)</f>
        <v>13.27</v>
      </c>
      <c r="BM178" s="32">
        <f>VLOOKUP($A178,'Annual_Prices-Nominal'!$A:$CA,MATCH(BM$3,'Annual_Prices-Nominal'!$A$3:$CA$3,0),0)</f>
        <v>3.98</v>
      </c>
      <c r="BN178" s="32">
        <f>VLOOKUP($A178,'Annual_Prices-Nominal'!$A:$CA,MATCH(BN$3,'Annual_Prices-Nominal'!$A$3:$CA$3,0),0)</f>
        <v>3.98</v>
      </c>
      <c r="BO178" s="32">
        <f>VLOOKUP($A178,'Annual_Prices-Nominal'!$A:$CA,MATCH(BO$3,'Annual_Prices-Nominal'!$A$3:$CA$3,0),0)</f>
        <v>3.98</v>
      </c>
      <c r="BP178" s="32">
        <f>VLOOKUP($A178,'Annual_Prices-Nominal'!$A:$CA,MATCH(BP$3,'Annual_Prices-Nominal'!$A$3:$CA$3,0),0)</f>
        <v>3.98</v>
      </c>
      <c r="BQ178" s="32">
        <f>VLOOKUP($A178,'Annual_Prices-Nominal'!$A:$CA,MATCH(BQ$3,'Annual_Prices-Nominal'!$A$3:$CA$3,0),0)</f>
        <v>13.27</v>
      </c>
      <c r="BR178" s="32">
        <f>VLOOKUP($A178,'Annual_Prices-Nominal'!$A:$CA,MATCH(BR$3,'Annual_Prices-Nominal'!$A$3:$CA$3,0),0)</f>
        <v>21.23</v>
      </c>
      <c r="BS178" s="32">
        <f>VLOOKUP($A178,'Annual_Prices-Nominal'!$A:$CA,MATCH(BS$3,'Annual_Prices-Nominal'!$A$3:$CA$3,0),0)</f>
        <v>19.899999999999999</v>
      </c>
      <c r="BT178" s="32">
        <f>VLOOKUP($A178,'Annual_Prices-Nominal'!$A:$CA,MATCH(BT$3,'Annual_Prices-Nominal'!$A$3:$CA$3,0),0)</f>
        <v>15.92</v>
      </c>
      <c r="BU178" s="32">
        <f>VLOOKUP($A178,'Annual_Prices-Nominal'!$A:$CA,MATCH(BU$3,'Annual_Prices-Nominal'!$A$3:$CA$3,0),0)</f>
        <v>15.92</v>
      </c>
      <c r="BV178" s="32">
        <f>VLOOKUP($A178,'Annual_Prices-Nominal'!$A:$CA,MATCH(BV$3,'Annual_Prices-Nominal'!$A$3:$CA$3,0),0)</f>
        <v>15.92</v>
      </c>
      <c r="BW178" s="32">
        <f>VLOOKUP($A178,'Annual_Prices-Nominal'!$A:$CA,MATCH(BW$3,'Annual_Prices-Nominal'!$A$3:$CA$3,0),0)</f>
        <v>13.27</v>
      </c>
      <c r="BX178" s="32">
        <f>VLOOKUP($A178,'Annual_Prices-Nominal'!$A:$CA,MATCH(BX$3,'Annual_Prices-Nominal'!$A$3:$CA$3,0),0)</f>
        <v>10.61</v>
      </c>
      <c r="BY178" s="32">
        <f>VLOOKUP($A178,'Annual_Prices-Nominal'!$A:$CA,MATCH(BY$3,'Annual_Prices-Nominal'!$A$3:$CA$3,0),0)</f>
        <v>3.98</v>
      </c>
      <c r="BZ178" s="32">
        <f>VLOOKUP($A178,'Annual_Prices-Nominal'!$A:$CA,MATCH(BZ$3,'Annual_Prices-Nominal'!$A$3:$CA$3,0),0)</f>
        <v>3.98</v>
      </c>
      <c r="CA178" s="32">
        <f>VLOOKUP($A178,'Annual_Prices-Nominal'!$A:$CA,MATCH(CA$3,'Annual_Prices-Nominal'!$A$3:$CA$3,0),0)</f>
        <v>3.9848710000000001</v>
      </c>
      <c r="CB178" s="38">
        <f>VLOOKUP($A178,'Annual_Prices-Nominal'!$A:$CA,MATCH(CB$3,'Annual_Prices-Nominal'!$A$3:$CA$3,0),0)</f>
        <v>1.9479630000000001</v>
      </c>
      <c r="CD178" s="39">
        <f>VLOOKUP($A178,GDP!$A$8:$D$50,3,0)</f>
        <v>1.9764741877918369E-2</v>
      </c>
    </row>
    <row r="179" spans="1:82" ht="14.4" x14ac:dyDescent="0.3">
      <c r="A179" s="23">
        <f t="shared" si="22"/>
        <v>2037</v>
      </c>
      <c r="B179" s="27">
        <f t="shared" si="23"/>
        <v>50253</v>
      </c>
      <c r="C179" s="31">
        <v>39.998699999999999</v>
      </c>
      <c r="D179" s="32">
        <v>36.179960000000001</v>
      </c>
      <c r="E179" s="32">
        <v>43.338590000000003</v>
      </c>
      <c r="F179" s="32">
        <v>38.021329999999999</v>
      </c>
      <c r="G179" s="32">
        <v>43.823590000000003</v>
      </c>
      <c r="H179" s="32">
        <v>37.717889999999997</v>
      </c>
      <c r="I179" s="32">
        <v>34.03</v>
      </c>
      <c r="J179" s="32">
        <v>33.69</v>
      </c>
      <c r="K179" s="32">
        <v>33.58</v>
      </c>
      <c r="L179" s="32">
        <v>33.119999999999997</v>
      </c>
      <c r="M179" s="32">
        <v>32.43</v>
      </c>
      <c r="N179" s="32">
        <v>32.11</v>
      </c>
      <c r="P179" s="32">
        <f>VLOOKUP($A179,'Annual_Prices-Nominal'!$A$4:$X$39,MATCH('Forecast-Peak_OffPeak-Nominal'!P$3,'Annual_Prices-Nominal'!$A$3:$X$3,0),FALSE)</f>
        <v>104.009</v>
      </c>
      <c r="Q179" s="32">
        <f>VLOOKUP($A179,'Annual_Prices-Nominal'!$A$4:$X$39,MATCH('Forecast-Peak_OffPeak-Nominal'!Q$3,'Annual_Prices-Nominal'!$A$3:$X$3,0),FALSE)</f>
        <v>104.89</v>
      </c>
      <c r="R179" s="32">
        <f>VLOOKUP($A179,'Annual_Prices-Nominal'!$A$4:$X$39,MATCH('Forecast-Peak_OffPeak-Nominal'!R$3,'Annual_Prices-Nominal'!$A$3:$X$3,0),FALSE)</f>
        <v>103.77</v>
      </c>
      <c r="S179" s="32">
        <f>VLOOKUP($A179,'Annual_Prices-Nominal'!$A$4:$X$39,MATCH('Forecast-Peak_OffPeak-Nominal'!S$3,'Annual_Prices-Nominal'!$A$3:$X$3,0),FALSE)</f>
        <v>102.83</v>
      </c>
      <c r="T179" s="32">
        <f>VLOOKUP($A179,'Annual_Prices-Nominal'!$A$4:$X$39,MATCH('Forecast-Peak_OffPeak-Nominal'!T$3,'Annual_Prices-Nominal'!$A$3:$X$3,0),FALSE)</f>
        <v>53.868652493941958</v>
      </c>
      <c r="U179" s="32">
        <f>VLOOKUP($A179,'Annual_Prices-Nominal'!$A$4:$X$39,MATCH('Forecast-Peak_OffPeak-Nominal'!U$3,'Annual_Prices-Nominal'!$A$3:$X$3,0),FALSE)</f>
        <v>49.89</v>
      </c>
      <c r="V179" s="32">
        <f>VLOOKUP($A179,'Annual_Prices-Nominal'!$A$4:$X$39,MATCH('Forecast-Peak_OffPeak-Nominal'!V$3,'Annual_Prices-Nominal'!$A$3:$X$3,0),FALSE)</f>
        <v>44.194191304347825</v>
      </c>
      <c r="W179" s="32">
        <f>VLOOKUP($A179,'Annual_Prices-Nominal'!$A$4:$X$39,MATCH('Forecast-Peak_OffPeak-Nominal'!W$3,'Annual_Prices-Nominal'!$A$3:$X$3,0),FALSE)</f>
        <v>19.440000000000001</v>
      </c>
      <c r="X179" s="32">
        <f>VLOOKUP($A179,'Annual_Prices-Nominal'!$A$4:$X$39,MATCH('Forecast-Peak_OffPeak-Nominal'!X$3,'Annual_Prices-Nominal'!$A$3:$X$3,0),FALSE)</f>
        <v>16.72</v>
      </c>
      <c r="Y179" s="38">
        <f>VLOOKUP($A179,'Annual_Prices-Nominal'!$A$4:$X$39,MATCH('Forecast-Peak_OffPeak-Nominal'!Y$3,'Annual_Prices-Nominal'!$A$3:$X$3,0),FALSE)</f>
        <v>45.426723404255327</v>
      </c>
      <c r="AA179" s="31">
        <v>4.6500000000000004</v>
      </c>
      <c r="AB179" s="32">
        <v>4.34</v>
      </c>
      <c r="AC179" s="32">
        <v>4.33</v>
      </c>
      <c r="AD179" s="32">
        <v>4.6900000000000004</v>
      </c>
      <c r="AE179" s="32">
        <v>4.6399999999999997</v>
      </c>
      <c r="AF179" s="32">
        <v>4.49</v>
      </c>
      <c r="AG179" s="38">
        <v>0.39513972222332322</v>
      </c>
      <c r="AI179" s="32">
        <v>5.111389220223181</v>
      </c>
      <c r="AJ179" s="38">
        <v>4.6987471821892743</v>
      </c>
      <c r="AL179" s="33">
        <v>0.67684280598533542</v>
      </c>
      <c r="AM179" s="33">
        <v>0.89310854873257406</v>
      </c>
      <c r="AO179" s="34">
        <f>VLOOKUP($A179,'Annual_Prices-Nominal'!$A$4:$CH$39,MATCH('Forecast-Peak_OffPeak-Nominal'!AO$3,'Annual_Prices-Nominal'!$A$3:$CH$3,0),FALSE)</f>
        <v>2</v>
      </c>
      <c r="AP179" s="35">
        <f>VLOOKUP($A179,'Annual_Prices-Nominal'!$A$4:$CH$39,MATCH('Forecast-Peak_OffPeak-Nominal'!AP$3,'Annual_Prices-Nominal'!$A$3:$CH$3,0),FALSE)</f>
        <v>2</v>
      </c>
      <c r="AQ179" s="36">
        <f>IF(AND(MONTH($B179)&gt;=5,MONTH($B179)&lt;=9),VLOOKUP($A179,'Annual_Prices-Nominal'!$A$1:$AQ$39,MATCH('Forecast-Peak_OffPeak-Nominal'!AQ$2,'Annual_Prices-Nominal'!$A$2:$AQ$2,0),FALSE),0)</f>
        <v>365</v>
      </c>
      <c r="AR179" s="37">
        <f>IF(AND(MONTH($B179)&gt;=5,MONTH($B179)&lt;=9),VLOOKUP($A179,'Annual_Prices-Nominal'!$A$1:$AQ$39,MATCH('Forecast-Peak_OffPeak-Nominal'!AR$2,'Annual_Prices-Nominal'!$A$2:$AQ$2,0),FALSE),0)</f>
        <v>2500</v>
      </c>
      <c r="AT179" s="83">
        <f>VLOOKUP($A179,'Annual_Prices-Nominal'!$A$4:$CH$39,MATCH('Forecast-Peak_OffPeak-Nominal'!AT$3,'Annual_Prices-Nominal'!$A$3:$CH$3,0),FALSE)</f>
        <v>17.71</v>
      </c>
      <c r="AU179" s="38">
        <f>VLOOKUP($A179,'Annual_Prices-Nominal'!$A$4:$CH$39,MATCH('Forecast-Peak_OffPeak-Nominal'!AU$3,'Annual_Prices-Nominal'!$A$3:$CH$3,0),FALSE)</f>
        <v>17.71</v>
      </c>
      <c r="AV179" s="38">
        <f>VLOOKUP($A179,'Annual_Prices-Nominal'!$A$4:$CH$39,MATCH('Forecast-Peak_OffPeak-Nominal'!AV$3,'Annual_Prices-Nominal'!$A$3:$CH$3,0),FALSE)</f>
        <v>0</v>
      </c>
      <c r="AX179" s="31">
        <f t="shared" si="16"/>
        <v>9.2162903225806456</v>
      </c>
      <c r="AY179" s="32">
        <f t="shared" si="17"/>
        <v>9.6522472160356347</v>
      </c>
      <c r="AZ179" s="32">
        <f t="shared" si="18"/>
        <v>9.7602650334075722</v>
      </c>
      <c r="BA179" s="32">
        <f t="shared" si="19"/>
        <v>7.3340517241379315</v>
      </c>
      <c r="BB179" s="32">
        <f t="shared" si="20"/>
        <v>7.2370689655172411</v>
      </c>
      <c r="BC179" s="38">
        <f t="shared" si="21"/>
        <v>6.9147121535181233</v>
      </c>
      <c r="BE179" s="60">
        <v>229.56809653889738</v>
      </c>
      <c r="BF179" s="38">
        <v>304.98238496877445</v>
      </c>
      <c r="BH179" s="31">
        <f>VLOOKUP($A179,'Annual_Prices-Nominal'!$A:$CA,MATCH(BH$3,'Annual_Prices-Nominal'!$A$3:$CA$3,0),0)</f>
        <v>35</v>
      </c>
      <c r="BI179" s="31">
        <f>VLOOKUP($A179,'Annual_Prices-Nominal'!$A:$CA,MATCH(BI$3,'Annual_Prices-Nominal'!$A$3:$CA$3,0),0)</f>
        <v>4.0905399999999998</v>
      </c>
      <c r="BJ179" s="32">
        <f>VLOOKUP($A179,'Annual_Prices-Nominal'!$A:$CA,MATCH(BJ$3,'Annual_Prices-Nominal'!$A$3:$CA$3,0),0)</f>
        <v>4.0905399999999998</v>
      </c>
      <c r="BK179" s="32">
        <f>VLOOKUP($A179,'Annual_Prices-Nominal'!$A:$CA,MATCH(BK$3,'Annual_Prices-Nominal'!$A$3:$CA$3,0),0)</f>
        <v>13.27</v>
      </c>
      <c r="BL179" s="32">
        <f>VLOOKUP($A179,'Annual_Prices-Nominal'!$A:$CA,MATCH(BL$3,'Annual_Prices-Nominal'!$A$3:$CA$3,0),0)</f>
        <v>13.27</v>
      </c>
      <c r="BM179" s="32">
        <f>VLOOKUP($A179,'Annual_Prices-Nominal'!$A:$CA,MATCH(BM$3,'Annual_Prices-Nominal'!$A$3:$CA$3,0),0)</f>
        <v>3.98</v>
      </c>
      <c r="BN179" s="32">
        <f>VLOOKUP($A179,'Annual_Prices-Nominal'!$A:$CA,MATCH(BN$3,'Annual_Prices-Nominal'!$A$3:$CA$3,0),0)</f>
        <v>3.98</v>
      </c>
      <c r="BO179" s="32">
        <f>VLOOKUP($A179,'Annual_Prices-Nominal'!$A:$CA,MATCH(BO$3,'Annual_Prices-Nominal'!$A$3:$CA$3,0),0)</f>
        <v>3.98</v>
      </c>
      <c r="BP179" s="32">
        <f>VLOOKUP($A179,'Annual_Prices-Nominal'!$A:$CA,MATCH(BP$3,'Annual_Prices-Nominal'!$A$3:$CA$3,0),0)</f>
        <v>3.98</v>
      </c>
      <c r="BQ179" s="32">
        <f>VLOOKUP($A179,'Annual_Prices-Nominal'!$A:$CA,MATCH(BQ$3,'Annual_Prices-Nominal'!$A$3:$CA$3,0),0)</f>
        <v>13.27</v>
      </c>
      <c r="BR179" s="32">
        <f>VLOOKUP($A179,'Annual_Prices-Nominal'!$A:$CA,MATCH(BR$3,'Annual_Prices-Nominal'!$A$3:$CA$3,0),0)</f>
        <v>21.23</v>
      </c>
      <c r="BS179" s="32">
        <f>VLOOKUP($A179,'Annual_Prices-Nominal'!$A:$CA,MATCH(BS$3,'Annual_Prices-Nominal'!$A$3:$CA$3,0),0)</f>
        <v>19.899999999999999</v>
      </c>
      <c r="BT179" s="32">
        <f>VLOOKUP($A179,'Annual_Prices-Nominal'!$A:$CA,MATCH(BT$3,'Annual_Prices-Nominal'!$A$3:$CA$3,0),0)</f>
        <v>15.92</v>
      </c>
      <c r="BU179" s="32">
        <f>VLOOKUP($A179,'Annual_Prices-Nominal'!$A:$CA,MATCH(BU$3,'Annual_Prices-Nominal'!$A$3:$CA$3,0),0)</f>
        <v>15.92</v>
      </c>
      <c r="BV179" s="32">
        <f>VLOOKUP($A179,'Annual_Prices-Nominal'!$A:$CA,MATCH(BV$3,'Annual_Prices-Nominal'!$A$3:$CA$3,0),0)</f>
        <v>15.92</v>
      </c>
      <c r="BW179" s="32">
        <f>VLOOKUP($A179,'Annual_Prices-Nominal'!$A:$CA,MATCH(BW$3,'Annual_Prices-Nominal'!$A$3:$CA$3,0),0)</f>
        <v>13.27</v>
      </c>
      <c r="BX179" s="32">
        <f>VLOOKUP($A179,'Annual_Prices-Nominal'!$A:$CA,MATCH(BX$3,'Annual_Prices-Nominal'!$A$3:$CA$3,0),0)</f>
        <v>10.61</v>
      </c>
      <c r="BY179" s="32">
        <f>VLOOKUP($A179,'Annual_Prices-Nominal'!$A:$CA,MATCH(BY$3,'Annual_Prices-Nominal'!$A$3:$CA$3,0),0)</f>
        <v>3.98</v>
      </c>
      <c r="BZ179" s="32">
        <f>VLOOKUP($A179,'Annual_Prices-Nominal'!$A:$CA,MATCH(BZ$3,'Annual_Prices-Nominal'!$A$3:$CA$3,0),0)</f>
        <v>3.98</v>
      </c>
      <c r="CA179" s="32">
        <f>VLOOKUP($A179,'Annual_Prices-Nominal'!$A:$CA,MATCH(CA$3,'Annual_Prices-Nominal'!$A$3:$CA$3,0),0)</f>
        <v>3.9848710000000001</v>
      </c>
      <c r="CB179" s="38">
        <f>VLOOKUP($A179,'Annual_Prices-Nominal'!$A:$CA,MATCH(CB$3,'Annual_Prices-Nominal'!$A$3:$CA$3,0),0)</f>
        <v>1.9479630000000001</v>
      </c>
      <c r="CD179" s="39">
        <f>VLOOKUP($A179,GDP!$A$8:$D$50,3,0)</f>
        <v>1.9764741877918369E-2</v>
      </c>
    </row>
    <row r="180" spans="1:82" ht="14.4" x14ac:dyDescent="0.3">
      <c r="A180" s="23">
        <f t="shared" si="22"/>
        <v>2037</v>
      </c>
      <c r="B180" s="27">
        <f t="shared" si="23"/>
        <v>50284</v>
      </c>
      <c r="C180" s="31">
        <v>37.8673</v>
      </c>
      <c r="D180" s="32">
        <v>34.49606</v>
      </c>
      <c r="E180" s="32">
        <v>43.756770000000003</v>
      </c>
      <c r="F180" s="32">
        <v>37.41722</v>
      </c>
      <c r="G180" s="32">
        <v>43.933109999999999</v>
      </c>
      <c r="H180" s="32">
        <v>36.294460000000001</v>
      </c>
      <c r="I180" s="32">
        <v>38.630000000000003</v>
      </c>
      <c r="J180" s="32">
        <v>35.700000000000003</v>
      </c>
      <c r="K180" s="32">
        <v>38.450000000000003</v>
      </c>
      <c r="L180" s="32">
        <v>35.47</v>
      </c>
      <c r="M180" s="32">
        <v>36.71</v>
      </c>
      <c r="N180" s="32">
        <v>35.409999999999997</v>
      </c>
      <c r="P180" s="32">
        <f>VLOOKUP($A180,'Annual_Prices-Nominal'!$A$4:$X$39,MATCH('Forecast-Peak_OffPeak-Nominal'!P$3,'Annual_Prices-Nominal'!$A$3:$X$3,0),FALSE)</f>
        <v>104.009</v>
      </c>
      <c r="Q180" s="32">
        <f>VLOOKUP($A180,'Annual_Prices-Nominal'!$A$4:$X$39,MATCH('Forecast-Peak_OffPeak-Nominal'!Q$3,'Annual_Prices-Nominal'!$A$3:$X$3,0),FALSE)</f>
        <v>104.89</v>
      </c>
      <c r="R180" s="32">
        <f>VLOOKUP($A180,'Annual_Prices-Nominal'!$A$4:$X$39,MATCH('Forecast-Peak_OffPeak-Nominal'!R$3,'Annual_Prices-Nominal'!$A$3:$X$3,0),FALSE)</f>
        <v>103.77</v>
      </c>
      <c r="S180" s="32">
        <f>VLOOKUP($A180,'Annual_Prices-Nominal'!$A$4:$X$39,MATCH('Forecast-Peak_OffPeak-Nominal'!S$3,'Annual_Prices-Nominal'!$A$3:$X$3,0),FALSE)</f>
        <v>102.83</v>
      </c>
      <c r="T180" s="32">
        <f>VLOOKUP($A180,'Annual_Prices-Nominal'!$A$4:$X$39,MATCH('Forecast-Peak_OffPeak-Nominal'!T$3,'Annual_Prices-Nominal'!$A$3:$X$3,0),FALSE)</f>
        <v>53.868652493941958</v>
      </c>
      <c r="U180" s="32">
        <f>VLOOKUP($A180,'Annual_Prices-Nominal'!$A$4:$X$39,MATCH('Forecast-Peak_OffPeak-Nominal'!U$3,'Annual_Prices-Nominal'!$A$3:$X$3,0),FALSE)</f>
        <v>49.89</v>
      </c>
      <c r="V180" s="32">
        <f>VLOOKUP($A180,'Annual_Prices-Nominal'!$A$4:$X$39,MATCH('Forecast-Peak_OffPeak-Nominal'!V$3,'Annual_Prices-Nominal'!$A$3:$X$3,0),FALSE)</f>
        <v>44.194191304347825</v>
      </c>
      <c r="W180" s="32">
        <f>VLOOKUP($A180,'Annual_Prices-Nominal'!$A$4:$X$39,MATCH('Forecast-Peak_OffPeak-Nominal'!W$3,'Annual_Prices-Nominal'!$A$3:$X$3,0),FALSE)</f>
        <v>19.440000000000001</v>
      </c>
      <c r="X180" s="32">
        <f>VLOOKUP($A180,'Annual_Prices-Nominal'!$A$4:$X$39,MATCH('Forecast-Peak_OffPeak-Nominal'!X$3,'Annual_Prices-Nominal'!$A$3:$X$3,0),FALSE)</f>
        <v>16.72</v>
      </c>
      <c r="Y180" s="38">
        <f>VLOOKUP($A180,'Annual_Prices-Nominal'!$A$4:$X$39,MATCH('Forecast-Peak_OffPeak-Nominal'!Y$3,'Annual_Prices-Nominal'!$A$3:$X$3,0),FALSE)</f>
        <v>45.426723404255327</v>
      </c>
      <c r="AA180" s="31">
        <v>4.66</v>
      </c>
      <c r="AB180" s="32">
        <v>4.3</v>
      </c>
      <c r="AC180" s="32">
        <v>4.24</v>
      </c>
      <c r="AD180" s="32">
        <v>4.6500000000000004</v>
      </c>
      <c r="AE180" s="32">
        <v>4.66</v>
      </c>
      <c r="AF180" s="32">
        <v>4.37</v>
      </c>
      <c r="AG180" s="38">
        <v>0.39513972222332322</v>
      </c>
      <c r="AI180" s="32">
        <v>5.1208598612871912</v>
      </c>
      <c r="AJ180" s="38">
        <v>4.7082178232532845</v>
      </c>
      <c r="AL180" s="33">
        <v>0.68192120487391639</v>
      </c>
      <c r="AM180" s="33">
        <v>0.89818694762115514</v>
      </c>
      <c r="AO180" s="34">
        <f>VLOOKUP($A180,'Annual_Prices-Nominal'!$A$4:$CH$39,MATCH('Forecast-Peak_OffPeak-Nominal'!AO$3,'Annual_Prices-Nominal'!$A$3:$CH$3,0),FALSE)</f>
        <v>2</v>
      </c>
      <c r="AP180" s="35">
        <f>VLOOKUP($A180,'Annual_Prices-Nominal'!$A$4:$CH$39,MATCH('Forecast-Peak_OffPeak-Nominal'!AP$3,'Annual_Prices-Nominal'!$A$3:$CH$3,0),FALSE)</f>
        <v>2</v>
      </c>
      <c r="AQ180" s="36">
        <f>IF(AND(MONTH($B180)&gt;=5,MONTH($B180)&lt;=9),VLOOKUP($A180,'Annual_Prices-Nominal'!$A$1:$AQ$39,MATCH('Forecast-Peak_OffPeak-Nominal'!AQ$2,'Annual_Prices-Nominal'!$A$2:$AQ$2,0),FALSE),0)</f>
        <v>365</v>
      </c>
      <c r="AR180" s="37">
        <f>IF(AND(MONTH($B180)&gt;=5,MONTH($B180)&lt;=9),VLOOKUP($A180,'Annual_Prices-Nominal'!$A$1:$AQ$39,MATCH('Forecast-Peak_OffPeak-Nominal'!AR$2,'Annual_Prices-Nominal'!$A$2:$AQ$2,0),FALSE),0)</f>
        <v>2500</v>
      </c>
      <c r="AT180" s="83">
        <f>VLOOKUP($A180,'Annual_Prices-Nominal'!$A$4:$CH$39,MATCH('Forecast-Peak_OffPeak-Nominal'!AT$3,'Annual_Prices-Nominal'!$A$3:$CH$3,0),FALSE)</f>
        <v>17.71</v>
      </c>
      <c r="AU180" s="38">
        <f>VLOOKUP($A180,'Annual_Prices-Nominal'!$A$4:$CH$39,MATCH('Forecast-Peak_OffPeak-Nominal'!AU$3,'Annual_Prices-Nominal'!$A$3:$CH$3,0),FALSE)</f>
        <v>17.71</v>
      </c>
      <c r="AV180" s="38">
        <f>VLOOKUP($A180,'Annual_Prices-Nominal'!$A$4:$CH$39,MATCH('Forecast-Peak_OffPeak-Nominal'!AV$3,'Annual_Prices-Nominal'!$A$3:$CH$3,0),FALSE)</f>
        <v>0</v>
      </c>
      <c r="AX180" s="31">
        <f t="shared" si="16"/>
        <v>8.8063488372093026</v>
      </c>
      <c r="AY180" s="32">
        <f t="shared" si="17"/>
        <v>10.012990846681923</v>
      </c>
      <c r="AZ180" s="32">
        <f t="shared" si="18"/>
        <v>10.053343249427916</v>
      </c>
      <c r="BA180" s="32">
        <f t="shared" si="19"/>
        <v>8.2896995708154506</v>
      </c>
      <c r="BB180" s="32">
        <f t="shared" si="20"/>
        <v>8.2510729613733904</v>
      </c>
      <c r="BC180" s="38">
        <f t="shared" si="21"/>
        <v>7.8946236559139784</v>
      </c>
      <c r="BE180" s="60">
        <v>229.56809653889738</v>
      </c>
      <c r="BF180" s="38">
        <v>304.98238496877445</v>
      </c>
      <c r="BH180" s="31">
        <f>VLOOKUP($A180,'Annual_Prices-Nominal'!$A:$CA,MATCH(BH$3,'Annual_Prices-Nominal'!$A$3:$CA$3,0),0)</f>
        <v>35</v>
      </c>
      <c r="BI180" s="31">
        <f>VLOOKUP($A180,'Annual_Prices-Nominal'!$A:$CA,MATCH(BI$3,'Annual_Prices-Nominal'!$A$3:$CA$3,0),0)</f>
        <v>4.0905399999999998</v>
      </c>
      <c r="BJ180" s="32">
        <f>VLOOKUP($A180,'Annual_Prices-Nominal'!$A:$CA,MATCH(BJ$3,'Annual_Prices-Nominal'!$A$3:$CA$3,0),0)</f>
        <v>4.0905399999999998</v>
      </c>
      <c r="BK180" s="32">
        <f>VLOOKUP($A180,'Annual_Prices-Nominal'!$A:$CA,MATCH(BK$3,'Annual_Prices-Nominal'!$A$3:$CA$3,0),0)</f>
        <v>13.27</v>
      </c>
      <c r="BL180" s="32">
        <f>VLOOKUP($A180,'Annual_Prices-Nominal'!$A:$CA,MATCH(BL$3,'Annual_Prices-Nominal'!$A$3:$CA$3,0),0)</f>
        <v>13.27</v>
      </c>
      <c r="BM180" s="32">
        <f>VLOOKUP($A180,'Annual_Prices-Nominal'!$A:$CA,MATCH(BM$3,'Annual_Prices-Nominal'!$A$3:$CA$3,0),0)</f>
        <v>3.98</v>
      </c>
      <c r="BN180" s="32">
        <f>VLOOKUP($A180,'Annual_Prices-Nominal'!$A:$CA,MATCH(BN$3,'Annual_Prices-Nominal'!$A$3:$CA$3,0),0)</f>
        <v>3.98</v>
      </c>
      <c r="BO180" s="32">
        <f>VLOOKUP($A180,'Annual_Prices-Nominal'!$A:$CA,MATCH(BO$3,'Annual_Prices-Nominal'!$A$3:$CA$3,0),0)</f>
        <v>3.98</v>
      </c>
      <c r="BP180" s="32">
        <f>VLOOKUP($A180,'Annual_Prices-Nominal'!$A:$CA,MATCH(BP$3,'Annual_Prices-Nominal'!$A$3:$CA$3,0),0)</f>
        <v>3.98</v>
      </c>
      <c r="BQ180" s="32">
        <f>VLOOKUP($A180,'Annual_Prices-Nominal'!$A:$CA,MATCH(BQ$3,'Annual_Prices-Nominal'!$A$3:$CA$3,0),0)</f>
        <v>13.27</v>
      </c>
      <c r="BR180" s="32">
        <f>VLOOKUP($A180,'Annual_Prices-Nominal'!$A:$CA,MATCH(BR$3,'Annual_Prices-Nominal'!$A$3:$CA$3,0),0)</f>
        <v>21.23</v>
      </c>
      <c r="BS180" s="32">
        <f>VLOOKUP($A180,'Annual_Prices-Nominal'!$A:$CA,MATCH(BS$3,'Annual_Prices-Nominal'!$A$3:$CA$3,0),0)</f>
        <v>19.899999999999999</v>
      </c>
      <c r="BT180" s="32">
        <f>VLOOKUP($A180,'Annual_Prices-Nominal'!$A:$CA,MATCH(BT$3,'Annual_Prices-Nominal'!$A$3:$CA$3,0),0)</f>
        <v>15.92</v>
      </c>
      <c r="BU180" s="32">
        <f>VLOOKUP($A180,'Annual_Prices-Nominal'!$A:$CA,MATCH(BU$3,'Annual_Prices-Nominal'!$A$3:$CA$3,0),0)</f>
        <v>15.92</v>
      </c>
      <c r="BV180" s="32">
        <f>VLOOKUP($A180,'Annual_Prices-Nominal'!$A:$CA,MATCH(BV$3,'Annual_Prices-Nominal'!$A$3:$CA$3,0),0)</f>
        <v>15.92</v>
      </c>
      <c r="BW180" s="32">
        <f>VLOOKUP($A180,'Annual_Prices-Nominal'!$A:$CA,MATCH(BW$3,'Annual_Prices-Nominal'!$A$3:$CA$3,0),0)</f>
        <v>13.27</v>
      </c>
      <c r="BX180" s="32">
        <f>VLOOKUP($A180,'Annual_Prices-Nominal'!$A:$CA,MATCH(BX$3,'Annual_Prices-Nominal'!$A$3:$CA$3,0),0)</f>
        <v>10.61</v>
      </c>
      <c r="BY180" s="32">
        <f>VLOOKUP($A180,'Annual_Prices-Nominal'!$A:$CA,MATCH(BY$3,'Annual_Prices-Nominal'!$A$3:$CA$3,0),0)</f>
        <v>3.98</v>
      </c>
      <c r="BZ180" s="32">
        <f>VLOOKUP($A180,'Annual_Prices-Nominal'!$A:$CA,MATCH(BZ$3,'Annual_Prices-Nominal'!$A$3:$CA$3,0),0)</f>
        <v>3.98</v>
      </c>
      <c r="CA180" s="32">
        <f>VLOOKUP($A180,'Annual_Prices-Nominal'!$A:$CA,MATCH(CA$3,'Annual_Prices-Nominal'!$A$3:$CA$3,0),0)</f>
        <v>3.9848710000000001</v>
      </c>
      <c r="CB180" s="38">
        <f>VLOOKUP($A180,'Annual_Prices-Nominal'!$A:$CA,MATCH(CB$3,'Annual_Prices-Nominal'!$A$3:$CA$3,0),0)</f>
        <v>1.9479630000000001</v>
      </c>
      <c r="CD180" s="39">
        <f>VLOOKUP($A180,GDP!$A$8:$D$50,3,0)</f>
        <v>1.9764741877918369E-2</v>
      </c>
    </row>
    <row r="181" spans="1:82" ht="14.4" x14ac:dyDescent="0.3">
      <c r="A181" s="23">
        <f t="shared" si="22"/>
        <v>2037</v>
      </c>
      <c r="B181" s="27">
        <f t="shared" si="23"/>
        <v>50314</v>
      </c>
      <c r="C181" s="31">
        <v>35.335479999999997</v>
      </c>
      <c r="D181" s="32">
        <v>34.332659999999997</v>
      </c>
      <c r="E181" s="32">
        <v>37.201590000000003</v>
      </c>
      <c r="F181" s="32">
        <v>35.080719999999999</v>
      </c>
      <c r="G181" s="32">
        <v>37.346780000000003</v>
      </c>
      <c r="H181" s="32">
        <v>34.186079999999997</v>
      </c>
      <c r="I181" s="32">
        <v>31.31</v>
      </c>
      <c r="J181" s="32">
        <v>33.36</v>
      </c>
      <c r="K181" s="32">
        <v>31.27</v>
      </c>
      <c r="L181" s="32">
        <v>33.35</v>
      </c>
      <c r="M181" s="32">
        <v>29.47</v>
      </c>
      <c r="N181" s="32">
        <v>32.630000000000003</v>
      </c>
      <c r="P181" s="32">
        <f>VLOOKUP($A181,'Annual_Prices-Nominal'!$A$4:$X$39,MATCH('Forecast-Peak_OffPeak-Nominal'!P$3,'Annual_Prices-Nominal'!$A$3:$X$3,0),FALSE)</f>
        <v>104.009</v>
      </c>
      <c r="Q181" s="32">
        <f>VLOOKUP($A181,'Annual_Prices-Nominal'!$A$4:$X$39,MATCH('Forecast-Peak_OffPeak-Nominal'!Q$3,'Annual_Prices-Nominal'!$A$3:$X$3,0),FALSE)</f>
        <v>104.89</v>
      </c>
      <c r="R181" s="32">
        <f>VLOOKUP($A181,'Annual_Prices-Nominal'!$A$4:$X$39,MATCH('Forecast-Peak_OffPeak-Nominal'!R$3,'Annual_Prices-Nominal'!$A$3:$X$3,0),FALSE)</f>
        <v>103.77</v>
      </c>
      <c r="S181" s="32">
        <f>VLOOKUP($A181,'Annual_Prices-Nominal'!$A$4:$X$39,MATCH('Forecast-Peak_OffPeak-Nominal'!S$3,'Annual_Prices-Nominal'!$A$3:$X$3,0),FALSE)</f>
        <v>102.83</v>
      </c>
      <c r="T181" s="32">
        <f>VLOOKUP($A181,'Annual_Prices-Nominal'!$A$4:$X$39,MATCH('Forecast-Peak_OffPeak-Nominal'!T$3,'Annual_Prices-Nominal'!$A$3:$X$3,0),FALSE)</f>
        <v>53.868652493941958</v>
      </c>
      <c r="U181" s="32">
        <f>VLOOKUP($A181,'Annual_Prices-Nominal'!$A$4:$X$39,MATCH('Forecast-Peak_OffPeak-Nominal'!U$3,'Annual_Prices-Nominal'!$A$3:$X$3,0),FALSE)</f>
        <v>49.89</v>
      </c>
      <c r="V181" s="32">
        <f>VLOOKUP($A181,'Annual_Prices-Nominal'!$A$4:$X$39,MATCH('Forecast-Peak_OffPeak-Nominal'!V$3,'Annual_Prices-Nominal'!$A$3:$X$3,0),FALSE)</f>
        <v>44.194191304347825</v>
      </c>
      <c r="W181" s="32">
        <f>VLOOKUP($A181,'Annual_Prices-Nominal'!$A$4:$X$39,MATCH('Forecast-Peak_OffPeak-Nominal'!W$3,'Annual_Prices-Nominal'!$A$3:$X$3,0),FALSE)</f>
        <v>19.440000000000001</v>
      </c>
      <c r="X181" s="32">
        <f>VLOOKUP($A181,'Annual_Prices-Nominal'!$A$4:$X$39,MATCH('Forecast-Peak_OffPeak-Nominal'!X$3,'Annual_Prices-Nominal'!$A$3:$X$3,0),FALSE)</f>
        <v>16.72</v>
      </c>
      <c r="Y181" s="38">
        <f>VLOOKUP($A181,'Annual_Prices-Nominal'!$A$4:$X$39,MATCH('Forecast-Peak_OffPeak-Nominal'!Y$3,'Annual_Prices-Nominal'!$A$3:$X$3,0),FALSE)</f>
        <v>45.426723404255327</v>
      </c>
      <c r="AA181" s="31">
        <v>4.6900000000000004</v>
      </c>
      <c r="AB181" s="32">
        <v>4.34</v>
      </c>
      <c r="AC181" s="32">
        <v>4.29</v>
      </c>
      <c r="AD181" s="32">
        <v>4.7</v>
      </c>
      <c r="AE181" s="32">
        <v>4.6900000000000004</v>
      </c>
      <c r="AF181" s="32">
        <v>4.51</v>
      </c>
      <c r="AG181" s="38">
        <v>0.39513972222332322</v>
      </c>
      <c r="AI181" s="32">
        <v>5.1581449765054108</v>
      </c>
      <c r="AJ181" s="38">
        <v>4.7455029384715042</v>
      </c>
      <c r="AL181" s="33">
        <v>0.67048680947614858</v>
      </c>
      <c r="AM181" s="33">
        <v>0.88675255222338734</v>
      </c>
      <c r="AO181" s="34">
        <f>VLOOKUP($A181,'Annual_Prices-Nominal'!$A$4:$CH$39,MATCH('Forecast-Peak_OffPeak-Nominal'!AO$3,'Annual_Prices-Nominal'!$A$3:$CH$3,0),FALSE)</f>
        <v>2</v>
      </c>
      <c r="AP181" s="35">
        <f>VLOOKUP($A181,'Annual_Prices-Nominal'!$A$4:$CH$39,MATCH('Forecast-Peak_OffPeak-Nominal'!AP$3,'Annual_Prices-Nominal'!$A$3:$CH$3,0),FALSE)</f>
        <v>2</v>
      </c>
      <c r="AQ181" s="36">
        <f>IF(AND(MONTH($B181)&gt;=5,MONTH($B181)&lt;=9),VLOOKUP($A181,'Annual_Prices-Nominal'!$A$1:$AQ$39,MATCH('Forecast-Peak_OffPeak-Nominal'!AQ$2,'Annual_Prices-Nominal'!$A$2:$AQ$2,0),FALSE),0)</f>
        <v>0</v>
      </c>
      <c r="AR181" s="37">
        <f>IF(AND(MONTH($B181)&gt;=5,MONTH($B181)&lt;=9),VLOOKUP($A181,'Annual_Prices-Nominal'!$A$1:$AQ$39,MATCH('Forecast-Peak_OffPeak-Nominal'!AR$2,'Annual_Prices-Nominal'!$A$2:$AQ$2,0),FALSE),0)</f>
        <v>0</v>
      </c>
      <c r="AT181" s="83">
        <f>VLOOKUP($A181,'Annual_Prices-Nominal'!$A$4:$CH$39,MATCH('Forecast-Peak_OffPeak-Nominal'!AT$3,'Annual_Prices-Nominal'!$A$3:$CH$3,0),FALSE)</f>
        <v>17.71</v>
      </c>
      <c r="AU181" s="38">
        <f>VLOOKUP($A181,'Annual_Prices-Nominal'!$A$4:$CH$39,MATCH('Forecast-Peak_OffPeak-Nominal'!AU$3,'Annual_Prices-Nominal'!$A$3:$CH$3,0),FALSE)</f>
        <v>17.71</v>
      </c>
      <c r="AV181" s="38">
        <f>VLOOKUP($A181,'Annual_Prices-Nominal'!$A$4:$CH$39,MATCH('Forecast-Peak_OffPeak-Nominal'!AV$3,'Annual_Prices-Nominal'!$A$3:$CH$3,0),FALSE)</f>
        <v>0</v>
      </c>
      <c r="AX181" s="31">
        <f t="shared" si="16"/>
        <v>8.1418156682027654</v>
      </c>
      <c r="AY181" s="32">
        <f t="shared" si="17"/>
        <v>8.2486895787139698</v>
      </c>
      <c r="AZ181" s="32">
        <f t="shared" si="18"/>
        <v>8.2808824833702896</v>
      </c>
      <c r="BA181" s="32">
        <f t="shared" si="19"/>
        <v>6.6759061833688689</v>
      </c>
      <c r="BB181" s="32">
        <f t="shared" si="20"/>
        <v>6.6673773987206815</v>
      </c>
      <c r="BC181" s="38">
        <f t="shared" si="21"/>
        <v>6.2702127659574467</v>
      </c>
      <c r="BE181" s="60">
        <v>229.56809653889738</v>
      </c>
      <c r="BF181" s="38">
        <v>304.98238496877445</v>
      </c>
      <c r="BH181" s="31">
        <f>VLOOKUP($A181,'Annual_Prices-Nominal'!$A:$CA,MATCH(BH$3,'Annual_Prices-Nominal'!$A$3:$CA$3,0),0)</f>
        <v>35</v>
      </c>
      <c r="BI181" s="31">
        <f>VLOOKUP($A181,'Annual_Prices-Nominal'!$A:$CA,MATCH(BI$3,'Annual_Prices-Nominal'!$A$3:$CA$3,0),0)</f>
        <v>4.0905399999999998</v>
      </c>
      <c r="BJ181" s="32">
        <f>VLOOKUP($A181,'Annual_Prices-Nominal'!$A:$CA,MATCH(BJ$3,'Annual_Prices-Nominal'!$A$3:$CA$3,0),0)</f>
        <v>4.0905399999999998</v>
      </c>
      <c r="BK181" s="32">
        <f>VLOOKUP($A181,'Annual_Prices-Nominal'!$A:$CA,MATCH(BK$3,'Annual_Prices-Nominal'!$A$3:$CA$3,0),0)</f>
        <v>13.27</v>
      </c>
      <c r="BL181" s="32">
        <f>VLOOKUP($A181,'Annual_Prices-Nominal'!$A:$CA,MATCH(BL$3,'Annual_Prices-Nominal'!$A$3:$CA$3,0),0)</f>
        <v>13.27</v>
      </c>
      <c r="BM181" s="32">
        <f>VLOOKUP($A181,'Annual_Prices-Nominal'!$A:$CA,MATCH(BM$3,'Annual_Prices-Nominal'!$A$3:$CA$3,0),0)</f>
        <v>3.98</v>
      </c>
      <c r="BN181" s="32">
        <f>VLOOKUP($A181,'Annual_Prices-Nominal'!$A:$CA,MATCH(BN$3,'Annual_Prices-Nominal'!$A$3:$CA$3,0),0)</f>
        <v>3.98</v>
      </c>
      <c r="BO181" s="32">
        <f>VLOOKUP($A181,'Annual_Prices-Nominal'!$A:$CA,MATCH(BO$3,'Annual_Prices-Nominal'!$A$3:$CA$3,0),0)</f>
        <v>3.98</v>
      </c>
      <c r="BP181" s="32">
        <f>VLOOKUP($A181,'Annual_Prices-Nominal'!$A:$CA,MATCH(BP$3,'Annual_Prices-Nominal'!$A$3:$CA$3,0),0)</f>
        <v>3.98</v>
      </c>
      <c r="BQ181" s="32">
        <f>VLOOKUP($A181,'Annual_Prices-Nominal'!$A:$CA,MATCH(BQ$3,'Annual_Prices-Nominal'!$A$3:$CA$3,0),0)</f>
        <v>13.27</v>
      </c>
      <c r="BR181" s="32">
        <f>VLOOKUP($A181,'Annual_Prices-Nominal'!$A:$CA,MATCH(BR$3,'Annual_Prices-Nominal'!$A$3:$CA$3,0),0)</f>
        <v>21.23</v>
      </c>
      <c r="BS181" s="32">
        <f>VLOOKUP($A181,'Annual_Prices-Nominal'!$A:$CA,MATCH(BS$3,'Annual_Prices-Nominal'!$A$3:$CA$3,0),0)</f>
        <v>19.899999999999999</v>
      </c>
      <c r="BT181" s="32">
        <f>VLOOKUP($A181,'Annual_Prices-Nominal'!$A:$CA,MATCH(BT$3,'Annual_Prices-Nominal'!$A$3:$CA$3,0),0)</f>
        <v>15.92</v>
      </c>
      <c r="BU181" s="32">
        <f>VLOOKUP($A181,'Annual_Prices-Nominal'!$A:$CA,MATCH(BU$3,'Annual_Prices-Nominal'!$A$3:$CA$3,0),0)</f>
        <v>15.92</v>
      </c>
      <c r="BV181" s="32">
        <f>VLOOKUP($A181,'Annual_Prices-Nominal'!$A:$CA,MATCH(BV$3,'Annual_Prices-Nominal'!$A$3:$CA$3,0),0)</f>
        <v>15.92</v>
      </c>
      <c r="BW181" s="32">
        <f>VLOOKUP($A181,'Annual_Prices-Nominal'!$A:$CA,MATCH(BW$3,'Annual_Prices-Nominal'!$A$3:$CA$3,0),0)</f>
        <v>13.27</v>
      </c>
      <c r="BX181" s="32">
        <f>VLOOKUP($A181,'Annual_Prices-Nominal'!$A:$CA,MATCH(BX$3,'Annual_Prices-Nominal'!$A$3:$CA$3,0),0)</f>
        <v>10.61</v>
      </c>
      <c r="BY181" s="32">
        <f>VLOOKUP($A181,'Annual_Prices-Nominal'!$A:$CA,MATCH(BY$3,'Annual_Prices-Nominal'!$A$3:$CA$3,0),0)</f>
        <v>3.98</v>
      </c>
      <c r="BZ181" s="32">
        <f>VLOOKUP($A181,'Annual_Prices-Nominal'!$A:$CA,MATCH(BZ$3,'Annual_Prices-Nominal'!$A$3:$CA$3,0),0)</f>
        <v>3.98</v>
      </c>
      <c r="CA181" s="32">
        <f>VLOOKUP($A181,'Annual_Prices-Nominal'!$A:$CA,MATCH(CA$3,'Annual_Prices-Nominal'!$A$3:$CA$3,0),0)</f>
        <v>3.9848710000000001</v>
      </c>
      <c r="CB181" s="38">
        <f>VLOOKUP($A181,'Annual_Prices-Nominal'!$A:$CA,MATCH(CB$3,'Annual_Prices-Nominal'!$A$3:$CA$3,0),0)</f>
        <v>1.9479630000000001</v>
      </c>
      <c r="CD181" s="39">
        <f>VLOOKUP($A181,GDP!$A$8:$D$50,3,0)</f>
        <v>1.9764741877918369E-2</v>
      </c>
    </row>
    <row r="182" spans="1:82" ht="14.4" x14ac:dyDescent="0.3">
      <c r="A182" s="23">
        <f t="shared" si="22"/>
        <v>2037</v>
      </c>
      <c r="B182" s="27">
        <f t="shared" si="23"/>
        <v>50345</v>
      </c>
      <c r="C182" s="31">
        <v>35.613849999999999</v>
      </c>
      <c r="D182" s="32">
        <v>35.114440000000002</v>
      </c>
      <c r="E182" s="32">
        <v>39.021149999999999</v>
      </c>
      <c r="F182" s="32">
        <v>38.070300000000003</v>
      </c>
      <c r="G182" s="32">
        <v>39.198450000000001</v>
      </c>
      <c r="H182" s="32">
        <v>37.716009999999997</v>
      </c>
      <c r="I182" s="32">
        <v>35.72</v>
      </c>
      <c r="J182" s="32">
        <v>35.57</v>
      </c>
      <c r="K182" s="32">
        <v>35.299999999999997</v>
      </c>
      <c r="L182" s="32">
        <v>35.28</v>
      </c>
      <c r="M182" s="32">
        <v>34.78</v>
      </c>
      <c r="N182" s="32">
        <v>35.119999999999997</v>
      </c>
      <c r="P182" s="32">
        <f>VLOOKUP($A182,'Annual_Prices-Nominal'!$A$4:$X$39,MATCH('Forecast-Peak_OffPeak-Nominal'!P$3,'Annual_Prices-Nominal'!$A$3:$X$3,0),FALSE)</f>
        <v>104.009</v>
      </c>
      <c r="Q182" s="32">
        <f>VLOOKUP($A182,'Annual_Prices-Nominal'!$A$4:$X$39,MATCH('Forecast-Peak_OffPeak-Nominal'!Q$3,'Annual_Prices-Nominal'!$A$3:$X$3,0),FALSE)</f>
        <v>104.89</v>
      </c>
      <c r="R182" s="32">
        <f>VLOOKUP($A182,'Annual_Prices-Nominal'!$A$4:$X$39,MATCH('Forecast-Peak_OffPeak-Nominal'!R$3,'Annual_Prices-Nominal'!$A$3:$X$3,0),FALSE)</f>
        <v>103.77</v>
      </c>
      <c r="S182" s="32">
        <f>VLOOKUP($A182,'Annual_Prices-Nominal'!$A$4:$X$39,MATCH('Forecast-Peak_OffPeak-Nominal'!S$3,'Annual_Prices-Nominal'!$A$3:$X$3,0),FALSE)</f>
        <v>102.83</v>
      </c>
      <c r="T182" s="32">
        <f>VLOOKUP($A182,'Annual_Prices-Nominal'!$A$4:$X$39,MATCH('Forecast-Peak_OffPeak-Nominal'!T$3,'Annual_Prices-Nominal'!$A$3:$X$3,0),FALSE)</f>
        <v>53.868652493941958</v>
      </c>
      <c r="U182" s="32">
        <f>VLOOKUP($A182,'Annual_Prices-Nominal'!$A$4:$X$39,MATCH('Forecast-Peak_OffPeak-Nominal'!U$3,'Annual_Prices-Nominal'!$A$3:$X$3,0),FALSE)</f>
        <v>49.89</v>
      </c>
      <c r="V182" s="32">
        <f>VLOOKUP($A182,'Annual_Prices-Nominal'!$A$4:$X$39,MATCH('Forecast-Peak_OffPeak-Nominal'!V$3,'Annual_Prices-Nominal'!$A$3:$X$3,0),FALSE)</f>
        <v>44.194191304347825</v>
      </c>
      <c r="W182" s="32">
        <f>VLOOKUP($A182,'Annual_Prices-Nominal'!$A$4:$X$39,MATCH('Forecast-Peak_OffPeak-Nominal'!W$3,'Annual_Prices-Nominal'!$A$3:$X$3,0),FALSE)</f>
        <v>19.440000000000001</v>
      </c>
      <c r="X182" s="32">
        <f>VLOOKUP($A182,'Annual_Prices-Nominal'!$A$4:$X$39,MATCH('Forecast-Peak_OffPeak-Nominal'!X$3,'Annual_Prices-Nominal'!$A$3:$X$3,0),FALSE)</f>
        <v>16.72</v>
      </c>
      <c r="Y182" s="38">
        <f>VLOOKUP($A182,'Annual_Prices-Nominal'!$A$4:$X$39,MATCH('Forecast-Peak_OffPeak-Nominal'!Y$3,'Annual_Prices-Nominal'!$A$3:$X$3,0),FALSE)</f>
        <v>45.426723404255327</v>
      </c>
      <c r="AA182" s="31">
        <v>5.0999999999999996</v>
      </c>
      <c r="AB182" s="32">
        <v>4.67</v>
      </c>
      <c r="AC182" s="32">
        <v>4.5599999999999996</v>
      </c>
      <c r="AD182" s="32">
        <v>5.17</v>
      </c>
      <c r="AE182" s="32">
        <v>5.07</v>
      </c>
      <c r="AF182" s="32">
        <v>4.7300000000000004</v>
      </c>
      <c r="AG182" s="38">
        <v>0.39513972222332322</v>
      </c>
      <c r="AI182" s="32">
        <v>5.567163724673021</v>
      </c>
      <c r="AJ182" s="38">
        <v>5.1545216866391144</v>
      </c>
      <c r="AL182" s="33">
        <v>0.6896677668113077</v>
      </c>
      <c r="AM182" s="33">
        <v>0.90593350955854635</v>
      </c>
      <c r="AO182" s="34">
        <f>VLOOKUP($A182,'Annual_Prices-Nominal'!$A$4:$CH$39,MATCH('Forecast-Peak_OffPeak-Nominal'!AO$3,'Annual_Prices-Nominal'!$A$3:$CH$3,0),FALSE)</f>
        <v>2</v>
      </c>
      <c r="AP182" s="35">
        <f>VLOOKUP($A182,'Annual_Prices-Nominal'!$A$4:$CH$39,MATCH('Forecast-Peak_OffPeak-Nominal'!AP$3,'Annual_Prices-Nominal'!$A$3:$CH$3,0),FALSE)</f>
        <v>2</v>
      </c>
      <c r="AQ182" s="36">
        <f>IF(AND(MONTH($B182)&gt;=5,MONTH($B182)&lt;=9),VLOOKUP($A182,'Annual_Prices-Nominal'!$A$1:$AQ$39,MATCH('Forecast-Peak_OffPeak-Nominal'!AQ$2,'Annual_Prices-Nominal'!$A$2:$AQ$2,0),FALSE),0)</f>
        <v>0</v>
      </c>
      <c r="AR182" s="37">
        <f>IF(AND(MONTH($B182)&gt;=5,MONTH($B182)&lt;=9),VLOOKUP($A182,'Annual_Prices-Nominal'!$A$1:$AQ$39,MATCH('Forecast-Peak_OffPeak-Nominal'!AR$2,'Annual_Prices-Nominal'!$A$2:$AQ$2,0),FALSE),0)</f>
        <v>0</v>
      </c>
      <c r="AT182" s="83">
        <f>VLOOKUP($A182,'Annual_Prices-Nominal'!$A$4:$CH$39,MATCH('Forecast-Peak_OffPeak-Nominal'!AT$3,'Annual_Prices-Nominal'!$A$3:$CH$3,0),FALSE)</f>
        <v>17.71</v>
      </c>
      <c r="AU182" s="38">
        <f>VLOOKUP($A182,'Annual_Prices-Nominal'!$A$4:$CH$39,MATCH('Forecast-Peak_OffPeak-Nominal'!AU$3,'Annual_Prices-Nominal'!$A$3:$CH$3,0),FALSE)</f>
        <v>17.71</v>
      </c>
      <c r="AV182" s="38">
        <f>VLOOKUP($A182,'Annual_Prices-Nominal'!$A$4:$CH$39,MATCH('Forecast-Peak_OffPeak-Nominal'!AV$3,'Annual_Prices-Nominal'!$A$3:$CH$3,0),FALSE)</f>
        <v>0</v>
      </c>
      <c r="AX182" s="31">
        <f t="shared" si="16"/>
        <v>7.6260920770877947</v>
      </c>
      <c r="AY182" s="32">
        <f t="shared" si="17"/>
        <v>8.2497145877378433</v>
      </c>
      <c r="AZ182" s="32">
        <f t="shared" si="18"/>
        <v>8.2871987315010571</v>
      </c>
      <c r="BA182" s="32">
        <f t="shared" si="19"/>
        <v>7.0453648915187372</v>
      </c>
      <c r="BB182" s="32">
        <f t="shared" si="20"/>
        <v>6.9625246548323458</v>
      </c>
      <c r="BC182" s="38">
        <f t="shared" si="21"/>
        <v>6.7272727272727275</v>
      </c>
      <c r="BE182" s="60">
        <v>229.56809653889738</v>
      </c>
      <c r="BF182" s="38">
        <v>304.98238496877445</v>
      </c>
      <c r="BH182" s="31">
        <f>VLOOKUP($A182,'Annual_Prices-Nominal'!$A:$CA,MATCH(BH$3,'Annual_Prices-Nominal'!$A$3:$CA$3,0),0)</f>
        <v>35</v>
      </c>
      <c r="BI182" s="31">
        <f>VLOOKUP($A182,'Annual_Prices-Nominal'!$A:$CA,MATCH(BI$3,'Annual_Prices-Nominal'!$A$3:$CA$3,0),0)</f>
        <v>4.0905399999999998</v>
      </c>
      <c r="BJ182" s="32">
        <f>VLOOKUP($A182,'Annual_Prices-Nominal'!$A:$CA,MATCH(BJ$3,'Annual_Prices-Nominal'!$A$3:$CA$3,0),0)</f>
        <v>4.0905399999999998</v>
      </c>
      <c r="BK182" s="32">
        <f>VLOOKUP($A182,'Annual_Prices-Nominal'!$A:$CA,MATCH(BK$3,'Annual_Prices-Nominal'!$A$3:$CA$3,0),0)</f>
        <v>13.27</v>
      </c>
      <c r="BL182" s="32">
        <f>VLOOKUP($A182,'Annual_Prices-Nominal'!$A:$CA,MATCH(BL$3,'Annual_Prices-Nominal'!$A$3:$CA$3,0),0)</f>
        <v>13.27</v>
      </c>
      <c r="BM182" s="32">
        <f>VLOOKUP($A182,'Annual_Prices-Nominal'!$A:$CA,MATCH(BM$3,'Annual_Prices-Nominal'!$A$3:$CA$3,0),0)</f>
        <v>3.98</v>
      </c>
      <c r="BN182" s="32">
        <f>VLOOKUP($A182,'Annual_Prices-Nominal'!$A:$CA,MATCH(BN$3,'Annual_Prices-Nominal'!$A$3:$CA$3,0),0)</f>
        <v>3.98</v>
      </c>
      <c r="BO182" s="32">
        <f>VLOOKUP($A182,'Annual_Prices-Nominal'!$A:$CA,MATCH(BO$3,'Annual_Prices-Nominal'!$A$3:$CA$3,0),0)</f>
        <v>3.98</v>
      </c>
      <c r="BP182" s="32">
        <f>VLOOKUP($A182,'Annual_Prices-Nominal'!$A:$CA,MATCH(BP$3,'Annual_Prices-Nominal'!$A$3:$CA$3,0),0)</f>
        <v>3.98</v>
      </c>
      <c r="BQ182" s="32">
        <f>VLOOKUP($A182,'Annual_Prices-Nominal'!$A:$CA,MATCH(BQ$3,'Annual_Prices-Nominal'!$A$3:$CA$3,0),0)</f>
        <v>13.27</v>
      </c>
      <c r="BR182" s="32">
        <f>VLOOKUP($A182,'Annual_Prices-Nominal'!$A:$CA,MATCH(BR$3,'Annual_Prices-Nominal'!$A$3:$CA$3,0),0)</f>
        <v>21.23</v>
      </c>
      <c r="BS182" s="32">
        <f>VLOOKUP($A182,'Annual_Prices-Nominal'!$A:$CA,MATCH(BS$3,'Annual_Prices-Nominal'!$A$3:$CA$3,0),0)</f>
        <v>19.899999999999999</v>
      </c>
      <c r="BT182" s="32">
        <f>VLOOKUP($A182,'Annual_Prices-Nominal'!$A:$CA,MATCH(BT$3,'Annual_Prices-Nominal'!$A$3:$CA$3,0),0)</f>
        <v>15.92</v>
      </c>
      <c r="BU182" s="32">
        <f>VLOOKUP($A182,'Annual_Prices-Nominal'!$A:$CA,MATCH(BU$3,'Annual_Prices-Nominal'!$A$3:$CA$3,0),0)</f>
        <v>15.92</v>
      </c>
      <c r="BV182" s="32">
        <f>VLOOKUP($A182,'Annual_Prices-Nominal'!$A:$CA,MATCH(BV$3,'Annual_Prices-Nominal'!$A$3:$CA$3,0),0)</f>
        <v>15.92</v>
      </c>
      <c r="BW182" s="32">
        <f>VLOOKUP($A182,'Annual_Prices-Nominal'!$A:$CA,MATCH(BW$3,'Annual_Prices-Nominal'!$A$3:$CA$3,0),0)</f>
        <v>13.27</v>
      </c>
      <c r="BX182" s="32">
        <f>VLOOKUP($A182,'Annual_Prices-Nominal'!$A:$CA,MATCH(BX$3,'Annual_Prices-Nominal'!$A$3:$CA$3,0),0)</f>
        <v>10.61</v>
      </c>
      <c r="BY182" s="32">
        <f>VLOOKUP($A182,'Annual_Prices-Nominal'!$A:$CA,MATCH(BY$3,'Annual_Prices-Nominal'!$A$3:$CA$3,0),0)</f>
        <v>3.98</v>
      </c>
      <c r="BZ182" s="32">
        <f>VLOOKUP($A182,'Annual_Prices-Nominal'!$A:$CA,MATCH(BZ$3,'Annual_Prices-Nominal'!$A$3:$CA$3,0),0)</f>
        <v>3.98</v>
      </c>
      <c r="CA182" s="32">
        <f>VLOOKUP($A182,'Annual_Prices-Nominal'!$A:$CA,MATCH(CA$3,'Annual_Prices-Nominal'!$A$3:$CA$3,0),0)</f>
        <v>3.9848710000000001</v>
      </c>
      <c r="CB182" s="38">
        <f>VLOOKUP($A182,'Annual_Prices-Nominal'!$A:$CA,MATCH(CB$3,'Annual_Prices-Nominal'!$A$3:$CA$3,0),0)</f>
        <v>1.9479630000000001</v>
      </c>
      <c r="CD182" s="39">
        <f>VLOOKUP($A182,GDP!$A$8:$D$50,3,0)</f>
        <v>1.9764741877918369E-2</v>
      </c>
    </row>
    <row r="183" spans="1:82" ht="15" thickBot="1" x14ac:dyDescent="0.35">
      <c r="A183" s="23">
        <f t="shared" si="22"/>
        <v>2037</v>
      </c>
      <c r="B183" s="27">
        <f t="shared" si="23"/>
        <v>50375</v>
      </c>
      <c r="C183" s="31">
        <v>41.983600000000003</v>
      </c>
      <c r="D183" s="32">
        <v>41.310369999999999</v>
      </c>
      <c r="E183" s="32">
        <v>44.536059999999999</v>
      </c>
      <c r="F183" s="32">
        <v>43.462580000000003</v>
      </c>
      <c r="G183" s="32">
        <v>44.926780000000001</v>
      </c>
      <c r="H183" s="32">
        <v>43.198729999999998</v>
      </c>
      <c r="I183" s="32">
        <v>37.64</v>
      </c>
      <c r="J183" s="32">
        <v>39.31</v>
      </c>
      <c r="K183" s="32">
        <v>37.54</v>
      </c>
      <c r="L183" s="32">
        <v>39.25</v>
      </c>
      <c r="M183" s="32">
        <v>36.61</v>
      </c>
      <c r="N183" s="32">
        <v>38.99</v>
      </c>
      <c r="P183" s="32">
        <f>VLOOKUP($A183,'Annual_Prices-Nominal'!$A$4:$X$39,MATCH('Forecast-Peak_OffPeak-Nominal'!P$3,'Annual_Prices-Nominal'!$A$3:$X$3,0),FALSE)</f>
        <v>104.009</v>
      </c>
      <c r="Q183" s="32">
        <f>VLOOKUP($A183,'Annual_Prices-Nominal'!$A$4:$X$39,MATCH('Forecast-Peak_OffPeak-Nominal'!Q$3,'Annual_Prices-Nominal'!$A$3:$X$3,0),FALSE)</f>
        <v>104.89</v>
      </c>
      <c r="R183" s="32">
        <f>VLOOKUP($A183,'Annual_Prices-Nominal'!$A$4:$X$39,MATCH('Forecast-Peak_OffPeak-Nominal'!R$3,'Annual_Prices-Nominal'!$A$3:$X$3,0),FALSE)</f>
        <v>103.77</v>
      </c>
      <c r="S183" s="32">
        <f>VLOOKUP($A183,'Annual_Prices-Nominal'!$A$4:$X$39,MATCH('Forecast-Peak_OffPeak-Nominal'!S$3,'Annual_Prices-Nominal'!$A$3:$X$3,0),FALSE)</f>
        <v>102.83</v>
      </c>
      <c r="T183" s="32">
        <f>VLOOKUP($A183,'Annual_Prices-Nominal'!$A$4:$X$39,MATCH('Forecast-Peak_OffPeak-Nominal'!T$3,'Annual_Prices-Nominal'!$A$3:$X$3,0),FALSE)</f>
        <v>53.868652493941958</v>
      </c>
      <c r="U183" s="32">
        <f>VLOOKUP($A183,'Annual_Prices-Nominal'!$A$4:$X$39,MATCH('Forecast-Peak_OffPeak-Nominal'!U$3,'Annual_Prices-Nominal'!$A$3:$X$3,0),FALSE)</f>
        <v>49.89</v>
      </c>
      <c r="V183" s="32">
        <f>VLOOKUP($A183,'Annual_Prices-Nominal'!$A$4:$X$39,MATCH('Forecast-Peak_OffPeak-Nominal'!V$3,'Annual_Prices-Nominal'!$A$3:$X$3,0),FALSE)</f>
        <v>44.194191304347825</v>
      </c>
      <c r="W183" s="32">
        <f>VLOOKUP($A183,'Annual_Prices-Nominal'!$A$4:$X$39,MATCH('Forecast-Peak_OffPeak-Nominal'!W$3,'Annual_Prices-Nominal'!$A$3:$X$3,0),FALSE)</f>
        <v>19.440000000000001</v>
      </c>
      <c r="X183" s="32">
        <f>VLOOKUP($A183,'Annual_Prices-Nominal'!$A$4:$X$39,MATCH('Forecast-Peak_OffPeak-Nominal'!X$3,'Annual_Prices-Nominal'!$A$3:$X$3,0),FALSE)</f>
        <v>16.72</v>
      </c>
      <c r="Y183" s="38">
        <f>VLOOKUP($A183,'Annual_Prices-Nominal'!$A$4:$X$39,MATCH('Forecast-Peak_OffPeak-Nominal'!Y$3,'Annual_Prices-Nominal'!$A$3:$X$3,0),FALSE)</f>
        <v>45.426723404255327</v>
      </c>
      <c r="AA183" s="31">
        <v>5.63</v>
      </c>
      <c r="AB183" s="32">
        <v>5.27</v>
      </c>
      <c r="AC183" s="32">
        <v>4.9400000000000004</v>
      </c>
      <c r="AD183" s="32">
        <v>5.78</v>
      </c>
      <c r="AE183" s="32">
        <v>5.59</v>
      </c>
      <c r="AF183" s="32">
        <v>5.43</v>
      </c>
      <c r="AG183" s="38">
        <v>0.39513972222332322</v>
      </c>
      <c r="AI183" s="32">
        <v>6.0929019447767008</v>
      </c>
      <c r="AJ183" s="38">
        <v>5.6802599067427941</v>
      </c>
      <c r="AL183" s="33">
        <v>0.67521926115289288</v>
      </c>
      <c r="AM183" s="33">
        <v>0.89148500390013163</v>
      </c>
      <c r="AO183" s="34">
        <f>VLOOKUP($A183,'Annual_Prices-Nominal'!$A$4:$CH$39,MATCH('Forecast-Peak_OffPeak-Nominal'!AO$3,'Annual_Prices-Nominal'!$A$3:$CH$3,0),FALSE)</f>
        <v>2</v>
      </c>
      <c r="AP183" s="35">
        <f>VLOOKUP($A183,'Annual_Prices-Nominal'!$A$4:$CH$39,MATCH('Forecast-Peak_OffPeak-Nominal'!AP$3,'Annual_Prices-Nominal'!$A$3:$CH$3,0),FALSE)</f>
        <v>2</v>
      </c>
      <c r="AQ183" s="36">
        <f>IF(AND(MONTH($B183)&gt;=5,MONTH($B183)&lt;=9),VLOOKUP($A183,'Annual_Prices-Nominal'!$A$1:$AQ$39,MATCH('Forecast-Peak_OffPeak-Nominal'!AQ$2,'Annual_Prices-Nominal'!$A$2:$AQ$2,0),FALSE),0)</f>
        <v>0</v>
      </c>
      <c r="AR183" s="37">
        <f>IF(AND(MONTH($B183)&gt;=5,MONTH($B183)&lt;=9),VLOOKUP($A183,'Annual_Prices-Nominal'!$A$1:$AQ$39,MATCH('Forecast-Peak_OffPeak-Nominal'!AR$2,'Annual_Prices-Nominal'!$A$2:$AQ$2,0),FALSE),0)</f>
        <v>0</v>
      </c>
      <c r="AT183" s="83">
        <f>VLOOKUP($A183,'Annual_Prices-Nominal'!$A$4:$CH$39,MATCH('Forecast-Peak_OffPeak-Nominal'!AT$3,'Annual_Prices-Nominal'!$A$3:$CH$3,0),FALSE)</f>
        <v>17.71</v>
      </c>
      <c r="AU183" s="38">
        <f>VLOOKUP($A183,'Annual_Prices-Nominal'!$A$4:$CH$39,MATCH('Forecast-Peak_OffPeak-Nominal'!AU$3,'Annual_Prices-Nominal'!$A$3:$CH$3,0),FALSE)</f>
        <v>17.71</v>
      </c>
      <c r="AV183" s="38">
        <f>VLOOKUP($A183,'Annual_Prices-Nominal'!$A$4:$CH$39,MATCH('Forecast-Peak_OffPeak-Nominal'!AV$3,'Annual_Prices-Nominal'!$A$3:$CH$3,0),FALSE)</f>
        <v>0</v>
      </c>
      <c r="AX183" s="31">
        <f t="shared" si="16"/>
        <v>7.9665275142315002</v>
      </c>
      <c r="AY183" s="32">
        <f t="shared" si="17"/>
        <v>8.2018526703499077</v>
      </c>
      <c r="AZ183" s="32">
        <f t="shared" si="18"/>
        <v>8.2738084714548812</v>
      </c>
      <c r="BA183" s="32">
        <f t="shared" si="19"/>
        <v>6.7334525939177103</v>
      </c>
      <c r="BB183" s="32">
        <f t="shared" si="20"/>
        <v>6.7155635062611809</v>
      </c>
      <c r="BC183" s="38">
        <f t="shared" si="21"/>
        <v>6.3339100346020754</v>
      </c>
      <c r="BE183" s="60">
        <v>229.56809653889738</v>
      </c>
      <c r="BF183" s="38">
        <v>304.98238496877445</v>
      </c>
      <c r="BH183" s="31">
        <f>VLOOKUP($A183,'Annual_Prices-Nominal'!$A:$CA,MATCH(BH$3,'Annual_Prices-Nominal'!$A$3:$CA$3,0),0)</f>
        <v>35</v>
      </c>
      <c r="BI183" s="31">
        <f>VLOOKUP($A183,'Annual_Prices-Nominal'!$A:$CA,MATCH(BI$3,'Annual_Prices-Nominal'!$A$3:$CA$3,0),0)</f>
        <v>4.0905399999999998</v>
      </c>
      <c r="BJ183" s="32">
        <f>VLOOKUP($A183,'Annual_Prices-Nominal'!$A:$CA,MATCH(BJ$3,'Annual_Prices-Nominal'!$A$3:$CA$3,0),0)</f>
        <v>4.0905399999999998</v>
      </c>
      <c r="BK183" s="32">
        <f>VLOOKUP($A183,'Annual_Prices-Nominal'!$A:$CA,MATCH(BK$3,'Annual_Prices-Nominal'!$A$3:$CA$3,0),0)</f>
        <v>13.27</v>
      </c>
      <c r="BL183" s="32">
        <f>VLOOKUP($A183,'Annual_Prices-Nominal'!$A:$CA,MATCH(BL$3,'Annual_Prices-Nominal'!$A$3:$CA$3,0),0)</f>
        <v>13.27</v>
      </c>
      <c r="BM183" s="32">
        <f>VLOOKUP($A183,'Annual_Prices-Nominal'!$A:$CA,MATCH(BM$3,'Annual_Prices-Nominal'!$A$3:$CA$3,0),0)</f>
        <v>3.98</v>
      </c>
      <c r="BN183" s="32">
        <f>VLOOKUP($A183,'Annual_Prices-Nominal'!$A:$CA,MATCH(BN$3,'Annual_Prices-Nominal'!$A$3:$CA$3,0),0)</f>
        <v>3.98</v>
      </c>
      <c r="BO183" s="32">
        <f>VLOOKUP($A183,'Annual_Prices-Nominal'!$A:$CA,MATCH(BO$3,'Annual_Prices-Nominal'!$A$3:$CA$3,0),0)</f>
        <v>3.98</v>
      </c>
      <c r="BP183" s="32">
        <f>VLOOKUP($A183,'Annual_Prices-Nominal'!$A:$CA,MATCH(BP$3,'Annual_Prices-Nominal'!$A$3:$CA$3,0),0)</f>
        <v>3.98</v>
      </c>
      <c r="BQ183" s="32">
        <f>VLOOKUP($A183,'Annual_Prices-Nominal'!$A:$CA,MATCH(BQ$3,'Annual_Prices-Nominal'!$A$3:$CA$3,0),0)</f>
        <v>13.27</v>
      </c>
      <c r="BR183" s="32">
        <f>VLOOKUP($A183,'Annual_Prices-Nominal'!$A:$CA,MATCH(BR$3,'Annual_Prices-Nominal'!$A$3:$CA$3,0),0)</f>
        <v>21.23</v>
      </c>
      <c r="BS183" s="32">
        <f>VLOOKUP($A183,'Annual_Prices-Nominal'!$A:$CA,MATCH(BS$3,'Annual_Prices-Nominal'!$A$3:$CA$3,0),0)</f>
        <v>19.899999999999999</v>
      </c>
      <c r="BT183" s="32">
        <f>VLOOKUP($A183,'Annual_Prices-Nominal'!$A:$CA,MATCH(BT$3,'Annual_Prices-Nominal'!$A$3:$CA$3,0),0)</f>
        <v>15.92</v>
      </c>
      <c r="BU183" s="32">
        <f>VLOOKUP($A183,'Annual_Prices-Nominal'!$A:$CA,MATCH(BU$3,'Annual_Prices-Nominal'!$A$3:$CA$3,0),0)</f>
        <v>15.92</v>
      </c>
      <c r="BV183" s="32">
        <f>VLOOKUP($A183,'Annual_Prices-Nominal'!$A:$CA,MATCH(BV$3,'Annual_Prices-Nominal'!$A$3:$CA$3,0),0)</f>
        <v>15.92</v>
      </c>
      <c r="BW183" s="32">
        <f>VLOOKUP($A183,'Annual_Prices-Nominal'!$A:$CA,MATCH(BW$3,'Annual_Prices-Nominal'!$A$3:$CA$3,0),0)</f>
        <v>13.27</v>
      </c>
      <c r="BX183" s="32">
        <f>VLOOKUP($A183,'Annual_Prices-Nominal'!$A:$CA,MATCH(BX$3,'Annual_Prices-Nominal'!$A$3:$CA$3,0),0)</f>
        <v>10.61</v>
      </c>
      <c r="BY183" s="32">
        <f>VLOOKUP($A183,'Annual_Prices-Nominal'!$A:$CA,MATCH(BY$3,'Annual_Prices-Nominal'!$A$3:$CA$3,0),0)</f>
        <v>3.98</v>
      </c>
      <c r="BZ183" s="32">
        <f>VLOOKUP($A183,'Annual_Prices-Nominal'!$A:$CA,MATCH(BZ$3,'Annual_Prices-Nominal'!$A$3:$CA$3,0),0)</f>
        <v>3.98</v>
      </c>
      <c r="CA183" s="32">
        <f>VLOOKUP($A183,'Annual_Prices-Nominal'!$A:$CA,MATCH(CA$3,'Annual_Prices-Nominal'!$A$3:$CA$3,0),0)</f>
        <v>3.9848710000000001</v>
      </c>
      <c r="CB183" s="38">
        <f>VLOOKUP($A183,'Annual_Prices-Nominal'!$A:$CA,MATCH(CB$3,'Annual_Prices-Nominal'!$A$3:$CA$3,0),0)</f>
        <v>1.9479630000000001</v>
      </c>
      <c r="CD183" s="39">
        <f>VLOOKUP($A183,GDP!$A$8:$D$50,3,0)</f>
        <v>1.9764741877918369E-2</v>
      </c>
    </row>
    <row r="184" spans="1:82" ht="14.4" x14ac:dyDescent="0.3">
      <c r="A184" s="23">
        <f t="shared" si="22"/>
        <v>2038</v>
      </c>
      <c r="B184" s="27">
        <f t="shared" si="23"/>
        <v>50406</v>
      </c>
      <c r="C184" s="28">
        <v>45.136279999999999</v>
      </c>
      <c r="D184" s="29">
        <v>44.402009999999997</v>
      </c>
      <c r="E184" s="29">
        <v>46.039020000000001</v>
      </c>
      <c r="F184" s="29">
        <v>41.558619999999998</v>
      </c>
      <c r="G184" s="29">
        <v>46.379649999999998</v>
      </c>
      <c r="H184" s="29">
        <v>40.418320000000001</v>
      </c>
      <c r="I184" s="29">
        <v>37.86</v>
      </c>
      <c r="J184" s="29">
        <v>37.770000000000003</v>
      </c>
      <c r="K184" s="29">
        <v>37.42</v>
      </c>
      <c r="L184" s="29">
        <v>37.619999999999997</v>
      </c>
      <c r="M184" s="29">
        <v>36.369999999999997</v>
      </c>
      <c r="N184" s="29">
        <v>36.42</v>
      </c>
      <c r="P184" s="29">
        <f>VLOOKUP($A184,'Annual_Prices-Nominal'!$A$4:$X$39,MATCH('Forecast-Peak_OffPeak-Nominal'!P$3,'Annual_Prices-Nominal'!$A$3:$X$3,0),FALSE)</f>
        <v>106.081</v>
      </c>
      <c r="Q184" s="29">
        <f>VLOOKUP($A184,'Annual_Prices-Nominal'!$A$4:$X$39,MATCH('Forecast-Peak_OffPeak-Nominal'!Q$3,'Annual_Prices-Nominal'!$A$3:$X$3,0),FALSE)</f>
        <v>106.98</v>
      </c>
      <c r="R184" s="29">
        <f>VLOOKUP($A184,'Annual_Prices-Nominal'!$A$4:$X$39,MATCH('Forecast-Peak_OffPeak-Nominal'!R$3,'Annual_Prices-Nominal'!$A$3:$X$3,0),FALSE)</f>
        <v>105.93</v>
      </c>
      <c r="S184" s="29">
        <f>VLOOKUP($A184,'Annual_Prices-Nominal'!$A$4:$X$39,MATCH('Forecast-Peak_OffPeak-Nominal'!S$3,'Annual_Prices-Nominal'!$A$3:$X$3,0),FALSE)</f>
        <v>104.99000000000001</v>
      </c>
      <c r="T184" s="29">
        <f>VLOOKUP($A184,'Annual_Prices-Nominal'!$A$4:$X$39,MATCH('Forecast-Peak_OffPeak-Nominal'!T$3,'Annual_Prices-Nominal'!$A$3:$X$3,0),FALSE)</f>
        <v>54.980273766619469</v>
      </c>
      <c r="U184" s="29">
        <f>VLOOKUP($A184,'Annual_Prices-Nominal'!$A$4:$X$39,MATCH('Forecast-Peak_OffPeak-Nominal'!U$3,'Annual_Prices-Nominal'!$A$3:$X$3,0),FALSE)</f>
        <v>50.89</v>
      </c>
      <c r="V184" s="29">
        <f>VLOOKUP($A184,'Annual_Prices-Nominal'!$A$4:$X$39,MATCH('Forecast-Peak_OffPeak-Nominal'!V$3,'Annual_Prices-Nominal'!$A$3:$X$3,0),FALSE)</f>
        <v>47.687833043478264</v>
      </c>
      <c r="W184" s="29">
        <f>VLOOKUP($A184,'Annual_Prices-Nominal'!$A$4:$X$39,MATCH('Forecast-Peak_OffPeak-Nominal'!W$3,'Annual_Prices-Nominal'!$A$3:$X$3,0),FALSE)</f>
        <v>20.170000000000002</v>
      </c>
      <c r="X184" s="29">
        <f>VLOOKUP($A184,'Annual_Prices-Nominal'!$A$4:$X$39,MATCH('Forecast-Peak_OffPeak-Nominal'!X$3,'Annual_Prices-Nominal'!$A$3:$X$3,0),FALSE)</f>
        <v>17.329999999999998</v>
      </c>
      <c r="Y184" s="30">
        <f>VLOOKUP($A184,'Annual_Prices-Nominal'!$A$4:$X$39,MATCH('Forecast-Peak_OffPeak-Nominal'!Y$3,'Annual_Prices-Nominal'!$A$3:$X$3,0),FALSE)</f>
        <v>46.332851063829786</v>
      </c>
      <c r="AA184" s="31">
        <v>5.51</v>
      </c>
      <c r="AB184" s="32">
        <v>5.0999999999999996</v>
      </c>
      <c r="AC184" s="32">
        <v>5.04</v>
      </c>
      <c r="AD184" s="32">
        <v>5.61</v>
      </c>
      <c r="AE184" s="32">
        <v>5.48</v>
      </c>
      <c r="AF184" s="32">
        <v>5.08</v>
      </c>
      <c r="AG184" s="38">
        <v>0.40315839055488062</v>
      </c>
      <c r="AI184" s="32">
        <v>5.9522569308881019</v>
      </c>
      <c r="AJ184" s="38">
        <v>5.5548310218864536</v>
      </c>
      <c r="AL184" s="33">
        <v>0.70501751571547422</v>
      </c>
      <c r="AM184" s="33">
        <v>0.92355110898351933</v>
      </c>
      <c r="AO184" s="34">
        <f>VLOOKUP($A184,'Annual_Prices-Nominal'!$A$4:$CH$39,MATCH('Forecast-Peak_OffPeak-Nominal'!AO$3,'Annual_Prices-Nominal'!$A$3:$CH$3,0),FALSE)</f>
        <v>2</v>
      </c>
      <c r="AP184" s="35">
        <f>VLOOKUP($A184,'Annual_Prices-Nominal'!$A$4:$CH$39,MATCH('Forecast-Peak_OffPeak-Nominal'!AP$3,'Annual_Prices-Nominal'!$A$3:$CH$3,0),FALSE)</f>
        <v>2</v>
      </c>
      <c r="AQ184" s="36">
        <f>IF(AND(MONTH($B184)&gt;=5,MONTH($B184)&lt;=9),VLOOKUP($A184,'Annual_Prices-Nominal'!$A$1:$AQ$39,MATCH('Forecast-Peak_OffPeak-Nominal'!AQ$2,'Annual_Prices-Nominal'!$A$2:$AQ$2,0),FALSE),0)</f>
        <v>0</v>
      </c>
      <c r="AR184" s="37">
        <f>IF(AND(MONTH($B184)&gt;=5,MONTH($B184)&lt;=9),VLOOKUP($A184,'Annual_Prices-Nominal'!$A$1:$AQ$39,MATCH('Forecast-Peak_OffPeak-Nominal'!AR$2,'Annual_Prices-Nominal'!$A$2:$AQ$2,0),FALSE),0)</f>
        <v>0</v>
      </c>
      <c r="AT184" s="83">
        <f>VLOOKUP($A184,'Annual_Prices-Nominal'!$A$4:$CH$39,MATCH('Forecast-Peak_OffPeak-Nominal'!AT$3,'Annual_Prices-Nominal'!$A$3:$CH$3,0),FALSE)</f>
        <v>18.96</v>
      </c>
      <c r="AU184" s="38">
        <f>VLOOKUP($A184,'Annual_Prices-Nominal'!$A$4:$CH$39,MATCH('Forecast-Peak_OffPeak-Nominal'!AU$3,'Annual_Prices-Nominal'!$A$3:$CH$3,0),FALSE)</f>
        <v>18.96</v>
      </c>
      <c r="AV184" s="38">
        <f>VLOOKUP($A184,'Annual_Prices-Nominal'!$A$4:$CH$39,MATCH('Forecast-Peak_OffPeak-Nominal'!AV$3,'Annual_Prices-Nominal'!$A$3:$CH$3,0),FALSE)</f>
        <v>0</v>
      </c>
      <c r="AX184" s="31">
        <f t="shared" ref="AX184:AX247" si="24">+C184/AB184</f>
        <v>8.8502509803921576</v>
      </c>
      <c r="AY184" s="32">
        <f t="shared" ref="AY184:AY247" si="25">+E184/AF184</f>
        <v>9.062799212598426</v>
      </c>
      <c r="AZ184" s="32">
        <f t="shared" ref="AZ184:AZ247" si="26">+G184/AF184</f>
        <v>9.1298523622047245</v>
      </c>
      <c r="BA184" s="32">
        <f t="shared" ref="BA184:BA247" si="27">+I184/AE184</f>
        <v>6.9087591240875907</v>
      </c>
      <c r="BB184" s="32">
        <f t="shared" ref="BB184:BB247" si="28">+K184/AE184</f>
        <v>6.828467153284671</v>
      </c>
      <c r="BC184" s="38">
        <f t="shared" ref="BC184:BC247" si="29">+M184/AD184</f>
        <v>6.4830659536541884</v>
      </c>
      <c r="BE184" s="60">
        <v>234.17645035579372</v>
      </c>
      <c r="BF184" s="38">
        <v>311.10460647536286</v>
      </c>
      <c r="BH184" s="31">
        <f>VLOOKUP($A184,'Annual_Prices-Nominal'!$A:$CA,MATCH(BH$3,'Annual_Prices-Nominal'!$A$3:$CA$3,0),0)</f>
        <v>36</v>
      </c>
      <c r="BI184" s="31">
        <f>VLOOKUP($A184,'Annual_Prices-Nominal'!$A:$CA,MATCH(BI$3,'Annual_Prices-Nominal'!$A$3:$CA$3,0),0)</f>
        <v>3.5604809999999998</v>
      </c>
      <c r="BJ184" s="32">
        <f>VLOOKUP($A184,'Annual_Prices-Nominal'!$A:$CA,MATCH(BJ$3,'Annual_Prices-Nominal'!$A$3:$CA$3,0),0)</f>
        <v>3.5604809999999998</v>
      </c>
      <c r="BK184" s="32">
        <f>VLOOKUP($A184,'Annual_Prices-Nominal'!$A:$CA,MATCH(BK$3,'Annual_Prices-Nominal'!$A$3:$CA$3,0),0)</f>
        <v>13.53</v>
      </c>
      <c r="BL184" s="32">
        <f>VLOOKUP($A184,'Annual_Prices-Nominal'!$A:$CA,MATCH(BL$3,'Annual_Prices-Nominal'!$A$3:$CA$3,0),0)</f>
        <v>13.53</v>
      </c>
      <c r="BM184" s="32">
        <f>VLOOKUP($A184,'Annual_Prices-Nominal'!$A:$CA,MATCH(BM$3,'Annual_Prices-Nominal'!$A$3:$CA$3,0),0)</f>
        <v>4.0599999999999996</v>
      </c>
      <c r="BN184" s="32">
        <f>VLOOKUP($A184,'Annual_Prices-Nominal'!$A:$CA,MATCH(BN$3,'Annual_Prices-Nominal'!$A$3:$CA$3,0),0)</f>
        <v>4.0599999999999996</v>
      </c>
      <c r="BO184" s="32">
        <f>VLOOKUP($A184,'Annual_Prices-Nominal'!$A:$CA,MATCH(BO$3,'Annual_Prices-Nominal'!$A$3:$CA$3,0),0)</f>
        <v>4.0599999999999996</v>
      </c>
      <c r="BP184" s="32">
        <f>VLOOKUP($A184,'Annual_Prices-Nominal'!$A:$CA,MATCH(BP$3,'Annual_Prices-Nominal'!$A$3:$CA$3,0),0)</f>
        <v>4.0599999999999996</v>
      </c>
      <c r="BQ184" s="32">
        <f>VLOOKUP($A184,'Annual_Prices-Nominal'!$A:$CA,MATCH(BQ$3,'Annual_Prices-Nominal'!$A$3:$CA$3,0),0)</f>
        <v>13.53</v>
      </c>
      <c r="BR184" s="32">
        <f>VLOOKUP($A184,'Annual_Prices-Nominal'!$A:$CA,MATCH(BR$3,'Annual_Prices-Nominal'!$A$3:$CA$3,0),0)</f>
        <v>21.65</v>
      </c>
      <c r="BS184" s="32">
        <f>VLOOKUP($A184,'Annual_Prices-Nominal'!$A:$CA,MATCH(BS$3,'Annual_Prices-Nominal'!$A$3:$CA$3,0),0)</f>
        <v>20.3</v>
      </c>
      <c r="BT184" s="32">
        <f>VLOOKUP($A184,'Annual_Prices-Nominal'!$A:$CA,MATCH(BT$3,'Annual_Prices-Nominal'!$A$3:$CA$3,0),0)</f>
        <v>16.239999999999998</v>
      </c>
      <c r="BU184" s="32">
        <f>VLOOKUP($A184,'Annual_Prices-Nominal'!$A:$CA,MATCH(BU$3,'Annual_Prices-Nominal'!$A$3:$CA$3,0),0)</f>
        <v>16.239999999999998</v>
      </c>
      <c r="BV184" s="32">
        <f>VLOOKUP($A184,'Annual_Prices-Nominal'!$A:$CA,MATCH(BV$3,'Annual_Prices-Nominal'!$A$3:$CA$3,0),0)</f>
        <v>16.239999999999998</v>
      </c>
      <c r="BW184" s="32">
        <f>VLOOKUP($A184,'Annual_Prices-Nominal'!$A:$CA,MATCH(BW$3,'Annual_Prices-Nominal'!$A$3:$CA$3,0),0)</f>
        <v>13.53</v>
      </c>
      <c r="BX184" s="32">
        <f>VLOOKUP($A184,'Annual_Prices-Nominal'!$A:$CA,MATCH(BX$3,'Annual_Prices-Nominal'!$A$3:$CA$3,0),0)</f>
        <v>9.4700000000000006</v>
      </c>
      <c r="BY184" s="32">
        <f>VLOOKUP($A184,'Annual_Prices-Nominal'!$A:$CA,MATCH(BY$3,'Annual_Prices-Nominal'!$A$3:$CA$3,0),0)</f>
        <v>4.0599999999999996</v>
      </c>
      <c r="BZ184" s="32">
        <f>VLOOKUP($A184,'Annual_Prices-Nominal'!$A:$CA,MATCH(BZ$3,'Annual_Prices-Nominal'!$A$3:$CA$3,0),0)</f>
        <v>4.0599999999999996</v>
      </c>
      <c r="CA184" s="32">
        <f>VLOOKUP($A184,'Annual_Prices-Nominal'!$A:$CA,MATCH(CA$3,'Annual_Prices-Nominal'!$A$3:$CA$3,0),0)</f>
        <v>4.1441189999999999</v>
      </c>
      <c r="CB184" s="38">
        <f>VLOOKUP($A184,'Annual_Prices-Nominal'!$A:$CA,MATCH(CB$3,'Annual_Prices-Nominal'!$A$3:$CA$3,0),0)</f>
        <v>1.4916259999999999</v>
      </c>
      <c r="CD184" s="39">
        <f>VLOOKUP($A184,GDP!$A$8:$D$50,3,0)</f>
        <v>2.0074016757444118E-2</v>
      </c>
    </row>
    <row r="185" spans="1:82" ht="14.4" x14ac:dyDescent="0.3">
      <c r="A185" s="23">
        <f t="shared" ref="A185:A248" si="30">YEAR(B185)</f>
        <v>2038</v>
      </c>
      <c r="B185" s="27">
        <f t="shared" si="23"/>
        <v>50437</v>
      </c>
      <c r="C185" s="31">
        <v>39.912030000000001</v>
      </c>
      <c r="D185" s="32">
        <v>39.850079999999998</v>
      </c>
      <c r="E185" s="32">
        <v>42.19023</v>
      </c>
      <c r="F185" s="32">
        <v>41.079520000000002</v>
      </c>
      <c r="G185" s="32">
        <v>41.796819999999997</v>
      </c>
      <c r="H185" s="32">
        <v>40.431159999999998</v>
      </c>
      <c r="I185" s="32">
        <v>35.86</v>
      </c>
      <c r="J185" s="32">
        <v>36.96</v>
      </c>
      <c r="K185" s="32">
        <v>35.18</v>
      </c>
      <c r="L185" s="32">
        <v>36.15</v>
      </c>
      <c r="M185" s="32">
        <v>34.36</v>
      </c>
      <c r="N185" s="32">
        <v>35.49</v>
      </c>
      <c r="P185" s="32">
        <f>VLOOKUP($A185,'Annual_Prices-Nominal'!$A$4:$X$39,MATCH('Forecast-Peak_OffPeak-Nominal'!P$3,'Annual_Prices-Nominal'!$A$3:$X$3,0),FALSE)</f>
        <v>106.081</v>
      </c>
      <c r="Q185" s="32">
        <f>VLOOKUP($A185,'Annual_Prices-Nominal'!$A$4:$X$39,MATCH('Forecast-Peak_OffPeak-Nominal'!Q$3,'Annual_Prices-Nominal'!$A$3:$X$3,0),FALSE)</f>
        <v>106.98</v>
      </c>
      <c r="R185" s="32">
        <f>VLOOKUP($A185,'Annual_Prices-Nominal'!$A$4:$X$39,MATCH('Forecast-Peak_OffPeak-Nominal'!R$3,'Annual_Prices-Nominal'!$A$3:$X$3,0),FALSE)</f>
        <v>105.93</v>
      </c>
      <c r="S185" s="32">
        <f>VLOOKUP($A185,'Annual_Prices-Nominal'!$A$4:$X$39,MATCH('Forecast-Peak_OffPeak-Nominal'!S$3,'Annual_Prices-Nominal'!$A$3:$X$3,0),FALSE)</f>
        <v>104.99000000000001</v>
      </c>
      <c r="T185" s="32">
        <f>VLOOKUP($A185,'Annual_Prices-Nominal'!$A$4:$X$39,MATCH('Forecast-Peak_OffPeak-Nominal'!T$3,'Annual_Prices-Nominal'!$A$3:$X$3,0),FALSE)</f>
        <v>54.980273766619469</v>
      </c>
      <c r="U185" s="32">
        <f>VLOOKUP($A185,'Annual_Prices-Nominal'!$A$4:$X$39,MATCH('Forecast-Peak_OffPeak-Nominal'!U$3,'Annual_Prices-Nominal'!$A$3:$X$3,0),FALSE)</f>
        <v>50.89</v>
      </c>
      <c r="V185" s="32">
        <f>VLOOKUP($A185,'Annual_Prices-Nominal'!$A$4:$X$39,MATCH('Forecast-Peak_OffPeak-Nominal'!V$3,'Annual_Prices-Nominal'!$A$3:$X$3,0),FALSE)</f>
        <v>47.687833043478264</v>
      </c>
      <c r="W185" s="32">
        <f>VLOOKUP($A185,'Annual_Prices-Nominal'!$A$4:$X$39,MATCH('Forecast-Peak_OffPeak-Nominal'!W$3,'Annual_Prices-Nominal'!$A$3:$X$3,0),FALSE)</f>
        <v>20.170000000000002</v>
      </c>
      <c r="X185" s="32">
        <f>VLOOKUP($A185,'Annual_Prices-Nominal'!$A$4:$X$39,MATCH('Forecast-Peak_OffPeak-Nominal'!X$3,'Annual_Prices-Nominal'!$A$3:$X$3,0),FALSE)</f>
        <v>17.329999999999998</v>
      </c>
      <c r="Y185" s="38">
        <f>VLOOKUP($A185,'Annual_Prices-Nominal'!$A$4:$X$39,MATCH('Forecast-Peak_OffPeak-Nominal'!Y$3,'Annual_Prices-Nominal'!$A$3:$X$3,0),FALSE)</f>
        <v>46.332851063829786</v>
      </c>
      <c r="AA185" s="31">
        <v>5.3</v>
      </c>
      <c r="AB185" s="32">
        <v>5</v>
      </c>
      <c r="AC185" s="32">
        <v>5.03</v>
      </c>
      <c r="AD185" s="32">
        <v>5.5</v>
      </c>
      <c r="AE185" s="32">
        <v>5.26</v>
      </c>
      <c r="AF185" s="32">
        <v>5.26</v>
      </c>
      <c r="AG185" s="38">
        <v>0.40315839055488062</v>
      </c>
      <c r="AI185" s="32">
        <v>5.7417108043915919</v>
      </c>
      <c r="AJ185" s="38">
        <v>5.3442848953899436</v>
      </c>
      <c r="AL185" s="33">
        <v>0.70791508948343607</v>
      </c>
      <c r="AM185" s="33">
        <v>0.92644868275148107</v>
      </c>
      <c r="AO185" s="34">
        <f>VLOOKUP($A185,'Annual_Prices-Nominal'!$A$4:$CH$39,MATCH('Forecast-Peak_OffPeak-Nominal'!AO$3,'Annual_Prices-Nominal'!$A$3:$CH$3,0),FALSE)</f>
        <v>2</v>
      </c>
      <c r="AP185" s="35">
        <f>VLOOKUP($A185,'Annual_Prices-Nominal'!$A$4:$CH$39,MATCH('Forecast-Peak_OffPeak-Nominal'!AP$3,'Annual_Prices-Nominal'!$A$3:$CH$3,0),FALSE)</f>
        <v>2</v>
      </c>
      <c r="AQ185" s="36">
        <f>IF(AND(MONTH($B185)&gt;=5,MONTH($B185)&lt;=9),VLOOKUP($A185,'Annual_Prices-Nominal'!$A$1:$AQ$39,MATCH('Forecast-Peak_OffPeak-Nominal'!AQ$2,'Annual_Prices-Nominal'!$A$2:$AQ$2,0),FALSE),0)</f>
        <v>0</v>
      </c>
      <c r="AR185" s="37">
        <f>IF(AND(MONTH($B185)&gt;=5,MONTH($B185)&lt;=9),VLOOKUP($A185,'Annual_Prices-Nominal'!$A$1:$AQ$39,MATCH('Forecast-Peak_OffPeak-Nominal'!AR$2,'Annual_Prices-Nominal'!$A$2:$AQ$2,0),FALSE),0)</f>
        <v>0</v>
      </c>
      <c r="AT185" s="83">
        <f>VLOOKUP($A185,'Annual_Prices-Nominal'!$A$4:$CH$39,MATCH('Forecast-Peak_OffPeak-Nominal'!AT$3,'Annual_Prices-Nominal'!$A$3:$CH$3,0),FALSE)</f>
        <v>18.96</v>
      </c>
      <c r="AU185" s="38">
        <f>VLOOKUP($A185,'Annual_Prices-Nominal'!$A$4:$CH$39,MATCH('Forecast-Peak_OffPeak-Nominal'!AU$3,'Annual_Prices-Nominal'!$A$3:$CH$3,0),FALSE)</f>
        <v>18.96</v>
      </c>
      <c r="AV185" s="38">
        <f>VLOOKUP($A185,'Annual_Prices-Nominal'!$A$4:$CH$39,MATCH('Forecast-Peak_OffPeak-Nominal'!AV$3,'Annual_Prices-Nominal'!$A$3:$CH$3,0),FALSE)</f>
        <v>0</v>
      </c>
      <c r="AX185" s="31">
        <f t="shared" si="24"/>
        <v>7.9824060000000001</v>
      </c>
      <c r="AY185" s="32">
        <f t="shared" si="25"/>
        <v>8.0209562737642592</v>
      </c>
      <c r="AZ185" s="32">
        <f t="shared" si="26"/>
        <v>7.9461634980988594</v>
      </c>
      <c r="BA185" s="32">
        <f t="shared" si="27"/>
        <v>6.8174904942965782</v>
      </c>
      <c r="BB185" s="32">
        <f t="shared" si="28"/>
        <v>6.6882129277566538</v>
      </c>
      <c r="BC185" s="38">
        <f t="shared" si="29"/>
        <v>6.2472727272727271</v>
      </c>
      <c r="BE185" s="60">
        <v>234.17645035579372</v>
      </c>
      <c r="BF185" s="38">
        <v>311.10460647536286</v>
      </c>
      <c r="BH185" s="31">
        <f>VLOOKUP($A185,'Annual_Prices-Nominal'!$A:$CA,MATCH(BH$3,'Annual_Prices-Nominal'!$A$3:$CA$3,0),0)</f>
        <v>36</v>
      </c>
      <c r="BI185" s="31">
        <f>VLOOKUP($A185,'Annual_Prices-Nominal'!$A:$CA,MATCH(BI$3,'Annual_Prices-Nominal'!$A$3:$CA$3,0),0)</f>
        <v>3.5604809999999998</v>
      </c>
      <c r="BJ185" s="32">
        <f>VLOOKUP($A185,'Annual_Prices-Nominal'!$A:$CA,MATCH(BJ$3,'Annual_Prices-Nominal'!$A$3:$CA$3,0),0)</f>
        <v>3.5604809999999998</v>
      </c>
      <c r="BK185" s="32">
        <f>VLOOKUP($A185,'Annual_Prices-Nominal'!$A:$CA,MATCH(BK$3,'Annual_Prices-Nominal'!$A$3:$CA$3,0),0)</f>
        <v>13.53</v>
      </c>
      <c r="BL185" s="32">
        <f>VLOOKUP($A185,'Annual_Prices-Nominal'!$A:$CA,MATCH(BL$3,'Annual_Prices-Nominal'!$A$3:$CA$3,0),0)</f>
        <v>13.53</v>
      </c>
      <c r="BM185" s="32">
        <f>VLOOKUP($A185,'Annual_Prices-Nominal'!$A:$CA,MATCH(BM$3,'Annual_Prices-Nominal'!$A$3:$CA$3,0),0)</f>
        <v>4.0599999999999996</v>
      </c>
      <c r="BN185" s="32">
        <f>VLOOKUP($A185,'Annual_Prices-Nominal'!$A:$CA,MATCH(BN$3,'Annual_Prices-Nominal'!$A$3:$CA$3,0),0)</f>
        <v>4.0599999999999996</v>
      </c>
      <c r="BO185" s="32">
        <f>VLOOKUP($A185,'Annual_Prices-Nominal'!$A:$CA,MATCH(BO$3,'Annual_Prices-Nominal'!$A$3:$CA$3,0),0)</f>
        <v>4.0599999999999996</v>
      </c>
      <c r="BP185" s="32">
        <f>VLOOKUP($A185,'Annual_Prices-Nominal'!$A:$CA,MATCH(BP$3,'Annual_Prices-Nominal'!$A$3:$CA$3,0),0)</f>
        <v>4.0599999999999996</v>
      </c>
      <c r="BQ185" s="32">
        <f>VLOOKUP($A185,'Annual_Prices-Nominal'!$A:$CA,MATCH(BQ$3,'Annual_Prices-Nominal'!$A$3:$CA$3,0),0)</f>
        <v>13.53</v>
      </c>
      <c r="BR185" s="32">
        <f>VLOOKUP($A185,'Annual_Prices-Nominal'!$A:$CA,MATCH(BR$3,'Annual_Prices-Nominal'!$A$3:$CA$3,0),0)</f>
        <v>21.65</v>
      </c>
      <c r="BS185" s="32">
        <f>VLOOKUP($A185,'Annual_Prices-Nominal'!$A:$CA,MATCH(BS$3,'Annual_Prices-Nominal'!$A$3:$CA$3,0),0)</f>
        <v>20.3</v>
      </c>
      <c r="BT185" s="32">
        <f>VLOOKUP($A185,'Annual_Prices-Nominal'!$A:$CA,MATCH(BT$3,'Annual_Prices-Nominal'!$A$3:$CA$3,0),0)</f>
        <v>16.239999999999998</v>
      </c>
      <c r="BU185" s="32">
        <f>VLOOKUP($A185,'Annual_Prices-Nominal'!$A:$CA,MATCH(BU$3,'Annual_Prices-Nominal'!$A$3:$CA$3,0),0)</f>
        <v>16.239999999999998</v>
      </c>
      <c r="BV185" s="32">
        <f>VLOOKUP($A185,'Annual_Prices-Nominal'!$A:$CA,MATCH(BV$3,'Annual_Prices-Nominal'!$A$3:$CA$3,0),0)</f>
        <v>16.239999999999998</v>
      </c>
      <c r="BW185" s="32">
        <f>VLOOKUP($A185,'Annual_Prices-Nominal'!$A:$CA,MATCH(BW$3,'Annual_Prices-Nominal'!$A$3:$CA$3,0),0)</f>
        <v>13.53</v>
      </c>
      <c r="BX185" s="32">
        <f>VLOOKUP($A185,'Annual_Prices-Nominal'!$A:$CA,MATCH(BX$3,'Annual_Prices-Nominal'!$A$3:$CA$3,0),0)</f>
        <v>9.4700000000000006</v>
      </c>
      <c r="BY185" s="32">
        <f>VLOOKUP($A185,'Annual_Prices-Nominal'!$A:$CA,MATCH(BY$3,'Annual_Prices-Nominal'!$A$3:$CA$3,0),0)</f>
        <v>4.0599999999999996</v>
      </c>
      <c r="BZ185" s="32">
        <f>VLOOKUP($A185,'Annual_Prices-Nominal'!$A:$CA,MATCH(BZ$3,'Annual_Prices-Nominal'!$A$3:$CA$3,0),0)</f>
        <v>4.0599999999999996</v>
      </c>
      <c r="CA185" s="32">
        <f>VLOOKUP($A185,'Annual_Prices-Nominal'!$A:$CA,MATCH(CA$3,'Annual_Prices-Nominal'!$A$3:$CA$3,0),0)</f>
        <v>4.1441189999999999</v>
      </c>
      <c r="CB185" s="38">
        <f>VLOOKUP($A185,'Annual_Prices-Nominal'!$A:$CA,MATCH(CB$3,'Annual_Prices-Nominal'!$A$3:$CA$3,0),0)</f>
        <v>1.4916259999999999</v>
      </c>
      <c r="CD185" s="39">
        <f>VLOOKUP($A185,GDP!$A$8:$D$50,3,0)</f>
        <v>2.0074016757444118E-2</v>
      </c>
    </row>
    <row r="186" spans="1:82" ht="14.4" x14ac:dyDescent="0.3">
      <c r="A186" s="23">
        <f t="shared" si="30"/>
        <v>2038</v>
      </c>
      <c r="B186" s="27">
        <f t="shared" ref="B186:B249" si="31">EDATE(B185,1)</f>
        <v>50465</v>
      </c>
      <c r="C186" s="31">
        <v>36.369759999999999</v>
      </c>
      <c r="D186" s="32">
        <v>36.571539999999999</v>
      </c>
      <c r="E186" s="32">
        <v>37.140830000000001</v>
      </c>
      <c r="F186" s="32">
        <v>36.943370000000002</v>
      </c>
      <c r="G186" s="32">
        <v>36.445700000000002</v>
      </c>
      <c r="H186" s="32">
        <v>35.472859999999997</v>
      </c>
      <c r="I186" s="32">
        <v>34.880000000000003</v>
      </c>
      <c r="J186" s="32">
        <v>35.369999999999997</v>
      </c>
      <c r="K186" s="32">
        <v>34.42</v>
      </c>
      <c r="L186" s="32">
        <v>35.35</v>
      </c>
      <c r="M186" s="32">
        <v>31.66</v>
      </c>
      <c r="N186" s="32">
        <v>34.19</v>
      </c>
      <c r="P186" s="32">
        <f>VLOOKUP($A186,'Annual_Prices-Nominal'!$A$4:$X$39,MATCH('Forecast-Peak_OffPeak-Nominal'!P$3,'Annual_Prices-Nominal'!$A$3:$X$3,0),FALSE)</f>
        <v>106.081</v>
      </c>
      <c r="Q186" s="32">
        <f>VLOOKUP($A186,'Annual_Prices-Nominal'!$A$4:$X$39,MATCH('Forecast-Peak_OffPeak-Nominal'!Q$3,'Annual_Prices-Nominal'!$A$3:$X$3,0),FALSE)</f>
        <v>106.98</v>
      </c>
      <c r="R186" s="32">
        <f>VLOOKUP($A186,'Annual_Prices-Nominal'!$A$4:$X$39,MATCH('Forecast-Peak_OffPeak-Nominal'!R$3,'Annual_Prices-Nominal'!$A$3:$X$3,0),FALSE)</f>
        <v>105.93</v>
      </c>
      <c r="S186" s="32">
        <f>VLOOKUP($A186,'Annual_Prices-Nominal'!$A$4:$X$39,MATCH('Forecast-Peak_OffPeak-Nominal'!S$3,'Annual_Prices-Nominal'!$A$3:$X$3,0),FALSE)</f>
        <v>104.99000000000001</v>
      </c>
      <c r="T186" s="32">
        <f>VLOOKUP($A186,'Annual_Prices-Nominal'!$A$4:$X$39,MATCH('Forecast-Peak_OffPeak-Nominal'!T$3,'Annual_Prices-Nominal'!$A$3:$X$3,0),FALSE)</f>
        <v>54.980273766619469</v>
      </c>
      <c r="U186" s="32">
        <f>VLOOKUP($A186,'Annual_Prices-Nominal'!$A$4:$X$39,MATCH('Forecast-Peak_OffPeak-Nominal'!U$3,'Annual_Prices-Nominal'!$A$3:$X$3,0),FALSE)</f>
        <v>50.89</v>
      </c>
      <c r="V186" s="32">
        <f>VLOOKUP($A186,'Annual_Prices-Nominal'!$A$4:$X$39,MATCH('Forecast-Peak_OffPeak-Nominal'!V$3,'Annual_Prices-Nominal'!$A$3:$X$3,0),FALSE)</f>
        <v>47.687833043478264</v>
      </c>
      <c r="W186" s="32">
        <f>VLOOKUP($A186,'Annual_Prices-Nominal'!$A$4:$X$39,MATCH('Forecast-Peak_OffPeak-Nominal'!W$3,'Annual_Prices-Nominal'!$A$3:$X$3,0),FALSE)</f>
        <v>20.170000000000002</v>
      </c>
      <c r="X186" s="32">
        <f>VLOOKUP($A186,'Annual_Prices-Nominal'!$A$4:$X$39,MATCH('Forecast-Peak_OffPeak-Nominal'!X$3,'Annual_Prices-Nominal'!$A$3:$X$3,0),FALSE)</f>
        <v>17.329999999999998</v>
      </c>
      <c r="Y186" s="38">
        <f>VLOOKUP($A186,'Annual_Prices-Nominal'!$A$4:$X$39,MATCH('Forecast-Peak_OffPeak-Nominal'!Y$3,'Annual_Prices-Nominal'!$A$3:$X$3,0),FALSE)</f>
        <v>46.332851063829786</v>
      </c>
      <c r="AA186" s="31">
        <v>5.3</v>
      </c>
      <c r="AB186" s="32">
        <v>5.0199999999999996</v>
      </c>
      <c r="AC186" s="32">
        <v>4.82</v>
      </c>
      <c r="AD186" s="32">
        <v>5.52</v>
      </c>
      <c r="AE186" s="32">
        <v>5.28</v>
      </c>
      <c r="AF186" s="32">
        <v>4.92</v>
      </c>
      <c r="AG186" s="38">
        <v>0.40315839055488062</v>
      </c>
      <c r="AI186" s="32">
        <v>5.7466654657052016</v>
      </c>
      <c r="AJ186" s="38">
        <v>5.3492395567035533</v>
      </c>
      <c r="AL186" s="33">
        <v>0.70675511094370691</v>
      </c>
      <c r="AM186" s="33">
        <v>0.92528870421175213</v>
      </c>
      <c r="AO186" s="34">
        <f>VLOOKUP($A186,'Annual_Prices-Nominal'!$A$4:$CH$39,MATCH('Forecast-Peak_OffPeak-Nominal'!AO$3,'Annual_Prices-Nominal'!$A$3:$CH$3,0),FALSE)</f>
        <v>2</v>
      </c>
      <c r="AP186" s="35">
        <f>VLOOKUP($A186,'Annual_Prices-Nominal'!$A$4:$CH$39,MATCH('Forecast-Peak_OffPeak-Nominal'!AP$3,'Annual_Prices-Nominal'!$A$3:$CH$3,0),FALSE)</f>
        <v>2</v>
      </c>
      <c r="AQ186" s="36">
        <f>IF(AND(MONTH($B186)&gt;=5,MONTH($B186)&lt;=9),VLOOKUP($A186,'Annual_Prices-Nominal'!$A$1:$AQ$39,MATCH('Forecast-Peak_OffPeak-Nominal'!AQ$2,'Annual_Prices-Nominal'!$A$2:$AQ$2,0),FALSE),0)</f>
        <v>0</v>
      </c>
      <c r="AR186" s="37">
        <f>IF(AND(MONTH($B186)&gt;=5,MONTH($B186)&lt;=9),VLOOKUP($A186,'Annual_Prices-Nominal'!$A$1:$AQ$39,MATCH('Forecast-Peak_OffPeak-Nominal'!AR$2,'Annual_Prices-Nominal'!$A$2:$AQ$2,0),FALSE),0)</f>
        <v>0</v>
      </c>
      <c r="AT186" s="83">
        <f>VLOOKUP($A186,'Annual_Prices-Nominal'!$A$4:$CH$39,MATCH('Forecast-Peak_OffPeak-Nominal'!AT$3,'Annual_Prices-Nominal'!$A$3:$CH$3,0),FALSE)</f>
        <v>18.96</v>
      </c>
      <c r="AU186" s="38">
        <f>VLOOKUP($A186,'Annual_Prices-Nominal'!$A$4:$CH$39,MATCH('Forecast-Peak_OffPeak-Nominal'!AU$3,'Annual_Prices-Nominal'!$A$3:$CH$3,0),FALSE)</f>
        <v>18.96</v>
      </c>
      <c r="AV186" s="38">
        <f>VLOOKUP($A186,'Annual_Prices-Nominal'!$A$4:$CH$39,MATCH('Forecast-Peak_OffPeak-Nominal'!AV$3,'Annual_Prices-Nominal'!$A$3:$CH$3,0),FALSE)</f>
        <v>0</v>
      </c>
      <c r="AX186" s="31">
        <f t="shared" si="24"/>
        <v>7.2449721115537855</v>
      </c>
      <c r="AY186" s="32">
        <f t="shared" si="25"/>
        <v>7.5489491869918703</v>
      </c>
      <c r="AZ186" s="32">
        <f t="shared" si="26"/>
        <v>7.4076626016260168</v>
      </c>
      <c r="BA186" s="32">
        <f t="shared" si="27"/>
        <v>6.6060606060606064</v>
      </c>
      <c r="BB186" s="32">
        <f t="shared" si="28"/>
        <v>6.5189393939393936</v>
      </c>
      <c r="BC186" s="38">
        <f t="shared" si="29"/>
        <v>5.7355072463768124</v>
      </c>
      <c r="BE186" s="60">
        <v>234.17645035579372</v>
      </c>
      <c r="BF186" s="38">
        <v>311.10460647536286</v>
      </c>
      <c r="BH186" s="31">
        <f>VLOOKUP($A186,'Annual_Prices-Nominal'!$A:$CA,MATCH(BH$3,'Annual_Prices-Nominal'!$A$3:$CA$3,0),0)</f>
        <v>36</v>
      </c>
      <c r="BI186" s="31">
        <f>VLOOKUP($A186,'Annual_Prices-Nominal'!$A:$CA,MATCH(BI$3,'Annual_Prices-Nominal'!$A$3:$CA$3,0),0)</f>
        <v>3.5604809999999998</v>
      </c>
      <c r="BJ186" s="32">
        <f>VLOOKUP($A186,'Annual_Prices-Nominal'!$A:$CA,MATCH(BJ$3,'Annual_Prices-Nominal'!$A$3:$CA$3,0),0)</f>
        <v>3.5604809999999998</v>
      </c>
      <c r="BK186" s="32">
        <f>VLOOKUP($A186,'Annual_Prices-Nominal'!$A:$CA,MATCH(BK$3,'Annual_Prices-Nominal'!$A$3:$CA$3,0),0)</f>
        <v>13.53</v>
      </c>
      <c r="BL186" s="32">
        <f>VLOOKUP($A186,'Annual_Prices-Nominal'!$A:$CA,MATCH(BL$3,'Annual_Prices-Nominal'!$A$3:$CA$3,0),0)</f>
        <v>13.53</v>
      </c>
      <c r="BM186" s="32">
        <f>VLOOKUP($A186,'Annual_Prices-Nominal'!$A:$CA,MATCH(BM$3,'Annual_Prices-Nominal'!$A$3:$CA$3,0),0)</f>
        <v>4.0599999999999996</v>
      </c>
      <c r="BN186" s="32">
        <f>VLOOKUP($A186,'Annual_Prices-Nominal'!$A:$CA,MATCH(BN$3,'Annual_Prices-Nominal'!$A$3:$CA$3,0),0)</f>
        <v>4.0599999999999996</v>
      </c>
      <c r="BO186" s="32">
        <f>VLOOKUP($A186,'Annual_Prices-Nominal'!$A:$CA,MATCH(BO$3,'Annual_Prices-Nominal'!$A$3:$CA$3,0),0)</f>
        <v>4.0599999999999996</v>
      </c>
      <c r="BP186" s="32">
        <f>VLOOKUP($A186,'Annual_Prices-Nominal'!$A:$CA,MATCH(BP$3,'Annual_Prices-Nominal'!$A$3:$CA$3,0),0)</f>
        <v>4.0599999999999996</v>
      </c>
      <c r="BQ186" s="32">
        <f>VLOOKUP($A186,'Annual_Prices-Nominal'!$A:$CA,MATCH(BQ$3,'Annual_Prices-Nominal'!$A$3:$CA$3,0),0)</f>
        <v>13.53</v>
      </c>
      <c r="BR186" s="32">
        <f>VLOOKUP($A186,'Annual_Prices-Nominal'!$A:$CA,MATCH(BR$3,'Annual_Prices-Nominal'!$A$3:$CA$3,0),0)</f>
        <v>21.65</v>
      </c>
      <c r="BS186" s="32">
        <f>VLOOKUP($A186,'Annual_Prices-Nominal'!$A:$CA,MATCH(BS$3,'Annual_Prices-Nominal'!$A$3:$CA$3,0),0)</f>
        <v>20.3</v>
      </c>
      <c r="BT186" s="32">
        <f>VLOOKUP($A186,'Annual_Prices-Nominal'!$A:$CA,MATCH(BT$3,'Annual_Prices-Nominal'!$A$3:$CA$3,0),0)</f>
        <v>16.239999999999998</v>
      </c>
      <c r="BU186" s="32">
        <f>VLOOKUP($A186,'Annual_Prices-Nominal'!$A:$CA,MATCH(BU$3,'Annual_Prices-Nominal'!$A$3:$CA$3,0),0)</f>
        <v>16.239999999999998</v>
      </c>
      <c r="BV186" s="32">
        <f>VLOOKUP($A186,'Annual_Prices-Nominal'!$A:$CA,MATCH(BV$3,'Annual_Prices-Nominal'!$A$3:$CA$3,0),0)</f>
        <v>16.239999999999998</v>
      </c>
      <c r="BW186" s="32">
        <f>VLOOKUP($A186,'Annual_Prices-Nominal'!$A:$CA,MATCH(BW$3,'Annual_Prices-Nominal'!$A$3:$CA$3,0),0)</f>
        <v>13.53</v>
      </c>
      <c r="BX186" s="32">
        <f>VLOOKUP($A186,'Annual_Prices-Nominal'!$A:$CA,MATCH(BX$3,'Annual_Prices-Nominal'!$A$3:$CA$3,0),0)</f>
        <v>9.4700000000000006</v>
      </c>
      <c r="BY186" s="32">
        <f>VLOOKUP($A186,'Annual_Prices-Nominal'!$A:$CA,MATCH(BY$3,'Annual_Prices-Nominal'!$A$3:$CA$3,0),0)</f>
        <v>4.0599999999999996</v>
      </c>
      <c r="BZ186" s="32">
        <f>VLOOKUP($A186,'Annual_Prices-Nominal'!$A:$CA,MATCH(BZ$3,'Annual_Prices-Nominal'!$A$3:$CA$3,0),0)</f>
        <v>4.0599999999999996</v>
      </c>
      <c r="CA186" s="32">
        <f>VLOOKUP($A186,'Annual_Prices-Nominal'!$A:$CA,MATCH(CA$3,'Annual_Prices-Nominal'!$A$3:$CA$3,0),0)</f>
        <v>4.1441189999999999</v>
      </c>
      <c r="CB186" s="38">
        <f>VLOOKUP($A186,'Annual_Prices-Nominal'!$A:$CA,MATCH(CB$3,'Annual_Prices-Nominal'!$A$3:$CA$3,0),0)</f>
        <v>1.4916259999999999</v>
      </c>
      <c r="CD186" s="39">
        <f>VLOOKUP($A186,GDP!$A$8:$D$50,3,0)</f>
        <v>2.0074016757444118E-2</v>
      </c>
    </row>
    <row r="187" spans="1:82" ht="14.4" x14ac:dyDescent="0.3">
      <c r="A187" s="23">
        <f t="shared" si="30"/>
        <v>2038</v>
      </c>
      <c r="B187" s="27">
        <f t="shared" si="31"/>
        <v>50496</v>
      </c>
      <c r="C187" s="31">
        <v>33.96828</v>
      </c>
      <c r="D187" s="32">
        <v>33.469290000000001</v>
      </c>
      <c r="E187" s="32">
        <v>37.837969999999999</v>
      </c>
      <c r="F187" s="32">
        <v>34.722839999999998</v>
      </c>
      <c r="G187" s="32">
        <v>37.529609999999998</v>
      </c>
      <c r="H187" s="32">
        <v>33.957039999999999</v>
      </c>
      <c r="I187" s="32">
        <v>33.67</v>
      </c>
      <c r="J187" s="32">
        <v>33.93</v>
      </c>
      <c r="K187" s="32">
        <v>33.54</v>
      </c>
      <c r="L187" s="32">
        <v>33.78</v>
      </c>
      <c r="M187" s="32">
        <v>32.01</v>
      </c>
      <c r="N187" s="32">
        <v>32.33</v>
      </c>
      <c r="P187" s="32">
        <f>VLOOKUP($A187,'Annual_Prices-Nominal'!$A$4:$X$39,MATCH('Forecast-Peak_OffPeak-Nominal'!P$3,'Annual_Prices-Nominal'!$A$3:$X$3,0),FALSE)</f>
        <v>106.081</v>
      </c>
      <c r="Q187" s="32">
        <f>VLOOKUP($A187,'Annual_Prices-Nominal'!$A$4:$X$39,MATCH('Forecast-Peak_OffPeak-Nominal'!Q$3,'Annual_Prices-Nominal'!$A$3:$X$3,0),FALSE)</f>
        <v>106.98</v>
      </c>
      <c r="R187" s="32">
        <f>VLOOKUP($A187,'Annual_Prices-Nominal'!$A$4:$X$39,MATCH('Forecast-Peak_OffPeak-Nominal'!R$3,'Annual_Prices-Nominal'!$A$3:$X$3,0),FALSE)</f>
        <v>105.93</v>
      </c>
      <c r="S187" s="32">
        <f>VLOOKUP($A187,'Annual_Prices-Nominal'!$A$4:$X$39,MATCH('Forecast-Peak_OffPeak-Nominal'!S$3,'Annual_Prices-Nominal'!$A$3:$X$3,0),FALSE)</f>
        <v>104.99000000000001</v>
      </c>
      <c r="T187" s="32">
        <f>VLOOKUP($A187,'Annual_Prices-Nominal'!$A$4:$X$39,MATCH('Forecast-Peak_OffPeak-Nominal'!T$3,'Annual_Prices-Nominal'!$A$3:$X$3,0),FALSE)</f>
        <v>54.980273766619469</v>
      </c>
      <c r="U187" s="32">
        <f>VLOOKUP($A187,'Annual_Prices-Nominal'!$A$4:$X$39,MATCH('Forecast-Peak_OffPeak-Nominal'!U$3,'Annual_Prices-Nominal'!$A$3:$X$3,0),FALSE)</f>
        <v>50.89</v>
      </c>
      <c r="V187" s="32">
        <f>VLOOKUP($A187,'Annual_Prices-Nominal'!$A$4:$X$39,MATCH('Forecast-Peak_OffPeak-Nominal'!V$3,'Annual_Prices-Nominal'!$A$3:$X$3,0),FALSE)</f>
        <v>47.687833043478264</v>
      </c>
      <c r="W187" s="32">
        <f>VLOOKUP($A187,'Annual_Prices-Nominal'!$A$4:$X$39,MATCH('Forecast-Peak_OffPeak-Nominal'!W$3,'Annual_Prices-Nominal'!$A$3:$X$3,0),FALSE)</f>
        <v>20.170000000000002</v>
      </c>
      <c r="X187" s="32">
        <f>VLOOKUP($A187,'Annual_Prices-Nominal'!$A$4:$X$39,MATCH('Forecast-Peak_OffPeak-Nominal'!X$3,'Annual_Prices-Nominal'!$A$3:$X$3,0),FALSE)</f>
        <v>17.329999999999998</v>
      </c>
      <c r="Y187" s="38">
        <f>VLOOKUP($A187,'Annual_Prices-Nominal'!$A$4:$X$39,MATCH('Forecast-Peak_OffPeak-Nominal'!Y$3,'Annual_Prices-Nominal'!$A$3:$X$3,0),FALSE)</f>
        <v>46.332851063829786</v>
      </c>
      <c r="AA187" s="31">
        <v>4.8</v>
      </c>
      <c r="AB187" s="32">
        <v>4.3899999999999997</v>
      </c>
      <c r="AC187" s="32">
        <v>4.49</v>
      </c>
      <c r="AD187" s="32">
        <v>4.74</v>
      </c>
      <c r="AE187" s="32">
        <v>4.79</v>
      </c>
      <c r="AF187" s="32">
        <v>4.51</v>
      </c>
      <c r="AG187" s="38">
        <v>0.40315839055488062</v>
      </c>
      <c r="AI187" s="32">
        <v>5.2494592863617919</v>
      </c>
      <c r="AJ187" s="38">
        <v>4.8520333773601436</v>
      </c>
      <c r="AL187" s="33">
        <v>0.69711232635114573</v>
      </c>
      <c r="AM187" s="33">
        <v>0.91564591961919095</v>
      </c>
      <c r="AO187" s="34">
        <f>VLOOKUP($A187,'Annual_Prices-Nominal'!$A$4:$CH$39,MATCH('Forecast-Peak_OffPeak-Nominal'!AO$3,'Annual_Prices-Nominal'!$A$3:$CH$3,0),FALSE)</f>
        <v>2</v>
      </c>
      <c r="AP187" s="35">
        <f>VLOOKUP($A187,'Annual_Prices-Nominal'!$A$4:$CH$39,MATCH('Forecast-Peak_OffPeak-Nominal'!AP$3,'Annual_Prices-Nominal'!$A$3:$CH$3,0),FALSE)</f>
        <v>2</v>
      </c>
      <c r="AQ187" s="36">
        <f>IF(AND(MONTH($B187)&gt;=5,MONTH($B187)&lt;=9),VLOOKUP($A187,'Annual_Prices-Nominal'!$A$1:$AQ$39,MATCH('Forecast-Peak_OffPeak-Nominal'!AQ$2,'Annual_Prices-Nominal'!$A$2:$AQ$2,0),FALSE),0)</f>
        <v>0</v>
      </c>
      <c r="AR187" s="37">
        <f>IF(AND(MONTH($B187)&gt;=5,MONTH($B187)&lt;=9),VLOOKUP($A187,'Annual_Prices-Nominal'!$A$1:$AQ$39,MATCH('Forecast-Peak_OffPeak-Nominal'!AR$2,'Annual_Prices-Nominal'!$A$2:$AQ$2,0),FALSE),0)</f>
        <v>0</v>
      </c>
      <c r="AT187" s="83">
        <f>VLOOKUP($A187,'Annual_Prices-Nominal'!$A$4:$CH$39,MATCH('Forecast-Peak_OffPeak-Nominal'!AT$3,'Annual_Prices-Nominal'!$A$3:$CH$3,0),FALSE)</f>
        <v>18.96</v>
      </c>
      <c r="AU187" s="38">
        <f>VLOOKUP($A187,'Annual_Prices-Nominal'!$A$4:$CH$39,MATCH('Forecast-Peak_OffPeak-Nominal'!AU$3,'Annual_Prices-Nominal'!$A$3:$CH$3,0),FALSE)</f>
        <v>18.96</v>
      </c>
      <c r="AV187" s="38">
        <f>VLOOKUP($A187,'Annual_Prices-Nominal'!$A$4:$CH$39,MATCH('Forecast-Peak_OffPeak-Nominal'!AV$3,'Annual_Prices-Nominal'!$A$3:$CH$3,0),FALSE)</f>
        <v>0</v>
      </c>
      <c r="AX187" s="31">
        <f t="shared" si="24"/>
        <v>7.7376492027334853</v>
      </c>
      <c r="AY187" s="32">
        <f t="shared" si="25"/>
        <v>8.3897937915742791</v>
      </c>
      <c r="AZ187" s="32">
        <f t="shared" si="26"/>
        <v>8.3214212860310415</v>
      </c>
      <c r="BA187" s="32">
        <f t="shared" si="27"/>
        <v>7.0292275574112741</v>
      </c>
      <c r="BB187" s="32">
        <f t="shared" si="28"/>
        <v>7.0020876826722338</v>
      </c>
      <c r="BC187" s="38">
        <f t="shared" si="29"/>
        <v>6.7531645569620249</v>
      </c>
      <c r="BE187" s="60">
        <v>234.17645035579372</v>
      </c>
      <c r="BF187" s="38">
        <v>311.10460647536286</v>
      </c>
      <c r="BH187" s="31">
        <f>VLOOKUP($A187,'Annual_Prices-Nominal'!$A:$CA,MATCH(BH$3,'Annual_Prices-Nominal'!$A$3:$CA$3,0),0)</f>
        <v>36</v>
      </c>
      <c r="BI187" s="31">
        <f>VLOOKUP($A187,'Annual_Prices-Nominal'!$A:$CA,MATCH(BI$3,'Annual_Prices-Nominal'!$A$3:$CA$3,0),0)</f>
        <v>3.5604809999999998</v>
      </c>
      <c r="BJ187" s="32">
        <f>VLOOKUP($A187,'Annual_Prices-Nominal'!$A:$CA,MATCH(BJ$3,'Annual_Prices-Nominal'!$A$3:$CA$3,0),0)</f>
        <v>3.5604809999999998</v>
      </c>
      <c r="BK187" s="32">
        <f>VLOOKUP($A187,'Annual_Prices-Nominal'!$A:$CA,MATCH(BK$3,'Annual_Prices-Nominal'!$A$3:$CA$3,0),0)</f>
        <v>13.53</v>
      </c>
      <c r="BL187" s="32">
        <f>VLOOKUP($A187,'Annual_Prices-Nominal'!$A:$CA,MATCH(BL$3,'Annual_Prices-Nominal'!$A$3:$CA$3,0),0)</f>
        <v>13.53</v>
      </c>
      <c r="BM187" s="32">
        <f>VLOOKUP($A187,'Annual_Prices-Nominal'!$A:$CA,MATCH(BM$3,'Annual_Prices-Nominal'!$A$3:$CA$3,0),0)</f>
        <v>4.0599999999999996</v>
      </c>
      <c r="BN187" s="32">
        <f>VLOOKUP($A187,'Annual_Prices-Nominal'!$A:$CA,MATCH(BN$3,'Annual_Prices-Nominal'!$A$3:$CA$3,0),0)</f>
        <v>4.0599999999999996</v>
      </c>
      <c r="BO187" s="32">
        <f>VLOOKUP($A187,'Annual_Prices-Nominal'!$A:$CA,MATCH(BO$3,'Annual_Prices-Nominal'!$A$3:$CA$3,0),0)</f>
        <v>4.0599999999999996</v>
      </c>
      <c r="BP187" s="32">
        <f>VLOOKUP($A187,'Annual_Prices-Nominal'!$A:$CA,MATCH(BP$3,'Annual_Prices-Nominal'!$A$3:$CA$3,0),0)</f>
        <v>4.0599999999999996</v>
      </c>
      <c r="BQ187" s="32">
        <f>VLOOKUP($A187,'Annual_Prices-Nominal'!$A:$CA,MATCH(BQ$3,'Annual_Prices-Nominal'!$A$3:$CA$3,0),0)</f>
        <v>13.53</v>
      </c>
      <c r="BR187" s="32">
        <f>VLOOKUP($A187,'Annual_Prices-Nominal'!$A:$CA,MATCH(BR$3,'Annual_Prices-Nominal'!$A$3:$CA$3,0),0)</f>
        <v>21.65</v>
      </c>
      <c r="BS187" s="32">
        <f>VLOOKUP($A187,'Annual_Prices-Nominal'!$A:$CA,MATCH(BS$3,'Annual_Prices-Nominal'!$A$3:$CA$3,0),0)</f>
        <v>20.3</v>
      </c>
      <c r="BT187" s="32">
        <f>VLOOKUP($A187,'Annual_Prices-Nominal'!$A:$CA,MATCH(BT$3,'Annual_Prices-Nominal'!$A$3:$CA$3,0),0)</f>
        <v>16.239999999999998</v>
      </c>
      <c r="BU187" s="32">
        <f>VLOOKUP($A187,'Annual_Prices-Nominal'!$A:$CA,MATCH(BU$3,'Annual_Prices-Nominal'!$A$3:$CA$3,0),0)</f>
        <v>16.239999999999998</v>
      </c>
      <c r="BV187" s="32">
        <f>VLOOKUP($A187,'Annual_Prices-Nominal'!$A:$CA,MATCH(BV$3,'Annual_Prices-Nominal'!$A$3:$CA$3,0),0)</f>
        <v>16.239999999999998</v>
      </c>
      <c r="BW187" s="32">
        <f>VLOOKUP($A187,'Annual_Prices-Nominal'!$A:$CA,MATCH(BW$3,'Annual_Prices-Nominal'!$A$3:$CA$3,0),0)</f>
        <v>13.53</v>
      </c>
      <c r="BX187" s="32">
        <f>VLOOKUP($A187,'Annual_Prices-Nominal'!$A:$CA,MATCH(BX$3,'Annual_Prices-Nominal'!$A$3:$CA$3,0),0)</f>
        <v>9.4700000000000006</v>
      </c>
      <c r="BY187" s="32">
        <f>VLOOKUP($A187,'Annual_Prices-Nominal'!$A:$CA,MATCH(BY$3,'Annual_Prices-Nominal'!$A$3:$CA$3,0),0)</f>
        <v>4.0599999999999996</v>
      </c>
      <c r="BZ187" s="32">
        <f>VLOOKUP($A187,'Annual_Prices-Nominal'!$A:$CA,MATCH(BZ$3,'Annual_Prices-Nominal'!$A$3:$CA$3,0),0)</f>
        <v>4.0599999999999996</v>
      </c>
      <c r="CA187" s="32">
        <f>VLOOKUP($A187,'Annual_Prices-Nominal'!$A:$CA,MATCH(CA$3,'Annual_Prices-Nominal'!$A$3:$CA$3,0),0)</f>
        <v>4.1441189999999999</v>
      </c>
      <c r="CB187" s="38">
        <f>VLOOKUP($A187,'Annual_Prices-Nominal'!$A:$CA,MATCH(CB$3,'Annual_Prices-Nominal'!$A$3:$CA$3,0),0)</f>
        <v>1.4916259999999999</v>
      </c>
      <c r="CD187" s="39">
        <f>VLOOKUP($A187,GDP!$A$8:$D$50,3,0)</f>
        <v>2.0074016757444118E-2</v>
      </c>
    </row>
    <row r="188" spans="1:82" ht="14.4" x14ac:dyDescent="0.3">
      <c r="A188" s="23">
        <f t="shared" si="30"/>
        <v>2038</v>
      </c>
      <c r="B188" s="27">
        <f t="shared" si="31"/>
        <v>50526</v>
      </c>
      <c r="C188" s="31">
        <v>38.171010000000003</v>
      </c>
      <c r="D188" s="32">
        <v>34.379890000000003</v>
      </c>
      <c r="E188" s="32">
        <v>44.083440000000003</v>
      </c>
      <c r="F188" s="32">
        <v>39.336779999999997</v>
      </c>
      <c r="G188" s="32">
        <v>43.720779999999998</v>
      </c>
      <c r="H188" s="32">
        <v>37.422759999999997</v>
      </c>
      <c r="I188" s="32">
        <v>36.369999999999997</v>
      </c>
      <c r="J188" s="32">
        <v>35.700000000000003</v>
      </c>
      <c r="K188" s="32">
        <v>36.19</v>
      </c>
      <c r="L188" s="32">
        <v>35.630000000000003</v>
      </c>
      <c r="M188" s="32">
        <v>34.89</v>
      </c>
      <c r="N188" s="32">
        <v>35.020000000000003</v>
      </c>
      <c r="P188" s="32">
        <f>VLOOKUP($A188,'Annual_Prices-Nominal'!$A$4:$X$39,MATCH('Forecast-Peak_OffPeak-Nominal'!P$3,'Annual_Prices-Nominal'!$A$3:$X$3,0),FALSE)</f>
        <v>106.081</v>
      </c>
      <c r="Q188" s="32">
        <f>VLOOKUP($A188,'Annual_Prices-Nominal'!$A$4:$X$39,MATCH('Forecast-Peak_OffPeak-Nominal'!Q$3,'Annual_Prices-Nominal'!$A$3:$X$3,0),FALSE)</f>
        <v>106.98</v>
      </c>
      <c r="R188" s="32">
        <f>VLOOKUP($A188,'Annual_Prices-Nominal'!$A$4:$X$39,MATCH('Forecast-Peak_OffPeak-Nominal'!R$3,'Annual_Prices-Nominal'!$A$3:$X$3,0),FALSE)</f>
        <v>105.93</v>
      </c>
      <c r="S188" s="32">
        <f>VLOOKUP($A188,'Annual_Prices-Nominal'!$A$4:$X$39,MATCH('Forecast-Peak_OffPeak-Nominal'!S$3,'Annual_Prices-Nominal'!$A$3:$X$3,0),FALSE)</f>
        <v>104.99000000000001</v>
      </c>
      <c r="T188" s="32">
        <f>VLOOKUP($A188,'Annual_Prices-Nominal'!$A$4:$X$39,MATCH('Forecast-Peak_OffPeak-Nominal'!T$3,'Annual_Prices-Nominal'!$A$3:$X$3,0),FALSE)</f>
        <v>54.980273766619469</v>
      </c>
      <c r="U188" s="32">
        <f>VLOOKUP($A188,'Annual_Prices-Nominal'!$A$4:$X$39,MATCH('Forecast-Peak_OffPeak-Nominal'!U$3,'Annual_Prices-Nominal'!$A$3:$X$3,0),FALSE)</f>
        <v>50.89</v>
      </c>
      <c r="V188" s="32">
        <f>VLOOKUP($A188,'Annual_Prices-Nominal'!$A$4:$X$39,MATCH('Forecast-Peak_OffPeak-Nominal'!V$3,'Annual_Prices-Nominal'!$A$3:$X$3,0),FALSE)</f>
        <v>47.687833043478264</v>
      </c>
      <c r="W188" s="32">
        <f>VLOOKUP($A188,'Annual_Prices-Nominal'!$A$4:$X$39,MATCH('Forecast-Peak_OffPeak-Nominal'!W$3,'Annual_Prices-Nominal'!$A$3:$X$3,0),FALSE)</f>
        <v>20.170000000000002</v>
      </c>
      <c r="X188" s="32">
        <f>VLOOKUP($A188,'Annual_Prices-Nominal'!$A$4:$X$39,MATCH('Forecast-Peak_OffPeak-Nominal'!X$3,'Annual_Prices-Nominal'!$A$3:$X$3,0),FALSE)</f>
        <v>17.329999999999998</v>
      </c>
      <c r="Y188" s="38">
        <f>VLOOKUP($A188,'Annual_Prices-Nominal'!$A$4:$X$39,MATCH('Forecast-Peak_OffPeak-Nominal'!Y$3,'Annual_Prices-Nominal'!$A$3:$X$3,0),FALSE)</f>
        <v>46.332851063829786</v>
      </c>
      <c r="AA188" s="31">
        <v>4.83</v>
      </c>
      <c r="AB188" s="32">
        <v>4.42</v>
      </c>
      <c r="AC188" s="32">
        <v>4.08</v>
      </c>
      <c r="AD188" s="32">
        <v>4.7699999999999996</v>
      </c>
      <c r="AE188" s="32">
        <v>4.8099999999999996</v>
      </c>
      <c r="AF188" s="32">
        <v>4.5999999999999996</v>
      </c>
      <c r="AG188" s="38">
        <v>0.40315839055488062</v>
      </c>
      <c r="AI188" s="32">
        <v>5.2722727489027816</v>
      </c>
      <c r="AJ188" s="38">
        <v>4.8748468399011333</v>
      </c>
      <c r="AL188" s="33">
        <v>0.68922529244735875</v>
      </c>
      <c r="AM188" s="33">
        <v>0.90775888571540397</v>
      </c>
      <c r="AO188" s="34">
        <f>VLOOKUP($A188,'Annual_Prices-Nominal'!$A$4:$CH$39,MATCH('Forecast-Peak_OffPeak-Nominal'!AO$3,'Annual_Prices-Nominal'!$A$3:$CH$3,0),FALSE)</f>
        <v>2</v>
      </c>
      <c r="AP188" s="35">
        <f>VLOOKUP($A188,'Annual_Prices-Nominal'!$A$4:$CH$39,MATCH('Forecast-Peak_OffPeak-Nominal'!AP$3,'Annual_Prices-Nominal'!$A$3:$CH$3,0),FALSE)</f>
        <v>2</v>
      </c>
      <c r="AQ188" s="36">
        <f>IF(AND(MONTH($B188)&gt;=5,MONTH($B188)&lt;=9),VLOOKUP($A188,'Annual_Prices-Nominal'!$A$1:$AQ$39,MATCH('Forecast-Peak_OffPeak-Nominal'!AQ$2,'Annual_Prices-Nominal'!$A$2:$AQ$2,0),FALSE),0)</f>
        <v>365</v>
      </c>
      <c r="AR188" s="37">
        <f>IF(AND(MONTH($B188)&gt;=5,MONTH($B188)&lt;=9),VLOOKUP($A188,'Annual_Prices-Nominal'!$A$1:$AQ$39,MATCH('Forecast-Peak_OffPeak-Nominal'!AR$2,'Annual_Prices-Nominal'!$A$2:$AQ$2,0),FALSE),0)</f>
        <v>2500</v>
      </c>
      <c r="AT188" s="83">
        <f>VLOOKUP($A188,'Annual_Prices-Nominal'!$A$4:$CH$39,MATCH('Forecast-Peak_OffPeak-Nominal'!AT$3,'Annual_Prices-Nominal'!$A$3:$CH$3,0),FALSE)</f>
        <v>18.96</v>
      </c>
      <c r="AU188" s="38">
        <f>VLOOKUP($A188,'Annual_Prices-Nominal'!$A$4:$CH$39,MATCH('Forecast-Peak_OffPeak-Nominal'!AU$3,'Annual_Prices-Nominal'!$A$3:$CH$3,0),FALSE)</f>
        <v>18.96</v>
      </c>
      <c r="AV188" s="38">
        <f>VLOOKUP($A188,'Annual_Prices-Nominal'!$A$4:$CH$39,MATCH('Forecast-Peak_OffPeak-Nominal'!AV$3,'Annual_Prices-Nominal'!$A$3:$CH$3,0),FALSE)</f>
        <v>0</v>
      </c>
      <c r="AX188" s="31">
        <f t="shared" si="24"/>
        <v>8.6359751131221731</v>
      </c>
      <c r="AY188" s="32">
        <f t="shared" si="25"/>
        <v>9.5833565217391321</v>
      </c>
      <c r="AZ188" s="32">
        <f t="shared" si="26"/>
        <v>9.5045173913043488</v>
      </c>
      <c r="BA188" s="32">
        <f t="shared" si="27"/>
        <v>7.5613305613305615</v>
      </c>
      <c r="BB188" s="32">
        <f t="shared" si="28"/>
        <v>7.5239085239085242</v>
      </c>
      <c r="BC188" s="38">
        <f t="shared" si="29"/>
        <v>7.3144654088050318</v>
      </c>
      <c r="BE188" s="60">
        <v>234.17645035579372</v>
      </c>
      <c r="BF188" s="38">
        <v>311.10460647536286</v>
      </c>
      <c r="BH188" s="31">
        <f>VLOOKUP($A188,'Annual_Prices-Nominal'!$A:$CA,MATCH(BH$3,'Annual_Prices-Nominal'!$A$3:$CA$3,0),0)</f>
        <v>36</v>
      </c>
      <c r="BI188" s="31">
        <f>VLOOKUP($A188,'Annual_Prices-Nominal'!$A:$CA,MATCH(BI$3,'Annual_Prices-Nominal'!$A$3:$CA$3,0),0)</f>
        <v>3.5604809999999998</v>
      </c>
      <c r="BJ188" s="32">
        <f>VLOOKUP($A188,'Annual_Prices-Nominal'!$A:$CA,MATCH(BJ$3,'Annual_Prices-Nominal'!$A$3:$CA$3,0),0)</f>
        <v>3.5604809999999998</v>
      </c>
      <c r="BK188" s="32">
        <f>VLOOKUP($A188,'Annual_Prices-Nominal'!$A:$CA,MATCH(BK$3,'Annual_Prices-Nominal'!$A$3:$CA$3,0),0)</f>
        <v>13.53</v>
      </c>
      <c r="BL188" s="32">
        <f>VLOOKUP($A188,'Annual_Prices-Nominal'!$A:$CA,MATCH(BL$3,'Annual_Prices-Nominal'!$A$3:$CA$3,0),0)</f>
        <v>13.53</v>
      </c>
      <c r="BM188" s="32">
        <f>VLOOKUP($A188,'Annual_Prices-Nominal'!$A:$CA,MATCH(BM$3,'Annual_Prices-Nominal'!$A$3:$CA$3,0),0)</f>
        <v>4.0599999999999996</v>
      </c>
      <c r="BN188" s="32">
        <f>VLOOKUP($A188,'Annual_Prices-Nominal'!$A:$CA,MATCH(BN$3,'Annual_Prices-Nominal'!$A$3:$CA$3,0),0)</f>
        <v>4.0599999999999996</v>
      </c>
      <c r="BO188" s="32">
        <f>VLOOKUP($A188,'Annual_Prices-Nominal'!$A:$CA,MATCH(BO$3,'Annual_Prices-Nominal'!$A$3:$CA$3,0),0)</f>
        <v>4.0599999999999996</v>
      </c>
      <c r="BP188" s="32">
        <f>VLOOKUP($A188,'Annual_Prices-Nominal'!$A:$CA,MATCH(BP$3,'Annual_Prices-Nominal'!$A$3:$CA$3,0),0)</f>
        <v>4.0599999999999996</v>
      </c>
      <c r="BQ188" s="32">
        <f>VLOOKUP($A188,'Annual_Prices-Nominal'!$A:$CA,MATCH(BQ$3,'Annual_Prices-Nominal'!$A$3:$CA$3,0),0)</f>
        <v>13.53</v>
      </c>
      <c r="BR188" s="32">
        <f>VLOOKUP($A188,'Annual_Prices-Nominal'!$A:$CA,MATCH(BR$3,'Annual_Prices-Nominal'!$A$3:$CA$3,0),0)</f>
        <v>21.65</v>
      </c>
      <c r="BS188" s="32">
        <f>VLOOKUP($A188,'Annual_Prices-Nominal'!$A:$CA,MATCH(BS$3,'Annual_Prices-Nominal'!$A$3:$CA$3,0),0)</f>
        <v>20.3</v>
      </c>
      <c r="BT188" s="32">
        <f>VLOOKUP($A188,'Annual_Prices-Nominal'!$A:$CA,MATCH(BT$3,'Annual_Prices-Nominal'!$A$3:$CA$3,0),0)</f>
        <v>16.239999999999998</v>
      </c>
      <c r="BU188" s="32">
        <f>VLOOKUP($A188,'Annual_Prices-Nominal'!$A:$CA,MATCH(BU$3,'Annual_Prices-Nominal'!$A$3:$CA$3,0),0)</f>
        <v>16.239999999999998</v>
      </c>
      <c r="BV188" s="32">
        <f>VLOOKUP($A188,'Annual_Prices-Nominal'!$A:$CA,MATCH(BV$3,'Annual_Prices-Nominal'!$A$3:$CA$3,0),0)</f>
        <v>16.239999999999998</v>
      </c>
      <c r="BW188" s="32">
        <f>VLOOKUP($A188,'Annual_Prices-Nominal'!$A:$CA,MATCH(BW$3,'Annual_Prices-Nominal'!$A$3:$CA$3,0),0)</f>
        <v>13.53</v>
      </c>
      <c r="BX188" s="32">
        <f>VLOOKUP($A188,'Annual_Prices-Nominal'!$A:$CA,MATCH(BX$3,'Annual_Prices-Nominal'!$A$3:$CA$3,0),0)</f>
        <v>9.4700000000000006</v>
      </c>
      <c r="BY188" s="32">
        <f>VLOOKUP($A188,'Annual_Prices-Nominal'!$A:$CA,MATCH(BY$3,'Annual_Prices-Nominal'!$A$3:$CA$3,0),0)</f>
        <v>4.0599999999999996</v>
      </c>
      <c r="BZ188" s="32">
        <f>VLOOKUP($A188,'Annual_Prices-Nominal'!$A:$CA,MATCH(BZ$3,'Annual_Prices-Nominal'!$A$3:$CA$3,0),0)</f>
        <v>4.0599999999999996</v>
      </c>
      <c r="CA188" s="32">
        <f>VLOOKUP($A188,'Annual_Prices-Nominal'!$A:$CA,MATCH(CA$3,'Annual_Prices-Nominal'!$A$3:$CA$3,0),0)</f>
        <v>4.1441189999999999</v>
      </c>
      <c r="CB188" s="38">
        <f>VLOOKUP($A188,'Annual_Prices-Nominal'!$A:$CA,MATCH(CB$3,'Annual_Prices-Nominal'!$A$3:$CA$3,0),0)</f>
        <v>1.4916259999999999</v>
      </c>
      <c r="CD188" s="39">
        <f>VLOOKUP($A188,GDP!$A$8:$D$50,3,0)</f>
        <v>2.0074016757444118E-2</v>
      </c>
    </row>
    <row r="189" spans="1:82" ht="14.4" x14ac:dyDescent="0.3">
      <c r="A189" s="23">
        <f t="shared" si="30"/>
        <v>2038</v>
      </c>
      <c r="B189" s="27">
        <f t="shared" si="31"/>
        <v>50557</v>
      </c>
      <c r="C189" s="31">
        <v>41.619720000000001</v>
      </c>
      <c r="D189" s="32">
        <v>36.806789999999999</v>
      </c>
      <c r="E189" s="32">
        <v>48.560789999999997</v>
      </c>
      <c r="F189" s="32">
        <v>40.027979999999999</v>
      </c>
      <c r="G189" s="32">
        <v>48.703600000000002</v>
      </c>
      <c r="H189" s="32">
        <v>39.351140000000001</v>
      </c>
      <c r="I189" s="32">
        <v>35.43</v>
      </c>
      <c r="J189" s="32">
        <v>34.96</v>
      </c>
      <c r="K189" s="32">
        <v>35.1</v>
      </c>
      <c r="L189" s="32">
        <v>34.51</v>
      </c>
      <c r="M189" s="32">
        <v>33.42</v>
      </c>
      <c r="N189" s="32">
        <v>33.869999999999997</v>
      </c>
      <c r="P189" s="32">
        <f>VLOOKUP($A189,'Annual_Prices-Nominal'!$A$4:$X$39,MATCH('Forecast-Peak_OffPeak-Nominal'!P$3,'Annual_Prices-Nominal'!$A$3:$X$3,0),FALSE)</f>
        <v>106.081</v>
      </c>
      <c r="Q189" s="32">
        <f>VLOOKUP($A189,'Annual_Prices-Nominal'!$A$4:$X$39,MATCH('Forecast-Peak_OffPeak-Nominal'!Q$3,'Annual_Prices-Nominal'!$A$3:$X$3,0),FALSE)</f>
        <v>106.98</v>
      </c>
      <c r="R189" s="32">
        <f>VLOOKUP($A189,'Annual_Prices-Nominal'!$A$4:$X$39,MATCH('Forecast-Peak_OffPeak-Nominal'!R$3,'Annual_Prices-Nominal'!$A$3:$X$3,0),FALSE)</f>
        <v>105.93</v>
      </c>
      <c r="S189" s="32">
        <f>VLOOKUP($A189,'Annual_Prices-Nominal'!$A$4:$X$39,MATCH('Forecast-Peak_OffPeak-Nominal'!S$3,'Annual_Prices-Nominal'!$A$3:$X$3,0),FALSE)</f>
        <v>104.99000000000001</v>
      </c>
      <c r="T189" s="32">
        <f>VLOOKUP($A189,'Annual_Prices-Nominal'!$A$4:$X$39,MATCH('Forecast-Peak_OffPeak-Nominal'!T$3,'Annual_Prices-Nominal'!$A$3:$X$3,0),FALSE)</f>
        <v>54.980273766619469</v>
      </c>
      <c r="U189" s="32">
        <f>VLOOKUP($A189,'Annual_Prices-Nominal'!$A$4:$X$39,MATCH('Forecast-Peak_OffPeak-Nominal'!U$3,'Annual_Prices-Nominal'!$A$3:$X$3,0),FALSE)</f>
        <v>50.89</v>
      </c>
      <c r="V189" s="32">
        <f>VLOOKUP($A189,'Annual_Prices-Nominal'!$A$4:$X$39,MATCH('Forecast-Peak_OffPeak-Nominal'!V$3,'Annual_Prices-Nominal'!$A$3:$X$3,0),FALSE)</f>
        <v>47.687833043478264</v>
      </c>
      <c r="W189" s="32">
        <f>VLOOKUP($A189,'Annual_Prices-Nominal'!$A$4:$X$39,MATCH('Forecast-Peak_OffPeak-Nominal'!W$3,'Annual_Prices-Nominal'!$A$3:$X$3,0),FALSE)</f>
        <v>20.170000000000002</v>
      </c>
      <c r="X189" s="32">
        <f>VLOOKUP($A189,'Annual_Prices-Nominal'!$A$4:$X$39,MATCH('Forecast-Peak_OffPeak-Nominal'!X$3,'Annual_Prices-Nominal'!$A$3:$X$3,0),FALSE)</f>
        <v>17.329999999999998</v>
      </c>
      <c r="Y189" s="38">
        <f>VLOOKUP($A189,'Annual_Prices-Nominal'!$A$4:$X$39,MATCH('Forecast-Peak_OffPeak-Nominal'!Y$3,'Annual_Prices-Nominal'!$A$3:$X$3,0),FALSE)</f>
        <v>46.332851063829786</v>
      </c>
      <c r="AA189" s="31">
        <v>4.79</v>
      </c>
      <c r="AB189" s="32">
        <v>4.45</v>
      </c>
      <c r="AC189" s="32">
        <v>4.4400000000000004</v>
      </c>
      <c r="AD189" s="32">
        <v>4.8099999999999996</v>
      </c>
      <c r="AE189" s="32">
        <v>4.79</v>
      </c>
      <c r="AF189" s="32">
        <v>4.62</v>
      </c>
      <c r="AG189" s="38">
        <v>0.40315839055488062</v>
      </c>
      <c r="AI189" s="32">
        <v>5.2413896676144223</v>
      </c>
      <c r="AJ189" s="38">
        <v>4.843963758612774</v>
      </c>
      <c r="AL189" s="33">
        <v>0.69258413601590474</v>
      </c>
      <c r="AM189" s="33">
        <v>0.91111772928394996</v>
      </c>
      <c r="AO189" s="34">
        <f>VLOOKUP($A189,'Annual_Prices-Nominal'!$A$4:$CH$39,MATCH('Forecast-Peak_OffPeak-Nominal'!AO$3,'Annual_Prices-Nominal'!$A$3:$CH$3,0),FALSE)</f>
        <v>2</v>
      </c>
      <c r="AP189" s="35">
        <f>VLOOKUP($A189,'Annual_Prices-Nominal'!$A$4:$CH$39,MATCH('Forecast-Peak_OffPeak-Nominal'!AP$3,'Annual_Prices-Nominal'!$A$3:$CH$3,0),FALSE)</f>
        <v>2</v>
      </c>
      <c r="AQ189" s="36">
        <f>IF(AND(MONTH($B189)&gt;=5,MONTH($B189)&lt;=9),VLOOKUP($A189,'Annual_Prices-Nominal'!$A$1:$AQ$39,MATCH('Forecast-Peak_OffPeak-Nominal'!AQ$2,'Annual_Prices-Nominal'!$A$2:$AQ$2,0),FALSE),0)</f>
        <v>365</v>
      </c>
      <c r="AR189" s="37">
        <f>IF(AND(MONTH($B189)&gt;=5,MONTH($B189)&lt;=9),VLOOKUP($A189,'Annual_Prices-Nominal'!$A$1:$AQ$39,MATCH('Forecast-Peak_OffPeak-Nominal'!AR$2,'Annual_Prices-Nominal'!$A$2:$AQ$2,0),FALSE),0)</f>
        <v>2500</v>
      </c>
      <c r="AT189" s="83">
        <f>VLOOKUP($A189,'Annual_Prices-Nominal'!$A$4:$CH$39,MATCH('Forecast-Peak_OffPeak-Nominal'!AT$3,'Annual_Prices-Nominal'!$A$3:$CH$3,0),FALSE)</f>
        <v>18.96</v>
      </c>
      <c r="AU189" s="38">
        <f>VLOOKUP($A189,'Annual_Prices-Nominal'!$A$4:$CH$39,MATCH('Forecast-Peak_OffPeak-Nominal'!AU$3,'Annual_Prices-Nominal'!$A$3:$CH$3,0),FALSE)</f>
        <v>18.96</v>
      </c>
      <c r="AV189" s="38">
        <f>VLOOKUP($A189,'Annual_Prices-Nominal'!$A$4:$CH$39,MATCH('Forecast-Peak_OffPeak-Nominal'!AV$3,'Annual_Prices-Nominal'!$A$3:$CH$3,0),FALSE)</f>
        <v>0</v>
      </c>
      <c r="AX189" s="31">
        <f t="shared" si="24"/>
        <v>9.3527460674157297</v>
      </c>
      <c r="AY189" s="32">
        <f t="shared" si="25"/>
        <v>10.510993506493506</v>
      </c>
      <c r="AZ189" s="32">
        <f t="shared" si="26"/>
        <v>10.541904761904762</v>
      </c>
      <c r="BA189" s="32">
        <f t="shared" si="27"/>
        <v>7.3966597077244254</v>
      </c>
      <c r="BB189" s="32">
        <f t="shared" si="28"/>
        <v>7.3277661795407099</v>
      </c>
      <c r="BC189" s="38">
        <f t="shared" si="29"/>
        <v>6.9480249480249485</v>
      </c>
      <c r="BE189" s="60">
        <v>234.17645035579372</v>
      </c>
      <c r="BF189" s="38">
        <v>311.10460647536286</v>
      </c>
      <c r="BH189" s="31">
        <f>VLOOKUP($A189,'Annual_Prices-Nominal'!$A:$CA,MATCH(BH$3,'Annual_Prices-Nominal'!$A$3:$CA$3,0),0)</f>
        <v>36</v>
      </c>
      <c r="BI189" s="31">
        <f>VLOOKUP($A189,'Annual_Prices-Nominal'!$A:$CA,MATCH(BI$3,'Annual_Prices-Nominal'!$A$3:$CA$3,0),0)</f>
        <v>3.5604809999999998</v>
      </c>
      <c r="BJ189" s="32">
        <f>VLOOKUP($A189,'Annual_Prices-Nominal'!$A:$CA,MATCH(BJ$3,'Annual_Prices-Nominal'!$A$3:$CA$3,0),0)</f>
        <v>3.5604809999999998</v>
      </c>
      <c r="BK189" s="32">
        <f>VLOOKUP($A189,'Annual_Prices-Nominal'!$A:$CA,MATCH(BK$3,'Annual_Prices-Nominal'!$A$3:$CA$3,0),0)</f>
        <v>13.53</v>
      </c>
      <c r="BL189" s="32">
        <f>VLOOKUP($A189,'Annual_Prices-Nominal'!$A:$CA,MATCH(BL$3,'Annual_Prices-Nominal'!$A$3:$CA$3,0),0)</f>
        <v>13.53</v>
      </c>
      <c r="BM189" s="32">
        <f>VLOOKUP($A189,'Annual_Prices-Nominal'!$A:$CA,MATCH(BM$3,'Annual_Prices-Nominal'!$A$3:$CA$3,0),0)</f>
        <v>4.0599999999999996</v>
      </c>
      <c r="BN189" s="32">
        <f>VLOOKUP($A189,'Annual_Prices-Nominal'!$A:$CA,MATCH(BN$3,'Annual_Prices-Nominal'!$A$3:$CA$3,0),0)</f>
        <v>4.0599999999999996</v>
      </c>
      <c r="BO189" s="32">
        <f>VLOOKUP($A189,'Annual_Prices-Nominal'!$A:$CA,MATCH(BO$3,'Annual_Prices-Nominal'!$A$3:$CA$3,0),0)</f>
        <v>4.0599999999999996</v>
      </c>
      <c r="BP189" s="32">
        <f>VLOOKUP($A189,'Annual_Prices-Nominal'!$A:$CA,MATCH(BP$3,'Annual_Prices-Nominal'!$A$3:$CA$3,0),0)</f>
        <v>4.0599999999999996</v>
      </c>
      <c r="BQ189" s="32">
        <f>VLOOKUP($A189,'Annual_Prices-Nominal'!$A:$CA,MATCH(BQ$3,'Annual_Prices-Nominal'!$A$3:$CA$3,0),0)</f>
        <v>13.53</v>
      </c>
      <c r="BR189" s="32">
        <f>VLOOKUP($A189,'Annual_Prices-Nominal'!$A:$CA,MATCH(BR$3,'Annual_Prices-Nominal'!$A$3:$CA$3,0),0)</f>
        <v>21.65</v>
      </c>
      <c r="BS189" s="32">
        <f>VLOOKUP($A189,'Annual_Prices-Nominal'!$A:$CA,MATCH(BS$3,'Annual_Prices-Nominal'!$A$3:$CA$3,0),0)</f>
        <v>20.3</v>
      </c>
      <c r="BT189" s="32">
        <f>VLOOKUP($A189,'Annual_Prices-Nominal'!$A:$CA,MATCH(BT$3,'Annual_Prices-Nominal'!$A$3:$CA$3,0),0)</f>
        <v>16.239999999999998</v>
      </c>
      <c r="BU189" s="32">
        <f>VLOOKUP($A189,'Annual_Prices-Nominal'!$A:$CA,MATCH(BU$3,'Annual_Prices-Nominal'!$A$3:$CA$3,0),0)</f>
        <v>16.239999999999998</v>
      </c>
      <c r="BV189" s="32">
        <f>VLOOKUP($A189,'Annual_Prices-Nominal'!$A:$CA,MATCH(BV$3,'Annual_Prices-Nominal'!$A$3:$CA$3,0),0)</f>
        <v>16.239999999999998</v>
      </c>
      <c r="BW189" s="32">
        <f>VLOOKUP($A189,'Annual_Prices-Nominal'!$A:$CA,MATCH(BW$3,'Annual_Prices-Nominal'!$A$3:$CA$3,0),0)</f>
        <v>13.53</v>
      </c>
      <c r="BX189" s="32">
        <f>VLOOKUP($A189,'Annual_Prices-Nominal'!$A:$CA,MATCH(BX$3,'Annual_Prices-Nominal'!$A$3:$CA$3,0),0)</f>
        <v>9.4700000000000006</v>
      </c>
      <c r="BY189" s="32">
        <f>VLOOKUP($A189,'Annual_Prices-Nominal'!$A:$CA,MATCH(BY$3,'Annual_Prices-Nominal'!$A$3:$CA$3,0),0)</f>
        <v>4.0599999999999996</v>
      </c>
      <c r="BZ189" s="32">
        <f>VLOOKUP($A189,'Annual_Prices-Nominal'!$A:$CA,MATCH(BZ$3,'Annual_Prices-Nominal'!$A$3:$CA$3,0),0)</f>
        <v>4.0599999999999996</v>
      </c>
      <c r="CA189" s="32">
        <f>VLOOKUP($A189,'Annual_Prices-Nominal'!$A:$CA,MATCH(CA$3,'Annual_Prices-Nominal'!$A$3:$CA$3,0),0)</f>
        <v>4.1441189999999999</v>
      </c>
      <c r="CB189" s="38">
        <f>VLOOKUP($A189,'Annual_Prices-Nominal'!$A:$CA,MATCH(CB$3,'Annual_Prices-Nominal'!$A$3:$CA$3,0),0)</f>
        <v>1.4916259999999999</v>
      </c>
      <c r="CD189" s="39">
        <f>VLOOKUP($A189,GDP!$A$8:$D$50,3,0)</f>
        <v>2.0074016757444118E-2</v>
      </c>
    </row>
    <row r="190" spans="1:82" ht="14.4" x14ac:dyDescent="0.3">
      <c r="A190" s="23">
        <f t="shared" si="30"/>
        <v>2038</v>
      </c>
      <c r="B190" s="27">
        <f t="shared" si="31"/>
        <v>50587</v>
      </c>
      <c r="C190" s="31">
        <v>44.629489999999997</v>
      </c>
      <c r="D190" s="32">
        <v>37.786230000000003</v>
      </c>
      <c r="E190" s="32">
        <v>53.83475</v>
      </c>
      <c r="F190" s="32">
        <v>43.677149999999997</v>
      </c>
      <c r="G190" s="32">
        <v>54.647869999999998</v>
      </c>
      <c r="H190" s="32">
        <v>43.634909999999998</v>
      </c>
      <c r="I190" s="32">
        <v>35.92</v>
      </c>
      <c r="J190" s="32">
        <v>35.21</v>
      </c>
      <c r="K190" s="32">
        <v>35.35</v>
      </c>
      <c r="L190" s="32">
        <v>34.68</v>
      </c>
      <c r="M190" s="32">
        <v>34.729999999999997</v>
      </c>
      <c r="N190" s="32">
        <v>34.090000000000003</v>
      </c>
      <c r="P190" s="32">
        <f>VLOOKUP($A190,'Annual_Prices-Nominal'!$A$4:$X$39,MATCH('Forecast-Peak_OffPeak-Nominal'!P$3,'Annual_Prices-Nominal'!$A$3:$X$3,0),FALSE)</f>
        <v>106.081</v>
      </c>
      <c r="Q190" s="32">
        <f>VLOOKUP($A190,'Annual_Prices-Nominal'!$A$4:$X$39,MATCH('Forecast-Peak_OffPeak-Nominal'!Q$3,'Annual_Prices-Nominal'!$A$3:$X$3,0),FALSE)</f>
        <v>106.98</v>
      </c>
      <c r="R190" s="32">
        <f>VLOOKUP($A190,'Annual_Prices-Nominal'!$A$4:$X$39,MATCH('Forecast-Peak_OffPeak-Nominal'!R$3,'Annual_Prices-Nominal'!$A$3:$X$3,0),FALSE)</f>
        <v>105.93</v>
      </c>
      <c r="S190" s="32">
        <f>VLOOKUP($A190,'Annual_Prices-Nominal'!$A$4:$X$39,MATCH('Forecast-Peak_OffPeak-Nominal'!S$3,'Annual_Prices-Nominal'!$A$3:$X$3,0),FALSE)</f>
        <v>104.99000000000001</v>
      </c>
      <c r="T190" s="32">
        <f>VLOOKUP($A190,'Annual_Prices-Nominal'!$A$4:$X$39,MATCH('Forecast-Peak_OffPeak-Nominal'!T$3,'Annual_Prices-Nominal'!$A$3:$X$3,0),FALSE)</f>
        <v>54.980273766619469</v>
      </c>
      <c r="U190" s="32">
        <f>VLOOKUP($A190,'Annual_Prices-Nominal'!$A$4:$X$39,MATCH('Forecast-Peak_OffPeak-Nominal'!U$3,'Annual_Prices-Nominal'!$A$3:$X$3,0),FALSE)</f>
        <v>50.89</v>
      </c>
      <c r="V190" s="32">
        <f>VLOOKUP($A190,'Annual_Prices-Nominal'!$A$4:$X$39,MATCH('Forecast-Peak_OffPeak-Nominal'!V$3,'Annual_Prices-Nominal'!$A$3:$X$3,0),FALSE)</f>
        <v>47.687833043478264</v>
      </c>
      <c r="W190" s="32">
        <f>VLOOKUP($A190,'Annual_Prices-Nominal'!$A$4:$X$39,MATCH('Forecast-Peak_OffPeak-Nominal'!W$3,'Annual_Prices-Nominal'!$A$3:$X$3,0),FALSE)</f>
        <v>20.170000000000002</v>
      </c>
      <c r="X190" s="32">
        <f>VLOOKUP($A190,'Annual_Prices-Nominal'!$A$4:$X$39,MATCH('Forecast-Peak_OffPeak-Nominal'!X$3,'Annual_Prices-Nominal'!$A$3:$X$3,0),FALSE)</f>
        <v>17.329999999999998</v>
      </c>
      <c r="Y190" s="38">
        <f>VLOOKUP($A190,'Annual_Prices-Nominal'!$A$4:$X$39,MATCH('Forecast-Peak_OffPeak-Nominal'!Y$3,'Annual_Prices-Nominal'!$A$3:$X$3,0),FALSE)</f>
        <v>46.332851063829786</v>
      </c>
      <c r="AA190" s="31">
        <v>4.78</v>
      </c>
      <c r="AB190" s="32">
        <v>4.4000000000000004</v>
      </c>
      <c r="AC190" s="32">
        <v>4.3499999999999996</v>
      </c>
      <c r="AD190" s="32">
        <v>4.75</v>
      </c>
      <c r="AE190" s="32">
        <v>4.7699999999999996</v>
      </c>
      <c r="AF190" s="32">
        <v>4.55</v>
      </c>
      <c r="AG190" s="38">
        <v>0.40315839055488062</v>
      </c>
      <c r="AI190" s="32">
        <v>5.2297607098408818</v>
      </c>
      <c r="AJ190" s="38">
        <v>4.8323348008392335</v>
      </c>
      <c r="AL190" s="33">
        <v>0.68665818331593209</v>
      </c>
      <c r="AM190" s="33">
        <v>0.9051917765839772</v>
      </c>
      <c r="AO190" s="34">
        <f>VLOOKUP($A190,'Annual_Prices-Nominal'!$A$4:$CH$39,MATCH('Forecast-Peak_OffPeak-Nominal'!AO$3,'Annual_Prices-Nominal'!$A$3:$CH$3,0),FALSE)</f>
        <v>2</v>
      </c>
      <c r="AP190" s="35">
        <f>VLOOKUP($A190,'Annual_Prices-Nominal'!$A$4:$CH$39,MATCH('Forecast-Peak_OffPeak-Nominal'!AP$3,'Annual_Prices-Nominal'!$A$3:$CH$3,0),FALSE)</f>
        <v>2</v>
      </c>
      <c r="AQ190" s="36">
        <f>IF(AND(MONTH($B190)&gt;=5,MONTH($B190)&lt;=9),VLOOKUP($A190,'Annual_Prices-Nominal'!$A$1:$AQ$39,MATCH('Forecast-Peak_OffPeak-Nominal'!AQ$2,'Annual_Prices-Nominal'!$A$2:$AQ$2,0),FALSE),0)</f>
        <v>365</v>
      </c>
      <c r="AR190" s="37">
        <f>IF(AND(MONTH($B190)&gt;=5,MONTH($B190)&lt;=9),VLOOKUP($A190,'Annual_Prices-Nominal'!$A$1:$AQ$39,MATCH('Forecast-Peak_OffPeak-Nominal'!AR$2,'Annual_Prices-Nominal'!$A$2:$AQ$2,0),FALSE),0)</f>
        <v>2500</v>
      </c>
      <c r="AT190" s="83">
        <f>VLOOKUP($A190,'Annual_Prices-Nominal'!$A$4:$CH$39,MATCH('Forecast-Peak_OffPeak-Nominal'!AT$3,'Annual_Prices-Nominal'!$A$3:$CH$3,0),FALSE)</f>
        <v>18.96</v>
      </c>
      <c r="AU190" s="38">
        <f>VLOOKUP($A190,'Annual_Prices-Nominal'!$A$4:$CH$39,MATCH('Forecast-Peak_OffPeak-Nominal'!AU$3,'Annual_Prices-Nominal'!$A$3:$CH$3,0),FALSE)</f>
        <v>18.96</v>
      </c>
      <c r="AV190" s="38">
        <f>VLOOKUP($A190,'Annual_Prices-Nominal'!$A$4:$CH$39,MATCH('Forecast-Peak_OffPeak-Nominal'!AV$3,'Annual_Prices-Nominal'!$A$3:$CH$3,0),FALSE)</f>
        <v>0</v>
      </c>
      <c r="AX190" s="31">
        <f t="shared" si="24"/>
        <v>10.143065909090907</v>
      </c>
      <c r="AY190" s="32">
        <f t="shared" si="25"/>
        <v>11.831813186813187</v>
      </c>
      <c r="AZ190" s="32">
        <f t="shared" si="26"/>
        <v>12.010520879120879</v>
      </c>
      <c r="BA190" s="32">
        <f t="shared" si="27"/>
        <v>7.5303983228511537</v>
      </c>
      <c r="BB190" s="32">
        <f t="shared" si="28"/>
        <v>7.4109014675052425</v>
      </c>
      <c r="BC190" s="38">
        <f t="shared" si="29"/>
        <v>7.3115789473684201</v>
      </c>
      <c r="BE190" s="60">
        <v>234.17645035579372</v>
      </c>
      <c r="BF190" s="38">
        <v>311.10460647536286</v>
      </c>
      <c r="BH190" s="31">
        <f>VLOOKUP($A190,'Annual_Prices-Nominal'!$A:$CA,MATCH(BH$3,'Annual_Prices-Nominal'!$A$3:$CA$3,0),0)</f>
        <v>36</v>
      </c>
      <c r="BI190" s="31">
        <f>VLOOKUP($A190,'Annual_Prices-Nominal'!$A:$CA,MATCH(BI$3,'Annual_Prices-Nominal'!$A$3:$CA$3,0),0)</f>
        <v>3.5604809999999998</v>
      </c>
      <c r="BJ190" s="32">
        <f>VLOOKUP($A190,'Annual_Prices-Nominal'!$A:$CA,MATCH(BJ$3,'Annual_Prices-Nominal'!$A$3:$CA$3,0),0)</f>
        <v>3.5604809999999998</v>
      </c>
      <c r="BK190" s="32">
        <f>VLOOKUP($A190,'Annual_Prices-Nominal'!$A:$CA,MATCH(BK$3,'Annual_Prices-Nominal'!$A$3:$CA$3,0),0)</f>
        <v>13.53</v>
      </c>
      <c r="BL190" s="32">
        <f>VLOOKUP($A190,'Annual_Prices-Nominal'!$A:$CA,MATCH(BL$3,'Annual_Prices-Nominal'!$A$3:$CA$3,0),0)</f>
        <v>13.53</v>
      </c>
      <c r="BM190" s="32">
        <f>VLOOKUP($A190,'Annual_Prices-Nominal'!$A:$CA,MATCH(BM$3,'Annual_Prices-Nominal'!$A$3:$CA$3,0),0)</f>
        <v>4.0599999999999996</v>
      </c>
      <c r="BN190" s="32">
        <f>VLOOKUP($A190,'Annual_Prices-Nominal'!$A:$CA,MATCH(BN$3,'Annual_Prices-Nominal'!$A$3:$CA$3,0),0)</f>
        <v>4.0599999999999996</v>
      </c>
      <c r="BO190" s="32">
        <f>VLOOKUP($A190,'Annual_Prices-Nominal'!$A:$CA,MATCH(BO$3,'Annual_Prices-Nominal'!$A$3:$CA$3,0),0)</f>
        <v>4.0599999999999996</v>
      </c>
      <c r="BP190" s="32">
        <f>VLOOKUP($A190,'Annual_Prices-Nominal'!$A:$CA,MATCH(BP$3,'Annual_Prices-Nominal'!$A$3:$CA$3,0),0)</f>
        <v>4.0599999999999996</v>
      </c>
      <c r="BQ190" s="32">
        <f>VLOOKUP($A190,'Annual_Prices-Nominal'!$A:$CA,MATCH(BQ$3,'Annual_Prices-Nominal'!$A$3:$CA$3,0),0)</f>
        <v>13.53</v>
      </c>
      <c r="BR190" s="32">
        <f>VLOOKUP($A190,'Annual_Prices-Nominal'!$A:$CA,MATCH(BR$3,'Annual_Prices-Nominal'!$A$3:$CA$3,0),0)</f>
        <v>21.65</v>
      </c>
      <c r="BS190" s="32">
        <f>VLOOKUP($A190,'Annual_Prices-Nominal'!$A:$CA,MATCH(BS$3,'Annual_Prices-Nominal'!$A$3:$CA$3,0),0)</f>
        <v>20.3</v>
      </c>
      <c r="BT190" s="32">
        <f>VLOOKUP($A190,'Annual_Prices-Nominal'!$A:$CA,MATCH(BT$3,'Annual_Prices-Nominal'!$A$3:$CA$3,0),0)</f>
        <v>16.239999999999998</v>
      </c>
      <c r="BU190" s="32">
        <f>VLOOKUP($A190,'Annual_Prices-Nominal'!$A:$CA,MATCH(BU$3,'Annual_Prices-Nominal'!$A$3:$CA$3,0),0)</f>
        <v>16.239999999999998</v>
      </c>
      <c r="BV190" s="32">
        <f>VLOOKUP($A190,'Annual_Prices-Nominal'!$A:$CA,MATCH(BV$3,'Annual_Prices-Nominal'!$A$3:$CA$3,0),0)</f>
        <v>16.239999999999998</v>
      </c>
      <c r="BW190" s="32">
        <f>VLOOKUP($A190,'Annual_Prices-Nominal'!$A:$CA,MATCH(BW$3,'Annual_Prices-Nominal'!$A$3:$CA$3,0),0)</f>
        <v>13.53</v>
      </c>
      <c r="BX190" s="32">
        <f>VLOOKUP($A190,'Annual_Prices-Nominal'!$A:$CA,MATCH(BX$3,'Annual_Prices-Nominal'!$A$3:$CA$3,0),0)</f>
        <v>9.4700000000000006</v>
      </c>
      <c r="BY190" s="32">
        <f>VLOOKUP($A190,'Annual_Prices-Nominal'!$A:$CA,MATCH(BY$3,'Annual_Prices-Nominal'!$A$3:$CA$3,0),0)</f>
        <v>4.0599999999999996</v>
      </c>
      <c r="BZ190" s="32">
        <f>VLOOKUP($A190,'Annual_Prices-Nominal'!$A:$CA,MATCH(BZ$3,'Annual_Prices-Nominal'!$A$3:$CA$3,0),0)</f>
        <v>4.0599999999999996</v>
      </c>
      <c r="CA190" s="32">
        <f>VLOOKUP($A190,'Annual_Prices-Nominal'!$A:$CA,MATCH(CA$3,'Annual_Prices-Nominal'!$A$3:$CA$3,0),0)</f>
        <v>4.1441189999999999</v>
      </c>
      <c r="CB190" s="38">
        <f>VLOOKUP($A190,'Annual_Prices-Nominal'!$A:$CA,MATCH(CB$3,'Annual_Prices-Nominal'!$A$3:$CA$3,0),0)</f>
        <v>1.4916259999999999</v>
      </c>
      <c r="CD190" s="39">
        <f>VLOOKUP($A190,GDP!$A$8:$D$50,3,0)</f>
        <v>2.0074016757444118E-2</v>
      </c>
    </row>
    <row r="191" spans="1:82" ht="14.4" x14ac:dyDescent="0.3">
      <c r="A191" s="23">
        <f t="shared" si="30"/>
        <v>2038</v>
      </c>
      <c r="B191" s="27">
        <f t="shared" si="31"/>
        <v>50618</v>
      </c>
      <c r="C191" s="31">
        <v>40.182639999999999</v>
      </c>
      <c r="D191" s="32">
        <v>35.709240000000001</v>
      </c>
      <c r="E191" s="32">
        <v>45.080329999999996</v>
      </c>
      <c r="F191" s="32">
        <v>38.58079</v>
      </c>
      <c r="G191" s="32">
        <v>45.635240000000003</v>
      </c>
      <c r="H191" s="32">
        <v>38.07085</v>
      </c>
      <c r="I191" s="32">
        <v>34.39</v>
      </c>
      <c r="J191" s="32">
        <v>34.25</v>
      </c>
      <c r="K191" s="32">
        <v>34.08</v>
      </c>
      <c r="L191" s="32">
        <v>33.86</v>
      </c>
      <c r="M191" s="32">
        <v>32.42</v>
      </c>
      <c r="N191" s="32">
        <v>33.42</v>
      </c>
      <c r="P191" s="32">
        <f>VLOOKUP($A191,'Annual_Prices-Nominal'!$A$4:$X$39,MATCH('Forecast-Peak_OffPeak-Nominal'!P$3,'Annual_Prices-Nominal'!$A$3:$X$3,0),FALSE)</f>
        <v>106.081</v>
      </c>
      <c r="Q191" s="32">
        <f>VLOOKUP($A191,'Annual_Prices-Nominal'!$A$4:$X$39,MATCH('Forecast-Peak_OffPeak-Nominal'!Q$3,'Annual_Prices-Nominal'!$A$3:$X$3,0),FALSE)</f>
        <v>106.98</v>
      </c>
      <c r="R191" s="32">
        <f>VLOOKUP($A191,'Annual_Prices-Nominal'!$A$4:$X$39,MATCH('Forecast-Peak_OffPeak-Nominal'!R$3,'Annual_Prices-Nominal'!$A$3:$X$3,0),FALSE)</f>
        <v>105.93</v>
      </c>
      <c r="S191" s="32">
        <f>VLOOKUP($A191,'Annual_Prices-Nominal'!$A$4:$X$39,MATCH('Forecast-Peak_OffPeak-Nominal'!S$3,'Annual_Prices-Nominal'!$A$3:$X$3,0),FALSE)</f>
        <v>104.99000000000001</v>
      </c>
      <c r="T191" s="32">
        <f>VLOOKUP($A191,'Annual_Prices-Nominal'!$A$4:$X$39,MATCH('Forecast-Peak_OffPeak-Nominal'!T$3,'Annual_Prices-Nominal'!$A$3:$X$3,0),FALSE)</f>
        <v>54.980273766619469</v>
      </c>
      <c r="U191" s="32">
        <f>VLOOKUP($A191,'Annual_Prices-Nominal'!$A$4:$X$39,MATCH('Forecast-Peak_OffPeak-Nominal'!U$3,'Annual_Prices-Nominal'!$A$3:$X$3,0),FALSE)</f>
        <v>50.89</v>
      </c>
      <c r="V191" s="32">
        <f>VLOOKUP($A191,'Annual_Prices-Nominal'!$A$4:$X$39,MATCH('Forecast-Peak_OffPeak-Nominal'!V$3,'Annual_Prices-Nominal'!$A$3:$X$3,0),FALSE)</f>
        <v>47.687833043478264</v>
      </c>
      <c r="W191" s="32">
        <f>VLOOKUP($A191,'Annual_Prices-Nominal'!$A$4:$X$39,MATCH('Forecast-Peak_OffPeak-Nominal'!W$3,'Annual_Prices-Nominal'!$A$3:$X$3,0),FALSE)</f>
        <v>20.170000000000002</v>
      </c>
      <c r="X191" s="32">
        <f>VLOOKUP($A191,'Annual_Prices-Nominal'!$A$4:$X$39,MATCH('Forecast-Peak_OffPeak-Nominal'!X$3,'Annual_Prices-Nominal'!$A$3:$X$3,0),FALSE)</f>
        <v>17.329999999999998</v>
      </c>
      <c r="Y191" s="38">
        <f>VLOOKUP($A191,'Annual_Prices-Nominal'!$A$4:$X$39,MATCH('Forecast-Peak_OffPeak-Nominal'!Y$3,'Annual_Prices-Nominal'!$A$3:$X$3,0),FALSE)</f>
        <v>46.332851063829786</v>
      </c>
      <c r="AA191" s="31">
        <v>4.7300000000000004</v>
      </c>
      <c r="AB191" s="32">
        <v>4.28</v>
      </c>
      <c r="AC191" s="32">
        <v>4.22</v>
      </c>
      <c r="AD191" s="32">
        <v>4.63</v>
      </c>
      <c r="AE191" s="32">
        <v>4.72</v>
      </c>
      <c r="AF191" s="32">
        <v>4.4400000000000004</v>
      </c>
      <c r="AG191" s="38">
        <v>0.40315839055488062</v>
      </c>
      <c r="AI191" s="32">
        <v>5.1726814788197419</v>
      </c>
      <c r="AJ191" s="38">
        <v>4.7752555698180936</v>
      </c>
      <c r="AL191" s="33">
        <v>0.6935158796062485</v>
      </c>
      <c r="AM191" s="33">
        <v>0.91204947287429361</v>
      </c>
      <c r="AO191" s="34">
        <f>VLOOKUP($A191,'Annual_Prices-Nominal'!$A$4:$CH$39,MATCH('Forecast-Peak_OffPeak-Nominal'!AO$3,'Annual_Prices-Nominal'!$A$3:$CH$3,0),FALSE)</f>
        <v>2</v>
      </c>
      <c r="AP191" s="35">
        <f>VLOOKUP($A191,'Annual_Prices-Nominal'!$A$4:$CH$39,MATCH('Forecast-Peak_OffPeak-Nominal'!AP$3,'Annual_Prices-Nominal'!$A$3:$CH$3,0),FALSE)</f>
        <v>2</v>
      </c>
      <c r="AQ191" s="36">
        <f>IF(AND(MONTH($B191)&gt;=5,MONTH($B191)&lt;=9),VLOOKUP($A191,'Annual_Prices-Nominal'!$A$1:$AQ$39,MATCH('Forecast-Peak_OffPeak-Nominal'!AQ$2,'Annual_Prices-Nominal'!$A$2:$AQ$2,0),FALSE),0)</f>
        <v>365</v>
      </c>
      <c r="AR191" s="37">
        <f>IF(AND(MONTH($B191)&gt;=5,MONTH($B191)&lt;=9),VLOOKUP($A191,'Annual_Prices-Nominal'!$A$1:$AQ$39,MATCH('Forecast-Peak_OffPeak-Nominal'!AR$2,'Annual_Prices-Nominal'!$A$2:$AQ$2,0),FALSE),0)</f>
        <v>2500</v>
      </c>
      <c r="AT191" s="83">
        <f>VLOOKUP($A191,'Annual_Prices-Nominal'!$A$4:$CH$39,MATCH('Forecast-Peak_OffPeak-Nominal'!AT$3,'Annual_Prices-Nominal'!$A$3:$CH$3,0),FALSE)</f>
        <v>18.96</v>
      </c>
      <c r="AU191" s="38">
        <f>VLOOKUP($A191,'Annual_Prices-Nominal'!$A$4:$CH$39,MATCH('Forecast-Peak_OffPeak-Nominal'!AU$3,'Annual_Prices-Nominal'!$A$3:$CH$3,0),FALSE)</f>
        <v>18.96</v>
      </c>
      <c r="AV191" s="38">
        <f>VLOOKUP($A191,'Annual_Prices-Nominal'!$A$4:$CH$39,MATCH('Forecast-Peak_OffPeak-Nominal'!AV$3,'Annual_Prices-Nominal'!$A$3:$CH$3,0),FALSE)</f>
        <v>0</v>
      </c>
      <c r="AX191" s="31">
        <f t="shared" si="24"/>
        <v>9.3884672897196246</v>
      </c>
      <c r="AY191" s="32">
        <f t="shared" si="25"/>
        <v>10.153227477477476</v>
      </c>
      <c r="AZ191" s="32">
        <f t="shared" si="26"/>
        <v>10.278207207207206</v>
      </c>
      <c r="BA191" s="32">
        <f t="shared" si="27"/>
        <v>7.2860169491525433</v>
      </c>
      <c r="BB191" s="32">
        <f t="shared" si="28"/>
        <v>7.2203389830508478</v>
      </c>
      <c r="BC191" s="38">
        <f t="shared" si="29"/>
        <v>7.0021598272138235</v>
      </c>
      <c r="BE191" s="60">
        <v>234.17645035579372</v>
      </c>
      <c r="BF191" s="38">
        <v>311.10460647536286</v>
      </c>
      <c r="BH191" s="31">
        <f>VLOOKUP($A191,'Annual_Prices-Nominal'!$A:$CA,MATCH(BH$3,'Annual_Prices-Nominal'!$A$3:$CA$3,0),0)</f>
        <v>36</v>
      </c>
      <c r="BI191" s="31">
        <f>VLOOKUP($A191,'Annual_Prices-Nominal'!$A:$CA,MATCH(BI$3,'Annual_Prices-Nominal'!$A$3:$CA$3,0),0)</f>
        <v>3.5604809999999998</v>
      </c>
      <c r="BJ191" s="32">
        <f>VLOOKUP($A191,'Annual_Prices-Nominal'!$A:$CA,MATCH(BJ$3,'Annual_Prices-Nominal'!$A$3:$CA$3,0),0)</f>
        <v>3.5604809999999998</v>
      </c>
      <c r="BK191" s="32">
        <f>VLOOKUP($A191,'Annual_Prices-Nominal'!$A:$CA,MATCH(BK$3,'Annual_Prices-Nominal'!$A$3:$CA$3,0),0)</f>
        <v>13.53</v>
      </c>
      <c r="BL191" s="32">
        <f>VLOOKUP($A191,'Annual_Prices-Nominal'!$A:$CA,MATCH(BL$3,'Annual_Prices-Nominal'!$A$3:$CA$3,0),0)</f>
        <v>13.53</v>
      </c>
      <c r="BM191" s="32">
        <f>VLOOKUP($A191,'Annual_Prices-Nominal'!$A:$CA,MATCH(BM$3,'Annual_Prices-Nominal'!$A$3:$CA$3,0),0)</f>
        <v>4.0599999999999996</v>
      </c>
      <c r="BN191" s="32">
        <f>VLOOKUP($A191,'Annual_Prices-Nominal'!$A:$CA,MATCH(BN$3,'Annual_Prices-Nominal'!$A$3:$CA$3,0),0)</f>
        <v>4.0599999999999996</v>
      </c>
      <c r="BO191" s="32">
        <f>VLOOKUP($A191,'Annual_Prices-Nominal'!$A:$CA,MATCH(BO$3,'Annual_Prices-Nominal'!$A$3:$CA$3,0),0)</f>
        <v>4.0599999999999996</v>
      </c>
      <c r="BP191" s="32">
        <f>VLOOKUP($A191,'Annual_Prices-Nominal'!$A:$CA,MATCH(BP$3,'Annual_Prices-Nominal'!$A$3:$CA$3,0),0)</f>
        <v>4.0599999999999996</v>
      </c>
      <c r="BQ191" s="32">
        <f>VLOOKUP($A191,'Annual_Prices-Nominal'!$A:$CA,MATCH(BQ$3,'Annual_Prices-Nominal'!$A$3:$CA$3,0),0)</f>
        <v>13.53</v>
      </c>
      <c r="BR191" s="32">
        <f>VLOOKUP($A191,'Annual_Prices-Nominal'!$A:$CA,MATCH(BR$3,'Annual_Prices-Nominal'!$A$3:$CA$3,0),0)</f>
        <v>21.65</v>
      </c>
      <c r="BS191" s="32">
        <f>VLOOKUP($A191,'Annual_Prices-Nominal'!$A:$CA,MATCH(BS$3,'Annual_Prices-Nominal'!$A$3:$CA$3,0),0)</f>
        <v>20.3</v>
      </c>
      <c r="BT191" s="32">
        <f>VLOOKUP($A191,'Annual_Prices-Nominal'!$A:$CA,MATCH(BT$3,'Annual_Prices-Nominal'!$A$3:$CA$3,0),0)</f>
        <v>16.239999999999998</v>
      </c>
      <c r="BU191" s="32">
        <f>VLOOKUP($A191,'Annual_Prices-Nominal'!$A:$CA,MATCH(BU$3,'Annual_Prices-Nominal'!$A$3:$CA$3,0),0)</f>
        <v>16.239999999999998</v>
      </c>
      <c r="BV191" s="32">
        <f>VLOOKUP($A191,'Annual_Prices-Nominal'!$A:$CA,MATCH(BV$3,'Annual_Prices-Nominal'!$A$3:$CA$3,0),0)</f>
        <v>16.239999999999998</v>
      </c>
      <c r="BW191" s="32">
        <f>VLOOKUP($A191,'Annual_Prices-Nominal'!$A:$CA,MATCH(BW$3,'Annual_Prices-Nominal'!$A$3:$CA$3,0),0)</f>
        <v>13.53</v>
      </c>
      <c r="BX191" s="32">
        <f>VLOOKUP($A191,'Annual_Prices-Nominal'!$A:$CA,MATCH(BX$3,'Annual_Prices-Nominal'!$A$3:$CA$3,0),0)</f>
        <v>9.4700000000000006</v>
      </c>
      <c r="BY191" s="32">
        <f>VLOOKUP($A191,'Annual_Prices-Nominal'!$A:$CA,MATCH(BY$3,'Annual_Prices-Nominal'!$A$3:$CA$3,0),0)</f>
        <v>4.0599999999999996</v>
      </c>
      <c r="BZ191" s="32">
        <f>VLOOKUP($A191,'Annual_Prices-Nominal'!$A:$CA,MATCH(BZ$3,'Annual_Prices-Nominal'!$A$3:$CA$3,0),0)</f>
        <v>4.0599999999999996</v>
      </c>
      <c r="CA191" s="32">
        <f>VLOOKUP($A191,'Annual_Prices-Nominal'!$A:$CA,MATCH(CA$3,'Annual_Prices-Nominal'!$A$3:$CA$3,0),0)</f>
        <v>4.1441189999999999</v>
      </c>
      <c r="CB191" s="38">
        <f>VLOOKUP($A191,'Annual_Prices-Nominal'!$A:$CA,MATCH(CB$3,'Annual_Prices-Nominal'!$A$3:$CA$3,0),0)</f>
        <v>1.4916259999999999</v>
      </c>
      <c r="CD191" s="39">
        <f>VLOOKUP($A191,GDP!$A$8:$D$50,3,0)</f>
        <v>2.0074016757444118E-2</v>
      </c>
    </row>
    <row r="192" spans="1:82" ht="14.4" x14ac:dyDescent="0.3">
      <c r="A192" s="23">
        <f t="shared" si="30"/>
        <v>2038</v>
      </c>
      <c r="B192" s="27">
        <f t="shared" si="31"/>
        <v>50649</v>
      </c>
      <c r="C192" s="31">
        <v>39.359009999999998</v>
      </c>
      <c r="D192" s="32">
        <v>36.186669999999999</v>
      </c>
      <c r="E192" s="32">
        <v>44.95984</v>
      </c>
      <c r="F192" s="32">
        <v>39.552970000000002</v>
      </c>
      <c r="G192" s="32">
        <v>45.088200000000001</v>
      </c>
      <c r="H192" s="32">
        <v>38.475769999999997</v>
      </c>
      <c r="I192" s="32">
        <v>37.409999999999997</v>
      </c>
      <c r="J192" s="32">
        <v>35.97</v>
      </c>
      <c r="K192" s="32">
        <v>37.31</v>
      </c>
      <c r="L192" s="32">
        <v>35.85</v>
      </c>
      <c r="M192" s="32">
        <v>36.46</v>
      </c>
      <c r="N192" s="32">
        <v>34.86</v>
      </c>
      <c r="P192" s="32">
        <f>VLOOKUP($A192,'Annual_Prices-Nominal'!$A$4:$X$39,MATCH('Forecast-Peak_OffPeak-Nominal'!P$3,'Annual_Prices-Nominal'!$A$3:$X$3,0),FALSE)</f>
        <v>106.081</v>
      </c>
      <c r="Q192" s="32">
        <f>VLOOKUP($A192,'Annual_Prices-Nominal'!$A$4:$X$39,MATCH('Forecast-Peak_OffPeak-Nominal'!Q$3,'Annual_Prices-Nominal'!$A$3:$X$3,0),FALSE)</f>
        <v>106.98</v>
      </c>
      <c r="R192" s="32">
        <f>VLOOKUP($A192,'Annual_Prices-Nominal'!$A$4:$X$39,MATCH('Forecast-Peak_OffPeak-Nominal'!R$3,'Annual_Prices-Nominal'!$A$3:$X$3,0),FALSE)</f>
        <v>105.93</v>
      </c>
      <c r="S192" s="32">
        <f>VLOOKUP($A192,'Annual_Prices-Nominal'!$A$4:$X$39,MATCH('Forecast-Peak_OffPeak-Nominal'!S$3,'Annual_Prices-Nominal'!$A$3:$X$3,0),FALSE)</f>
        <v>104.99000000000001</v>
      </c>
      <c r="T192" s="32">
        <f>VLOOKUP($A192,'Annual_Prices-Nominal'!$A$4:$X$39,MATCH('Forecast-Peak_OffPeak-Nominal'!T$3,'Annual_Prices-Nominal'!$A$3:$X$3,0),FALSE)</f>
        <v>54.980273766619469</v>
      </c>
      <c r="U192" s="32">
        <f>VLOOKUP($A192,'Annual_Prices-Nominal'!$A$4:$X$39,MATCH('Forecast-Peak_OffPeak-Nominal'!U$3,'Annual_Prices-Nominal'!$A$3:$X$3,0),FALSE)</f>
        <v>50.89</v>
      </c>
      <c r="V192" s="32">
        <f>VLOOKUP($A192,'Annual_Prices-Nominal'!$A$4:$X$39,MATCH('Forecast-Peak_OffPeak-Nominal'!V$3,'Annual_Prices-Nominal'!$A$3:$X$3,0),FALSE)</f>
        <v>47.687833043478264</v>
      </c>
      <c r="W192" s="32">
        <f>VLOOKUP($A192,'Annual_Prices-Nominal'!$A$4:$X$39,MATCH('Forecast-Peak_OffPeak-Nominal'!W$3,'Annual_Prices-Nominal'!$A$3:$X$3,0),FALSE)</f>
        <v>20.170000000000002</v>
      </c>
      <c r="X192" s="32">
        <f>VLOOKUP($A192,'Annual_Prices-Nominal'!$A$4:$X$39,MATCH('Forecast-Peak_OffPeak-Nominal'!X$3,'Annual_Prices-Nominal'!$A$3:$X$3,0),FALSE)</f>
        <v>17.329999999999998</v>
      </c>
      <c r="Y192" s="38">
        <f>VLOOKUP($A192,'Annual_Prices-Nominal'!$A$4:$X$39,MATCH('Forecast-Peak_OffPeak-Nominal'!Y$3,'Annual_Prices-Nominal'!$A$3:$X$3,0),FALSE)</f>
        <v>46.332851063829786</v>
      </c>
      <c r="AA192" s="31">
        <v>4.74</v>
      </c>
      <c r="AB192" s="32">
        <v>4.41</v>
      </c>
      <c r="AC192" s="32">
        <v>4.3499999999999996</v>
      </c>
      <c r="AD192" s="32">
        <v>4.7699999999999996</v>
      </c>
      <c r="AE192" s="32">
        <v>4.74</v>
      </c>
      <c r="AF192" s="32">
        <v>4.4400000000000004</v>
      </c>
      <c r="AG192" s="38">
        <v>0.40315839055488062</v>
      </c>
      <c r="AI192" s="32">
        <v>5.1828734518223021</v>
      </c>
      <c r="AJ192" s="38">
        <v>4.7854475428206538</v>
      </c>
      <c r="AL192" s="33">
        <v>0.69874771578115302</v>
      </c>
      <c r="AM192" s="33">
        <v>0.91728130904919813</v>
      </c>
      <c r="AO192" s="34">
        <f>VLOOKUP($A192,'Annual_Prices-Nominal'!$A$4:$CH$39,MATCH('Forecast-Peak_OffPeak-Nominal'!AO$3,'Annual_Prices-Nominal'!$A$3:$CH$3,0),FALSE)</f>
        <v>2</v>
      </c>
      <c r="AP192" s="35">
        <f>VLOOKUP($A192,'Annual_Prices-Nominal'!$A$4:$CH$39,MATCH('Forecast-Peak_OffPeak-Nominal'!AP$3,'Annual_Prices-Nominal'!$A$3:$CH$3,0),FALSE)</f>
        <v>2</v>
      </c>
      <c r="AQ192" s="36">
        <f>IF(AND(MONTH($B192)&gt;=5,MONTH($B192)&lt;=9),VLOOKUP($A192,'Annual_Prices-Nominal'!$A$1:$AQ$39,MATCH('Forecast-Peak_OffPeak-Nominal'!AQ$2,'Annual_Prices-Nominal'!$A$2:$AQ$2,0),FALSE),0)</f>
        <v>365</v>
      </c>
      <c r="AR192" s="37">
        <f>IF(AND(MONTH($B192)&gt;=5,MONTH($B192)&lt;=9),VLOOKUP($A192,'Annual_Prices-Nominal'!$A$1:$AQ$39,MATCH('Forecast-Peak_OffPeak-Nominal'!AR$2,'Annual_Prices-Nominal'!$A$2:$AQ$2,0),FALSE),0)</f>
        <v>2500</v>
      </c>
      <c r="AT192" s="83">
        <f>VLOOKUP($A192,'Annual_Prices-Nominal'!$A$4:$CH$39,MATCH('Forecast-Peak_OffPeak-Nominal'!AT$3,'Annual_Prices-Nominal'!$A$3:$CH$3,0),FALSE)</f>
        <v>18.96</v>
      </c>
      <c r="AU192" s="38">
        <f>VLOOKUP($A192,'Annual_Prices-Nominal'!$A$4:$CH$39,MATCH('Forecast-Peak_OffPeak-Nominal'!AU$3,'Annual_Prices-Nominal'!$A$3:$CH$3,0),FALSE)</f>
        <v>18.96</v>
      </c>
      <c r="AV192" s="38">
        <f>VLOOKUP($A192,'Annual_Prices-Nominal'!$A$4:$CH$39,MATCH('Forecast-Peak_OffPeak-Nominal'!AV$3,'Annual_Prices-Nominal'!$A$3:$CH$3,0),FALSE)</f>
        <v>0</v>
      </c>
      <c r="AX192" s="31">
        <f t="shared" si="24"/>
        <v>8.9249455782312914</v>
      </c>
      <c r="AY192" s="32">
        <f t="shared" si="25"/>
        <v>10.12609009009009</v>
      </c>
      <c r="AZ192" s="32">
        <f t="shared" si="26"/>
        <v>10.154999999999999</v>
      </c>
      <c r="BA192" s="32">
        <f t="shared" si="27"/>
        <v>7.8924050632911378</v>
      </c>
      <c r="BB192" s="32">
        <f t="shared" si="28"/>
        <v>7.871308016877637</v>
      </c>
      <c r="BC192" s="38">
        <f t="shared" si="29"/>
        <v>7.6436058700209655</v>
      </c>
      <c r="BE192" s="60">
        <v>234.17645035579372</v>
      </c>
      <c r="BF192" s="38">
        <v>311.10460647536286</v>
      </c>
      <c r="BH192" s="31">
        <f>VLOOKUP($A192,'Annual_Prices-Nominal'!$A:$CA,MATCH(BH$3,'Annual_Prices-Nominal'!$A$3:$CA$3,0),0)</f>
        <v>36</v>
      </c>
      <c r="BI192" s="31">
        <f>VLOOKUP($A192,'Annual_Prices-Nominal'!$A:$CA,MATCH(BI$3,'Annual_Prices-Nominal'!$A$3:$CA$3,0),0)</f>
        <v>3.5604809999999998</v>
      </c>
      <c r="BJ192" s="32">
        <f>VLOOKUP($A192,'Annual_Prices-Nominal'!$A:$CA,MATCH(BJ$3,'Annual_Prices-Nominal'!$A$3:$CA$3,0),0)</f>
        <v>3.5604809999999998</v>
      </c>
      <c r="BK192" s="32">
        <f>VLOOKUP($A192,'Annual_Prices-Nominal'!$A:$CA,MATCH(BK$3,'Annual_Prices-Nominal'!$A$3:$CA$3,0),0)</f>
        <v>13.53</v>
      </c>
      <c r="BL192" s="32">
        <f>VLOOKUP($A192,'Annual_Prices-Nominal'!$A:$CA,MATCH(BL$3,'Annual_Prices-Nominal'!$A$3:$CA$3,0),0)</f>
        <v>13.53</v>
      </c>
      <c r="BM192" s="32">
        <f>VLOOKUP($A192,'Annual_Prices-Nominal'!$A:$CA,MATCH(BM$3,'Annual_Prices-Nominal'!$A$3:$CA$3,0),0)</f>
        <v>4.0599999999999996</v>
      </c>
      <c r="BN192" s="32">
        <f>VLOOKUP($A192,'Annual_Prices-Nominal'!$A:$CA,MATCH(BN$3,'Annual_Prices-Nominal'!$A$3:$CA$3,0),0)</f>
        <v>4.0599999999999996</v>
      </c>
      <c r="BO192" s="32">
        <f>VLOOKUP($A192,'Annual_Prices-Nominal'!$A:$CA,MATCH(BO$3,'Annual_Prices-Nominal'!$A$3:$CA$3,0),0)</f>
        <v>4.0599999999999996</v>
      </c>
      <c r="BP192" s="32">
        <f>VLOOKUP($A192,'Annual_Prices-Nominal'!$A:$CA,MATCH(BP$3,'Annual_Prices-Nominal'!$A$3:$CA$3,0),0)</f>
        <v>4.0599999999999996</v>
      </c>
      <c r="BQ192" s="32">
        <f>VLOOKUP($A192,'Annual_Prices-Nominal'!$A:$CA,MATCH(BQ$3,'Annual_Prices-Nominal'!$A$3:$CA$3,0),0)</f>
        <v>13.53</v>
      </c>
      <c r="BR192" s="32">
        <f>VLOOKUP($A192,'Annual_Prices-Nominal'!$A:$CA,MATCH(BR$3,'Annual_Prices-Nominal'!$A$3:$CA$3,0),0)</f>
        <v>21.65</v>
      </c>
      <c r="BS192" s="32">
        <f>VLOOKUP($A192,'Annual_Prices-Nominal'!$A:$CA,MATCH(BS$3,'Annual_Prices-Nominal'!$A$3:$CA$3,0),0)</f>
        <v>20.3</v>
      </c>
      <c r="BT192" s="32">
        <f>VLOOKUP($A192,'Annual_Prices-Nominal'!$A:$CA,MATCH(BT$3,'Annual_Prices-Nominal'!$A$3:$CA$3,0),0)</f>
        <v>16.239999999999998</v>
      </c>
      <c r="BU192" s="32">
        <f>VLOOKUP($A192,'Annual_Prices-Nominal'!$A:$CA,MATCH(BU$3,'Annual_Prices-Nominal'!$A$3:$CA$3,0),0)</f>
        <v>16.239999999999998</v>
      </c>
      <c r="BV192" s="32">
        <f>VLOOKUP($A192,'Annual_Prices-Nominal'!$A:$CA,MATCH(BV$3,'Annual_Prices-Nominal'!$A$3:$CA$3,0),0)</f>
        <v>16.239999999999998</v>
      </c>
      <c r="BW192" s="32">
        <f>VLOOKUP($A192,'Annual_Prices-Nominal'!$A:$CA,MATCH(BW$3,'Annual_Prices-Nominal'!$A$3:$CA$3,0),0)</f>
        <v>13.53</v>
      </c>
      <c r="BX192" s="32">
        <f>VLOOKUP($A192,'Annual_Prices-Nominal'!$A:$CA,MATCH(BX$3,'Annual_Prices-Nominal'!$A$3:$CA$3,0),0)</f>
        <v>9.4700000000000006</v>
      </c>
      <c r="BY192" s="32">
        <f>VLOOKUP($A192,'Annual_Prices-Nominal'!$A:$CA,MATCH(BY$3,'Annual_Prices-Nominal'!$A$3:$CA$3,0),0)</f>
        <v>4.0599999999999996</v>
      </c>
      <c r="BZ192" s="32">
        <f>VLOOKUP($A192,'Annual_Prices-Nominal'!$A:$CA,MATCH(BZ$3,'Annual_Prices-Nominal'!$A$3:$CA$3,0),0)</f>
        <v>4.0599999999999996</v>
      </c>
      <c r="CA192" s="32">
        <f>VLOOKUP($A192,'Annual_Prices-Nominal'!$A:$CA,MATCH(CA$3,'Annual_Prices-Nominal'!$A$3:$CA$3,0),0)</f>
        <v>4.1441189999999999</v>
      </c>
      <c r="CB192" s="38">
        <f>VLOOKUP($A192,'Annual_Prices-Nominal'!$A:$CA,MATCH(CB$3,'Annual_Prices-Nominal'!$A$3:$CA$3,0),0)</f>
        <v>1.4916259999999999</v>
      </c>
      <c r="CD192" s="39">
        <f>VLOOKUP($A192,GDP!$A$8:$D$50,3,0)</f>
        <v>2.0074016757444118E-2</v>
      </c>
    </row>
    <row r="193" spans="1:82" ht="14.4" x14ac:dyDescent="0.3">
      <c r="A193" s="23">
        <f t="shared" si="30"/>
        <v>2038</v>
      </c>
      <c r="B193" s="27">
        <f t="shared" si="31"/>
        <v>50679</v>
      </c>
      <c r="C193" s="31">
        <v>35.145150000000001</v>
      </c>
      <c r="D193" s="32">
        <v>33.944339999999997</v>
      </c>
      <c r="E193" s="32">
        <v>38.360550000000003</v>
      </c>
      <c r="F193" s="32">
        <v>36.158180000000002</v>
      </c>
      <c r="G193" s="32">
        <v>38.585349999999998</v>
      </c>
      <c r="H193" s="32">
        <v>34.956299999999999</v>
      </c>
      <c r="I193" s="32">
        <v>31.91</v>
      </c>
      <c r="J193" s="32">
        <v>33.94</v>
      </c>
      <c r="K193" s="32">
        <v>31.93</v>
      </c>
      <c r="L193" s="32">
        <v>33.909999999999997</v>
      </c>
      <c r="M193" s="32">
        <v>30.53</v>
      </c>
      <c r="N193" s="32">
        <v>33.22</v>
      </c>
      <c r="P193" s="32">
        <f>VLOOKUP($A193,'Annual_Prices-Nominal'!$A$4:$X$39,MATCH('Forecast-Peak_OffPeak-Nominal'!P$3,'Annual_Prices-Nominal'!$A$3:$X$3,0),FALSE)</f>
        <v>106.081</v>
      </c>
      <c r="Q193" s="32">
        <f>VLOOKUP($A193,'Annual_Prices-Nominal'!$A$4:$X$39,MATCH('Forecast-Peak_OffPeak-Nominal'!Q$3,'Annual_Prices-Nominal'!$A$3:$X$3,0),FALSE)</f>
        <v>106.98</v>
      </c>
      <c r="R193" s="32">
        <f>VLOOKUP($A193,'Annual_Prices-Nominal'!$A$4:$X$39,MATCH('Forecast-Peak_OffPeak-Nominal'!R$3,'Annual_Prices-Nominal'!$A$3:$X$3,0),FALSE)</f>
        <v>105.93</v>
      </c>
      <c r="S193" s="32">
        <f>VLOOKUP($A193,'Annual_Prices-Nominal'!$A$4:$X$39,MATCH('Forecast-Peak_OffPeak-Nominal'!S$3,'Annual_Prices-Nominal'!$A$3:$X$3,0),FALSE)</f>
        <v>104.99000000000001</v>
      </c>
      <c r="T193" s="32">
        <f>VLOOKUP($A193,'Annual_Prices-Nominal'!$A$4:$X$39,MATCH('Forecast-Peak_OffPeak-Nominal'!T$3,'Annual_Prices-Nominal'!$A$3:$X$3,0),FALSE)</f>
        <v>54.980273766619469</v>
      </c>
      <c r="U193" s="32">
        <f>VLOOKUP($A193,'Annual_Prices-Nominal'!$A$4:$X$39,MATCH('Forecast-Peak_OffPeak-Nominal'!U$3,'Annual_Prices-Nominal'!$A$3:$X$3,0),FALSE)</f>
        <v>50.89</v>
      </c>
      <c r="V193" s="32">
        <f>VLOOKUP($A193,'Annual_Prices-Nominal'!$A$4:$X$39,MATCH('Forecast-Peak_OffPeak-Nominal'!V$3,'Annual_Prices-Nominal'!$A$3:$X$3,0),FALSE)</f>
        <v>47.687833043478264</v>
      </c>
      <c r="W193" s="32">
        <f>VLOOKUP($A193,'Annual_Prices-Nominal'!$A$4:$X$39,MATCH('Forecast-Peak_OffPeak-Nominal'!W$3,'Annual_Prices-Nominal'!$A$3:$X$3,0),FALSE)</f>
        <v>20.170000000000002</v>
      </c>
      <c r="X193" s="32">
        <f>VLOOKUP($A193,'Annual_Prices-Nominal'!$A$4:$X$39,MATCH('Forecast-Peak_OffPeak-Nominal'!X$3,'Annual_Prices-Nominal'!$A$3:$X$3,0),FALSE)</f>
        <v>17.329999999999998</v>
      </c>
      <c r="Y193" s="38">
        <f>VLOOKUP($A193,'Annual_Prices-Nominal'!$A$4:$X$39,MATCH('Forecast-Peak_OffPeak-Nominal'!Y$3,'Annual_Prices-Nominal'!$A$3:$X$3,0),FALSE)</f>
        <v>46.332851063829786</v>
      </c>
      <c r="AA193" s="31">
        <v>4.7699999999999996</v>
      </c>
      <c r="AB193" s="32">
        <v>4.42</v>
      </c>
      <c r="AC193" s="32">
        <v>4.37</v>
      </c>
      <c r="AD193" s="32">
        <v>4.78</v>
      </c>
      <c r="AE193" s="32">
        <v>4.7699999999999996</v>
      </c>
      <c r="AF193" s="32">
        <v>4.57</v>
      </c>
      <c r="AG193" s="38">
        <v>0.40315839055488062</v>
      </c>
      <c r="AI193" s="32">
        <v>5.221428524262052</v>
      </c>
      <c r="AJ193" s="38">
        <v>4.8240026152604036</v>
      </c>
      <c r="AL193" s="33">
        <v>0.68697007447455993</v>
      </c>
      <c r="AM193" s="33">
        <v>0.90550366774260516</v>
      </c>
      <c r="AO193" s="34">
        <f>VLOOKUP($A193,'Annual_Prices-Nominal'!$A$4:$CH$39,MATCH('Forecast-Peak_OffPeak-Nominal'!AO$3,'Annual_Prices-Nominal'!$A$3:$CH$3,0),FALSE)</f>
        <v>2</v>
      </c>
      <c r="AP193" s="35">
        <f>VLOOKUP($A193,'Annual_Prices-Nominal'!$A$4:$CH$39,MATCH('Forecast-Peak_OffPeak-Nominal'!AP$3,'Annual_Prices-Nominal'!$A$3:$CH$3,0),FALSE)</f>
        <v>2</v>
      </c>
      <c r="AQ193" s="36">
        <f>IF(AND(MONTH($B193)&gt;=5,MONTH($B193)&lt;=9),VLOOKUP($A193,'Annual_Prices-Nominal'!$A$1:$AQ$39,MATCH('Forecast-Peak_OffPeak-Nominal'!AQ$2,'Annual_Prices-Nominal'!$A$2:$AQ$2,0),FALSE),0)</f>
        <v>0</v>
      </c>
      <c r="AR193" s="37">
        <f>IF(AND(MONTH($B193)&gt;=5,MONTH($B193)&lt;=9),VLOOKUP($A193,'Annual_Prices-Nominal'!$A$1:$AQ$39,MATCH('Forecast-Peak_OffPeak-Nominal'!AR$2,'Annual_Prices-Nominal'!$A$2:$AQ$2,0),FALSE),0)</f>
        <v>0</v>
      </c>
      <c r="AT193" s="83">
        <f>VLOOKUP($A193,'Annual_Prices-Nominal'!$A$4:$CH$39,MATCH('Forecast-Peak_OffPeak-Nominal'!AT$3,'Annual_Prices-Nominal'!$A$3:$CH$3,0),FALSE)</f>
        <v>18.96</v>
      </c>
      <c r="AU193" s="38">
        <f>VLOOKUP($A193,'Annual_Prices-Nominal'!$A$4:$CH$39,MATCH('Forecast-Peak_OffPeak-Nominal'!AU$3,'Annual_Prices-Nominal'!$A$3:$CH$3,0),FALSE)</f>
        <v>18.96</v>
      </c>
      <c r="AV193" s="38">
        <f>VLOOKUP($A193,'Annual_Prices-Nominal'!$A$4:$CH$39,MATCH('Forecast-Peak_OffPeak-Nominal'!AV$3,'Annual_Prices-Nominal'!$A$3:$CH$3,0),FALSE)</f>
        <v>0</v>
      </c>
      <c r="AX193" s="31">
        <f t="shared" si="24"/>
        <v>7.9513914027149326</v>
      </c>
      <c r="AY193" s="32">
        <f t="shared" si="25"/>
        <v>8.3939934354485786</v>
      </c>
      <c r="AZ193" s="32">
        <f t="shared" si="26"/>
        <v>8.4431838074398247</v>
      </c>
      <c r="BA193" s="32">
        <f t="shared" si="27"/>
        <v>6.6897274633123693</v>
      </c>
      <c r="BB193" s="32">
        <f t="shared" si="28"/>
        <v>6.6939203354297696</v>
      </c>
      <c r="BC193" s="38">
        <f t="shared" si="29"/>
        <v>6.3870292887029292</v>
      </c>
      <c r="BE193" s="60">
        <v>234.17645035579372</v>
      </c>
      <c r="BF193" s="38">
        <v>311.10460647536286</v>
      </c>
      <c r="BH193" s="31">
        <f>VLOOKUP($A193,'Annual_Prices-Nominal'!$A:$CA,MATCH(BH$3,'Annual_Prices-Nominal'!$A$3:$CA$3,0),0)</f>
        <v>36</v>
      </c>
      <c r="BI193" s="31">
        <f>VLOOKUP($A193,'Annual_Prices-Nominal'!$A:$CA,MATCH(BI$3,'Annual_Prices-Nominal'!$A$3:$CA$3,0),0)</f>
        <v>3.5604809999999998</v>
      </c>
      <c r="BJ193" s="32">
        <f>VLOOKUP($A193,'Annual_Prices-Nominal'!$A:$CA,MATCH(BJ$3,'Annual_Prices-Nominal'!$A$3:$CA$3,0),0)</f>
        <v>3.5604809999999998</v>
      </c>
      <c r="BK193" s="32">
        <f>VLOOKUP($A193,'Annual_Prices-Nominal'!$A:$CA,MATCH(BK$3,'Annual_Prices-Nominal'!$A$3:$CA$3,0),0)</f>
        <v>13.53</v>
      </c>
      <c r="BL193" s="32">
        <f>VLOOKUP($A193,'Annual_Prices-Nominal'!$A:$CA,MATCH(BL$3,'Annual_Prices-Nominal'!$A$3:$CA$3,0),0)</f>
        <v>13.53</v>
      </c>
      <c r="BM193" s="32">
        <f>VLOOKUP($A193,'Annual_Prices-Nominal'!$A:$CA,MATCH(BM$3,'Annual_Prices-Nominal'!$A$3:$CA$3,0),0)</f>
        <v>4.0599999999999996</v>
      </c>
      <c r="BN193" s="32">
        <f>VLOOKUP($A193,'Annual_Prices-Nominal'!$A:$CA,MATCH(BN$3,'Annual_Prices-Nominal'!$A$3:$CA$3,0),0)</f>
        <v>4.0599999999999996</v>
      </c>
      <c r="BO193" s="32">
        <f>VLOOKUP($A193,'Annual_Prices-Nominal'!$A:$CA,MATCH(BO$3,'Annual_Prices-Nominal'!$A$3:$CA$3,0),0)</f>
        <v>4.0599999999999996</v>
      </c>
      <c r="BP193" s="32">
        <f>VLOOKUP($A193,'Annual_Prices-Nominal'!$A:$CA,MATCH(BP$3,'Annual_Prices-Nominal'!$A$3:$CA$3,0),0)</f>
        <v>4.0599999999999996</v>
      </c>
      <c r="BQ193" s="32">
        <f>VLOOKUP($A193,'Annual_Prices-Nominal'!$A:$CA,MATCH(BQ$3,'Annual_Prices-Nominal'!$A$3:$CA$3,0),0)</f>
        <v>13.53</v>
      </c>
      <c r="BR193" s="32">
        <f>VLOOKUP($A193,'Annual_Prices-Nominal'!$A:$CA,MATCH(BR$3,'Annual_Prices-Nominal'!$A$3:$CA$3,0),0)</f>
        <v>21.65</v>
      </c>
      <c r="BS193" s="32">
        <f>VLOOKUP($A193,'Annual_Prices-Nominal'!$A:$CA,MATCH(BS$3,'Annual_Prices-Nominal'!$A$3:$CA$3,0),0)</f>
        <v>20.3</v>
      </c>
      <c r="BT193" s="32">
        <f>VLOOKUP($A193,'Annual_Prices-Nominal'!$A:$CA,MATCH(BT$3,'Annual_Prices-Nominal'!$A$3:$CA$3,0),0)</f>
        <v>16.239999999999998</v>
      </c>
      <c r="BU193" s="32">
        <f>VLOOKUP($A193,'Annual_Prices-Nominal'!$A:$CA,MATCH(BU$3,'Annual_Prices-Nominal'!$A$3:$CA$3,0),0)</f>
        <v>16.239999999999998</v>
      </c>
      <c r="BV193" s="32">
        <f>VLOOKUP($A193,'Annual_Prices-Nominal'!$A:$CA,MATCH(BV$3,'Annual_Prices-Nominal'!$A$3:$CA$3,0),0)</f>
        <v>16.239999999999998</v>
      </c>
      <c r="BW193" s="32">
        <f>VLOOKUP($A193,'Annual_Prices-Nominal'!$A:$CA,MATCH(BW$3,'Annual_Prices-Nominal'!$A$3:$CA$3,0),0)</f>
        <v>13.53</v>
      </c>
      <c r="BX193" s="32">
        <f>VLOOKUP($A193,'Annual_Prices-Nominal'!$A:$CA,MATCH(BX$3,'Annual_Prices-Nominal'!$A$3:$CA$3,0),0)</f>
        <v>9.4700000000000006</v>
      </c>
      <c r="BY193" s="32">
        <f>VLOOKUP($A193,'Annual_Prices-Nominal'!$A:$CA,MATCH(BY$3,'Annual_Prices-Nominal'!$A$3:$CA$3,0),0)</f>
        <v>4.0599999999999996</v>
      </c>
      <c r="BZ193" s="32">
        <f>VLOOKUP($A193,'Annual_Prices-Nominal'!$A:$CA,MATCH(BZ$3,'Annual_Prices-Nominal'!$A$3:$CA$3,0),0)</f>
        <v>4.0599999999999996</v>
      </c>
      <c r="CA193" s="32">
        <f>VLOOKUP($A193,'Annual_Prices-Nominal'!$A:$CA,MATCH(CA$3,'Annual_Prices-Nominal'!$A$3:$CA$3,0),0)</f>
        <v>4.1441189999999999</v>
      </c>
      <c r="CB193" s="38">
        <f>VLOOKUP($A193,'Annual_Prices-Nominal'!$A:$CA,MATCH(CB$3,'Annual_Prices-Nominal'!$A$3:$CA$3,0),0)</f>
        <v>1.4916259999999999</v>
      </c>
      <c r="CD193" s="39">
        <f>VLOOKUP($A193,GDP!$A$8:$D$50,3,0)</f>
        <v>2.0074016757444118E-2</v>
      </c>
    </row>
    <row r="194" spans="1:82" ht="14.4" x14ac:dyDescent="0.3">
      <c r="A194" s="23">
        <f t="shared" si="30"/>
        <v>2038</v>
      </c>
      <c r="B194" s="27">
        <f t="shared" si="31"/>
        <v>50710</v>
      </c>
      <c r="C194" s="31">
        <v>37.304279999999999</v>
      </c>
      <c r="D194" s="32">
        <v>36.720619999999997</v>
      </c>
      <c r="E194" s="32">
        <v>40.610990000000001</v>
      </c>
      <c r="F194" s="32">
        <v>39.286720000000003</v>
      </c>
      <c r="G194" s="32">
        <v>40.848089999999999</v>
      </c>
      <c r="H194" s="32">
        <v>39.083680000000001</v>
      </c>
      <c r="I194" s="32">
        <v>36.25</v>
      </c>
      <c r="J194" s="32">
        <v>36.340000000000003</v>
      </c>
      <c r="K194" s="32">
        <v>35.82</v>
      </c>
      <c r="L194" s="32">
        <v>36.03</v>
      </c>
      <c r="M194" s="32">
        <v>35.380000000000003</v>
      </c>
      <c r="N194" s="32">
        <v>35.840000000000003</v>
      </c>
      <c r="P194" s="32">
        <f>VLOOKUP($A194,'Annual_Prices-Nominal'!$A$4:$X$39,MATCH('Forecast-Peak_OffPeak-Nominal'!P$3,'Annual_Prices-Nominal'!$A$3:$X$3,0),FALSE)</f>
        <v>106.081</v>
      </c>
      <c r="Q194" s="32">
        <f>VLOOKUP($A194,'Annual_Prices-Nominal'!$A$4:$X$39,MATCH('Forecast-Peak_OffPeak-Nominal'!Q$3,'Annual_Prices-Nominal'!$A$3:$X$3,0),FALSE)</f>
        <v>106.98</v>
      </c>
      <c r="R194" s="32">
        <f>VLOOKUP($A194,'Annual_Prices-Nominal'!$A$4:$X$39,MATCH('Forecast-Peak_OffPeak-Nominal'!R$3,'Annual_Prices-Nominal'!$A$3:$X$3,0),FALSE)</f>
        <v>105.93</v>
      </c>
      <c r="S194" s="32">
        <f>VLOOKUP($A194,'Annual_Prices-Nominal'!$A$4:$X$39,MATCH('Forecast-Peak_OffPeak-Nominal'!S$3,'Annual_Prices-Nominal'!$A$3:$X$3,0),FALSE)</f>
        <v>104.99000000000001</v>
      </c>
      <c r="T194" s="32">
        <f>VLOOKUP($A194,'Annual_Prices-Nominal'!$A$4:$X$39,MATCH('Forecast-Peak_OffPeak-Nominal'!T$3,'Annual_Prices-Nominal'!$A$3:$X$3,0),FALSE)</f>
        <v>54.980273766619469</v>
      </c>
      <c r="U194" s="32">
        <f>VLOOKUP($A194,'Annual_Prices-Nominal'!$A$4:$X$39,MATCH('Forecast-Peak_OffPeak-Nominal'!U$3,'Annual_Prices-Nominal'!$A$3:$X$3,0),FALSE)</f>
        <v>50.89</v>
      </c>
      <c r="V194" s="32">
        <f>VLOOKUP($A194,'Annual_Prices-Nominal'!$A$4:$X$39,MATCH('Forecast-Peak_OffPeak-Nominal'!V$3,'Annual_Prices-Nominal'!$A$3:$X$3,0),FALSE)</f>
        <v>47.687833043478264</v>
      </c>
      <c r="W194" s="32">
        <f>VLOOKUP($A194,'Annual_Prices-Nominal'!$A$4:$X$39,MATCH('Forecast-Peak_OffPeak-Nominal'!W$3,'Annual_Prices-Nominal'!$A$3:$X$3,0),FALSE)</f>
        <v>20.170000000000002</v>
      </c>
      <c r="X194" s="32">
        <f>VLOOKUP($A194,'Annual_Prices-Nominal'!$A$4:$X$39,MATCH('Forecast-Peak_OffPeak-Nominal'!X$3,'Annual_Prices-Nominal'!$A$3:$X$3,0),FALSE)</f>
        <v>17.329999999999998</v>
      </c>
      <c r="Y194" s="38">
        <f>VLOOKUP($A194,'Annual_Prices-Nominal'!$A$4:$X$39,MATCH('Forecast-Peak_OffPeak-Nominal'!Y$3,'Annual_Prices-Nominal'!$A$3:$X$3,0),FALSE)</f>
        <v>46.332851063829786</v>
      </c>
      <c r="AA194" s="31">
        <v>5.19</v>
      </c>
      <c r="AB194" s="32">
        <v>4.6500000000000004</v>
      </c>
      <c r="AC194" s="32">
        <v>4.68</v>
      </c>
      <c r="AD194" s="32">
        <v>5.15</v>
      </c>
      <c r="AE194" s="32">
        <v>5.16</v>
      </c>
      <c r="AF194" s="32">
        <v>4.7300000000000004</v>
      </c>
      <c r="AG194" s="38">
        <v>0.40315839055488062</v>
      </c>
      <c r="AI194" s="32">
        <v>5.6319313203130923</v>
      </c>
      <c r="AJ194" s="38">
        <v>5.234505411311444</v>
      </c>
      <c r="AL194" s="33">
        <v>0.70672847669923333</v>
      </c>
      <c r="AM194" s="33">
        <v>0.92526206996727844</v>
      </c>
      <c r="AO194" s="34">
        <f>VLOOKUP($A194,'Annual_Prices-Nominal'!$A$4:$CH$39,MATCH('Forecast-Peak_OffPeak-Nominal'!AO$3,'Annual_Prices-Nominal'!$A$3:$CH$3,0),FALSE)</f>
        <v>2</v>
      </c>
      <c r="AP194" s="35">
        <f>VLOOKUP($A194,'Annual_Prices-Nominal'!$A$4:$CH$39,MATCH('Forecast-Peak_OffPeak-Nominal'!AP$3,'Annual_Prices-Nominal'!$A$3:$CH$3,0),FALSE)</f>
        <v>2</v>
      </c>
      <c r="AQ194" s="36">
        <f>IF(AND(MONTH($B194)&gt;=5,MONTH($B194)&lt;=9),VLOOKUP($A194,'Annual_Prices-Nominal'!$A$1:$AQ$39,MATCH('Forecast-Peak_OffPeak-Nominal'!AQ$2,'Annual_Prices-Nominal'!$A$2:$AQ$2,0),FALSE),0)</f>
        <v>0</v>
      </c>
      <c r="AR194" s="37">
        <f>IF(AND(MONTH($B194)&gt;=5,MONTH($B194)&lt;=9),VLOOKUP($A194,'Annual_Prices-Nominal'!$A$1:$AQ$39,MATCH('Forecast-Peak_OffPeak-Nominal'!AR$2,'Annual_Prices-Nominal'!$A$2:$AQ$2,0),FALSE),0)</f>
        <v>0</v>
      </c>
      <c r="AT194" s="83">
        <f>VLOOKUP($A194,'Annual_Prices-Nominal'!$A$4:$CH$39,MATCH('Forecast-Peak_OffPeak-Nominal'!AT$3,'Annual_Prices-Nominal'!$A$3:$CH$3,0),FALSE)</f>
        <v>18.96</v>
      </c>
      <c r="AU194" s="38">
        <f>VLOOKUP($A194,'Annual_Prices-Nominal'!$A$4:$CH$39,MATCH('Forecast-Peak_OffPeak-Nominal'!AU$3,'Annual_Prices-Nominal'!$A$3:$CH$3,0),FALSE)</f>
        <v>18.96</v>
      </c>
      <c r="AV194" s="38">
        <f>VLOOKUP($A194,'Annual_Prices-Nominal'!$A$4:$CH$39,MATCH('Forecast-Peak_OffPeak-Nominal'!AV$3,'Annual_Prices-Nominal'!$A$3:$CH$3,0),FALSE)</f>
        <v>0</v>
      </c>
      <c r="AX194" s="31">
        <f t="shared" si="24"/>
        <v>8.0224258064516114</v>
      </c>
      <c r="AY194" s="32">
        <f t="shared" si="25"/>
        <v>8.5858329809725156</v>
      </c>
      <c r="AZ194" s="32">
        <f t="shared" si="26"/>
        <v>8.6359598308668062</v>
      </c>
      <c r="BA194" s="32">
        <f t="shared" si="27"/>
        <v>7.025193798449612</v>
      </c>
      <c r="BB194" s="32">
        <f t="shared" si="28"/>
        <v>6.941860465116279</v>
      </c>
      <c r="BC194" s="38">
        <f t="shared" si="29"/>
        <v>6.8699029126213595</v>
      </c>
      <c r="BE194" s="60">
        <v>234.17645035579372</v>
      </c>
      <c r="BF194" s="38">
        <v>311.10460647536286</v>
      </c>
      <c r="BH194" s="31">
        <f>VLOOKUP($A194,'Annual_Prices-Nominal'!$A:$CA,MATCH(BH$3,'Annual_Prices-Nominal'!$A$3:$CA$3,0),0)</f>
        <v>36</v>
      </c>
      <c r="BI194" s="31">
        <f>VLOOKUP($A194,'Annual_Prices-Nominal'!$A:$CA,MATCH(BI$3,'Annual_Prices-Nominal'!$A$3:$CA$3,0),0)</f>
        <v>3.5604809999999998</v>
      </c>
      <c r="BJ194" s="32">
        <f>VLOOKUP($A194,'Annual_Prices-Nominal'!$A:$CA,MATCH(BJ$3,'Annual_Prices-Nominal'!$A$3:$CA$3,0),0)</f>
        <v>3.5604809999999998</v>
      </c>
      <c r="BK194" s="32">
        <f>VLOOKUP($A194,'Annual_Prices-Nominal'!$A:$CA,MATCH(BK$3,'Annual_Prices-Nominal'!$A$3:$CA$3,0),0)</f>
        <v>13.53</v>
      </c>
      <c r="BL194" s="32">
        <f>VLOOKUP($A194,'Annual_Prices-Nominal'!$A:$CA,MATCH(BL$3,'Annual_Prices-Nominal'!$A$3:$CA$3,0),0)</f>
        <v>13.53</v>
      </c>
      <c r="BM194" s="32">
        <f>VLOOKUP($A194,'Annual_Prices-Nominal'!$A:$CA,MATCH(BM$3,'Annual_Prices-Nominal'!$A$3:$CA$3,0),0)</f>
        <v>4.0599999999999996</v>
      </c>
      <c r="BN194" s="32">
        <f>VLOOKUP($A194,'Annual_Prices-Nominal'!$A:$CA,MATCH(BN$3,'Annual_Prices-Nominal'!$A$3:$CA$3,0),0)</f>
        <v>4.0599999999999996</v>
      </c>
      <c r="BO194" s="32">
        <f>VLOOKUP($A194,'Annual_Prices-Nominal'!$A:$CA,MATCH(BO$3,'Annual_Prices-Nominal'!$A$3:$CA$3,0),0)</f>
        <v>4.0599999999999996</v>
      </c>
      <c r="BP194" s="32">
        <f>VLOOKUP($A194,'Annual_Prices-Nominal'!$A:$CA,MATCH(BP$3,'Annual_Prices-Nominal'!$A$3:$CA$3,0),0)</f>
        <v>4.0599999999999996</v>
      </c>
      <c r="BQ194" s="32">
        <f>VLOOKUP($A194,'Annual_Prices-Nominal'!$A:$CA,MATCH(BQ$3,'Annual_Prices-Nominal'!$A$3:$CA$3,0),0)</f>
        <v>13.53</v>
      </c>
      <c r="BR194" s="32">
        <f>VLOOKUP($A194,'Annual_Prices-Nominal'!$A:$CA,MATCH(BR$3,'Annual_Prices-Nominal'!$A$3:$CA$3,0),0)</f>
        <v>21.65</v>
      </c>
      <c r="BS194" s="32">
        <f>VLOOKUP($A194,'Annual_Prices-Nominal'!$A:$CA,MATCH(BS$3,'Annual_Prices-Nominal'!$A$3:$CA$3,0),0)</f>
        <v>20.3</v>
      </c>
      <c r="BT194" s="32">
        <f>VLOOKUP($A194,'Annual_Prices-Nominal'!$A:$CA,MATCH(BT$3,'Annual_Prices-Nominal'!$A$3:$CA$3,0),0)</f>
        <v>16.239999999999998</v>
      </c>
      <c r="BU194" s="32">
        <f>VLOOKUP($A194,'Annual_Prices-Nominal'!$A:$CA,MATCH(BU$3,'Annual_Prices-Nominal'!$A$3:$CA$3,0),0)</f>
        <v>16.239999999999998</v>
      </c>
      <c r="BV194" s="32">
        <f>VLOOKUP($A194,'Annual_Prices-Nominal'!$A:$CA,MATCH(BV$3,'Annual_Prices-Nominal'!$A$3:$CA$3,0),0)</f>
        <v>16.239999999999998</v>
      </c>
      <c r="BW194" s="32">
        <f>VLOOKUP($A194,'Annual_Prices-Nominal'!$A:$CA,MATCH(BW$3,'Annual_Prices-Nominal'!$A$3:$CA$3,0),0)</f>
        <v>13.53</v>
      </c>
      <c r="BX194" s="32">
        <f>VLOOKUP($A194,'Annual_Prices-Nominal'!$A:$CA,MATCH(BX$3,'Annual_Prices-Nominal'!$A$3:$CA$3,0),0)</f>
        <v>9.4700000000000006</v>
      </c>
      <c r="BY194" s="32">
        <f>VLOOKUP($A194,'Annual_Prices-Nominal'!$A:$CA,MATCH(BY$3,'Annual_Prices-Nominal'!$A$3:$CA$3,0),0)</f>
        <v>4.0599999999999996</v>
      </c>
      <c r="BZ194" s="32">
        <f>VLOOKUP($A194,'Annual_Prices-Nominal'!$A:$CA,MATCH(BZ$3,'Annual_Prices-Nominal'!$A$3:$CA$3,0),0)</f>
        <v>4.0599999999999996</v>
      </c>
      <c r="CA194" s="32">
        <f>VLOOKUP($A194,'Annual_Prices-Nominal'!$A:$CA,MATCH(CA$3,'Annual_Prices-Nominal'!$A$3:$CA$3,0),0)</f>
        <v>4.1441189999999999</v>
      </c>
      <c r="CB194" s="38">
        <f>VLOOKUP($A194,'Annual_Prices-Nominal'!$A:$CA,MATCH(CB$3,'Annual_Prices-Nominal'!$A$3:$CA$3,0),0)</f>
        <v>1.4916259999999999</v>
      </c>
      <c r="CD194" s="39">
        <f>VLOOKUP($A194,GDP!$A$8:$D$50,3,0)</f>
        <v>2.0074016757444118E-2</v>
      </c>
    </row>
    <row r="195" spans="1:82" ht="14.4" x14ac:dyDescent="0.3">
      <c r="A195" s="23">
        <f t="shared" si="30"/>
        <v>2038</v>
      </c>
      <c r="B195" s="27">
        <f t="shared" si="31"/>
        <v>50740</v>
      </c>
      <c r="C195" s="31">
        <v>41.0242</v>
      </c>
      <c r="D195" s="32">
        <v>39.363399999999999</v>
      </c>
      <c r="E195" s="32">
        <v>47.369669999999999</v>
      </c>
      <c r="F195" s="32">
        <v>43.450659999999999</v>
      </c>
      <c r="G195" s="32">
        <v>48.201320000000003</v>
      </c>
      <c r="H195" s="32">
        <v>42.998339999999999</v>
      </c>
      <c r="I195" s="32">
        <v>38.53</v>
      </c>
      <c r="J195" s="32">
        <v>39.64</v>
      </c>
      <c r="K195" s="32">
        <v>38.43</v>
      </c>
      <c r="L195" s="32">
        <v>39.69</v>
      </c>
      <c r="M195" s="32">
        <v>37.57</v>
      </c>
      <c r="N195" s="32">
        <v>39.11</v>
      </c>
      <c r="P195" s="32">
        <f>VLOOKUP($A195,'Annual_Prices-Nominal'!$A$4:$X$39,MATCH('Forecast-Peak_OffPeak-Nominal'!P$3,'Annual_Prices-Nominal'!$A$3:$X$3,0),FALSE)</f>
        <v>106.081</v>
      </c>
      <c r="Q195" s="32">
        <f>VLOOKUP($A195,'Annual_Prices-Nominal'!$A$4:$X$39,MATCH('Forecast-Peak_OffPeak-Nominal'!Q$3,'Annual_Prices-Nominal'!$A$3:$X$3,0),FALSE)</f>
        <v>106.98</v>
      </c>
      <c r="R195" s="32">
        <f>VLOOKUP($A195,'Annual_Prices-Nominal'!$A$4:$X$39,MATCH('Forecast-Peak_OffPeak-Nominal'!R$3,'Annual_Prices-Nominal'!$A$3:$X$3,0),FALSE)</f>
        <v>105.93</v>
      </c>
      <c r="S195" s="32">
        <f>VLOOKUP($A195,'Annual_Prices-Nominal'!$A$4:$X$39,MATCH('Forecast-Peak_OffPeak-Nominal'!S$3,'Annual_Prices-Nominal'!$A$3:$X$3,0),FALSE)</f>
        <v>104.99000000000001</v>
      </c>
      <c r="T195" s="32">
        <f>VLOOKUP($A195,'Annual_Prices-Nominal'!$A$4:$X$39,MATCH('Forecast-Peak_OffPeak-Nominal'!T$3,'Annual_Prices-Nominal'!$A$3:$X$3,0),FALSE)</f>
        <v>54.980273766619469</v>
      </c>
      <c r="U195" s="32">
        <f>VLOOKUP($A195,'Annual_Prices-Nominal'!$A$4:$X$39,MATCH('Forecast-Peak_OffPeak-Nominal'!U$3,'Annual_Prices-Nominal'!$A$3:$X$3,0),FALSE)</f>
        <v>50.89</v>
      </c>
      <c r="V195" s="32">
        <f>VLOOKUP($A195,'Annual_Prices-Nominal'!$A$4:$X$39,MATCH('Forecast-Peak_OffPeak-Nominal'!V$3,'Annual_Prices-Nominal'!$A$3:$X$3,0),FALSE)</f>
        <v>47.687833043478264</v>
      </c>
      <c r="W195" s="32">
        <f>VLOOKUP($A195,'Annual_Prices-Nominal'!$A$4:$X$39,MATCH('Forecast-Peak_OffPeak-Nominal'!W$3,'Annual_Prices-Nominal'!$A$3:$X$3,0),FALSE)</f>
        <v>20.170000000000002</v>
      </c>
      <c r="X195" s="32">
        <f>VLOOKUP($A195,'Annual_Prices-Nominal'!$A$4:$X$39,MATCH('Forecast-Peak_OffPeak-Nominal'!X$3,'Annual_Prices-Nominal'!$A$3:$X$3,0),FALSE)</f>
        <v>17.329999999999998</v>
      </c>
      <c r="Y195" s="38">
        <f>VLOOKUP($A195,'Annual_Prices-Nominal'!$A$4:$X$39,MATCH('Forecast-Peak_OffPeak-Nominal'!Y$3,'Annual_Prices-Nominal'!$A$3:$X$3,0),FALSE)</f>
        <v>46.332851063829786</v>
      </c>
      <c r="AA195" s="31">
        <v>5.71</v>
      </c>
      <c r="AB195" s="32">
        <v>5.22</v>
      </c>
      <c r="AC195" s="32">
        <v>4.8099999999999996</v>
      </c>
      <c r="AD195" s="32">
        <v>5.73</v>
      </c>
      <c r="AE195" s="32">
        <v>5.68</v>
      </c>
      <c r="AF195" s="32">
        <v>5.46</v>
      </c>
      <c r="AG195" s="38">
        <v>0.40315839055488062</v>
      </c>
      <c r="AI195" s="32">
        <v>6.1579677491700124</v>
      </c>
      <c r="AJ195" s="38">
        <v>5.7605418401683641</v>
      </c>
      <c r="AL195" s="33">
        <v>0.6918459185226965</v>
      </c>
      <c r="AM195" s="33">
        <v>0.91037951179074161</v>
      </c>
      <c r="AO195" s="34">
        <f>VLOOKUP($A195,'Annual_Prices-Nominal'!$A$4:$CH$39,MATCH('Forecast-Peak_OffPeak-Nominal'!AO$3,'Annual_Prices-Nominal'!$A$3:$CH$3,0),FALSE)</f>
        <v>2</v>
      </c>
      <c r="AP195" s="35">
        <f>VLOOKUP($A195,'Annual_Prices-Nominal'!$A$4:$CH$39,MATCH('Forecast-Peak_OffPeak-Nominal'!AP$3,'Annual_Prices-Nominal'!$A$3:$CH$3,0),FALSE)</f>
        <v>2</v>
      </c>
      <c r="AQ195" s="36">
        <f>IF(AND(MONTH($B195)&gt;=5,MONTH($B195)&lt;=9),VLOOKUP($A195,'Annual_Prices-Nominal'!$A$1:$AQ$39,MATCH('Forecast-Peak_OffPeak-Nominal'!AQ$2,'Annual_Prices-Nominal'!$A$2:$AQ$2,0),FALSE),0)</f>
        <v>0</v>
      </c>
      <c r="AR195" s="37">
        <f>IF(AND(MONTH($B195)&gt;=5,MONTH($B195)&lt;=9),VLOOKUP($A195,'Annual_Prices-Nominal'!$A$1:$AQ$39,MATCH('Forecast-Peak_OffPeak-Nominal'!AR$2,'Annual_Prices-Nominal'!$A$2:$AQ$2,0),FALSE),0)</f>
        <v>0</v>
      </c>
      <c r="AT195" s="83">
        <f>VLOOKUP($A195,'Annual_Prices-Nominal'!$A$4:$CH$39,MATCH('Forecast-Peak_OffPeak-Nominal'!AT$3,'Annual_Prices-Nominal'!$A$3:$CH$3,0),FALSE)</f>
        <v>18.96</v>
      </c>
      <c r="AU195" s="38">
        <f>VLOOKUP($A195,'Annual_Prices-Nominal'!$A$4:$CH$39,MATCH('Forecast-Peak_OffPeak-Nominal'!AU$3,'Annual_Prices-Nominal'!$A$3:$CH$3,0),FALSE)</f>
        <v>18.96</v>
      </c>
      <c r="AV195" s="38">
        <f>VLOOKUP($A195,'Annual_Prices-Nominal'!$A$4:$CH$39,MATCH('Forecast-Peak_OffPeak-Nominal'!AV$3,'Annual_Prices-Nominal'!$A$3:$CH$3,0),FALSE)</f>
        <v>0</v>
      </c>
      <c r="AX195" s="31">
        <f t="shared" si="24"/>
        <v>7.8590421455938699</v>
      </c>
      <c r="AY195" s="32">
        <f t="shared" si="25"/>
        <v>8.6757637362637361</v>
      </c>
      <c r="AZ195" s="32">
        <f t="shared" si="26"/>
        <v>8.8280805860805867</v>
      </c>
      <c r="BA195" s="32">
        <f t="shared" si="27"/>
        <v>6.7834507042253529</v>
      </c>
      <c r="BB195" s="32">
        <f t="shared" si="28"/>
        <v>6.7658450704225359</v>
      </c>
      <c r="BC195" s="38">
        <f t="shared" si="29"/>
        <v>6.5567190226876084</v>
      </c>
      <c r="BE195" s="60">
        <v>234.17645035579372</v>
      </c>
      <c r="BF195" s="38">
        <v>311.10460647536286</v>
      </c>
      <c r="BH195" s="31">
        <f>VLOOKUP($A195,'Annual_Prices-Nominal'!$A:$CA,MATCH(BH$3,'Annual_Prices-Nominal'!$A$3:$CA$3,0),0)</f>
        <v>36</v>
      </c>
      <c r="BI195" s="31">
        <f>VLOOKUP($A195,'Annual_Prices-Nominal'!$A:$CA,MATCH(BI$3,'Annual_Prices-Nominal'!$A$3:$CA$3,0),0)</f>
        <v>3.5604809999999998</v>
      </c>
      <c r="BJ195" s="32">
        <f>VLOOKUP($A195,'Annual_Prices-Nominal'!$A:$CA,MATCH(BJ$3,'Annual_Prices-Nominal'!$A$3:$CA$3,0),0)</f>
        <v>3.5604809999999998</v>
      </c>
      <c r="BK195" s="32">
        <f>VLOOKUP($A195,'Annual_Prices-Nominal'!$A:$CA,MATCH(BK$3,'Annual_Prices-Nominal'!$A$3:$CA$3,0),0)</f>
        <v>13.53</v>
      </c>
      <c r="BL195" s="32">
        <f>VLOOKUP($A195,'Annual_Prices-Nominal'!$A:$CA,MATCH(BL$3,'Annual_Prices-Nominal'!$A$3:$CA$3,0),0)</f>
        <v>13.53</v>
      </c>
      <c r="BM195" s="32">
        <f>VLOOKUP($A195,'Annual_Prices-Nominal'!$A:$CA,MATCH(BM$3,'Annual_Prices-Nominal'!$A$3:$CA$3,0),0)</f>
        <v>4.0599999999999996</v>
      </c>
      <c r="BN195" s="32">
        <f>VLOOKUP($A195,'Annual_Prices-Nominal'!$A:$CA,MATCH(BN$3,'Annual_Prices-Nominal'!$A$3:$CA$3,0),0)</f>
        <v>4.0599999999999996</v>
      </c>
      <c r="BO195" s="32">
        <f>VLOOKUP($A195,'Annual_Prices-Nominal'!$A:$CA,MATCH(BO$3,'Annual_Prices-Nominal'!$A$3:$CA$3,0),0)</f>
        <v>4.0599999999999996</v>
      </c>
      <c r="BP195" s="32">
        <f>VLOOKUP($A195,'Annual_Prices-Nominal'!$A:$CA,MATCH(BP$3,'Annual_Prices-Nominal'!$A$3:$CA$3,0),0)</f>
        <v>4.0599999999999996</v>
      </c>
      <c r="BQ195" s="32">
        <f>VLOOKUP($A195,'Annual_Prices-Nominal'!$A:$CA,MATCH(BQ$3,'Annual_Prices-Nominal'!$A$3:$CA$3,0),0)</f>
        <v>13.53</v>
      </c>
      <c r="BR195" s="32">
        <f>VLOOKUP($A195,'Annual_Prices-Nominal'!$A:$CA,MATCH(BR$3,'Annual_Prices-Nominal'!$A$3:$CA$3,0),0)</f>
        <v>21.65</v>
      </c>
      <c r="BS195" s="32">
        <f>VLOOKUP($A195,'Annual_Prices-Nominal'!$A:$CA,MATCH(BS$3,'Annual_Prices-Nominal'!$A$3:$CA$3,0),0)</f>
        <v>20.3</v>
      </c>
      <c r="BT195" s="32">
        <f>VLOOKUP($A195,'Annual_Prices-Nominal'!$A:$CA,MATCH(BT$3,'Annual_Prices-Nominal'!$A$3:$CA$3,0),0)</f>
        <v>16.239999999999998</v>
      </c>
      <c r="BU195" s="32">
        <f>VLOOKUP($A195,'Annual_Prices-Nominal'!$A:$CA,MATCH(BU$3,'Annual_Prices-Nominal'!$A$3:$CA$3,0),0)</f>
        <v>16.239999999999998</v>
      </c>
      <c r="BV195" s="32">
        <f>VLOOKUP($A195,'Annual_Prices-Nominal'!$A:$CA,MATCH(BV$3,'Annual_Prices-Nominal'!$A$3:$CA$3,0),0)</f>
        <v>16.239999999999998</v>
      </c>
      <c r="BW195" s="32">
        <f>VLOOKUP($A195,'Annual_Prices-Nominal'!$A:$CA,MATCH(BW$3,'Annual_Prices-Nominal'!$A$3:$CA$3,0),0)</f>
        <v>13.53</v>
      </c>
      <c r="BX195" s="32">
        <f>VLOOKUP($A195,'Annual_Prices-Nominal'!$A:$CA,MATCH(BX$3,'Annual_Prices-Nominal'!$A$3:$CA$3,0),0)</f>
        <v>9.4700000000000006</v>
      </c>
      <c r="BY195" s="32">
        <f>VLOOKUP($A195,'Annual_Prices-Nominal'!$A:$CA,MATCH(BY$3,'Annual_Prices-Nominal'!$A$3:$CA$3,0),0)</f>
        <v>4.0599999999999996</v>
      </c>
      <c r="BZ195" s="32">
        <f>VLOOKUP($A195,'Annual_Prices-Nominal'!$A:$CA,MATCH(BZ$3,'Annual_Prices-Nominal'!$A$3:$CA$3,0),0)</f>
        <v>4.0599999999999996</v>
      </c>
      <c r="CA195" s="32">
        <f>VLOOKUP($A195,'Annual_Prices-Nominal'!$A:$CA,MATCH(CA$3,'Annual_Prices-Nominal'!$A$3:$CA$3,0),0)</f>
        <v>4.1441189999999999</v>
      </c>
      <c r="CB195" s="38">
        <f>VLOOKUP($A195,'Annual_Prices-Nominal'!$A:$CA,MATCH(CB$3,'Annual_Prices-Nominal'!$A$3:$CA$3,0),0)</f>
        <v>1.4916259999999999</v>
      </c>
      <c r="CD195" s="39">
        <f>VLOOKUP($A195,GDP!$A$8:$D$50,3,0)</f>
        <v>2.0074016757444118E-2</v>
      </c>
    </row>
    <row r="196" spans="1:82" ht="14.4" x14ac:dyDescent="0.3">
      <c r="A196" s="23">
        <f t="shared" si="30"/>
        <v>2039</v>
      </c>
      <c r="B196" s="27">
        <f t="shared" si="31"/>
        <v>50771</v>
      </c>
      <c r="C196" s="31">
        <v>48.36703</v>
      </c>
      <c r="D196" s="32">
        <v>46.644289999999998</v>
      </c>
      <c r="E196" s="32">
        <v>49.01641</v>
      </c>
      <c r="F196" s="32">
        <v>45.354300000000002</v>
      </c>
      <c r="G196" s="32">
        <v>49.669939999999997</v>
      </c>
      <c r="H196" s="32">
        <v>44.29034</v>
      </c>
      <c r="I196" s="32">
        <v>38.130000000000003</v>
      </c>
      <c r="J196" s="32">
        <v>38.61</v>
      </c>
      <c r="K196" s="32">
        <v>37.86</v>
      </c>
      <c r="L196" s="32">
        <v>38.4</v>
      </c>
      <c r="M196" s="32">
        <v>37.06</v>
      </c>
      <c r="N196" s="32">
        <v>37.46</v>
      </c>
      <c r="P196" s="32">
        <f>VLOOKUP($A196,'Annual_Prices-Nominal'!$A$4:$X$39,MATCH('Forecast-Peak_OffPeak-Nominal'!P$3,'Annual_Prices-Nominal'!$A$3:$X$3,0),FALSE)</f>
        <v>180.86799999999999</v>
      </c>
      <c r="Q196" s="32">
        <f>VLOOKUP($A196,'Annual_Prices-Nominal'!$A$4:$X$39,MATCH('Forecast-Peak_OffPeak-Nominal'!Q$3,'Annual_Prices-Nominal'!$A$3:$X$3,0),FALSE)</f>
        <v>182.4</v>
      </c>
      <c r="R196" s="32">
        <f>VLOOKUP($A196,'Annual_Prices-Nominal'!$A$4:$X$39,MATCH('Forecast-Peak_OffPeak-Nominal'!R$3,'Annual_Prices-Nominal'!$A$3:$X$3,0),FALSE)</f>
        <v>179.45</v>
      </c>
      <c r="S196" s="32">
        <f>VLOOKUP($A196,'Annual_Prices-Nominal'!$A$4:$X$39,MATCH('Forecast-Peak_OffPeak-Nominal'!S$3,'Annual_Prices-Nominal'!$A$3:$X$3,0),FALSE)</f>
        <v>178.51</v>
      </c>
      <c r="T196" s="32">
        <f>VLOOKUP($A196,'Annual_Prices-Nominal'!$A$4:$X$39,MATCH('Forecast-Peak_OffPeak-Nominal'!T$3,'Annual_Prices-Nominal'!$A$3:$X$3,0),FALSE)</f>
        <v>54.016255430727021</v>
      </c>
      <c r="U196" s="32">
        <f>VLOOKUP($A196,'Annual_Prices-Nominal'!$A$4:$X$39,MATCH('Forecast-Peak_OffPeak-Nominal'!U$3,'Annual_Prices-Nominal'!$A$3:$X$3,0),FALSE)</f>
        <v>51.43</v>
      </c>
      <c r="V196" s="32">
        <f>VLOOKUP($A196,'Annual_Prices-Nominal'!$A$4:$X$39,MATCH('Forecast-Peak_OffPeak-Nominal'!V$3,'Annual_Prices-Nominal'!$A$3:$X$3,0),FALSE)</f>
        <v>46.516612173913046</v>
      </c>
      <c r="W196" s="32">
        <f>VLOOKUP($A196,'Annual_Prices-Nominal'!$A$4:$X$39,MATCH('Forecast-Peak_OffPeak-Nominal'!W$3,'Annual_Prices-Nominal'!$A$3:$X$3,0),FALSE)</f>
        <v>20.89</v>
      </c>
      <c r="X196" s="32">
        <f>VLOOKUP($A196,'Annual_Prices-Nominal'!$A$4:$X$39,MATCH('Forecast-Peak_OffPeak-Nominal'!X$3,'Annual_Prices-Nominal'!$A$3:$X$3,0),FALSE)</f>
        <v>17.95</v>
      </c>
      <c r="Y196" s="38">
        <f>VLOOKUP($A196,'Annual_Prices-Nominal'!$A$4:$X$39,MATCH('Forecast-Peak_OffPeak-Nominal'!Y$3,'Annual_Prices-Nominal'!$A$3:$X$3,0),FALSE)</f>
        <v>47.258893617021279</v>
      </c>
      <c r="AA196" s="31">
        <v>5.58</v>
      </c>
      <c r="AB196" s="32">
        <v>5.33</v>
      </c>
      <c r="AC196" s="32">
        <v>5.18</v>
      </c>
      <c r="AD196" s="32">
        <v>5.84</v>
      </c>
      <c r="AE196" s="32">
        <v>5.55</v>
      </c>
      <c r="AF196" s="32">
        <v>5.5</v>
      </c>
      <c r="AG196" s="38">
        <v>0.41120911902439805</v>
      </c>
      <c r="AI196" s="32">
        <v>6.0111418807080135</v>
      </c>
      <c r="AJ196" s="38">
        <v>5.6289321007386226</v>
      </c>
      <c r="AL196" s="33">
        <v>0.72238180282235109</v>
      </c>
      <c r="AM196" s="33">
        <v>0.943239368894078</v>
      </c>
      <c r="AO196" s="34">
        <f>VLOOKUP($A196,'Annual_Prices-Nominal'!$A$4:$CH$39,MATCH('Forecast-Peak_OffPeak-Nominal'!AO$3,'Annual_Prices-Nominal'!$A$3:$CH$3,0),FALSE)</f>
        <v>2</v>
      </c>
      <c r="AP196" s="35">
        <f>VLOOKUP($A196,'Annual_Prices-Nominal'!$A$4:$CH$39,MATCH('Forecast-Peak_OffPeak-Nominal'!AP$3,'Annual_Prices-Nominal'!$A$3:$CH$3,0),FALSE)</f>
        <v>2</v>
      </c>
      <c r="AQ196" s="36">
        <f>IF(AND(MONTH($B196)&gt;=5,MONTH($B196)&lt;=9),VLOOKUP($A196,'Annual_Prices-Nominal'!$A$1:$AQ$39,MATCH('Forecast-Peak_OffPeak-Nominal'!AQ$2,'Annual_Prices-Nominal'!$A$2:$AQ$2,0),FALSE),0)</f>
        <v>0</v>
      </c>
      <c r="AR196" s="37">
        <f>IF(AND(MONTH($B196)&gt;=5,MONTH($B196)&lt;=9),VLOOKUP($A196,'Annual_Prices-Nominal'!$A$1:$AQ$39,MATCH('Forecast-Peak_OffPeak-Nominal'!AR$2,'Annual_Prices-Nominal'!$A$2:$AQ$2,0),FALSE),0)</f>
        <v>0</v>
      </c>
      <c r="AT196" s="83">
        <f>VLOOKUP($A196,'Annual_Prices-Nominal'!$A$4:$CH$39,MATCH('Forecast-Peak_OffPeak-Nominal'!AT$3,'Annual_Prices-Nominal'!$A$3:$CH$3,0),FALSE)</f>
        <v>20.28</v>
      </c>
      <c r="AU196" s="38">
        <f>VLOOKUP($A196,'Annual_Prices-Nominal'!$A$4:$CH$39,MATCH('Forecast-Peak_OffPeak-Nominal'!AU$3,'Annual_Prices-Nominal'!$A$3:$CH$3,0),FALSE)</f>
        <v>20.28</v>
      </c>
      <c r="AV196" s="38">
        <f>VLOOKUP($A196,'Annual_Prices-Nominal'!$A$4:$CH$39,MATCH('Forecast-Peak_OffPeak-Nominal'!AV$3,'Annual_Prices-Nominal'!$A$3:$CH$3,0),FALSE)</f>
        <v>0</v>
      </c>
      <c r="AX196" s="31">
        <f t="shared" si="24"/>
        <v>9.0744896810506557</v>
      </c>
      <c r="AY196" s="32">
        <f t="shared" si="25"/>
        <v>8.912074545454546</v>
      </c>
      <c r="AZ196" s="32">
        <f t="shared" si="26"/>
        <v>9.0308981818181806</v>
      </c>
      <c r="BA196" s="32">
        <f t="shared" si="27"/>
        <v>6.8702702702702707</v>
      </c>
      <c r="BB196" s="32">
        <f t="shared" si="28"/>
        <v>6.8216216216216221</v>
      </c>
      <c r="BC196" s="38">
        <f t="shared" si="29"/>
        <v>6.3458904109589049</v>
      </c>
      <c r="BE196" s="60">
        <v>238.94477991998227</v>
      </c>
      <c r="BF196" s="38">
        <v>317.43935657665548</v>
      </c>
      <c r="BH196" s="31">
        <f>VLOOKUP($A196,'Annual_Prices-Nominal'!$A:$CA,MATCH(BH$3,'Annual_Prices-Nominal'!$A$3:$CA$3,0),0)</f>
        <v>36</v>
      </c>
      <c r="BI196" s="31">
        <f>VLOOKUP($A196,'Annual_Prices-Nominal'!$A:$CA,MATCH(BI$3,'Annual_Prices-Nominal'!$A$3:$CA$3,0),0)</f>
        <v>2.7695270000000001</v>
      </c>
      <c r="BJ196" s="32">
        <f>VLOOKUP($A196,'Annual_Prices-Nominal'!$A:$CA,MATCH(BJ$3,'Annual_Prices-Nominal'!$A$3:$CA$3,0),0)</f>
        <v>2.7695270000000001</v>
      </c>
      <c r="BK196" s="32">
        <f>VLOOKUP($A196,'Annual_Prices-Nominal'!$A:$CA,MATCH(BK$3,'Annual_Prices-Nominal'!$A$3:$CA$3,0),0)</f>
        <v>13.8</v>
      </c>
      <c r="BL196" s="32">
        <f>VLOOKUP($A196,'Annual_Prices-Nominal'!$A:$CA,MATCH(BL$3,'Annual_Prices-Nominal'!$A$3:$CA$3,0),0)</f>
        <v>13.8</v>
      </c>
      <c r="BM196" s="32">
        <f>VLOOKUP($A196,'Annual_Prices-Nominal'!$A:$CA,MATCH(BM$3,'Annual_Prices-Nominal'!$A$3:$CA$3,0),0)</f>
        <v>4.1399999999999997</v>
      </c>
      <c r="BN196" s="32">
        <f>VLOOKUP($A196,'Annual_Prices-Nominal'!$A:$CA,MATCH(BN$3,'Annual_Prices-Nominal'!$A$3:$CA$3,0),0)</f>
        <v>4.1399999999999997</v>
      </c>
      <c r="BO196" s="32">
        <f>VLOOKUP($A196,'Annual_Prices-Nominal'!$A:$CA,MATCH(BO$3,'Annual_Prices-Nominal'!$A$3:$CA$3,0),0)</f>
        <v>4.1399999999999997</v>
      </c>
      <c r="BP196" s="32">
        <f>VLOOKUP($A196,'Annual_Prices-Nominal'!$A:$CA,MATCH(BP$3,'Annual_Prices-Nominal'!$A$3:$CA$3,0),0)</f>
        <v>4.1399999999999997</v>
      </c>
      <c r="BQ196" s="32">
        <f>VLOOKUP($A196,'Annual_Prices-Nominal'!$A:$CA,MATCH(BQ$3,'Annual_Prices-Nominal'!$A$3:$CA$3,0),0)</f>
        <v>13.8</v>
      </c>
      <c r="BR196" s="32">
        <f>VLOOKUP($A196,'Annual_Prices-Nominal'!$A:$CA,MATCH(BR$3,'Annual_Prices-Nominal'!$A$3:$CA$3,0),0)</f>
        <v>22.09</v>
      </c>
      <c r="BS196" s="32">
        <f>VLOOKUP($A196,'Annual_Prices-Nominal'!$A:$CA,MATCH(BS$3,'Annual_Prices-Nominal'!$A$3:$CA$3,0),0)</f>
        <v>20.7</v>
      </c>
      <c r="BT196" s="32">
        <f>VLOOKUP($A196,'Annual_Prices-Nominal'!$A:$CA,MATCH(BT$3,'Annual_Prices-Nominal'!$A$3:$CA$3,0),0)</f>
        <v>16.559999999999999</v>
      </c>
      <c r="BU196" s="32">
        <f>VLOOKUP($A196,'Annual_Prices-Nominal'!$A:$CA,MATCH(BU$3,'Annual_Prices-Nominal'!$A$3:$CA$3,0),0)</f>
        <v>16.559999999999999</v>
      </c>
      <c r="BV196" s="32">
        <f>VLOOKUP($A196,'Annual_Prices-Nominal'!$A:$CA,MATCH(BV$3,'Annual_Prices-Nominal'!$A$3:$CA$3,0),0)</f>
        <v>16.559999999999999</v>
      </c>
      <c r="BW196" s="32">
        <f>VLOOKUP($A196,'Annual_Prices-Nominal'!$A:$CA,MATCH(BW$3,'Annual_Prices-Nominal'!$A$3:$CA$3,0),0)</f>
        <v>13.8</v>
      </c>
      <c r="BX196" s="32">
        <f>VLOOKUP($A196,'Annual_Prices-Nominal'!$A:$CA,MATCH(BX$3,'Annual_Prices-Nominal'!$A$3:$CA$3,0),0)</f>
        <v>8.2799999999999994</v>
      </c>
      <c r="BY196" s="32">
        <f>VLOOKUP($A196,'Annual_Prices-Nominal'!$A:$CA,MATCH(BY$3,'Annual_Prices-Nominal'!$A$3:$CA$3,0),0)</f>
        <v>4.1399999999999997</v>
      </c>
      <c r="BZ196" s="32">
        <f>VLOOKUP($A196,'Annual_Prices-Nominal'!$A:$CA,MATCH(BZ$3,'Annual_Prices-Nominal'!$A$3:$CA$3,0),0)</f>
        <v>4.1399999999999997</v>
      </c>
      <c r="CA196" s="32">
        <f>VLOOKUP($A196,'Annual_Prices-Nominal'!$A:$CA,MATCH(CA$3,'Annual_Prices-Nominal'!$A$3:$CA$3,0),0)</f>
        <v>4.0499460000000003</v>
      </c>
      <c r="CB196" s="38">
        <f>VLOOKUP($A196,'Annual_Prices-Nominal'!$A:$CA,MATCH(CB$3,'Annual_Prices-Nominal'!$A$3:$CA$3,0),0)</f>
        <v>1.148569</v>
      </c>
      <c r="CD196" s="39">
        <f>VLOOKUP($A196,GDP!$A$8:$D$50,3,0)</f>
        <v>2.0362122480479198E-2</v>
      </c>
    </row>
    <row r="197" spans="1:82" ht="14.4" x14ac:dyDescent="0.3">
      <c r="A197" s="23">
        <f t="shared" si="30"/>
        <v>2039</v>
      </c>
      <c r="B197" s="27">
        <f t="shared" si="31"/>
        <v>50802</v>
      </c>
      <c r="C197" s="31">
        <v>40.089179999999999</v>
      </c>
      <c r="D197" s="32">
        <v>39.939039999999999</v>
      </c>
      <c r="E197" s="32">
        <v>44.28248</v>
      </c>
      <c r="F197" s="32">
        <v>42.910850000000003</v>
      </c>
      <c r="G197" s="32">
        <v>44.413339999999998</v>
      </c>
      <c r="H197" s="32">
        <v>42.398470000000003</v>
      </c>
      <c r="I197" s="32">
        <v>36.97</v>
      </c>
      <c r="J197" s="32">
        <v>37.75</v>
      </c>
      <c r="K197" s="32">
        <v>36.200000000000003</v>
      </c>
      <c r="L197" s="32">
        <v>37.32</v>
      </c>
      <c r="M197" s="32">
        <v>35.21</v>
      </c>
      <c r="N197" s="32">
        <v>36.86</v>
      </c>
      <c r="P197" s="32">
        <f>VLOOKUP($A197,'Annual_Prices-Nominal'!$A$4:$X$39,MATCH('Forecast-Peak_OffPeak-Nominal'!P$3,'Annual_Prices-Nominal'!$A$3:$X$3,0),FALSE)</f>
        <v>180.86799999999999</v>
      </c>
      <c r="Q197" s="32">
        <f>VLOOKUP($A197,'Annual_Prices-Nominal'!$A$4:$X$39,MATCH('Forecast-Peak_OffPeak-Nominal'!Q$3,'Annual_Prices-Nominal'!$A$3:$X$3,0),FALSE)</f>
        <v>182.4</v>
      </c>
      <c r="R197" s="32">
        <f>VLOOKUP($A197,'Annual_Prices-Nominal'!$A$4:$X$39,MATCH('Forecast-Peak_OffPeak-Nominal'!R$3,'Annual_Prices-Nominal'!$A$3:$X$3,0),FALSE)</f>
        <v>179.45</v>
      </c>
      <c r="S197" s="32">
        <f>VLOOKUP($A197,'Annual_Prices-Nominal'!$A$4:$X$39,MATCH('Forecast-Peak_OffPeak-Nominal'!S$3,'Annual_Prices-Nominal'!$A$3:$X$3,0),FALSE)</f>
        <v>178.51</v>
      </c>
      <c r="T197" s="32">
        <f>VLOOKUP($A197,'Annual_Prices-Nominal'!$A$4:$X$39,MATCH('Forecast-Peak_OffPeak-Nominal'!T$3,'Annual_Prices-Nominal'!$A$3:$X$3,0),FALSE)</f>
        <v>54.016255430727021</v>
      </c>
      <c r="U197" s="32">
        <f>VLOOKUP($A197,'Annual_Prices-Nominal'!$A$4:$X$39,MATCH('Forecast-Peak_OffPeak-Nominal'!U$3,'Annual_Prices-Nominal'!$A$3:$X$3,0),FALSE)</f>
        <v>51.43</v>
      </c>
      <c r="V197" s="32">
        <f>VLOOKUP($A197,'Annual_Prices-Nominal'!$A$4:$X$39,MATCH('Forecast-Peak_OffPeak-Nominal'!V$3,'Annual_Prices-Nominal'!$A$3:$X$3,0),FALSE)</f>
        <v>46.516612173913046</v>
      </c>
      <c r="W197" s="32">
        <f>VLOOKUP($A197,'Annual_Prices-Nominal'!$A$4:$X$39,MATCH('Forecast-Peak_OffPeak-Nominal'!W$3,'Annual_Prices-Nominal'!$A$3:$X$3,0),FALSE)</f>
        <v>20.89</v>
      </c>
      <c r="X197" s="32">
        <f>VLOOKUP($A197,'Annual_Prices-Nominal'!$A$4:$X$39,MATCH('Forecast-Peak_OffPeak-Nominal'!X$3,'Annual_Prices-Nominal'!$A$3:$X$3,0),FALSE)</f>
        <v>17.95</v>
      </c>
      <c r="Y197" s="38">
        <f>VLOOKUP($A197,'Annual_Prices-Nominal'!$A$4:$X$39,MATCH('Forecast-Peak_OffPeak-Nominal'!Y$3,'Annual_Prices-Nominal'!$A$3:$X$3,0),FALSE)</f>
        <v>47.258893617021279</v>
      </c>
      <c r="AA197" s="31">
        <v>5.37</v>
      </c>
      <c r="AB197" s="32">
        <v>5.0599999999999996</v>
      </c>
      <c r="AC197" s="32">
        <v>5.05</v>
      </c>
      <c r="AD197" s="32">
        <v>5.56</v>
      </c>
      <c r="AE197" s="32">
        <v>5.34</v>
      </c>
      <c r="AF197" s="32">
        <v>5.35</v>
      </c>
      <c r="AG197" s="38">
        <v>0.41120911902439805</v>
      </c>
      <c r="AI197" s="32">
        <v>5.8029036338029831</v>
      </c>
      <c r="AJ197" s="38">
        <v>5.4206938538335923</v>
      </c>
      <c r="AL197" s="33">
        <v>0.72536609981631994</v>
      </c>
      <c r="AM197" s="33">
        <v>0.94622366588804696</v>
      </c>
      <c r="AO197" s="34">
        <f>VLOOKUP($A197,'Annual_Prices-Nominal'!$A$4:$CH$39,MATCH('Forecast-Peak_OffPeak-Nominal'!AO$3,'Annual_Prices-Nominal'!$A$3:$CH$3,0),FALSE)</f>
        <v>2</v>
      </c>
      <c r="AP197" s="35">
        <f>VLOOKUP($A197,'Annual_Prices-Nominal'!$A$4:$CH$39,MATCH('Forecast-Peak_OffPeak-Nominal'!AP$3,'Annual_Prices-Nominal'!$A$3:$CH$3,0),FALSE)</f>
        <v>2</v>
      </c>
      <c r="AQ197" s="36">
        <f>IF(AND(MONTH($B197)&gt;=5,MONTH($B197)&lt;=9),VLOOKUP($A197,'Annual_Prices-Nominal'!$A$1:$AQ$39,MATCH('Forecast-Peak_OffPeak-Nominal'!AQ$2,'Annual_Prices-Nominal'!$A$2:$AQ$2,0),FALSE),0)</f>
        <v>0</v>
      </c>
      <c r="AR197" s="37">
        <f>IF(AND(MONTH($B197)&gt;=5,MONTH($B197)&lt;=9),VLOOKUP($A197,'Annual_Prices-Nominal'!$A$1:$AQ$39,MATCH('Forecast-Peak_OffPeak-Nominal'!AR$2,'Annual_Prices-Nominal'!$A$2:$AQ$2,0),FALSE),0)</f>
        <v>0</v>
      </c>
      <c r="AT197" s="83">
        <f>VLOOKUP($A197,'Annual_Prices-Nominal'!$A$4:$CH$39,MATCH('Forecast-Peak_OffPeak-Nominal'!AT$3,'Annual_Prices-Nominal'!$A$3:$CH$3,0),FALSE)</f>
        <v>20.28</v>
      </c>
      <c r="AU197" s="38">
        <f>VLOOKUP($A197,'Annual_Prices-Nominal'!$A$4:$CH$39,MATCH('Forecast-Peak_OffPeak-Nominal'!AU$3,'Annual_Prices-Nominal'!$A$3:$CH$3,0),FALSE)</f>
        <v>20.28</v>
      </c>
      <c r="AV197" s="38">
        <f>VLOOKUP($A197,'Annual_Prices-Nominal'!$A$4:$CH$39,MATCH('Forecast-Peak_OffPeak-Nominal'!AV$3,'Annual_Prices-Nominal'!$A$3:$CH$3,0),FALSE)</f>
        <v>0</v>
      </c>
      <c r="AX197" s="31">
        <f t="shared" si="24"/>
        <v>7.9227628458498032</v>
      </c>
      <c r="AY197" s="32">
        <f t="shared" si="25"/>
        <v>8.2770990654205612</v>
      </c>
      <c r="AZ197" s="32">
        <f t="shared" si="26"/>
        <v>8.3015588785046734</v>
      </c>
      <c r="BA197" s="32">
        <f t="shared" si="27"/>
        <v>6.9232209737827715</v>
      </c>
      <c r="BB197" s="32">
        <f t="shared" si="28"/>
        <v>6.7790262172284654</v>
      </c>
      <c r="BC197" s="38">
        <f t="shared" si="29"/>
        <v>6.3327338129496411</v>
      </c>
      <c r="BE197" s="60">
        <v>238.94477991998227</v>
      </c>
      <c r="BF197" s="38">
        <v>317.43935657665548</v>
      </c>
      <c r="BH197" s="31">
        <f>VLOOKUP($A197,'Annual_Prices-Nominal'!$A:$CA,MATCH(BH$3,'Annual_Prices-Nominal'!$A$3:$CA$3,0),0)</f>
        <v>36</v>
      </c>
      <c r="BI197" s="31">
        <f>VLOOKUP($A197,'Annual_Prices-Nominal'!$A:$CA,MATCH(BI$3,'Annual_Prices-Nominal'!$A$3:$CA$3,0),0)</f>
        <v>2.7695270000000001</v>
      </c>
      <c r="BJ197" s="32">
        <f>VLOOKUP($A197,'Annual_Prices-Nominal'!$A:$CA,MATCH(BJ$3,'Annual_Prices-Nominal'!$A$3:$CA$3,0),0)</f>
        <v>2.7695270000000001</v>
      </c>
      <c r="BK197" s="32">
        <f>VLOOKUP($A197,'Annual_Prices-Nominal'!$A:$CA,MATCH(BK$3,'Annual_Prices-Nominal'!$A$3:$CA$3,0),0)</f>
        <v>13.8</v>
      </c>
      <c r="BL197" s="32">
        <f>VLOOKUP($A197,'Annual_Prices-Nominal'!$A:$CA,MATCH(BL$3,'Annual_Prices-Nominal'!$A$3:$CA$3,0),0)</f>
        <v>13.8</v>
      </c>
      <c r="BM197" s="32">
        <f>VLOOKUP($A197,'Annual_Prices-Nominal'!$A:$CA,MATCH(BM$3,'Annual_Prices-Nominal'!$A$3:$CA$3,0),0)</f>
        <v>4.1399999999999997</v>
      </c>
      <c r="BN197" s="32">
        <f>VLOOKUP($A197,'Annual_Prices-Nominal'!$A:$CA,MATCH(BN$3,'Annual_Prices-Nominal'!$A$3:$CA$3,0),0)</f>
        <v>4.1399999999999997</v>
      </c>
      <c r="BO197" s="32">
        <f>VLOOKUP($A197,'Annual_Prices-Nominal'!$A:$CA,MATCH(BO$3,'Annual_Prices-Nominal'!$A$3:$CA$3,0),0)</f>
        <v>4.1399999999999997</v>
      </c>
      <c r="BP197" s="32">
        <f>VLOOKUP($A197,'Annual_Prices-Nominal'!$A:$CA,MATCH(BP$3,'Annual_Prices-Nominal'!$A$3:$CA$3,0),0)</f>
        <v>4.1399999999999997</v>
      </c>
      <c r="BQ197" s="32">
        <f>VLOOKUP($A197,'Annual_Prices-Nominal'!$A:$CA,MATCH(BQ$3,'Annual_Prices-Nominal'!$A$3:$CA$3,0),0)</f>
        <v>13.8</v>
      </c>
      <c r="BR197" s="32">
        <f>VLOOKUP($A197,'Annual_Prices-Nominal'!$A:$CA,MATCH(BR$3,'Annual_Prices-Nominal'!$A$3:$CA$3,0),0)</f>
        <v>22.09</v>
      </c>
      <c r="BS197" s="32">
        <f>VLOOKUP($A197,'Annual_Prices-Nominal'!$A:$CA,MATCH(BS$3,'Annual_Prices-Nominal'!$A$3:$CA$3,0),0)</f>
        <v>20.7</v>
      </c>
      <c r="BT197" s="32">
        <f>VLOOKUP($A197,'Annual_Prices-Nominal'!$A:$CA,MATCH(BT$3,'Annual_Prices-Nominal'!$A$3:$CA$3,0),0)</f>
        <v>16.559999999999999</v>
      </c>
      <c r="BU197" s="32">
        <f>VLOOKUP($A197,'Annual_Prices-Nominal'!$A:$CA,MATCH(BU$3,'Annual_Prices-Nominal'!$A$3:$CA$3,0),0)</f>
        <v>16.559999999999999</v>
      </c>
      <c r="BV197" s="32">
        <f>VLOOKUP($A197,'Annual_Prices-Nominal'!$A:$CA,MATCH(BV$3,'Annual_Prices-Nominal'!$A$3:$CA$3,0),0)</f>
        <v>16.559999999999999</v>
      </c>
      <c r="BW197" s="32">
        <f>VLOOKUP($A197,'Annual_Prices-Nominal'!$A:$CA,MATCH(BW$3,'Annual_Prices-Nominal'!$A$3:$CA$3,0),0)</f>
        <v>13.8</v>
      </c>
      <c r="BX197" s="32">
        <f>VLOOKUP($A197,'Annual_Prices-Nominal'!$A:$CA,MATCH(BX$3,'Annual_Prices-Nominal'!$A$3:$CA$3,0),0)</f>
        <v>8.2799999999999994</v>
      </c>
      <c r="BY197" s="32">
        <f>VLOOKUP($A197,'Annual_Prices-Nominal'!$A:$CA,MATCH(BY$3,'Annual_Prices-Nominal'!$A$3:$CA$3,0),0)</f>
        <v>4.1399999999999997</v>
      </c>
      <c r="BZ197" s="32">
        <f>VLOOKUP($A197,'Annual_Prices-Nominal'!$A:$CA,MATCH(BZ$3,'Annual_Prices-Nominal'!$A$3:$CA$3,0),0)</f>
        <v>4.1399999999999997</v>
      </c>
      <c r="CA197" s="32">
        <f>VLOOKUP($A197,'Annual_Prices-Nominal'!$A:$CA,MATCH(CA$3,'Annual_Prices-Nominal'!$A$3:$CA$3,0),0)</f>
        <v>4.0499460000000003</v>
      </c>
      <c r="CB197" s="38">
        <f>VLOOKUP($A197,'Annual_Prices-Nominal'!$A:$CA,MATCH(CB$3,'Annual_Prices-Nominal'!$A$3:$CA$3,0),0)</f>
        <v>1.148569</v>
      </c>
      <c r="CD197" s="39">
        <f>VLOOKUP($A197,GDP!$A$8:$D$50,3,0)</f>
        <v>2.0362122480479198E-2</v>
      </c>
    </row>
    <row r="198" spans="1:82" ht="14.4" x14ac:dyDescent="0.3">
      <c r="A198" s="23">
        <f t="shared" si="30"/>
        <v>2039</v>
      </c>
      <c r="B198" s="27">
        <f t="shared" si="31"/>
        <v>50830</v>
      </c>
      <c r="C198" s="31">
        <v>30.354430000000001</v>
      </c>
      <c r="D198" s="32">
        <v>30.305309999999999</v>
      </c>
      <c r="E198" s="32">
        <v>37.903660000000002</v>
      </c>
      <c r="F198" s="32">
        <v>38.370100000000001</v>
      </c>
      <c r="G198" s="32">
        <v>37.182609999999997</v>
      </c>
      <c r="H198" s="32">
        <v>37.002510000000001</v>
      </c>
      <c r="I198" s="32">
        <v>35.14</v>
      </c>
      <c r="J198" s="32">
        <v>36.549999999999997</v>
      </c>
      <c r="K198" s="32">
        <v>34.700000000000003</v>
      </c>
      <c r="L198" s="32">
        <v>36.520000000000003</v>
      </c>
      <c r="M198" s="32">
        <v>32.76</v>
      </c>
      <c r="N198" s="32">
        <v>35.659999999999997</v>
      </c>
      <c r="P198" s="32">
        <f>VLOOKUP($A198,'Annual_Prices-Nominal'!$A$4:$X$39,MATCH('Forecast-Peak_OffPeak-Nominal'!P$3,'Annual_Prices-Nominal'!$A$3:$X$3,0),FALSE)</f>
        <v>180.86799999999999</v>
      </c>
      <c r="Q198" s="32">
        <f>VLOOKUP($A198,'Annual_Prices-Nominal'!$A$4:$X$39,MATCH('Forecast-Peak_OffPeak-Nominal'!Q$3,'Annual_Prices-Nominal'!$A$3:$X$3,0),FALSE)</f>
        <v>182.4</v>
      </c>
      <c r="R198" s="32">
        <f>VLOOKUP($A198,'Annual_Prices-Nominal'!$A$4:$X$39,MATCH('Forecast-Peak_OffPeak-Nominal'!R$3,'Annual_Prices-Nominal'!$A$3:$X$3,0),FALSE)</f>
        <v>179.45</v>
      </c>
      <c r="S198" s="32">
        <f>VLOOKUP($A198,'Annual_Prices-Nominal'!$A$4:$X$39,MATCH('Forecast-Peak_OffPeak-Nominal'!S$3,'Annual_Prices-Nominal'!$A$3:$X$3,0),FALSE)</f>
        <v>178.51</v>
      </c>
      <c r="T198" s="32">
        <f>VLOOKUP($A198,'Annual_Prices-Nominal'!$A$4:$X$39,MATCH('Forecast-Peak_OffPeak-Nominal'!T$3,'Annual_Prices-Nominal'!$A$3:$X$3,0),FALSE)</f>
        <v>54.016255430727021</v>
      </c>
      <c r="U198" s="32">
        <f>VLOOKUP($A198,'Annual_Prices-Nominal'!$A$4:$X$39,MATCH('Forecast-Peak_OffPeak-Nominal'!U$3,'Annual_Prices-Nominal'!$A$3:$X$3,0),FALSE)</f>
        <v>51.43</v>
      </c>
      <c r="V198" s="32">
        <f>VLOOKUP($A198,'Annual_Prices-Nominal'!$A$4:$X$39,MATCH('Forecast-Peak_OffPeak-Nominal'!V$3,'Annual_Prices-Nominal'!$A$3:$X$3,0),FALSE)</f>
        <v>46.516612173913046</v>
      </c>
      <c r="W198" s="32">
        <f>VLOOKUP($A198,'Annual_Prices-Nominal'!$A$4:$X$39,MATCH('Forecast-Peak_OffPeak-Nominal'!W$3,'Annual_Prices-Nominal'!$A$3:$X$3,0),FALSE)</f>
        <v>20.89</v>
      </c>
      <c r="X198" s="32">
        <f>VLOOKUP($A198,'Annual_Prices-Nominal'!$A$4:$X$39,MATCH('Forecast-Peak_OffPeak-Nominal'!X$3,'Annual_Prices-Nominal'!$A$3:$X$3,0),FALSE)</f>
        <v>17.95</v>
      </c>
      <c r="Y198" s="38">
        <f>VLOOKUP($A198,'Annual_Prices-Nominal'!$A$4:$X$39,MATCH('Forecast-Peak_OffPeak-Nominal'!Y$3,'Annual_Prices-Nominal'!$A$3:$X$3,0),FALSE)</f>
        <v>47.258893617021279</v>
      </c>
      <c r="AA198" s="31">
        <v>5.38</v>
      </c>
      <c r="AB198" s="32">
        <v>4.9400000000000004</v>
      </c>
      <c r="AC198" s="32">
        <v>3.69</v>
      </c>
      <c r="AD198" s="32">
        <v>5.44</v>
      </c>
      <c r="AE198" s="32">
        <v>5.36</v>
      </c>
      <c r="AF198" s="32">
        <v>5.08</v>
      </c>
      <c r="AG198" s="38">
        <v>0.41120911902439805</v>
      </c>
      <c r="AI198" s="32">
        <v>5.8105821415090029</v>
      </c>
      <c r="AJ198" s="38">
        <v>5.428372361539612</v>
      </c>
      <c r="AL198" s="33">
        <v>0.72417214757223736</v>
      </c>
      <c r="AM198" s="33">
        <v>0.94502971364396438</v>
      </c>
      <c r="AO198" s="34">
        <f>VLOOKUP($A198,'Annual_Prices-Nominal'!$A$4:$CH$39,MATCH('Forecast-Peak_OffPeak-Nominal'!AO$3,'Annual_Prices-Nominal'!$A$3:$CH$3,0),FALSE)</f>
        <v>2</v>
      </c>
      <c r="AP198" s="35">
        <f>VLOOKUP($A198,'Annual_Prices-Nominal'!$A$4:$CH$39,MATCH('Forecast-Peak_OffPeak-Nominal'!AP$3,'Annual_Prices-Nominal'!$A$3:$CH$3,0),FALSE)</f>
        <v>2</v>
      </c>
      <c r="AQ198" s="36">
        <f>IF(AND(MONTH($B198)&gt;=5,MONTH($B198)&lt;=9),VLOOKUP($A198,'Annual_Prices-Nominal'!$A$1:$AQ$39,MATCH('Forecast-Peak_OffPeak-Nominal'!AQ$2,'Annual_Prices-Nominal'!$A$2:$AQ$2,0),FALSE),0)</f>
        <v>0</v>
      </c>
      <c r="AR198" s="37">
        <f>IF(AND(MONTH($B198)&gt;=5,MONTH($B198)&lt;=9),VLOOKUP($A198,'Annual_Prices-Nominal'!$A$1:$AQ$39,MATCH('Forecast-Peak_OffPeak-Nominal'!AR$2,'Annual_Prices-Nominal'!$A$2:$AQ$2,0),FALSE),0)</f>
        <v>0</v>
      </c>
      <c r="AT198" s="83">
        <f>VLOOKUP($A198,'Annual_Prices-Nominal'!$A$4:$CH$39,MATCH('Forecast-Peak_OffPeak-Nominal'!AT$3,'Annual_Prices-Nominal'!$A$3:$CH$3,0),FALSE)</f>
        <v>20.28</v>
      </c>
      <c r="AU198" s="38">
        <f>VLOOKUP($A198,'Annual_Prices-Nominal'!$A$4:$CH$39,MATCH('Forecast-Peak_OffPeak-Nominal'!AU$3,'Annual_Prices-Nominal'!$A$3:$CH$3,0),FALSE)</f>
        <v>20.28</v>
      </c>
      <c r="AV198" s="38">
        <f>VLOOKUP($A198,'Annual_Prices-Nominal'!$A$4:$CH$39,MATCH('Forecast-Peak_OffPeak-Nominal'!AV$3,'Annual_Prices-Nominal'!$A$3:$CH$3,0),FALSE)</f>
        <v>0</v>
      </c>
      <c r="AX198" s="31">
        <f t="shared" si="24"/>
        <v>6.1446214574898779</v>
      </c>
      <c r="AY198" s="32">
        <f t="shared" si="25"/>
        <v>7.4613503937007879</v>
      </c>
      <c r="AZ198" s="32">
        <f t="shared" si="26"/>
        <v>7.3194114173228337</v>
      </c>
      <c r="BA198" s="32">
        <f t="shared" si="27"/>
        <v>6.5559701492537314</v>
      </c>
      <c r="BB198" s="32">
        <f t="shared" si="28"/>
        <v>6.4738805970149258</v>
      </c>
      <c r="BC198" s="38">
        <f t="shared" si="29"/>
        <v>6.0220588235294112</v>
      </c>
      <c r="BE198" s="60">
        <v>238.94477991998227</v>
      </c>
      <c r="BF198" s="38">
        <v>317.43935657665548</v>
      </c>
      <c r="BH198" s="31">
        <f>VLOOKUP($A198,'Annual_Prices-Nominal'!$A:$CA,MATCH(BH$3,'Annual_Prices-Nominal'!$A$3:$CA$3,0),0)</f>
        <v>36</v>
      </c>
      <c r="BI198" s="31">
        <f>VLOOKUP($A198,'Annual_Prices-Nominal'!$A:$CA,MATCH(BI$3,'Annual_Prices-Nominal'!$A$3:$CA$3,0),0)</f>
        <v>2.7695270000000001</v>
      </c>
      <c r="BJ198" s="32">
        <f>VLOOKUP($A198,'Annual_Prices-Nominal'!$A:$CA,MATCH(BJ$3,'Annual_Prices-Nominal'!$A$3:$CA$3,0),0)</f>
        <v>2.7695270000000001</v>
      </c>
      <c r="BK198" s="32">
        <f>VLOOKUP($A198,'Annual_Prices-Nominal'!$A:$CA,MATCH(BK$3,'Annual_Prices-Nominal'!$A$3:$CA$3,0),0)</f>
        <v>13.8</v>
      </c>
      <c r="BL198" s="32">
        <f>VLOOKUP($A198,'Annual_Prices-Nominal'!$A:$CA,MATCH(BL$3,'Annual_Prices-Nominal'!$A$3:$CA$3,0),0)</f>
        <v>13.8</v>
      </c>
      <c r="BM198" s="32">
        <f>VLOOKUP($A198,'Annual_Prices-Nominal'!$A:$CA,MATCH(BM$3,'Annual_Prices-Nominal'!$A$3:$CA$3,0),0)</f>
        <v>4.1399999999999997</v>
      </c>
      <c r="BN198" s="32">
        <f>VLOOKUP($A198,'Annual_Prices-Nominal'!$A:$CA,MATCH(BN$3,'Annual_Prices-Nominal'!$A$3:$CA$3,0),0)</f>
        <v>4.1399999999999997</v>
      </c>
      <c r="BO198" s="32">
        <f>VLOOKUP($A198,'Annual_Prices-Nominal'!$A:$CA,MATCH(BO$3,'Annual_Prices-Nominal'!$A$3:$CA$3,0),0)</f>
        <v>4.1399999999999997</v>
      </c>
      <c r="BP198" s="32">
        <f>VLOOKUP($A198,'Annual_Prices-Nominal'!$A:$CA,MATCH(BP$3,'Annual_Prices-Nominal'!$A$3:$CA$3,0),0)</f>
        <v>4.1399999999999997</v>
      </c>
      <c r="BQ198" s="32">
        <f>VLOOKUP($A198,'Annual_Prices-Nominal'!$A:$CA,MATCH(BQ$3,'Annual_Prices-Nominal'!$A$3:$CA$3,0),0)</f>
        <v>13.8</v>
      </c>
      <c r="BR198" s="32">
        <f>VLOOKUP($A198,'Annual_Prices-Nominal'!$A:$CA,MATCH(BR$3,'Annual_Prices-Nominal'!$A$3:$CA$3,0),0)</f>
        <v>22.09</v>
      </c>
      <c r="BS198" s="32">
        <f>VLOOKUP($A198,'Annual_Prices-Nominal'!$A:$CA,MATCH(BS$3,'Annual_Prices-Nominal'!$A$3:$CA$3,0),0)</f>
        <v>20.7</v>
      </c>
      <c r="BT198" s="32">
        <f>VLOOKUP($A198,'Annual_Prices-Nominal'!$A:$CA,MATCH(BT$3,'Annual_Prices-Nominal'!$A$3:$CA$3,0),0)</f>
        <v>16.559999999999999</v>
      </c>
      <c r="BU198" s="32">
        <f>VLOOKUP($A198,'Annual_Prices-Nominal'!$A:$CA,MATCH(BU$3,'Annual_Prices-Nominal'!$A$3:$CA$3,0),0)</f>
        <v>16.559999999999999</v>
      </c>
      <c r="BV198" s="32">
        <f>VLOOKUP($A198,'Annual_Prices-Nominal'!$A:$CA,MATCH(BV$3,'Annual_Prices-Nominal'!$A$3:$CA$3,0),0)</f>
        <v>16.559999999999999</v>
      </c>
      <c r="BW198" s="32">
        <f>VLOOKUP($A198,'Annual_Prices-Nominal'!$A:$CA,MATCH(BW$3,'Annual_Prices-Nominal'!$A$3:$CA$3,0),0)</f>
        <v>13.8</v>
      </c>
      <c r="BX198" s="32">
        <f>VLOOKUP($A198,'Annual_Prices-Nominal'!$A:$CA,MATCH(BX$3,'Annual_Prices-Nominal'!$A$3:$CA$3,0),0)</f>
        <v>8.2799999999999994</v>
      </c>
      <c r="BY198" s="32">
        <f>VLOOKUP($A198,'Annual_Prices-Nominal'!$A:$CA,MATCH(BY$3,'Annual_Prices-Nominal'!$A$3:$CA$3,0),0)</f>
        <v>4.1399999999999997</v>
      </c>
      <c r="BZ198" s="32">
        <f>VLOOKUP($A198,'Annual_Prices-Nominal'!$A:$CA,MATCH(BZ$3,'Annual_Prices-Nominal'!$A$3:$CA$3,0),0)</f>
        <v>4.1399999999999997</v>
      </c>
      <c r="CA198" s="32">
        <f>VLOOKUP($A198,'Annual_Prices-Nominal'!$A:$CA,MATCH(CA$3,'Annual_Prices-Nominal'!$A$3:$CA$3,0),0)</f>
        <v>4.0499460000000003</v>
      </c>
      <c r="CB198" s="38">
        <f>VLOOKUP($A198,'Annual_Prices-Nominal'!$A:$CA,MATCH(CB$3,'Annual_Prices-Nominal'!$A$3:$CA$3,0),0)</f>
        <v>1.148569</v>
      </c>
      <c r="CD198" s="39">
        <f>VLOOKUP($A198,GDP!$A$8:$D$50,3,0)</f>
        <v>2.0362122480479198E-2</v>
      </c>
    </row>
    <row r="199" spans="1:82" ht="14.4" x14ac:dyDescent="0.3">
      <c r="A199" s="23">
        <f t="shared" si="30"/>
        <v>2039</v>
      </c>
      <c r="B199" s="27">
        <f t="shared" si="31"/>
        <v>50861</v>
      </c>
      <c r="C199" s="31">
        <v>33.906599999999997</v>
      </c>
      <c r="D199" s="32">
        <v>33.67109</v>
      </c>
      <c r="E199" s="32">
        <v>38.267679999999999</v>
      </c>
      <c r="F199" s="32">
        <v>36.514400000000002</v>
      </c>
      <c r="G199" s="32">
        <v>38.178089999999997</v>
      </c>
      <c r="H199" s="32">
        <v>35.966900000000003</v>
      </c>
      <c r="I199" s="32">
        <v>33.049999999999997</v>
      </c>
      <c r="J199" s="32">
        <v>34.75</v>
      </c>
      <c r="K199" s="32">
        <v>33.229999999999997</v>
      </c>
      <c r="L199" s="32">
        <v>34.840000000000003</v>
      </c>
      <c r="M199" s="32">
        <v>31.28</v>
      </c>
      <c r="N199" s="32">
        <v>33.93</v>
      </c>
      <c r="P199" s="32">
        <f>VLOOKUP($A199,'Annual_Prices-Nominal'!$A$4:$X$39,MATCH('Forecast-Peak_OffPeak-Nominal'!P$3,'Annual_Prices-Nominal'!$A$3:$X$3,0),FALSE)</f>
        <v>180.86799999999999</v>
      </c>
      <c r="Q199" s="32">
        <f>VLOOKUP($A199,'Annual_Prices-Nominal'!$A$4:$X$39,MATCH('Forecast-Peak_OffPeak-Nominal'!Q$3,'Annual_Prices-Nominal'!$A$3:$X$3,0),FALSE)</f>
        <v>182.4</v>
      </c>
      <c r="R199" s="32">
        <f>VLOOKUP($A199,'Annual_Prices-Nominal'!$A$4:$X$39,MATCH('Forecast-Peak_OffPeak-Nominal'!R$3,'Annual_Prices-Nominal'!$A$3:$X$3,0),FALSE)</f>
        <v>179.45</v>
      </c>
      <c r="S199" s="32">
        <f>VLOOKUP($A199,'Annual_Prices-Nominal'!$A$4:$X$39,MATCH('Forecast-Peak_OffPeak-Nominal'!S$3,'Annual_Prices-Nominal'!$A$3:$X$3,0),FALSE)</f>
        <v>178.51</v>
      </c>
      <c r="T199" s="32">
        <f>VLOOKUP($A199,'Annual_Prices-Nominal'!$A$4:$X$39,MATCH('Forecast-Peak_OffPeak-Nominal'!T$3,'Annual_Prices-Nominal'!$A$3:$X$3,0),FALSE)</f>
        <v>54.016255430727021</v>
      </c>
      <c r="U199" s="32">
        <f>VLOOKUP($A199,'Annual_Prices-Nominal'!$A$4:$X$39,MATCH('Forecast-Peak_OffPeak-Nominal'!U$3,'Annual_Prices-Nominal'!$A$3:$X$3,0),FALSE)</f>
        <v>51.43</v>
      </c>
      <c r="V199" s="32">
        <f>VLOOKUP($A199,'Annual_Prices-Nominal'!$A$4:$X$39,MATCH('Forecast-Peak_OffPeak-Nominal'!V$3,'Annual_Prices-Nominal'!$A$3:$X$3,0),FALSE)</f>
        <v>46.516612173913046</v>
      </c>
      <c r="W199" s="32">
        <f>VLOOKUP($A199,'Annual_Prices-Nominal'!$A$4:$X$39,MATCH('Forecast-Peak_OffPeak-Nominal'!W$3,'Annual_Prices-Nominal'!$A$3:$X$3,0),FALSE)</f>
        <v>20.89</v>
      </c>
      <c r="X199" s="32">
        <f>VLOOKUP($A199,'Annual_Prices-Nominal'!$A$4:$X$39,MATCH('Forecast-Peak_OffPeak-Nominal'!X$3,'Annual_Prices-Nominal'!$A$3:$X$3,0),FALSE)</f>
        <v>17.95</v>
      </c>
      <c r="Y199" s="38">
        <f>VLOOKUP($A199,'Annual_Prices-Nominal'!$A$4:$X$39,MATCH('Forecast-Peak_OffPeak-Nominal'!Y$3,'Annual_Prices-Nominal'!$A$3:$X$3,0),FALSE)</f>
        <v>47.258893617021279</v>
      </c>
      <c r="AA199" s="31">
        <v>4.88</v>
      </c>
      <c r="AB199" s="32">
        <v>4.4400000000000004</v>
      </c>
      <c r="AC199" s="32">
        <v>4.55</v>
      </c>
      <c r="AD199" s="32">
        <v>4.8</v>
      </c>
      <c r="AE199" s="32">
        <v>4.87</v>
      </c>
      <c r="AF199" s="32">
        <v>4.5999999999999996</v>
      </c>
      <c r="AG199" s="38">
        <v>0.41120911902439805</v>
      </c>
      <c r="AI199" s="32">
        <v>5.3123326534961128</v>
      </c>
      <c r="AJ199" s="38">
        <v>4.930122873526722</v>
      </c>
      <c r="AL199" s="33">
        <v>0.71424304290838558</v>
      </c>
      <c r="AM199" s="33">
        <v>0.93510060898011271</v>
      </c>
      <c r="AO199" s="34">
        <f>VLOOKUP($A199,'Annual_Prices-Nominal'!$A$4:$CH$39,MATCH('Forecast-Peak_OffPeak-Nominal'!AO$3,'Annual_Prices-Nominal'!$A$3:$CH$3,0),FALSE)</f>
        <v>2</v>
      </c>
      <c r="AP199" s="35">
        <f>VLOOKUP($A199,'Annual_Prices-Nominal'!$A$4:$CH$39,MATCH('Forecast-Peak_OffPeak-Nominal'!AP$3,'Annual_Prices-Nominal'!$A$3:$CH$3,0),FALSE)</f>
        <v>2</v>
      </c>
      <c r="AQ199" s="36">
        <f>IF(AND(MONTH($B199)&gt;=5,MONTH($B199)&lt;=9),VLOOKUP($A199,'Annual_Prices-Nominal'!$A$1:$AQ$39,MATCH('Forecast-Peak_OffPeak-Nominal'!AQ$2,'Annual_Prices-Nominal'!$A$2:$AQ$2,0),FALSE),0)</f>
        <v>0</v>
      </c>
      <c r="AR199" s="37">
        <f>IF(AND(MONTH($B199)&gt;=5,MONTH($B199)&lt;=9),VLOOKUP($A199,'Annual_Prices-Nominal'!$A$1:$AQ$39,MATCH('Forecast-Peak_OffPeak-Nominal'!AR$2,'Annual_Prices-Nominal'!$A$2:$AQ$2,0),FALSE),0)</f>
        <v>0</v>
      </c>
      <c r="AT199" s="83">
        <f>VLOOKUP($A199,'Annual_Prices-Nominal'!$A$4:$CH$39,MATCH('Forecast-Peak_OffPeak-Nominal'!AT$3,'Annual_Prices-Nominal'!$A$3:$CH$3,0),FALSE)</f>
        <v>20.28</v>
      </c>
      <c r="AU199" s="38">
        <f>VLOOKUP($A199,'Annual_Prices-Nominal'!$A$4:$CH$39,MATCH('Forecast-Peak_OffPeak-Nominal'!AU$3,'Annual_Prices-Nominal'!$A$3:$CH$3,0),FALSE)</f>
        <v>20.28</v>
      </c>
      <c r="AV199" s="38">
        <f>VLOOKUP($A199,'Annual_Prices-Nominal'!$A$4:$CH$39,MATCH('Forecast-Peak_OffPeak-Nominal'!AV$3,'Annual_Prices-Nominal'!$A$3:$CH$3,0),FALSE)</f>
        <v>0</v>
      </c>
      <c r="AX199" s="31">
        <f t="shared" si="24"/>
        <v>7.6366216216216207</v>
      </c>
      <c r="AY199" s="32">
        <f t="shared" si="25"/>
        <v>8.3190608695652184</v>
      </c>
      <c r="AZ199" s="32">
        <f t="shared" si="26"/>
        <v>8.2995847826086955</v>
      </c>
      <c r="BA199" s="32">
        <f t="shared" si="27"/>
        <v>6.7864476386036952</v>
      </c>
      <c r="BB199" s="32">
        <f t="shared" si="28"/>
        <v>6.8234086242299785</v>
      </c>
      <c r="BC199" s="38">
        <f t="shared" si="29"/>
        <v>6.5166666666666675</v>
      </c>
      <c r="BE199" s="60">
        <v>238.94477991998227</v>
      </c>
      <c r="BF199" s="38">
        <v>317.43935657665548</v>
      </c>
      <c r="BH199" s="31">
        <f>VLOOKUP($A199,'Annual_Prices-Nominal'!$A:$CA,MATCH(BH$3,'Annual_Prices-Nominal'!$A$3:$CA$3,0),0)</f>
        <v>36</v>
      </c>
      <c r="BI199" s="31">
        <f>VLOOKUP($A199,'Annual_Prices-Nominal'!$A:$CA,MATCH(BI$3,'Annual_Prices-Nominal'!$A$3:$CA$3,0),0)</f>
        <v>2.7695270000000001</v>
      </c>
      <c r="BJ199" s="32">
        <f>VLOOKUP($A199,'Annual_Prices-Nominal'!$A:$CA,MATCH(BJ$3,'Annual_Prices-Nominal'!$A$3:$CA$3,0),0)</f>
        <v>2.7695270000000001</v>
      </c>
      <c r="BK199" s="32">
        <f>VLOOKUP($A199,'Annual_Prices-Nominal'!$A:$CA,MATCH(BK$3,'Annual_Prices-Nominal'!$A$3:$CA$3,0),0)</f>
        <v>13.8</v>
      </c>
      <c r="BL199" s="32">
        <f>VLOOKUP($A199,'Annual_Prices-Nominal'!$A:$CA,MATCH(BL$3,'Annual_Prices-Nominal'!$A$3:$CA$3,0),0)</f>
        <v>13.8</v>
      </c>
      <c r="BM199" s="32">
        <f>VLOOKUP($A199,'Annual_Prices-Nominal'!$A:$CA,MATCH(BM$3,'Annual_Prices-Nominal'!$A$3:$CA$3,0),0)</f>
        <v>4.1399999999999997</v>
      </c>
      <c r="BN199" s="32">
        <f>VLOOKUP($A199,'Annual_Prices-Nominal'!$A:$CA,MATCH(BN$3,'Annual_Prices-Nominal'!$A$3:$CA$3,0),0)</f>
        <v>4.1399999999999997</v>
      </c>
      <c r="BO199" s="32">
        <f>VLOOKUP($A199,'Annual_Prices-Nominal'!$A:$CA,MATCH(BO$3,'Annual_Prices-Nominal'!$A$3:$CA$3,0),0)</f>
        <v>4.1399999999999997</v>
      </c>
      <c r="BP199" s="32">
        <f>VLOOKUP($A199,'Annual_Prices-Nominal'!$A:$CA,MATCH(BP$3,'Annual_Prices-Nominal'!$A$3:$CA$3,0),0)</f>
        <v>4.1399999999999997</v>
      </c>
      <c r="BQ199" s="32">
        <f>VLOOKUP($A199,'Annual_Prices-Nominal'!$A:$CA,MATCH(BQ$3,'Annual_Prices-Nominal'!$A$3:$CA$3,0),0)</f>
        <v>13.8</v>
      </c>
      <c r="BR199" s="32">
        <f>VLOOKUP($A199,'Annual_Prices-Nominal'!$A:$CA,MATCH(BR$3,'Annual_Prices-Nominal'!$A$3:$CA$3,0),0)</f>
        <v>22.09</v>
      </c>
      <c r="BS199" s="32">
        <f>VLOOKUP($A199,'Annual_Prices-Nominal'!$A:$CA,MATCH(BS$3,'Annual_Prices-Nominal'!$A$3:$CA$3,0),0)</f>
        <v>20.7</v>
      </c>
      <c r="BT199" s="32">
        <f>VLOOKUP($A199,'Annual_Prices-Nominal'!$A:$CA,MATCH(BT$3,'Annual_Prices-Nominal'!$A$3:$CA$3,0),0)</f>
        <v>16.559999999999999</v>
      </c>
      <c r="BU199" s="32">
        <f>VLOOKUP($A199,'Annual_Prices-Nominal'!$A:$CA,MATCH(BU$3,'Annual_Prices-Nominal'!$A$3:$CA$3,0),0)</f>
        <v>16.559999999999999</v>
      </c>
      <c r="BV199" s="32">
        <f>VLOOKUP($A199,'Annual_Prices-Nominal'!$A:$CA,MATCH(BV$3,'Annual_Prices-Nominal'!$A$3:$CA$3,0),0)</f>
        <v>16.559999999999999</v>
      </c>
      <c r="BW199" s="32">
        <f>VLOOKUP($A199,'Annual_Prices-Nominal'!$A:$CA,MATCH(BW$3,'Annual_Prices-Nominal'!$A$3:$CA$3,0),0)</f>
        <v>13.8</v>
      </c>
      <c r="BX199" s="32">
        <f>VLOOKUP($A199,'Annual_Prices-Nominal'!$A:$CA,MATCH(BX$3,'Annual_Prices-Nominal'!$A$3:$CA$3,0),0)</f>
        <v>8.2799999999999994</v>
      </c>
      <c r="BY199" s="32">
        <f>VLOOKUP($A199,'Annual_Prices-Nominal'!$A:$CA,MATCH(BY$3,'Annual_Prices-Nominal'!$A$3:$CA$3,0),0)</f>
        <v>4.1399999999999997</v>
      </c>
      <c r="BZ199" s="32">
        <f>VLOOKUP($A199,'Annual_Prices-Nominal'!$A:$CA,MATCH(BZ$3,'Annual_Prices-Nominal'!$A$3:$CA$3,0),0)</f>
        <v>4.1399999999999997</v>
      </c>
      <c r="CA199" s="32">
        <f>VLOOKUP($A199,'Annual_Prices-Nominal'!$A:$CA,MATCH(CA$3,'Annual_Prices-Nominal'!$A$3:$CA$3,0),0)</f>
        <v>4.0499460000000003</v>
      </c>
      <c r="CB199" s="38">
        <f>VLOOKUP($A199,'Annual_Prices-Nominal'!$A:$CA,MATCH(CB$3,'Annual_Prices-Nominal'!$A$3:$CA$3,0),0)</f>
        <v>1.148569</v>
      </c>
      <c r="CD199" s="39">
        <f>VLOOKUP($A199,GDP!$A$8:$D$50,3,0)</f>
        <v>2.0362122480479198E-2</v>
      </c>
    </row>
    <row r="200" spans="1:82" ht="14.4" x14ac:dyDescent="0.3">
      <c r="A200" s="23">
        <f t="shared" si="30"/>
        <v>2039</v>
      </c>
      <c r="B200" s="27">
        <f t="shared" si="31"/>
        <v>50891</v>
      </c>
      <c r="C200" s="31">
        <v>36.222180000000002</v>
      </c>
      <c r="D200" s="32">
        <v>34.026090000000003</v>
      </c>
      <c r="E200" s="32">
        <v>41.983289999999997</v>
      </c>
      <c r="F200" s="32">
        <v>39.59254</v>
      </c>
      <c r="G200" s="32">
        <v>41.640880000000003</v>
      </c>
      <c r="H200" s="32">
        <v>38.174770000000002</v>
      </c>
      <c r="I200" s="32">
        <v>36.51</v>
      </c>
      <c r="J200" s="32">
        <v>36.07</v>
      </c>
      <c r="K200" s="32">
        <v>36.39</v>
      </c>
      <c r="L200" s="32">
        <v>35.93</v>
      </c>
      <c r="M200" s="32">
        <v>35</v>
      </c>
      <c r="N200" s="32">
        <v>35.520000000000003</v>
      </c>
      <c r="P200" s="32">
        <f>VLOOKUP($A200,'Annual_Prices-Nominal'!$A$4:$X$39,MATCH('Forecast-Peak_OffPeak-Nominal'!P$3,'Annual_Prices-Nominal'!$A$3:$X$3,0),FALSE)</f>
        <v>180.86799999999999</v>
      </c>
      <c r="Q200" s="32">
        <f>VLOOKUP($A200,'Annual_Prices-Nominal'!$A$4:$X$39,MATCH('Forecast-Peak_OffPeak-Nominal'!Q$3,'Annual_Prices-Nominal'!$A$3:$X$3,0),FALSE)</f>
        <v>182.4</v>
      </c>
      <c r="R200" s="32">
        <f>VLOOKUP($A200,'Annual_Prices-Nominal'!$A$4:$X$39,MATCH('Forecast-Peak_OffPeak-Nominal'!R$3,'Annual_Prices-Nominal'!$A$3:$X$3,0),FALSE)</f>
        <v>179.45</v>
      </c>
      <c r="S200" s="32">
        <f>VLOOKUP($A200,'Annual_Prices-Nominal'!$A$4:$X$39,MATCH('Forecast-Peak_OffPeak-Nominal'!S$3,'Annual_Prices-Nominal'!$A$3:$X$3,0),FALSE)</f>
        <v>178.51</v>
      </c>
      <c r="T200" s="32">
        <f>VLOOKUP($A200,'Annual_Prices-Nominal'!$A$4:$X$39,MATCH('Forecast-Peak_OffPeak-Nominal'!T$3,'Annual_Prices-Nominal'!$A$3:$X$3,0),FALSE)</f>
        <v>54.016255430727021</v>
      </c>
      <c r="U200" s="32">
        <f>VLOOKUP($A200,'Annual_Prices-Nominal'!$A$4:$X$39,MATCH('Forecast-Peak_OffPeak-Nominal'!U$3,'Annual_Prices-Nominal'!$A$3:$X$3,0),FALSE)</f>
        <v>51.43</v>
      </c>
      <c r="V200" s="32">
        <f>VLOOKUP($A200,'Annual_Prices-Nominal'!$A$4:$X$39,MATCH('Forecast-Peak_OffPeak-Nominal'!V$3,'Annual_Prices-Nominal'!$A$3:$X$3,0),FALSE)</f>
        <v>46.516612173913046</v>
      </c>
      <c r="W200" s="32">
        <f>VLOOKUP($A200,'Annual_Prices-Nominal'!$A$4:$X$39,MATCH('Forecast-Peak_OffPeak-Nominal'!W$3,'Annual_Prices-Nominal'!$A$3:$X$3,0),FALSE)</f>
        <v>20.89</v>
      </c>
      <c r="X200" s="32">
        <f>VLOOKUP($A200,'Annual_Prices-Nominal'!$A$4:$X$39,MATCH('Forecast-Peak_OffPeak-Nominal'!X$3,'Annual_Prices-Nominal'!$A$3:$X$3,0),FALSE)</f>
        <v>17.95</v>
      </c>
      <c r="Y200" s="38">
        <f>VLOOKUP($A200,'Annual_Prices-Nominal'!$A$4:$X$39,MATCH('Forecast-Peak_OffPeak-Nominal'!Y$3,'Annual_Prices-Nominal'!$A$3:$X$3,0),FALSE)</f>
        <v>47.258893617021279</v>
      </c>
      <c r="AA200" s="31">
        <v>4.91</v>
      </c>
      <c r="AB200" s="32">
        <v>4.4400000000000004</v>
      </c>
      <c r="AC200" s="32">
        <v>4.18</v>
      </c>
      <c r="AD200" s="32">
        <v>4.8</v>
      </c>
      <c r="AE200" s="32">
        <v>4.8899999999999997</v>
      </c>
      <c r="AF200" s="32">
        <v>4.63</v>
      </c>
      <c r="AG200" s="38">
        <v>0.41120911902439805</v>
      </c>
      <c r="AI200" s="32">
        <v>5.3366221283496733</v>
      </c>
      <c r="AJ200" s="38">
        <v>4.9544123483802824</v>
      </c>
      <c r="AL200" s="33">
        <v>0.70612207297233143</v>
      </c>
      <c r="AM200" s="33">
        <v>0.92697963904405833</v>
      </c>
      <c r="AO200" s="34">
        <f>VLOOKUP($A200,'Annual_Prices-Nominal'!$A$4:$CH$39,MATCH('Forecast-Peak_OffPeak-Nominal'!AO$3,'Annual_Prices-Nominal'!$A$3:$CH$3,0),FALSE)</f>
        <v>2</v>
      </c>
      <c r="AP200" s="35">
        <f>VLOOKUP($A200,'Annual_Prices-Nominal'!$A$4:$CH$39,MATCH('Forecast-Peak_OffPeak-Nominal'!AP$3,'Annual_Prices-Nominal'!$A$3:$CH$3,0),FALSE)</f>
        <v>2</v>
      </c>
      <c r="AQ200" s="36">
        <f>IF(AND(MONTH($B200)&gt;=5,MONTH($B200)&lt;=9),VLOOKUP($A200,'Annual_Prices-Nominal'!$A$1:$AQ$39,MATCH('Forecast-Peak_OffPeak-Nominal'!AQ$2,'Annual_Prices-Nominal'!$A$2:$AQ$2,0),FALSE),0)</f>
        <v>365</v>
      </c>
      <c r="AR200" s="37">
        <f>IF(AND(MONTH($B200)&gt;=5,MONTH($B200)&lt;=9),VLOOKUP($A200,'Annual_Prices-Nominal'!$A$1:$AQ$39,MATCH('Forecast-Peak_OffPeak-Nominal'!AR$2,'Annual_Prices-Nominal'!$A$2:$AQ$2,0),FALSE),0)</f>
        <v>2500</v>
      </c>
      <c r="AT200" s="83">
        <f>VLOOKUP($A200,'Annual_Prices-Nominal'!$A$4:$CH$39,MATCH('Forecast-Peak_OffPeak-Nominal'!AT$3,'Annual_Prices-Nominal'!$A$3:$CH$3,0),FALSE)</f>
        <v>20.28</v>
      </c>
      <c r="AU200" s="38">
        <f>VLOOKUP($A200,'Annual_Prices-Nominal'!$A$4:$CH$39,MATCH('Forecast-Peak_OffPeak-Nominal'!AU$3,'Annual_Prices-Nominal'!$A$3:$CH$3,0),FALSE)</f>
        <v>20.28</v>
      </c>
      <c r="AV200" s="38">
        <f>VLOOKUP($A200,'Annual_Prices-Nominal'!$A$4:$CH$39,MATCH('Forecast-Peak_OffPeak-Nominal'!AV$3,'Annual_Prices-Nominal'!$A$3:$CH$3,0),FALSE)</f>
        <v>0</v>
      </c>
      <c r="AX200" s="31">
        <f t="shared" si="24"/>
        <v>8.1581486486486483</v>
      </c>
      <c r="AY200" s="32">
        <f t="shared" si="25"/>
        <v>9.0676652267818572</v>
      </c>
      <c r="AZ200" s="32">
        <f t="shared" si="26"/>
        <v>8.9937105831533479</v>
      </c>
      <c r="BA200" s="32">
        <f t="shared" si="27"/>
        <v>7.4662576687116564</v>
      </c>
      <c r="BB200" s="32">
        <f t="shared" si="28"/>
        <v>7.4417177914110439</v>
      </c>
      <c r="BC200" s="38">
        <f t="shared" si="29"/>
        <v>7.291666666666667</v>
      </c>
      <c r="BE200" s="60">
        <v>238.94477991998227</v>
      </c>
      <c r="BF200" s="38">
        <v>317.43935657665548</v>
      </c>
      <c r="BH200" s="31">
        <f>VLOOKUP($A200,'Annual_Prices-Nominal'!$A:$CA,MATCH(BH$3,'Annual_Prices-Nominal'!$A$3:$CA$3,0),0)</f>
        <v>36</v>
      </c>
      <c r="BI200" s="31">
        <f>VLOOKUP($A200,'Annual_Prices-Nominal'!$A:$CA,MATCH(BI$3,'Annual_Prices-Nominal'!$A$3:$CA$3,0),0)</f>
        <v>2.7695270000000001</v>
      </c>
      <c r="BJ200" s="32">
        <f>VLOOKUP($A200,'Annual_Prices-Nominal'!$A:$CA,MATCH(BJ$3,'Annual_Prices-Nominal'!$A$3:$CA$3,0),0)</f>
        <v>2.7695270000000001</v>
      </c>
      <c r="BK200" s="32">
        <f>VLOOKUP($A200,'Annual_Prices-Nominal'!$A:$CA,MATCH(BK$3,'Annual_Prices-Nominal'!$A$3:$CA$3,0),0)</f>
        <v>13.8</v>
      </c>
      <c r="BL200" s="32">
        <f>VLOOKUP($A200,'Annual_Prices-Nominal'!$A:$CA,MATCH(BL$3,'Annual_Prices-Nominal'!$A$3:$CA$3,0),0)</f>
        <v>13.8</v>
      </c>
      <c r="BM200" s="32">
        <f>VLOOKUP($A200,'Annual_Prices-Nominal'!$A:$CA,MATCH(BM$3,'Annual_Prices-Nominal'!$A$3:$CA$3,0),0)</f>
        <v>4.1399999999999997</v>
      </c>
      <c r="BN200" s="32">
        <f>VLOOKUP($A200,'Annual_Prices-Nominal'!$A:$CA,MATCH(BN$3,'Annual_Prices-Nominal'!$A$3:$CA$3,0),0)</f>
        <v>4.1399999999999997</v>
      </c>
      <c r="BO200" s="32">
        <f>VLOOKUP($A200,'Annual_Prices-Nominal'!$A:$CA,MATCH(BO$3,'Annual_Prices-Nominal'!$A$3:$CA$3,0),0)</f>
        <v>4.1399999999999997</v>
      </c>
      <c r="BP200" s="32">
        <f>VLOOKUP($A200,'Annual_Prices-Nominal'!$A:$CA,MATCH(BP$3,'Annual_Prices-Nominal'!$A$3:$CA$3,0),0)</f>
        <v>4.1399999999999997</v>
      </c>
      <c r="BQ200" s="32">
        <f>VLOOKUP($A200,'Annual_Prices-Nominal'!$A:$CA,MATCH(BQ$3,'Annual_Prices-Nominal'!$A$3:$CA$3,0),0)</f>
        <v>13.8</v>
      </c>
      <c r="BR200" s="32">
        <f>VLOOKUP($A200,'Annual_Prices-Nominal'!$A:$CA,MATCH(BR$3,'Annual_Prices-Nominal'!$A$3:$CA$3,0),0)</f>
        <v>22.09</v>
      </c>
      <c r="BS200" s="32">
        <f>VLOOKUP($A200,'Annual_Prices-Nominal'!$A:$CA,MATCH(BS$3,'Annual_Prices-Nominal'!$A$3:$CA$3,0),0)</f>
        <v>20.7</v>
      </c>
      <c r="BT200" s="32">
        <f>VLOOKUP($A200,'Annual_Prices-Nominal'!$A:$CA,MATCH(BT$3,'Annual_Prices-Nominal'!$A$3:$CA$3,0),0)</f>
        <v>16.559999999999999</v>
      </c>
      <c r="BU200" s="32">
        <f>VLOOKUP($A200,'Annual_Prices-Nominal'!$A:$CA,MATCH(BU$3,'Annual_Prices-Nominal'!$A$3:$CA$3,0),0)</f>
        <v>16.559999999999999</v>
      </c>
      <c r="BV200" s="32">
        <f>VLOOKUP($A200,'Annual_Prices-Nominal'!$A:$CA,MATCH(BV$3,'Annual_Prices-Nominal'!$A$3:$CA$3,0),0)</f>
        <v>16.559999999999999</v>
      </c>
      <c r="BW200" s="32">
        <f>VLOOKUP($A200,'Annual_Prices-Nominal'!$A:$CA,MATCH(BW$3,'Annual_Prices-Nominal'!$A$3:$CA$3,0),0)</f>
        <v>13.8</v>
      </c>
      <c r="BX200" s="32">
        <f>VLOOKUP($A200,'Annual_Prices-Nominal'!$A:$CA,MATCH(BX$3,'Annual_Prices-Nominal'!$A$3:$CA$3,0),0)</f>
        <v>8.2799999999999994</v>
      </c>
      <c r="BY200" s="32">
        <f>VLOOKUP($A200,'Annual_Prices-Nominal'!$A:$CA,MATCH(BY$3,'Annual_Prices-Nominal'!$A$3:$CA$3,0),0)</f>
        <v>4.1399999999999997</v>
      </c>
      <c r="BZ200" s="32">
        <f>VLOOKUP($A200,'Annual_Prices-Nominal'!$A:$CA,MATCH(BZ$3,'Annual_Prices-Nominal'!$A$3:$CA$3,0),0)</f>
        <v>4.1399999999999997</v>
      </c>
      <c r="CA200" s="32">
        <f>VLOOKUP($A200,'Annual_Prices-Nominal'!$A:$CA,MATCH(CA$3,'Annual_Prices-Nominal'!$A$3:$CA$3,0),0)</f>
        <v>4.0499460000000003</v>
      </c>
      <c r="CB200" s="38">
        <f>VLOOKUP($A200,'Annual_Prices-Nominal'!$A:$CA,MATCH(CB$3,'Annual_Prices-Nominal'!$A$3:$CA$3,0),0)</f>
        <v>1.148569</v>
      </c>
      <c r="CD200" s="39">
        <f>VLOOKUP($A200,GDP!$A$8:$D$50,3,0)</f>
        <v>2.0362122480479198E-2</v>
      </c>
    </row>
    <row r="201" spans="1:82" ht="14.4" x14ac:dyDescent="0.3">
      <c r="A201" s="23">
        <f t="shared" si="30"/>
        <v>2039</v>
      </c>
      <c r="B201" s="27">
        <f t="shared" si="31"/>
        <v>50922</v>
      </c>
      <c r="C201" s="31">
        <v>41.347299999999997</v>
      </c>
      <c r="D201" s="32">
        <v>36.098669999999998</v>
      </c>
      <c r="E201" s="32">
        <v>49.40945</v>
      </c>
      <c r="F201" s="32">
        <v>40.230870000000003</v>
      </c>
      <c r="G201" s="32">
        <v>49.846780000000003</v>
      </c>
      <c r="H201" s="32">
        <v>39.399679999999996</v>
      </c>
      <c r="I201" s="32">
        <v>35.78</v>
      </c>
      <c r="J201" s="32">
        <v>35.47</v>
      </c>
      <c r="K201" s="32">
        <v>35.369999999999997</v>
      </c>
      <c r="L201" s="32">
        <v>34.979999999999997</v>
      </c>
      <c r="M201" s="32">
        <v>34.1</v>
      </c>
      <c r="N201" s="32">
        <v>34.51</v>
      </c>
      <c r="P201" s="32">
        <f>VLOOKUP($A201,'Annual_Prices-Nominal'!$A$4:$X$39,MATCH('Forecast-Peak_OffPeak-Nominal'!P$3,'Annual_Prices-Nominal'!$A$3:$X$3,0),FALSE)</f>
        <v>180.86799999999999</v>
      </c>
      <c r="Q201" s="32">
        <f>VLOOKUP($A201,'Annual_Prices-Nominal'!$A$4:$X$39,MATCH('Forecast-Peak_OffPeak-Nominal'!Q$3,'Annual_Prices-Nominal'!$A$3:$X$3,0),FALSE)</f>
        <v>182.4</v>
      </c>
      <c r="R201" s="32">
        <f>VLOOKUP($A201,'Annual_Prices-Nominal'!$A$4:$X$39,MATCH('Forecast-Peak_OffPeak-Nominal'!R$3,'Annual_Prices-Nominal'!$A$3:$X$3,0),FALSE)</f>
        <v>179.45</v>
      </c>
      <c r="S201" s="32">
        <f>VLOOKUP($A201,'Annual_Prices-Nominal'!$A$4:$X$39,MATCH('Forecast-Peak_OffPeak-Nominal'!S$3,'Annual_Prices-Nominal'!$A$3:$X$3,0),FALSE)</f>
        <v>178.51</v>
      </c>
      <c r="T201" s="32">
        <f>VLOOKUP($A201,'Annual_Prices-Nominal'!$A$4:$X$39,MATCH('Forecast-Peak_OffPeak-Nominal'!T$3,'Annual_Prices-Nominal'!$A$3:$X$3,0),FALSE)</f>
        <v>54.016255430727021</v>
      </c>
      <c r="U201" s="32">
        <f>VLOOKUP($A201,'Annual_Prices-Nominal'!$A$4:$X$39,MATCH('Forecast-Peak_OffPeak-Nominal'!U$3,'Annual_Prices-Nominal'!$A$3:$X$3,0),FALSE)</f>
        <v>51.43</v>
      </c>
      <c r="V201" s="32">
        <f>VLOOKUP($A201,'Annual_Prices-Nominal'!$A$4:$X$39,MATCH('Forecast-Peak_OffPeak-Nominal'!V$3,'Annual_Prices-Nominal'!$A$3:$X$3,0),FALSE)</f>
        <v>46.516612173913046</v>
      </c>
      <c r="W201" s="32">
        <f>VLOOKUP($A201,'Annual_Prices-Nominal'!$A$4:$X$39,MATCH('Forecast-Peak_OffPeak-Nominal'!W$3,'Annual_Prices-Nominal'!$A$3:$X$3,0),FALSE)</f>
        <v>20.89</v>
      </c>
      <c r="X201" s="32">
        <f>VLOOKUP($A201,'Annual_Prices-Nominal'!$A$4:$X$39,MATCH('Forecast-Peak_OffPeak-Nominal'!X$3,'Annual_Prices-Nominal'!$A$3:$X$3,0),FALSE)</f>
        <v>17.95</v>
      </c>
      <c r="Y201" s="38">
        <f>VLOOKUP($A201,'Annual_Prices-Nominal'!$A$4:$X$39,MATCH('Forecast-Peak_OffPeak-Nominal'!Y$3,'Annual_Prices-Nominal'!$A$3:$X$3,0),FALSE)</f>
        <v>47.258893617021279</v>
      </c>
      <c r="AA201" s="31">
        <v>4.88</v>
      </c>
      <c r="AB201" s="32">
        <v>4.51</v>
      </c>
      <c r="AC201" s="32">
        <v>4.4800000000000004</v>
      </c>
      <c r="AD201" s="32">
        <v>4.87</v>
      </c>
      <c r="AE201" s="32">
        <v>4.88</v>
      </c>
      <c r="AF201" s="32">
        <v>4.71</v>
      </c>
      <c r="AG201" s="38">
        <v>0.41120911902439805</v>
      </c>
      <c r="AI201" s="32">
        <v>5.3056580316084236</v>
      </c>
      <c r="AJ201" s="38">
        <v>4.9234482516390328</v>
      </c>
      <c r="AL201" s="33">
        <v>0.70958178159200991</v>
      </c>
      <c r="AM201" s="33">
        <v>0.93043934766373704</v>
      </c>
      <c r="AO201" s="34">
        <f>VLOOKUP($A201,'Annual_Prices-Nominal'!$A$4:$CH$39,MATCH('Forecast-Peak_OffPeak-Nominal'!AO$3,'Annual_Prices-Nominal'!$A$3:$CH$3,0),FALSE)</f>
        <v>2</v>
      </c>
      <c r="AP201" s="35">
        <f>VLOOKUP($A201,'Annual_Prices-Nominal'!$A$4:$CH$39,MATCH('Forecast-Peak_OffPeak-Nominal'!AP$3,'Annual_Prices-Nominal'!$A$3:$CH$3,0),FALSE)</f>
        <v>2</v>
      </c>
      <c r="AQ201" s="36">
        <f>IF(AND(MONTH($B201)&gt;=5,MONTH($B201)&lt;=9),VLOOKUP($A201,'Annual_Prices-Nominal'!$A$1:$AQ$39,MATCH('Forecast-Peak_OffPeak-Nominal'!AQ$2,'Annual_Prices-Nominal'!$A$2:$AQ$2,0),FALSE),0)</f>
        <v>365</v>
      </c>
      <c r="AR201" s="37">
        <f>IF(AND(MONTH($B201)&gt;=5,MONTH($B201)&lt;=9),VLOOKUP($A201,'Annual_Prices-Nominal'!$A$1:$AQ$39,MATCH('Forecast-Peak_OffPeak-Nominal'!AR$2,'Annual_Prices-Nominal'!$A$2:$AQ$2,0),FALSE),0)</f>
        <v>2500</v>
      </c>
      <c r="AT201" s="83">
        <f>VLOOKUP($A201,'Annual_Prices-Nominal'!$A$4:$CH$39,MATCH('Forecast-Peak_OffPeak-Nominal'!AT$3,'Annual_Prices-Nominal'!$A$3:$CH$3,0),FALSE)</f>
        <v>20.28</v>
      </c>
      <c r="AU201" s="38">
        <f>VLOOKUP($A201,'Annual_Prices-Nominal'!$A$4:$CH$39,MATCH('Forecast-Peak_OffPeak-Nominal'!AU$3,'Annual_Prices-Nominal'!$A$3:$CH$3,0),FALSE)</f>
        <v>20.28</v>
      </c>
      <c r="AV201" s="38">
        <f>VLOOKUP($A201,'Annual_Prices-Nominal'!$A$4:$CH$39,MATCH('Forecast-Peak_OffPeak-Nominal'!AV$3,'Annual_Prices-Nominal'!$A$3:$CH$3,0),FALSE)</f>
        <v>0</v>
      </c>
      <c r="AX201" s="31">
        <f t="shared" si="24"/>
        <v>9.1679157427937916</v>
      </c>
      <c r="AY201" s="32">
        <f t="shared" si="25"/>
        <v>10.490329087048833</v>
      </c>
      <c r="AZ201" s="32">
        <f t="shared" si="26"/>
        <v>10.583180467091296</v>
      </c>
      <c r="BA201" s="32">
        <f t="shared" si="27"/>
        <v>7.3319672131147549</v>
      </c>
      <c r="BB201" s="32">
        <f t="shared" si="28"/>
        <v>7.2479508196721305</v>
      </c>
      <c r="BC201" s="38">
        <f t="shared" si="29"/>
        <v>7.0020533880903493</v>
      </c>
      <c r="BE201" s="60">
        <v>238.94477991998227</v>
      </c>
      <c r="BF201" s="38">
        <v>317.43935657665548</v>
      </c>
      <c r="BH201" s="31">
        <f>VLOOKUP($A201,'Annual_Prices-Nominal'!$A:$CA,MATCH(BH$3,'Annual_Prices-Nominal'!$A$3:$CA$3,0),0)</f>
        <v>36</v>
      </c>
      <c r="BI201" s="31">
        <f>VLOOKUP($A201,'Annual_Prices-Nominal'!$A:$CA,MATCH(BI$3,'Annual_Prices-Nominal'!$A$3:$CA$3,0),0)</f>
        <v>2.7695270000000001</v>
      </c>
      <c r="BJ201" s="32">
        <f>VLOOKUP($A201,'Annual_Prices-Nominal'!$A:$CA,MATCH(BJ$3,'Annual_Prices-Nominal'!$A$3:$CA$3,0),0)</f>
        <v>2.7695270000000001</v>
      </c>
      <c r="BK201" s="32">
        <f>VLOOKUP($A201,'Annual_Prices-Nominal'!$A:$CA,MATCH(BK$3,'Annual_Prices-Nominal'!$A$3:$CA$3,0),0)</f>
        <v>13.8</v>
      </c>
      <c r="BL201" s="32">
        <f>VLOOKUP($A201,'Annual_Prices-Nominal'!$A:$CA,MATCH(BL$3,'Annual_Prices-Nominal'!$A$3:$CA$3,0),0)</f>
        <v>13.8</v>
      </c>
      <c r="BM201" s="32">
        <f>VLOOKUP($A201,'Annual_Prices-Nominal'!$A:$CA,MATCH(BM$3,'Annual_Prices-Nominal'!$A$3:$CA$3,0),0)</f>
        <v>4.1399999999999997</v>
      </c>
      <c r="BN201" s="32">
        <f>VLOOKUP($A201,'Annual_Prices-Nominal'!$A:$CA,MATCH(BN$3,'Annual_Prices-Nominal'!$A$3:$CA$3,0),0)</f>
        <v>4.1399999999999997</v>
      </c>
      <c r="BO201" s="32">
        <f>VLOOKUP($A201,'Annual_Prices-Nominal'!$A:$CA,MATCH(BO$3,'Annual_Prices-Nominal'!$A$3:$CA$3,0),0)</f>
        <v>4.1399999999999997</v>
      </c>
      <c r="BP201" s="32">
        <f>VLOOKUP($A201,'Annual_Prices-Nominal'!$A:$CA,MATCH(BP$3,'Annual_Prices-Nominal'!$A$3:$CA$3,0),0)</f>
        <v>4.1399999999999997</v>
      </c>
      <c r="BQ201" s="32">
        <f>VLOOKUP($A201,'Annual_Prices-Nominal'!$A:$CA,MATCH(BQ$3,'Annual_Prices-Nominal'!$A$3:$CA$3,0),0)</f>
        <v>13.8</v>
      </c>
      <c r="BR201" s="32">
        <f>VLOOKUP($A201,'Annual_Prices-Nominal'!$A:$CA,MATCH(BR$3,'Annual_Prices-Nominal'!$A$3:$CA$3,0),0)</f>
        <v>22.09</v>
      </c>
      <c r="BS201" s="32">
        <f>VLOOKUP($A201,'Annual_Prices-Nominal'!$A:$CA,MATCH(BS$3,'Annual_Prices-Nominal'!$A$3:$CA$3,0),0)</f>
        <v>20.7</v>
      </c>
      <c r="BT201" s="32">
        <f>VLOOKUP($A201,'Annual_Prices-Nominal'!$A:$CA,MATCH(BT$3,'Annual_Prices-Nominal'!$A$3:$CA$3,0),0)</f>
        <v>16.559999999999999</v>
      </c>
      <c r="BU201" s="32">
        <f>VLOOKUP($A201,'Annual_Prices-Nominal'!$A:$CA,MATCH(BU$3,'Annual_Prices-Nominal'!$A$3:$CA$3,0),0)</f>
        <v>16.559999999999999</v>
      </c>
      <c r="BV201" s="32">
        <f>VLOOKUP($A201,'Annual_Prices-Nominal'!$A:$CA,MATCH(BV$3,'Annual_Prices-Nominal'!$A$3:$CA$3,0),0)</f>
        <v>16.559999999999999</v>
      </c>
      <c r="BW201" s="32">
        <f>VLOOKUP($A201,'Annual_Prices-Nominal'!$A:$CA,MATCH(BW$3,'Annual_Prices-Nominal'!$A$3:$CA$3,0),0)</f>
        <v>13.8</v>
      </c>
      <c r="BX201" s="32">
        <f>VLOOKUP($A201,'Annual_Prices-Nominal'!$A:$CA,MATCH(BX$3,'Annual_Prices-Nominal'!$A$3:$CA$3,0),0)</f>
        <v>8.2799999999999994</v>
      </c>
      <c r="BY201" s="32">
        <f>VLOOKUP($A201,'Annual_Prices-Nominal'!$A:$CA,MATCH(BY$3,'Annual_Prices-Nominal'!$A$3:$CA$3,0),0)</f>
        <v>4.1399999999999997</v>
      </c>
      <c r="BZ201" s="32">
        <f>VLOOKUP($A201,'Annual_Prices-Nominal'!$A:$CA,MATCH(BZ$3,'Annual_Prices-Nominal'!$A$3:$CA$3,0),0)</f>
        <v>4.1399999999999997</v>
      </c>
      <c r="CA201" s="32">
        <f>VLOOKUP($A201,'Annual_Prices-Nominal'!$A:$CA,MATCH(CA$3,'Annual_Prices-Nominal'!$A$3:$CA$3,0),0)</f>
        <v>4.0499460000000003</v>
      </c>
      <c r="CB201" s="38">
        <f>VLOOKUP($A201,'Annual_Prices-Nominal'!$A:$CA,MATCH(CB$3,'Annual_Prices-Nominal'!$A$3:$CA$3,0),0)</f>
        <v>1.148569</v>
      </c>
      <c r="CD201" s="39">
        <f>VLOOKUP($A201,GDP!$A$8:$D$50,3,0)</f>
        <v>2.0362122480479198E-2</v>
      </c>
    </row>
    <row r="202" spans="1:82" ht="14.4" x14ac:dyDescent="0.3">
      <c r="A202" s="23">
        <f t="shared" si="30"/>
        <v>2039</v>
      </c>
      <c r="B202" s="27">
        <f t="shared" si="31"/>
        <v>50952</v>
      </c>
      <c r="C202" s="31">
        <v>45.169589999999999</v>
      </c>
      <c r="D202" s="32">
        <v>37.662959999999998</v>
      </c>
      <c r="E202" s="32">
        <v>54.691459999999999</v>
      </c>
      <c r="F202" s="32">
        <v>44.517890000000001</v>
      </c>
      <c r="G202" s="32">
        <v>55.521389999999997</v>
      </c>
      <c r="H202" s="32">
        <v>44.379660000000001</v>
      </c>
      <c r="I202" s="32">
        <v>36.39</v>
      </c>
      <c r="J202" s="32">
        <v>35.86</v>
      </c>
      <c r="K202" s="32">
        <v>35.78</v>
      </c>
      <c r="L202" s="32">
        <v>35.15</v>
      </c>
      <c r="M202" s="32">
        <v>35.21</v>
      </c>
      <c r="N202" s="32">
        <v>34.85</v>
      </c>
      <c r="P202" s="32">
        <f>VLOOKUP($A202,'Annual_Prices-Nominal'!$A$4:$X$39,MATCH('Forecast-Peak_OffPeak-Nominal'!P$3,'Annual_Prices-Nominal'!$A$3:$X$3,0),FALSE)</f>
        <v>180.86799999999999</v>
      </c>
      <c r="Q202" s="32">
        <f>VLOOKUP($A202,'Annual_Prices-Nominal'!$A$4:$X$39,MATCH('Forecast-Peak_OffPeak-Nominal'!Q$3,'Annual_Prices-Nominal'!$A$3:$X$3,0),FALSE)</f>
        <v>182.4</v>
      </c>
      <c r="R202" s="32">
        <f>VLOOKUP($A202,'Annual_Prices-Nominal'!$A$4:$X$39,MATCH('Forecast-Peak_OffPeak-Nominal'!R$3,'Annual_Prices-Nominal'!$A$3:$X$3,0),FALSE)</f>
        <v>179.45</v>
      </c>
      <c r="S202" s="32">
        <f>VLOOKUP($A202,'Annual_Prices-Nominal'!$A$4:$X$39,MATCH('Forecast-Peak_OffPeak-Nominal'!S$3,'Annual_Prices-Nominal'!$A$3:$X$3,0),FALSE)</f>
        <v>178.51</v>
      </c>
      <c r="T202" s="32">
        <f>VLOOKUP($A202,'Annual_Prices-Nominal'!$A$4:$X$39,MATCH('Forecast-Peak_OffPeak-Nominal'!T$3,'Annual_Prices-Nominal'!$A$3:$X$3,0),FALSE)</f>
        <v>54.016255430727021</v>
      </c>
      <c r="U202" s="32">
        <f>VLOOKUP($A202,'Annual_Prices-Nominal'!$A$4:$X$39,MATCH('Forecast-Peak_OffPeak-Nominal'!U$3,'Annual_Prices-Nominal'!$A$3:$X$3,0),FALSE)</f>
        <v>51.43</v>
      </c>
      <c r="V202" s="32">
        <f>VLOOKUP($A202,'Annual_Prices-Nominal'!$A$4:$X$39,MATCH('Forecast-Peak_OffPeak-Nominal'!V$3,'Annual_Prices-Nominal'!$A$3:$X$3,0),FALSE)</f>
        <v>46.516612173913046</v>
      </c>
      <c r="W202" s="32">
        <f>VLOOKUP($A202,'Annual_Prices-Nominal'!$A$4:$X$39,MATCH('Forecast-Peak_OffPeak-Nominal'!W$3,'Annual_Prices-Nominal'!$A$3:$X$3,0),FALSE)</f>
        <v>20.89</v>
      </c>
      <c r="X202" s="32">
        <f>VLOOKUP($A202,'Annual_Prices-Nominal'!$A$4:$X$39,MATCH('Forecast-Peak_OffPeak-Nominal'!X$3,'Annual_Prices-Nominal'!$A$3:$X$3,0),FALSE)</f>
        <v>17.95</v>
      </c>
      <c r="Y202" s="38">
        <f>VLOOKUP($A202,'Annual_Prices-Nominal'!$A$4:$X$39,MATCH('Forecast-Peak_OffPeak-Nominal'!Y$3,'Annual_Prices-Nominal'!$A$3:$X$3,0),FALSE)</f>
        <v>47.258893617021279</v>
      </c>
      <c r="AA202" s="31">
        <v>4.8600000000000003</v>
      </c>
      <c r="AB202" s="32">
        <v>4.5</v>
      </c>
      <c r="AC202" s="32">
        <v>4.3899999999999997</v>
      </c>
      <c r="AD202" s="32">
        <v>4.8600000000000003</v>
      </c>
      <c r="AE202" s="32">
        <v>4.8499999999999996</v>
      </c>
      <c r="AF202" s="32">
        <v>4.5999999999999996</v>
      </c>
      <c r="AG202" s="38">
        <v>0.41120911902439805</v>
      </c>
      <c r="AI202" s="32">
        <v>5.2936083058821728</v>
      </c>
      <c r="AJ202" s="38">
        <v>4.9113985259127819</v>
      </c>
      <c r="AL202" s="33">
        <v>0.70348028163422316</v>
      </c>
      <c r="AM202" s="33">
        <v>0.92433784770595029</v>
      </c>
      <c r="AO202" s="34">
        <f>VLOOKUP($A202,'Annual_Prices-Nominal'!$A$4:$CH$39,MATCH('Forecast-Peak_OffPeak-Nominal'!AO$3,'Annual_Prices-Nominal'!$A$3:$CH$3,0),FALSE)</f>
        <v>2</v>
      </c>
      <c r="AP202" s="35">
        <f>VLOOKUP($A202,'Annual_Prices-Nominal'!$A$4:$CH$39,MATCH('Forecast-Peak_OffPeak-Nominal'!AP$3,'Annual_Prices-Nominal'!$A$3:$CH$3,0),FALSE)</f>
        <v>2</v>
      </c>
      <c r="AQ202" s="36">
        <f>IF(AND(MONTH($B202)&gt;=5,MONTH($B202)&lt;=9),VLOOKUP($A202,'Annual_Prices-Nominal'!$A$1:$AQ$39,MATCH('Forecast-Peak_OffPeak-Nominal'!AQ$2,'Annual_Prices-Nominal'!$A$2:$AQ$2,0),FALSE),0)</f>
        <v>365</v>
      </c>
      <c r="AR202" s="37">
        <f>IF(AND(MONTH($B202)&gt;=5,MONTH($B202)&lt;=9),VLOOKUP($A202,'Annual_Prices-Nominal'!$A$1:$AQ$39,MATCH('Forecast-Peak_OffPeak-Nominal'!AR$2,'Annual_Prices-Nominal'!$A$2:$AQ$2,0),FALSE),0)</f>
        <v>2500</v>
      </c>
      <c r="AT202" s="83">
        <f>VLOOKUP($A202,'Annual_Prices-Nominal'!$A$4:$CH$39,MATCH('Forecast-Peak_OffPeak-Nominal'!AT$3,'Annual_Prices-Nominal'!$A$3:$CH$3,0),FALSE)</f>
        <v>20.28</v>
      </c>
      <c r="AU202" s="38">
        <f>VLOOKUP($A202,'Annual_Prices-Nominal'!$A$4:$CH$39,MATCH('Forecast-Peak_OffPeak-Nominal'!AU$3,'Annual_Prices-Nominal'!$A$3:$CH$3,0),FALSE)</f>
        <v>20.28</v>
      </c>
      <c r="AV202" s="38">
        <f>VLOOKUP($A202,'Annual_Prices-Nominal'!$A$4:$CH$39,MATCH('Forecast-Peak_OffPeak-Nominal'!AV$3,'Annual_Prices-Nominal'!$A$3:$CH$3,0),FALSE)</f>
        <v>0</v>
      </c>
      <c r="AX202" s="31">
        <f t="shared" si="24"/>
        <v>10.037686666666666</v>
      </c>
      <c r="AY202" s="32">
        <f t="shared" si="25"/>
        <v>11.889447826086958</v>
      </c>
      <c r="AZ202" s="32">
        <f t="shared" si="26"/>
        <v>12.069867391304347</v>
      </c>
      <c r="BA202" s="32">
        <f t="shared" si="27"/>
        <v>7.5030927835051555</v>
      </c>
      <c r="BB202" s="32">
        <f t="shared" si="28"/>
        <v>7.3773195876288664</v>
      </c>
      <c r="BC202" s="38">
        <f t="shared" si="29"/>
        <v>7.2448559670781894</v>
      </c>
      <c r="BE202" s="60">
        <v>238.94477991998227</v>
      </c>
      <c r="BF202" s="38">
        <v>317.43935657665548</v>
      </c>
      <c r="BH202" s="31">
        <f>VLOOKUP($A202,'Annual_Prices-Nominal'!$A:$CA,MATCH(BH$3,'Annual_Prices-Nominal'!$A$3:$CA$3,0),0)</f>
        <v>36</v>
      </c>
      <c r="BI202" s="31">
        <f>VLOOKUP($A202,'Annual_Prices-Nominal'!$A:$CA,MATCH(BI$3,'Annual_Prices-Nominal'!$A$3:$CA$3,0),0)</f>
        <v>2.7695270000000001</v>
      </c>
      <c r="BJ202" s="32">
        <f>VLOOKUP($A202,'Annual_Prices-Nominal'!$A:$CA,MATCH(BJ$3,'Annual_Prices-Nominal'!$A$3:$CA$3,0),0)</f>
        <v>2.7695270000000001</v>
      </c>
      <c r="BK202" s="32">
        <f>VLOOKUP($A202,'Annual_Prices-Nominal'!$A:$CA,MATCH(BK$3,'Annual_Prices-Nominal'!$A$3:$CA$3,0),0)</f>
        <v>13.8</v>
      </c>
      <c r="BL202" s="32">
        <f>VLOOKUP($A202,'Annual_Prices-Nominal'!$A:$CA,MATCH(BL$3,'Annual_Prices-Nominal'!$A$3:$CA$3,0),0)</f>
        <v>13.8</v>
      </c>
      <c r="BM202" s="32">
        <f>VLOOKUP($A202,'Annual_Prices-Nominal'!$A:$CA,MATCH(BM$3,'Annual_Prices-Nominal'!$A$3:$CA$3,0),0)</f>
        <v>4.1399999999999997</v>
      </c>
      <c r="BN202" s="32">
        <f>VLOOKUP($A202,'Annual_Prices-Nominal'!$A:$CA,MATCH(BN$3,'Annual_Prices-Nominal'!$A$3:$CA$3,0),0)</f>
        <v>4.1399999999999997</v>
      </c>
      <c r="BO202" s="32">
        <f>VLOOKUP($A202,'Annual_Prices-Nominal'!$A:$CA,MATCH(BO$3,'Annual_Prices-Nominal'!$A$3:$CA$3,0),0)</f>
        <v>4.1399999999999997</v>
      </c>
      <c r="BP202" s="32">
        <f>VLOOKUP($A202,'Annual_Prices-Nominal'!$A:$CA,MATCH(BP$3,'Annual_Prices-Nominal'!$A$3:$CA$3,0),0)</f>
        <v>4.1399999999999997</v>
      </c>
      <c r="BQ202" s="32">
        <f>VLOOKUP($A202,'Annual_Prices-Nominal'!$A:$CA,MATCH(BQ$3,'Annual_Prices-Nominal'!$A$3:$CA$3,0),0)</f>
        <v>13.8</v>
      </c>
      <c r="BR202" s="32">
        <f>VLOOKUP($A202,'Annual_Prices-Nominal'!$A:$CA,MATCH(BR$3,'Annual_Prices-Nominal'!$A$3:$CA$3,0),0)</f>
        <v>22.09</v>
      </c>
      <c r="BS202" s="32">
        <f>VLOOKUP($A202,'Annual_Prices-Nominal'!$A:$CA,MATCH(BS$3,'Annual_Prices-Nominal'!$A$3:$CA$3,0),0)</f>
        <v>20.7</v>
      </c>
      <c r="BT202" s="32">
        <f>VLOOKUP($A202,'Annual_Prices-Nominal'!$A:$CA,MATCH(BT$3,'Annual_Prices-Nominal'!$A$3:$CA$3,0),0)</f>
        <v>16.559999999999999</v>
      </c>
      <c r="BU202" s="32">
        <f>VLOOKUP($A202,'Annual_Prices-Nominal'!$A:$CA,MATCH(BU$3,'Annual_Prices-Nominal'!$A$3:$CA$3,0),0)</f>
        <v>16.559999999999999</v>
      </c>
      <c r="BV202" s="32">
        <f>VLOOKUP($A202,'Annual_Prices-Nominal'!$A:$CA,MATCH(BV$3,'Annual_Prices-Nominal'!$A$3:$CA$3,0),0)</f>
        <v>16.559999999999999</v>
      </c>
      <c r="BW202" s="32">
        <f>VLOOKUP($A202,'Annual_Prices-Nominal'!$A:$CA,MATCH(BW$3,'Annual_Prices-Nominal'!$A$3:$CA$3,0),0)</f>
        <v>13.8</v>
      </c>
      <c r="BX202" s="32">
        <f>VLOOKUP($A202,'Annual_Prices-Nominal'!$A:$CA,MATCH(BX$3,'Annual_Prices-Nominal'!$A$3:$CA$3,0),0)</f>
        <v>8.2799999999999994</v>
      </c>
      <c r="BY202" s="32">
        <f>VLOOKUP($A202,'Annual_Prices-Nominal'!$A:$CA,MATCH(BY$3,'Annual_Prices-Nominal'!$A$3:$CA$3,0),0)</f>
        <v>4.1399999999999997</v>
      </c>
      <c r="BZ202" s="32">
        <f>VLOOKUP($A202,'Annual_Prices-Nominal'!$A:$CA,MATCH(BZ$3,'Annual_Prices-Nominal'!$A$3:$CA$3,0),0)</f>
        <v>4.1399999999999997</v>
      </c>
      <c r="CA202" s="32">
        <f>VLOOKUP($A202,'Annual_Prices-Nominal'!$A:$CA,MATCH(CA$3,'Annual_Prices-Nominal'!$A$3:$CA$3,0),0)</f>
        <v>4.0499460000000003</v>
      </c>
      <c r="CB202" s="38">
        <f>VLOOKUP($A202,'Annual_Prices-Nominal'!$A:$CA,MATCH(CB$3,'Annual_Prices-Nominal'!$A$3:$CA$3,0),0)</f>
        <v>1.148569</v>
      </c>
      <c r="CD202" s="39">
        <f>VLOOKUP($A202,GDP!$A$8:$D$50,3,0)</f>
        <v>2.0362122480479198E-2</v>
      </c>
    </row>
    <row r="203" spans="1:82" ht="14.4" x14ac:dyDescent="0.3">
      <c r="A203" s="23">
        <f t="shared" si="30"/>
        <v>2039</v>
      </c>
      <c r="B203" s="27">
        <f t="shared" si="31"/>
        <v>50983</v>
      </c>
      <c r="C203" s="31">
        <v>43.6158</v>
      </c>
      <c r="D203" s="32">
        <v>37.665379999999999</v>
      </c>
      <c r="E203" s="32">
        <v>48.62</v>
      </c>
      <c r="F203" s="32">
        <v>41.990299999999998</v>
      </c>
      <c r="G203" s="32">
        <v>49.381070000000001</v>
      </c>
      <c r="H203" s="32">
        <v>41.937469999999998</v>
      </c>
      <c r="I203" s="32">
        <v>35.25</v>
      </c>
      <c r="J203" s="32">
        <v>35.1</v>
      </c>
      <c r="K203" s="32">
        <v>34.82</v>
      </c>
      <c r="L203" s="32">
        <v>34.56</v>
      </c>
      <c r="M203" s="32">
        <v>33.19</v>
      </c>
      <c r="N203" s="32">
        <v>34.299999999999997</v>
      </c>
      <c r="P203" s="32">
        <f>VLOOKUP($A203,'Annual_Prices-Nominal'!$A$4:$X$39,MATCH('Forecast-Peak_OffPeak-Nominal'!P$3,'Annual_Prices-Nominal'!$A$3:$X$3,0),FALSE)</f>
        <v>180.86799999999999</v>
      </c>
      <c r="Q203" s="32">
        <f>VLOOKUP($A203,'Annual_Prices-Nominal'!$A$4:$X$39,MATCH('Forecast-Peak_OffPeak-Nominal'!Q$3,'Annual_Prices-Nominal'!$A$3:$X$3,0),FALSE)</f>
        <v>182.4</v>
      </c>
      <c r="R203" s="32">
        <f>VLOOKUP($A203,'Annual_Prices-Nominal'!$A$4:$X$39,MATCH('Forecast-Peak_OffPeak-Nominal'!R$3,'Annual_Prices-Nominal'!$A$3:$X$3,0),FALSE)</f>
        <v>179.45</v>
      </c>
      <c r="S203" s="32">
        <f>VLOOKUP($A203,'Annual_Prices-Nominal'!$A$4:$X$39,MATCH('Forecast-Peak_OffPeak-Nominal'!S$3,'Annual_Prices-Nominal'!$A$3:$X$3,0),FALSE)</f>
        <v>178.51</v>
      </c>
      <c r="T203" s="32">
        <f>VLOOKUP($A203,'Annual_Prices-Nominal'!$A$4:$X$39,MATCH('Forecast-Peak_OffPeak-Nominal'!T$3,'Annual_Prices-Nominal'!$A$3:$X$3,0),FALSE)</f>
        <v>54.016255430727021</v>
      </c>
      <c r="U203" s="32">
        <f>VLOOKUP($A203,'Annual_Prices-Nominal'!$A$4:$X$39,MATCH('Forecast-Peak_OffPeak-Nominal'!U$3,'Annual_Prices-Nominal'!$A$3:$X$3,0),FALSE)</f>
        <v>51.43</v>
      </c>
      <c r="V203" s="32">
        <f>VLOOKUP($A203,'Annual_Prices-Nominal'!$A$4:$X$39,MATCH('Forecast-Peak_OffPeak-Nominal'!V$3,'Annual_Prices-Nominal'!$A$3:$X$3,0),FALSE)</f>
        <v>46.516612173913046</v>
      </c>
      <c r="W203" s="32">
        <f>VLOOKUP($A203,'Annual_Prices-Nominal'!$A$4:$X$39,MATCH('Forecast-Peak_OffPeak-Nominal'!W$3,'Annual_Prices-Nominal'!$A$3:$X$3,0),FALSE)</f>
        <v>20.89</v>
      </c>
      <c r="X203" s="32">
        <f>VLOOKUP($A203,'Annual_Prices-Nominal'!$A$4:$X$39,MATCH('Forecast-Peak_OffPeak-Nominal'!X$3,'Annual_Prices-Nominal'!$A$3:$X$3,0),FALSE)</f>
        <v>17.95</v>
      </c>
      <c r="Y203" s="38">
        <f>VLOOKUP($A203,'Annual_Prices-Nominal'!$A$4:$X$39,MATCH('Forecast-Peak_OffPeak-Nominal'!Y$3,'Annual_Prices-Nominal'!$A$3:$X$3,0),FALSE)</f>
        <v>47.258893617021279</v>
      </c>
      <c r="AA203" s="31">
        <v>4.8099999999999996</v>
      </c>
      <c r="AB203" s="32">
        <v>4.5</v>
      </c>
      <c r="AC203" s="32">
        <v>4.45</v>
      </c>
      <c r="AD203" s="32">
        <v>4.8600000000000003</v>
      </c>
      <c r="AE203" s="32">
        <v>4.8</v>
      </c>
      <c r="AF203" s="32">
        <v>4.67</v>
      </c>
      <c r="AG203" s="38">
        <v>0.41120911902439805</v>
      </c>
      <c r="AI203" s="32">
        <v>5.2355163546289836</v>
      </c>
      <c r="AJ203" s="38">
        <v>4.8533065746595927</v>
      </c>
      <c r="AL203" s="33">
        <v>0.71054258027196449</v>
      </c>
      <c r="AM203" s="33">
        <v>0.9314001463436915</v>
      </c>
      <c r="AO203" s="34">
        <f>VLOOKUP($A203,'Annual_Prices-Nominal'!$A$4:$CH$39,MATCH('Forecast-Peak_OffPeak-Nominal'!AO$3,'Annual_Prices-Nominal'!$A$3:$CH$3,0),FALSE)</f>
        <v>2</v>
      </c>
      <c r="AP203" s="35">
        <f>VLOOKUP($A203,'Annual_Prices-Nominal'!$A$4:$CH$39,MATCH('Forecast-Peak_OffPeak-Nominal'!AP$3,'Annual_Prices-Nominal'!$A$3:$CH$3,0),FALSE)</f>
        <v>2</v>
      </c>
      <c r="AQ203" s="36">
        <f>IF(AND(MONTH($B203)&gt;=5,MONTH($B203)&lt;=9),VLOOKUP($A203,'Annual_Prices-Nominal'!$A$1:$AQ$39,MATCH('Forecast-Peak_OffPeak-Nominal'!AQ$2,'Annual_Prices-Nominal'!$A$2:$AQ$2,0),FALSE),0)</f>
        <v>365</v>
      </c>
      <c r="AR203" s="37">
        <f>IF(AND(MONTH($B203)&gt;=5,MONTH($B203)&lt;=9),VLOOKUP($A203,'Annual_Prices-Nominal'!$A$1:$AQ$39,MATCH('Forecast-Peak_OffPeak-Nominal'!AR$2,'Annual_Prices-Nominal'!$A$2:$AQ$2,0),FALSE),0)</f>
        <v>2500</v>
      </c>
      <c r="AT203" s="83">
        <f>VLOOKUP($A203,'Annual_Prices-Nominal'!$A$4:$CH$39,MATCH('Forecast-Peak_OffPeak-Nominal'!AT$3,'Annual_Prices-Nominal'!$A$3:$CH$3,0),FALSE)</f>
        <v>20.28</v>
      </c>
      <c r="AU203" s="38">
        <f>VLOOKUP($A203,'Annual_Prices-Nominal'!$A$4:$CH$39,MATCH('Forecast-Peak_OffPeak-Nominal'!AU$3,'Annual_Prices-Nominal'!$A$3:$CH$3,0),FALSE)</f>
        <v>20.28</v>
      </c>
      <c r="AV203" s="38">
        <f>VLOOKUP($A203,'Annual_Prices-Nominal'!$A$4:$CH$39,MATCH('Forecast-Peak_OffPeak-Nominal'!AV$3,'Annual_Prices-Nominal'!$A$3:$CH$3,0),FALSE)</f>
        <v>0</v>
      </c>
      <c r="AX203" s="31">
        <f t="shared" si="24"/>
        <v>9.6923999999999992</v>
      </c>
      <c r="AY203" s="32">
        <f t="shared" si="25"/>
        <v>10.411134903640257</v>
      </c>
      <c r="AZ203" s="32">
        <f t="shared" si="26"/>
        <v>10.574104925053534</v>
      </c>
      <c r="BA203" s="32">
        <f t="shared" si="27"/>
        <v>7.34375</v>
      </c>
      <c r="BB203" s="32">
        <f t="shared" si="28"/>
        <v>7.2541666666666673</v>
      </c>
      <c r="BC203" s="38">
        <f t="shared" si="29"/>
        <v>6.8292181069958842</v>
      </c>
      <c r="BE203" s="60">
        <v>238.94477991998227</v>
      </c>
      <c r="BF203" s="38">
        <v>317.43935657665548</v>
      </c>
      <c r="BH203" s="31">
        <f>VLOOKUP($A203,'Annual_Prices-Nominal'!$A:$CA,MATCH(BH$3,'Annual_Prices-Nominal'!$A$3:$CA$3,0),0)</f>
        <v>36</v>
      </c>
      <c r="BI203" s="31">
        <f>VLOOKUP($A203,'Annual_Prices-Nominal'!$A:$CA,MATCH(BI$3,'Annual_Prices-Nominal'!$A$3:$CA$3,0),0)</f>
        <v>2.7695270000000001</v>
      </c>
      <c r="BJ203" s="32">
        <f>VLOOKUP($A203,'Annual_Prices-Nominal'!$A:$CA,MATCH(BJ$3,'Annual_Prices-Nominal'!$A$3:$CA$3,0),0)</f>
        <v>2.7695270000000001</v>
      </c>
      <c r="BK203" s="32">
        <f>VLOOKUP($A203,'Annual_Prices-Nominal'!$A:$CA,MATCH(BK$3,'Annual_Prices-Nominal'!$A$3:$CA$3,0),0)</f>
        <v>13.8</v>
      </c>
      <c r="BL203" s="32">
        <f>VLOOKUP($A203,'Annual_Prices-Nominal'!$A:$CA,MATCH(BL$3,'Annual_Prices-Nominal'!$A$3:$CA$3,0),0)</f>
        <v>13.8</v>
      </c>
      <c r="BM203" s="32">
        <f>VLOOKUP($A203,'Annual_Prices-Nominal'!$A:$CA,MATCH(BM$3,'Annual_Prices-Nominal'!$A$3:$CA$3,0),0)</f>
        <v>4.1399999999999997</v>
      </c>
      <c r="BN203" s="32">
        <f>VLOOKUP($A203,'Annual_Prices-Nominal'!$A:$CA,MATCH(BN$3,'Annual_Prices-Nominal'!$A$3:$CA$3,0),0)</f>
        <v>4.1399999999999997</v>
      </c>
      <c r="BO203" s="32">
        <f>VLOOKUP($A203,'Annual_Prices-Nominal'!$A:$CA,MATCH(BO$3,'Annual_Prices-Nominal'!$A$3:$CA$3,0),0)</f>
        <v>4.1399999999999997</v>
      </c>
      <c r="BP203" s="32">
        <f>VLOOKUP($A203,'Annual_Prices-Nominal'!$A:$CA,MATCH(BP$3,'Annual_Prices-Nominal'!$A$3:$CA$3,0),0)</f>
        <v>4.1399999999999997</v>
      </c>
      <c r="BQ203" s="32">
        <f>VLOOKUP($A203,'Annual_Prices-Nominal'!$A:$CA,MATCH(BQ$3,'Annual_Prices-Nominal'!$A$3:$CA$3,0),0)</f>
        <v>13.8</v>
      </c>
      <c r="BR203" s="32">
        <f>VLOOKUP($A203,'Annual_Prices-Nominal'!$A:$CA,MATCH(BR$3,'Annual_Prices-Nominal'!$A$3:$CA$3,0),0)</f>
        <v>22.09</v>
      </c>
      <c r="BS203" s="32">
        <f>VLOOKUP($A203,'Annual_Prices-Nominal'!$A:$CA,MATCH(BS$3,'Annual_Prices-Nominal'!$A$3:$CA$3,0),0)</f>
        <v>20.7</v>
      </c>
      <c r="BT203" s="32">
        <f>VLOOKUP($A203,'Annual_Prices-Nominal'!$A:$CA,MATCH(BT$3,'Annual_Prices-Nominal'!$A$3:$CA$3,0),0)</f>
        <v>16.559999999999999</v>
      </c>
      <c r="BU203" s="32">
        <f>VLOOKUP($A203,'Annual_Prices-Nominal'!$A:$CA,MATCH(BU$3,'Annual_Prices-Nominal'!$A$3:$CA$3,0),0)</f>
        <v>16.559999999999999</v>
      </c>
      <c r="BV203" s="32">
        <f>VLOOKUP($A203,'Annual_Prices-Nominal'!$A:$CA,MATCH(BV$3,'Annual_Prices-Nominal'!$A$3:$CA$3,0),0)</f>
        <v>16.559999999999999</v>
      </c>
      <c r="BW203" s="32">
        <f>VLOOKUP($A203,'Annual_Prices-Nominal'!$A:$CA,MATCH(BW$3,'Annual_Prices-Nominal'!$A$3:$CA$3,0),0)</f>
        <v>13.8</v>
      </c>
      <c r="BX203" s="32">
        <f>VLOOKUP($A203,'Annual_Prices-Nominal'!$A:$CA,MATCH(BX$3,'Annual_Prices-Nominal'!$A$3:$CA$3,0),0)</f>
        <v>8.2799999999999994</v>
      </c>
      <c r="BY203" s="32">
        <f>VLOOKUP($A203,'Annual_Prices-Nominal'!$A:$CA,MATCH(BY$3,'Annual_Prices-Nominal'!$A$3:$CA$3,0),0)</f>
        <v>4.1399999999999997</v>
      </c>
      <c r="BZ203" s="32">
        <f>VLOOKUP($A203,'Annual_Prices-Nominal'!$A:$CA,MATCH(BZ$3,'Annual_Prices-Nominal'!$A$3:$CA$3,0),0)</f>
        <v>4.1399999999999997</v>
      </c>
      <c r="CA203" s="32">
        <f>VLOOKUP($A203,'Annual_Prices-Nominal'!$A:$CA,MATCH(CA$3,'Annual_Prices-Nominal'!$A$3:$CA$3,0),0)</f>
        <v>4.0499460000000003</v>
      </c>
      <c r="CB203" s="38">
        <f>VLOOKUP($A203,'Annual_Prices-Nominal'!$A:$CA,MATCH(CB$3,'Annual_Prices-Nominal'!$A$3:$CA$3,0),0)</f>
        <v>1.148569</v>
      </c>
      <c r="CD203" s="39">
        <f>VLOOKUP($A203,GDP!$A$8:$D$50,3,0)</f>
        <v>2.0362122480479198E-2</v>
      </c>
    </row>
    <row r="204" spans="1:82" ht="14.4" x14ac:dyDescent="0.3">
      <c r="A204" s="23">
        <f t="shared" si="30"/>
        <v>2039</v>
      </c>
      <c r="B204" s="27">
        <f t="shared" si="31"/>
        <v>51014</v>
      </c>
      <c r="C204" s="31">
        <v>39.866120000000002</v>
      </c>
      <c r="D204" s="32">
        <v>36.383929999999999</v>
      </c>
      <c r="E204" s="32">
        <v>47.894970000000001</v>
      </c>
      <c r="F204" s="32">
        <v>42.30753</v>
      </c>
      <c r="G204" s="32">
        <v>47.912669999999999</v>
      </c>
      <c r="H204" s="32">
        <v>41.439979999999998</v>
      </c>
      <c r="I204" s="32">
        <v>37.99</v>
      </c>
      <c r="J204" s="32">
        <v>37.15</v>
      </c>
      <c r="K204" s="32">
        <v>37.81</v>
      </c>
      <c r="L204" s="32">
        <v>36.840000000000003</v>
      </c>
      <c r="M204" s="32">
        <v>37.229999999999997</v>
      </c>
      <c r="N204" s="32">
        <v>35.94</v>
      </c>
      <c r="P204" s="32">
        <f>VLOOKUP($A204,'Annual_Prices-Nominal'!$A$4:$X$39,MATCH('Forecast-Peak_OffPeak-Nominal'!P$3,'Annual_Prices-Nominal'!$A$3:$X$3,0),FALSE)</f>
        <v>180.86799999999999</v>
      </c>
      <c r="Q204" s="32">
        <f>VLOOKUP($A204,'Annual_Prices-Nominal'!$A$4:$X$39,MATCH('Forecast-Peak_OffPeak-Nominal'!Q$3,'Annual_Prices-Nominal'!$A$3:$X$3,0),FALSE)</f>
        <v>182.4</v>
      </c>
      <c r="R204" s="32">
        <f>VLOOKUP($A204,'Annual_Prices-Nominal'!$A$4:$X$39,MATCH('Forecast-Peak_OffPeak-Nominal'!R$3,'Annual_Prices-Nominal'!$A$3:$X$3,0),FALSE)</f>
        <v>179.45</v>
      </c>
      <c r="S204" s="32">
        <f>VLOOKUP($A204,'Annual_Prices-Nominal'!$A$4:$X$39,MATCH('Forecast-Peak_OffPeak-Nominal'!S$3,'Annual_Prices-Nominal'!$A$3:$X$3,0),FALSE)</f>
        <v>178.51</v>
      </c>
      <c r="T204" s="32">
        <f>VLOOKUP($A204,'Annual_Prices-Nominal'!$A$4:$X$39,MATCH('Forecast-Peak_OffPeak-Nominal'!T$3,'Annual_Prices-Nominal'!$A$3:$X$3,0),FALSE)</f>
        <v>54.016255430727021</v>
      </c>
      <c r="U204" s="32">
        <f>VLOOKUP($A204,'Annual_Prices-Nominal'!$A$4:$X$39,MATCH('Forecast-Peak_OffPeak-Nominal'!U$3,'Annual_Prices-Nominal'!$A$3:$X$3,0),FALSE)</f>
        <v>51.43</v>
      </c>
      <c r="V204" s="32">
        <f>VLOOKUP($A204,'Annual_Prices-Nominal'!$A$4:$X$39,MATCH('Forecast-Peak_OffPeak-Nominal'!V$3,'Annual_Prices-Nominal'!$A$3:$X$3,0),FALSE)</f>
        <v>46.516612173913046</v>
      </c>
      <c r="W204" s="32">
        <f>VLOOKUP($A204,'Annual_Prices-Nominal'!$A$4:$X$39,MATCH('Forecast-Peak_OffPeak-Nominal'!W$3,'Annual_Prices-Nominal'!$A$3:$X$3,0),FALSE)</f>
        <v>20.89</v>
      </c>
      <c r="X204" s="32">
        <f>VLOOKUP($A204,'Annual_Prices-Nominal'!$A$4:$X$39,MATCH('Forecast-Peak_OffPeak-Nominal'!X$3,'Annual_Prices-Nominal'!$A$3:$X$3,0),FALSE)</f>
        <v>17.95</v>
      </c>
      <c r="Y204" s="38">
        <f>VLOOKUP($A204,'Annual_Prices-Nominal'!$A$4:$X$39,MATCH('Forecast-Peak_OffPeak-Nominal'!Y$3,'Annual_Prices-Nominal'!$A$3:$X$3,0),FALSE)</f>
        <v>47.258893617021279</v>
      </c>
      <c r="AA204" s="31">
        <v>4.82</v>
      </c>
      <c r="AB204" s="32">
        <v>4.45</v>
      </c>
      <c r="AC204" s="32">
        <v>4.4000000000000004</v>
      </c>
      <c r="AD204" s="32">
        <v>4.8</v>
      </c>
      <c r="AE204" s="32">
        <v>4.82</v>
      </c>
      <c r="AF204" s="32">
        <v>4.5</v>
      </c>
      <c r="AG204" s="38">
        <v>0.41120911902439805</v>
      </c>
      <c r="AI204" s="32">
        <v>5.2458664100464736</v>
      </c>
      <c r="AJ204" s="38">
        <v>4.8636566300770827</v>
      </c>
      <c r="AL204" s="33">
        <v>0.71593016818860589</v>
      </c>
      <c r="AM204" s="33">
        <v>0.93678773426033313</v>
      </c>
      <c r="AO204" s="34">
        <f>VLOOKUP($A204,'Annual_Prices-Nominal'!$A$4:$CH$39,MATCH('Forecast-Peak_OffPeak-Nominal'!AO$3,'Annual_Prices-Nominal'!$A$3:$CH$3,0),FALSE)</f>
        <v>2</v>
      </c>
      <c r="AP204" s="35">
        <f>VLOOKUP($A204,'Annual_Prices-Nominal'!$A$4:$CH$39,MATCH('Forecast-Peak_OffPeak-Nominal'!AP$3,'Annual_Prices-Nominal'!$A$3:$CH$3,0),FALSE)</f>
        <v>2</v>
      </c>
      <c r="AQ204" s="36">
        <f>IF(AND(MONTH($B204)&gt;=5,MONTH($B204)&lt;=9),VLOOKUP($A204,'Annual_Prices-Nominal'!$A$1:$AQ$39,MATCH('Forecast-Peak_OffPeak-Nominal'!AQ$2,'Annual_Prices-Nominal'!$A$2:$AQ$2,0),FALSE),0)</f>
        <v>365</v>
      </c>
      <c r="AR204" s="37">
        <f>IF(AND(MONTH($B204)&gt;=5,MONTH($B204)&lt;=9),VLOOKUP($A204,'Annual_Prices-Nominal'!$A$1:$AQ$39,MATCH('Forecast-Peak_OffPeak-Nominal'!AR$2,'Annual_Prices-Nominal'!$A$2:$AQ$2,0),FALSE),0)</f>
        <v>2500</v>
      </c>
      <c r="AT204" s="83">
        <f>VLOOKUP($A204,'Annual_Prices-Nominal'!$A$4:$CH$39,MATCH('Forecast-Peak_OffPeak-Nominal'!AT$3,'Annual_Prices-Nominal'!$A$3:$CH$3,0),FALSE)</f>
        <v>20.28</v>
      </c>
      <c r="AU204" s="38">
        <f>VLOOKUP($A204,'Annual_Prices-Nominal'!$A$4:$CH$39,MATCH('Forecast-Peak_OffPeak-Nominal'!AU$3,'Annual_Prices-Nominal'!$A$3:$CH$3,0),FALSE)</f>
        <v>20.28</v>
      </c>
      <c r="AV204" s="38">
        <f>VLOOKUP($A204,'Annual_Prices-Nominal'!$A$4:$CH$39,MATCH('Forecast-Peak_OffPeak-Nominal'!AV$3,'Annual_Prices-Nominal'!$A$3:$CH$3,0),FALSE)</f>
        <v>0</v>
      </c>
      <c r="AX204" s="31">
        <f t="shared" si="24"/>
        <v>8.9586786516853927</v>
      </c>
      <c r="AY204" s="32">
        <f t="shared" si="25"/>
        <v>10.643326666666667</v>
      </c>
      <c r="AZ204" s="32">
        <f t="shared" si="26"/>
        <v>10.647259999999999</v>
      </c>
      <c r="BA204" s="32">
        <f t="shared" si="27"/>
        <v>7.8817427385892112</v>
      </c>
      <c r="BB204" s="32">
        <f t="shared" si="28"/>
        <v>7.8443983402489623</v>
      </c>
      <c r="BC204" s="38">
        <f t="shared" si="29"/>
        <v>7.7562499999999996</v>
      </c>
      <c r="BE204" s="60">
        <v>238.94477991998227</v>
      </c>
      <c r="BF204" s="38">
        <v>317.43935657665548</v>
      </c>
      <c r="BH204" s="31">
        <f>VLOOKUP($A204,'Annual_Prices-Nominal'!$A:$CA,MATCH(BH$3,'Annual_Prices-Nominal'!$A$3:$CA$3,0),0)</f>
        <v>36</v>
      </c>
      <c r="BI204" s="31">
        <f>VLOOKUP($A204,'Annual_Prices-Nominal'!$A:$CA,MATCH(BI$3,'Annual_Prices-Nominal'!$A$3:$CA$3,0),0)</f>
        <v>2.7695270000000001</v>
      </c>
      <c r="BJ204" s="32">
        <f>VLOOKUP($A204,'Annual_Prices-Nominal'!$A:$CA,MATCH(BJ$3,'Annual_Prices-Nominal'!$A$3:$CA$3,0),0)</f>
        <v>2.7695270000000001</v>
      </c>
      <c r="BK204" s="32">
        <f>VLOOKUP($A204,'Annual_Prices-Nominal'!$A:$CA,MATCH(BK$3,'Annual_Prices-Nominal'!$A$3:$CA$3,0),0)</f>
        <v>13.8</v>
      </c>
      <c r="BL204" s="32">
        <f>VLOOKUP($A204,'Annual_Prices-Nominal'!$A:$CA,MATCH(BL$3,'Annual_Prices-Nominal'!$A$3:$CA$3,0),0)</f>
        <v>13.8</v>
      </c>
      <c r="BM204" s="32">
        <f>VLOOKUP($A204,'Annual_Prices-Nominal'!$A:$CA,MATCH(BM$3,'Annual_Prices-Nominal'!$A$3:$CA$3,0),0)</f>
        <v>4.1399999999999997</v>
      </c>
      <c r="BN204" s="32">
        <f>VLOOKUP($A204,'Annual_Prices-Nominal'!$A:$CA,MATCH(BN$3,'Annual_Prices-Nominal'!$A$3:$CA$3,0),0)</f>
        <v>4.1399999999999997</v>
      </c>
      <c r="BO204" s="32">
        <f>VLOOKUP($A204,'Annual_Prices-Nominal'!$A:$CA,MATCH(BO$3,'Annual_Prices-Nominal'!$A$3:$CA$3,0),0)</f>
        <v>4.1399999999999997</v>
      </c>
      <c r="BP204" s="32">
        <f>VLOOKUP($A204,'Annual_Prices-Nominal'!$A:$CA,MATCH(BP$3,'Annual_Prices-Nominal'!$A$3:$CA$3,0),0)</f>
        <v>4.1399999999999997</v>
      </c>
      <c r="BQ204" s="32">
        <f>VLOOKUP($A204,'Annual_Prices-Nominal'!$A:$CA,MATCH(BQ$3,'Annual_Prices-Nominal'!$A$3:$CA$3,0),0)</f>
        <v>13.8</v>
      </c>
      <c r="BR204" s="32">
        <f>VLOOKUP($A204,'Annual_Prices-Nominal'!$A:$CA,MATCH(BR$3,'Annual_Prices-Nominal'!$A$3:$CA$3,0),0)</f>
        <v>22.09</v>
      </c>
      <c r="BS204" s="32">
        <f>VLOOKUP($A204,'Annual_Prices-Nominal'!$A:$CA,MATCH(BS$3,'Annual_Prices-Nominal'!$A$3:$CA$3,0),0)</f>
        <v>20.7</v>
      </c>
      <c r="BT204" s="32">
        <f>VLOOKUP($A204,'Annual_Prices-Nominal'!$A:$CA,MATCH(BT$3,'Annual_Prices-Nominal'!$A$3:$CA$3,0),0)</f>
        <v>16.559999999999999</v>
      </c>
      <c r="BU204" s="32">
        <f>VLOOKUP($A204,'Annual_Prices-Nominal'!$A:$CA,MATCH(BU$3,'Annual_Prices-Nominal'!$A$3:$CA$3,0),0)</f>
        <v>16.559999999999999</v>
      </c>
      <c r="BV204" s="32">
        <f>VLOOKUP($A204,'Annual_Prices-Nominal'!$A:$CA,MATCH(BV$3,'Annual_Prices-Nominal'!$A$3:$CA$3,0),0)</f>
        <v>16.559999999999999</v>
      </c>
      <c r="BW204" s="32">
        <f>VLOOKUP($A204,'Annual_Prices-Nominal'!$A:$CA,MATCH(BW$3,'Annual_Prices-Nominal'!$A$3:$CA$3,0),0)</f>
        <v>13.8</v>
      </c>
      <c r="BX204" s="32">
        <f>VLOOKUP($A204,'Annual_Prices-Nominal'!$A:$CA,MATCH(BX$3,'Annual_Prices-Nominal'!$A$3:$CA$3,0),0)</f>
        <v>8.2799999999999994</v>
      </c>
      <c r="BY204" s="32">
        <f>VLOOKUP($A204,'Annual_Prices-Nominal'!$A:$CA,MATCH(BY$3,'Annual_Prices-Nominal'!$A$3:$CA$3,0),0)</f>
        <v>4.1399999999999997</v>
      </c>
      <c r="BZ204" s="32">
        <f>VLOOKUP($A204,'Annual_Prices-Nominal'!$A:$CA,MATCH(BZ$3,'Annual_Prices-Nominal'!$A$3:$CA$3,0),0)</f>
        <v>4.1399999999999997</v>
      </c>
      <c r="CA204" s="32">
        <f>VLOOKUP($A204,'Annual_Prices-Nominal'!$A:$CA,MATCH(CA$3,'Annual_Prices-Nominal'!$A$3:$CA$3,0),0)</f>
        <v>4.0499460000000003</v>
      </c>
      <c r="CB204" s="38">
        <f>VLOOKUP($A204,'Annual_Prices-Nominal'!$A:$CA,MATCH(CB$3,'Annual_Prices-Nominal'!$A$3:$CA$3,0),0)</f>
        <v>1.148569</v>
      </c>
      <c r="CD204" s="39">
        <f>VLOOKUP($A204,GDP!$A$8:$D$50,3,0)</f>
        <v>2.0362122480479198E-2</v>
      </c>
    </row>
    <row r="205" spans="1:82" ht="14.4" x14ac:dyDescent="0.3">
      <c r="A205" s="23">
        <f t="shared" si="30"/>
        <v>2039</v>
      </c>
      <c r="B205" s="27">
        <f t="shared" si="31"/>
        <v>51044</v>
      </c>
      <c r="C205" s="31">
        <v>35.510370000000002</v>
      </c>
      <c r="D205" s="32">
        <v>34.467559999999999</v>
      </c>
      <c r="E205" s="32">
        <v>39.302970000000002</v>
      </c>
      <c r="F205" s="32">
        <v>37.195509999999999</v>
      </c>
      <c r="G205" s="32">
        <v>39.387</v>
      </c>
      <c r="H205" s="32">
        <v>35.965130000000002</v>
      </c>
      <c r="I205" s="32">
        <v>32.86</v>
      </c>
      <c r="J205" s="32">
        <v>34</v>
      </c>
      <c r="K205" s="32">
        <v>32.869999999999997</v>
      </c>
      <c r="L205" s="32">
        <v>33.97</v>
      </c>
      <c r="M205" s="32">
        <v>31.77</v>
      </c>
      <c r="N205" s="32">
        <v>33.270000000000003</v>
      </c>
      <c r="P205" s="32">
        <f>VLOOKUP($A205,'Annual_Prices-Nominal'!$A$4:$X$39,MATCH('Forecast-Peak_OffPeak-Nominal'!P$3,'Annual_Prices-Nominal'!$A$3:$X$3,0),FALSE)</f>
        <v>180.86799999999999</v>
      </c>
      <c r="Q205" s="32">
        <f>VLOOKUP($A205,'Annual_Prices-Nominal'!$A$4:$X$39,MATCH('Forecast-Peak_OffPeak-Nominal'!Q$3,'Annual_Prices-Nominal'!$A$3:$X$3,0),FALSE)</f>
        <v>182.4</v>
      </c>
      <c r="R205" s="32">
        <f>VLOOKUP($A205,'Annual_Prices-Nominal'!$A$4:$X$39,MATCH('Forecast-Peak_OffPeak-Nominal'!R$3,'Annual_Prices-Nominal'!$A$3:$X$3,0),FALSE)</f>
        <v>179.45</v>
      </c>
      <c r="S205" s="32">
        <f>VLOOKUP($A205,'Annual_Prices-Nominal'!$A$4:$X$39,MATCH('Forecast-Peak_OffPeak-Nominal'!S$3,'Annual_Prices-Nominal'!$A$3:$X$3,0),FALSE)</f>
        <v>178.51</v>
      </c>
      <c r="T205" s="32">
        <f>VLOOKUP($A205,'Annual_Prices-Nominal'!$A$4:$X$39,MATCH('Forecast-Peak_OffPeak-Nominal'!T$3,'Annual_Prices-Nominal'!$A$3:$X$3,0),FALSE)</f>
        <v>54.016255430727021</v>
      </c>
      <c r="U205" s="32">
        <f>VLOOKUP($A205,'Annual_Prices-Nominal'!$A$4:$X$39,MATCH('Forecast-Peak_OffPeak-Nominal'!U$3,'Annual_Prices-Nominal'!$A$3:$X$3,0),FALSE)</f>
        <v>51.43</v>
      </c>
      <c r="V205" s="32">
        <f>VLOOKUP($A205,'Annual_Prices-Nominal'!$A$4:$X$39,MATCH('Forecast-Peak_OffPeak-Nominal'!V$3,'Annual_Prices-Nominal'!$A$3:$X$3,0),FALSE)</f>
        <v>46.516612173913046</v>
      </c>
      <c r="W205" s="32">
        <f>VLOOKUP($A205,'Annual_Prices-Nominal'!$A$4:$X$39,MATCH('Forecast-Peak_OffPeak-Nominal'!W$3,'Annual_Prices-Nominal'!$A$3:$X$3,0),FALSE)</f>
        <v>20.89</v>
      </c>
      <c r="X205" s="32">
        <f>VLOOKUP($A205,'Annual_Prices-Nominal'!$A$4:$X$39,MATCH('Forecast-Peak_OffPeak-Nominal'!X$3,'Annual_Prices-Nominal'!$A$3:$X$3,0),FALSE)</f>
        <v>17.95</v>
      </c>
      <c r="Y205" s="38">
        <f>VLOOKUP($A205,'Annual_Prices-Nominal'!$A$4:$X$39,MATCH('Forecast-Peak_OffPeak-Nominal'!Y$3,'Annual_Prices-Nominal'!$A$3:$X$3,0),FALSE)</f>
        <v>47.258893617021279</v>
      </c>
      <c r="AA205" s="31">
        <v>4.8600000000000003</v>
      </c>
      <c r="AB205" s="32">
        <v>4.5</v>
      </c>
      <c r="AC205" s="32">
        <v>4.42</v>
      </c>
      <c r="AD205" s="32">
        <v>4.8499999999999996</v>
      </c>
      <c r="AE205" s="32">
        <v>4.8600000000000003</v>
      </c>
      <c r="AF205" s="32">
        <v>4.6399999999999997</v>
      </c>
      <c r="AG205" s="38">
        <v>0.41120911902439805</v>
      </c>
      <c r="AI205" s="32">
        <v>5.2857392926534832</v>
      </c>
      <c r="AJ205" s="38">
        <v>4.9035295126840923</v>
      </c>
      <c r="AL205" s="33">
        <v>0.70380177842821778</v>
      </c>
      <c r="AM205" s="33">
        <v>0.92465934449994469</v>
      </c>
      <c r="AO205" s="34">
        <f>VLOOKUP($A205,'Annual_Prices-Nominal'!$A$4:$CH$39,MATCH('Forecast-Peak_OffPeak-Nominal'!AO$3,'Annual_Prices-Nominal'!$A$3:$CH$3,0),FALSE)</f>
        <v>2</v>
      </c>
      <c r="AP205" s="35">
        <f>VLOOKUP($A205,'Annual_Prices-Nominal'!$A$4:$CH$39,MATCH('Forecast-Peak_OffPeak-Nominal'!AP$3,'Annual_Prices-Nominal'!$A$3:$CH$3,0),FALSE)</f>
        <v>2</v>
      </c>
      <c r="AQ205" s="36">
        <f>IF(AND(MONTH($B205)&gt;=5,MONTH($B205)&lt;=9),VLOOKUP($A205,'Annual_Prices-Nominal'!$A$1:$AQ$39,MATCH('Forecast-Peak_OffPeak-Nominal'!AQ$2,'Annual_Prices-Nominal'!$A$2:$AQ$2,0),FALSE),0)</f>
        <v>0</v>
      </c>
      <c r="AR205" s="37">
        <f>IF(AND(MONTH($B205)&gt;=5,MONTH($B205)&lt;=9),VLOOKUP($A205,'Annual_Prices-Nominal'!$A$1:$AQ$39,MATCH('Forecast-Peak_OffPeak-Nominal'!AR$2,'Annual_Prices-Nominal'!$A$2:$AQ$2,0),FALSE),0)</f>
        <v>0</v>
      </c>
      <c r="AT205" s="83">
        <f>VLOOKUP($A205,'Annual_Prices-Nominal'!$A$4:$CH$39,MATCH('Forecast-Peak_OffPeak-Nominal'!AT$3,'Annual_Prices-Nominal'!$A$3:$CH$3,0),FALSE)</f>
        <v>20.28</v>
      </c>
      <c r="AU205" s="38">
        <f>VLOOKUP($A205,'Annual_Prices-Nominal'!$A$4:$CH$39,MATCH('Forecast-Peak_OffPeak-Nominal'!AU$3,'Annual_Prices-Nominal'!$A$3:$CH$3,0),FALSE)</f>
        <v>20.28</v>
      </c>
      <c r="AV205" s="38">
        <f>VLOOKUP($A205,'Annual_Prices-Nominal'!$A$4:$CH$39,MATCH('Forecast-Peak_OffPeak-Nominal'!AV$3,'Annual_Prices-Nominal'!$A$3:$CH$3,0),FALSE)</f>
        <v>0</v>
      </c>
      <c r="AX205" s="31">
        <f t="shared" si="24"/>
        <v>7.8911933333333337</v>
      </c>
      <c r="AY205" s="32">
        <f t="shared" si="25"/>
        <v>8.4704676724137933</v>
      </c>
      <c r="AZ205" s="32">
        <f t="shared" si="26"/>
        <v>8.4885775862068975</v>
      </c>
      <c r="BA205" s="32">
        <f t="shared" si="27"/>
        <v>6.7613168724279831</v>
      </c>
      <c r="BB205" s="32">
        <f t="shared" si="28"/>
        <v>6.7633744855967066</v>
      </c>
      <c r="BC205" s="38">
        <f t="shared" si="29"/>
        <v>6.5505154639175265</v>
      </c>
      <c r="BE205" s="60">
        <v>238.94477991998227</v>
      </c>
      <c r="BF205" s="38">
        <v>317.43935657665548</v>
      </c>
      <c r="BH205" s="31">
        <f>VLOOKUP($A205,'Annual_Prices-Nominal'!$A:$CA,MATCH(BH$3,'Annual_Prices-Nominal'!$A$3:$CA$3,0),0)</f>
        <v>36</v>
      </c>
      <c r="BI205" s="31">
        <f>VLOOKUP($A205,'Annual_Prices-Nominal'!$A:$CA,MATCH(BI$3,'Annual_Prices-Nominal'!$A$3:$CA$3,0),0)</f>
        <v>2.7695270000000001</v>
      </c>
      <c r="BJ205" s="32">
        <f>VLOOKUP($A205,'Annual_Prices-Nominal'!$A:$CA,MATCH(BJ$3,'Annual_Prices-Nominal'!$A$3:$CA$3,0),0)</f>
        <v>2.7695270000000001</v>
      </c>
      <c r="BK205" s="32">
        <f>VLOOKUP($A205,'Annual_Prices-Nominal'!$A:$CA,MATCH(BK$3,'Annual_Prices-Nominal'!$A$3:$CA$3,0),0)</f>
        <v>13.8</v>
      </c>
      <c r="BL205" s="32">
        <f>VLOOKUP($A205,'Annual_Prices-Nominal'!$A:$CA,MATCH(BL$3,'Annual_Prices-Nominal'!$A$3:$CA$3,0),0)</f>
        <v>13.8</v>
      </c>
      <c r="BM205" s="32">
        <f>VLOOKUP($A205,'Annual_Prices-Nominal'!$A:$CA,MATCH(BM$3,'Annual_Prices-Nominal'!$A$3:$CA$3,0),0)</f>
        <v>4.1399999999999997</v>
      </c>
      <c r="BN205" s="32">
        <f>VLOOKUP($A205,'Annual_Prices-Nominal'!$A:$CA,MATCH(BN$3,'Annual_Prices-Nominal'!$A$3:$CA$3,0),0)</f>
        <v>4.1399999999999997</v>
      </c>
      <c r="BO205" s="32">
        <f>VLOOKUP($A205,'Annual_Prices-Nominal'!$A:$CA,MATCH(BO$3,'Annual_Prices-Nominal'!$A$3:$CA$3,0),0)</f>
        <v>4.1399999999999997</v>
      </c>
      <c r="BP205" s="32">
        <f>VLOOKUP($A205,'Annual_Prices-Nominal'!$A:$CA,MATCH(BP$3,'Annual_Prices-Nominal'!$A$3:$CA$3,0),0)</f>
        <v>4.1399999999999997</v>
      </c>
      <c r="BQ205" s="32">
        <f>VLOOKUP($A205,'Annual_Prices-Nominal'!$A:$CA,MATCH(BQ$3,'Annual_Prices-Nominal'!$A$3:$CA$3,0),0)</f>
        <v>13.8</v>
      </c>
      <c r="BR205" s="32">
        <f>VLOOKUP($A205,'Annual_Prices-Nominal'!$A:$CA,MATCH(BR$3,'Annual_Prices-Nominal'!$A$3:$CA$3,0),0)</f>
        <v>22.09</v>
      </c>
      <c r="BS205" s="32">
        <f>VLOOKUP($A205,'Annual_Prices-Nominal'!$A:$CA,MATCH(BS$3,'Annual_Prices-Nominal'!$A$3:$CA$3,0),0)</f>
        <v>20.7</v>
      </c>
      <c r="BT205" s="32">
        <f>VLOOKUP($A205,'Annual_Prices-Nominal'!$A:$CA,MATCH(BT$3,'Annual_Prices-Nominal'!$A$3:$CA$3,0),0)</f>
        <v>16.559999999999999</v>
      </c>
      <c r="BU205" s="32">
        <f>VLOOKUP($A205,'Annual_Prices-Nominal'!$A:$CA,MATCH(BU$3,'Annual_Prices-Nominal'!$A$3:$CA$3,0),0)</f>
        <v>16.559999999999999</v>
      </c>
      <c r="BV205" s="32">
        <f>VLOOKUP($A205,'Annual_Prices-Nominal'!$A:$CA,MATCH(BV$3,'Annual_Prices-Nominal'!$A$3:$CA$3,0),0)</f>
        <v>16.559999999999999</v>
      </c>
      <c r="BW205" s="32">
        <f>VLOOKUP($A205,'Annual_Prices-Nominal'!$A:$CA,MATCH(BW$3,'Annual_Prices-Nominal'!$A$3:$CA$3,0),0)</f>
        <v>13.8</v>
      </c>
      <c r="BX205" s="32">
        <f>VLOOKUP($A205,'Annual_Prices-Nominal'!$A:$CA,MATCH(BX$3,'Annual_Prices-Nominal'!$A$3:$CA$3,0),0)</f>
        <v>8.2799999999999994</v>
      </c>
      <c r="BY205" s="32">
        <f>VLOOKUP($A205,'Annual_Prices-Nominal'!$A:$CA,MATCH(BY$3,'Annual_Prices-Nominal'!$A$3:$CA$3,0),0)</f>
        <v>4.1399999999999997</v>
      </c>
      <c r="BZ205" s="32">
        <f>VLOOKUP($A205,'Annual_Prices-Nominal'!$A:$CA,MATCH(BZ$3,'Annual_Prices-Nominal'!$A$3:$CA$3,0),0)</f>
        <v>4.1399999999999997</v>
      </c>
      <c r="CA205" s="32">
        <f>VLOOKUP($A205,'Annual_Prices-Nominal'!$A:$CA,MATCH(CA$3,'Annual_Prices-Nominal'!$A$3:$CA$3,0),0)</f>
        <v>4.0499460000000003</v>
      </c>
      <c r="CB205" s="38">
        <f>VLOOKUP($A205,'Annual_Prices-Nominal'!$A:$CA,MATCH(CB$3,'Annual_Prices-Nominal'!$A$3:$CA$3,0),0)</f>
        <v>1.148569</v>
      </c>
      <c r="CD205" s="39">
        <f>VLOOKUP($A205,GDP!$A$8:$D$50,3,0)</f>
        <v>2.0362122480479198E-2</v>
      </c>
    </row>
    <row r="206" spans="1:82" ht="14.4" x14ac:dyDescent="0.3">
      <c r="A206" s="23">
        <f t="shared" si="30"/>
        <v>2039</v>
      </c>
      <c r="B206" s="27">
        <f t="shared" si="31"/>
        <v>51075</v>
      </c>
      <c r="C206" s="31">
        <v>36.57958</v>
      </c>
      <c r="D206" s="32">
        <v>36.132129999999997</v>
      </c>
      <c r="E206" s="32">
        <v>41.352989999999998</v>
      </c>
      <c r="F206" s="32">
        <v>40.691009999999999</v>
      </c>
      <c r="G206" s="32">
        <v>41.521810000000002</v>
      </c>
      <c r="H206" s="32">
        <v>40.487079999999999</v>
      </c>
      <c r="I206" s="32">
        <v>36.85</v>
      </c>
      <c r="J206" s="32">
        <v>37.01</v>
      </c>
      <c r="K206" s="32">
        <v>36.520000000000003</v>
      </c>
      <c r="L206" s="32">
        <v>36.86</v>
      </c>
      <c r="M206" s="32">
        <v>36.04</v>
      </c>
      <c r="N206" s="32">
        <v>36.58</v>
      </c>
      <c r="P206" s="32">
        <f>VLOOKUP($A206,'Annual_Prices-Nominal'!$A$4:$X$39,MATCH('Forecast-Peak_OffPeak-Nominal'!P$3,'Annual_Prices-Nominal'!$A$3:$X$3,0),FALSE)</f>
        <v>180.86799999999999</v>
      </c>
      <c r="Q206" s="32">
        <f>VLOOKUP($A206,'Annual_Prices-Nominal'!$A$4:$X$39,MATCH('Forecast-Peak_OffPeak-Nominal'!Q$3,'Annual_Prices-Nominal'!$A$3:$X$3,0),FALSE)</f>
        <v>182.4</v>
      </c>
      <c r="R206" s="32">
        <f>VLOOKUP($A206,'Annual_Prices-Nominal'!$A$4:$X$39,MATCH('Forecast-Peak_OffPeak-Nominal'!R$3,'Annual_Prices-Nominal'!$A$3:$X$3,0),FALSE)</f>
        <v>179.45</v>
      </c>
      <c r="S206" s="32">
        <f>VLOOKUP($A206,'Annual_Prices-Nominal'!$A$4:$X$39,MATCH('Forecast-Peak_OffPeak-Nominal'!S$3,'Annual_Prices-Nominal'!$A$3:$X$3,0),FALSE)</f>
        <v>178.51</v>
      </c>
      <c r="T206" s="32">
        <f>VLOOKUP($A206,'Annual_Prices-Nominal'!$A$4:$X$39,MATCH('Forecast-Peak_OffPeak-Nominal'!T$3,'Annual_Prices-Nominal'!$A$3:$X$3,0),FALSE)</f>
        <v>54.016255430727021</v>
      </c>
      <c r="U206" s="32">
        <f>VLOOKUP($A206,'Annual_Prices-Nominal'!$A$4:$X$39,MATCH('Forecast-Peak_OffPeak-Nominal'!U$3,'Annual_Prices-Nominal'!$A$3:$X$3,0),FALSE)</f>
        <v>51.43</v>
      </c>
      <c r="V206" s="32">
        <f>VLOOKUP($A206,'Annual_Prices-Nominal'!$A$4:$X$39,MATCH('Forecast-Peak_OffPeak-Nominal'!V$3,'Annual_Prices-Nominal'!$A$3:$X$3,0),FALSE)</f>
        <v>46.516612173913046</v>
      </c>
      <c r="W206" s="32">
        <f>VLOOKUP($A206,'Annual_Prices-Nominal'!$A$4:$X$39,MATCH('Forecast-Peak_OffPeak-Nominal'!W$3,'Annual_Prices-Nominal'!$A$3:$X$3,0),FALSE)</f>
        <v>20.89</v>
      </c>
      <c r="X206" s="32">
        <f>VLOOKUP($A206,'Annual_Prices-Nominal'!$A$4:$X$39,MATCH('Forecast-Peak_OffPeak-Nominal'!X$3,'Annual_Prices-Nominal'!$A$3:$X$3,0),FALSE)</f>
        <v>17.95</v>
      </c>
      <c r="Y206" s="38">
        <f>VLOOKUP($A206,'Annual_Prices-Nominal'!$A$4:$X$39,MATCH('Forecast-Peak_OffPeak-Nominal'!Y$3,'Annual_Prices-Nominal'!$A$3:$X$3,0),FALSE)</f>
        <v>47.258893617021279</v>
      </c>
      <c r="AA206" s="31">
        <v>5.27</v>
      </c>
      <c r="AB206" s="32">
        <v>4.72</v>
      </c>
      <c r="AC206" s="32">
        <v>4.7</v>
      </c>
      <c r="AD206" s="32">
        <v>5.22</v>
      </c>
      <c r="AE206" s="32">
        <v>5.24</v>
      </c>
      <c r="AF206" s="32">
        <v>4.8099999999999996</v>
      </c>
      <c r="AG206" s="38">
        <v>0.41120911902439805</v>
      </c>
      <c r="AI206" s="32">
        <v>5.6951874210585336</v>
      </c>
      <c r="AJ206" s="38">
        <v>5.3129776410891427</v>
      </c>
      <c r="AL206" s="33">
        <v>0.72414801313932786</v>
      </c>
      <c r="AM206" s="33">
        <v>0.94500557921105466</v>
      </c>
      <c r="AO206" s="34">
        <f>VLOOKUP($A206,'Annual_Prices-Nominal'!$A$4:$CH$39,MATCH('Forecast-Peak_OffPeak-Nominal'!AO$3,'Annual_Prices-Nominal'!$A$3:$CH$3,0),FALSE)</f>
        <v>2</v>
      </c>
      <c r="AP206" s="35">
        <f>VLOOKUP($A206,'Annual_Prices-Nominal'!$A$4:$CH$39,MATCH('Forecast-Peak_OffPeak-Nominal'!AP$3,'Annual_Prices-Nominal'!$A$3:$CH$3,0),FALSE)</f>
        <v>2</v>
      </c>
      <c r="AQ206" s="36">
        <f>IF(AND(MONTH($B206)&gt;=5,MONTH($B206)&lt;=9),VLOOKUP($A206,'Annual_Prices-Nominal'!$A$1:$AQ$39,MATCH('Forecast-Peak_OffPeak-Nominal'!AQ$2,'Annual_Prices-Nominal'!$A$2:$AQ$2,0),FALSE),0)</f>
        <v>0</v>
      </c>
      <c r="AR206" s="37">
        <f>IF(AND(MONTH($B206)&gt;=5,MONTH($B206)&lt;=9),VLOOKUP($A206,'Annual_Prices-Nominal'!$A$1:$AQ$39,MATCH('Forecast-Peak_OffPeak-Nominal'!AR$2,'Annual_Prices-Nominal'!$A$2:$AQ$2,0),FALSE),0)</f>
        <v>0</v>
      </c>
      <c r="AT206" s="83">
        <f>VLOOKUP($A206,'Annual_Prices-Nominal'!$A$4:$CH$39,MATCH('Forecast-Peak_OffPeak-Nominal'!AT$3,'Annual_Prices-Nominal'!$A$3:$CH$3,0),FALSE)</f>
        <v>20.28</v>
      </c>
      <c r="AU206" s="38">
        <f>VLOOKUP($A206,'Annual_Prices-Nominal'!$A$4:$CH$39,MATCH('Forecast-Peak_OffPeak-Nominal'!AU$3,'Annual_Prices-Nominal'!$A$3:$CH$3,0),FALSE)</f>
        <v>20.28</v>
      </c>
      <c r="AV206" s="38">
        <f>VLOOKUP($A206,'Annual_Prices-Nominal'!$A$4:$CH$39,MATCH('Forecast-Peak_OffPeak-Nominal'!AV$3,'Annual_Prices-Nominal'!$A$3:$CH$3,0),FALSE)</f>
        <v>0</v>
      </c>
      <c r="AX206" s="31">
        <f t="shared" si="24"/>
        <v>7.7499110169491532</v>
      </c>
      <c r="AY206" s="32">
        <f t="shared" si="25"/>
        <v>8.5972952182952191</v>
      </c>
      <c r="AZ206" s="32">
        <f t="shared" si="26"/>
        <v>8.632392931392932</v>
      </c>
      <c r="BA206" s="32">
        <f t="shared" si="27"/>
        <v>7.0324427480916034</v>
      </c>
      <c r="BB206" s="32">
        <f t="shared" si="28"/>
        <v>6.9694656488549622</v>
      </c>
      <c r="BC206" s="38">
        <f t="shared" si="29"/>
        <v>6.9042145593869737</v>
      </c>
      <c r="BE206" s="60">
        <v>238.94477991998227</v>
      </c>
      <c r="BF206" s="38">
        <v>317.43935657665548</v>
      </c>
      <c r="BH206" s="31">
        <f>VLOOKUP($A206,'Annual_Prices-Nominal'!$A:$CA,MATCH(BH$3,'Annual_Prices-Nominal'!$A$3:$CA$3,0),0)</f>
        <v>36</v>
      </c>
      <c r="BI206" s="31">
        <f>VLOOKUP($A206,'Annual_Prices-Nominal'!$A:$CA,MATCH(BI$3,'Annual_Prices-Nominal'!$A$3:$CA$3,0),0)</f>
        <v>2.7695270000000001</v>
      </c>
      <c r="BJ206" s="32">
        <f>VLOOKUP($A206,'Annual_Prices-Nominal'!$A:$CA,MATCH(BJ$3,'Annual_Prices-Nominal'!$A$3:$CA$3,0),0)</f>
        <v>2.7695270000000001</v>
      </c>
      <c r="BK206" s="32">
        <f>VLOOKUP($A206,'Annual_Prices-Nominal'!$A:$CA,MATCH(BK$3,'Annual_Prices-Nominal'!$A$3:$CA$3,0),0)</f>
        <v>13.8</v>
      </c>
      <c r="BL206" s="32">
        <f>VLOOKUP($A206,'Annual_Prices-Nominal'!$A:$CA,MATCH(BL$3,'Annual_Prices-Nominal'!$A$3:$CA$3,0),0)</f>
        <v>13.8</v>
      </c>
      <c r="BM206" s="32">
        <f>VLOOKUP($A206,'Annual_Prices-Nominal'!$A:$CA,MATCH(BM$3,'Annual_Prices-Nominal'!$A$3:$CA$3,0),0)</f>
        <v>4.1399999999999997</v>
      </c>
      <c r="BN206" s="32">
        <f>VLOOKUP($A206,'Annual_Prices-Nominal'!$A:$CA,MATCH(BN$3,'Annual_Prices-Nominal'!$A$3:$CA$3,0),0)</f>
        <v>4.1399999999999997</v>
      </c>
      <c r="BO206" s="32">
        <f>VLOOKUP($A206,'Annual_Prices-Nominal'!$A:$CA,MATCH(BO$3,'Annual_Prices-Nominal'!$A$3:$CA$3,0),0)</f>
        <v>4.1399999999999997</v>
      </c>
      <c r="BP206" s="32">
        <f>VLOOKUP($A206,'Annual_Prices-Nominal'!$A:$CA,MATCH(BP$3,'Annual_Prices-Nominal'!$A$3:$CA$3,0),0)</f>
        <v>4.1399999999999997</v>
      </c>
      <c r="BQ206" s="32">
        <f>VLOOKUP($A206,'Annual_Prices-Nominal'!$A:$CA,MATCH(BQ$3,'Annual_Prices-Nominal'!$A$3:$CA$3,0),0)</f>
        <v>13.8</v>
      </c>
      <c r="BR206" s="32">
        <f>VLOOKUP($A206,'Annual_Prices-Nominal'!$A:$CA,MATCH(BR$3,'Annual_Prices-Nominal'!$A$3:$CA$3,0),0)</f>
        <v>22.09</v>
      </c>
      <c r="BS206" s="32">
        <f>VLOOKUP($A206,'Annual_Prices-Nominal'!$A:$CA,MATCH(BS$3,'Annual_Prices-Nominal'!$A$3:$CA$3,0),0)</f>
        <v>20.7</v>
      </c>
      <c r="BT206" s="32">
        <f>VLOOKUP($A206,'Annual_Prices-Nominal'!$A:$CA,MATCH(BT$3,'Annual_Prices-Nominal'!$A$3:$CA$3,0),0)</f>
        <v>16.559999999999999</v>
      </c>
      <c r="BU206" s="32">
        <f>VLOOKUP($A206,'Annual_Prices-Nominal'!$A:$CA,MATCH(BU$3,'Annual_Prices-Nominal'!$A$3:$CA$3,0),0)</f>
        <v>16.559999999999999</v>
      </c>
      <c r="BV206" s="32">
        <f>VLOOKUP($A206,'Annual_Prices-Nominal'!$A:$CA,MATCH(BV$3,'Annual_Prices-Nominal'!$A$3:$CA$3,0),0)</f>
        <v>16.559999999999999</v>
      </c>
      <c r="BW206" s="32">
        <f>VLOOKUP($A206,'Annual_Prices-Nominal'!$A:$CA,MATCH(BW$3,'Annual_Prices-Nominal'!$A$3:$CA$3,0),0)</f>
        <v>13.8</v>
      </c>
      <c r="BX206" s="32">
        <f>VLOOKUP($A206,'Annual_Prices-Nominal'!$A:$CA,MATCH(BX$3,'Annual_Prices-Nominal'!$A$3:$CA$3,0),0)</f>
        <v>8.2799999999999994</v>
      </c>
      <c r="BY206" s="32">
        <f>VLOOKUP($A206,'Annual_Prices-Nominal'!$A:$CA,MATCH(BY$3,'Annual_Prices-Nominal'!$A$3:$CA$3,0),0)</f>
        <v>4.1399999999999997</v>
      </c>
      <c r="BZ206" s="32">
        <f>VLOOKUP($A206,'Annual_Prices-Nominal'!$A:$CA,MATCH(BZ$3,'Annual_Prices-Nominal'!$A$3:$CA$3,0),0)</f>
        <v>4.1399999999999997</v>
      </c>
      <c r="CA206" s="32">
        <f>VLOOKUP($A206,'Annual_Prices-Nominal'!$A:$CA,MATCH(CA$3,'Annual_Prices-Nominal'!$A$3:$CA$3,0),0)</f>
        <v>4.0499460000000003</v>
      </c>
      <c r="CB206" s="38">
        <f>VLOOKUP($A206,'Annual_Prices-Nominal'!$A:$CA,MATCH(CB$3,'Annual_Prices-Nominal'!$A$3:$CA$3,0),0)</f>
        <v>1.148569</v>
      </c>
      <c r="CD206" s="39">
        <f>VLOOKUP($A206,GDP!$A$8:$D$50,3,0)</f>
        <v>2.0362122480479198E-2</v>
      </c>
    </row>
    <row r="207" spans="1:82" ht="15" thickBot="1" x14ac:dyDescent="0.35">
      <c r="A207" s="23">
        <f t="shared" si="30"/>
        <v>2039</v>
      </c>
      <c r="B207" s="27">
        <f t="shared" si="31"/>
        <v>51105</v>
      </c>
      <c r="C207" s="31">
        <v>40.555079999999997</v>
      </c>
      <c r="D207" s="32">
        <v>39.603270000000002</v>
      </c>
      <c r="E207" s="32">
        <v>47.199300000000001</v>
      </c>
      <c r="F207" s="32">
        <v>45.306890000000003</v>
      </c>
      <c r="G207" s="32">
        <v>47.57002</v>
      </c>
      <c r="H207" s="32">
        <v>45.171329999999998</v>
      </c>
      <c r="I207" s="32">
        <v>39.79</v>
      </c>
      <c r="J207" s="32">
        <v>40.119999999999997</v>
      </c>
      <c r="K207" s="32">
        <v>39.729999999999997</v>
      </c>
      <c r="L207" s="32">
        <v>40.15</v>
      </c>
      <c r="M207" s="32">
        <v>39.18</v>
      </c>
      <c r="N207" s="32">
        <v>39.369999999999997</v>
      </c>
      <c r="P207" s="32">
        <f>VLOOKUP($A207,'Annual_Prices-Nominal'!$A$4:$X$39,MATCH('Forecast-Peak_OffPeak-Nominal'!P$3,'Annual_Prices-Nominal'!$A$3:$X$3,0),FALSE)</f>
        <v>180.86799999999999</v>
      </c>
      <c r="Q207" s="32">
        <f>VLOOKUP($A207,'Annual_Prices-Nominal'!$A$4:$X$39,MATCH('Forecast-Peak_OffPeak-Nominal'!Q$3,'Annual_Prices-Nominal'!$A$3:$X$3,0),FALSE)</f>
        <v>182.4</v>
      </c>
      <c r="R207" s="32">
        <f>VLOOKUP($A207,'Annual_Prices-Nominal'!$A$4:$X$39,MATCH('Forecast-Peak_OffPeak-Nominal'!R$3,'Annual_Prices-Nominal'!$A$3:$X$3,0),FALSE)</f>
        <v>179.45</v>
      </c>
      <c r="S207" s="32">
        <f>VLOOKUP($A207,'Annual_Prices-Nominal'!$A$4:$X$39,MATCH('Forecast-Peak_OffPeak-Nominal'!S$3,'Annual_Prices-Nominal'!$A$3:$X$3,0),FALSE)</f>
        <v>178.51</v>
      </c>
      <c r="T207" s="32">
        <f>VLOOKUP($A207,'Annual_Prices-Nominal'!$A$4:$X$39,MATCH('Forecast-Peak_OffPeak-Nominal'!T$3,'Annual_Prices-Nominal'!$A$3:$X$3,0),FALSE)</f>
        <v>54.016255430727021</v>
      </c>
      <c r="U207" s="32">
        <f>VLOOKUP($A207,'Annual_Prices-Nominal'!$A$4:$X$39,MATCH('Forecast-Peak_OffPeak-Nominal'!U$3,'Annual_Prices-Nominal'!$A$3:$X$3,0),FALSE)</f>
        <v>51.43</v>
      </c>
      <c r="V207" s="32">
        <f>VLOOKUP($A207,'Annual_Prices-Nominal'!$A$4:$X$39,MATCH('Forecast-Peak_OffPeak-Nominal'!V$3,'Annual_Prices-Nominal'!$A$3:$X$3,0),FALSE)</f>
        <v>46.516612173913046</v>
      </c>
      <c r="W207" s="32">
        <f>VLOOKUP($A207,'Annual_Prices-Nominal'!$A$4:$X$39,MATCH('Forecast-Peak_OffPeak-Nominal'!W$3,'Annual_Prices-Nominal'!$A$3:$X$3,0),FALSE)</f>
        <v>20.89</v>
      </c>
      <c r="X207" s="32">
        <f>VLOOKUP($A207,'Annual_Prices-Nominal'!$A$4:$X$39,MATCH('Forecast-Peak_OffPeak-Nominal'!X$3,'Annual_Prices-Nominal'!$A$3:$X$3,0),FALSE)</f>
        <v>17.95</v>
      </c>
      <c r="Y207" s="38">
        <f>VLOOKUP($A207,'Annual_Prices-Nominal'!$A$4:$X$39,MATCH('Forecast-Peak_OffPeak-Nominal'!Y$3,'Annual_Prices-Nominal'!$A$3:$X$3,0),FALSE)</f>
        <v>47.258893617021279</v>
      </c>
      <c r="AA207" s="31">
        <v>5.79</v>
      </c>
      <c r="AB207" s="32">
        <v>5.33</v>
      </c>
      <c r="AC207" s="32">
        <v>4.9400000000000004</v>
      </c>
      <c r="AD207" s="32">
        <v>5.84</v>
      </c>
      <c r="AE207" s="32">
        <v>5.76</v>
      </c>
      <c r="AF207" s="32">
        <v>5.51</v>
      </c>
      <c r="AG207" s="38">
        <v>0.41120911902439805</v>
      </c>
      <c r="AI207" s="32">
        <v>6.2203195632887134</v>
      </c>
      <c r="AJ207" s="38">
        <v>5.8381097833193225</v>
      </c>
      <c r="AL207" s="33">
        <v>0.70882248392983893</v>
      </c>
      <c r="AM207" s="33">
        <v>0.92968005000156584</v>
      </c>
      <c r="AO207" s="34">
        <f>VLOOKUP($A207,'Annual_Prices-Nominal'!$A$4:$CH$39,MATCH('Forecast-Peak_OffPeak-Nominal'!AO$3,'Annual_Prices-Nominal'!$A$3:$CH$3,0),FALSE)</f>
        <v>2</v>
      </c>
      <c r="AP207" s="35">
        <f>VLOOKUP($A207,'Annual_Prices-Nominal'!$A$4:$CH$39,MATCH('Forecast-Peak_OffPeak-Nominal'!AP$3,'Annual_Prices-Nominal'!$A$3:$CH$3,0),FALSE)</f>
        <v>2</v>
      </c>
      <c r="AQ207" s="36">
        <f>IF(AND(MONTH($B207)&gt;=5,MONTH($B207)&lt;=9),VLOOKUP($A207,'Annual_Prices-Nominal'!$A$1:$AQ$39,MATCH('Forecast-Peak_OffPeak-Nominal'!AQ$2,'Annual_Prices-Nominal'!$A$2:$AQ$2,0),FALSE),0)</f>
        <v>0</v>
      </c>
      <c r="AR207" s="37">
        <f>IF(AND(MONTH($B207)&gt;=5,MONTH($B207)&lt;=9),VLOOKUP($A207,'Annual_Prices-Nominal'!$A$1:$AQ$39,MATCH('Forecast-Peak_OffPeak-Nominal'!AR$2,'Annual_Prices-Nominal'!$A$2:$AQ$2,0),FALSE),0)</f>
        <v>0</v>
      </c>
      <c r="AT207" s="83">
        <f>VLOOKUP($A207,'Annual_Prices-Nominal'!$A$4:$CH$39,MATCH('Forecast-Peak_OffPeak-Nominal'!AT$3,'Annual_Prices-Nominal'!$A$3:$CH$3,0),FALSE)</f>
        <v>20.28</v>
      </c>
      <c r="AU207" s="38">
        <f>VLOOKUP($A207,'Annual_Prices-Nominal'!$A$4:$CH$39,MATCH('Forecast-Peak_OffPeak-Nominal'!AU$3,'Annual_Prices-Nominal'!$A$3:$CH$3,0),FALSE)</f>
        <v>20.28</v>
      </c>
      <c r="AV207" s="38">
        <f>VLOOKUP($A207,'Annual_Prices-Nominal'!$A$4:$CH$39,MATCH('Forecast-Peak_OffPeak-Nominal'!AV$3,'Annual_Prices-Nominal'!$A$3:$CH$3,0),FALSE)</f>
        <v>0</v>
      </c>
      <c r="AX207" s="31">
        <f t="shared" si="24"/>
        <v>7.6088330206378982</v>
      </c>
      <c r="AY207" s="32">
        <f t="shared" si="25"/>
        <v>8.5661161524500908</v>
      </c>
      <c r="AZ207" s="32">
        <f t="shared" si="26"/>
        <v>8.6333974591651543</v>
      </c>
      <c r="BA207" s="32">
        <f t="shared" si="27"/>
        <v>6.9079861111111116</v>
      </c>
      <c r="BB207" s="32">
        <f t="shared" si="28"/>
        <v>6.8975694444444438</v>
      </c>
      <c r="BC207" s="38">
        <f t="shared" si="29"/>
        <v>6.7089041095890414</v>
      </c>
      <c r="BE207" s="60">
        <v>238.94477991998227</v>
      </c>
      <c r="BF207" s="38">
        <v>317.43935657665548</v>
      </c>
      <c r="BH207" s="31">
        <f>VLOOKUP($A207,'Annual_Prices-Nominal'!$A:$CA,MATCH(BH$3,'Annual_Prices-Nominal'!$A$3:$CA$3,0),0)</f>
        <v>36</v>
      </c>
      <c r="BI207" s="31">
        <f>VLOOKUP($A207,'Annual_Prices-Nominal'!$A:$CA,MATCH(BI$3,'Annual_Prices-Nominal'!$A$3:$CA$3,0),0)</f>
        <v>2.7695270000000001</v>
      </c>
      <c r="BJ207" s="32">
        <f>VLOOKUP($A207,'Annual_Prices-Nominal'!$A:$CA,MATCH(BJ$3,'Annual_Prices-Nominal'!$A$3:$CA$3,0),0)</f>
        <v>2.7695270000000001</v>
      </c>
      <c r="BK207" s="32">
        <f>VLOOKUP($A207,'Annual_Prices-Nominal'!$A:$CA,MATCH(BK$3,'Annual_Prices-Nominal'!$A$3:$CA$3,0),0)</f>
        <v>13.8</v>
      </c>
      <c r="BL207" s="32">
        <f>VLOOKUP($A207,'Annual_Prices-Nominal'!$A:$CA,MATCH(BL$3,'Annual_Prices-Nominal'!$A$3:$CA$3,0),0)</f>
        <v>13.8</v>
      </c>
      <c r="BM207" s="32">
        <f>VLOOKUP($A207,'Annual_Prices-Nominal'!$A:$CA,MATCH(BM$3,'Annual_Prices-Nominal'!$A$3:$CA$3,0),0)</f>
        <v>4.1399999999999997</v>
      </c>
      <c r="BN207" s="32">
        <f>VLOOKUP($A207,'Annual_Prices-Nominal'!$A:$CA,MATCH(BN$3,'Annual_Prices-Nominal'!$A$3:$CA$3,0),0)</f>
        <v>4.1399999999999997</v>
      </c>
      <c r="BO207" s="32">
        <f>VLOOKUP($A207,'Annual_Prices-Nominal'!$A:$CA,MATCH(BO$3,'Annual_Prices-Nominal'!$A$3:$CA$3,0),0)</f>
        <v>4.1399999999999997</v>
      </c>
      <c r="BP207" s="32">
        <f>VLOOKUP($A207,'Annual_Prices-Nominal'!$A:$CA,MATCH(BP$3,'Annual_Prices-Nominal'!$A$3:$CA$3,0),0)</f>
        <v>4.1399999999999997</v>
      </c>
      <c r="BQ207" s="32">
        <f>VLOOKUP($A207,'Annual_Prices-Nominal'!$A:$CA,MATCH(BQ$3,'Annual_Prices-Nominal'!$A$3:$CA$3,0),0)</f>
        <v>13.8</v>
      </c>
      <c r="BR207" s="32">
        <f>VLOOKUP($A207,'Annual_Prices-Nominal'!$A:$CA,MATCH(BR$3,'Annual_Prices-Nominal'!$A$3:$CA$3,0),0)</f>
        <v>22.09</v>
      </c>
      <c r="BS207" s="32">
        <f>VLOOKUP($A207,'Annual_Prices-Nominal'!$A:$CA,MATCH(BS$3,'Annual_Prices-Nominal'!$A$3:$CA$3,0),0)</f>
        <v>20.7</v>
      </c>
      <c r="BT207" s="32">
        <f>VLOOKUP($A207,'Annual_Prices-Nominal'!$A:$CA,MATCH(BT$3,'Annual_Prices-Nominal'!$A$3:$CA$3,0),0)</f>
        <v>16.559999999999999</v>
      </c>
      <c r="BU207" s="32">
        <f>VLOOKUP($A207,'Annual_Prices-Nominal'!$A:$CA,MATCH(BU$3,'Annual_Prices-Nominal'!$A$3:$CA$3,0),0)</f>
        <v>16.559999999999999</v>
      </c>
      <c r="BV207" s="32">
        <f>VLOOKUP($A207,'Annual_Prices-Nominal'!$A:$CA,MATCH(BV$3,'Annual_Prices-Nominal'!$A$3:$CA$3,0),0)</f>
        <v>16.559999999999999</v>
      </c>
      <c r="BW207" s="32">
        <f>VLOOKUP($A207,'Annual_Prices-Nominal'!$A:$CA,MATCH(BW$3,'Annual_Prices-Nominal'!$A$3:$CA$3,0),0)</f>
        <v>13.8</v>
      </c>
      <c r="BX207" s="32">
        <f>VLOOKUP($A207,'Annual_Prices-Nominal'!$A:$CA,MATCH(BX$3,'Annual_Prices-Nominal'!$A$3:$CA$3,0),0)</f>
        <v>8.2799999999999994</v>
      </c>
      <c r="BY207" s="32">
        <f>VLOOKUP($A207,'Annual_Prices-Nominal'!$A:$CA,MATCH(BY$3,'Annual_Prices-Nominal'!$A$3:$CA$3,0),0)</f>
        <v>4.1399999999999997</v>
      </c>
      <c r="BZ207" s="32">
        <f>VLOOKUP($A207,'Annual_Prices-Nominal'!$A:$CA,MATCH(BZ$3,'Annual_Prices-Nominal'!$A$3:$CA$3,0),0)</f>
        <v>4.1399999999999997</v>
      </c>
      <c r="CA207" s="32">
        <f>VLOOKUP($A207,'Annual_Prices-Nominal'!$A:$CA,MATCH(CA$3,'Annual_Prices-Nominal'!$A$3:$CA$3,0),0)</f>
        <v>4.0499460000000003</v>
      </c>
      <c r="CB207" s="38">
        <f>VLOOKUP($A207,'Annual_Prices-Nominal'!$A:$CA,MATCH(CB$3,'Annual_Prices-Nominal'!$A$3:$CA$3,0),0)</f>
        <v>1.148569</v>
      </c>
      <c r="CD207" s="39">
        <f>VLOOKUP($A207,GDP!$A$8:$D$50,3,0)</f>
        <v>2.0362122480479198E-2</v>
      </c>
    </row>
    <row r="208" spans="1:82" ht="14.4" x14ac:dyDescent="0.3">
      <c r="A208" s="23">
        <f t="shared" si="30"/>
        <v>2040</v>
      </c>
      <c r="B208" s="27">
        <f t="shared" si="31"/>
        <v>51136</v>
      </c>
      <c r="C208" s="28">
        <v>46.920819999999999</v>
      </c>
      <c r="D208" s="29">
        <v>45.99841</v>
      </c>
      <c r="E208" s="29">
        <v>46.900509999999997</v>
      </c>
      <c r="F208" s="29">
        <v>46.386429999999997</v>
      </c>
      <c r="G208" s="29">
        <v>47.241720000000001</v>
      </c>
      <c r="H208" s="29">
        <v>45.739069999999998</v>
      </c>
      <c r="I208" s="29">
        <v>38.47</v>
      </c>
      <c r="J208" s="29">
        <v>39.659999999999997</v>
      </c>
      <c r="K208" s="29">
        <v>38.33</v>
      </c>
      <c r="L208" s="29">
        <v>39.369999999999997</v>
      </c>
      <c r="M208" s="29">
        <v>37.07</v>
      </c>
      <c r="N208" s="29">
        <v>39</v>
      </c>
      <c r="P208" s="29">
        <f>VLOOKUP($A208,'Annual_Prices-Nominal'!$A$4:$X$39,MATCH('Forecast-Peak_OffPeak-Nominal'!P$3,'Annual_Prices-Nominal'!$A$3:$X$3,0),FALSE)</f>
        <v>188.126</v>
      </c>
      <c r="Q208" s="29">
        <f>VLOOKUP($A208,'Annual_Prices-Nominal'!$A$4:$X$39,MATCH('Forecast-Peak_OffPeak-Nominal'!Q$3,'Annual_Prices-Nominal'!$A$3:$X$3,0),FALSE)</f>
        <v>189.72</v>
      </c>
      <c r="R208" s="29">
        <f>VLOOKUP($A208,'Annual_Prices-Nominal'!$A$4:$X$39,MATCH('Forecast-Peak_OffPeak-Nominal'!R$3,'Annual_Prices-Nominal'!$A$3:$X$3,0),FALSE)</f>
        <v>186.27</v>
      </c>
      <c r="S208" s="29">
        <f>VLOOKUP($A208,'Annual_Prices-Nominal'!$A$4:$X$39,MATCH('Forecast-Peak_OffPeak-Nominal'!S$3,'Annual_Prices-Nominal'!$A$3:$X$3,0),FALSE)</f>
        <v>185.33</v>
      </c>
      <c r="T208" s="29">
        <f>VLOOKUP($A208,'Annual_Prices-Nominal'!$A$4:$X$39,MATCH('Forecast-Peak_OffPeak-Nominal'!T$3,'Annual_Prices-Nominal'!$A$3:$X$3,0),FALSE)</f>
        <v>55.135803429657244</v>
      </c>
      <c r="U208" s="29">
        <f>VLOOKUP($A208,'Annual_Prices-Nominal'!$A$4:$X$39,MATCH('Forecast-Peak_OffPeak-Nominal'!U$3,'Annual_Prices-Nominal'!$A$3:$X$3,0),FALSE)</f>
        <v>52.46</v>
      </c>
      <c r="V208" s="29">
        <f>VLOOKUP($A208,'Annual_Prices-Nominal'!$A$4:$X$39,MATCH('Forecast-Peak_OffPeak-Nominal'!V$3,'Annual_Prices-Nominal'!$A$3:$X$3,0),FALSE)</f>
        <v>54.775220869565217</v>
      </c>
      <c r="W208" s="29">
        <f>VLOOKUP($A208,'Annual_Prices-Nominal'!$A$4:$X$39,MATCH('Forecast-Peak_OffPeak-Nominal'!W$3,'Annual_Prices-Nominal'!$A$3:$X$3,0),FALSE)</f>
        <v>21.6</v>
      </c>
      <c r="X208" s="29">
        <f>VLOOKUP($A208,'Annual_Prices-Nominal'!$A$4:$X$39,MATCH('Forecast-Peak_OffPeak-Nominal'!X$3,'Annual_Prices-Nominal'!$A$3:$X$3,0),FALSE)</f>
        <v>18.559999999999999</v>
      </c>
      <c r="Y208" s="30">
        <f>VLOOKUP($A208,'Annual_Prices-Nominal'!$A$4:$X$39,MATCH('Forecast-Peak_OffPeak-Nominal'!Y$3,'Annual_Prices-Nominal'!$A$3:$X$3,0),FALSE)</f>
        <v>48.194893617021279</v>
      </c>
      <c r="AA208" s="31">
        <v>5.66</v>
      </c>
      <c r="AB208" s="32">
        <v>5.25</v>
      </c>
      <c r="AC208" s="32">
        <v>5.22</v>
      </c>
      <c r="AD208" s="32">
        <v>5.75</v>
      </c>
      <c r="AE208" s="32">
        <v>5.63</v>
      </c>
      <c r="AF208" s="32">
        <v>5.21</v>
      </c>
      <c r="AG208" s="38">
        <v>0.41938548775753348</v>
      </c>
      <c r="AI208" s="32">
        <v>6.072234348926405</v>
      </c>
      <c r="AJ208" s="38">
        <v>5.7052406979892725</v>
      </c>
      <c r="AL208" s="33">
        <v>0.73257152674514159</v>
      </c>
      <c r="AM208" s="33">
        <v>0.95393181310730324</v>
      </c>
      <c r="AO208" s="34">
        <f>VLOOKUP($A208,'Annual_Prices-Nominal'!$A$4:$CH$39,MATCH('Forecast-Peak_OffPeak-Nominal'!AO$3,'Annual_Prices-Nominal'!$A$3:$CH$3,0),FALSE)</f>
        <v>2</v>
      </c>
      <c r="AP208" s="35">
        <f>VLOOKUP($A208,'Annual_Prices-Nominal'!$A$4:$CH$39,MATCH('Forecast-Peak_OffPeak-Nominal'!AP$3,'Annual_Prices-Nominal'!$A$3:$CH$3,0),FALSE)</f>
        <v>2</v>
      </c>
      <c r="AQ208" s="36">
        <f>IF(AND(MONTH($B208)&gt;=5,MONTH($B208)&lt;=9),VLOOKUP($A208,'Annual_Prices-Nominal'!$A$1:$AQ$39,MATCH('Forecast-Peak_OffPeak-Nominal'!AQ$2,'Annual_Prices-Nominal'!$A$2:$AQ$2,0),FALSE),0)</f>
        <v>0</v>
      </c>
      <c r="AR208" s="37">
        <f>IF(AND(MONTH($B208)&gt;=5,MONTH($B208)&lt;=9),VLOOKUP($A208,'Annual_Prices-Nominal'!$A$1:$AQ$39,MATCH('Forecast-Peak_OffPeak-Nominal'!AR$2,'Annual_Prices-Nominal'!$A$2:$AQ$2,0),FALSE),0)</f>
        <v>0</v>
      </c>
      <c r="AT208" s="83">
        <f>VLOOKUP($A208,'Annual_Prices-Nominal'!$A$4:$CH$39,MATCH('Forecast-Peak_OffPeak-Nominal'!AT$3,'Annual_Prices-Nominal'!$A$3:$CH$3,0),FALSE)</f>
        <v>21.7</v>
      </c>
      <c r="AU208" s="38">
        <f>VLOOKUP($A208,'Annual_Prices-Nominal'!$A$4:$CH$39,MATCH('Forecast-Peak_OffPeak-Nominal'!AU$3,'Annual_Prices-Nominal'!$A$3:$CH$3,0),FALSE)</f>
        <v>21.7</v>
      </c>
      <c r="AV208" s="38">
        <f>VLOOKUP($A208,'Annual_Prices-Nominal'!$A$4:$CH$39,MATCH('Forecast-Peak_OffPeak-Nominal'!AV$3,'Annual_Prices-Nominal'!$A$3:$CH$3,0),FALSE)</f>
        <v>0</v>
      </c>
      <c r="AX208" s="31">
        <f t="shared" si="24"/>
        <v>8.9372990476190477</v>
      </c>
      <c r="AY208" s="32">
        <f t="shared" si="25"/>
        <v>9.002017274472168</v>
      </c>
      <c r="AZ208" s="32">
        <f t="shared" si="26"/>
        <v>9.0675086372360845</v>
      </c>
      <c r="BA208" s="32">
        <f t="shared" si="27"/>
        <v>6.8330373001776197</v>
      </c>
      <c r="BB208" s="32">
        <f t="shared" si="28"/>
        <v>6.8081705150976903</v>
      </c>
      <c r="BC208" s="38">
        <f t="shared" si="29"/>
        <v>6.4469565217391303</v>
      </c>
      <c r="BE208" s="60">
        <v>243.84249305017033</v>
      </c>
      <c r="BF208" s="38">
        <v>323.94599340406216</v>
      </c>
      <c r="BH208" s="31">
        <f>VLOOKUP($A208,'Annual_Prices-Nominal'!$A:$CA,MATCH(BH$3,'Annual_Prices-Nominal'!$A$3:$CA$3,0),0)</f>
        <v>37</v>
      </c>
      <c r="BI208" s="31">
        <f>VLOOKUP($A208,'Annual_Prices-Nominal'!$A:$CA,MATCH(BI$3,'Annual_Prices-Nominal'!$A$3:$CA$3,0),0)</f>
        <v>2.4914640000000001</v>
      </c>
      <c r="BJ208" s="32">
        <f>VLOOKUP($A208,'Annual_Prices-Nominal'!$A:$CA,MATCH(BJ$3,'Annual_Prices-Nominal'!$A$3:$CA$3,0),0)</f>
        <v>2.4914640000000001</v>
      </c>
      <c r="BK208" s="32">
        <f>VLOOKUP($A208,'Annual_Prices-Nominal'!$A:$CA,MATCH(BK$3,'Annual_Prices-Nominal'!$A$3:$CA$3,0),0)</f>
        <v>14.08</v>
      </c>
      <c r="BL208" s="32">
        <f>VLOOKUP($A208,'Annual_Prices-Nominal'!$A:$CA,MATCH(BL$3,'Annual_Prices-Nominal'!$A$3:$CA$3,0),0)</f>
        <v>14.08</v>
      </c>
      <c r="BM208" s="32">
        <f>VLOOKUP($A208,'Annual_Prices-Nominal'!$A:$CA,MATCH(BM$3,'Annual_Prices-Nominal'!$A$3:$CA$3,0),0)</f>
        <v>4.22</v>
      </c>
      <c r="BN208" s="32">
        <f>VLOOKUP($A208,'Annual_Prices-Nominal'!$A:$CA,MATCH(BN$3,'Annual_Prices-Nominal'!$A$3:$CA$3,0),0)</f>
        <v>4.22</v>
      </c>
      <c r="BO208" s="32">
        <f>VLOOKUP($A208,'Annual_Prices-Nominal'!$A:$CA,MATCH(BO$3,'Annual_Prices-Nominal'!$A$3:$CA$3,0),0)</f>
        <v>4.22</v>
      </c>
      <c r="BP208" s="32">
        <f>VLOOKUP($A208,'Annual_Prices-Nominal'!$A:$CA,MATCH(BP$3,'Annual_Prices-Nominal'!$A$3:$CA$3,0),0)</f>
        <v>4.22</v>
      </c>
      <c r="BQ208" s="32">
        <f>VLOOKUP($A208,'Annual_Prices-Nominal'!$A:$CA,MATCH(BQ$3,'Annual_Prices-Nominal'!$A$3:$CA$3,0),0)</f>
        <v>14.08</v>
      </c>
      <c r="BR208" s="32">
        <f>VLOOKUP($A208,'Annual_Prices-Nominal'!$A:$CA,MATCH(BR$3,'Annual_Prices-Nominal'!$A$3:$CA$3,0),0)</f>
        <v>22.53</v>
      </c>
      <c r="BS208" s="32">
        <f>VLOOKUP($A208,'Annual_Prices-Nominal'!$A:$CA,MATCH(BS$3,'Annual_Prices-Nominal'!$A$3:$CA$3,0),0)</f>
        <v>21.12</v>
      </c>
      <c r="BT208" s="32">
        <f>VLOOKUP($A208,'Annual_Prices-Nominal'!$A:$CA,MATCH(BT$3,'Annual_Prices-Nominal'!$A$3:$CA$3,0),0)</f>
        <v>16.899999999999999</v>
      </c>
      <c r="BU208" s="32">
        <f>VLOOKUP($A208,'Annual_Prices-Nominal'!$A:$CA,MATCH(BU$3,'Annual_Prices-Nominal'!$A$3:$CA$3,0),0)</f>
        <v>16.899999999999999</v>
      </c>
      <c r="BV208" s="32">
        <f>VLOOKUP($A208,'Annual_Prices-Nominal'!$A:$CA,MATCH(BV$3,'Annual_Prices-Nominal'!$A$3:$CA$3,0),0)</f>
        <v>16.899999999999999</v>
      </c>
      <c r="BW208" s="32">
        <f>VLOOKUP($A208,'Annual_Prices-Nominal'!$A:$CA,MATCH(BW$3,'Annual_Prices-Nominal'!$A$3:$CA$3,0),0)</f>
        <v>14.08</v>
      </c>
      <c r="BX208" s="32">
        <f>VLOOKUP($A208,'Annual_Prices-Nominal'!$A:$CA,MATCH(BX$3,'Annual_Prices-Nominal'!$A$3:$CA$3,0),0)</f>
        <v>7.04</v>
      </c>
      <c r="BY208" s="32">
        <f>VLOOKUP($A208,'Annual_Prices-Nominal'!$A:$CA,MATCH(BY$3,'Annual_Prices-Nominal'!$A$3:$CA$3,0),0)</f>
        <v>4.22</v>
      </c>
      <c r="BZ208" s="32">
        <f>VLOOKUP($A208,'Annual_Prices-Nominal'!$A:$CA,MATCH(BZ$3,'Annual_Prices-Nominal'!$A$3:$CA$3,0),0)</f>
        <v>4.22</v>
      </c>
      <c r="CA208" s="32">
        <f>VLOOKUP($A208,'Annual_Prices-Nominal'!$A:$CA,MATCH(CA$3,'Annual_Prices-Nominal'!$A$3:$CA$3,0),0)</f>
        <v>4.2861719999999996</v>
      </c>
      <c r="CB208" s="38">
        <f>VLOOKUP($A208,'Annual_Prices-Nominal'!$A:$CA,MATCH(CB$3,'Annual_Prices-Nominal'!$A$3:$CA$3,0),0)</f>
        <v>1.1641109999999999</v>
      </c>
      <c r="CD208" s="39">
        <f>VLOOKUP($A208,GDP!$A$8:$D$50,3,0)</f>
        <v>2.0497259374438762E-2</v>
      </c>
    </row>
    <row r="209" spans="1:82" ht="14.4" x14ac:dyDescent="0.3">
      <c r="A209" s="23">
        <f t="shared" si="30"/>
        <v>2040</v>
      </c>
      <c r="B209" s="27">
        <f t="shared" si="31"/>
        <v>51167</v>
      </c>
      <c r="C209" s="31">
        <v>40.435870000000001</v>
      </c>
      <c r="D209" s="32">
        <v>40.207419999999999</v>
      </c>
      <c r="E209" s="32">
        <v>45.115720000000003</v>
      </c>
      <c r="F209" s="32">
        <v>43.891240000000003</v>
      </c>
      <c r="G209" s="32">
        <v>45.195149999999998</v>
      </c>
      <c r="H209" s="32">
        <v>43.252940000000002</v>
      </c>
      <c r="I209" s="32">
        <v>37.369999999999997</v>
      </c>
      <c r="J209" s="32">
        <v>39.119999999999997</v>
      </c>
      <c r="K209" s="32">
        <v>36.82</v>
      </c>
      <c r="L209" s="32">
        <v>38.42</v>
      </c>
      <c r="M209" s="32">
        <v>36.32</v>
      </c>
      <c r="N209" s="32">
        <v>37.64</v>
      </c>
      <c r="P209" s="32">
        <f>VLOOKUP($A209,'Annual_Prices-Nominal'!$A$4:$X$39,MATCH('Forecast-Peak_OffPeak-Nominal'!P$3,'Annual_Prices-Nominal'!$A$3:$X$3,0),FALSE)</f>
        <v>188.126</v>
      </c>
      <c r="Q209" s="32">
        <f>VLOOKUP($A209,'Annual_Prices-Nominal'!$A$4:$X$39,MATCH('Forecast-Peak_OffPeak-Nominal'!Q$3,'Annual_Prices-Nominal'!$A$3:$X$3,0),FALSE)</f>
        <v>189.72</v>
      </c>
      <c r="R209" s="32">
        <f>VLOOKUP($A209,'Annual_Prices-Nominal'!$A$4:$X$39,MATCH('Forecast-Peak_OffPeak-Nominal'!R$3,'Annual_Prices-Nominal'!$A$3:$X$3,0),FALSE)</f>
        <v>186.27</v>
      </c>
      <c r="S209" s="32">
        <f>VLOOKUP($A209,'Annual_Prices-Nominal'!$A$4:$X$39,MATCH('Forecast-Peak_OffPeak-Nominal'!S$3,'Annual_Prices-Nominal'!$A$3:$X$3,0),FALSE)</f>
        <v>185.33</v>
      </c>
      <c r="T209" s="32">
        <f>VLOOKUP($A209,'Annual_Prices-Nominal'!$A$4:$X$39,MATCH('Forecast-Peak_OffPeak-Nominal'!T$3,'Annual_Prices-Nominal'!$A$3:$X$3,0),FALSE)</f>
        <v>55.135803429657244</v>
      </c>
      <c r="U209" s="32">
        <f>VLOOKUP($A209,'Annual_Prices-Nominal'!$A$4:$X$39,MATCH('Forecast-Peak_OffPeak-Nominal'!U$3,'Annual_Prices-Nominal'!$A$3:$X$3,0),FALSE)</f>
        <v>52.46</v>
      </c>
      <c r="V209" s="32">
        <f>VLOOKUP($A209,'Annual_Prices-Nominal'!$A$4:$X$39,MATCH('Forecast-Peak_OffPeak-Nominal'!V$3,'Annual_Prices-Nominal'!$A$3:$X$3,0),FALSE)</f>
        <v>54.775220869565217</v>
      </c>
      <c r="W209" s="32">
        <f>VLOOKUP($A209,'Annual_Prices-Nominal'!$A$4:$X$39,MATCH('Forecast-Peak_OffPeak-Nominal'!W$3,'Annual_Prices-Nominal'!$A$3:$X$3,0),FALSE)</f>
        <v>21.6</v>
      </c>
      <c r="X209" s="32">
        <f>VLOOKUP($A209,'Annual_Prices-Nominal'!$A$4:$X$39,MATCH('Forecast-Peak_OffPeak-Nominal'!X$3,'Annual_Prices-Nominal'!$A$3:$X$3,0),FALSE)</f>
        <v>18.559999999999999</v>
      </c>
      <c r="Y209" s="38">
        <f>VLOOKUP($A209,'Annual_Prices-Nominal'!$A$4:$X$39,MATCH('Forecast-Peak_OffPeak-Nominal'!Y$3,'Annual_Prices-Nominal'!$A$3:$X$3,0),FALSE)</f>
        <v>48.194893617021279</v>
      </c>
      <c r="AA209" s="31">
        <v>5.55</v>
      </c>
      <c r="AB209" s="32">
        <v>5.15</v>
      </c>
      <c r="AC209" s="32">
        <v>5.0199999999999996</v>
      </c>
      <c r="AD209" s="32">
        <v>5.65</v>
      </c>
      <c r="AE209" s="32">
        <v>5.52</v>
      </c>
      <c r="AF209" s="32">
        <v>5.37</v>
      </c>
      <c r="AG209" s="38">
        <v>0.41938548775753348</v>
      </c>
      <c r="AI209" s="32">
        <v>5.9632510848547851</v>
      </c>
      <c r="AJ209" s="38">
        <v>5.5962574339176525</v>
      </c>
      <c r="AL209" s="33">
        <v>0.73560948571143026</v>
      </c>
      <c r="AM209" s="33">
        <v>0.9569697720735918</v>
      </c>
      <c r="AO209" s="34">
        <f>VLOOKUP($A209,'Annual_Prices-Nominal'!$A$4:$CH$39,MATCH('Forecast-Peak_OffPeak-Nominal'!AO$3,'Annual_Prices-Nominal'!$A$3:$CH$3,0),FALSE)</f>
        <v>2</v>
      </c>
      <c r="AP209" s="35">
        <f>VLOOKUP($A209,'Annual_Prices-Nominal'!$A$4:$CH$39,MATCH('Forecast-Peak_OffPeak-Nominal'!AP$3,'Annual_Prices-Nominal'!$A$3:$CH$3,0),FALSE)</f>
        <v>2</v>
      </c>
      <c r="AQ209" s="36">
        <f>IF(AND(MONTH($B209)&gt;=5,MONTH($B209)&lt;=9),VLOOKUP($A209,'Annual_Prices-Nominal'!$A$1:$AQ$39,MATCH('Forecast-Peak_OffPeak-Nominal'!AQ$2,'Annual_Prices-Nominal'!$A$2:$AQ$2,0),FALSE),0)</f>
        <v>0</v>
      </c>
      <c r="AR209" s="37">
        <f>IF(AND(MONTH($B209)&gt;=5,MONTH($B209)&lt;=9),VLOOKUP($A209,'Annual_Prices-Nominal'!$A$1:$AQ$39,MATCH('Forecast-Peak_OffPeak-Nominal'!AR$2,'Annual_Prices-Nominal'!$A$2:$AQ$2,0),FALSE),0)</f>
        <v>0</v>
      </c>
      <c r="AT209" s="83">
        <f>VLOOKUP($A209,'Annual_Prices-Nominal'!$A$4:$CH$39,MATCH('Forecast-Peak_OffPeak-Nominal'!AT$3,'Annual_Prices-Nominal'!$A$3:$CH$3,0),FALSE)</f>
        <v>21.7</v>
      </c>
      <c r="AU209" s="38">
        <f>VLOOKUP($A209,'Annual_Prices-Nominal'!$A$4:$CH$39,MATCH('Forecast-Peak_OffPeak-Nominal'!AU$3,'Annual_Prices-Nominal'!$A$3:$CH$3,0),FALSE)</f>
        <v>21.7</v>
      </c>
      <c r="AV209" s="38">
        <f>VLOOKUP($A209,'Annual_Prices-Nominal'!$A$4:$CH$39,MATCH('Forecast-Peak_OffPeak-Nominal'!AV$3,'Annual_Prices-Nominal'!$A$3:$CH$3,0),FALSE)</f>
        <v>0</v>
      </c>
      <c r="AX209" s="31">
        <f t="shared" si="24"/>
        <v>7.8516252427184465</v>
      </c>
      <c r="AY209" s="32">
        <f t="shared" si="25"/>
        <v>8.4014376163873372</v>
      </c>
      <c r="AZ209" s="32">
        <f t="shared" si="26"/>
        <v>8.4162290502793287</v>
      </c>
      <c r="BA209" s="32">
        <f t="shared" si="27"/>
        <v>6.7699275362318838</v>
      </c>
      <c r="BB209" s="32">
        <f t="shared" si="28"/>
        <v>6.6702898550724647</v>
      </c>
      <c r="BC209" s="38">
        <f t="shared" si="29"/>
        <v>6.4283185840707961</v>
      </c>
      <c r="BE209" s="60">
        <v>243.84249305017033</v>
      </c>
      <c r="BF209" s="38">
        <v>323.94599340406216</v>
      </c>
      <c r="BH209" s="31">
        <f>VLOOKUP($A209,'Annual_Prices-Nominal'!$A:$CA,MATCH(BH$3,'Annual_Prices-Nominal'!$A$3:$CA$3,0),0)</f>
        <v>37</v>
      </c>
      <c r="BI209" s="31">
        <f>VLOOKUP($A209,'Annual_Prices-Nominal'!$A:$CA,MATCH(BI$3,'Annual_Prices-Nominal'!$A$3:$CA$3,0),0)</f>
        <v>2.4914640000000001</v>
      </c>
      <c r="BJ209" s="32">
        <f>VLOOKUP($A209,'Annual_Prices-Nominal'!$A:$CA,MATCH(BJ$3,'Annual_Prices-Nominal'!$A$3:$CA$3,0),0)</f>
        <v>2.4914640000000001</v>
      </c>
      <c r="BK209" s="32">
        <f>VLOOKUP($A209,'Annual_Prices-Nominal'!$A:$CA,MATCH(BK$3,'Annual_Prices-Nominal'!$A$3:$CA$3,0),0)</f>
        <v>14.08</v>
      </c>
      <c r="BL209" s="32">
        <f>VLOOKUP($A209,'Annual_Prices-Nominal'!$A:$CA,MATCH(BL$3,'Annual_Prices-Nominal'!$A$3:$CA$3,0),0)</f>
        <v>14.08</v>
      </c>
      <c r="BM209" s="32">
        <f>VLOOKUP($A209,'Annual_Prices-Nominal'!$A:$CA,MATCH(BM$3,'Annual_Prices-Nominal'!$A$3:$CA$3,0),0)</f>
        <v>4.22</v>
      </c>
      <c r="BN209" s="32">
        <f>VLOOKUP($A209,'Annual_Prices-Nominal'!$A:$CA,MATCH(BN$3,'Annual_Prices-Nominal'!$A$3:$CA$3,0),0)</f>
        <v>4.22</v>
      </c>
      <c r="BO209" s="32">
        <f>VLOOKUP($A209,'Annual_Prices-Nominal'!$A:$CA,MATCH(BO$3,'Annual_Prices-Nominal'!$A$3:$CA$3,0),0)</f>
        <v>4.22</v>
      </c>
      <c r="BP209" s="32">
        <f>VLOOKUP($A209,'Annual_Prices-Nominal'!$A:$CA,MATCH(BP$3,'Annual_Prices-Nominal'!$A$3:$CA$3,0),0)</f>
        <v>4.22</v>
      </c>
      <c r="BQ209" s="32">
        <f>VLOOKUP($A209,'Annual_Prices-Nominal'!$A:$CA,MATCH(BQ$3,'Annual_Prices-Nominal'!$A$3:$CA$3,0),0)</f>
        <v>14.08</v>
      </c>
      <c r="BR209" s="32">
        <f>VLOOKUP($A209,'Annual_Prices-Nominal'!$A:$CA,MATCH(BR$3,'Annual_Prices-Nominal'!$A$3:$CA$3,0),0)</f>
        <v>22.53</v>
      </c>
      <c r="BS209" s="32">
        <f>VLOOKUP($A209,'Annual_Prices-Nominal'!$A:$CA,MATCH(BS$3,'Annual_Prices-Nominal'!$A$3:$CA$3,0),0)</f>
        <v>21.12</v>
      </c>
      <c r="BT209" s="32">
        <f>VLOOKUP($A209,'Annual_Prices-Nominal'!$A:$CA,MATCH(BT$3,'Annual_Prices-Nominal'!$A$3:$CA$3,0),0)</f>
        <v>16.899999999999999</v>
      </c>
      <c r="BU209" s="32">
        <f>VLOOKUP($A209,'Annual_Prices-Nominal'!$A:$CA,MATCH(BU$3,'Annual_Prices-Nominal'!$A$3:$CA$3,0),0)</f>
        <v>16.899999999999999</v>
      </c>
      <c r="BV209" s="32">
        <f>VLOOKUP($A209,'Annual_Prices-Nominal'!$A:$CA,MATCH(BV$3,'Annual_Prices-Nominal'!$A$3:$CA$3,0),0)</f>
        <v>16.899999999999999</v>
      </c>
      <c r="BW209" s="32">
        <f>VLOOKUP($A209,'Annual_Prices-Nominal'!$A:$CA,MATCH(BW$3,'Annual_Prices-Nominal'!$A$3:$CA$3,0),0)</f>
        <v>14.08</v>
      </c>
      <c r="BX209" s="32">
        <f>VLOOKUP($A209,'Annual_Prices-Nominal'!$A:$CA,MATCH(BX$3,'Annual_Prices-Nominal'!$A$3:$CA$3,0),0)</f>
        <v>7.04</v>
      </c>
      <c r="BY209" s="32">
        <f>VLOOKUP($A209,'Annual_Prices-Nominal'!$A:$CA,MATCH(BY$3,'Annual_Prices-Nominal'!$A$3:$CA$3,0),0)</f>
        <v>4.22</v>
      </c>
      <c r="BZ209" s="32">
        <f>VLOOKUP($A209,'Annual_Prices-Nominal'!$A:$CA,MATCH(BZ$3,'Annual_Prices-Nominal'!$A$3:$CA$3,0),0)</f>
        <v>4.22</v>
      </c>
      <c r="CA209" s="32">
        <f>VLOOKUP($A209,'Annual_Prices-Nominal'!$A:$CA,MATCH(CA$3,'Annual_Prices-Nominal'!$A$3:$CA$3,0),0)</f>
        <v>4.2861719999999996</v>
      </c>
      <c r="CB209" s="38">
        <f>VLOOKUP($A209,'Annual_Prices-Nominal'!$A:$CA,MATCH(CB$3,'Annual_Prices-Nominal'!$A$3:$CA$3,0),0)</f>
        <v>1.1641109999999999</v>
      </c>
      <c r="CD209" s="39">
        <f>VLOOKUP($A209,GDP!$A$8:$D$50,3,0)</f>
        <v>2.0497259374438762E-2</v>
      </c>
    </row>
    <row r="210" spans="1:82" ht="14.4" x14ac:dyDescent="0.3">
      <c r="A210" s="23">
        <f t="shared" si="30"/>
        <v>2040</v>
      </c>
      <c r="B210" s="27">
        <f t="shared" si="31"/>
        <v>51196</v>
      </c>
      <c r="C210" s="31">
        <v>35.218539999999997</v>
      </c>
      <c r="D210" s="32">
        <v>35.058230000000002</v>
      </c>
      <c r="E210" s="32">
        <v>40.354480000000002</v>
      </c>
      <c r="F210" s="32">
        <v>39.317070000000001</v>
      </c>
      <c r="G210" s="32">
        <v>40.415329999999997</v>
      </c>
      <c r="H210" s="32">
        <v>38.21407</v>
      </c>
      <c r="I210" s="32">
        <v>33.92</v>
      </c>
      <c r="J210" s="32">
        <v>36.869999999999997</v>
      </c>
      <c r="K210" s="32">
        <v>33.880000000000003</v>
      </c>
      <c r="L210" s="32">
        <v>36.93</v>
      </c>
      <c r="M210" s="32">
        <v>31.59</v>
      </c>
      <c r="N210" s="32">
        <v>36.14</v>
      </c>
      <c r="P210" s="32">
        <f>VLOOKUP($A210,'Annual_Prices-Nominal'!$A$4:$X$39,MATCH('Forecast-Peak_OffPeak-Nominal'!P$3,'Annual_Prices-Nominal'!$A$3:$X$3,0),FALSE)</f>
        <v>188.126</v>
      </c>
      <c r="Q210" s="32">
        <f>VLOOKUP($A210,'Annual_Prices-Nominal'!$A$4:$X$39,MATCH('Forecast-Peak_OffPeak-Nominal'!Q$3,'Annual_Prices-Nominal'!$A$3:$X$3,0),FALSE)</f>
        <v>189.72</v>
      </c>
      <c r="R210" s="32">
        <f>VLOOKUP($A210,'Annual_Prices-Nominal'!$A$4:$X$39,MATCH('Forecast-Peak_OffPeak-Nominal'!R$3,'Annual_Prices-Nominal'!$A$3:$X$3,0),FALSE)</f>
        <v>186.27</v>
      </c>
      <c r="S210" s="32">
        <f>VLOOKUP($A210,'Annual_Prices-Nominal'!$A$4:$X$39,MATCH('Forecast-Peak_OffPeak-Nominal'!S$3,'Annual_Prices-Nominal'!$A$3:$X$3,0),FALSE)</f>
        <v>185.33</v>
      </c>
      <c r="T210" s="32">
        <f>VLOOKUP($A210,'Annual_Prices-Nominal'!$A$4:$X$39,MATCH('Forecast-Peak_OffPeak-Nominal'!T$3,'Annual_Prices-Nominal'!$A$3:$X$3,0),FALSE)</f>
        <v>55.135803429657244</v>
      </c>
      <c r="U210" s="32">
        <f>VLOOKUP($A210,'Annual_Prices-Nominal'!$A$4:$X$39,MATCH('Forecast-Peak_OffPeak-Nominal'!U$3,'Annual_Prices-Nominal'!$A$3:$X$3,0),FALSE)</f>
        <v>52.46</v>
      </c>
      <c r="V210" s="32">
        <f>VLOOKUP($A210,'Annual_Prices-Nominal'!$A$4:$X$39,MATCH('Forecast-Peak_OffPeak-Nominal'!V$3,'Annual_Prices-Nominal'!$A$3:$X$3,0),FALSE)</f>
        <v>54.775220869565217</v>
      </c>
      <c r="W210" s="32">
        <f>VLOOKUP($A210,'Annual_Prices-Nominal'!$A$4:$X$39,MATCH('Forecast-Peak_OffPeak-Nominal'!W$3,'Annual_Prices-Nominal'!$A$3:$X$3,0),FALSE)</f>
        <v>21.6</v>
      </c>
      <c r="X210" s="32">
        <f>VLOOKUP($A210,'Annual_Prices-Nominal'!$A$4:$X$39,MATCH('Forecast-Peak_OffPeak-Nominal'!X$3,'Annual_Prices-Nominal'!$A$3:$X$3,0),FALSE)</f>
        <v>18.559999999999999</v>
      </c>
      <c r="Y210" s="38">
        <f>VLOOKUP($A210,'Annual_Prices-Nominal'!$A$4:$X$39,MATCH('Forecast-Peak_OffPeak-Nominal'!Y$3,'Annual_Prices-Nominal'!$A$3:$X$3,0),FALSE)</f>
        <v>48.194893617021279</v>
      </c>
      <c r="AA210" s="31">
        <v>5.46</v>
      </c>
      <c r="AB210" s="32">
        <v>5.04</v>
      </c>
      <c r="AC210" s="32">
        <v>4.58</v>
      </c>
      <c r="AD210" s="32">
        <v>5.55</v>
      </c>
      <c r="AE210" s="32">
        <v>5.44</v>
      </c>
      <c r="AF210" s="32">
        <v>5.27</v>
      </c>
      <c r="AG210" s="38">
        <v>0.41938548775753348</v>
      </c>
      <c r="AI210" s="32">
        <v>5.8763597979019755</v>
      </c>
      <c r="AJ210" s="38">
        <v>5.5093661469648429</v>
      </c>
      <c r="AL210" s="33">
        <v>0.73439776458264971</v>
      </c>
      <c r="AM210" s="33">
        <v>0.95575805094481137</v>
      </c>
      <c r="AO210" s="34">
        <f>VLOOKUP($A210,'Annual_Prices-Nominal'!$A$4:$CH$39,MATCH('Forecast-Peak_OffPeak-Nominal'!AO$3,'Annual_Prices-Nominal'!$A$3:$CH$3,0),FALSE)</f>
        <v>2</v>
      </c>
      <c r="AP210" s="35">
        <f>VLOOKUP($A210,'Annual_Prices-Nominal'!$A$4:$CH$39,MATCH('Forecast-Peak_OffPeak-Nominal'!AP$3,'Annual_Prices-Nominal'!$A$3:$CH$3,0),FALSE)</f>
        <v>2</v>
      </c>
      <c r="AQ210" s="36">
        <f>IF(AND(MONTH($B210)&gt;=5,MONTH($B210)&lt;=9),VLOOKUP($A210,'Annual_Prices-Nominal'!$A$1:$AQ$39,MATCH('Forecast-Peak_OffPeak-Nominal'!AQ$2,'Annual_Prices-Nominal'!$A$2:$AQ$2,0),FALSE),0)</f>
        <v>0</v>
      </c>
      <c r="AR210" s="37">
        <f>IF(AND(MONTH($B210)&gt;=5,MONTH($B210)&lt;=9),VLOOKUP($A210,'Annual_Prices-Nominal'!$A$1:$AQ$39,MATCH('Forecast-Peak_OffPeak-Nominal'!AR$2,'Annual_Prices-Nominal'!$A$2:$AQ$2,0),FALSE),0)</f>
        <v>0</v>
      </c>
      <c r="AT210" s="83">
        <f>VLOOKUP($A210,'Annual_Prices-Nominal'!$A$4:$CH$39,MATCH('Forecast-Peak_OffPeak-Nominal'!AT$3,'Annual_Prices-Nominal'!$A$3:$CH$3,0),FALSE)</f>
        <v>21.7</v>
      </c>
      <c r="AU210" s="38">
        <f>VLOOKUP($A210,'Annual_Prices-Nominal'!$A$4:$CH$39,MATCH('Forecast-Peak_OffPeak-Nominal'!AU$3,'Annual_Prices-Nominal'!$A$3:$CH$3,0),FALSE)</f>
        <v>21.7</v>
      </c>
      <c r="AV210" s="38">
        <f>VLOOKUP($A210,'Annual_Prices-Nominal'!$A$4:$CH$39,MATCH('Forecast-Peak_OffPeak-Nominal'!AV$3,'Annual_Prices-Nominal'!$A$3:$CH$3,0),FALSE)</f>
        <v>0</v>
      </c>
      <c r="AX210" s="31">
        <f t="shared" si="24"/>
        <v>6.9878055555555552</v>
      </c>
      <c r="AY210" s="32">
        <f t="shared" si="25"/>
        <v>7.657396584440229</v>
      </c>
      <c r="AZ210" s="32">
        <f t="shared" si="26"/>
        <v>7.6689430740037956</v>
      </c>
      <c r="BA210" s="32">
        <f t="shared" si="27"/>
        <v>6.2352941176470589</v>
      </c>
      <c r="BB210" s="32">
        <f t="shared" si="28"/>
        <v>6.2279411764705879</v>
      </c>
      <c r="BC210" s="38">
        <f t="shared" si="29"/>
        <v>5.6918918918918919</v>
      </c>
      <c r="BE210" s="60">
        <v>243.84249305017033</v>
      </c>
      <c r="BF210" s="38">
        <v>323.94599340406216</v>
      </c>
      <c r="BH210" s="31">
        <f>VLOOKUP($A210,'Annual_Prices-Nominal'!$A:$CA,MATCH(BH$3,'Annual_Prices-Nominal'!$A$3:$CA$3,0),0)</f>
        <v>37</v>
      </c>
      <c r="BI210" s="31">
        <f>VLOOKUP($A210,'Annual_Prices-Nominal'!$A:$CA,MATCH(BI$3,'Annual_Prices-Nominal'!$A$3:$CA$3,0),0)</f>
        <v>2.4914640000000001</v>
      </c>
      <c r="BJ210" s="32">
        <f>VLOOKUP($A210,'Annual_Prices-Nominal'!$A:$CA,MATCH(BJ$3,'Annual_Prices-Nominal'!$A$3:$CA$3,0),0)</f>
        <v>2.4914640000000001</v>
      </c>
      <c r="BK210" s="32">
        <f>VLOOKUP($A210,'Annual_Prices-Nominal'!$A:$CA,MATCH(BK$3,'Annual_Prices-Nominal'!$A$3:$CA$3,0),0)</f>
        <v>14.08</v>
      </c>
      <c r="BL210" s="32">
        <f>VLOOKUP($A210,'Annual_Prices-Nominal'!$A:$CA,MATCH(BL$3,'Annual_Prices-Nominal'!$A$3:$CA$3,0),0)</f>
        <v>14.08</v>
      </c>
      <c r="BM210" s="32">
        <f>VLOOKUP($A210,'Annual_Prices-Nominal'!$A:$CA,MATCH(BM$3,'Annual_Prices-Nominal'!$A$3:$CA$3,0),0)</f>
        <v>4.22</v>
      </c>
      <c r="BN210" s="32">
        <f>VLOOKUP($A210,'Annual_Prices-Nominal'!$A:$CA,MATCH(BN$3,'Annual_Prices-Nominal'!$A$3:$CA$3,0),0)</f>
        <v>4.22</v>
      </c>
      <c r="BO210" s="32">
        <f>VLOOKUP($A210,'Annual_Prices-Nominal'!$A:$CA,MATCH(BO$3,'Annual_Prices-Nominal'!$A$3:$CA$3,0),0)</f>
        <v>4.22</v>
      </c>
      <c r="BP210" s="32">
        <f>VLOOKUP($A210,'Annual_Prices-Nominal'!$A:$CA,MATCH(BP$3,'Annual_Prices-Nominal'!$A$3:$CA$3,0),0)</f>
        <v>4.22</v>
      </c>
      <c r="BQ210" s="32">
        <f>VLOOKUP($A210,'Annual_Prices-Nominal'!$A:$CA,MATCH(BQ$3,'Annual_Prices-Nominal'!$A$3:$CA$3,0),0)</f>
        <v>14.08</v>
      </c>
      <c r="BR210" s="32">
        <f>VLOOKUP($A210,'Annual_Prices-Nominal'!$A:$CA,MATCH(BR$3,'Annual_Prices-Nominal'!$A$3:$CA$3,0),0)</f>
        <v>22.53</v>
      </c>
      <c r="BS210" s="32">
        <f>VLOOKUP($A210,'Annual_Prices-Nominal'!$A:$CA,MATCH(BS$3,'Annual_Prices-Nominal'!$A$3:$CA$3,0),0)</f>
        <v>21.12</v>
      </c>
      <c r="BT210" s="32">
        <f>VLOOKUP($A210,'Annual_Prices-Nominal'!$A:$CA,MATCH(BT$3,'Annual_Prices-Nominal'!$A$3:$CA$3,0),0)</f>
        <v>16.899999999999999</v>
      </c>
      <c r="BU210" s="32">
        <f>VLOOKUP($A210,'Annual_Prices-Nominal'!$A:$CA,MATCH(BU$3,'Annual_Prices-Nominal'!$A$3:$CA$3,0),0)</f>
        <v>16.899999999999999</v>
      </c>
      <c r="BV210" s="32">
        <f>VLOOKUP($A210,'Annual_Prices-Nominal'!$A:$CA,MATCH(BV$3,'Annual_Prices-Nominal'!$A$3:$CA$3,0),0)</f>
        <v>16.899999999999999</v>
      </c>
      <c r="BW210" s="32">
        <f>VLOOKUP($A210,'Annual_Prices-Nominal'!$A:$CA,MATCH(BW$3,'Annual_Prices-Nominal'!$A$3:$CA$3,0),0)</f>
        <v>14.08</v>
      </c>
      <c r="BX210" s="32">
        <f>VLOOKUP($A210,'Annual_Prices-Nominal'!$A:$CA,MATCH(BX$3,'Annual_Prices-Nominal'!$A$3:$CA$3,0),0)</f>
        <v>7.04</v>
      </c>
      <c r="BY210" s="32">
        <f>VLOOKUP($A210,'Annual_Prices-Nominal'!$A:$CA,MATCH(BY$3,'Annual_Prices-Nominal'!$A$3:$CA$3,0),0)</f>
        <v>4.22</v>
      </c>
      <c r="BZ210" s="32">
        <f>VLOOKUP($A210,'Annual_Prices-Nominal'!$A:$CA,MATCH(BZ$3,'Annual_Prices-Nominal'!$A$3:$CA$3,0),0)</f>
        <v>4.22</v>
      </c>
      <c r="CA210" s="32">
        <f>VLOOKUP($A210,'Annual_Prices-Nominal'!$A:$CA,MATCH(CA$3,'Annual_Prices-Nominal'!$A$3:$CA$3,0),0)</f>
        <v>4.2861719999999996</v>
      </c>
      <c r="CB210" s="38">
        <f>VLOOKUP($A210,'Annual_Prices-Nominal'!$A:$CA,MATCH(CB$3,'Annual_Prices-Nominal'!$A$3:$CA$3,0),0)</f>
        <v>1.1641109999999999</v>
      </c>
      <c r="CD210" s="39">
        <f>VLOOKUP($A210,GDP!$A$8:$D$50,3,0)</f>
        <v>2.0497259374438762E-2</v>
      </c>
    </row>
    <row r="211" spans="1:82" ht="14.4" x14ac:dyDescent="0.3">
      <c r="A211" s="23">
        <f t="shared" si="30"/>
        <v>2040</v>
      </c>
      <c r="B211" s="27">
        <f t="shared" si="31"/>
        <v>51227</v>
      </c>
      <c r="C211" s="31">
        <v>34.546669999999999</v>
      </c>
      <c r="D211" s="32">
        <v>34.19191</v>
      </c>
      <c r="E211" s="32">
        <v>39.255290000000002</v>
      </c>
      <c r="F211" s="32">
        <v>37.863250000000001</v>
      </c>
      <c r="G211" s="32">
        <v>39.123939999999997</v>
      </c>
      <c r="H211" s="32">
        <v>37.272959999999998</v>
      </c>
      <c r="I211" s="32">
        <v>34.299999999999997</v>
      </c>
      <c r="J211" s="32">
        <v>35.32</v>
      </c>
      <c r="K211" s="32">
        <v>34.340000000000003</v>
      </c>
      <c r="L211" s="32">
        <v>35.369999999999997</v>
      </c>
      <c r="M211" s="32">
        <v>32.869999999999997</v>
      </c>
      <c r="N211" s="32">
        <v>34.549999999999997</v>
      </c>
      <c r="P211" s="32">
        <f>VLOOKUP($A211,'Annual_Prices-Nominal'!$A$4:$X$39,MATCH('Forecast-Peak_OffPeak-Nominal'!P$3,'Annual_Prices-Nominal'!$A$3:$X$3,0),FALSE)</f>
        <v>188.126</v>
      </c>
      <c r="Q211" s="32">
        <f>VLOOKUP($A211,'Annual_Prices-Nominal'!$A$4:$X$39,MATCH('Forecast-Peak_OffPeak-Nominal'!Q$3,'Annual_Prices-Nominal'!$A$3:$X$3,0),FALSE)</f>
        <v>189.72</v>
      </c>
      <c r="R211" s="32">
        <f>VLOOKUP($A211,'Annual_Prices-Nominal'!$A$4:$X$39,MATCH('Forecast-Peak_OffPeak-Nominal'!R$3,'Annual_Prices-Nominal'!$A$3:$X$3,0),FALSE)</f>
        <v>186.27</v>
      </c>
      <c r="S211" s="32">
        <f>VLOOKUP($A211,'Annual_Prices-Nominal'!$A$4:$X$39,MATCH('Forecast-Peak_OffPeak-Nominal'!S$3,'Annual_Prices-Nominal'!$A$3:$X$3,0),FALSE)</f>
        <v>185.33</v>
      </c>
      <c r="T211" s="32">
        <f>VLOOKUP($A211,'Annual_Prices-Nominal'!$A$4:$X$39,MATCH('Forecast-Peak_OffPeak-Nominal'!T$3,'Annual_Prices-Nominal'!$A$3:$X$3,0),FALSE)</f>
        <v>55.135803429657244</v>
      </c>
      <c r="U211" s="32">
        <f>VLOOKUP($A211,'Annual_Prices-Nominal'!$A$4:$X$39,MATCH('Forecast-Peak_OffPeak-Nominal'!U$3,'Annual_Prices-Nominal'!$A$3:$X$3,0),FALSE)</f>
        <v>52.46</v>
      </c>
      <c r="V211" s="32">
        <f>VLOOKUP($A211,'Annual_Prices-Nominal'!$A$4:$X$39,MATCH('Forecast-Peak_OffPeak-Nominal'!V$3,'Annual_Prices-Nominal'!$A$3:$X$3,0),FALSE)</f>
        <v>54.775220869565217</v>
      </c>
      <c r="W211" s="32">
        <f>VLOOKUP($A211,'Annual_Prices-Nominal'!$A$4:$X$39,MATCH('Forecast-Peak_OffPeak-Nominal'!W$3,'Annual_Prices-Nominal'!$A$3:$X$3,0),FALSE)</f>
        <v>21.6</v>
      </c>
      <c r="X211" s="32">
        <f>VLOOKUP($A211,'Annual_Prices-Nominal'!$A$4:$X$39,MATCH('Forecast-Peak_OffPeak-Nominal'!X$3,'Annual_Prices-Nominal'!$A$3:$X$3,0),FALSE)</f>
        <v>18.559999999999999</v>
      </c>
      <c r="Y211" s="38">
        <f>VLOOKUP($A211,'Annual_Prices-Nominal'!$A$4:$X$39,MATCH('Forecast-Peak_OffPeak-Nominal'!Y$3,'Annual_Prices-Nominal'!$A$3:$X$3,0),FALSE)</f>
        <v>48.194893617021279</v>
      </c>
      <c r="AA211" s="31">
        <v>4.96</v>
      </c>
      <c r="AB211" s="32">
        <v>4.53</v>
      </c>
      <c r="AC211" s="32">
        <v>4.63</v>
      </c>
      <c r="AD211" s="32">
        <v>4.88</v>
      </c>
      <c r="AE211" s="32">
        <v>4.95</v>
      </c>
      <c r="AF211" s="32">
        <v>4.67</v>
      </c>
      <c r="AG211" s="38">
        <v>0.41938548775753348</v>
      </c>
      <c r="AI211" s="32">
        <v>5.3769518524880153</v>
      </c>
      <c r="AJ211" s="38">
        <v>5.0099582015508828</v>
      </c>
      <c r="AL211" s="33">
        <v>0.72430034494234619</v>
      </c>
      <c r="AM211" s="33">
        <v>0.94566063130450773</v>
      </c>
      <c r="AO211" s="34">
        <f>VLOOKUP($A211,'Annual_Prices-Nominal'!$A$4:$CH$39,MATCH('Forecast-Peak_OffPeak-Nominal'!AO$3,'Annual_Prices-Nominal'!$A$3:$CH$3,0),FALSE)</f>
        <v>2</v>
      </c>
      <c r="AP211" s="35">
        <f>VLOOKUP($A211,'Annual_Prices-Nominal'!$A$4:$CH$39,MATCH('Forecast-Peak_OffPeak-Nominal'!AP$3,'Annual_Prices-Nominal'!$A$3:$CH$3,0),FALSE)</f>
        <v>2</v>
      </c>
      <c r="AQ211" s="36">
        <f>IF(AND(MONTH($B211)&gt;=5,MONTH($B211)&lt;=9),VLOOKUP($A211,'Annual_Prices-Nominal'!$A$1:$AQ$39,MATCH('Forecast-Peak_OffPeak-Nominal'!AQ$2,'Annual_Prices-Nominal'!$A$2:$AQ$2,0),FALSE),0)</f>
        <v>0</v>
      </c>
      <c r="AR211" s="37">
        <f>IF(AND(MONTH($B211)&gt;=5,MONTH($B211)&lt;=9),VLOOKUP($A211,'Annual_Prices-Nominal'!$A$1:$AQ$39,MATCH('Forecast-Peak_OffPeak-Nominal'!AR$2,'Annual_Prices-Nominal'!$A$2:$AQ$2,0),FALSE),0)</f>
        <v>0</v>
      </c>
      <c r="AT211" s="83">
        <f>VLOOKUP($A211,'Annual_Prices-Nominal'!$A$4:$CH$39,MATCH('Forecast-Peak_OffPeak-Nominal'!AT$3,'Annual_Prices-Nominal'!$A$3:$CH$3,0),FALSE)</f>
        <v>21.7</v>
      </c>
      <c r="AU211" s="38">
        <f>VLOOKUP($A211,'Annual_Prices-Nominal'!$A$4:$CH$39,MATCH('Forecast-Peak_OffPeak-Nominal'!AU$3,'Annual_Prices-Nominal'!$A$3:$CH$3,0),FALSE)</f>
        <v>21.7</v>
      </c>
      <c r="AV211" s="38">
        <f>VLOOKUP($A211,'Annual_Prices-Nominal'!$A$4:$CH$39,MATCH('Forecast-Peak_OffPeak-Nominal'!AV$3,'Annual_Prices-Nominal'!$A$3:$CH$3,0),FALSE)</f>
        <v>0</v>
      </c>
      <c r="AX211" s="31">
        <f t="shared" si="24"/>
        <v>7.6261964679911696</v>
      </c>
      <c r="AY211" s="32">
        <f t="shared" si="25"/>
        <v>8.4058436830835124</v>
      </c>
      <c r="AZ211" s="32">
        <f t="shared" si="26"/>
        <v>8.3777173447537461</v>
      </c>
      <c r="BA211" s="32">
        <f t="shared" si="27"/>
        <v>6.9292929292929282</v>
      </c>
      <c r="BB211" s="32">
        <f t="shared" si="28"/>
        <v>6.9373737373737381</v>
      </c>
      <c r="BC211" s="38">
        <f t="shared" si="29"/>
        <v>6.735655737704918</v>
      </c>
      <c r="BE211" s="60">
        <v>243.84249305017033</v>
      </c>
      <c r="BF211" s="38">
        <v>323.94599340406216</v>
      </c>
      <c r="BH211" s="31">
        <f>VLOOKUP($A211,'Annual_Prices-Nominal'!$A:$CA,MATCH(BH$3,'Annual_Prices-Nominal'!$A$3:$CA$3,0),0)</f>
        <v>37</v>
      </c>
      <c r="BI211" s="31">
        <f>VLOOKUP($A211,'Annual_Prices-Nominal'!$A:$CA,MATCH(BI$3,'Annual_Prices-Nominal'!$A$3:$CA$3,0),0)</f>
        <v>2.4914640000000001</v>
      </c>
      <c r="BJ211" s="32">
        <f>VLOOKUP($A211,'Annual_Prices-Nominal'!$A:$CA,MATCH(BJ$3,'Annual_Prices-Nominal'!$A$3:$CA$3,0),0)</f>
        <v>2.4914640000000001</v>
      </c>
      <c r="BK211" s="32">
        <f>VLOOKUP($A211,'Annual_Prices-Nominal'!$A:$CA,MATCH(BK$3,'Annual_Prices-Nominal'!$A$3:$CA$3,0),0)</f>
        <v>14.08</v>
      </c>
      <c r="BL211" s="32">
        <f>VLOOKUP($A211,'Annual_Prices-Nominal'!$A:$CA,MATCH(BL$3,'Annual_Prices-Nominal'!$A$3:$CA$3,0),0)</f>
        <v>14.08</v>
      </c>
      <c r="BM211" s="32">
        <f>VLOOKUP($A211,'Annual_Prices-Nominal'!$A:$CA,MATCH(BM$3,'Annual_Prices-Nominal'!$A$3:$CA$3,0),0)</f>
        <v>4.22</v>
      </c>
      <c r="BN211" s="32">
        <f>VLOOKUP($A211,'Annual_Prices-Nominal'!$A:$CA,MATCH(BN$3,'Annual_Prices-Nominal'!$A$3:$CA$3,0),0)</f>
        <v>4.22</v>
      </c>
      <c r="BO211" s="32">
        <f>VLOOKUP($A211,'Annual_Prices-Nominal'!$A:$CA,MATCH(BO$3,'Annual_Prices-Nominal'!$A$3:$CA$3,0),0)</f>
        <v>4.22</v>
      </c>
      <c r="BP211" s="32">
        <f>VLOOKUP($A211,'Annual_Prices-Nominal'!$A:$CA,MATCH(BP$3,'Annual_Prices-Nominal'!$A$3:$CA$3,0),0)</f>
        <v>4.22</v>
      </c>
      <c r="BQ211" s="32">
        <f>VLOOKUP($A211,'Annual_Prices-Nominal'!$A:$CA,MATCH(BQ$3,'Annual_Prices-Nominal'!$A$3:$CA$3,0),0)</f>
        <v>14.08</v>
      </c>
      <c r="BR211" s="32">
        <f>VLOOKUP($A211,'Annual_Prices-Nominal'!$A:$CA,MATCH(BR$3,'Annual_Prices-Nominal'!$A$3:$CA$3,0),0)</f>
        <v>22.53</v>
      </c>
      <c r="BS211" s="32">
        <f>VLOOKUP($A211,'Annual_Prices-Nominal'!$A:$CA,MATCH(BS$3,'Annual_Prices-Nominal'!$A$3:$CA$3,0),0)</f>
        <v>21.12</v>
      </c>
      <c r="BT211" s="32">
        <f>VLOOKUP($A211,'Annual_Prices-Nominal'!$A:$CA,MATCH(BT$3,'Annual_Prices-Nominal'!$A$3:$CA$3,0),0)</f>
        <v>16.899999999999999</v>
      </c>
      <c r="BU211" s="32">
        <f>VLOOKUP($A211,'Annual_Prices-Nominal'!$A:$CA,MATCH(BU$3,'Annual_Prices-Nominal'!$A$3:$CA$3,0),0)</f>
        <v>16.899999999999999</v>
      </c>
      <c r="BV211" s="32">
        <f>VLOOKUP($A211,'Annual_Prices-Nominal'!$A:$CA,MATCH(BV$3,'Annual_Prices-Nominal'!$A$3:$CA$3,0),0)</f>
        <v>16.899999999999999</v>
      </c>
      <c r="BW211" s="32">
        <f>VLOOKUP($A211,'Annual_Prices-Nominal'!$A:$CA,MATCH(BW$3,'Annual_Prices-Nominal'!$A$3:$CA$3,0),0)</f>
        <v>14.08</v>
      </c>
      <c r="BX211" s="32">
        <f>VLOOKUP($A211,'Annual_Prices-Nominal'!$A:$CA,MATCH(BX$3,'Annual_Prices-Nominal'!$A$3:$CA$3,0),0)</f>
        <v>7.04</v>
      </c>
      <c r="BY211" s="32">
        <f>VLOOKUP($A211,'Annual_Prices-Nominal'!$A:$CA,MATCH(BY$3,'Annual_Prices-Nominal'!$A$3:$CA$3,0),0)</f>
        <v>4.22</v>
      </c>
      <c r="BZ211" s="32">
        <f>VLOOKUP($A211,'Annual_Prices-Nominal'!$A:$CA,MATCH(BZ$3,'Annual_Prices-Nominal'!$A$3:$CA$3,0),0)</f>
        <v>4.22</v>
      </c>
      <c r="CA211" s="32">
        <f>VLOOKUP($A211,'Annual_Prices-Nominal'!$A:$CA,MATCH(CA$3,'Annual_Prices-Nominal'!$A$3:$CA$3,0),0)</f>
        <v>4.2861719999999996</v>
      </c>
      <c r="CB211" s="38">
        <f>VLOOKUP($A211,'Annual_Prices-Nominal'!$A:$CA,MATCH(CB$3,'Annual_Prices-Nominal'!$A$3:$CA$3,0),0)</f>
        <v>1.1641109999999999</v>
      </c>
      <c r="CD211" s="39">
        <f>VLOOKUP($A211,GDP!$A$8:$D$50,3,0)</f>
        <v>2.0497259374438762E-2</v>
      </c>
    </row>
    <row r="212" spans="1:82" ht="14.4" x14ac:dyDescent="0.3">
      <c r="A212" s="23">
        <f t="shared" si="30"/>
        <v>2040</v>
      </c>
      <c r="B212" s="27">
        <f t="shared" si="31"/>
        <v>51257</v>
      </c>
      <c r="C212" s="31">
        <v>38.827910000000003</v>
      </c>
      <c r="D212" s="32">
        <v>35.142440000000001</v>
      </c>
      <c r="E212" s="32">
        <v>48.471420000000002</v>
      </c>
      <c r="F212" s="32">
        <v>40.382510000000003</v>
      </c>
      <c r="G212" s="32">
        <v>48.537979999999997</v>
      </c>
      <c r="H212" s="32">
        <v>38.7102</v>
      </c>
      <c r="I212" s="32">
        <v>38.56</v>
      </c>
      <c r="J212" s="32">
        <v>36.64</v>
      </c>
      <c r="K212" s="32">
        <v>38.380000000000003</v>
      </c>
      <c r="L212" s="32">
        <v>36.520000000000003</v>
      </c>
      <c r="M212" s="32">
        <v>37.14</v>
      </c>
      <c r="N212" s="32">
        <v>36.03</v>
      </c>
      <c r="P212" s="32">
        <f>VLOOKUP($A212,'Annual_Prices-Nominal'!$A$4:$X$39,MATCH('Forecast-Peak_OffPeak-Nominal'!P$3,'Annual_Prices-Nominal'!$A$3:$X$3,0),FALSE)</f>
        <v>188.126</v>
      </c>
      <c r="Q212" s="32">
        <f>VLOOKUP($A212,'Annual_Prices-Nominal'!$A$4:$X$39,MATCH('Forecast-Peak_OffPeak-Nominal'!Q$3,'Annual_Prices-Nominal'!$A$3:$X$3,0),FALSE)</f>
        <v>189.72</v>
      </c>
      <c r="R212" s="32">
        <f>VLOOKUP($A212,'Annual_Prices-Nominal'!$A$4:$X$39,MATCH('Forecast-Peak_OffPeak-Nominal'!R$3,'Annual_Prices-Nominal'!$A$3:$X$3,0),FALSE)</f>
        <v>186.27</v>
      </c>
      <c r="S212" s="32">
        <f>VLOOKUP($A212,'Annual_Prices-Nominal'!$A$4:$X$39,MATCH('Forecast-Peak_OffPeak-Nominal'!S$3,'Annual_Prices-Nominal'!$A$3:$X$3,0),FALSE)</f>
        <v>185.33</v>
      </c>
      <c r="T212" s="32">
        <f>VLOOKUP($A212,'Annual_Prices-Nominal'!$A$4:$X$39,MATCH('Forecast-Peak_OffPeak-Nominal'!T$3,'Annual_Prices-Nominal'!$A$3:$X$3,0),FALSE)</f>
        <v>55.135803429657244</v>
      </c>
      <c r="U212" s="32">
        <f>VLOOKUP($A212,'Annual_Prices-Nominal'!$A$4:$X$39,MATCH('Forecast-Peak_OffPeak-Nominal'!U$3,'Annual_Prices-Nominal'!$A$3:$X$3,0),FALSE)</f>
        <v>52.46</v>
      </c>
      <c r="V212" s="32">
        <f>VLOOKUP($A212,'Annual_Prices-Nominal'!$A$4:$X$39,MATCH('Forecast-Peak_OffPeak-Nominal'!V$3,'Annual_Prices-Nominal'!$A$3:$X$3,0),FALSE)</f>
        <v>54.775220869565217</v>
      </c>
      <c r="W212" s="32">
        <f>VLOOKUP($A212,'Annual_Prices-Nominal'!$A$4:$X$39,MATCH('Forecast-Peak_OffPeak-Nominal'!W$3,'Annual_Prices-Nominal'!$A$3:$X$3,0),FALSE)</f>
        <v>21.6</v>
      </c>
      <c r="X212" s="32">
        <f>VLOOKUP($A212,'Annual_Prices-Nominal'!$A$4:$X$39,MATCH('Forecast-Peak_OffPeak-Nominal'!X$3,'Annual_Prices-Nominal'!$A$3:$X$3,0),FALSE)</f>
        <v>18.559999999999999</v>
      </c>
      <c r="Y212" s="38">
        <f>VLOOKUP($A212,'Annual_Prices-Nominal'!$A$4:$X$39,MATCH('Forecast-Peak_OffPeak-Nominal'!Y$3,'Annual_Prices-Nominal'!$A$3:$X$3,0),FALSE)</f>
        <v>48.194893617021279</v>
      </c>
      <c r="AA212" s="31">
        <v>4.99</v>
      </c>
      <c r="AB212" s="32">
        <v>4.59</v>
      </c>
      <c r="AC212" s="32">
        <v>4.29</v>
      </c>
      <c r="AD212" s="32">
        <v>4.95</v>
      </c>
      <c r="AE212" s="32">
        <v>4.97</v>
      </c>
      <c r="AF212" s="32">
        <v>4.74</v>
      </c>
      <c r="AG212" s="38">
        <v>0.41938548775753348</v>
      </c>
      <c r="AI212" s="32">
        <v>5.403283161398595</v>
      </c>
      <c r="AJ212" s="38">
        <v>5.0362895104614624</v>
      </c>
      <c r="AL212" s="33">
        <v>0.71604167165585453</v>
      </c>
      <c r="AM212" s="33">
        <v>0.93740195801801629</v>
      </c>
      <c r="AO212" s="34">
        <f>VLOOKUP($A212,'Annual_Prices-Nominal'!$A$4:$CH$39,MATCH('Forecast-Peak_OffPeak-Nominal'!AO$3,'Annual_Prices-Nominal'!$A$3:$CH$3,0),FALSE)</f>
        <v>2</v>
      </c>
      <c r="AP212" s="35">
        <f>VLOOKUP($A212,'Annual_Prices-Nominal'!$A$4:$CH$39,MATCH('Forecast-Peak_OffPeak-Nominal'!AP$3,'Annual_Prices-Nominal'!$A$3:$CH$3,0),FALSE)</f>
        <v>2</v>
      </c>
      <c r="AQ212" s="36">
        <f>IF(AND(MONTH($B212)&gt;=5,MONTH($B212)&lt;=9),VLOOKUP($A212,'Annual_Prices-Nominal'!$A$1:$AQ$39,MATCH('Forecast-Peak_OffPeak-Nominal'!AQ$2,'Annual_Prices-Nominal'!$A$2:$AQ$2,0),FALSE),0)</f>
        <v>365</v>
      </c>
      <c r="AR212" s="37">
        <f>IF(AND(MONTH($B212)&gt;=5,MONTH($B212)&lt;=9),VLOOKUP($A212,'Annual_Prices-Nominal'!$A$1:$AQ$39,MATCH('Forecast-Peak_OffPeak-Nominal'!AR$2,'Annual_Prices-Nominal'!$A$2:$AQ$2,0),FALSE),0)</f>
        <v>2500</v>
      </c>
      <c r="AT212" s="83">
        <f>VLOOKUP($A212,'Annual_Prices-Nominal'!$A$4:$CH$39,MATCH('Forecast-Peak_OffPeak-Nominal'!AT$3,'Annual_Prices-Nominal'!$A$3:$CH$3,0),FALSE)</f>
        <v>21.7</v>
      </c>
      <c r="AU212" s="38">
        <f>VLOOKUP($A212,'Annual_Prices-Nominal'!$A$4:$CH$39,MATCH('Forecast-Peak_OffPeak-Nominal'!AU$3,'Annual_Prices-Nominal'!$A$3:$CH$3,0),FALSE)</f>
        <v>21.7</v>
      </c>
      <c r="AV212" s="38">
        <f>VLOOKUP($A212,'Annual_Prices-Nominal'!$A$4:$CH$39,MATCH('Forecast-Peak_OffPeak-Nominal'!AV$3,'Annual_Prices-Nominal'!$A$3:$CH$3,0),FALSE)</f>
        <v>0</v>
      </c>
      <c r="AX212" s="31">
        <f t="shared" si="24"/>
        <v>8.459239651416123</v>
      </c>
      <c r="AY212" s="32">
        <f t="shared" si="25"/>
        <v>10.226037974683544</v>
      </c>
      <c r="AZ212" s="32">
        <f t="shared" si="26"/>
        <v>10.24008016877637</v>
      </c>
      <c r="BA212" s="32">
        <f t="shared" si="27"/>
        <v>7.7585513078470836</v>
      </c>
      <c r="BB212" s="32">
        <f t="shared" si="28"/>
        <v>7.7223340040241455</v>
      </c>
      <c r="BC212" s="38">
        <f t="shared" si="29"/>
        <v>7.5030303030303029</v>
      </c>
      <c r="BE212" s="60">
        <v>243.84249305017033</v>
      </c>
      <c r="BF212" s="38">
        <v>323.94599340406216</v>
      </c>
      <c r="BH212" s="31">
        <f>VLOOKUP($A212,'Annual_Prices-Nominal'!$A:$CA,MATCH(BH$3,'Annual_Prices-Nominal'!$A$3:$CA$3,0),0)</f>
        <v>37</v>
      </c>
      <c r="BI212" s="31">
        <f>VLOOKUP($A212,'Annual_Prices-Nominal'!$A:$CA,MATCH(BI$3,'Annual_Prices-Nominal'!$A$3:$CA$3,0),0)</f>
        <v>2.4914640000000001</v>
      </c>
      <c r="BJ212" s="32">
        <f>VLOOKUP($A212,'Annual_Prices-Nominal'!$A:$CA,MATCH(BJ$3,'Annual_Prices-Nominal'!$A$3:$CA$3,0),0)</f>
        <v>2.4914640000000001</v>
      </c>
      <c r="BK212" s="32">
        <f>VLOOKUP($A212,'Annual_Prices-Nominal'!$A:$CA,MATCH(BK$3,'Annual_Prices-Nominal'!$A$3:$CA$3,0),0)</f>
        <v>14.08</v>
      </c>
      <c r="BL212" s="32">
        <f>VLOOKUP($A212,'Annual_Prices-Nominal'!$A:$CA,MATCH(BL$3,'Annual_Prices-Nominal'!$A$3:$CA$3,0),0)</f>
        <v>14.08</v>
      </c>
      <c r="BM212" s="32">
        <f>VLOOKUP($A212,'Annual_Prices-Nominal'!$A:$CA,MATCH(BM$3,'Annual_Prices-Nominal'!$A$3:$CA$3,0),0)</f>
        <v>4.22</v>
      </c>
      <c r="BN212" s="32">
        <f>VLOOKUP($A212,'Annual_Prices-Nominal'!$A:$CA,MATCH(BN$3,'Annual_Prices-Nominal'!$A$3:$CA$3,0),0)</f>
        <v>4.22</v>
      </c>
      <c r="BO212" s="32">
        <f>VLOOKUP($A212,'Annual_Prices-Nominal'!$A:$CA,MATCH(BO$3,'Annual_Prices-Nominal'!$A$3:$CA$3,0),0)</f>
        <v>4.22</v>
      </c>
      <c r="BP212" s="32">
        <f>VLOOKUP($A212,'Annual_Prices-Nominal'!$A:$CA,MATCH(BP$3,'Annual_Prices-Nominal'!$A$3:$CA$3,0),0)</f>
        <v>4.22</v>
      </c>
      <c r="BQ212" s="32">
        <f>VLOOKUP($A212,'Annual_Prices-Nominal'!$A:$CA,MATCH(BQ$3,'Annual_Prices-Nominal'!$A$3:$CA$3,0),0)</f>
        <v>14.08</v>
      </c>
      <c r="BR212" s="32">
        <f>VLOOKUP($A212,'Annual_Prices-Nominal'!$A:$CA,MATCH(BR$3,'Annual_Prices-Nominal'!$A$3:$CA$3,0),0)</f>
        <v>22.53</v>
      </c>
      <c r="BS212" s="32">
        <f>VLOOKUP($A212,'Annual_Prices-Nominal'!$A:$CA,MATCH(BS$3,'Annual_Prices-Nominal'!$A$3:$CA$3,0),0)</f>
        <v>21.12</v>
      </c>
      <c r="BT212" s="32">
        <f>VLOOKUP($A212,'Annual_Prices-Nominal'!$A:$CA,MATCH(BT$3,'Annual_Prices-Nominal'!$A$3:$CA$3,0),0)</f>
        <v>16.899999999999999</v>
      </c>
      <c r="BU212" s="32">
        <f>VLOOKUP($A212,'Annual_Prices-Nominal'!$A:$CA,MATCH(BU$3,'Annual_Prices-Nominal'!$A$3:$CA$3,0),0)</f>
        <v>16.899999999999999</v>
      </c>
      <c r="BV212" s="32">
        <f>VLOOKUP($A212,'Annual_Prices-Nominal'!$A:$CA,MATCH(BV$3,'Annual_Prices-Nominal'!$A$3:$CA$3,0),0)</f>
        <v>16.899999999999999</v>
      </c>
      <c r="BW212" s="32">
        <f>VLOOKUP($A212,'Annual_Prices-Nominal'!$A:$CA,MATCH(BW$3,'Annual_Prices-Nominal'!$A$3:$CA$3,0),0)</f>
        <v>14.08</v>
      </c>
      <c r="BX212" s="32">
        <f>VLOOKUP($A212,'Annual_Prices-Nominal'!$A:$CA,MATCH(BX$3,'Annual_Prices-Nominal'!$A$3:$CA$3,0),0)</f>
        <v>7.04</v>
      </c>
      <c r="BY212" s="32">
        <f>VLOOKUP($A212,'Annual_Prices-Nominal'!$A:$CA,MATCH(BY$3,'Annual_Prices-Nominal'!$A$3:$CA$3,0),0)</f>
        <v>4.22</v>
      </c>
      <c r="BZ212" s="32">
        <f>VLOOKUP($A212,'Annual_Prices-Nominal'!$A:$CA,MATCH(BZ$3,'Annual_Prices-Nominal'!$A$3:$CA$3,0),0)</f>
        <v>4.22</v>
      </c>
      <c r="CA212" s="32">
        <f>VLOOKUP($A212,'Annual_Prices-Nominal'!$A:$CA,MATCH(CA$3,'Annual_Prices-Nominal'!$A$3:$CA$3,0),0)</f>
        <v>4.2861719999999996</v>
      </c>
      <c r="CB212" s="38">
        <f>VLOOKUP($A212,'Annual_Prices-Nominal'!$A:$CA,MATCH(CB$3,'Annual_Prices-Nominal'!$A$3:$CA$3,0),0)</f>
        <v>1.1641109999999999</v>
      </c>
      <c r="CD212" s="39">
        <f>VLOOKUP($A212,GDP!$A$8:$D$50,3,0)</f>
        <v>2.0497259374438762E-2</v>
      </c>
    </row>
    <row r="213" spans="1:82" ht="14.4" x14ac:dyDescent="0.3">
      <c r="A213" s="23">
        <f t="shared" si="30"/>
        <v>2040</v>
      </c>
      <c r="B213" s="27">
        <f t="shared" si="31"/>
        <v>51288</v>
      </c>
      <c r="C213" s="31">
        <v>42.725900000000003</v>
      </c>
      <c r="D213" s="32">
        <v>37.412109999999998</v>
      </c>
      <c r="E213" s="32">
        <v>51.561639999999997</v>
      </c>
      <c r="F213" s="32">
        <v>43.640770000000003</v>
      </c>
      <c r="G213" s="32">
        <v>52.146180000000001</v>
      </c>
      <c r="H213" s="32">
        <v>43.273679999999999</v>
      </c>
      <c r="I213" s="32">
        <v>36.65</v>
      </c>
      <c r="J213" s="32">
        <v>36.25</v>
      </c>
      <c r="K213" s="32">
        <v>36.22</v>
      </c>
      <c r="L213" s="32">
        <v>35.71</v>
      </c>
      <c r="M213" s="32">
        <v>35.6</v>
      </c>
      <c r="N213" s="32">
        <v>35.06</v>
      </c>
      <c r="P213" s="32">
        <f>VLOOKUP($A213,'Annual_Prices-Nominal'!$A$4:$X$39,MATCH('Forecast-Peak_OffPeak-Nominal'!P$3,'Annual_Prices-Nominal'!$A$3:$X$3,0),FALSE)</f>
        <v>188.126</v>
      </c>
      <c r="Q213" s="32">
        <f>VLOOKUP($A213,'Annual_Prices-Nominal'!$A$4:$X$39,MATCH('Forecast-Peak_OffPeak-Nominal'!Q$3,'Annual_Prices-Nominal'!$A$3:$X$3,0),FALSE)</f>
        <v>189.72</v>
      </c>
      <c r="R213" s="32">
        <f>VLOOKUP($A213,'Annual_Prices-Nominal'!$A$4:$X$39,MATCH('Forecast-Peak_OffPeak-Nominal'!R$3,'Annual_Prices-Nominal'!$A$3:$X$3,0),FALSE)</f>
        <v>186.27</v>
      </c>
      <c r="S213" s="32">
        <f>VLOOKUP($A213,'Annual_Prices-Nominal'!$A$4:$X$39,MATCH('Forecast-Peak_OffPeak-Nominal'!S$3,'Annual_Prices-Nominal'!$A$3:$X$3,0),FALSE)</f>
        <v>185.33</v>
      </c>
      <c r="T213" s="32">
        <f>VLOOKUP($A213,'Annual_Prices-Nominal'!$A$4:$X$39,MATCH('Forecast-Peak_OffPeak-Nominal'!T$3,'Annual_Prices-Nominal'!$A$3:$X$3,0),FALSE)</f>
        <v>55.135803429657244</v>
      </c>
      <c r="U213" s="32">
        <f>VLOOKUP($A213,'Annual_Prices-Nominal'!$A$4:$X$39,MATCH('Forecast-Peak_OffPeak-Nominal'!U$3,'Annual_Prices-Nominal'!$A$3:$X$3,0),FALSE)</f>
        <v>52.46</v>
      </c>
      <c r="V213" s="32">
        <f>VLOOKUP($A213,'Annual_Prices-Nominal'!$A$4:$X$39,MATCH('Forecast-Peak_OffPeak-Nominal'!V$3,'Annual_Prices-Nominal'!$A$3:$X$3,0),FALSE)</f>
        <v>54.775220869565217</v>
      </c>
      <c r="W213" s="32">
        <f>VLOOKUP($A213,'Annual_Prices-Nominal'!$A$4:$X$39,MATCH('Forecast-Peak_OffPeak-Nominal'!W$3,'Annual_Prices-Nominal'!$A$3:$X$3,0),FALSE)</f>
        <v>21.6</v>
      </c>
      <c r="X213" s="32">
        <f>VLOOKUP($A213,'Annual_Prices-Nominal'!$A$4:$X$39,MATCH('Forecast-Peak_OffPeak-Nominal'!X$3,'Annual_Prices-Nominal'!$A$3:$X$3,0),FALSE)</f>
        <v>18.559999999999999</v>
      </c>
      <c r="Y213" s="38">
        <f>VLOOKUP($A213,'Annual_Prices-Nominal'!$A$4:$X$39,MATCH('Forecast-Peak_OffPeak-Nominal'!Y$3,'Annual_Prices-Nominal'!$A$3:$X$3,0),FALSE)</f>
        <v>48.194893617021279</v>
      </c>
      <c r="AA213" s="31">
        <v>4.96</v>
      </c>
      <c r="AB213" s="32">
        <v>4.6100000000000003</v>
      </c>
      <c r="AC213" s="32">
        <v>4.58</v>
      </c>
      <c r="AD213" s="32">
        <v>4.97</v>
      </c>
      <c r="AE213" s="32">
        <v>4.96</v>
      </c>
      <c r="AF213" s="32">
        <v>4.78</v>
      </c>
      <c r="AG213" s="38">
        <v>0.41938548775753348</v>
      </c>
      <c r="AI213" s="32">
        <v>5.3720590456310253</v>
      </c>
      <c r="AJ213" s="38">
        <v>5.0050653946938928</v>
      </c>
      <c r="AL213" s="33">
        <v>0.71956019847127628</v>
      </c>
      <c r="AM213" s="33">
        <v>0.94092048483343815</v>
      </c>
      <c r="AO213" s="34">
        <f>VLOOKUP($A213,'Annual_Prices-Nominal'!$A$4:$CH$39,MATCH('Forecast-Peak_OffPeak-Nominal'!AO$3,'Annual_Prices-Nominal'!$A$3:$CH$3,0),FALSE)</f>
        <v>2</v>
      </c>
      <c r="AP213" s="35">
        <f>VLOOKUP($A213,'Annual_Prices-Nominal'!$A$4:$CH$39,MATCH('Forecast-Peak_OffPeak-Nominal'!AP$3,'Annual_Prices-Nominal'!$A$3:$CH$3,0),FALSE)</f>
        <v>2</v>
      </c>
      <c r="AQ213" s="36">
        <f>IF(AND(MONTH($B213)&gt;=5,MONTH($B213)&lt;=9),VLOOKUP($A213,'Annual_Prices-Nominal'!$A$1:$AQ$39,MATCH('Forecast-Peak_OffPeak-Nominal'!AQ$2,'Annual_Prices-Nominal'!$A$2:$AQ$2,0),FALSE),0)</f>
        <v>365</v>
      </c>
      <c r="AR213" s="37">
        <f>IF(AND(MONTH($B213)&gt;=5,MONTH($B213)&lt;=9),VLOOKUP($A213,'Annual_Prices-Nominal'!$A$1:$AQ$39,MATCH('Forecast-Peak_OffPeak-Nominal'!AR$2,'Annual_Prices-Nominal'!$A$2:$AQ$2,0),FALSE),0)</f>
        <v>2500</v>
      </c>
      <c r="AT213" s="83">
        <f>VLOOKUP($A213,'Annual_Prices-Nominal'!$A$4:$CH$39,MATCH('Forecast-Peak_OffPeak-Nominal'!AT$3,'Annual_Prices-Nominal'!$A$3:$CH$3,0),FALSE)</f>
        <v>21.7</v>
      </c>
      <c r="AU213" s="38">
        <f>VLOOKUP($A213,'Annual_Prices-Nominal'!$A$4:$CH$39,MATCH('Forecast-Peak_OffPeak-Nominal'!AU$3,'Annual_Prices-Nominal'!$A$3:$CH$3,0),FALSE)</f>
        <v>21.7</v>
      </c>
      <c r="AV213" s="38">
        <f>VLOOKUP($A213,'Annual_Prices-Nominal'!$A$4:$CH$39,MATCH('Forecast-Peak_OffPeak-Nominal'!AV$3,'Annual_Prices-Nominal'!$A$3:$CH$3,0),FALSE)</f>
        <v>0</v>
      </c>
      <c r="AX213" s="31">
        <f t="shared" si="24"/>
        <v>9.2680911062906723</v>
      </c>
      <c r="AY213" s="32">
        <f t="shared" si="25"/>
        <v>10.786953974895397</v>
      </c>
      <c r="AZ213" s="32">
        <f t="shared" si="26"/>
        <v>10.909242677824267</v>
      </c>
      <c r="BA213" s="32">
        <f t="shared" si="27"/>
        <v>7.3891129032258061</v>
      </c>
      <c r="BB213" s="32">
        <f t="shared" si="28"/>
        <v>7.3024193548387091</v>
      </c>
      <c r="BC213" s="38">
        <f t="shared" si="29"/>
        <v>7.1629778672032201</v>
      </c>
      <c r="BE213" s="60">
        <v>243.84249305017033</v>
      </c>
      <c r="BF213" s="38">
        <v>323.94599340406216</v>
      </c>
      <c r="BH213" s="31">
        <f>VLOOKUP($A213,'Annual_Prices-Nominal'!$A:$CA,MATCH(BH$3,'Annual_Prices-Nominal'!$A$3:$CA$3,0),0)</f>
        <v>37</v>
      </c>
      <c r="BI213" s="31">
        <f>VLOOKUP($A213,'Annual_Prices-Nominal'!$A:$CA,MATCH(BI$3,'Annual_Prices-Nominal'!$A$3:$CA$3,0),0)</f>
        <v>2.4914640000000001</v>
      </c>
      <c r="BJ213" s="32">
        <f>VLOOKUP($A213,'Annual_Prices-Nominal'!$A:$CA,MATCH(BJ$3,'Annual_Prices-Nominal'!$A$3:$CA$3,0),0)</f>
        <v>2.4914640000000001</v>
      </c>
      <c r="BK213" s="32">
        <f>VLOOKUP($A213,'Annual_Prices-Nominal'!$A:$CA,MATCH(BK$3,'Annual_Prices-Nominal'!$A$3:$CA$3,0),0)</f>
        <v>14.08</v>
      </c>
      <c r="BL213" s="32">
        <f>VLOOKUP($A213,'Annual_Prices-Nominal'!$A:$CA,MATCH(BL$3,'Annual_Prices-Nominal'!$A$3:$CA$3,0),0)</f>
        <v>14.08</v>
      </c>
      <c r="BM213" s="32">
        <f>VLOOKUP($A213,'Annual_Prices-Nominal'!$A:$CA,MATCH(BM$3,'Annual_Prices-Nominal'!$A$3:$CA$3,0),0)</f>
        <v>4.22</v>
      </c>
      <c r="BN213" s="32">
        <f>VLOOKUP($A213,'Annual_Prices-Nominal'!$A:$CA,MATCH(BN$3,'Annual_Prices-Nominal'!$A$3:$CA$3,0),0)</f>
        <v>4.22</v>
      </c>
      <c r="BO213" s="32">
        <f>VLOOKUP($A213,'Annual_Prices-Nominal'!$A:$CA,MATCH(BO$3,'Annual_Prices-Nominal'!$A$3:$CA$3,0),0)</f>
        <v>4.22</v>
      </c>
      <c r="BP213" s="32">
        <f>VLOOKUP($A213,'Annual_Prices-Nominal'!$A:$CA,MATCH(BP$3,'Annual_Prices-Nominal'!$A$3:$CA$3,0),0)</f>
        <v>4.22</v>
      </c>
      <c r="BQ213" s="32">
        <f>VLOOKUP($A213,'Annual_Prices-Nominal'!$A:$CA,MATCH(BQ$3,'Annual_Prices-Nominal'!$A$3:$CA$3,0),0)</f>
        <v>14.08</v>
      </c>
      <c r="BR213" s="32">
        <f>VLOOKUP($A213,'Annual_Prices-Nominal'!$A:$CA,MATCH(BR$3,'Annual_Prices-Nominal'!$A$3:$CA$3,0),0)</f>
        <v>22.53</v>
      </c>
      <c r="BS213" s="32">
        <f>VLOOKUP($A213,'Annual_Prices-Nominal'!$A:$CA,MATCH(BS$3,'Annual_Prices-Nominal'!$A$3:$CA$3,0),0)</f>
        <v>21.12</v>
      </c>
      <c r="BT213" s="32">
        <f>VLOOKUP($A213,'Annual_Prices-Nominal'!$A:$CA,MATCH(BT$3,'Annual_Prices-Nominal'!$A$3:$CA$3,0),0)</f>
        <v>16.899999999999999</v>
      </c>
      <c r="BU213" s="32">
        <f>VLOOKUP($A213,'Annual_Prices-Nominal'!$A:$CA,MATCH(BU$3,'Annual_Prices-Nominal'!$A$3:$CA$3,0),0)</f>
        <v>16.899999999999999</v>
      </c>
      <c r="BV213" s="32">
        <f>VLOOKUP($A213,'Annual_Prices-Nominal'!$A:$CA,MATCH(BV$3,'Annual_Prices-Nominal'!$A$3:$CA$3,0),0)</f>
        <v>16.899999999999999</v>
      </c>
      <c r="BW213" s="32">
        <f>VLOOKUP($A213,'Annual_Prices-Nominal'!$A:$CA,MATCH(BW$3,'Annual_Prices-Nominal'!$A$3:$CA$3,0),0)</f>
        <v>14.08</v>
      </c>
      <c r="BX213" s="32">
        <f>VLOOKUP($A213,'Annual_Prices-Nominal'!$A:$CA,MATCH(BX$3,'Annual_Prices-Nominal'!$A$3:$CA$3,0),0)</f>
        <v>7.04</v>
      </c>
      <c r="BY213" s="32">
        <f>VLOOKUP($A213,'Annual_Prices-Nominal'!$A:$CA,MATCH(BY$3,'Annual_Prices-Nominal'!$A$3:$CA$3,0),0)</f>
        <v>4.22</v>
      </c>
      <c r="BZ213" s="32">
        <f>VLOOKUP($A213,'Annual_Prices-Nominal'!$A:$CA,MATCH(BZ$3,'Annual_Prices-Nominal'!$A$3:$CA$3,0),0)</f>
        <v>4.22</v>
      </c>
      <c r="CA213" s="32">
        <f>VLOOKUP($A213,'Annual_Prices-Nominal'!$A:$CA,MATCH(CA$3,'Annual_Prices-Nominal'!$A$3:$CA$3,0),0)</f>
        <v>4.2861719999999996</v>
      </c>
      <c r="CB213" s="38">
        <f>VLOOKUP($A213,'Annual_Prices-Nominal'!$A:$CA,MATCH(CB$3,'Annual_Prices-Nominal'!$A$3:$CA$3,0),0)</f>
        <v>1.1641109999999999</v>
      </c>
      <c r="CD213" s="39">
        <f>VLOOKUP($A213,GDP!$A$8:$D$50,3,0)</f>
        <v>2.0497259374438762E-2</v>
      </c>
    </row>
    <row r="214" spans="1:82" ht="14.4" x14ac:dyDescent="0.3">
      <c r="A214" s="23">
        <f t="shared" si="30"/>
        <v>2040</v>
      </c>
      <c r="B214" s="27">
        <f t="shared" si="31"/>
        <v>51318</v>
      </c>
      <c r="C214" s="31">
        <v>47.573340000000002</v>
      </c>
      <c r="D214" s="32">
        <v>39.282989999999998</v>
      </c>
      <c r="E214" s="32">
        <v>58.482030000000002</v>
      </c>
      <c r="F214" s="32">
        <v>47.75112</v>
      </c>
      <c r="G214" s="32">
        <v>59.250329999999998</v>
      </c>
      <c r="H214" s="32">
        <v>47.863349999999997</v>
      </c>
      <c r="I214" s="32">
        <v>37.43</v>
      </c>
      <c r="J214" s="32">
        <v>36.46</v>
      </c>
      <c r="K214" s="32">
        <v>36.76</v>
      </c>
      <c r="L214" s="32">
        <v>35.909999999999997</v>
      </c>
      <c r="M214" s="32">
        <v>36.22</v>
      </c>
      <c r="N214" s="32">
        <v>35.619999999999997</v>
      </c>
      <c r="P214" s="32">
        <f>VLOOKUP($A214,'Annual_Prices-Nominal'!$A$4:$X$39,MATCH('Forecast-Peak_OffPeak-Nominal'!P$3,'Annual_Prices-Nominal'!$A$3:$X$3,0),FALSE)</f>
        <v>188.126</v>
      </c>
      <c r="Q214" s="32">
        <f>VLOOKUP($A214,'Annual_Prices-Nominal'!$A$4:$X$39,MATCH('Forecast-Peak_OffPeak-Nominal'!Q$3,'Annual_Prices-Nominal'!$A$3:$X$3,0),FALSE)</f>
        <v>189.72</v>
      </c>
      <c r="R214" s="32">
        <f>VLOOKUP($A214,'Annual_Prices-Nominal'!$A$4:$X$39,MATCH('Forecast-Peak_OffPeak-Nominal'!R$3,'Annual_Prices-Nominal'!$A$3:$X$3,0),FALSE)</f>
        <v>186.27</v>
      </c>
      <c r="S214" s="32">
        <f>VLOOKUP($A214,'Annual_Prices-Nominal'!$A$4:$X$39,MATCH('Forecast-Peak_OffPeak-Nominal'!S$3,'Annual_Prices-Nominal'!$A$3:$X$3,0),FALSE)</f>
        <v>185.33</v>
      </c>
      <c r="T214" s="32">
        <f>VLOOKUP($A214,'Annual_Prices-Nominal'!$A$4:$X$39,MATCH('Forecast-Peak_OffPeak-Nominal'!T$3,'Annual_Prices-Nominal'!$A$3:$X$3,0),FALSE)</f>
        <v>55.135803429657244</v>
      </c>
      <c r="U214" s="32">
        <f>VLOOKUP($A214,'Annual_Prices-Nominal'!$A$4:$X$39,MATCH('Forecast-Peak_OffPeak-Nominal'!U$3,'Annual_Prices-Nominal'!$A$3:$X$3,0),FALSE)</f>
        <v>52.46</v>
      </c>
      <c r="V214" s="32">
        <f>VLOOKUP($A214,'Annual_Prices-Nominal'!$A$4:$X$39,MATCH('Forecast-Peak_OffPeak-Nominal'!V$3,'Annual_Prices-Nominal'!$A$3:$X$3,0),FALSE)</f>
        <v>54.775220869565217</v>
      </c>
      <c r="W214" s="32">
        <f>VLOOKUP($A214,'Annual_Prices-Nominal'!$A$4:$X$39,MATCH('Forecast-Peak_OffPeak-Nominal'!W$3,'Annual_Prices-Nominal'!$A$3:$X$3,0),FALSE)</f>
        <v>21.6</v>
      </c>
      <c r="X214" s="32">
        <f>VLOOKUP($A214,'Annual_Prices-Nominal'!$A$4:$X$39,MATCH('Forecast-Peak_OffPeak-Nominal'!X$3,'Annual_Prices-Nominal'!$A$3:$X$3,0),FALSE)</f>
        <v>18.559999999999999</v>
      </c>
      <c r="Y214" s="38">
        <f>VLOOKUP($A214,'Annual_Prices-Nominal'!$A$4:$X$39,MATCH('Forecast-Peak_OffPeak-Nominal'!Y$3,'Annual_Prices-Nominal'!$A$3:$X$3,0),FALSE)</f>
        <v>48.194893617021279</v>
      </c>
      <c r="AA214" s="31">
        <v>4.95</v>
      </c>
      <c r="AB214" s="32">
        <v>4.63</v>
      </c>
      <c r="AC214" s="32">
        <v>4.47</v>
      </c>
      <c r="AD214" s="32">
        <v>4.99</v>
      </c>
      <c r="AE214" s="32">
        <v>4.93</v>
      </c>
      <c r="AF214" s="32">
        <v>4.6900000000000004</v>
      </c>
      <c r="AG214" s="38">
        <v>0.41938548775753348</v>
      </c>
      <c r="AI214" s="32">
        <v>5.3599760774294154</v>
      </c>
      <c r="AJ214" s="38">
        <v>4.9929824264922829</v>
      </c>
      <c r="AL214" s="33">
        <v>0.71335532232177667</v>
      </c>
      <c r="AM214" s="33">
        <v>0.93471560868393821</v>
      </c>
      <c r="AO214" s="34">
        <f>VLOOKUP($A214,'Annual_Prices-Nominal'!$A$4:$CH$39,MATCH('Forecast-Peak_OffPeak-Nominal'!AO$3,'Annual_Prices-Nominal'!$A$3:$CH$3,0),FALSE)</f>
        <v>2</v>
      </c>
      <c r="AP214" s="35">
        <f>VLOOKUP($A214,'Annual_Prices-Nominal'!$A$4:$CH$39,MATCH('Forecast-Peak_OffPeak-Nominal'!AP$3,'Annual_Prices-Nominal'!$A$3:$CH$3,0),FALSE)</f>
        <v>2</v>
      </c>
      <c r="AQ214" s="36">
        <f>IF(AND(MONTH($B214)&gt;=5,MONTH($B214)&lt;=9),VLOOKUP($A214,'Annual_Prices-Nominal'!$A$1:$AQ$39,MATCH('Forecast-Peak_OffPeak-Nominal'!AQ$2,'Annual_Prices-Nominal'!$A$2:$AQ$2,0),FALSE),0)</f>
        <v>365</v>
      </c>
      <c r="AR214" s="37">
        <f>IF(AND(MONTH($B214)&gt;=5,MONTH($B214)&lt;=9),VLOOKUP($A214,'Annual_Prices-Nominal'!$A$1:$AQ$39,MATCH('Forecast-Peak_OffPeak-Nominal'!AR$2,'Annual_Prices-Nominal'!$A$2:$AQ$2,0),FALSE),0)</f>
        <v>2500</v>
      </c>
      <c r="AT214" s="83">
        <f>VLOOKUP($A214,'Annual_Prices-Nominal'!$A$4:$CH$39,MATCH('Forecast-Peak_OffPeak-Nominal'!AT$3,'Annual_Prices-Nominal'!$A$3:$CH$3,0),FALSE)</f>
        <v>21.7</v>
      </c>
      <c r="AU214" s="38">
        <f>VLOOKUP($A214,'Annual_Prices-Nominal'!$A$4:$CH$39,MATCH('Forecast-Peak_OffPeak-Nominal'!AU$3,'Annual_Prices-Nominal'!$A$3:$CH$3,0),FALSE)</f>
        <v>21.7</v>
      </c>
      <c r="AV214" s="38">
        <f>VLOOKUP($A214,'Annual_Prices-Nominal'!$A$4:$CH$39,MATCH('Forecast-Peak_OffPeak-Nominal'!AV$3,'Annual_Prices-Nominal'!$A$3:$CH$3,0),FALSE)</f>
        <v>0</v>
      </c>
      <c r="AX214" s="31">
        <f t="shared" si="24"/>
        <v>10.275019438444925</v>
      </c>
      <c r="AY214" s="32">
        <f t="shared" si="25"/>
        <v>12.469515991471214</v>
      </c>
      <c r="AZ214" s="32">
        <f t="shared" si="26"/>
        <v>12.633332622601278</v>
      </c>
      <c r="BA214" s="32">
        <f t="shared" si="27"/>
        <v>7.5922920892494936</v>
      </c>
      <c r="BB214" s="32">
        <f t="shared" si="28"/>
        <v>7.4563894523326573</v>
      </c>
      <c r="BC214" s="38">
        <f t="shared" si="29"/>
        <v>7.2585170340681353</v>
      </c>
      <c r="BE214" s="60">
        <v>243.84249305017033</v>
      </c>
      <c r="BF214" s="38">
        <v>323.94599340406216</v>
      </c>
      <c r="BH214" s="31">
        <f>VLOOKUP($A214,'Annual_Prices-Nominal'!$A:$CA,MATCH(BH$3,'Annual_Prices-Nominal'!$A$3:$CA$3,0),0)</f>
        <v>37</v>
      </c>
      <c r="BI214" s="31">
        <f>VLOOKUP($A214,'Annual_Prices-Nominal'!$A:$CA,MATCH(BI$3,'Annual_Prices-Nominal'!$A$3:$CA$3,0),0)</f>
        <v>2.4914640000000001</v>
      </c>
      <c r="BJ214" s="32">
        <f>VLOOKUP($A214,'Annual_Prices-Nominal'!$A:$CA,MATCH(BJ$3,'Annual_Prices-Nominal'!$A$3:$CA$3,0),0)</f>
        <v>2.4914640000000001</v>
      </c>
      <c r="BK214" s="32">
        <f>VLOOKUP($A214,'Annual_Prices-Nominal'!$A:$CA,MATCH(BK$3,'Annual_Prices-Nominal'!$A$3:$CA$3,0),0)</f>
        <v>14.08</v>
      </c>
      <c r="BL214" s="32">
        <f>VLOOKUP($A214,'Annual_Prices-Nominal'!$A:$CA,MATCH(BL$3,'Annual_Prices-Nominal'!$A$3:$CA$3,0),0)</f>
        <v>14.08</v>
      </c>
      <c r="BM214" s="32">
        <f>VLOOKUP($A214,'Annual_Prices-Nominal'!$A:$CA,MATCH(BM$3,'Annual_Prices-Nominal'!$A$3:$CA$3,0),0)</f>
        <v>4.22</v>
      </c>
      <c r="BN214" s="32">
        <f>VLOOKUP($A214,'Annual_Prices-Nominal'!$A:$CA,MATCH(BN$3,'Annual_Prices-Nominal'!$A$3:$CA$3,0),0)</f>
        <v>4.22</v>
      </c>
      <c r="BO214" s="32">
        <f>VLOOKUP($A214,'Annual_Prices-Nominal'!$A:$CA,MATCH(BO$3,'Annual_Prices-Nominal'!$A$3:$CA$3,0),0)</f>
        <v>4.22</v>
      </c>
      <c r="BP214" s="32">
        <f>VLOOKUP($A214,'Annual_Prices-Nominal'!$A:$CA,MATCH(BP$3,'Annual_Prices-Nominal'!$A$3:$CA$3,0),0)</f>
        <v>4.22</v>
      </c>
      <c r="BQ214" s="32">
        <f>VLOOKUP($A214,'Annual_Prices-Nominal'!$A:$CA,MATCH(BQ$3,'Annual_Prices-Nominal'!$A$3:$CA$3,0),0)</f>
        <v>14.08</v>
      </c>
      <c r="BR214" s="32">
        <f>VLOOKUP($A214,'Annual_Prices-Nominal'!$A:$CA,MATCH(BR$3,'Annual_Prices-Nominal'!$A$3:$CA$3,0),0)</f>
        <v>22.53</v>
      </c>
      <c r="BS214" s="32">
        <f>VLOOKUP($A214,'Annual_Prices-Nominal'!$A:$CA,MATCH(BS$3,'Annual_Prices-Nominal'!$A$3:$CA$3,0),0)</f>
        <v>21.12</v>
      </c>
      <c r="BT214" s="32">
        <f>VLOOKUP($A214,'Annual_Prices-Nominal'!$A:$CA,MATCH(BT$3,'Annual_Prices-Nominal'!$A$3:$CA$3,0),0)</f>
        <v>16.899999999999999</v>
      </c>
      <c r="BU214" s="32">
        <f>VLOOKUP($A214,'Annual_Prices-Nominal'!$A:$CA,MATCH(BU$3,'Annual_Prices-Nominal'!$A$3:$CA$3,0),0)</f>
        <v>16.899999999999999</v>
      </c>
      <c r="BV214" s="32">
        <f>VLOOKUP($A214,'Annual_Prices-Nominal'!$A:$CA,MATCH(BV$3,'Annual_Prices-Nominal'!$A$3:$CA$3,0),0)</f>
        <v>16.899999999999999</v>
      </c>
      <c r="BW214" s="32">
        <f>VLOOKUP($A214,'Annual_Prices-Nominal'!$A:$CA,MATCH(BW$3,'Annual_Prices-Nominal'!$A$3:$CA$3,0),0)</f>
        <v>14.08</v>
      </c>
      <c r="BX214" s="32">
        <f>VLOOKUP($A214,'Annual_Prices-Nominal'!$A:$CA,MATCH(BX$3,'Annual_Prices-Nominal'!$A$3:$CA$3,0),0)</f>
        <v>7.04</v>
      </c>
      <c r="BY214" s="32">
        <f>VLOOKUP($A214,'Annual_Prices-Nominal'!$A:$CA,MATCH(BY$3,'Annual_Prices-Nominal'!$A$3:$CA$3,0),0)</f>
        <v>4.22</v>
      </c>
      <c r="BZ214" s="32">
        <f>VLOOKUP($A214,'Annual_Prices-Nominal'!$A:$CA,MATCH(BZ$3,'Annual_Prices-Nominal'!$A$3:$CA$3,0),0)</f>
        <v>4.22</v>
      </c>
      <c r="CA214" s="32">
        <f>VLOOKUP($A214,'Annual_Prices-Nominal'!$A:$CA,MATCH(CA$3,'Annual_Prices-Nominal'!$A$3:$CA$3,0),0)</f>
        <v>4.2861719999999996</v>
      </c>
      <c r="CB214" s="38">
        <f>VLOOKUP($A214,'Annual_Prices-Nominal'!$A:$CA,MATCH(CB$3,'Annual_Prices-Nominal'!$A$3:$CA$3,0),0)</f>
        <v>1.1641109999999999</v>
      </c>
      <c r="CD214" s="39">
        <f>VLOOKUP($A214,GDP!$A$8:$D$50,3,0)</f>
        <v>2.0497259374438762E-2</v>
      </c>
    </row>
    <row r="215" spans="1:82" ht="14.4" x14ac:dyDescent="0.3">
      <c r="A215" s="23">
        <f t="shared" si="30"/>
        <v>2040</v>
      </c>
      <c r="B215" s="27">
        <f t="shared" si="31"/>
        <v>51349</v>
      </c>
      <c r="C215" s="31">
        <v>45.80395</v>
      </c>
      <c r="D215" s="32">
        <v>38.972250000000003</v>
      </c>
      <c r="E215" s="32">
        <v>51.256419999999999</v>
      </c>
      <c r="F215" s="32">
        <v>43.780279999999998</v>
      </c>
      <c r="G215" s="32">
        <v>52.212490000000003</v>
      </c>
      <c r="H215" s="32">
        <v>43.865519999999997</v>
      </c>
      <c r="I215" s="32">
        <v>36.049999999999997</v>
      </c>
      <c r="J215" s="32">
        <v>35.58</v>
      </c>
      <c r="K215" s="32">
        <v>35.57</v>
      </c>
      <c r="L215" s="32">
        <v>35.159999999999997</v>
      </c>
      <c r="M215" s="32">
        <v>34.75</v>
      </c>
      <c r="N215" s="32">
        <v>34.6</v>
      </c>
      <c r="P215" s="32">
        <f>VLOOKUP($A215,'Annual_Prices-Nominal'!$A$4:$X$39,MATCH('Forecast-Peak_OffPeak-Nominal'!P$3,'Annual_Prices-Nominal'!$A$3:$X$3,0),FALSE)</f>
        <v>188.126</v>
      </c>
      <c r="Q215" s="32">
        <f>VLOOKUP($A215,'Annual_Prices-Nominal'!$A$4:$X$39,MATCH('Forecast-Peak_OffPeak-Nominal'!Q$3,'Annual_Prices-Nominal'!$A$3:$X$3,0),FALSE)</f>
        <v>189.72</v>
      </c>
      <c r="R215" s="32">
        <f>VLOOKUP($A215,'Annual_Prices-Nominal'!$A$4:$X$39,MATCH('Forecast-Peak_OffPeak-Nominal'!R$3,'Annual_Prices-Nominal'!$A$3:$X$3,0),FALSE)</f>
        <v>186.27</v>
      </c>
      <c r="S215" s="32">
        <f>VLOOKUP($A215,'Annual_Prices-Nominal'!$A$4:$X$39,MATCH('Forecast-Peak_OffPeak-Nominal'!S$3,'Annual_Prices-Nominal'!$A$3:$X$3,0),FALSE)</f>
        <v>185.33</v>
      </c>
      <c r="T215" s="32">
        <f>VLOOKUP($A215,'Annual_Prices-Nominal'!$A$4:$X$39,MATCH('Forecast-Peak_OffPeak-Nominal'!T$3,'Annual_Prices-Nominal'!$A$3:$X$3,0),FALSE)</f>
        <v>55.135803429657244</v>
      </c>
      <c r="U215" s="32">
        <f>VLOOKUP($A215,'Annual_Prices-Nominal'!$A$4:$X$39,MATCH('Forecast-Peak_OffPeak-Nominal'!U$3,'Annual_Prices-Nominal'!$A$3:$X$3,0),FALSE)</f>
        <v>52.46</v>
      </c>
      <c r="V215" s="32">
        <f>VLOOKUP($A215,'Annual_Prices-Nominal'!$A$4:$X$39,MATCH('Forecast-Peak_OffPeak-Nominal'!V$3,'Annual_Prices-Nominal'!$A$3:$X$3,0),FALSE)</f>
        <v>54.775220869565217</v>
      </c>
      <c r="W215" s="32">
        <f>VLOOKUP($A215,'Annual_Prices-Nominal'!$A$4:$X$39,MATCH('Forecast-Peak_OffPeak-Nominal'!W$3,'Annual_Prices-Nominal'!$A$3:$X$3,0),FALSE)</f>
        <v>21.6</v>
      </c>
      <c r="X215" s="32">
        <f>VLOOKUP($A215,'Annual_Prices-Nominal'!$A$4:$X$39,MATCH('Forecast-Peak_OffPeak-Nominal'!X$3,'Annual_Prices-Nominal'!$A$3:$X$3,0),FALSE)</f>
        <v>18.559999999999999</v>
      </c>
      <c r="Y215" s="38">
        <f>VLOOKUP($A215,'Annual_Prices-Nominal'!$A$4:$X$39,MATCH('Forecast-Peak_OffPeak-Nominal'!Y$3,'Annual_Prices-Nominal'!$A$3:$X$3,0),FALSE)</f>
        <v>48.194893617021279</v>
      </c>
      <c r="AA215" s="31">
        <v>4.8899999999999997</v>
      </c>
      <c r="AB215" s="32">
        <v>4.59</v>
      </c>
      <c r="AC215" s="32">
        <v>4.5599999999999996</v>
      </c>
      <c r="AD215" s="32">
        <v>4.95</v>
      </c>
      <c r="AE215" s="32">
        <v>4.88</v>
      </c>
      <c r="AF215" s="32">
        <v>4.75</v>
      </c>
      <c r="AG215" s="38">
        <v>0.41938548775753348</v>
      </c>
      <c r="AI215" s="32">
        <v>5.3007324882108255</v>
      </c>
      <c r="AJ215" s="38">
        <v>4.933738837273693</v>
      </c>
      <c r="AL215" s="33">
        <v>0.72053693244983141</v>
      </c>
      <c r="AM215" s="33">
        <v>0.94189721881199284</v>
      </c>
      <c r="AO215" s="34">
        <f>VLOOKUP($A215,'Annual_Prices-Nominal'!$A$4:$CH$39,MATCH('Forecast-Peak_OffPeak-Nominal'!AO$3,'Annual_Prices-Nominal'!$A$3:$CH$3,0),FALSE)</f>
        <v>2</v>
      </c>
      <c r="AP215" s="35">
        <f>VLOOKUP($A215,'Annual_Prices-Nominal'!$A$4:$CH$39,MATCH('Forecast-Peak_OffPeak-Nominal'!AP$3,'Annual_Prices-Nominal'!$A$3:$CH$3,0),FALSE)</f>
        <v>2</v>
      </c>
      <c r="AQ215" s="36">
        <f>IF(AND(MONTH($B215)&gt;=5,MONTH($B215)&lt;=9),VLOOKUP($A215,'Annual_Prices-Nominal'!$A$1:$AQ$39,MATCH('Forecast-Peak_OffPeak-Nominal'!AQ$2,'Annual_Prices-Nominal'!$A$2:$AQ$2,0),FALSE),0)</f>
        <v>365</v>
      </c>
      <c r="AR215" s="37">
        <f>IF(AND(MONTH($B215)&gt;=5,MONTH($B215)&lt;=9),VLOOKUP($A215,'Annual_Prices-Nominal'!$A$1:$AQ$39,MATCH('Forecast-Peak_OffPeak-Nominal'!AR$2,'Annual_Prices-Nominal'!$A$2:$AQ$2,0),FALSE),0)</f>
        <v>2500</v>
      </c>
      <c r="AT215" s="83">
        <f>VLOOKUP($A215,'Annual_Prices-Nominal'!$A$4:$CH$39,MATCH('Forecast-Peak_OffPeak-Nominal'!AT$3,'Annual_Prices-Nominal'!$A$3:$CH$3,0),FALSE)</f>
        <v>21.7</v>
      </c>
      <c r="AU215" s="38">
        <f>VLOOKUP($A215,'Annual_Prices-Nominal'!$A$4:$CH$39,MATCH('Forecast-Peak_OffPeak-Nominal'!AU$3,'Annual_Prices-Nominal'!$A$3:$CH$3,0),FALSE)</f>
        <v>21.7</v>
      </c>
      <c r="AV215" s="38">
        <f>VLOOKUP($A215,'Annual_Prices-Nominal'!$A$4:$CH$39,MATCH('Forecast-Peak_OffPeak-Nominal'!AV$3,'Annual_Prices-Nominal'!$A$3:$CH$3,0),FALSE)</f>
        <v>0</v>
      </c>
      <c r="AX215" s="31">
        <f t="shared" si="24"/>
        <v>9.9790740740740738</v>
      </c>
      <c r="AY215" s="32">
        <f t="shared" si="25"/>
        <v>10.790825263157894</v>
      </c>
      <c r="AZ215" s="32">
        <f t="shared" si="26"/>
        <v>10.992103157894737</v>
      </c>
      <c r="BA215" s="32">
        <f t="shared" si="27"/>
        <v>7.3872950819672125</v>
      </c>
      <c r="BB215" s="32">
        <f t="shared" si="28"/>
        <v>7.2889344262295088</v>
      </c>
      <c r="BC215" s="38">
        <f t="shared" si="29"/>
        <v>7.0202020202020199</v>
      </c>
      <c r="BE215" s="60">
        <v>243.84249305017033</v>
      </c>
      <c r="BF215" s="38">
        <v>323.94599340406216</v>
      </c>
      <c r="BH215" s="31">
        <f>VLOOKUP($A215,'Annual_Prices-Nominal'!$A:$CA,MATCH(BH$3,'Annual_Prices-Nominal'!$A$3:$CA$3,0),0)</f>
        <v>37</v>
      </c>
      <c r="BI215" s="31">
        <f>VLOOKUP($A215,'Annual_Prices-Nominal'!$A:$CA,MATCH(BI$3,'Annual_Prices-Nominal'!$A$3:$CA$3,0),0)</f>
        <v>2.4914640000000001</v>
      </c>
      <c r="BJ215" s="32">
        <f>VLOOKUP($A215,'Annual_Prices-Nominal'!$A:$CA,MATCH(BJ$3,'Annual_Prices-Nominal'!$A$3:$CA$3,0),0)</f>
        <v>2.4914640000000001</v>
      </c>
      <c r="BK215" s="32">
        <f>VLOOKUP($A215,'Annual_Prices-Nominal'!$A:$CA,MATCH(BK$3,'Annual_Prices-Nominal'!$A$3:$CA$3,0),0)</f>
        <v>14.08</v>
      </c>
      <c r="BL215" s="32">
        <f>VLOOKUP($A215,'Annual_Prices-Nominal'!$A:$CA,MATCH(BL$3,'Annual_Prices-Nominal'!$A$3:$CA$3,0),0)</f>
        <v>14.08</v>
      </c>
      <c r="BM215" s="32">
        <f>VLOOKUP($A215,'Annual_Prices-Nominal'!$A:$CA,MATCH(BM$3,'Annual_Prices-Nominal'!$A$3:$CA$3,0),0)</f>
        <v>4.22</v>
      </c>
      <c r="BN215" s="32">
        <f>VLOOKUP($A215,'Annual_Prices-Nominal'!$A:$CA,MATCH(BN$3,'Annual_Prices-Nominal'!$A$3:$CA$3,0),0)</f>
        <v>4.22</v>
      </c>
      <c r="BO215" s="32">
        <f>VLOOKUP($A215,'Annual_Prices-Nominal'!$A:$CA,MATCH(BO$3,'Annual_Prices-Nominal'!$A$3:$CA$3,0),0)</f>
        <v>4.22</v>
      </c>
      <c r="BP215" s="32">
        <f>VLOOKUP($A215,'Annual_Prices-Nominal'!$A:$CA,MATCH(BP$3,'Annual_Prices-Nominal'!$A$3:$CA$3,0),0)</f>
        <v>4.22</v>
      </c>
      <c r="BQ215" s="32">
        <f>VLOOKUP($A215,'Annual_Prices-Nominal'!$A:$CA,MATCH(BQ$3,'Annual_Prices-Nominal'!$A$3:$CA$3,0),0)</f>
        <v>14.08</v>
      </c>
      <c r="BR215" s="32">
        <f>VLOOKUP($A215,'Annual_Prices-Nominal'!$A:$CA,MATCH(BR$3,'Annual_Prices-Nominal'!$A$3:$CA$3,0),0)</f>
        <v>22.53</v>
      </c>
      <c r="BS215" s="32">
        <f>VLOOKUP($A215,'Annual_Prices-Nominal'!$A:$CA,MATCH(BS$3,'Annual_Prices-Nominal'!$A$3:$CA$3,0),0)</f>
        <v>21.12</v>
      </c>
      <c r="BT215" s="32">
        <f>VLOOKUP($A215,'Annual_Prices-Nominal'!$A:$CA,MATCH(BT$3,'Annual_Prices-Nominal'!$A$3:$CA$3,0),0)</f>
        <v>16.899999999999999</v>
      </c>
      <c r="BU215" s="32">
        <f>VLOOKUP($A215,'Annual_Prices-Nominal'!$A:$CA,MATCH(BU$3,'Annual_Prices-Nominal'!$A$3:$CA$3,0),0)</f>
        <v>16.899999999999999</v>
      </c>
      <c r="BV215" s="32">
        <f>VLOOKUP($A215,'Annual_Prices-Nominal'!$A:$CA,MATCH(BV$3,'Annual_Prices-Nominal'!$A$3:$CA$3,0),0)</f>
        <v>16.899999999999999</v>
      </c>
      <c r="BW215" s="32">
        <f>VLOOKUP($A215,'Annual_Prices-Nominal'!$A:$CA,MATCH(BW$3,'Annual_Prices-Nominal'!$A$3:$CA$3,0),0)</f>
        <v>14.08</v>
      </c>
      <c r="BX215" s="32">
        <f>VLOOKUP($A215,'Annual_Prices-Nominal'!$A:$CA,MATCH(BX$3,'Annual_Prices-Nominal'!$A$3:$CA$3,0),0)</f>
        <v>7.04</v>
      </c>
      <c r="BY215" s="32">
        <f>VLOOKUP($A215,'Annual_Prices-Nominal'!$A:$CA,MATCH(BY$3,'Annual_Prices-Nominal'!$A$3:$CA$3,0),0)</f>
        <v>4.22</v>
      </c>
      <c r="BZ215" s="32">
        <f>VLOOKUP($A215,'Annual_Prices-Nominal'!$A:$CA,MATCH(BZ$3,'Annual_Prices-Nominal'!$A$3:$CA$3,0),0)</f>
        <v>4.22</v>
      </c>
      <c r="CA215" s="32">
        <f>VLOOKUP($A215,'Annual_Prices-Nominal'!$A:$CA,MATCH(CA$3,'Annual_Prices-Nominal'!$A$3:$CA$3,0),0)</f>
        <v>4.2861719999999996</v>
      </c>
      <c r="CB215" s="38">
        <f>VLOOKUP($A215,'Annual_Prices-Nominal'!$A:$CA,MATCH(CB$3,'Annual_Prices-Nominal'!$A$3:$CA$3,0),0)</f>
        <v>1.1641109999999999</v>
      </c>
      <c r="CD215" s="39">
        <f>VLOOKUP($A215,GDP!$A$8:$D$50,3,0)</f>
        <v>2.0497259374438762E-2</v>
      </c>
    </row>
    <row r="216" spans="1:82" ht="14.4" x14ac:dyDescent="0.3">
      <c r="A216" s="23">
        <f t="shared" si="30"/>
        <v>2040</v>
      </c>
      <c r="B216" s="27">
        <f t="shared" si="31"/>
        <v>51380</v>
      </c>
      <c r="C216" s="31">
        <v>41.305599999999998</v>
      </c>
      <c r="D216" s="32">
        <v>36.964120000000001</v>
      </c>
      <c r="E216" s="32">
        <v>52.53172</v>
      </c>
      <c r="F216" s="32">
        <v>42.888979999999997</v>
      </c>
      <c r="G216" s="32">
        <v>52.675319999999999</v>
      </c>
      <c r="H216" s="32">
        <v>42.202849999999998</v>
      </c>
      <c r="I216" s="32">
        <v>40.68</v>
      </c>
      <c r="J216" s="32">
        <v>36.81</v>
      </c>
      <c r="K216" s="32">
        <v>40.51</v>
      </c>
      <c r="L216" s="32">
        <v>36.659999999999997</v>
      </c>
      <c r="M216" s="32">
        <v>39.24</v>
      </c>
      <c r="N216" s="32">
        <v>36.4</v>
      </c>
      <c r="P216" s="32">
        <f>VLOOKUP($A216,'Annual_Prices-Nominal'!$A$4:$X$39,MATCH('Forecast-Peak_OffPeak-Nominal'!P$3,'Annual_Prices-Nominal'!$A$3:$X$3,0),FALSE)</f>
        <v>188.126</v>
      </c>
      <c r="Q216" s="32">
        <f>VLOOKUP($A216,'Annual_Prices-Nominal'!$A$4:$X$39,MATCH('Forecast-Peak_OffPeak-Nominal'!Q$3,'Annual_Prices-Nominal'!$A$3:$X$3,0),FALSE)</f>
        <v>189.72</v>
      </c>
      <c r="R216" s="32">
        <f>VLOOKUP($A216,'Annual_Prices-Nominal'!$A$4:$X$39,MATCH('Forecast-Peak_OffPeak-Nominal'!R$3,'Annual_Prices-Nominal'!$A$3:$X$3,0),FALSE)</f>
        <v>186.27</v>
      </c>
      <c r="S216" s="32">
        <f>VLOOKUP($A216,'Annual_Prices-Nominal'!$A$4:$X$39,MATCH('Forecast-Peak_OffPeak-Nominal'!S$3,'Annual_Prices-Nominal'!$A$3:$X$3,0),FALSE)</f>
        <v>185.33</v>
      </c>
      <c r="T216" s="32">
        <f>VLOOKUP($A216,'Annual_Prices-Nominal'!$A$4:$X$39,MATCH('Forecast-Peak_OffPeak-Nominal'!T$3,'Annual_Prices-Nominal'!$A$3:$X$3,0),FALSE)</f>
        <v>55.135803429657244</v>
      </c>
      <c r="U216" s="32">
        <f>VLOOKUP($A216,'Annual_Prices-Nominal'!$A$4:$X$39,MATCH('Forecast-Peak_OffPeak-Nominal'!U$3,'Annual_Prices-Nominal'!$A$3:$X$3,0),FALSE)</f>
        <v>52.46</v>
      </c>
      <c r="V216" s="32">
        <f>VLOOKUP($A216,'Annual_Prices-Nominal'!$A$4:$X$39,MATCH('Forecast-Peak_OffPeak-Nominal'!V$3,'Annual_Prices-Nominal'!$A$3:$X$3,0),FALSE)</f>
        <v>54.775220869565217</v>
      </c>
      <c r="W216" s="32">
        <f>VLOOKUP($A216,'Annual_Prices-Nominal'!$A$4:$X$39,MATCH('Forecast-Peak_OffPeak-Nominal'!W$3,'Annual_Prices-Nominal'!$A$3:$X$3,0),FALSE)</f>
        <v>21.6</v>
      </c>
      <c r="X216" s="32">
        <f>VLOOKUP($A216,'Annual_Prices-Nominal'!$A$4:$X$39,MATCH('Forecast-Peak_OffPeak-Nominal'!X$3,'Annual_Prices-Nominal'!$A$3:$X$3,0),FALSE)</f>
        <v>18.559999999999999</v>
      </c>
      <c r="Y216" s="38">
        <f>VLOOKUP($A216,'Annual_Prices-Nominal'!$A$4:$X$39,MATCH('Forecast-Peak_OffPeak-Nominal'!Y$3,'Annual_Prices-Nominal'!$A$3:$X$3,0),FALSE)</f>
        <v>48.194893617021279</v>
      </c>
      <c r="AA216" s="31">
        <v>4.9000000000000004</v>
      </c>
      <c r="AB216" s="32">
        <v>4.53</v>
      </c>
      <c r="AC216" s="32">
        <v>4.46</v>
      </c>
      <c r="AD216" s="32">
        <v>4.8899999999999997</v>
      </c>
      <c r="AE216" s="32">
        <v>4.9000000000000004</v>
      </c>
      <c r="AF216" s="32">
        <v>4.5999999999999996</v>
      </c>
      <c r="AG216" s="38">
        <v>0.41938548775753348</v>
      </c>
      <c r="AI216" s="32">
        <v>5.310413763170895</v>
      </c>
      <c r="AJ216" s="38">
        <v>4.9434201122337624</v>
      </c>
      <c r="AL216" s="33">
        <v>0.72601469699461096</v>
      </c>
      <c r="AM216" s="33">
        <v>0.94737498335677262</v>
      </c>
      <c r="AO216" s="34">
        <f>VLOOKUP($A216,'Annual_Prices-Nominal'!$A$4:$CH$39,MATCH('Forecast-Peak_OffPeak-Nominal'!AO$3,'Annual_Prices-Nominal'!$A$3:$CH$3,0),FALSE)</f>
        <v>2</v>
      </c>
      <c r="AP216" s="35">
        <f>VLOOKUP($A216,'Annual_Prices-Nominal'!$A$4:$CH$39,MATCH('Forecast-Peak_OffPeak-Nominal'!AP$3,'Annual_Prices-Nominal'!$A$3:$CH$3,0),FALSE)</f>
        <v>2</v>
      </c>
      <c r="AQ216" s="36">
        <f>IF(AND(MONTH($B216)&gt;=5,MONTH($B216)&lt;=9),VLOOKUP($A216,'Annual_Prices-Nominal'!$A$1:$AQ$39,MATCH('Forecast-Peak_OffPeak-Nominal'!AQ$2,'Annual_Prices-Nominal'!$A$2:$AQ$2,0),FALSE),0)</f>
        <v>365</v>
      </c>
      <c r="AR216" s="37">
        <f>IF(AND(MONTH($B216)&gt;=5,MONTH($B216)&lt;=9),VLOOKUP($A216,'Annual_Prices-Nominal'!$A$1:$AQ$39,MATCH('Forecast-Peak_OffPeak-Nominal'!AR$2,'Annual_Prices-Nominal'!$A$2:$AQ$2,0),FALSE),0)</f>
        <v>2500</v>
      </c>
      <c r="AT216" s="83">
        <f>VLOOKUP($A216,'Annual_Prices-Nominal'!$A$4:$CH$39,MATCH('Forecast-Peak_OffPeak-Nominal'!AT$3,'Annual_Prices-Nominal'!$A$3:$CH$3,0),FALSE)</f>
        <v>21.7</v>
      </c>
      <c r="AU216" s="38">
        <f>VLOOKUP($A216,'Annual_Prices-Nominal'!$A$4:$CH$39,MATCH('Forecast-Peak_OffPeak-Nominal'!AU$3,'Annual_Prices-Nominal'!$A$3:$CH$3,0),FALSE)</f>
        <v>21.7</v>
      </c>
      <c r="AV216" s="38">
        <f>VLOOKUP($A216,'Annual_Prices-Nominal'!$A$4:$CH$39,MATCH('Forecast-Peak_OffPeak-Nominal'!AV$3,'Annual_Prices-Nominal'!$A$3:$CH$3,0),FALSE)</f>
        <v>0</v>
      </c>
      <c r="AX216" s="31">
        <f t="shared" si="24"/>
        <v>9.1182339955849887</v>
      </c>
      <c r="AY216" s="32">
        <f t="shared" si="25"/>
        <v>11.419939130434784</v>
      </c>
      <c r="AZ216" s="32">
        <f t="shared" si="26"/>
        <v>11.451156521739131</v>
      </c>
      <c r="BA216" s="32">
        <f t="shared" si="27"/>
        <v>8.3020408163265298</v>
      </c>
      <c r="BB216" s="32">
        <f t="shared" si="28"/>
        <v>8.2673469387755087</v>
      </c>
      <c r="BC216" s="38">
        <f t="shared" si="29"/>
        <v>8.0245398773006151</v>
      </c>
      <c r="BE216" s="60">
        <v>243.84249305017033</v>
      </c>
      <c r="BF216" s="38">
        <v>323.94599340406216</v>
      </c>
      <c r="BH216" s="31">
        <f>VLOOKUP($A216,'Annual_Prices-Nominal'!$A:$CA,MATCH(BH$3,'Annual_Prices-Nominal'!$A$3:$CA$3,0),0)</f>
        <v>37</v>
      </c>
      <c r="BI216" s="31">
        <f>VLOOKUP($A216,'Annual_Prices-Nominal'!$A:$CA,MATCH(BI$3,'Annual_Prices-Nominal'!$A$3:$CA$3,0),0)</f>
        <v>2.4914640000000001</v>
      </c>
      <c r="BJ216" s="32">
        <f>VLOOKUP($A216,'Annual_Prices-Nominal'!$A:$CA,MATCH(BJ$3,'Annual_Prices-Nominal'!$A$3:$CA$3,0),0)</f>
        <v>2.4914640000000001</v>
      </c>
      <c r="BK216" s="32">
        <f>VLOOKUP($A216,'Annual_Prices-Nominal'!$A:$CA,MATCH(BK$3,'Annual_Prices-Nominal'!$A$3:$CA$3,0),0)</f>
        <v>14.08</v>
      </c>
      <c r="BL216" s="32">
        <f>VLOOKUP($A216,'Annual_Prices-Nominal'!$A:$CA,MATCH(BL$3,'Annual_Prices-Nominal'!$A$3:$CA$3,0),0)</f>
        <v>14.08</v>
      </c>
      <c r="BM216" s="32">
        <f>VLOOKUP($A216,'Annual_Prices-Nominal'!$A:$CA,MATCH(BM$3,'Annual_Prices-Nominal'!$A$3:$CA$3,0),0)</f>
        <v>4.22</v>
      </c>
      <c r="BN216" s="32">
        <f>VLOOKUP($A216,'Annual_Prices-Nominal'!$A:$CA,MATCH(BN$3,'Annual_Prices-Nominal'!$A$3:$CA$3,0),0)</f>
        <v>4.22</v>
      </c>
      <c r="BO216" s="32">
        <f>VLOOKUP($A216,'Annual_Prices-Nominal'!$A:$CA,MATCH(BO$3,'Annual_Prices-Nominal'!$A$3:$CA$3,0),0)</f>
        <v>4.22</v>
      </c>
      <c r="BP216" s="32">
        <f>VLOOKUP($A216,'Annual_Prices-Nominal'!$A:$CA,MATCH(BP$3,'Annual_Prices-Nominal'!$A$3:$CA$3,0),0)</f>
        <v>4.22</v>
      </c>
      <c r="BQ216" s="32">
        <f>VLOOKUP($A216,'Annual_Prices-Nominal'!$A:$CA,MATCH(BQ$3,'Annual_Prices-Nominal'!$A$3:$CA$3,0),0)</f>
        <v>14.08</v>
      </c>
      <c r="BR216" s="32">
        <f>VLOOKUP($A216,'Annual_Prices-Nominal'!$A:$CA,MATCH(BR$3,'Annual_Prices-Nominal'!$A$3:$CA$3,0),0)</f>
        <v>22.53</v>
      </c>
      <c r="BS216" s="32">
        <f>VLOOKUP($A216,'Annual_Prices-Nominal'!$A:$CA,MATCH(BS$3,'Annual_Prices-Nominal'!$A$3:$CA$3,0),0)</f>
        <v>21.12</v>
      </c>
      <c r="BT216" s="32">
        <f>VLOOKUP($A216,'Annual_Prices-Nominal'!$A:$CA,MATCH(BT$3,'Annual_Prices-Nominal'!$A$3:$CA$3,0),0)</f>
        <v>16.899999999999999</v>
      </c>
      <c r="BU216" s="32">
        <f>VLOOKUP($A216,'Annual_Prices-Nominal'!$A:$CA,MATCH(BU$3,'Annual_Prices-Nominal'!$A$3:$CA$3,0),0)</f>
        <v>16.899999999999999</v>
      </c>
      <c r="BV216" s="32">
        <f>VLOOKUP($A216,'Annual_Prices-Nominal'!$A:$CA,MATCH(BV$3,'Annual_Prices-Nominal'!$A$3:$CA$3,0),0)</f>
        <v>16.899999999999999</v>
      </c>
      <c r="BW216" s="32">
        <f>VLOOKUP($A216,'Annual_Prices-Nominal'!$A:$CA,MATCH(BW$3,'Annual_Prices-Nominal'!$A$3:$CA$3,0),0)</f>
        <v>14.08</v>
      </c>
      <c r="BX216" s="32">
        <f>VLOOKUP($A216,'Annual_Prices-Nominal'!$A:$CA,MATCH(BX$3,'Annual_Prices-Nominal'!$A$3:$CA$3,0),0)</f>
        <v>7.04</v>
      </c>
      <c r="BY216" s="32">
        <f>VLOOKUP($A216,'Annual_Prices-Nominal'!$A:$CA,MATCH(BY$3,'Annual_Prices-Nominal'!$A$3:$CA$3,0),0)</f>
        <v>4.22</v>
      </c>
      <c r="BZ216" s="32">
        <f>VLOOKUP($A216,'Annual_Prices-Nominal'!$A:$CA,MATCH(BZ$3,'Annual_Prices-Nominal'!$A$3:$CA$3,0),0)</f>
        <v>4.22</v>
      </c>
      <c r="CA216" s="32">
        <f>VLOOKUP($A216,'Annual_Prices-Nominal'!$A:$CA,MATCH(CA$3,'Annual_Prices-Nominal'!$A$3:$CA$3,0),0)</f>
        <v>4.2861719999999996</v>
      </c>
      <c r="CB216" s="38">
        <f>VLOOKUP($A216,'Annual_Prices-Nominal'!$A:$CA,MATCH(CB$3,'Annual_Prices-Nominal'!$A$3:$CA$3,0),0)</f>
        <v>1.1641109999999999</v>
      </c>
      <c r="CD216" s="39">
        <f>VLOOKUP($A216,GDP!$A$8:$D$50,3,0)</f>
        <v>2.0497259374438762E-2</v>
      </c>
    </row>
    <row r="217" spans="1:82" ht="14.4" x14ac:dyDescent="0.3">
      <c r="A217" s="23">
        <f t="shared" si="30"/>
        <v>2040</v>
      </c>
      <c r="B217" s="27">
        <f t="shared" si="31"/>
        <v>51410</v>
      </c>
      <c r="C217" s="31">
        <v>35.974460000000001</v>
      </c>
      <c r="D217" s="32">
        <v>35.630809999999997</v>
      </c>
      <c r="E217" s="32">
        <v>41.774619999999999</v>
      </c>
      <c r="F217" s="32">
        <v>38.548209999999997</v>
      </c>
      <c r="G217" s="32">
        <v>41.978879999999997</v>
      </c>
      <c r="H217" s="32">
        <v>37.935189999999999</v>
      </c>
      <c r="I217" s="32">
        <v>34.409999999999997</v>
      </c>
      <c r="J217" s="32">
        <v>34.43</v>
      </c>
      <c r="K217" s="32">
        <v>34.409999999999997</v>
      </c>
      <c r="L217" s="32">
        <v>34.28</v>
      </c>
      <c r="M217" s="32">
        <v>33.369999999999997</v>
      </c>
      <c r="N217" s="32">
        <v>33.79</v>
      </c>
      <c r="P217" s="32">
        <f>VLOOKUP($A217,'Annual_Prices-Nominal'!$A$4:$X$39,MATCH('Forecast-Peak_OffPeak-Nominal'!P$3,'Annual_Prices-Nominal'!$A$3:$X$3,0),FALSE)</f>
        <v>188.126</v>
      </c>
      <c r="Q217" s="32">
        <f>VLOOKUP($A217,'Annual_Prices-Nominal'!$A$4:$X$39,MATCH('Forecast-Peak_OffPeak-Nominal'!Q$3,'Annual_Prices-Nominal'!$A$3:$X$3,0),FALSE)</f>
        <v>189.72</v>
      </c>
      <c r="R217" s="32">
        <f>VLOOKUP($A217,'Annual_Prices-Nominal'!$A$4:$X$39,MATCH('Forecast-Peak_OffPeak-Nominal'!R$3,'Annual_Prices-Nominal'!$A$3:$X$3,0),FALSE)</f>
        <v>186.27</v>
      </c>
      <c r="S217" s="32">
        <f>VLOOKUP($A217,'Annual_Prices-Nominal'!$A$4:$X$39,MATCH('Forecast-Peak_OffPeak-Nominal'!S$3,'Annual_Prices-Nominal'!$A$3:$X$3,0),FALSE)</f>
        <v>185.33</v>
      </c>
      <c r="T217" s="32">
        <f>VLOOKUP($A217,'Annual_Prices-Nominal'!$A$4:$X$39,MATCH('Forecast-Peak_OffPeak-Nominal'!T$3,'Annual_Prices-Nominal'!$A$3:$X$3,0),FALSE)</f>
        <v>55.135803429657244</v>
      </c>
      <c r="U217" s="32">
        <f>VLOOKUP($A217,'Annual_Prices-Nominal'!$A$4:$X$39,MATCH('Forecast-Peak_OffPeak-Nominal'!U$3,'Annual_Prices-Nominal'!$A$3:$X$3,0),FALSE)</f>
        <v>52.46</v>
      </c>
      <c r="V217" s="32">
        <f>VLOOKUP($A217,'Annual_Prices-Nominal'!$A$4:$X$39,MATCH('Forecast-Peak_OffPeak-Nominal'!V$3,'Annual_Prices-Nominal'!$A$3:$X$3,0),FALSE)</f>
        <v>54.775220869565217</v>
      </c>
      <c r="W217" s="32">
        <f>VLOOKUP($A217,'Annual_Prices-Nominal'!$A$4:$X$39,MATCH('Forecast-Peak_OffPeak-Nominal'!W$3,'Annual_Prices-Nominal'!$A$3:$X$3,0),FALSE)</f>
        <v>21.6</v>
      </c>
      <c r="X217" s="32">
        <f>VLOOKUP($A217,'Annual_Prices-Nominal'!$A$4:$X$39,MATCH('Forecast-Peak_OffPeak-Nominal'!X$3,'Annual_Prices-Nominal'!$A$3:$X$3,0),FALSE)</f>
        <v>18.559999999999999</v>
      </c>
      <c r="Y217" s="38">
        <f>VLOOKUP($A217,'Annual_Prices-Nominal'!$A$4:$X$39,MATCH('Forecast-Peak_OffPeak-Nominal'!Y$3,'Annual_Prices-Nominal'!$A$3:$X$3,0),FALSE)</f>
        <v>48.194893617021279</v>
      </c>
      <c r="AA217" s="31">
        <v>4.9400000000000004</v>
      </c>
      <c r="AB217" s="32">
        <v>4.59</v>
      </c>
      <c r="AC217" s="32">
        <v>4.54</v>
      </c>
      <c r="AD217" s="32">
        <v>4.95</v>
      </c>
      <c r="AE217" s="32">
        <v>4.9400000000000004</v>
      </c>
      <c r="AF217" s="32">
        <v>4.7300000000000004</v>
      </c>
      <c r="AG217" s="38">
        <v>0.41938548775753348</v>
      </c>
      <c r="AI217" s="32">
        <v>5.3515159469638949</v>
      </c>
      <c r="AJ217" s="38">
        <v>4.9845222960267623</v>
      </c>
      <c r="AL217" s="33">
        <v>0.7136789877383104</v>
      </c>
      <c r="AM217" s="33">
        <v>0.93503927410047216</v>
      </c>
      <c r="AO217" s="34">
        <f>VLOOKUP($A217,'Annual_Prices-Nominal'!$A$4:$CH$39,MATCH('Forecast-Peak_OffPeak-Nominal'!AO$3,'Annual_Prices-Nominal'!$A$3:$CH$3,0),FALSE)</f>
        <v>2</v>
      </c>
      <c r="AP217" s="35">
        <f>VLOOKUP($A217,'Annual_Prices-Nominal'!$A$4:$CH$39,MATCH('Forecast-Peak_OffPeak-Nominal'!AP$3,'Annual_Prices-Nominal'!$A$3:$CH$3,0),FALSE)</f>
        <v>2</v>
      </c>
      <c r="AQ217" s="36">
        <f>IF(AND(MONTH($B217)&gt;=5,MONTH($B217)&lt;=9),VLOOKUP($A217,'Annual_Prices-Nominal'!$A$1:$AQ$39,MATCH('Forecast-Peak_OffPeak-Nominal'!AQ$2,'Annual_Prices-Nominal'!$A$2:$AQ$2,0),FALSE),0)</f>
        <v>0</v>
      </c>
      <c r="AR217" s="37">
        <f>IF(AND(MONTH($B217)&gt;=5,MONTH($B217)&lt;=9),VLOOKUP($A217,'Annual_Prices-Nominal'!$A$1:$AQ$39,MATCH('Forecast-Peak_OffPeak-Nominal'!AR$2,'Annual_Prices-Nominal'!$A$2:$AQ$2,0),FALSE),0)</f>
        <v>0</v>
      </c>
      <c r="AT217" s="83">
        <f>VLOOKUP($A217,'Annual_Prices-Nominal'!$A$4:$CH$39,MATCH('Forecast-Peak_OffPeak-Nominal'!AT$3,'Annual_Prices-Nominal'!$A$3:$CH$3,0),FALSE)</f>
        <v>21.7</v>
      </c>
      <c r="AU217" s="38">
        <f>VLOOKUP($A217,'Annual_Prices-Nominal'!$A$4:$CH$39,MATCH('Forecast-Peak_OffPeak-Nominal'!AU$3,'Annual_Prices-Nominal'!$A$3:$CH$3,0),FALSE)</f>
        <v>21.7</v>
      </c>
      <c r="AV217" s="38">
        <f>VLOOKUP($A217,'Annual_Prices-Nominal'!$A$4:$CH$39,MATCH('Forecast-Peak_OffPeak-Nominal'!AV$3,'Annual_Prices-Nominal'!$A$3:$CH$3,0),FALSE)</f>
        <v>0</v>
      </c>
      <c r="AX217" s="31">
        <f t="shared" si="24"/>
        <v>7.837572984749456</v>
      </c>
      <c r="AY217" s="32">
        <f t="shared" si="25"/>
        <v>8.8318435517970393</v>
      </c>
      <c r="AZ217" s="32">
        <f t="shared" si="26"/>
        <v>8.8750274841437609</v>
      </c>
      <c r="BA217" s="32">
        <f t="shared" si="27"/>
        <v>6.9655870445344119</v>
      </c>
      <c r="BB217" s="32">
        <f t="shared" si="28"/>
        <v>6.9655870445344119</v>
      </c>
      <c r="BC217" s="38">
        <f t="shared" si="29"/>
        <v>6.7414141414141406</v>
      </c>
      <c r="BE217" s="60">
        <v>243.84249305017033</v>
      </c>
      <c r="BF217" s="38">
        <v>323.94599340406216</v>
      </c>
      <c r="BH217" s="31">
        <f>VLOOKUP($A217,'Annual_Prices-Nominal'!$A:$CA,MATCH(BH$3,'Annual_Prices-Nominal'!$A$3:$CA$3,0),0)</f>
        <v>37</v>
      </c>
      <c r="BI217" s="31">
        <f>VLOOKUP($A217,'Annual_Prices-Nominal'!$A:$CA,MATCH(BI$3,'Annual_Prices-Nominal'!$A$3:$CA$3,0),0)</f>
        <v>2.4914640000000001</v>
      </c>
      <c r="BJ217" s="32">
        <f>VLOOKUP($A217,'Annual_Prices-Nominal'!$A:$CA,MATCH(BJ$3,'Annual_Prices-Nominal'!$A$3:$CA$3,0),0)</f>
        <v>2.4914640000000001</v>
      </c>
      <c r="BK217" s="32">
        <f>VLOOKUP($A217,'Annual_Prices-Nominal'!$A:$CA,MATCH(BK$3,'Annual_Prices-Nominal'!$A$3:$CA$3,0),0)</f>
        <v>14.08</v>
      </c>
      <c r="BL217" s="32">
        <f>VLOOKUP($A217,'Annual_Prices-Nominal'!$A:$CA,MATCH(BL$3,'Annual_Prices-Nominal'!$A$3:$CA$3,0),0)</f>
        <v>14.08</v>
      </c>
      <c r="BM217" s="32">
        <f>VLOOKUP($A217,'Annual_Prices-Nominal'!$A:$CA,MATCH(BM$3,'Annual_Prices-Nominal'!$A$3:$CA$3,0),0)</f>
        <v>4.22</v>
      </c>
      <c r="BN217" s="32">
        <f>VLOOKUP($A217,'Annual_Prices-Nominal'!$A:$CA,MATCH(BN$3,'Annual_Prices-Nominal'!$A$3:$CA$3,0),0)</f>
        <v>4.22</v>
      </c>
      <c r="BO217" s="32">
        <f>VLOOKUP($A217,'Annual_Prices-Nominal'!$A:$CA,MATCH(BO$3,'Annual_Prices-Nominal'!$A$3:$CA$3,0),0)</f>
        <v>4.22</v>
      </c>
      <c r="BP217" s="32">
        <f>VLOOKUP($A217,'Annual_Prices-Nominal'!$A:$CA,MATCH(BP$3,'Annual_Prices-Nominal'!$A$3:$CA$3,0),0)</f>
        <v>4.22</v>
      </c>
      <c r="BQ217" s="32">
        <f>VLOOKUP($A217,'Annual_Prices-Nominal'!$A:$CA,MATCH(BQ$3,'Annual_Prices-Nominal'!$A$3:$CA$3,0),0)</f>
        <v>14.08</v>
      </c>
      <c r="BR217" s="32">
        <f>VLOOKUP($A217,'Annual_Prices-Nominal'!$A:$CA,MATCH(BR$3,'Annual_Prices-Nominal'!$A$3:$CA$3,0),0)</f>
        <v>22.53</v>
      </c>
      <c r="BS217" s="32">
        <f>VLOOKUP($A217,'Annual_Prices-Nominal'!$A:$CA,MATCH(BS$3,'Annual_Prices-Nominal'!$A$3:$CA$3,0),0)</f>
        <v>21.12</v>
      </c>
      <c r="BT217" s="32">
        <f>VLOOKUP($A217,'Annual_Prices-Nominal'!$A:$CA,MATCH(BT$3,'Annual_Prices-Nominal'!$A$3:$CA$3,0),0)</f>
        <v>16.899999999999999</v>
      </c>
      <c r="BU217" s="32">
        <f>VLOOKUP($A217,'Annual_Prices-Nominal'!$A:$CA,MATCH(BU$3,'Annual_Prices-Nominal'!$A$3:$CA$3,0),0)</f>
        <v>16.899999999999999</v>
      </c>
      <c r="BV217" s="32">
        <f>VLOOKUP($A217,'Annual_Prices-Nominal'!$A:$CA,MATCH(BV$3,'Annual_Prices-Nominal'!$A$3:$CA$3,0),0)</f>
        <v>16.899999999999999</v>
      </c>
      <c r="BW217" s="32">
        <f>VLOOKUP($A217,'Annual_Prices-Nominal'!$A:$CA,MATCH(BW$3,'Annual_Prices-Nominal'!$A$3:$CA$3,0),0)</f>
        <v>14.08</v>
      </c>
      <c r="BX217" s="32">
        <f>VLOOKUP($A217,'Annual_Prices-Nominal'!$A:$CA,MATCH(BX$3,'Annual_Prices-Nominal'!$A$3:$CA$3,0),0)</f>
        <v>7.04</v>
      </c>
      <c r="BY217" s="32">
        <f>VLOOKUP($A217,'Annual_Prices-Nominal'!$A:$CA,MATCH(BY$3,'Annual_Prices-Nominal'!$A$3:$CA$3,0),0)</f>
        <v>4.22</v>
      </c>
      <c r="BZ217" s="32">
        <f>VLOOKUP($A217,'Annual_Prices-Nominal'!$A:$CA,MATCH(BZ$3,'Annual_Prices-Nominal'!$A$3:$CA$3,0),0)</f>
        <v>4.22</v>
      </c>
      <c r="CA217" s="32">
        <f>VLOOKUP($A217,'Annual_Prices-Nominal'!$A:$CA,MATCH(CA$3,'Annual_Prices-Nominal'!$A$3:$CA$3,0),0)</f>
        <v>4.2861719999999996</v>
      </c>
      <c r="CB217" s="38">
        <f>VLOOKUP($A217,'Annual_Prices-Nominal'!$A:$CA,MATCH(CB$3,'Annual_Prices-Nominal'!$A$3:$CA$3,0),0)</f>
        <v>1.1641109999999999</v>
      </c>
      <c r="CD217" s="39">
        <f>VLOOKUP($A217,GDP!$A$8:$D$50,3,0)</f>
        <v>2.0497259374438762E-2</v>
      </c>
    </row>
    <row r="218" spans="1:82" ht="14.4" x14ac:dyDescent="0.3">
      <c r="A218" s="23">
        <f t="shared" si="30"/>
        <v>2040</v>
      </c>
      <c r="B218" s="27">
        <f t="shared" si="31"/>
        <v>51441</v>
      </c>
      <c r="C218" s="31">
        <v>38.425789999999999</v>
      </c>
      <c r="D218" s="32">
        <v>37.482909999999997</v>
      </c>
      <c r="E218" s="32">
        <v>43.752899999999997</v>
      </c>
      <c r="F218" s="32">
        <v>41.628230000000002</v>
      </c>
      <c r="G218" s="32">
        <v>44.628610000000002</v>
      </c>
      <c r="H218" s="32">
        <v>41.53004</v>
      </c>
      <c r="I218" s="32">
        <v>37.26</v>
      </c>
      <c r="J218" s="32">
        <v>37.590000000000003</v>
      </c>
      <c r="K218" s="32">
        <v>36.83</v>
      </c>
      <c r="L218" s="32">
        <v>37.44</v>
      </c>
      <c r="M218" s="32">
        <v>36.58</v>
      </c>
      <c r="N218" s="32">
        <v>37.159999999999997</v>
      </c>
      <c r="P218" s="32">
        <f>VLOOKUP($A218,'Annual_Prices-Nominal'!$A$4:$X$39,MATCH('Forecast-Peak_OffPeak-Nominal'!P$3,'Annual_Prices-Nominal'!$A$3:$X$3,0),FALSE)</f>
        <v>188.126</v>
      </c>
      <c r="Q218" s="32">
        <f>VLOOKUP($A218,'Annual_Prices-Nominal'!$A$4:$X$39,MATCH('Forecast-Peak_OffPeak-Nominal'!Q$3,'Annual_Prices-Nominal'!$A$3:$X$3,0),FALSE)</f>
        <v>189.72</v>
      </c>
      <c r="R218" s="32">
        <f>VLOOKUP($A218,'Annual_Prices-Nominal'!$A$4:$X$39,MATCH('Forecast-Peak_OffPeak-Nominal'!R$3,'Annual_Prices-Nominal'!$A$3:$X$3,0),FALSE)</f>
        <v>186.27</v>
      </c>
      <c r="S218" s="32">
        <f>VLOOKUP($A218,'Annual_Prices-Nominal'!$A$4:$X$39,MATCH('Forecast-Peak_OffPeak-Nominal'!S$3,'Annual_Prices-Nominal'!$A$3:$X$3,0),FALSE)</f>
        <v>185.33</v>
      </c>
      <c r="T218" s="32">
        <f>VLOOKUP($A218,'Annual_Prices-Nominal'!$A$4:$X$39,MATCH('Forecast-Peak_OffPeak-Nominal'!T$3,'Annual_Prices-Nominal'!$A$3:$X$3,0),FALSE)</f>
        <v>55.135803429657244</v>
      </c>
      <c r="U218" s="32">
        <f>VLOOKUP($A218,'Annual_Prices-Nominal'!$A$4:$X$39,MATCH('Forecast-Peak_OffPeak-Nominal'!U$3,'Annual_Prices-Nominal'!$A$3:$X$3,0),FALSE)</f>
        <v>52.46</v>
      </c>
      <c r="V218" s="32">
        <f>VLOOKUP($A218,'Annual_Prices-Nominal'!$A$4:$X$39,MATCH('Forecast-Peak_OffPeak-Nominal'!V$3,'Annual_Prices-Nominal'!$A$3:$X$3,0),FALSE)</f>
        <v>54.775220869565217</v>
      </c>
      <c r="W218" s="32">
        <f>VLOOKUP($A218,'Annual_Prices-Nominal'!$A$4:$X$39,MATCH('Forecast-Peak_OffPeak-Nominal'!W$3,'Annual_Prices-Nominal'!$A$3:$X$3,0),FALSE)</f>
        <v>21.6</v>
      </c>
      <c r="X218" s="32">
        <f>VLOOKUP($A218,'Annual_Prices-Nominal'!$A$4:$X$39,MATCH('Forecast-Peak_OffPeak-Nominal'!X$3,'Annual_Prices-Nominal'!$A$3:$X$3,0),FALSE)</f>
        <v>18.559999999999999</v>
      </c>
      <c r="Y218" s="38">
        <f>VLOOKUP($A218,'Annual_Prices-Nominal'!$A$4:$X$39,MATCH('Forecast-Peak_OffPeak-Nominal'!Y$3,'Annual_Prices-Nominal'!$A$3:$X$3,0),FALSE)</f>
        <v>48.194893617021279</v>
      </c>
      <c r="AA218" s="31">
        <v>5.35</v>
      </c>
      <c r="AB218" s="32">
        <v>4.8099999999999996</v>
      </c>
      <c r="AC218" s="32">
        <v>4.83</v>
      </c>
      <c r="AD218" s="32">
        <v>5.31</v>
      </c>
      <c r="AE218" s="32">
        <v>5.32</v>
      </c>
      <c r="AF218" s="32">
        <v>4.91</v>
      </c>
      <c r="AG218" s="38">
        <v>0.41938548775753348</v>
      </c>
      <c r="AI218" s="32">
        <v>5.7593210915571955</v>
      </c>
      <c r="AJ218" s="38">
        <v>5.392327440620063</v>
      </c>
      <c r="AL218" s="33">
        <v>0.73436838777977353</v>
      </c>
      <c r="AM218" s="33">
        <v>0.95572867414193508</v>
      </c>
      <c r="AO218" s="34">
        <f>VLOOKUP($A218,'Annual_Prices-Nominal'!$A$4:$CH$39,MATCH('Forecast-Peak_OffPeak-Nominal'!AO$3,'Annual_Prices-Nominal'!$A$3:$CH$3,0),FALSE)</f>
        <v>2</v>
      </c>
      <c r="AP218" s="35">
        <f>VLOOKUP($A218,'Annual_Prices-Nominal'!$A$4:$CH$39,MATCH('Forecast-Peak_OffPeak-Nominal'!AP$3,'Annual_Prices-Nominal'!$A$3:$CH$3,0),FALSE)</f>
        <v>2</v>
      </c>
      <c r="AQ218" s="36">
        <f>IF(AND(MONTH($B218)&gt;=5,MONTH($B218)&lt;=9),VLOOKUP($A218,'Annual_Prices-Nominal'!$A$1:$AQ$39,MATCH('Forecast-Peak_OffPeak-Nominal'!AQ$2,'Annual_Prices-Nominal'!$A$2:$AQ$2,0),FALSE),0)</f>
        <v>0</v>
      </c>
      <c r="AR218" s="37">
        <f>IF(AND(MONTH($B218)&gt;=5,MONTH($B218)&lt;=9),VLOOKUP($A218,'Annual_Prices-Nominal'!$A$1:$AQ$39,MATCH('Forecast-Peak_OffPeak-Nominal'!AR$2,'Annual_Prices-Nominal'!$A$2:$AQ$2,0),FALSE),0)</f>
        <v>0</v>
      </c>
      <c r="AT218" s="83">
        <f>VLOOKUP($A218,'Annual_Prices-Nominal'!$A$4:$CH$39,MATCH('Forecast-Peak_OffPeak-Nominal'!AT$3,'Annual_Prices-Nominal'!$A$3:$CH$3,0),FALSE)</f>
        <v>21.7</v>
      </c>
      <c r="AU218" s="38">
        <f>VLOOKUP($A218,'Annual_Prices-Nominal'!$A$4:$CH$39,MATCH('Forecast-Peak_OffPeak-Nominal'!AU$3,'Annual_Prices-Nominal'!$A$3:$CH$3,0),FALSE)</f>
        <v>21.7</v>
      </c>
      <c r="AV218" s="38">
        <f>VLOOKUP($A218,'Annual_Prices-Nominal'!$A$4:$CH$39,MATCH('Forecast-Peak_OffPeak-Nominal'!AV$3,'Annual_Prices-Nominal'!$A$3:$CH$3,0),FALSE)</f>
        <v>0</v>
      </c>
      <c r="AX218" s="31">
        <f t="shared" si="24"/>
        <v>7.9887297297297302</v>
      </c>
      <c r="AY218" s="32">
        <f t="shared" si="25"/>
        <v>8.9109775967413434</v>
      </c>
      <c r="AZ218" s="32">
        <f t="shared" si="26"/>
        <v>9.0893299389002031</v>
      </c>
      <c r="BA218" s="32">
        <f t="shared" si="27"/>
        <v>7.0037593984962401</v>
      </c>
      <c r="BB218" s="32">
        <f t="shared" si="28"/>
        <v>6.9229323308270674</v>
      </c>
      <c r="BC218" s="38">
        <f t="shared" si="29"/>
        <v>6.8888888888888893</v>
      </c>
      <c r="BE218" s="60">
        <v>243.84249305017033</v>
      </c>
      <c r="BF218" s="38">
        <v>323.94599340406216</v>
      </c>
      <c r="BH218" s="31">
        <f>VLOOKUP($A218,'Annual_Prices-Nominal'!$A:$CA,MATCH(BH$3,'Annual_Prices-Nominal'!$A$3:$CA$3,0),0)</f>
        <v>37</v>
      </c>
      <c r="BI218" s="31">
        <f>VLOOKUP($A218,'Annual_Prices-Nominal'!$A:$CA,MATCH(BI$3,'Annual_Prices-Nominal'!$A$3:$CA$3,0),0)</f>
        <v>2.4914640000000001</v>
      </c>
      <c r="BJ218" s="32">
        <f>VLOOKUP($A218,'Annual_Prices-Nominal'!$A:$CA,MATCH(BJ$3,'Annual_Prices-Nominal'!$A$3:$CA$3,0),0)</f>
        <v>2.4914640000000001</v>
      </c>
      <c r="BK218" s="32">
        <f>VLOOKUP($A218,'Annual_Prices-Nominal'!$A:$CA,MATCH(BK$3,'Annual_Prices-Nominal'!$A$3:$CA$3,0),0)</f>
        <v>14.08</v>
      </c>
      <c r="BL218" s="32">
        <f>VLOOKUP($A218,'Annual_Prices-Nominal'!$A:$CA,MATCH(BL$3,'Annual_Prices-Nominal'!$A$3:$CA$3,0),0)</f>
        <v>14.08</v>
      </c>
      <c r="BM218" s="32">
        <f>VLOOKUP($A218,'Annual_Prices-Nominal'!$A:$CA,MATCH(BM$3,'Annual_Prices-Nominal'!$A$3:$CA$3,0),0)</f>
        <v>4.22</v>
      </c>
      <c r="BN218" s="32">
        <f>VLOOKUP($A218,'Annual_Prices-Nominal'!$A:$CA,MATCH(BN$3,'Annual_Prices-Nominal'!$A$3:$CA$3,0),0)</f>
        <v>4.22</v>
      </c>
      <c r="BO218" s="32">
        <f>VLOOKUP($A218,'Annual_Prices-Nominal'!$A:$CA,MATCH(BO$3,'Annual_Prices-Nominal'!$A$3:$CA$3,0),0)</f>
        <v>4.22</v>
      </c>
      <c r="BP218" s="32">
        <f>VLOOKUP($A218,'Annual_Prices-Nominal'!$A:$CA,MATCH(BP$3,'Annual_Prices-Nominal'!$A$3:$CA$3,0),0)</f>
        <v>4.22</v>
      </c>
      <c r="BQ218" s="32">
        <f>VLOOKUP($A218,'Annual_Prices-Nominal'!$A:$CA,MATCH(BQ$3,'Annual_Prices-Nominal'!$A$3:$CA$3,0),0)</f>
        <v>14.08</v>
      </c>
      <c r="BR218" s="32">
        <f>VLOOKUP($A218,'Annual_Prices-Nominal'!$A:$CA,MATCH(BR$3,'Annual_Prices-Nominal'!$A$3:$CA$3,0),0)</f>
        <v>22.53</v>
      </c>
      <c r="BS218" s="32">
        <f>VLOOKUP($A218,'Annual_Prices-Nominal'!$A:$CA,MATCH(BS$3,'Annual_Prices-Nominal'!$A$3:$CA$3,0),0)</f>
        <v>21.12</v>
      </c>
      <c r="BT218" s="32">
        <f>VLOOKUP($A218,'Annual_Prices-Nominal'!$A:$CA,MATCH(BT$3,'Annual_Prices-Nominal'!$A$3:$CA$3,0),0)</f>
        <v>16.899999999999999</v>
      </c>
      <c r="BU218" s="32">
        <f>VLOOKUP($A218,'Annual_Prices-Nominal'!$A:$CA,MATCH(BU$3,'Annual_Prices-Nominal'!$A$3:$CA$3,0),0)</f>
        <v>16.899999999999999</v>
      </c>
      <c r="BV218" s="32">
        <f>VLOOKUP($A218,'Annual_Prices-Nominal'!$A:$CA,MATCH(BV$3,'Annual_Prices-Nominal'!$A$3:$CA$3,0),0)</f>
        <v>16.899999999999999</v>
      </c>
      <c r="BW218" s="32">
        <f>VLOOKUP($A218,'Annual_Prices-Nominal'!$A:$CA,MATCH(BW$3,'Annual_Prices-Nominal'!$A$3:$CA$3,0),0)</f>
        <v>14.08</v>
      </c>
      <c r="BX218" s="32">
        <f>VLOOKUP($A218,'Annual_Prices-Nominal'!$A:$CA,MATCH(BX$3,'Annual_Prices-Nominal'!$A$3:$CA$3,0),0)</f>
        <v>7.04</v>
      </c>
      <c r="BY218" s="32">
        <f>VLOOKUP($A218,'Annual_Prices-Nominal'!$A:$CA,MATCH(BY$3,'Annual_Prices-Nominal'!$A$3:$CA$3,0),0)</f>
        <v>4.22</v>
      </c>
      <c r="BZ218" s="32">
        <f>VLOOKUP($A218,'Annual_Prices-Nominal'!$A:$CA,MATCH(BZ$3,'Annual_Prices-Nominal'!$A$3:$CA$3,0),0)</f>
        <v>4.22</v>
      </c>
      <c r="CA218" s="32">
        <f>VLOOKUP($A218,'Annual_Prices-Nominal'!$A:$CA,MATCH(CA$3,'Annual_Prices-Nominal'!$A$3:$CA$3,0),0)</f>
        <v>4.2861719999999996</v>
      </c>
      <c r="CB218" s="38">
        <f>VLOOKUP($A218,'Annual_Prices-Nominal'!$A:$CA,MATCH(CB$3,'Annual_Prices-Nominal'!$A$3:$CA$3,0),0)</f>
        <v>1.1641109999999999</v>
      </c>
      <c r="CD218" s="39">
        <f>VLOOKUP($A218,GDP!$A$8:$D$50,3,0)</f>
        <v>2.0497259374438762E-2</v>
      </c>
    </row>
    <row r="219" spans="1:82" ht="14.4" x14ac:dyDescent="0.3">
      <c r="A219" s="23">
        <f t="shared" si="30"/>
        <v>2040</v>
      </c>
      <c r="B219" s="27">
        <f t="shared" si="31"/>
        <v>51471</v>
      </c>
      <c r="C219" s="31">
        <v>45.180190000000003</v>
      </c>
      <c r="D219" s="32">
        <v>43.597470000000001</v>
      </c>
      <c r="E219" s="32">
        <v>49.143889999999999</v>
      </c>
      <c r="F219" s="32">
        <v>48.107550000000003</v>
      </c>
      <c r="G219" s="32">
        <v>50.293889999999998</v>
      </c>
      <c r="H219" s="32">
        <v>48.070259999999998</v>
      </c>
      <c r="I219" s="32">
        <v>40.22</v>
      </c>
      <c r="J219" s="32">
        <v>41.06</v>
      </c>
      <c r="K219" s="32">
        <v>40.229999999999997</v>
      </c>
      <c r="L219" s="32">
        <v>40.93</v>
      </c>
      <c r="M219" s="32">
        <v>39.25</v>
      </c>
      <c r="N219" s="32">
        <v>40.72</v>
      </c>
      <c r="P219" s="32">
        <f>VLOOKUP($A219,'Annual_Prices-Nominal'!$A$4:$X$39,MATCH('Forecast-Peak_OffPeak-Nominal'!P$3,'Annual_Prices-Nominal'!$A$3:$X$3,0),FALSE)</f>
        <v>188.126</v>
      </c>
      <c r="Q219" s="32">
        <f>VLOOKUP($A219,'Annual_Prices-Nominal'!$A$4:$X$39,MATCH('Forecast-Peak_OffPeak-Nominal'!Q$3,'Annual_Prices-Nominal'!$A$3:$X$3,0),FALSE)</f>
        <v>189.72</v>
      </c>
      <c r="R219" s="32">
        <f>VLOOKUP($A219,'Annual_Prices-Nominal'!$A$4:$X$39,MATCH('Forecast-Peak_OffPeak-Nominal'!R$3,'Annual_Prices-Nominal'!$A$3:$X$3,0),FALSE)</f>
        <v>186.27</v>
      </c>
      <c r="S219" s="32">
        <f>VLOOKUP($A219,'Annual_Prices-Nominal'!$A$4:$X$39,MATCH('Forecast-Peak_OffPeak-Nominal'!S$3,'Annual_Prices-Nominal'!$A$3:$X$3,0),FALSE)</f>
        <v>185.33</v>
      </c>
      <c r="T219" s="32">
        <f>VLOOKUP($A219,'Annual_Prices-Nominal'!$A$4:$X$39,MATCH('Forecast-Peak_OffPeak-Nominal'!T$3,'Annual_Prices-Nominal'!$A$3:$X$3,0),FALSE)</f>
        <v>55.135803429657244</v>
      </c>
      <c r="U219" s="32">
        <f>VLOOKUP($A219,'Annual_Prices-Nominal'!$A$4:$X$39,MATCH('Forecast-Peak_OffPeak-Nominal'!U$3,'Annual_Prices-Nominal'!$A$3:$X$3,0),FALSE)</f>
        <v>52.46</v>
      </c>
      <c r="V219" s="32">
        <f>VLOOKUP($A219,'Annual_Prices-Nominal'!$A$4:$X$39,MATCH('Forecast-Peak_OffPeak-Nominal'!V$3,'Annual_Prices-Nominal'!$A$3:$X$3,0),FALSE)</f>
        <v>54.775220869565217</v>
      </c>
      <c r="W219" s="32">
        <f>VLOOKUP($A219,'Annual_Prices-Nominal'!$A$4:$X$39,MATCH('Forecast-Peak_OffPeak-Nominal'!W$3,'Annual_Prices-Nominal'!$A$3:$X$3,0),FALSE)</f>
        <v>21.6</v>
      </c>
      <c r="X219" s="32">
        <f>VLOOKUP($A219,'Annual_Prices-Nominal'!$A$4:$X$39,MATCH('Forecast-Peak_OffPeak-Nominal'!X$3,'Annual_Prices-Nominal'!$A$3:$X$3,0),FALSE)</f>
        <v>18.559999999999999</v>
      </c>
      <c r="Y219" s="38">
        <f>VLOOKUP($A219,'Annual_Prices-Nominal'!$A$4:$X$39,MATCH('Forecast-Peak_OffPeak-Nominal'!Y$3,'Annual_Prices-Nominal'!$A$3:$X$3,0),FALSE)</f>
        <v>48.194893617021279</v>
      </c>
      <c r="AA219" s="31">
        <v>5.87</v>
      </c>
      <c r="AB219" s="32">
        <v>5.52</v>
      </c>
      <c r="AC219" s="32">
        <v>5.19</v>
      </c>
      <c r="AD219" s="32">
        <v>6.03</v>
      </c>
      <c r="AE219" s="32">
        <v>5.84</v>
      </c>
      <c r="AF219" s="32">
        <v>5.66</v>
      </c>
      <c r="AG219" s="38">
        <v>0.41938548775753348</v>
      </c>
      <c r="AI219" s="32">
        <v>6.283831047637265</v>
      </c>
      <c r="AJ219" s="38">
        <v>5.9168373967001324</v>
      </c>
      <c r="AL219" s="33">
        <v>0.71878139950860309</v>
      </c>
      <c r="AM219" s="33">
        <v>0.94014168587076463</v>
      </c>
      <c r="AO219" s="34">
        <f>VLOOKUP($A219,'Annual_Prices-Nominal'!$A$4:$CH$39,MATCH('Forecast-Peak_OffPeak-Nominal'!AO$3,'Annual_Prices-Nominal'!$A$3:$CH$3,0),FALSE)</f>
        <v>2</v>
      </c>
      <c r="AP219" s="35">
        <f>VLOOKUP($A219,'Annual_Prices-Nominal'!$A$4:$CH$39,MATCH('Forecast-Peak_OffPeak-Nominal'!AP$3,'Annual_Prices-Nominal'!$A$3:$CH$3,0),FALSE)</f>
        <v>2</v>
      </c>
      <c r="AQ219" s="36">
        <f>IF(AND(MONTH($B219)&gt;=5,MONTH($B219)&lt;=9),VLOOKUP($A219,'Annual_Prices-Nominal'!$A$1:$AQ$39,MATCH('Forecast-Peak_OffPeak-Nominal'!AQ$2,'Annual_Prices-Nominal'!$A$2:$AQ$2,0),FALSE),0)</f>
        <v>0</v>
      </c>
      <c r="AR219" s="37">
        <f>IF(AND(MONTH($B219)&gt;=5,MONTH($B219)&lt;=9),VLOOKUP($A219,'Annual_Prices-Nominal'!$A$1:$AQ$39,MATCH('Forecast-Peak_OffPeak-Nominal'!AR$2,'Annual_Prices-Nominal'!$A$2:$AQ$2,0),FALSE),0)</f>
        <v>0</v>
      </c>
      <c r="AT219" s="83">
        <f>VLOOKUP($A219,'Annual_Prices-Nominal'!$A$4:$CH$39,MATCH('Forecast-Peak_OffPeak-Nominal'!AT$3,'Annual_Prices-Nominal'!$A$3:$CH$3,0),FALSE)</f>
        <v>21.7</v>
      </c>
      <c r="AU219" s="38">
        <f>VLOOKUP($A219,'Annual_Prices-Nominal'!$A$4:$CH$39,MATCH('Forecast-Peak_OffPeak-Nominal'!AU$3,'Annual_Prices-Nominal'!$A$3:$CH$3,0),FALSE)</f>
        <v>21.7</v>
      </c>
      <c r="AV219" s="38">
        <f>VLOOKUP($A219,'Annual_Prices-Nominal'!$A$4:$CH$39,MATCH('Forecast-Peak_OffPeak-Nominal'!AV$3,'Annual_Prices-Nominal'!$A$3:$CH$3,0),FALSE)</f>
        <v>0</v>
      </c>
      <c r="AX219" s="31">
        <f t="shared" si="24"/>
        <v>8.184817028985508</v>
      </c>
      <c r="AY219" s="32">
        <f t="shared" si="25"/>
        <v>8.6826660777385154</v>
      </c>
      <c r="AZ219" s="32">
        <f t="shared" si="26"/>
        <v>8.8858462897526493</v>
      </c>
      <c r="BA219" s="32">
        <f t="shared" si="27"/>
        <v>6.8869863013698627</v>
      </c>
      <c r="BB219" s="32">
        <f t="shared" si="28"/>
        <v>6.8886986301369859</v>
      </c>
      <c r="BC219" s="38">
        <f t="shared" si="29"/>
        <v>6.5091210613598669</v>
      </c>
      <c r="BE219" s="60">
        <v>243.84249305017033</v>
      </c>
      <c r="BF219" s="38">
        <v>323.94599340406216</v>
      </c>
      <c r="BH219" s="31">
        <f>VLOOKUP($A219,'Annual_Prices-Nominal'!$A:$CA,MATCH(BH$3,'Annual_Prices-Nominal'!$A$3:$CA$3,0),0)</f>
        <v>37</v>
      </c>
      <c r="BI219" s="31">
        <f>VLOOKUP($A219,'Annual_Prices-Nominal'!$A:$CA,MATCH(BI$3,'Annual_Prices-Nominal'!$A$3:$CA$3,0),0)</f>
        <v>2.4914640000000001</v>
      </c>
      <c r="BJ219" s="32">
        <f>VLOOKUP($A219,'Annual_Prices-Nominal'!$A:$CA,MATCH(BJ$3,'Annual_Prices-Nominal'!$A$3:$CA$3,0),0)</f>
        <v>2.4914640000000001</v>
      </c>
      <c r="BK219" s="32">
        <f>VLOOKUP($A219,'Annual_Prices-Nominal'!$A:$CA,MATCH(BK$3,'Annual_Prices-Nominal'!$A$3:$CA$3,0),0)</f>
        <v>14.08</v>
      </c>
      <c r="BL219" s="32">
        <f>VLOOKUP($A219,'Annual_Prices-Nominal'!$A:$CA,MATCH(BL$3,'Annual_Prices-Nominal'!$A$3:$CA$3,0),0)</f>
        <v>14.08</v>
      </c>
      <c r="BM219" s="32">
        <f>VLOOKUP($A219,'Annual_Prices-Nominal'!$A:$CA,MATCH(BM$3,'Annual_Prices-Nominal'!$A$3:$CA$3,0),0)</f>
        <v>4.22</v>
      </c>
      <c r="BN219" s="32">
        <f>VLOOKUP($A219,'Annual_Prices-Nominal'!$A:$CA,MATCH(BN$3,'Annual_Prices-Nominal'!$A$3:$CA$3,0),0)</f>
        <v>4.22</v>
      </c>
      <c r="BO219" s="32">
        <f>VLOOKUP($A219,'Annual_Prices-Nominal'!$A:$CA,MATCH(BO$3,'Annual_Prices-Nominal'!$A$3:$CA$3,0),0)</f>
        <v>4.22</v>
      </c>
      <c r="BP219" s="32">
        <f>VLOOKUP($A219,'Annual_Prices-Nominal'!$A:$CA,MATCH(BP$3,'Annual_Prices-Nominal'!$A$3:$CA$3,0),0)</f>
        <v>4.22</v>
      </c>
      <c r="BQ219" s="32">
        <f>VLOOKUP($A219,'Annual_Prices-Nominal'!$A:$CA,MATCH(BQ$3,'Annual_Prices-Nominal'!$A$3:$CA$3,0),0)</f>
        <v>14.08</v>
      </c>
      <c r="BR219" s="32">
        <f>VLOOKUP($A219,'Annual_Prices-Nominal'!$A:$CA,MATCH(BR$3,'Annual_Prices-Nominal'!$A$3:$CA$3,0),0)</f>
        <v>22.53</v>
      </c>
      <c r="BS219" s="32">
        <f>VLOOKUP($A219,'Annual_Prices-Nominal'!$A:$CA,MATCH(BS$3,'Annual_Prices-Nominal'!$A$3:$CA$3,0),0)</f>
        <v>21.12</v>
      </c>
      <c r="BT219" s="32">
        <f>VLOOKUP($A219,'Annual_Prices-Nominal'!$A:$CA,MATCH(BT$3,'Annual_Prices-Nominal'!$A$3:$CA$3,0),0)</f>
        <v>16.899999999999999</v>
      </c>
      <c r="BU219" s="32">
        <f>VLOOKUP($A219,'Annual_Prices-Nominal'!$A:$CA,MATCH(BU$3,'Annual_Prices-Nominal'!$A$3:$CA$3,0),0)</f>
        <v>16.899999999999999</v>
      </c>
      <c r="BV219" s="32">
        <f>VLOOKUP($A219,'Annual_Prices-Nominal'!$A:$CA,MATCH(BV$3,'Annual_Prices-Nominal'!$A$3:$CA$3,0),0)</f>
        <v>16.899999999999999</v>
      </c>
      <c r="BW219" s="32">
        <f>VLOOKUP($A219,'Annual_Prices-Nominal'!$A:$CA,MATCH(BW$3,'Annual_Prices-Nominal'!$A$3:$CA$3,0),0)</f>
        <v>14.08</v>
      </c>
      <c r="BX219" s="32">
        <f>VLOOKUP($A219,'Annual_Prices-Nominal'!$A:$CA,MATCH(BX$3,'Annual_Prices-Nominal'!$A$3:$CA$3,0),0)</f>
        <v>7.04</v>
      </c>
      <c r="BY219" s="32">
        <f>VLOOKUP($A219,'Annual_Prices-Nominal'!$A:$CA,MATCH(BY$3,'Annual_Prices-Nominal'!$A$3:$CA$3,0),0)</f>
        <v>4.22</v>
      </c>
      <c r="BZ219" s="32">
        <f>VLOOKUP($A219,'Annual_Prices-Nominal'!$A:$CA,MATCH(BZ$3,'Annual_Prices-Nominal'!$A$3:$CA$3,0),0)</f>
        <v>4.22</v>
      </c>
      <c r="CA219" s="32">
        <f>VLOOKUP($A219,'Annual_Prices-Nominal'!$A:$CA,MATCH(CA$3,'Annual_Prices-Nominal'!$A$3:$CA$3,0),0)</f>
        <v>4.2861719999999996</v>
      </c>
      <c r="CB219" s="38">
        <f>VLOOKUP($A219,'Annual_Prices-Nominal'!$A:$CA,MATCH(CB$3,'Annual_Prices-Nominal'!$A$3:$CA$3,0),0)</f>
        <v>1.1641109999999999</v>
      </c>
      <c r="CD219" s="39">
        <f>VLOOKUP($A219,GDP!$A$8:$D$50,3,0)</f>
        <v>2.0497259374438762E-2</v>
      </c>
    </row>
    <row r="220" spans="1:82" ht="14.4" x14ac:dyDescent="0.3">
      <c r="A220" s="23">
        <f t="shared" si="30"/>
        <v>2041</v>
      </c>
      <c r="B220" s="27">
        <f t="shared" si="31"/>
        <v>51502</v>
      </c>
      <c r="C220" s="31">
        <v>50.970329999999997</v>
      </c>
      <c r="D220" s="32">
        <v>50.57217</v>
      </c>
      <c r="E220" s="32">
        <v>48.922409999999999</v>
      </c>
      <c r="F220" s="32">
        <v>46.730040000000002</v>
      </c>
      <c r="G220" s="32">
        <v>50.130949999999999</v>
      </c>
      <c r="H220" s="32">
        <v>46.93</v>
      </c>
      <c r="I220" s="32">
        <v>39.6</v>
      </c>
      <c r="J220" s="32">
        <v>39.409999999999997</v>
      </c>
      <c r="K220" s="32">
        <v>39.47</v>
      </c>
      <c r="L220" s="32">
        <v>39.229999999999997</v>
      </c>
      <c r="M220" s="32">
        <v>38.42</v>
      </c>
      <c r="N220" s="32">
        <v>38.770000000000003</v>
      </c>
      <c r="P220" s="32">
        <f>VLOOKUP($A220,'Annual_Prices-Nominal'!$A$4:$X$39,MATCH('Forecast-Peak_OffPeak-Nominal'!P$3,'Annual_Prices-Nominal'!$A$3:$X$3,0),FALSE)</f>
        <v>97.870999999999995</v>
      </c>
      <c r="Q220" s="32">
        <f>VLOOKUP($A220,'Annual_Prices-Nominal'!$A$4:$X$39,MATCH('Forecast-Peak_OffPeak-Nominal'!Q$3,'Annual_Prices-Nominal'!$A$3:$X$3,0),FALSE)</f>
        <v>98.7</v>
      </c>
      <c r="R220" s="32">
        <f>VLOOKUP($A220,'Annual_Prices-Nominal'!$A$4:$X$39,MATCH('Forecast-Peak_OffPeak-Nominal'!R$3,'Annual_Prices-Nominal'!$A$3:$X$3,0),FALSE)</f>
        <v>97.09</v>
      </c>
      <c r="S220" s="32">
        <f>VLOOKUP($A220,'Annual_Prices-Nominal'!$A$4:$X$39,MATCH('Forecast-Peak_OffPeak-Nominal'!S$3,'Annual_Prices-Nominal'!$A$3:$X$3,0),FALSE)</f>
        <v>96.15</v>
      </c>
      <c r="T220" s="32">
        <f>VLOOKUP($A220,'Annual_Prices-Nominal'!$A$4:$X$39,MATCH('Forecast-Peak_OffPeak-Nominal'!T$3,'Annual_Prices-Nominal'!$A$3:$X$3,0),FALSE)</f>
        <v>53.85388803109867</v>
      </c>
      <c r="U220" s="32">
        <f>VLOOKUP($A220,'Annual_Prices-Nominal'!$A$4:$X$39,MATCH('Forecast-Peak_OffPeak-Nominal'!U$3,'Annual_Prices-Nominal'!$A$3:$X$3,0),FALSE)</f>
        <v>53.51</v>
      </c>
      <c r="V220" s="32">
        <f>VLOOKUP($A220,'Annual_Prices-Nominal'!$A$4:$X$39,MATCH('Forecast-Peak_OffPeak-Nominal'!V$3,'Annual_Prices-Nominal'!$A$3:$X$3,0),FALSE)</f>
        <v>55.305773913043481</v>
      </c>
      <c r="W220" s="32">
        <f>VLOOKUP($A220,'Annual_Prices-Nominal'!$A$4:$X$39,MATCH('Forecast-Peak_OffPeak-Nominal'!W$3,'Annual_Prices-Nominal'!$A$3:$X$3,0),FALSE)</f>
        <v>22.32</v>
      </c>
      <c r="X220" s="32">
        <f>VLOOKUP($A220,'Annual_Prices-Nominal'!$A$4:$X$39,MATCH('Forecast-Peak_OffPeak-Nominal'!X$3,'Annual_Prices-Nominal'!$A$3:$X$3,0),FALSE)</f>
        <v>19.170000000000002</v>
      </c>
      <c r="Y220" s="38">
        <f>VLOOKUP($A220,'Annual_Prices-Nominal'!$A$4:$X$39,MATCH('Forecast-Peak_OffPeak-Nominal'!Y$3,'Annual_Prices-Nominal'!$A$3:$X$3,0),FALSE)</f>
        <v>49.130893617021279</v>
      </c>
      <c r="AA220" s="31">
        <v>5.73</v>
      </c>
      <c r="AB220" s="32">
        <v>5.35</v>
      </c>
      <c r="AC220" s="32">
        <v>5.31</v>
      </c>
      <c r="AD220" s="32">
        <v>5.86</v>
      </c>
      <c r="AE220" s="32">
        <v>5.71</v>
      </c>
      <c r="AF220" s="32">
        <v>5.43</v>
      </c>
      <c r="AG220" s="38">
        <v>0.42767337669041949</v>
      </c>
      <c r="AI220" s="32">
        <v>6.1288930262173169</v>
      </c>
      <c r="AJ220" s="38">
        <v>5.7771155043124427</v>
      </c>
      <c r="AL220" s="33">
        <v>0.74779379093632403</v>
      </c>
      <c r="AM220" s="33">
        <v>0.97120754058976511</v>
      </c>
      <c r="AO220" s="34">
        <f>VLOOKUP($A220,'Annual_Prices-Nominal'!$A$4:$CH$39,MATCH('Forecast-Peak_OffPeak-Nominal'!AO$3,'Annual_Prices-Nominal'!$A$3:$CH$3,0),FALSE)</f>
        <v>2</v>
      </c>
      <c r="AP220" s="35">
        <f>VLOOKUP($A220,'Annual_Prices-Nominal'!$A$4:$CH$39,MATCH('Forecast-Peak_OffPeak-Nominal'!AP$3,'Annual_Prices-Nominal'!$A$3:$CH$3,0),FALSE)</f>
        <v>2</v>
      </c>
      <c r="AQ220" s="36">
        <f>IF(AND(MONTH($B220)&gt;=5,MONTH($B220)&lt;=9),VLOOKUP($A220,'Annual_Prices-Nominal'!$A$1:$AQ$39,MATCH('Forecast-Peak_OffPeak-Nominal'!AQ$2,'Annual_Prices-Nominal'!$A$2:$AQ$2,0),FALSE),0)</f>
        <v>0</v>
      </c>
      <c r="AR220" s="37">
        <f>IF(AND(MONTH($B220)&gt;=5,MONTH($B220)&lt;=9),VLOOKUP($A220,'Annual_Prices-Nominal'!$A$1:$AQ$39,MATCH('Forecast-Peak_OffPeak-Nominal'!AR$2,'Annual_Prices-Nominal'!$A$2:$AQ$2,0),FALSE),0)</f>
        <v>0</v>
      </c>
      <c r="AT220" s="83">
        <f>VLOOKUP($A220,'Annual_Prices-Nominal'!$A$4:$CH$39,MATCH('Forecast-Peak_OffPeak-Nominal'!AT$3,'Annual_Prices-Nominal'!$A$3:$CH$3,0),FALSE)</f>
        <v>23.22</v>
      </c>
      <c r="AU220" s="38">
        <f>VLOOKUP($A220,'Annual_Prices-Nominal'!$A$4:$CH$39,MATCH('Forecast-Peak_OffPeak-Nominal'!AU$3,'Annual_Prices-Nominal'!$A$3:$CH$3,0),FALSE)</f>
        <v>23.22</v>
      </c>
      <c r="AV220" s="38">
        <f>VLOOKUP($A220,'Annual_Prices-Nominal'!$A$4:$CH$39,MATCH('Forecast-Peak_OffPeak-Nominal'!AV$3,'Annual_Prices-Nominal'!$A$3:$CH$3,0),FALSE)</f>
        <v>0</v>
      </c>
      <c r="AX220" s="31">
        <f t="shared" si="24"/>
        <v>9.5271644859813076</v>
      </c>
      <c r="AY220" s="32">
        <f t="shared" si="25"/>
        <v>9.0096519337016581</v>
      </c>
      <c r="AZ220" s="32">
        <f t="shared" si="26"/>
        <v>9.2322191528545119</v>
      </c>
      <c r="BA220" s="32">
        <f t="shared" si="27"/>
        <v>6.9352014010507883</v>
      </c>
      <c r="BB220" s="32">
        <f t="shared" si="28"/>
        <v>6.9124343257443082</v>
      </c>
      <c r="BC220" s="38">
        <f t="shared" si="29"/>
        <v>6.5563139931740615</v>
      </c>
      <c r="BE220" s="60">
        <v>248.78454092561117</v>
      </c>
      <c r="BF220" s="38">
        <v>330.51152916624255</v>
      </c>
      <c r="BH220" s="31">
        <f>VLOOKUP($A220,'Annual_Prices-Nominal'!$A:$CA,MATCH(BH$3,'Annual_Prices-Nominal'!$A$3:$CA$3,0),0)</f>
        <v>38</v>
      </c>
      <c r="BI220" s="31">
        <f>VLOOKUP($A220,'Annual_Prices-Nominal'!$A:$CA,MATCH(BI$3,'Annual_Prices-Nominal'!$A$3:$CA$3,0),0)</f>
        <v>2.4080059999999999</v>
      </c>
      <c r="BJ220" s="32">
        <f>VLOOKUP($A220,'Annual_Prices-Nominal'!$A:$CA,MATCH(BJ$3,'Annual_Prices-Nominal'!$A$3:$CA$3,0),0)</f>
        <v>2.4080059999999999</v>
      </c>
      <c r="BK220" s="32">
        <f>VLOOKUP($A220,'Annual_Prices-Nominal'!$A:$CA,MATCH(BK$3,'Annual_Prices-Nominal'!$A$3:$CA$3,0),0)</f>
        <v>14.36</v>
      </c>
      <c r="BL220" s="32">
        <f>VLOOKUP($A220,'Annual_Prices-Nominal'!$A:$CA,MATCH(BL$3,'Annual_Prices-Nominal'!$A$3:$CA$3,0),0)</f>
        <v>14.36</v>
      </c>
      <c r="BM220" s="32">
        <f>VLOOKUP($A220,'Annual_Prices-Nominal'!$A:$CA,MATCH(BM$3,'Annual_Prices-Nominal'!$A$3:$CA$3,0),0)</f>
        <v>4.3099999999999996</v>
      </c>
      <c r="BN220" s="32">
        <f>VLOOKUP($A220,'Annual_Prices-Nominal'!$A:$CA,MATCH(BN$3,'Annual_Prices-Nominal'!$A$3:$CA$3,0),0)</f>
        <v>4.3099999999999996</v>
      </c>
      <c r="BO220" s="32">
        <f>VLOOKUP($A220,'Annual_Prices-Nominal'!$A:$CA,MATCH(BO$3,'Annual_Prices-Nominal'!$A$3:$CA$3,0),0)</f>
        <v>4.3099999999999996</v>
      </c>
      <c r="BP220" s="32">
        <f>VLOOKUP($A220,'Annual_Prices-Nominal'!$A:$CA,MATCH(BP$3,'Annual_Prices-Nominal'!$A$3:$CA$3,0),0)</f>
        <v>4.3099999999999996</v>
      </c>
      <c r="BQ220" s="32">
        <f>VLOOKUP($A220,'Annual_Prices-Nominal'!$A:$CA,MATCH(BQ$3,'Annual_Prices-Nominal'!$A$3:$CA$3,0),0)</f>
        <v>14.36</v>
      </c>
      <c r="BR220" s="32">
        <f>VLOOKUP($A220,'Annual_Prices-Nominal'!$A:$CA,MATCH(BR$3,'Annual_Prices-Nominal'!$A$3:$CA$3,0),0)</f>
        <v>22.98</v>
      </c>
      <c r="BS220" s="32">
        <f>VLOOKUP($A220,'Annual_Prices-Nominal'!$A:$CA,MATCH(BS$3,'Annual_Prices-Nominal'!$A$3:$CA$3,0),0)</f>
        <v>21.54</v>
      </c>
      <c r="BT220" s="32">
        <f>VLOOKUP($A220,'Annual_Prices-Nominal'!$A:$CA,MATCH(BT$3,'Annual_Prices-Nominal'!$A$3:$CA$3,0),0)</f>
        <v>17.23</v>
      </c>
      <c r="BU220" s="32">
        <f>VLOOKUP($A220,'Annual_Prices-Nominal'!$A:$CA,MATCH(BU$3,'Annual_Prices-Nominal'!$A$3:$CA$3,0),0)</f>
        <v>17.23</v>
      </c>
      <c r="BV220" s="32">
        <f>VLOOKUP($A220,'Annual_Prices-Nominal'!$A:$CA,MATCH(BV$3,'Annual_Prices-Nominal'!$A$3:$CA$3,0),0)</f>
        <v>17.23</v>
      </c>
      <c r="BW220" s="32">
        <f>VLOOKUP($A220,'Annual_Prices-Nominal'!$A:$CA,MATCH(BW$3,'Annual_Prices-Nominal'!$A$3:$CA$3,0),0)</f>
        <v>14.36</v>
      </c>
      <c r="BX220" s="32">
        <f>VLOOKUP($A220,'Annual_Prices-Nominal'!$A:$CA,MATCH(BX$3,'Annual_Prices-Nominal'!$A$3:$CA$3,0),0)</f>
        <v>7.18</v>
      </c>
      <c r="BY220" s="32">
        <f>VLOOKUP($A220,'Annual_Prices-Nominal'!$A:$CA,MATCH(BY$3,'Annual_Prices-Nominal'!$A$3:$CA$3,0),0)</f>
        <v>4.3099999999999996</v>
      </c>
      <c r="BZ220" s="32">
        <f>VLOOKUP($A220,'Annual_Prices-Nominal'!$A:$CA,MATCH(BZ$3,'Annual_Prices-Nominal'!$A$3:$CA$3,0),0)</f>
        <v>4.3099999999999996</v>
      </c>
      <c r="CA220" s="32">
        <f>VLOOKUP($A220,'Annual_Prices-Nominal'!$A:$CA,MATCH(CA$3,'Annual_Prices-Nominal'!$A$3:$CA$3,0),0)</f>
        <v>4.3169789999999999</v>
      </c>
      <c r="CB220" s="38">
        <f>VLOOKUP($A220,'Annual_Prices-Nominal'!$A:$CA,MATCH(CB$3,'Annual_Prices-Nominal'!$A$3:$CA$3,0),0)</f>
        <v>1.128201</v>
      </c>
      <c r="CD220" s="39">
        <f>VLOOKUP($A220,GDP!$A$8:$D$50,3,0)</f>
        <v>2.0267377574851093E-2</v>
      </c>
    </row>
    <row r="221" spans="1:82" ht="14.4" x14ac:dyDescent="0.3">
      <c r="A221" s="23">
        <f t="shared" si="30"/>
        <v>2041</v>
      </c>
      <c r="B221" s="27">
        <f t="shared" si="31"/>
        <v>51533</v>
      </c>
      <c r="C221" s="31">
        <v>42.858719999999998</v>
      </c>
      <c r="D221" s="32">
        <v>42.662100000000002</v>
      </c>
      <c r="E221" s="32">
        <v>46.237029999999997</v>
      </c>
      <c r="F221" s="32">
        <v>44.322200000000002</v>
      </c>
      <c r="G221" s="32">
        <v>47.278790000000001</v>
      </c>
      <c r="H221" s="32">
        <v>44.358440000000002</v>
      </c>
      <c r="I221" s="32">
        <v>36.5</v>
      </c>
      <c r="J221" s="32">
        <v>38.4</v>
      </c>
      <c r="K221" s="32">
        <v>36.020000000000003</v>
      </c>
      <c r="L221" s="32">
        <v>38.22</v>
      </c>
      <c r="M221" s="32">
        <v>35.26</v>
      </c>
      <c r="N221" s="32">
        <v>37.39</v>
      </c>
      <c r="P221" s="32">
        <f>VLOOKUP($A221,'Annual_Prices-Nominal'!$A$4:$X$39,MATCH('Forecast-Peak_OffPeak-Nominal'!P$3,'Annual_Prices-Nominal'!$A$3:$X$3,0),FALSE)</f>
        <v>97.870999999999995</v>
      </c>
      <c r="Q221" s="32">
        <f>VLOOKUP($A221,'Annual_Prices-Nominal'!$A$4:$X$39,MATCH('Forecast-Peak_OffPeak-Nominal'!Q$3,'Annual_Prices-Nominal'!$A$3:$X$3,0),FALSE)</f>
        <v>98.7</v>
      </c>
      <c r="R221" s="32">
        <f>VLOOKUP($A221,'Annual_Prices-Nominal'!$A$4:$X$39,MATCH('Forecast-Peak_OffPeak-Nominal'!R$3,'Annual_Prices-Nominal'!$A$3:$X$3,0),FALSE)</f>
        <v>97.09</v>
      </c>
      <c r="S221" s="32">
        <f>VLOOKUP($A221,'Annual_Prices-Nominal'!$A$4:$X$39,MATCH('Forecast-Peak_OffPeak-Nominal'!S$3,'Annual_Prices-Nominal'!$A$3:$X$3,0),FALSE)</f>
        <v>96.15</v>
      </c>
      <c r="T221" s="32">
        <f>VLOOKUP($A221,'Annual_Prices-Nominal'!$A$4:$X$39,MATCH('Forecast-Peak_OffPeak-Nominal'!T$3,'Annual_Prices-Nominal'!$A$3:$X$3,0),FALSE)</f>
        <v>53.85388803109867</v>
      </c>
      <c r="U221" s="32">
        <f>VLOOKUP($A221,'Annual_Prices-Nominal'!$A$4:$X$39,MATCH('Forecast-Peak_OffPeak-Nominal'!U$3,'Annual_Prices-Nominal'!$A$3:$X$3,0),FALSE)</f>
        <v>53.51</v>
      </c>
      <c r="V221" s="32">
        <f>VLOOKUP($A221,'Annual_Prices-Nominal'!$A$4:$X$39,MATCH('Forecast-Peak_OffPeak-Nominal'!V$3,'Annual_Prices-Nominal'!$A$3:$X$3,0),FALSE)</f>
        <v>55.305773913043481</v>
      </c>
      <c r="W221" s="32">
        <f>VLOOKUP($A221,'Annual_Prices-Nominal'!$A$4:$X$39,MATCH('Forecast-Peak_OffPeak-Nominal'!W$3,'Annual_Prices-Nominal'!$A$3:$X$3,0),FALSE)</f>
        <v>22.32</v>
      </c>
      <c r="X221" s="32">
        <f>VLOOKUP($A221,'Annual_Prices-Nominal'!$A$4:$X$39,MATCH('Forecast-Peak_OffPeak-Nominal'!X$3,'Annual_Prices-Nominal'!$A$3:$X$3,0),FALSE)</f>
        <v>19.170000000000002</v>
      </c>
      <c r="Y221" s="38">
        <f>VLOOKUP($A221,'Annual_Prices-Nominal'!$A$4:$X$39,MATCH('Forecast-Peak_OffPeak-Nominal'!Y$3,'Annual_Prices-Nominal'!$A$3:$X$3,0),FALSE)</f>
        <v>49.130893617021279</v>
      </c>
      <c r="AA221" s="31">
        <v>5.53</v>
      </c>
      <c r="AB221" s="32">
        <v>5.15</v>
      </c>
      <c r="AC221" s="32">
        <v>5.22</v>
      </c>
      <c r="AD221" s="32">
        <v>5.65</v>
      </c>
      <c r="AE221" s="32">
        <v>5.5</v>
      </c>
      <c r="AF221" s="32">
        <v>5.36</v>
      </c>
      <c r="AG221" s="38">
        <v>0.42767337669041949</v>
      </c>
      <c r="AI221" s="32">
        <v>5.9230144792892876</v>
      </c>
      <c r="AJ221" s="38">
        <v>5.5712369573844134</v>
      </c>
      <c r="AL221" s="33">
        <v>0.75090175827728323</v>
      </c>
      <c r="AM221" s="33">
        <v>0.9743155079307243</v>
      </c>
      <c r="AO221" s="34">
        <f>VLOOKUP($A221,'Annual_Prices-Nominal'!$A$4:$CH$39,MATCH('Forecast-Peak_OffPeak-Nominal'!AO$3,'Annual_Prices-Nominal'!$A$3:$CH$3,0),FALSE)</f>
        <v>2</v>
      </c>
      <c r="AP221" s="35">
        <f>VLOOKUP($A221,'Annual_Prices-Nominal'!$A$4:$CH$39,MATCH('Forecast-Peak_OffPeak-Nominal'!AP$3,'Annual_Prices-Nominal'!$A$3:$CH$3,0),FALSE)</f>
        <v>2</v>
      </c>
      <c r="AQ221" s="36">
        <f>IF(AND(MONTH($B221)&gt;=5,MONTH($B221)&lt;=9),VLOOKUP($A221,'Annual_Prices-Nominal'!$A$1:$AQ$39,MATCH('Forecast-Peak_OffPeak-Nominal'!AQ$2,'Annual_Prices-Nominal'!$A$2:$AQ$2,0),FALSE),0)</f>
        <v>0</v>
      </c>
      <c r="AR221" s="37">
        <f>IF(AND(MONTH($B221)&gt;=5,MONTH($B221)&lt;=9),VLOOKUP($A221,'Annual_Prices-Nominal'!$A$1:$AQ$39,MATCH('Forecast-Peak_OffPeak-Nominal'!AR$2,'Annual_Prices-Nominal'!$A$2:$AQ$2,0),FALSE),0)</f>
        <v>0</v>
      </c>
      <c r="AT221" s="83">
        <f>VLOOKUP($A221,'Annual_Prices-Nominal'!$A$4:$CH$39,MATCH('Forecast-Peak_OffPeak-Nominal'!AT$3,'Annual_Prices-Nominal'!$A$3:$CH$3,0),FALSE)</f>
        <v>23.22</v>
      </c>
      <c r="AU221" s="38">
        <f>VLOOKUP($A221,'Annual_Prices-Nominal'!$A$4:$CH$39,MATCH('Forecast-Peak_OffPeak-Nominal'!AU$3,'Annual_Prices-Nominal'!$A$3:$CH$3,0),FALSE)</f>
        <v>23.22</v>
      </c>
      <c r="AV221" s="38">
        <f>VLOOKUP($A221,'Annual_Prices-Nominal'!$A$4:$CH$39,MATCH('Forecast-Peak_OffPeak-Nominal'!AV$3,'Annual_Prices-Nominal'!$A$3:$CH$3,0),FALSE)</f>
        <v>0</v>
      </c>
      <c r="AX221" s="31">
        <f t="shared" si="24"/>
        <v>8.322081553398057</v>
      </c>
      <c r="AY221" s="32">
        <f t="shared" si="25"/>
        <v>8.6263115671641781</v>
      </c>
      <c r="AZ221" s="32">
        <f t="shared" si="26"/>
        <v>8.8206697761194022</v>
      </c>
      <c r="BA221" s="32">
        <f t="shared" si="27"/>
        <v>6.6363636363636367</v>
      </c>
      <c r="BB221" s="32">
        <f t="shared" si="28"/>
        <v>6.5490909090909097</v>
      </c>
      <c r="BC221" s="38">
        <f t="shared" si="29"/>
        <v>6.2407079646017696</v>
      </c>
      <c r="BE221" s="60">
        <v>248.78454092561117</v>
      </c>
      <c r="BF221" s="38">
        <v>330.51152916624255</v>
      </c>
      <c r="BH221" s="31">
        <f>VLOOKUP($A221,'Annual_Prices-Nominal'!$A:$CA,MATCH(BH$3,'Annual_Prices-Nominal'!$A$3:$CA$3,0),0)</f>
        <v>38</v>
      </c>
      <c r="BI221" s="31">
        <f>VLOOKUP($A221,'Annual_Prices-Nominal'!$A:$CA,MATCH(BI$3,'Annual_Prices-Nominal'!$A$3:$CA$3,0),0)</f>
        <v>2.4080059999999999</v>
      </c>
      <c r="BJ221" s="32">
        <f>VLOOKUP($A221,'Annual_Prices-Nominal'!$A:$CA,MATCH(BJ$3,'Annual_Prices-Nominal'!$A$3:$CA$3,0),0)</f>
        <v>2.4080059999999999</v>
      </c>
      <c r="BK221" s="32">
        <f>VLOOKUP($A221,'Annual_Prices-Nominal'!$A:$CA,MATCH(BK$3,'Annual_Prices-Nominal'!$A$3:$CA$3,0),0)</f>
        <v>14.36</v>
      </c>
      <c r="BL221" s="32">
        <f>VLOOKUP($A221,'Annual_Prices-Nominal'!$A:$CA,MATCH(BL$3,'Annual_Prices-Nominal'!$A$3:$CA$3,0),0)</f>
        <v>14.36</v>
      </c>
      <c r="BM221" s="32">
        <f>VLOOKUP($A221,'Annual_Prices-Nominal'!$A:$CA,MATCH(BM$3,'Annual_Prices-Nominal'!$A$3:$CA$3,0),0)</f>
        <v>4.3099999999999996</v>
      </c>
      <c r="BN221" s="32">
        <f>VLOOKUP($A221,'Annual_Prices-Nominal'!$A:$CA,MATCH(BN$3,'Annual_Prices-Nominal'!$A$3:$CA$3,0),0)</f>
        <v>4.3099999999999996</v>
      </c>
      <c r="BO221" s="32">
        <f>VLOOKUP($A221,'Annual_Prices-Nominal'!$A:$CA,MATCH(BO$3,'Annual_Prices-Nominal'!$A$3:$CA$3,0),0)</f>
        <v>4.3099999999999996</v>
      </c>
      <c r="BP221" s="32">
        <f>VLOOKUP($A221,'Annual_Prices-Nominal'!$A:$CA,MATCH(BP$3,'Annual_Prices-Nominal'!$A$3:$CA$3,0),0)</f>
        <v>4.3099999999999996</v>
      </c>
      <c r="BQ221" s="32">
        <f>VLOOKUP($A221,'Annual_Prices-Nominal'!$A:$CA,MATCH(BQ$3,'Annual_Prices-Nominal'!$A$3:$CA$3,0),0)</f>
        <v>14.36</v>
      </c>
      <c r="BR221" s="32">
        <f>VLOOKUP($A221,'Annual_Prices-Nominal'!$A:$CA,MATCH(BR$3,'Annual_Prices-Nominal'!$A$3:$CA$3,0),0)</f>
        <v>22.98</v>
      </c>
      <c r="BS221" s="32">
        <f>VLOOKUP($A221,'Annual_Prices-Nominal'!$A:$CA,MATCH(BS$3,'Annual_Prices-Nominal'!$A$3:$CA$3,0),0)</f>
        <v>21.54</v>
      </c>
      <c r="BT221" s="32">
        <f>VLOOKUP($A221,'Annual_Prices-Nominal'!$A:$CA,MATCH(BT$3,'Annual_Prices-Nominal'!$A$3:$CA$3,0),0)</f>
        <v>17.23</v>
      </c>
      <c r="BU221" s="32">
        <f>VLOOKUP($A221,'Annual_Prices-Nominal'!$A:$CA,MATCH(BU$3,'Annual_Prices-Nominal'!$A$3:$CA$3,0),0)</f>
        <v>17.23</v>
      </c>
      <c r="BV221" s="32">
        <f>VLOOKUP($A221,'Annual_Prices-Nominal'!$A:$CA,MATCH(BV$3,'Annual_Prices-Nominal'!$A$3:$CA$3,0),0)</f>
        <v>17.23</v>
      </c>
      <c r="BW221" s="32">
        <f>VLOOKUP($A221,'Annual_Prices-Nominal'!$A:$CA,MATCH(BW$3,'Annual_Prices-Nominal'!$A$3:$CA$3,0),0)</f>
        <v>14.36</v>
      </c>
      <c r="BX221" s="32">
        <f>VLOOKUP($A221,'Annual_Prices-Nominal'!$A:$CA,MATCH(BX$3,'Annual_Prices-Nominal'!$A$3:$CA$3,0),0)</f>
        <v>7.18</v>
      </c>
      <c r="BY221" s="32">
        <f>VLOOKUP($A221,'Annual_Prices-Nominal'!$A:$CA,MATCH(BY$3,'Annual_Prices-Nominal'!$A$3:$CA$3,0),0)</f>
        <v>4.3099999999999996</v>
      </c>
      <c r="BZ221" s="32">
        <f>VLOOKUP($A221,'Annual_Prices-Nominal'!$A:$CA,MATCH(BZ$3,'Annual_Prices-Nominal'!$A$3:$CA$3,0),0)</f>
        <v>4.3099999999999996</v>
      </c>
      <c r="CA221" s="32">
        <f>VLOOKUP($A221,'Annual_Prices-Nominal'!$A:$CA,MATCH(CA$3,'Annual_Prices-Nominal'!$A$3:$CA$3,0),0)</f>
        <v>4.3169789999999999</v>
      </c>
      <c r="CB221" s="38">
        <f>VLOOKUP($A221,'Annual_Prices-Nominal'!$A:$CA,MATCH(CB$3,'Annual_Prices-Nominal'!$A$3:$CA$3,0),0)</f>
        <v>1.128201</v>
      </c>
      <c r="CD221" s="39">
        <f>VLOOKUP($A221,GDP!$A$8:$D$50,3,0)</f>
        <v>2.0267377574851093E-2</v>
      </c>
    </row>
    <row r="222" spans="1:82" ht="14.4" x14ac:dyDescent="0.3">
      <c r="A222" s="23">
        <f t="shared" si="30"/>
        <v>2041</v>
      </c>
      <c r="B222" s="27">
        <f t="shared" si="31"/>
        <v>51561</v>
      </c>
      <c r="C222" s="31">
        <v>31.854810000000001</v>
      </c>
      <c r="D222" s="32">
        <v>31.712050000000001</v>
      </c>
      <c r="E222" s="32">
        <v>40.839469999999999</v>
      </c>
      <c r="F222" s="32">
        <v>38.009120000000003</v>
      </c>
      <c r="G222" s="32">
        <v>41.046959999999999</v>
      </c>
      <c r="H222" s="32">
        <v>37.415880000000001</v>
      </c>
      <c r="I222" s="32">
        <v>35.64</v>
      </c>
      <c r="J222" s="32">
        <v>37.31</v>
      </c>
      <c r="K222" s="32">
        <v>35.07</v>
      </c>
      <c r="L222" s="32">
        <v>37.229999999999997</v>
      </c>
      <c r="M222" s="32">
        <v>33.28</v>
      </c>
      <c r="N222" s="32">
        <v>36.67</v>
      </c>
      <c r="P222" s="32">
        <f>VLOOKUP($A222,'Annual_Prices-Nominal'!$A$4:$X$39,MATCH('Forecast-Peak_OffPeak-Nominal'!P$3,'Annual_Prices-Nominal'!$A$3:$X$3,0),FALSE)</f>
        <v>97.870999999999995</v>
      </c>
      <c r="Q222" s="32">
        <f>VLOOKUP($A222,'Annual_Prices-Nominal'!$A$4:$X$39,MATCH('Forecast-Peak_OffPeak-Nominal'!Q$3,'Annual_Prices-Nominal'!$A$3:$X$3,0),FALSE)</f>
        <v>98.7</v>
      </c>
      <c r="R222" s="32">
        <f>VLOOKUP($A222,'Annual_Prices-Nominal'!$A$4:$X$39,MATCH('Forecast-Peak_OffPeak-Nominal'!R$3,'Annual_Prices-Nominal'!$A$3:$X$3,0),FALSE)</f>
        <v>97.09</v>
      </c>
      <c r="S222" s="32">
        <f>VLOOKUP($A222,'Annual_Prices-Nominal'!$A$4:$X$39,MATCH('Forecast-Peak_OffPeak-Nominal'!S$3,'Annual_Prices-Nominal'!$A$3:$X$3,0),FALSE)</f>
        <v>96.15</v>
      </c>
      <c r="T222" s="32">
        <f>VLOOKUP($A222,'Annual_Prices-Nominal'!$A$4:$X$39,MATCH('Forecast-Peak_OffPeak-Nominal'!T$3,'Annual_Prices-Nominal'!$A$3:$X$3,0),FALSE)</f>
        <v>53.85388803109867</v>
      </c>
      <c r="U222" s="32">
        <f>VLOOKUP($A222,'Annual_Prices-Nominal'!$A$4:$X$39,MATCH('Forecast-Peak_OffPeak-Nominal'!U$3,'Annual_Prices-Nominal'!$A$3:$X$3,0),FALSE)</f>
        <v>53.51</v>
      </c>
      <c r="V222" s="32">
        <f>VLOOKUP($A222,'Annual_Prices-Nominal'!$A$4:$X$39,MATCH('Forecast-Peak_OffPeak-Nominal'!V$3,'Annual_Prices-Nominal'!$A$3:$X$3,0),FALSE)</f>
        <v>55.305773913043481</v>
      </c>
      <c r="W222" s="32">
        <f>VLOOKUP($A222,'Annual_Prices-Nominal'!$A$4:$X$39,MATCH('Forecast-Peak_OffPeak-Nominal'!W$3,'Annual_Prices-Nominal'!$A$3:$X$3,0),FALSE)</f>
        <v>22.32</v>
      </c>
      <c r="X222" s="32">
        <f>VLOOKUP($A222,'Annual_Prices-Nominal'!$A$4:$X$39,MATCH('Forecast-Peak_OffPeak-Nominal'!X$3,'Annual_Prices-Nominal'!$A$3:$X$3,0),FALSE)</f>
        <v>19.170000000000002</v>
      </c>
      <c r="Y222" s="38">
        <f>VLOOKUP($A222,'Annual_Prices-Nominal'!$A$4:$X$39,MATCH('Forecast-Peak_OffPeak-Nominal'!Y$3,'Annual_Prices-Nominal'!$A$3:$X$3,0),FALSE)</f>
        <v>49.130893617021279</v>
      </c>
      <c r="AA222" s="31">
        <v>5.54</v>
      </c>
      <c r="AB222" s="32">
        <v>4.9800000000000004</v>
      </c>
      <c r="AC222" s="32">
        <v>3.87</v>
      </c>
      <c r="AD222" s="32">
        <v>5.48</v>
      </c>
      <c r="AE222" s="32">
        <v>5.52</v>
      </c>
      <c r="AF222" s="32">
        <v>5.21</v>
      </c>
      <c r="AG222" s="38">
        <v>0.42767337669041949</v>
      </c>
      <c r="AI222" s="32">
        <v>5.9378711134887974</v>
      </c>
      <c r="AJ222" s="38">
        <v>5.5860935915839232</v>
      </c>
      <c r="AL222" s="33">
        <v>0.74965674221553591</v>
      </c>
      <c r="AM222" s="33">
        <v>0.97307049186897687</v>
      </c>
      <c r="AO222" s="34">
        <f>VLOOKUP($A222,'Annual_Prices-Nominal'!$A$4:$CH$39,MATCH('Forecast-Peak_OffPeak-Nominal'!AO$3,'Annual_Prices-Nominal'!$A$3:$CH$3,0),FALSE)</f>
        <v>2</v>
      </c>
      <c r="AP222" s="35">
        <f>VLOOKUP($A222,'Annual_Prices-Nominal'!$A$4:$CH$39,MATCH('Forecast-Peak_OffPeak-Nominal'!AP$3,'Annual_Prices-Nominal'!$A$3:$CH$3,0),FALSE)</f>
        <v>2</v>
      </c>
      <c r="AQ222" s="36">
        <f>IF(AND(MONTH($B222)&gt;=5,MONTH($B222)&lt;=9),VLOOKUP($A222,'Annual_Prices-Nominal'!$A$1:$AQ$39,MATCH('Forecast-Peak_OffPeak-Nominal'!AQ$2,'Annual_Prices-Nominal'!$A$2:$AQ$2,0),FALSE),0)</f>
        <v>0</v>
      </c>
      <c r="AR222" s="37">
        <f>IF(AND(MONTH($B222)&gt;=5,MONTH($B222)&lt;=9),VLOOKUP($A222,'Annual_Prices-Nominal'!$A$1:$AQ$39,MATCH('Forecast-Peak_OffPeak-Nominal'!AR$2,'Annual_Prices-Nominal'!$A$2:$AQ$2,0),FALSE),0)</f>
        <v>0</v>
      </c>
      <c r="AT222" s="83">
        <f>VLOOKUP($A222,'Annual_Prices-Nominal'!$A$4:$CH$39,MATCH('Forecast-Peak_OffPeak-Nominal'!AT$3,'Annual_Prices-Nominal'!$A$3:$CH$3,0),FALSE)</f>
        <v>23.22</v>
      </c>
      <c r="AU222" s="38">
        <f>VLOOKUP($A222,'Annual_Prices-Nominal'!$A$4:$CH$39,MATCH('Forecast-Peak_OffPeak-Nominal'!AU$3,'Annual_Prices-Nominal'!$A$3:$CH$3,0),FALSE)</f>
        <v>23.22</v>
      </c>
      <c r="AV222" s="38">
        <f>VLOOKUP($A222,'Annual_Prices-Nominal'!$A$4:$CH$39,MATCH('Forecast-Peak_OffPeak-Nominal'!AV$3,'Annual_Prices-Nominal'!$A$3:$CH$3,0),FALSE)</f>
        <v>0</v>
      </c>
      <c r="AX222" s="31">
        <f t="shared" si="24"/>
        <v>6.3965481927710837</v>
      </c>
      <c r="AY222" s="32">
        <f t="shared" si="25"/>
        <v>7.8386698656429941</v>
      </c>
      <c r="AZ222" s="32">
        <f t="shared" si="26"/>
        <v>7.8784952015355083</v>
      </c>
      <c r="BA222" s="32">
        <f t="shared" si="27"/>
        <v>6.4565217391304355</v>
      </c>
      <c r="BB222" s="32">
        <f t="shared" si="28"/>
        <v>6.3532608695652177</v>
      </c>
      <c r="BC222" s="38">
        <f t="shared" si="29"/>
        <v>6.0729927007299267</v>
      </c>
      <c r="BE222" s="60">
        <v>248.78454092561117</v>
      </c>
      <c r="BF222" s="38">
        <v>330.51152916624255</v>
      </c>
      <c r="BH222" s="31">
        <f>VLOOKUP($A222,'Annual_Prices-Nominal'!$A:$CA,MATCH(BH$3,'Annual_Prices-Nominal'!$A$3:$CA$3,0),0)</f>
        <v>38</v>
      </c>
      <c r="BI222" s="31">
        <f>VLOOKUP($A222,'Annual_Prices-Nominal'!$A:$CA,MATCH(BI$3,'Annual_Prices-Nominal'!$A$3:$CA$3,0),0)</f>
        <v>2.4080059999999999</v>
      </c>
      <c r="BJ222" s="32">
        <f>VLOOKUP($A222,'Annual_Prices-Nominal'!$A:$CA,MATCH(BJ$3,'Annual_Prices-Nominal'!$A$3:$CA$3,0),0)</f>
        <v>2.4080059999999999</v>
      </c>
      <c r="BK222" s="32">
        <f>VLOOKUP($A222,'Annual_Prices-Nominal'!$A:$CA,MATCH(BK$3,'Annual_Prices-Nominal'!$A$3:$CA$3,0),0)</f>
        <v>14.36</v>
      </c>
      <c r="BL222" s="32">
        <f>VLOOKUP($A222,'Annual_Prices-Nominal'!$A:$CA,MATCH(BL$3,'Annual_Prices-Nominal'!$A$3:$CA$3,0),0)</f>
        <v>14.36</v>
      </c>
      <c r="BM222" s="32">
        <f>VLOOKUP($A222,'Annual_Prices-Nominal'!$A:$CA,MATCH(BM$3,'Annual_Prices-Nominal'!$A$3:$CA$3,0),0)</f>
        <v>4.3099999999999996</v>
      </c>
      <c r="BN222" s="32">
        <f>VLOOKUP($A222,'Annual_Prices-Nominal'!$A:$CA,MATCH(BN$3,'Annual_Prices-Nominal'!$A$3:$CA$3,0),0)</f>
        <v>4.3099999999999996</v>
      </c>
      <c r="BO222" s="32">
        <f>VLOOKUP($A222,'Annual_Prices-Nominal'!$A:$CA,MATCH(BO$3,'Annual_Prices-Nominal'!$A$3:$CA$3,0),0)</f>
        <v>4.3099999999999996</v>
      </c>
      <c r="BP222" s="32">
        <f>VLOOKUP($A222,'Annual_Prices-Nominal'!$A:$CA,MATCH(BP$3,'Annual_Prices-Nominal'!$A$3:$CA$3,0),0)</f>
        <v>4.3099999999999996</v>
      </c>
      <c r="BQ222" s="32">
        <f>VLOOKUP($A222,'Annual_Prices-Nominal'!$A:$CA,MATCH(BQ$3,'Annual_Prices-Nominal'!$A$3:$CA$3,0),0)</f>
        <v>14.36</v>
      </c>
      <c r="BR222" s="32">
        <f>VLOOKUP($A222,'Annual_Prices-Nominal'!$A:$CA,MATCH(BR$3,'Annual_Prices-Nominal'!$A$3:$CA$3,0),0)</f>
        <v>22.98</v>
      </c>
      <c r="BS222" s="32">
        <f>VLOOKUP($A222,'Annual_Prices-Nominal'!$A:$CA,MATCH(BS$3,'Annual_Prices-Nominal'!$A$3:$CA$3,0),0)</f>
        <v>21.54</v>
      </c>
      <c r="BT222" s="32">
        <f>VLOOKUP($A222,'Annual_Prices-Nominal'!$A:$CA,MATCH(BT$3,'Annual_Prices-Nominal'!$A$3:$CA$3,0),0)</f>
        <v>17.23</v>
      </c>
      <c r="BU222" s="32">
        <f>VLOOKUP($A222,'Annual_Prices-Nominal'!$A:$CA,MATCH(BU$3,'Annual_Prices-Nominal'!$A$3:$CA$3,0),0)</f>
        <v>17.23</v>
      </c>
      <c r="BV222" s="32">
        <f>VLOOKUP($A222,'Annual_Prices-Nominal'!$A:$CA,MATCH(BV$3,'Annual_Prices-Nominal'!$A$3:$CA$3,0),0)</f>
        <v>17.23</v>
      </c>
      <c r="BW222" s="32">
        <f>VLOOKUP($A222,'Annual_Prices-Nominal'!$A:$CA,MATCH(BW$3,'Annual_Prices-Nominal'!$A$3:$CA$3,0),0)</f>
        <v>14.36</v>
      </c>
      <c r="BX222" s="32">
        <f>VLOOKUP($A222,'Annual_Prices-Nominal'!$A:$CA,MATCH(BX$3,'Annual_Prices-Nominal'!$A$3:$CA$3,0),0)</f>
        <v>7.18</v>
      </c>
      <c r="BY222" s="32">
        <f>VLOOKUP($A222,'Annual_Prices-Nominal'!$A:$CA,MATCH(BY$3,'Annual_Prices-Nominal'!$A$3:$CA$3,0),0)</f>
        <v>4.3099999999999996</v>
      </c>
      <c r="BZ222" s="32">
        <f>VLOOKUP($A222,'Annual_Prices-Nominal'!$A:$CA,MATCH(BZ$3,'Annual_Prices-Nominal'!$A$3:$CA$3,0),0)</f>
        <v>4.3099999999999996</v>
      </c>
      <c r="CA222" s="32">
        <f>VLOOKUP($A222,'Annual_Prices-Nominal'!$A:$CA,MATCH(CA$3,'Annual_Prices-Nominal'!$A$3:$CA$3,0),0)</f>
        <v>4.3169789999999999</v>
      </c>
      <c r="CB222" s="38">
        <f>VLOOKUP($A222,'Annual_Prices-Nominal'!$A:$CA,MATCH(CB$3,'Annual_Prices-Nominal'!$A$3:$CA$3,0),0)</f>
        <v>1.128201</v>
      </c>
      <c r="CD222" s="39">
        <f>VLOOKUP($A222,GDP!$A$8:$D$50,3,0)</f>
        <v>2.0267377574851093E-2</v>
      </c>
    </row>
    <row r="223" spans="1:82" ht="14.4" x14ac:dyDescent="0.3">
      <c r="A223" s="23">
        <f t="shared" si="30"/>
        <v>2041</v>
      </c>
      <c r="B223" s="27">
        <f t="shared" si="31"/>
        <v>51592</v>
      </c>
      <c r="C223" s="31">
        <v>34.794719999999998</v>
      </c>
      <c r="D223" s="32">
        <v>34.358649999999997</v>
      </c>
      <c r="E223" s="32">
        <v>39.4741</v>
      </c>
      <c r="F223" s="32">
        <v>38.721899999999998</v>
      </c>
      <c r="G223" s="32">
        <v>39.569749999999999</v>
      </c>
      <c r="H223" s="32">
        <v>38.275199999999998</v>
      </c>
      <c r="I223" s="32">
        <v>34.35</v>
      </c>
      <c r="J223" s="32">
        <v>36.200000000000003</v>
      </c>
      <c r="K223" s="32">
        <v>34.39</v>
      </c>
      <c r="L223" s="32">
        <v>36.270000000000003</v>
      </c>
      <c r="M223" s="32">
        <v>32.869999999999997</v>
      </c>
      <c r="N223" s="32">
        <v>35.57</v>
      </c>
      <c r="P223" s="32">
        <f>VLOOKUP($A223,'Annual_Prices-Nominal'!$A$4:$X$39,MATCH('Forecast-Peak_OffPeak-Nominal'!P$3,'Annual_Prices-Nominal'!$A$3:$X$3,0),FALSE)</f>
        <v>97.870999999999995</v>
      </c>
      <c r="Q223" s="32">
        <f>VLOOKUP($A223,'Annual_Prices-Nominal'!$A$4:$X$39,MATCH('Forecast-Peak_OffPeak-Nominal'!Q$3,'Annual_Prices-Nominal'!$A$3:$X$3,0),FALSE)</f>
        <v>98.7</v>
      </c>
      <c r="R223" s="32">
        <f>VLOOKUP($A223,'Annual_Prices-Nominal'!$A$4:$X$39,MATCH('Forecast-Peak_OffPeak-Nominal'!R$3,'Annual_Prices-Nominal'!$A$3:$X$3,0),FALSE)</f>
        <v>97.09</v>
      </c>
      <c r="S223" s="32">
        <f>VLOOKUP($A223,'Annual_Prices-Nominal'!$A$4:$X$39,MATCH('Forecast-Peak_OffPeak-Nominal'!S$3,'Annual_Prices-Nominal'!$A$3:$X$3,0),FALSE)</f>
        <v>96.15</v>
      </c>
      <c r="T223" s="32">
        <f>VLOOKUP($A223,'Annual_Prices-Nominal'!$A$4:$X$39,MATCH('Forecast-Peak_OffPeak-Nominal'!T$3,'Annual_Prices-Nominal'!$A$3:$X$3,0),FALSE)</f>
        <v>53.85388803109867</v>
      </c>
      <c r="U223" s="32">
        <f>VLOOKUP($A223,'Annual_Prices-Nominal'!$A$4:$X$39,MATCH('Forecast-Peak_OffPeak-Nominal'!U$3,'Annual_Prices-Nominal'!$A$3:$X$3,0),FALSE)</f>
        <v>53.51</v>
      </c>
      <c r="V223" s="32">
        <f>VLOOKUP($A223,'Annual_Prices-Nominal'!$A$4:$X$39,MATCH('Forecast-Peak_OffPeak-Nominal'!V$3,'Annual_Prices-Nominal'!$A$3:$X$3,0),FALSE)</f>
        <v>55.305773913043481</v>
      </c>
      <c r="W223" s="32">
        <f>VLOOKUP($A223,'Annual_Prices-Nominal'!$A$4:$X$39,MATCH('Forecast-Peak_OffPeak-Nominal'!W$3,'Annual_Prices-Nominal'!$A$3:$X$3,0),FALSE)</f>
        <v>22.32</v>
      </c>
      <c r="X223" s="32">
        <f>VLOOKUP($A223,'Annual_Prices-Nominal'!$A$4:$X$39,MATCH('Forecast-Peak_OffPeak-Nominal'!X$3,'Annual_Prices-Nominal'!$A$3:$X$3,0),FALSE)</f>
        <v>19.170000000000002</v>
      </c>
      <c r="Y223" s="38">
        <f>VLOOKUP($A223,'Annual_Prices-Nominal'!$A$4:$X$39,MATCH('Forecast-Peak_OffPeak-Nominal'!Y$3,'Annual_Prices-Nominal'!$A$3:$X$3,0),FALSE)</f>
        <v>49.130893617021279</v>
      </c>
      <c r="AA223" s="31">
        <v>5.04</v>
      </c>
      <c r="AB223" s="32">
        <v>4.54</v>
      </c>
      <c r="AC223" s="32">
        <v>4.6100000000000003</v>
      </c>
      <c r="AD223" s="32">
        <v>4.9000000000000004</v>
      </c>
      <c r="AE223" s="32">
        <v>5.03</v>
      </c>
      <c r="AF223" s="32">
        <v>4.75</v>
      </c>
      <c r="AG223" s="38">
        <v>0.42767337669041949</v>
      </c>
      <c r="AI223" s="32">
        <v>5.4381966743167176</v>
      </c>
      <c r="AJ223" s="38">
        <v>5.0864191524118434</v>
      </c>
      <c r="AL223" s="33">
        <v>0.73931172343954632</v>
      </c>
      <c r="AM223" s="33">
        <v>0.96272547309298739</v>
      </c>
      <c r="AO223" s="34">
        <f>VLOOKUP($A223,'Annual_Prices-Nominal'!$A$4:$CH$39,MATCH('Forecast-Peak_OffPeak-Nominal'!AO$3,'Annual_Prices-Nominal'!$A$3:$CH$3,0),FALSE)</f>
        <v>2</v>
      </c>
      <c r="AP223" s="35">
        <f>VLOOKUP($A223,'Annual_Prices-Nominal'!$A$4:$CH$39,MATCH('Forecast-Peak_OffPeak-Nominal'!AP$3,'Annual_Prices-Nominal'!$A$3:$CH$3,0),FALSE)</f>
        <v>2</v>
      </c>
      <c r="AQ223" s="36">
        <f>IF(AND(MONTH($B223)&gt;=5,MONTH($B223)&lt;=9),VLOOKUP($A223,'Annual_Prices-Nominal'!$A$1:$AQ$39,MATCH('Forecast-Peak_OffPeak-Nominal'!AQ$2,'Annual_Prices-Nominal'!$A$2:$AQ$2,0),FALSE),0)</f>
        <v>0</v>
      </c>
      <c r="AR223" s="37">
        <f>IF(AND(MONTH($B223)&gt;=5,MONTH($B223)&lt;=9),VLOOKUP($A223,'Annual_Prices-Nominal'!$A$1:$AQ$39,MATCH('Forecast-Peak_OffPeak-Nominal'!AR$2,'Annual_Prices-Nominal'!$A$2:$AQ$2,0),FALSE),0)</f>
        <v>0</v>
      </c>
      <c r="AT223" s="83">
        <f>VLOOKUP($A223,'Annual_Prices-Nominal'!$A$4:$CH$39,MATCH('Forecast-Peak_OffPeak-Nominal'!AT$3,'Annual_Prices-Nominal'!$A$3:$CH$3,0),FALSE)</f>
        <v>23.22</v>
      </c>
      <c r="AU223" s="38">
        <f>VLOOKUP($A223,'Annual_Prices-Nominal'!$A$4:$CH$39,MATCH('Forecast-Peak_OffPeak-Nominal'!AU$3,'Annual_Prices-Nominal'!$A$3:$CH$3,0),FALSE)</f>
        <v>23.22</v>
      </c>
      <c r="AV223" s="38">
        <f>VLOOKUP($A223,'Annual_Prices-Nominal'!$A$4:$CH$39,MATCH('Forecast-Peak_OffPeak-Nominal'!AV$3,'Annual_Prices-Nominal'!$A$3:$CH$3,0),FALSE)</f>
        <v>0</v>
      </c>
      <c r="AX223" s="31">
        <f t="shared" si="24"/>
        <v>7.6640352422907485</v>
      </c>
      <c r="AY223" s="32">
        <f t="shared" si="25"/>
        <v>8.3103368421052632</v>
      </c>
      <c r="AZ223" s="32">
        <f t="shared" si="26"/>
        <v>8.330473684210526</v>
      </c>
      <c r="BA223" s="32">
        <f t="shared" si="27"/>
        <v>6.8290258449304178</v>
      </c>
      <c r="BB223" s="32">
        <f t="shared" si="28"/>
        <v>6.8369781312127236</v>
      </c>
      <c r="BC223" s="38">
        <f t="shared" si="29"/>
        <v>6.7081632653061218</v>
      </c>
      <c r="BE223" s="60">
        <v>248.78454092561117</v>
      </c>
      <c r="BF223" s="38">
        <v>330.51152916624255</v>
      </c>
      <c r="BH223" s="31">
        <f>VLOOKUP($A223,'Annual_Prices-Nominal'!$A:$CA,MATCH(BH$3,'Annual_Prices-Nominal'!$A$3:$CA$3,0),0)</f>
        <v>38</v>
      </c>
      <c r="BI223" s="31">
        <f>VLOOKUP($A223,'Annual_Prices-Nominal'!$A:$CA,MATCH(BI$3,'Annual_Prices-Nominal'!$A$3:$CA$3,0),0)</f>
        <v>2.4080059999999999</v>
      </c>
      <c r="BJ223" s="32">
        <f>VLOOKUP($A223,'Annual_Prices-Nominal'!$A:$CA,MATCH(BJ$3,'Annual_Prices-Nominal'!$A$3:$CA$3,0),0)</f>
        <v>2.4080059999999999</v>
      </c>
      <c r="BK223" s="32">
        <f>VLOOKUP($A223,'Annual_Prices-Nominal'!$A:$CA,MATCH(BK$3,'Annual_Prices-Nominal'!$A$3:$CA$3,0),0)</f>
        <v>14.36</v>
      </c>
      <c r="BL223" s="32">
        <f>VLOOKUP($A223,'Annual_Prices-Nominal'!$A:$CA,MATCH(BL$3,'Annual_Prices-Nominal'!$A$3:$CA$3,0),0)</f>
        <v>14.36</v>
      </c>
      <c r="BM223" s="32">
        <f>VLOOKUP($A223,'Annual_Prices-Nominal'!$A:$CA,MATCH(BM$3,'Annual_Prices-Nominal'!$A$3:$CA$3,0),0)</f>
        <v>4.3099999999999996</v>
      </c>
      <c r="BN223" s="32">
        <f>VLOOKUP($A223,'Annual_Prices-Nominal'!$A:$CA,MATCH(BN$3,'Annual_Prices-Nominal'!$A$3:$CA$3,0),0)</f>
        <v>4.3099999999999996</v>
      </c>
      <c r="BO223" s="32">
        <f>VLOOKUP($A223,'Annual_Prices-Nominal'!$A:$CA,MATCH(BO$3,'Annual_Prices-Nominal'!$A$3:$CA$3,0),0)</f>
        <v>4.3099999999999996</v>
      </c>
      <c r="BP223" s="32">
        <f>VLOOKUP($A223,'Annual_Prices-Nominal'!$A:$CA,MATCH(BP$3,'Annual_Prices-Nominal'!$A$3:$CA$3,0),0)</f>
        <v>4.3099999999999996</v>
      </c>
      <c r="BQ223" s="32">
        <f>VLOOKUP($A223,'Annual_Prices-Nominal'!$A:$CA,MATCH(BQ$3,'Annual_Prices-Nominal'!$A$3:$CA$3,0),0)</f>
        <v>14.36</v>
      </c>
      <c r="BR223" s="32">
        <f>VLOOKUP($A223,'Annual_Prices-Nominal'!$A:$CA,MATCH(BR$3,'Annual_Prices-Nominal'!$A$3:$CA$3,0),0)</f>
        <v>22.98</v>
      </c>
      <c r="BS223" s="32">
        <f>VLOOKUP($A223,'Annual_Prices-Nominal'!$A:$CA,MATCH(BS$3,'Annual_Prices-Nominal'!$A$3:$CA$3,0),0)</f>
        <v>21.54</v>
      </c>
      <c r="BT223" s="32">
        <f>VLOOKUP($A223,'Annual_Prices-Nominal'!$A:$CA,MATCH(BT$3,'Annual_Prices-Nominal'!$A$3:$CA$3,0),0)</f>
        <v>17.23</v>
      </c>
      <c r="BU223" s="32">
        <f>VLOOKUP($A223,'Annual_Prices-Nominal'!$A:$CA,MATCH(BU$3,'Annual_Prices-Nominal'!$A$3:$CA$3,0),0)</f>
        <v>17.23</v>
      </c>
      <c r="BV223" s="32">
        <f>VLOOKUP($A223,'Annual_Prices-Nominal'!$A:$CA,MATCH(BV$3,'Annual_Prices-Nominal'!$A$3:$CA$3,0),0)</f>
        <v>17.23</v>
      </c>
      <c r="BW223" s="32">
        <f>VLOOKUP($A223,'Annual_Prices-Nominal'!$A:$CA,MATCH(BW$3,'Annual_Prices-Nominal'!$A$3:$CA$3,0),0)</f>
        <v>14.36</v>
      </c>
      <c r="BX223" s="32">
        <f>VLOOKUP($A223,'Annual_Prices-Nominal'!$A:$CA,MATCH(BX$3,'Annual_Prices-Nominal'!$A$3:$CA$3,0),0)</f>
        <v>7.18</v>
      </c>
      <c r="BY223" s="32">
        <f>VLOOKUP($A223,'Annual_Prices-Nominal'!$A:$CA,MATCH(BY$3,'Annual_Prices-Nominal'!$A$3:$CA$3,0),0)</f>
        <v>4.3099999999999996</v>
      </c>
      <c r="BZ223" s="32">
        <f>VLOOKUP($A223,'Annual_Prices-Nominal'!$A:$CA,MATCH(BZ$3,'Annual_Prices-Nominal'!$A$3:$CA$3,0),0)</f>
        <v>4.3099999999999996</v>
      </c>
      <c r="CA223" s="32">
        <f>VLOOKUP($A223,'Annual_Prices-Nominal'!$A:$CA,MATCH(CA$3,'Annual_Prices-Nominal'!$A$3:$CA$3,0),0)</f>
        <v>4.3169789999999999</v>
      </c>
      <c r="CB223" s="38">
        <f>VLOOKUP($A223,'Annual_Prices-Nominal'!$A:$CA,MATCH(CB$3,'Annual_Prices-Nominal'!$A$3:$CA$3,0),0)</f>
        <v>1.128201</v>
      </c>
      <c r="CD223" s="39">
        <f>VLOOKUP($A223,GDP!$A$8:$D$50,3,0)</f>
        <v>2.0267377574851093E-2</v>
      </c>
    </row>
    <row r="224" spans="1:82" ht="14.4" x14ac:dyDescent="0.3">
      <c r="A224" s="23">
        <f t="shared" si="30"/>
        <v>2041</v>
      </c>
      <c r="B224" s="27">
        <f t="shared" si="31"/>
        <v>51622</v>
      </c>
      <c r="C224" s="31">
        <v>40.256839999999997</v>
      </c>
      <c r="D224" s="32">
        <v>35.905329999999999</v>
      </c>
      <c r="E224" s="32">
        <v>49.760170000000002</v>
      </c>
      <c r="F224" s="32">
        <v>39.506979999999999</v>
      </c>
      <c r="G224" s="32">
        <v>50.025379999999998</v>
      </c>
      <c r="H224" s="32">
        <v>37.97831</v>
      </c>
      <c r="I224" s="32">
        <v>39.1</v>
      </c>
      <c r="J224" s="32">
        <v>37.01</v>
      </c>
      <c r="K224" s="32">
        <v>38.76</v>
      </c>
      <c r="L224" s="32">
        <v>36.729999999999997</v>
      </c>
      <c r="M224" s="32">
        <v>38.26</v>
      </c>
      <c r="N224" s="32">
        <v>35.82</v>
      </c>
      <c r="P224" s="32">
        <f>VLOOKUP($A224,'Annual_Prices-Nominal'!$A$4:$X$39,MATCH('Forecast-Peak_OffPeak-Nominal'!P$3,'Annual_Prices-Nominal'!$A$3:$X$3,0),FALSE)</f>
        <v>97.870999999999995</v>
      </c>
      <c r="Q224" s="32">
        <f>VLOOKUP($A224,'Annual_Prices-Nominal'!$A$4:$X$39,MATCH('Forecast-Peak_OffPeak-Nominal'!Q$3,'Annual_Prices-Nominal'!$A$3:$X$3,0),FALSE)</f>
        <v>98.7</v>
      </c>
      <c r="R224" s="32">
        <f>VLOOKUP($A224,'Annual_Prices-Nominal'!$A$4:$X$39,MATCH('Forecast-Peak_OffPeak-Nominal'!R$3,'Annual_Prices-Nominal'!$A$3:$X$3,0),FALSE)</f>
        <v>97.09</v>
      </c>
      <c r="S224" s="32">
        <f>VLOOKUP($A224,'Annual_Prices-Nominal'!$A$4:$X$39,MATCH('Forecast-Peak_OffPeak-Nominal'!S$3,'Annual_Prices-Nominal'!$A$3:$X$3,0),FALSE)</f>
        <v>96.15</v>
      </c>
      <c r="T224" s="32">
        <f>VLOOKUP($A224,'Annual_Prices-Nominal'!$A$4:$X$39,MATCH('Forecast-Peak_OffPeak-Nominal'!T$3,'Annual_Prices-Nominal'!$A$3:$X$3,0),FALSE)</f>
        <v>53.85388803109867</v>
      </c>
      <c r="U224" s="32">
        <f>VLOOKUP($A224,'Annual_Prices-Nominal'!$A$4:$X$39,MATCH('Forecast-Peak_OffPeak-Nominal'!U$3,'Annual_Prices-Nominal'!$A$3:$X$3,0),FALSE)</f>
        <v>53.51</v>
      </c>
      <c r="V224" s="32">
        <f>VLOOKUP($A224,'Annual_Prices-Nominal'!$A$4:$X$39,MATCH('Forecast-Peak_OffPeak-Nominal'!V$3,'Annual_Prices-Nominal'!$A$3:$X$3,0),FALSE)</f>
        <v>55.305773913043481</v>
      </c>
      <c r="W224" s="32">
        <f>VLOOKUP($A224,'Annual_Prices-Nominal'!$A$4:$X$39,MATCH('Forecast-Peak_OffPeak-Nominal'!W$3,'Annual_Prices-Nominal'!$A$3:$X$3,0),FALSE)</f>
        <v>22.32</v>
      </c>
      <c r="X224" s="32">
        <f>VLOOKUP($A224,'Annual_Prices-Nominal'!$A$4:$X$39,MATCH('Forecast-Peak_OffPeak-Nominal'!X$3,'Annual_Prices-Nominal'!$A$3:$X$3,0),FALSE)</f>
        <v>19.170000000000002</v>
      </c>
      <c r="Y224" s="38">
        <f>VLOOKUP($A224,'Annual_Prices-Nominal'!$A$4:$X$39,MATCH('Forecast-Peak_OffPeak-Nominal'!Y$3,'Annual_Prices-Nominal'!$A$3:$X$3,0),FALSE)</f>
        <v>49.130893617021279</v>
      </c>
      <c r="AA224" s="31">
        <v>5.07</v>
      </c>
      <c r="AB224" s="32">
        <v>4.6100000000000003</v>
      </c>
      <c r="AC224" s="32">
        <v>4.33</v>
      </c>
      <c r="AD224" s="32">
        <v>4.97</v>
      </c>
      <c r="AE224" s="32">
        <v>5.05</v>
      </c>
      <c r="AF224" s="32">
        <v>4.8</v>
      </c>
      <c r="AG224" s="38">
        <v>0.42767337669041949</v>
      </c>
      <c r="AI224" s="32">
        <v>5.4663822389146972</v>
      </c>
      <c r="AJ224" s="38">
        <v>5.114604717009823</v>
      </c>
      <c r="AL224" s="33">
        <v>0.7308502938778052</v>
      </c>
      <c r="AM224" s="33">
        <v>0.95426404353124639</v>
      </c>
      <c r="AO224" s="34">
        <f>VLOOKUP($A224,'Annual_Prices-Nominal'!$A$4:$CH$39,MATCH('Forecast-Peak_OffPeak-Nominal'!AO$3,'Annual_Prices-Nominal'!$A$3:$CH$3,0),FALSE)</f>
        <v>2</v>
      </c>
      <c r="AP224" s="35">
        <f>VLOOKUP($A224,'Annual_Prices-Nominal'!$A$4:$CH$39,MATCH('Forecast-Peak_OffPeak-Nominal'!AP$3,'Annual_Prices-Nominal'!$A$3:$CH$3,0),FALSE)</f>
        <v>2</v>
      </c>
      <c r="AQ224" s="36">
        <f>IF(AND(MONTH($B224)&gt;=5,MONTH($B224)&lt;=9),VLOOKUP($A224,'Annual_Prices-Nominal'!$A$1:$AQ$39,MATCH('Forecast-Peak_OffPeak-Nominal'!AQ$2,'Annual_Prices-Nominal'!$A$2:$AQ$2,0),FALSE),0)</f>
        <v>365</v>
      </c>
      <c r="AR224" s="37">
        <f>IF(AND(MONTH($B224)&gt;=5,MONTH($B224)&lt;=9),VLOOKUP($A224,'Annual_Prices-Nominal'!$A$1:$AQ$39,MATCH('Forecast-Peak_OffPeak-Nominal'!AR$2,'Annual_Prices-Nominal'!$A$2:$AQ$2,0),FALSE),0)</f>
        <v>2500</v>
      </c>
      <c r="AT224" s="83">
        <f>VLOOKUP($A224,'Annual_Prices-Nominal'!$A$4:$CH$39,MATCH('Forecast-Peak_OffPeak-Nominal'!AT$3,'Annual_Prices-Nominal'!$A$3:$CH$3,0),FALSE)</f>
        <v>23.22</v>
      </c>
      <c r="AU224" s="38">
        <f>VLOOKUP($A224,'Annual_Prices-Nominal'!$A$4:$CH$39,MATCH('Forecast-Peak_OffPeak-Nominal'!AU$3,'Annual_Prices-Nominal'!$A$3:$CH$3,0),FALSE)</f>
        <v>23.22</v>
      </c>
      <c r="AV224" s="38">
        <f>VLOOKUP($A224,'Annual_Prices-Nominal'!$A$4:$CH$39,MATCH('Forecast-Peak_OffPeak-Nominal'!AV$3,'Annual_Prices-Nominal'!$A$3:$CH$3,0),FALSE)</f>
        <v>0</v>
      </c>
      <c r="AX224" s="31">
        <f t="shared" si="24"/>
        <v>8.7325032537960947</v>
      </c>
      <c r="AY224" s="32">
        <f t="shared" si="25"/>
        <v>10.366702083333335</v>
      </c>
      <c r="AZ224" s="32">
        <f t="shared" si="26"/>
        <v>10.421954166666668</v>
      </c>
      <c r="BA224" s="32">
        <f t="shared" si="27"/>
        <v>7.7425742574257432</v>
      </c>
      <c r="BB224" s="32">
        <f t="shared" si="28"/>
        <v>7.675247524752475</v>
      </c>
      <c r="BC224" s="38">
        <f t="shared" si="29"/>
        <v>7.6981891348088531</v>
      </c>
      <c r="BE224" s="60">
        <v>248.78454092561117</v>
      </c>
      <c r="BF224" s="38">
        <v>330.51152916624255</v>
      </c>
      <c r="BH224" s="31">
        <f>VLOOKUP($A224,'Annual_Prices-Nominal'!$A:$CA,MATCH(BH$3,'Annual_Prices-Nominal'!$A$3:$CA$3,0),0)</f>
        <v>38</v>
      </c>
      <c r="BI224" s="31">
        <f>VLOOKUP($A224,'Annual_Prices-Nominal'!$A:$CA,MATCH(BI$3,'Annual_Prices-Nominal'!$A$3:$CA$3,0),0)</f>
        <v>2.4080059999999999</v>
      </c>
      <c r="BJ224" s="32">
        <f>VLOOKUP($A224,'Annual_Prices-Nominal'!$A:$CA,MATCH(BJ$3,'Annual_Prices-Nominal'!$A$3:$CA$3,0),0)</f>
        <v>2.4080059999999999</v>
      </c>
      <c r="BK224" s="32">
        <f>VLOOKUP($A224,'Annual_Prices-Nominal'!$A:$CA,MATCH(BK$3,'Annual_Prices-Nominal'!$A$3:$CA$3,0),0)</f>
        <v>14.36</v>
      </c>
      <c r="BL224" s="32">
        <f>VLOOKUP($A224,'Annual_Prices-Nominal'!$A:$CA,MATCH(BL$3,'Annual_Prices-Nominal'!$A$3:$CA$3,0),0)</f>
        <v>14.36</v>
      </c>
      <c r="BM224" s="32">
        <f>VLOOKUP($A224,'Annual_Prices-Nominal'!$A:$CA,MATCH(BM$3,'Annual_Prices-Nominal'!$A$3:$CA$3,0),0)</f>
        <v>4.3099999999999996</v>
      </c>
      <c r="BN224" s="32">
        <f>VLOOKUP($A224,'Annual_Prices-Nominal'!$A:$CA,MATCH(BN$3,'Annual_Prices-Nominal'!$A$3:$CA$3,0),0)</f>
        <v>4.3099999999999996</v>
      </c>
      <c r="BO224" s="32">
        <f>VLOOKUP($A224,'Annual_Prices-Nominal'!$A:$CA,MATCH(BO$3,'Annual_Prices-Nominal'!$A$3:$CA$3,0),0)</f>
        <v>4.3099999999999996</v>
      </c>
      <c r="BP224" s="32">
        <f>VLOOKUP($A224,'Annual_Prices-Nominal'!$A:$CA,MATCH(BP$3,'Annual_Prices-Nominal'!$A$3:$CA$3,0),0)</f>
        <v>4.3099999999999996</v>
      </c>
      <c r="BQ224" s="32">
        <f>VLOOKUP($A224,'Annual_Prices-Nominal'!$A:$CA,MATCH(BQ$3,'Annual_Prices-Nominal'!$A$3:$CA$3,0),0)</f>
        <v>14.36</v>
      </c>
      <c r="BR224" s="32">
        <f>VLOOKUP($A224,'Annual_Prices-Nominal'!$A:$CA,MATCH(BR$3,'Annual_Prices-Nominal'!$A$3:$CA$3,0),0)</f>
        <v>22.98</v>
      </c>
      <c r="BS224" s="32">
        <f>VLOOKUP($A224,'Annual_Prices-Nominal'!$A:$CA,MATCH(BS$3,'Annual_Prices-Nominal'!$A$3:$CA$3,0),0)</f>
        <v>21.54</v>
      </c>
      <c r="BT224" s="32">
        <f>VLOOKUP($A224,'Annual_Prices-Nominal'!$A:$CA,MATCH(BT$3,'Annual_Prices-Nominal'!$A$3:$CA$3,0),0)</f>
        <v>17.23</v>
      </c>
      <c r="BU224" s="32">
        <f>VLOOKUP($A224,'Annual_Prices-Nominal'!$A:$CA,MATCH(BU$3,'Annual_Prices-Nominal'!$A$3:$CA$3,0),0)</f>
        <v>17.23</v>
      </c>
      <c r="BV224" s="32">
        <f>VLOOKUP($A224,'Annual_Prices-Nominal'!$A:$CA,MATCH(BV$3,'Annual_Prices-Nominal'!$A$3:$CA$3,0),0)</f>
        <v>17.23</v>
      </c>
      <c r="BW224" s="32">
        <f>VLOOKUP($A224,'Annual_Prices-Nominal'!$A:$CA,MATCH(BW$3,'Annual_Prices-Nominal'!$A$3:$CA$3,0),0)</f>
        <v>14.36</v>
      </c>
      <c r="BX224" s="32">
        <f>VLOOKUP($A224,'Annual_Prices-Nominal'!$A:$CA,MATCH(BX$3,'Annual_Prices-Nominal'!$A$3:$CA$3,0),0)</f>
        <v>7.18</v>
      </c>
      <c r="BY224" s="32">
        <f>VLOOKUP($A224,'Annual_Prices-Nominal'!$A:$CA,MATCH(BY$3,'Annual_Prices-Nominal'!$A$3:$CA$3,0),0)</f>
        <v>4.3099999999999996</v>
      </c>
      <c r="BZ224" s="32">
        <f>VLOOKUP($A224,'Annual_Prices-Nominal'!$A:$CA,MATCH(BZ$3,'Annual_Prices-Nominal'!$A$3:$CA$3,0),0)</f>
        <v>4.3099999999999996</v>
      </c>
      <c r="CA224" s="32">
        <f>VLOOKUP($A224,'Annual_Prices-Nominal'!$A:$CA,MATCH(CA$3,'Annual_Prices-Nominal'!$A$3:$CA$3,0),0)</f>
        <v>4.3169789999999999</v>
      </c>
      <c r="CB224" s="38">
        <f>VLOOKUP($A224,'Annual_Prices-Nominal'!$A:$CA,MATCH(CB$3,'Annual_Prices-Nominal'!$A$3:$CA$3,0),0)</f>
        <v>1.128201</v>
      </c>
      <c r="CD224" s="39">
        <f>VLOOKUP($A224,GDP!$A$8:$D$50,3,0)</f>
        <v>2.0267377574851093E-2</v>
      </c>
    </row>
    <row r="225" spans="1:82" ht="14.4" x14ac:dyDescent="0.3">
      <c r="A225" s="23">
        <f t="shared" si="30"/>
        <v>2041</v>
      </c>
      <c r="B225" s="27">
        <f t="shared" si="31"/>
        <v>51653</v>
      </c>
      <c r="C225" s="31">
        <v>45.553570000000001</v>
      </c>
      <c r="D225" s="32">
        <v>38.856110000000001</v>
      </c>
      <c r="E225" s="32">
        <v>51.77664</v>
      </c>
      <c r="F225" s="32">
        <v>43.774160000000002</v>
      </c>
      <c r="G225" s="32">
        <v>52.56673</v>
      </c>
      <c r="H225" s="32">
        <v>43.63167</v>
      </c>
      <c r="I225" s="32">
        <v>37.130000000000003</v>
      </c>
      <c r="J225" s="32">
        <v>36.700000000000003</v>
      </c>
      <c r="K225" s="32">
        <v>36.520000000000003</v>
      </c>
      <c r="L225" s="32">
        <v>36.06</v>
      </c>
      <c r="M225" s="32">
        <v>36.119999999999997</v>
      </c>
      <c r="N225" s="32">
        <v>35.35</v>
      </c>
      <c r="P225" s="32">
        <f>VLOOKUP($A225,'Annual_Prices-Nominal'!$A$4:$X$39,MATCH('Forecast-Peak_OffPeak-Nominal'!P$3,'Annual_Prices-Nominal'!$A$3:$X$3,0),FALSE)</f>
        <v>97.870999999999995</v>
      </c>
      <c r="Q225" s="32">
        <f>VLOOKUP($A225,'Annual_Prices-Nominal'!$A$4:$X$39,MATCH('Forecast-Peak_OffPeak-Nominal'!Q$3,'Annual_Prices-Nominal'!$A$3:$X$3,0),FALSE)</f>
        <v>98.7</v>
      </c>
      <c r="R225" s="32">
        <f>VLOOKUP($A225,'Annual_Prices-Nominal'!$A$4:$X$39,MATCH('Forecast-Peak_OffPeak-Nominal'!R$3,'Annual_Prices-Nominal'!$A$3:$X$3,0),FALSE)</f>
        <v>97.09</v>
      </c>
      <c r="S225" s="32">
        <f>VLOOKUP($A225,'Annual_Prices-Nominal'!$A$4:$X$39,MATCH('Forecast-Peak_OffPeak-Nominal'!S$3,'Annual_Prices-Nominal'!$A$3:$X$3,0),FALSE)</f>
        <v>96.15</v>
      </c>
      <c r="T225" s="32">
        <f>VLOOKUP($A225,'Annual_Prices-Nominal'!$A$4:$X$39,MATCH('Forecast-Peak_OffPeak-Nominal'!T$3,'Annual_Prices-Nominal'!$A$3:$X$3,0),FALSE)</f>
        <v>53.85388803109867</v>
      </c>
      <c r="U225" s="32">
        <f>VLOOKUP($A225,'Annual_Prices-Nominal'!$A$4:$X$39,MATCH('Forecast-Peak_OffPeak-Nominal'!U$3,'Annual_Prices-Nominal'!$A$3:$X$3,0),FALSE)</f>
        <v>53.51</v>
      </c>
      <c r="V225" s="32">
        <f>VLOOKUP($A225,'Annual_Prices-Nominal'!$A$4:$X$39,MATCH('Forecast-Peak_OffPeak-Nominal'!V$3,'Annual_Prices-Nominal'!$A$3:$X$3,0),FALSE)</f>
        <v>55.305773913043481</v>
      </c>
      <c r="W225" s="32">
        <f>VLOOKUP($A225,'Annual_Prices-Nominal'!$A$4:$X$39,MATCH('Forecast-Peak_OffPeak-Nominal'!W$3,'Annual_Prices-Nominal'!$A$3:$X$3,0),FALSE)</f>
        <v>22.32</v>
      </c>
      <c r="X225" s="32">
        <f>VLOOKUP($A225,'Annual_Prices-Nominal'!$A$4:$X$39,MATCH('Forecast-Peak_OffPeak-Nominal'!X$3,'Annual_Prices-Nominal'!$A$3:$X$3,0),FALSE)</f>
        <v>19.170000000000002</v>
      </c>
      <c r="Y225" s="38">
        <f>VLOOKUP($A225,'Annual_Prices-Nominal'!$A$4:$X$39,MATCH('Forecast-Peak_OffPeak-Nominal'!Y$3,'Annual_Prices-Nominal'!$A$3:$X$3,0),FALSE)</f>
        <v>49.130893617021279</v>
      </c>
      <c r="AA225" s="31">
        <v>5.04</v>
      </c>
      <c r="AB225" s="32">
        <v>4.68</v>
      </c>
      <c r="AC225" s="32">
        <v>4.6500000000000004</v>
      </c>
      <c r="AD225" s="32">
        <v>5.05</v>
      </c>
      <c r="AE225" s="32">
        <v>5.04</v>
      </c>
      <c r="AF225" s="32">
        <v>4.8600000000000003</v>
      </c>
      <c r="AG225" s="38">
        <v>0.42767337669041949</v>
      </c>
      <c r="AI225" s="32">
        <v>5.4352427184634475</v>
      </c>
      <c r="AJ225" s="38">
        <v>5.0834651965585733</v>
      </c>
      <c r="AL225" s="33">
        <v>0.73445302487164199</v>
      </c>
      <c r="AM225" s="33">
        <v>0.95786677452508329</v>
      </c>
      <c r="AO225" s="34">
        <f>VLOOKUP($A225,'Annual_Prices-Nominal'!$A$4:$CH$39,MATCH('Forecast-Peak_OffPeak-Nominal'!AO$3,'Annual_Prices-Nominal'!$A$3:$CH$3,0),FALSE)</f>
        <v>2</v>
      </c>
      <c r="AP225" s="35">
        <f>VLOOKUP($A225,'Annual_Prices-Nominal'!$A$4:$CH$39,MATCH('Forecast-Peak_OffPeak-Nominal'!AP$3,'Annual_Prices-Nominal'!$A$3:$CH$3,0),FALSE)</f>
        <v>2</v>
      </c>
      <c r="AQ225" s="36">
        <f>IF(AND(MONTH($B225)&gt;=5,MONTH($B225)&lt;=9),VLOOKUP($A225,'Annual_Prices-Nominal'!$A$1:$AQ$39,MATCH('Forecast-Peak_OffPeak-Nominal'!AQ$2,'Annual_Prices-Nominal'!$A$2:$AQ$2,0),FALSE),0)</f>
        <v>365</v>
      </c>
      <c r="AR225" s="37">
        <f>IF(AND(MONTH($B225)&gt;=5,MONTH($B225)&lt;=9),VLOOKUP($A225,'Annual_Prices-Nominal'!$A$1:$AQ$39,MATCH('Forecast-Peak_OffPeak-Nominal'!AR$2,'Annual_Prices-Nominal'!$A$2:$AQ$2,0),FALSE),0)</f>
        <v>2500</v>
      </c>
      <c r="AT225" s="83">
        <f>VLOOKUP($A225,'Annual_Prices-Nominal'!$A$4:$CH$39,MATCH('Forecast-Peak_OffPeak-Nominal'!AT$3,'Annual_Prices-Nominal'!$A$3:$CH$3,0),FALSE)</f>
        <v>23.22</v>
      </c>
      <c r="AU225" s="38">
        <f>VLOOKUP($A225,'Annual_Prices-Nominal'!$A$4:$CH$39,MATCH('Forecast-Peak_OffPeak-Nominal'!AU$3,'Annual_Prices-Nominal'!$A$3:$CH$3,0),FALSE)</f>
        <v>23.22</v>
      </c>
      <c r="AV225" s="38">
        <f>VLOOKUP($A225,'Annual_Prices-Nominal'!$A$4:$CH$39,MATCH('Forecast-Peak_OffPeak-Nominal'!AV$3,'Annual_Prices-Nominal'!$A$3:$CH$3,0),FALSE)</f>
        <v>0</v>
      </c>
      <c r="AX225" s="31">
        <f t="shared" si="24"/>
        <v>9.7336688034188033</v>
      </c>
      <c r="AY225" s="32">
        <f t="shared" si="25"/>
        <v>10.653629629629629</v>
      </c>
      <c r="AZ225" s="32">
        <f t="shared" si="26"/>
        <v>10.816199588477366</v>
      </c>
      <c r="BA225" s="32">
        <f t="shared" si="27"/>
        <v>7.3670634920634921</v>
      </c>
      <c r="BB225" s="32">
        <f t="shared" si="28"/>
        <v>7.2460317460317469</v>
      </c>
      <c r="BC225" s="38">
        <f t="shared" si="29"/>
        <v>7.1524752475247526</v>
      </c>
      <c r="BE225" s="60">
        <v>248.78454092561117</v>
      </c>
      <c r="BF225" s="38">
        <v>330.51152916624255</v>
      </c>
      <c r="BH225" s="31">
        <f>VLOOKUP($A225,'Annual_Prices-Nominal'!$A:$CA,MATCH(BH$3,'Annual_Prices-Nominal'!$A$3:$CA$3,0),0)</f>
        <v>38</v>
      </c>
      <c r="BI225" s="31">
        <f>VLOOKUP($A225,'Annual_Prices-Nominal'!$A:$CA,MATCH(BI$3,'Annual_Prices-Nominal'!$A$3:$CA$3,0),0)</f>
        <v>2.4080059999999999</v>
      </c>
      <c r="BJ225" s="32">
        <f>VLOOKUP($A225,'Annual_Prices-Nominal'!$A:$CA,MATCH(BJ$3,'Annual_Prices-Nominal'!$A$3:$CA$3,0),0)</f>
        <v>2.4080059999999999</v>
      </c>
      <c r="BK225" s="32">
        <f>VLOOKUP($A225,'Annual_Prices-Nominal'!$A:$CA,MATCH(BK$3,'Annual_Prices-Nominal'!$A$3:$CA$3,0),0)</f>
        <v>14.36</v>
      </c>
      <c r="BL225" s="32">
        <f>VLOOKUP($A225,'Annual_Prices-Nominal'!$A:$CA,MATCH(BL$3,'Annual_Prices-Nominal'!$A$3:$CA$3,0),0)</f>
        <v>14.36</v>
      </c>
      <c r="BM225" s="32">
        <f>VLOOKUP($A225,'Annual_Prices-Nominal'!$A:$CA,MATCH(BM$3,'Annual_Prices-Nominal'!$A$3:$CA$3,0),0)</f>
        <v>4.3099999999999996</v>
      </c>
      <c r="BN225" s="32">
        <f>VLOOKUP($A225,'Annual_Prices-Nominal'!$A:$CA,MATCH(BN$3,'Annual_Prices-Nominal'!$A$3:$CA$3,0),0)</f>
        <v>4.3099999999999996</v>
      </c>
      <c r="BO225" s="32">
        <f>VLOOKUP($A225,'Annual_Prices-Nominal'!$A:$CA,MATCH(BO$3,'Annual_Prices-Nominal'!$A$3:$CA$3,0),0)</f>
        <v>4.3099999999999996</v>
      </c>
      <c r="BP225" s="32">
        <f>VLOOKUP($A225,'Annual_Prices-Nominal'!$A:$CA,MATCH(BP$3,'Annual_Prices-Nominal'!$A$3:$CA$3,0),0)</f>
        <v>4.3099999999999996</v>
      </c>
      <c r="BQ225" s="32">
        <f>VLOOKUP($A225,'Annual_Prices-Nominal'!$A:$CA,MATCH(BQ$3,'Annual_Prices-Nominal'!$A$3:$CA$3,0),0)</f>
        <v>14.36</v>
      </c>
      <c r="BR225" s="32">
        <f>VLOOKUP($A225,'Annual_Prices-Nominal'!$A:$CA,MATCH(BR$3,'Annual_Prices-Nominal'!$A$3:$CA$3,0),0)</f>
        <v>22.98</v>
      </c>
      <c r="BS225" s="32">
        <f>VLOOKUP($A225,'Annual_Prices-Nominal'!$A:$CA,MATCH(BS$3,'Annual_Prices-Nominal'!$A$3:$CA$3,0),0)</f>
        <v>21.54</v>
      </c>
      <c r="BT225" s="32">
        <f>VLOOKUP($A225,'Annual_Prices-Nominal'!$A:$CA,MATCH(BT$3,'Annual_Prices-Nominal'!$A$3:$CA$3,0),0)</f>
        <v>17.23</v>
      </c>
      <c r="BU225" s="32">
        <f>VLOOKUP($A225,'Annual_Prices-Nominal'!$A:$CA,MATCH(BU$3,'Annual_Prices-Nominal'!$A$3:$CA$3,0),0)</f>
        <v>17.23</v>
      </c>
      <c r="BV225" s="32">
        <f>VLOOKUP($A225,'Annual_Prices-Nominal'!$A:$CA,MATCH(BV$3,'Annual_Prices-Nominal'!$A$3:$CA$3,0),0)</f>
        <v>17.23</v>
      </c>
      <c r="BW225" s="32">
        <f>VLOOKUP($A225,'Annual_Prices-Nominal'!$A:$CA,MATCH(BW$3,'Annual_Prices-Nominal'!$A$3:$CA$3,0),0)</f>
        <v>14.36</v>
      </c>
      <c r="BX225" s="32">
        <f>VLOOKUP($A225,'Annual_Prices-Nominal'!$A:$CA,MATCH(BX$3,'Annual_Prices-Nominal'!$A$3:$CA$3,0),0)</f>
        <v>7.18</v>
      </c>
      <c r="BY225" s="32">
        <f>VLOOKUP($A225,'Annual_Prices-Nominal'!$A:$CA,MATCH(BY$3,'Annual_Prices-Nominal'!$A$3:$CA$3,0),0)</f>
        <v>4.3099999999999996</v>
      </c>
      <c r="BZ225" s="32">
        <f>VLOOKUP($A225,'Annual_Prices-Nominal'!$A:$CA,MATCH(BZ$3,'Annual_Prices-Nominal'!$A$3:$CA$3,0),0)</f>
        <v>4.3099999999999996</v>
      </c>
      <c r="CA225" s="32">
        <f>VLOOKUP($A225,'Annual_Prices-Nominal'!$A:$CA,MATCH(CA$3,'Annual_Prices-Nominal'!$A$3:$CA$3,0),0)</f>
        <v>4.3169789999999999</v>
      </c>
      <c r="CB225" s="38">
        <f>VLOOKUP($A225,'Annual_Prices-Nominal'!$A:$CA,MATCH(CB$3,'Annual_Prices-Nominal'!$A$3:$CA$3,0),0)</f>
        <v>1.128201</v>
      </c>
      <c r="CD225" s="39">
        <f>VLOOKUP($A225,GDP!$A$8:$D$50,3,0)</f>
        <v>2.0267377574851093E-2</v>
      </c>
    </row>
    <row r="226" spans="1:82" ht="14.4" x14ac:dyDescent="0.3">
      <c r="A226" s="23">
        <f t="shared" si="30"/>
        <v>2041</v>
      </c>
      <c r="B226" s="27">
        <f t="shared" si="31"/>
        <v>51683</v>
      </c>
      <c r="C226" s="31">
        <v>50.649590000000003</v>
      </c>
      <c r="D226" s="32">
        <v>41.386879999999998</v>
      </c>
      <c r="E226" s="32">
        <v>59.418399999999998</v>
      </c>
      <c r="F226" s="32">
        <v>48.254069999999999</v>
      </c>
      <c r="G226" s="32">
        <v>60.482500000000002</v>
      </c>
      <c r="H226" s="32">
        <v>48.65822</v>
      </c>
      <c r="I226" s="32">
        <v>37.97</v>
      </c>
      <c r="J226" s="32">
        <v>37.06</v>
      </c>
      <c r="K226" s="32">
        <v>37.07</v>
      </c>
      <c r="L226" s="32">
        <v>36.28</v>
      </c>
      <c r="M226" s="32">
        <v>36.81</v>
      </c>
      <c r="N226" s="32">
        <v>36.24</v>
      </c>
      <c r="P226" s="32">
        <f>VLOOKUP($A226,'Annual_Prices-Nominal'!$A$4:$X$39,MATCH('Forecast-Peak_OffPeak-Nominal'!P$3,'Annual_Prices-Nominal'!$A$3:$X$3,0),FALSE)</f>
        <v>97.870999999999995</v>
      </c>
      <c r="Q226" s="32">
        <f>VLOOKUP($A226,'Annual_Prices-Nominal'!$A$4:$X$39,MATCH('Forecast-Peak_OffPeak-Nominal'!Q$3,'Annual_Prices-Nominal'!$A$3:$X$3,0),FALSE)</f>
        <v>98.7</v>
      </c>
      <c r="R226" s="32">
        <f>VLOOKUP($A226,'Annual_Prices-Nominal'!$A$4:$X$39,MATCH('Forecast-Peak_OffPeak-Nominal'!R$3,'Annual_Prices-Nominal'!$A$3:$X$3,0),FALSE)</f>
        <v>97.09</v>
      </c>
      <c r="S226" s="32">
        <f>VLOOKUP($A226,'Annual_Prices-Nominal'!$A$4:$X$39,MATCH('Forecast-Peak_OffPeak-Nominal'!S$3,'Annual_Prices-Nominal'!$A$3:$X$3,0),FALSE)</f>
        <v>96.15</v>
      </c>
      <c r="T226" s="32">
        <f>VLOOKUP($A226,'Annual_Prices-Nominal'!$A$4:$X$39,MATCH('Forecast-Peak_OffPeak-Nominal'!T$3,'Annual_Prices-Nominal'!$A$3:$X$3,0),FALSE)</f>
        <v>53.85388803109867</v>
      </c>
      <c r="U226" s="32">
        <f>VLOOKUP($A226,'Annual_Prices-Nominal'!$A$4:$X$39,MATCH('Forecast-Peak_OffPeak-Nominal'!U$3,'Annual_Prices-Nominal'!$A$3:$X$3,0),FALSE)</f>
        <v>53.51</v>
      </c>
      <c r="V226" s="32">
        <f>VLOOKUP($A226,'Annual_Prices-Nominal'!$A$4:$X$39,MATCH('Forecast-Peak_OffPeak-Nominal'!V$3,'Annual_Prices-Nominal'!$A$3:$X$3,0),FALSE)</f>
        <v>55.305773913043481</v>
      </c>
      <c r="W226" s="32">
        <f>VLOOKUP($A226,'Annual_Prices-Nominal'!$A$4:$X$39,MATCH('Forecast-Peak_OffPeak-Nominal'!W$3,'Annual_Prices-Nominal'!$A$3:$X$3,0),FALSE)</f>
        <v>22.32</v>
      </c>
      <c r="X226" s="32">
        <f>VLOOKUP($A226,'Annual_Prices-Nominal'!$A$4:$X$39,MATCH('Forecast-Peak_OffPeak-Nominal'!X$3,'Annual_Prices-Nominal'!$A$3:$X$3,0),FALSE)</f>
        <v>19.170000000000002</v>
      </c>
      <c r="Y226" s="38">
        <f>VLOOKUP($A226,'Annual_Prices-Nominal'!$A$4:$X$39,MATCH('Forecast-Peak_OffPeak-Nominal'!Y$3,'Annual_Prices-Nominal'!$A$3:$X$3,0),FALSE)</f>
        <v>49.130893617021279</v>
      </c>
      <c r="AA226" s="31">
        <v>5.03</v>
      </c>
      <c r="AB226" s="32">
        <v>4.71</v>
      </c>
      <c r="AC226" s="32">
        <v>4.6100000000000003</v>
      </c>
      <c r="AD226" s="32">
        <v>5.07</v>
      </c>
      <c r="AE226" s="32">
        <v>5.01</v>
      </c>
      <c r="AF226" s="32">
        <v>4.87</v>
      </c>
      <c r="AG226" s="38">
        <v>0.42767337669041949</v>
      </c>
      <c r="AI226" s="32">
        <v>5.4230512260361774</v>
      </c>
      <c r="AJ226" s="38">
        <v>5.0712737041313032</v>
      </c>
      <c r="AL226" s="33">
        <v>0.72809558151569009</v>
      </c>
      <c r="AM226" s="33">
        <v>0.95150933116913117</v>
      </c>
      <c r="AO226" s="34">
        <f>VLOOKUP($A226,'Annual_Prices-Nominal'!$A$4:$CH$39,MATCH('Forecast-Peak_OffPeak-Nominal'!AO$3,'Annual_Prices-Nominal'!$A$3:$CH$3,0),FALSE)</f>
        <v>2</v>
      </c>
      <c r="AP226" s="35">
        <f>VLOOKUP($A226,'Annual_Prices-Nominal'!$A$4:$CH$39,MATCH('Forecast-Peak_OffPeak-Nominal'!AP$3,'Annual_Prices-Nominal'!$A$3:$CH$3,0),FALSE)</f>
        <v>2</v>
      </c>
      <c r="AQ226" s="36">
        <f>IF(AND(MONTH($B226)&gt;=5,MONTH($B226)&lt;=9),VLOOKUP($A226,'Annual_Prices-Nominal'!$A$1:$AQ$39,MATCH('Forecast-Peak_OffPeak-Nominal'!AQ$2,'Annual_Prices-Nominal'!$A$2:$AQ$2,0),FALSE),0)</f>
        <v>365</v>
      </c>
      <c r="AR226" s="37">
        <f>IF(AND(MONTH($B226)&gt;=5,MONTH($B226)&lt;=9),VLOOKUP($A226,'Annual_Prices-Nominal'!$A$1:$AQ$39,MATCH('Forecast-Peak_OffPeak-Nominal'!AR$2,'Annual_Prices-Nominal'!$A$2:$AQ$2,0),FALSE),0)</f>
        <v>2500</v>
      </c>
      <c r="AT226" s="83">
        <f>VLOOKUP($A226,'Annual_Prices-Nominal'!$A$4:$CH$39,MATCH('Forecast-Peak_OffPeak-Nominal'!AT$3,'Annual_Prices-Nominal'!$A$3:$CH$3,0),FALSE)</f>
        <v>23.22</v>
      </c>
      <c r="AU226" s="38">
        <f>VLOOKUP($A226,'Annual_Prices-Nominal'!$A$4:$CH$39,MATCH('Forecast-Peak_OffPeak-Nominal'!AU$3,'Annual_Prices-Nominal'!$A$3:$CH$3,0),FALSE)</f>
        <v>23.22</v>
      </c>
      <c r="AV226" s="38">
        <f>VLOOKUP($A226,'Annual_Prices-Nominal'!$A$4:$CH$39,MATCH('Forecast-Peak_OffPeak-Nominal'!AV$3,'Annual_Prices-Nominal'!$A$3:$CH$3,0),FALSE)</f>
        <v>0</v>
      </c>
      <c r="AX226" s="31">
        <f t="shared" si="24"/>
        <v>10.753628450106158</v>
      </c>
      <c r="AY226" s="32">
        <f t="shared" si="25"/>
        <v>12.200903490759753</v>
      </c>
      <c r="AZ226" s="32">
        <f t="shared" si="26"/>
        <v>12.419404517453799</v>
      </c>
      <c r="BA226" s="32">
        <f t="shared" si="27"/>
        <v>7.5788423153692612</v>
      </c>
      <c r="BB226" s="32">
        <f t="shared" si="28"/>
        <v>7.399201596806388</v>
      </c>
      <c r="BC226" s="38">
        <f t="shared" si="29"/>
        <v>7.2603550295857993</v>
      </c>
      <c r="BE226" s="60">
        <v>248.78454092561117</v>
      </c>
      <c r="BF226" s="38">
        <v>330.51152916624255</v>
      </c>
      <c r="BH226" s="31">
        <f>VLOOKUP($A226,'Annual_Prices-Nominal'!$A:$CA,MATCH(BH$3,'Annual_Prices-Nominal'!$A$3:$CA$3,0),0)</f>
        <v>38</v>
      </c>
      <c r="BI226" s="31">
        <f>VLOOKUP($A226,'Annual_Prices-Nominal'!$A:$CA,MATCH(BI$3,'Annual_Prices-Nominal'!$A$3:$CA$3,0),0)</f>
        <v>2.4080059999999999</v>
      </c>
      <c r="BJ226" s="32">
        <f>VLOOKUP($A226,'Annual_Prices-Nominal'!$A:$CA,MATCH(BJ$3,'Annual_Prices-Nominal'!$A$3:$CA$3,0),0)</f>
        <v>2.4080059999999999</v>
      </c>
      <c r="BK226" s="32">
        <f>VLOOKUP($A226,'Annual_Prices-Nominal'!$A:$CA,MATCH(BK$3,'Annual_Prices-Nominal'!$A$3:$CA$3,0),0)</f>
        <v>14.36</v>
      </c>
      <c r="BL226" s="32">
        <f>VLOOKUP($A226,'Annual_Prices-Nominal'!$A:$CA,MATCH(BL$3,'Annual_Prices-Nominal'!$A$3:$CA$3,0),0)</f>
        <v>14.36</v>
      </c>
      <c r="BM226" s="32">
        <f>VLOOKUP($A226,'Annual_Prices-Nominal'!$A:$CA,MATCH(BM$3,'Annual_Prices-Nominal'!$A$3:$CA$3,0),0)</f>
        <v>4.3099999999999996</v>
      </c>
      <c r="BN226" s="32">
        <f>VLOOKUP($A226,'Annual_Prices-Nominal'!$A:$CA,MATCH(BN$3,'Annual_Prices-Nominal'!$A$3:$CA$3,0),0)</f>
        <v>4.3099999999999996</v>
      </c>
      <c r="BO226" s="32">
        <f>VLOOKUP($A226,'Annual_Prices-Nominal'!$A:$CA,MATCH(BO$3,'Annual_Prices-Nominal'!$A$3:$CA$3,0),0)</f>
        <v>4.3099999999999996</v>
      </c>
      <c r="BP226" s="32">
        <f>VLOOKUP($A226,'Annual_Prices-Nominal'!$A:$CA,MATCH(BP$3,'Annual_Prices-Nominal'!$A$3:$CA$3,0),0)</f>
        <v>4.3099999999999996</v>
      </c>
      <c r="BQ226" s="32">
        <f>VLOOKUP($A226,'Annual_Prices-Nominal'!$A:$CA,MATCH(BQ$3,'Annual_Prices-Nominal'!$A$3:$CA$3,0),0)</f>
        <v>14.36</v>
      </c>
      <c r="BR226" s="32">
        <f>VLOOKUP($A226,'Annual_Prices-Nominal'!$A:$CA,MATCH(BR$3,'Annual_Prices-Nominal'!$A$3:$CA$3,0),0)</f>
        <v>22.98</v>
      </c>
      <c r="BS226" s="32">
        <f>VLOOKUP($A226,'Annual_Prices-Nominal'!$A:$CA,MATCH(BS$3,'Annual_Prices-Nominal'!$A$3:$CA$3,0),0)</f>
        <v>21.54</v>
      </c>
      <c r="BT226" s="32">
        <f>VLOOKUP($A226,'Annual_Prices-Nominal'!$A:$CA,MATCH(BT$3,'Annual_Prices-Nominal'!$A$3:$CA$3,0),0)</f>
        <v>17.23</v>
      </c>
      <c r="BU226" s="32">
        <f>VLOOKUP($A226,'Annual_Prices-Nominal'!$A:$CA,MATCH(BU$3,'Annual_Prices-Nominal'!$A$3:$CA$3,0),0)</f>
        <v>17.23</v>
      </c>
      <c r="BV226" s="32">
        <f>VLOOKUP($A226,'Annual_Prices-Nominal'!$A:$CA,MATCH(BV$3,'Annual_Prices-Nominal'!$A$3:$CA$3,0),0)</f>
        <v>17.23</v>
      </c>
      <c r="BW226" s="32">
        <f>VLOOKUP($A226,'Annual_Prices-Nominal'!$A:$CA,MATCH(BW$3,'Annual_Prices-Nominal'!$A$3:$CA$3,0),0)</f>
        <v>14.36</v>
      </c>
      <c r="BX226" s="32">
        <f>VLOOKUP($A226,'Annual_Prices-Nominal'!$A:$CA,MATCH(BX$3,'Annual_Prices-Nominal'!$A$3:$CA$3,0),0)</f>
        <v>7.18</v>
      </c>
      <c r="BY226" s="32">
        <f>VLOOKUP($A226,'Annual_Prices-Nominal'!$A:$CA,MATCH(BY$3,'Annual_Prices-Nominal'!$A$3:$CA$3,0),0)</f>
        <v>4.3099999999999996</v>
      </c>
      <c r="BZ226" s="32">
        <f>VLOOKUP($A226,'Annual_Prices-Nominal'!$A:$CA,MATCH(BZ$3,'Annual_Prices-Nominal'!$A$3:$CA$3,0),0)</f>
        <v>4.3099999999999996</v>
      </c>
      <c r="CA226" s="32">
        <f>VLOOKUP($A226,'Annual_Prices-Nominal'!$A:$CA,MATCH(CA$3,'Annual_Prices-Nominal'!$A$3:$CA$3,0),0)</f>
        <v>4.3169789999999999</v>
      </c>
      <c r="CB226" s="38">
        <f>VLOOKUP($A226,'Annual_Prices-Nominal'!$A:$CA,MATCH(CB$3,'Annual_Prices-Nominal'!$A$3:$CA$3,0),0)</f>
        <v>1.128201</v>
      </c>
      <c r="CD226" s="39">
        <f>VLOOKUP($A226,GDP!$A$8:$D$50,3,0)</f>
        <v>2.0267377574851093E-2</v>
      </c>
    </row>
    <row r="227" spans="1:82" ht="14.4" x14ac:dyDescent="0.3">
      <c r="A227" s="23">
        <f t="shared" si="30"/>
        <v>2041</v>
      </c>
      <c r="B227" s="27">
        <f t="shared" si="31"/>
        <v>51714</v>
      </c>
      <c r="C227" s="31">
        <v>47.269120000000001</v>
      </c>
      <c r="D227" s="32">
        <v>40.02084</v>
      </c>
      <c r="E227" s="32">
        <v>50.590159999999997</v>
      </c>
      <c r="F227" s="32">
        <v>44.017189999999999</v>
      </c>
      <c r="G227" s="32">
        <v>51.806519999999999</v>
      </c>
      <c r="H227" s="32">
        <v>44.197180000000003</v>
      </c>
      <c r="I227" s="32">
        <v>36.42</v>
      </c>
      <c r="J227" s="32">
        <v>36.14</v>
      </c>
      <c r="K227" s="32">
        <v>35.86</v>
      </c>
      <c r="L227" s="32">
        <v>35.53</v>
      </c>
      <c r="M227" s="32">
        <v>34.94</v>
      </c>
      <c r="N227" s="32">
        <v>35.39</v>
      </c>
      <c r="P227" s="32">
        <f>VLOOKUP($A227,'Annual_Prices-Nominal'!$A$4:$X$39,MATCH('Forecast-Peak_OffPeak-Nominal'!P$3,'Annual_Prices-Nominal'!$A$3:$X$3,0),FALSE)</f>
        <v>97.870999999999995</v>
      </c>
      <c r="Q227" s="32">
        <f>VLOOKUP($A227,'Annual_Prices-Nominal'!$A$4:$X$39,MATCH('Forecast-Peak_OffPeak-Nominal'!Q$3,'Annual_Prices-Nominal'!$A$3:$X$3,0),FALSE)</f>
        <v>98.7</v>
      </c>
      <c r="R227" s="32">
        <f>VLOOKUP($A227,'Annual_Prices-Nominal'!$A$4:$X$39,MATCH('Forecast-Peak_OffPeak-Nominal'!R$3,'Annual_Prices-Nominal'!$A$3:$X$3,0),FALSE)</f>
        <v>97.09</v>
      </c>
      <c r="S227" s="32">
        <f>VLOOKUP($A227,'Annual_Prices-Nominal'!$A$4:$X$39,MATCH('Forecast-Peak_OffPeak-Nominal'!S$3,'Annual_Prices-Nominal'!$A$3:$X$3,0),FALSE)</f>
        <v>96.15</v>
      </c>
      <c r="T227" s="32">
        <f>VLOOKUP($A227,'Annual_Prices-Nominal'!$A$4:$X$39,MATCH('Forecast-Peak_OffPeak-Nominal'!T$3,'Annual_Prices-Nominal'!$A$3:$X$3,0),FALSE)</f>
        <v>53.85388803109867</v>
      </c>
      <c r="U227" s="32">
        <f>VLOOKUP($A227,'Annual_Prices-Nominal'!$A$4:$X$39,MATCH('Forecast-Peak_OffPeak-Nominal'!U$3,'Annual_Prices-Nominal'!$A$3:$X$3,0),FALSE)</f>
        <v>53.51</v>
      </c>
      <c r="V227" s="32">
        <f>VLOOKUP($A227,'Annual_Prices-Nominal'!$A$4:$X$39,MATCH('Forecast-Peak_OffPeak-Nominal'!V$3,'Annual_Prices-Nominal'!$A$3:$X$3,0),FALSE)</f>
        <v>55.305773913043481</v>
      </c>
      <c r="W227" s="32">
        <f>VLOOKUP($A227,'Annual_Prices-Nominal'!$A$4:$X$39,MATCH('Forecast-Peak_OffPeak-Nominal'!W$3,'Annual_Prices-Nominal'!$A$3:$X$3,0),FALSE)</f>
        <v>22.32</v>
      </c>
      <c r="X227" s="32">
        <f>VLOOKUP($A227,'Annual_Prices-Nominal'!$A$4:$X$39,MATCH('Forecast-Peak_OffPeak-Nominal'!X$3,'Annual_Prices-Nominal'!$A$3:$X$3,0),FALSE)</f>
        <v>19.170000000000002</v>
      </c>
      <c r="Y227" s="38">
        <f>VLOOKUP($A227,'Annual_Prices-Nominal'!$A$4:$X$39,MATCH('Forecast-Peak_OffPeak-Nominal'!Y$3,'Annual_Prices-Nominal'!$A$3:$X$3,0),FALSE)</f>
        <v>49.130893617021279</v>
      </c>
      <c r="AA227" s="31">
        <v>4.97</v>
      </c>
      <c r="AB227" s="32">
        <v>4.6500000000000004</v>
      </c>
      <c r="AC227" s="32">
        <v>4.5999999999999996</v>
      </c>
      <c r="AD227" s="32">
        <v>5.01</v>
      </c>
      <c r="AE227" s="32">
        <v>4.96</v>
      </c>
      <c r="AF227" s="32">
        <v>4.83</v>
      </c>
      <c r="AG227" s="38">
        <v>0.42767337669041949</v>
      </c>
      <c r="AI227" s="32">
        <v>5.3627183690261777</v>
      </c>
      <c r="AJ227" s="38">
        <v>5.0109408471213035</v>
      </c>
      <c r="AL227" s="33">
        <v>0.73545123588550654</v>
      </c>
      <c r="AM227" s="33">
        <v>0.95886498553894772</v>
      </c>
      <c r="AO227" s="34">
        <f>VLOOKUP($A227,'Annual_Prices-Nominal'!$A$4:$CH$39,MATCH('Forecast-Peak_OffPeak-Nominal'!AO$3,'Annual_Prices-Nominal'!$A$3:$CH$3,0),FALSE)</f>
        <v>2</v>
      </c>
      <c r="AP227" s="35">
        <f>VLOOKUP($A227,'Annual_Prices-Nominal'!$A$4:$CH$39,MATCH('Forecast-Peak_OffPeak-Nominal'!AP$3,'Annual_Prices-Nominal'!$A$3:$CH$3,0),FALSE)</f>
        <v>2</v>
      </c>
      <c r="AQ227" s="36">
        <f>IF(AND(MONTH($B227)&gt;=5,MONTH($B227)&lt;=9),VLOOKUP($A227,'Annual_Prices-Nominal'!$A$1:$AQ$39,MATCH('Forecast-Peak_OffPeak-Nominal'!AQ$2,'Annual_Prices-Nominal'!$A$2:$AQ$2,0),FALSE),0)</f>
        <v>365</v>
      </c>
      <c r="AR227" s="37">
        <f>IF(AND(MONTH($B227)&gt;=5,MONTH($B227)&lt;=9),VLOOKUP($A227,'Annual_Prices-Nominal'!$A$1:$AQ$39,MATCH('Forecast-Peak_OffPeak-Nominal'!AR$2,'Annual_Prices-Nominal'!$A$2:$AQ$2,0),FALSE),0)</f>
        <v>2500</v>
      </c>
      <c r="AT227" s="83">
        <f>VLOOKUP($A227,'Annual_Prices-Nominal'!$A$4:$CH$39,MATCH('Forecast-Peak_OffPeak-Nominal'!AT$3,'Annual_Prices-Nominal'!$A$3:$CH$3,0),FALSE)</f>
        <v>23.22</v>
      </c>
      <c r="AU227" s="38">
        <f>VLOOKUP($A227,'Annual_Prices-Nominal'!$A$4:$CH$39,MATCH('Forecast-Peak_OffPeak-Nominal'!AU$3,'Annual_Prices-Nominal'!$A$3:$CH$3,0),FALSE)</f>
        <v>23.22</v>
      </c>
      <c r="AV227" s="38">
        <f>VLOOKUP($A227,'Annual_Prices-Nominal'!$A$4:$CH$39,MATCH('Forecast-Peak_OffPeak-Nominal'!AV$3,'Annual_Prices-Nominal'!$A$3:$CH$3,0),FALSE)</f>
        <v>0</v>
      </c>
      <c r="AX227" s="31">
        <f t="shared" si="24"/>
        <v>10.165402150537634</v>
      </c>
      <c r="AY227" s="32">
        <f t="shared" si="25"/>
        <v>10.47415320910973</v>
      </c>
      <c r="AZ227" s="32">
        <f t="shared" si="26"/>
        <v>10.725987577639751</v>
      </c>
      <c r="BA227" s="32">
        <f t="shared" si="27"/>
        <v>7.342741935483871</v>
      </c>
      <c r="BB227" s="32">
        <f t="shared" si="28"/>
        <v>7.229838709677419</v>
      </c>
      <c r="BC227" s="38">
        <f t="shared" si="29"/>
        <v>6.9740518962075848</v>
      </c>
      <c r="BE227" s="60">
        <v>248.78454092561117</v>
      </c>
      <c r="BF227" s="38">
        <v>330.51152916624255</v>
      </c>
      <c r="BH227" s="31">
        <f>VLOOKUP($A227,'Annual_Prices-Nominal'!$A:$CA,MATCH(BH$3,'Annual_Prices-Nominal'!$A$3:$CA$3,0),0)</f>
        <v>38</v>
      </c>
      <c r="BI227" s="31">
        <f>VLOOKUP($A227,'Annual_Prices-Nominal'!$A:$CA,MATCH(BI$3,'Annual_Prices-Nominal'!$A$3:$CA$3,0),0)</f>
        <v>2.4080059999999999</v>
      </c>
      <c r="BJ227" s="32">
        <f>VLOOKUP($A227,'Annual_Prices-Nominal'!$A:$CA,MATCH(BJ$3,'Annual_Prices-Nominal'!$A$3:$CA$3,0),0)</f>
        <v>2.4080059999999999</v>
      </c>
      <c r="BK227" s="32">
        <f>VLOOKUP($A227,'Annual_Prices-Nominal'!$A:$CA,MATCH(BK$3,'Annual_Prices-Nominal'!$A$3:$CA$3,0),0)</f>
        <v>14.36</v>
      </c>
      <c r="BL227" s="32">
        <f>VLOOKUP($A227,'Annual_Prices-Nominal'!$A:$CA,MATCH(BL$3,'Annual_Prices-Nominal'!$A$3:$CA$3,0),0)</f>
        <v>14.36</v>
      </c>
      <c r="BM227" s="32">
        <f>VLOOKUP($A227,'Annual_Prices-Nominal'!$A:$CA,MATCH(BM$3,'Annual_Prices-Nominal'!$A$3:$CA$3,0),0)</f>
        <v>4.3099999999999996</v>
      </c>
      <c r="BN227" s="32">
        <f>VLOOKUP($A227,'Annual_Prices-Nominal'!$A:$CA,MATCH(BN$3,'Annual_Prices-Nominal'!$A$3:$CA$3,0),0)</f>
        <v>4.3099999999999996</v>
      </c>
      <c r="BO227" s="32">
        <f>VLOOKUP($A227,'Annual_Prices-Nominal'!$A:$CA,MATCH(BO$3,'Annual_Prices-Nominal'!$A$3:$CA$3,0),0)</f>
        <v>4.3099999999999996</v>
      </c>
      <c r="BP227" s="32">
        <f>VLOOKUP($A227,'Annual_Prices-Nominal'!$A:$CA,MATCH(BP$3,'Annual_Prices-Nominal'!$A$3:$CA$3,0),0)</f>
        <v>4.3099999999999996</v>
      </c>
      <c r="BQ227" s="32">
        <f>VLOOKUP($A227,'Annual_Prices-Nominal'!$A:$CA,MATCH(BQ$3,'Annual_Prices-Nominal'!$A$3:$CA$3,0),0)</f>
        <v>14.36</v>
      </c>
      <c r="BR227" s="32">
        <f>VLOOKUP($A227,'Annual_Prices-Nominal'!$A:$CA,MATCH(BR$3,'Annual_Prices-Nominal'!$A$3:$CA$3,0),0)</f>
        <v>22.98</v>
      </c>
      <c r="BS227" s="32">
        <f>VLOOKUP($A227,'Annual_Prices-Nominal'!$A:$CA,MATCH(BS$3,'Annual_Prices-Nominal'!$A$3:$CA$3,0),0)</f>
        <v>21.54</v>
      </c>
      <c r="BT227" s="32">
        <f>VLOOKUP($A227,'Annual_Prices-Nominal'!$A:$CA,MATCH(BT$3,'Annual_Prices-Nominal'!$A$3:$CA$3,0),0)</f>
        <v>17.23</v>
      </c>
      <c r="BU227" s="32">
        <f>VLOOKUP($A227,'Annual_Prices-Nominal'!$A:$CA,MATCH(BU$3,'Annual_Prices-Nominal'!$A$3:$CA$3,0),0)</f>
        <v>17.23</v>
      </c>
      <c r="BV227" s="32">
        <f>VLOOKUP($A227,'Annual_Prices-Nominal'!$A:$CA,MATCH(BV$3,'Annual_Prices-Nominal'!$A$3:$CA$3,0),0)</f>
        <v>17.23</v>
      </c>
      <c r="BW227" s="32">
        <f>VLOOKUP($A227,'Annual_Prices-Nominal'!$A:$CA,MATCH(BW$3,'Annual_Prices-Nominal'!$A$3:$CA$3,0),0)</f>
        <v>14.36</v>
      </c>
      <c r="BX227" s="32">
        <f>VLOOKUP($A227,'Annual_Prices-Nominal'!$A:$CA,MATCH(BX$3,'Annual_Prices-Nominal'!$A$3:$CA$3,0),0)</f>
        <v>7.18</v>
      </c>
      <c r="BY227" s="32">
        <f>VLOOKUP($A227,'Annual_Prices-Nominal'!$A:$CA,MATCH(BY$3,'Annual_Prices-Nominal'!$A$3:$CA$3,0),0)</f>
        <v>4.3099999999999996</v>
      </c>
      <c r="BZ227" s="32">
        <f>VLOOKUP($A227,'Annual_Prices-Nominal'!$A:$CA,MATCH(BZ$3,'Annual_Prices-Nominal'!$A$3:$CA$3,0),0)</f>
        <v>4.3099999999999996</v>
      </c>
      <c r="CA227" s="32">
        <f>VLOOKUP($A227,'Annual_Prices-Nominal'!$A:$CA,MATCH(CA$3,'Annual_Prices-Nominal'!$A$3:$CA$3,0),0)</f>
        <v>4.3169789999999999</v>
      </c>
      <c r="CB227" s="38">
        <f>VLOOKUP($A227,'Annual_Prices-Nominal'!$A:$CA,MATCH(CB$3,'Annual_Prices-Nominal'!$A$3:$CA$3,0),0)</f>
        <v>1.128201</v>
      </c>
      <c r="CD227" s="39">
        <f>VLOOKUP($A227,GDP!$A$8:$D$50,3,0)</f>
        <v>2.0267377574851093E-2</v>
      </c>
    </row>
    <row r="228" spans="1:82" ht="14.4" x14ac:dyDescent="0.3">
      <c r="A228" s="23">
        <f t="shared" si="30"/>
        <v>2041</v>
      </c>
      <c r="B228" s="27">
        <f t="shared" si="31"/>
        <v>51745</v>
      </c>
      <c r="C228" s="31">
        <v>45.036929999999998</v>
      </c>
      <c r="D228" s="32">
        <v>40.107849999999999</v>
      </c>
      <c r="E228" s="32">
        <v>52.381219999999999</v>
      </c>
      <c r="F228" s="32">
        <v>43.797249999999998</v>
      </c>
      <c r="G228" s="32">
        <v>52.987160000000003</v>
      </c>
      <c r="H228" s="32">
        <v>43.157940000000004</v>
      </c>
      <c r="I228" s="32">
        <v>40.450000000000003</v>
      </c>
      <c r="J228" s="32">
        <v>37.729999999999997</v>
      </c>
      <c r="K228" s="32">
        <v>40.1</v>
      </c>
      <c r="L228" s="32">
        <v>37.450000000000003</v>
      </c>
      <c r="M228" s="32">
        <v>39.130000000000003</v>
      </c>
      <c r="N228" s="32">
        <v>37.380000000000003</v>
      </c>
      <c r="P228" s="32">
        <f>VLOOKUP($A228,'Annual_Prices-Nominal'!$A$4:$X$39,MATCH('Forecast-Peak_OffPeak-Nominal'!P$3,'Annual_Prices-Nominal'!$A$3:$X$3,0),FALSE)</f>
        <v>97.870999999999995</v>
      </c>
      <c r="Q228" s="32">
        <f>VLOOKUP($A228,'Annual_Prices-Nominal'!$A$4:$X$39,MATCH('Forecast-Peak_OffPeak-Nominal'!Q$3,'Annual_Prices-Nominal'!$A$3:$X$3,0),FALSE)</f>
        <v>98.7</v>
      </c>
      <c r="R228" s="32">
        <f>VLOOKUP($A228,'Annual_Prices-Nominal'!$A$4:$X$39,MATCH('Forecast-Peak_OffPeak-Nominal'!R$3,'Annual_Prices-Nominal'!$A$3:$X$3,0),FALSE)</f>
        <v>97.09</v>
      </c>
      <c r="S228" s="32">
        <f>VLOOKUP($A228,'Annual_Prices-Nominal'!$A$4:$X$39,MATCH('Forecast-Peak_OffPeak-Nominal'!S$3,'Annual_Prices-Nominal'!$A$3:$X$3,0),FALSE)</f>
        <v>96.15</v>
      </c>
      <c r="T228" s="32">
        <f>VLOOKUP($A228,'Annual_Prices-Nominal'!$A$4:$X$39,MATCH('Forecast-Peak_OffPeak-Nominal'!T$3,'Annual_Prices-Nominal'!$A$3:$X$3,0),FALSE)</f>
        <v>53.85388803109867</v>
      </c>
      <c r="U228" s="32">
        <f>VLOOKUP($A228,'Annual_Prices-Nominal'!$A$4:$X$39,MATCH('Forecast-Peak_OffPeak-Nominal'!U$3,'Annual_Prices-Nominal'!$A$3:$X$3,0),FALSE)</f>
        <v>53.51</v>
      </c>
      <c r="V228" s="32">
        <f>VLOOKUP($A228,'Annual_Prices-Nominal'!$A$4:$X$39,MATCH('Forecast-Peak_OffPeak-Nominal'!V$3,'Annual_Prices-Nominal'!$A$3:$X$3,0),FALSE)</f>
        <v>55.305773913043481</v>
      </c>
      <c r="W228" s="32">
        <f>VLOOKUP($A228,'Annual_Prices-Nominal'!$A$4:$X$39,MATCH('Forecast-Peak_OffPeak-Nominal'!W$3,'Annual_Prices-Nominal'!$A$3:$X$3,0),FALSE)</f>
        <v>22.32</v>
      </c>
      <c r="X228" s="32">
        <f>VLOOKUP($A228,'Annual_Prices-Nominal'!$A$4:$X$39,MATCH('Forecast-Peak_OffPeak-Nominal'!X$3,'Annual_Prices-Nominal'!$A$3:$X$3,0),FALSE)</f>
        <v>19.170000000000002</v>
      </c>
      <c r="Y228" s="38">
        <f>VLOOKUP($A228,'Annual_Prices-Nominal'!$A$4:$X$39,MATCH('Forecast-Peak_OffPeak-Nominal'!Y$3,'Annual_Prices-Nominal'!$A$3:$X$3,0),FALSE)</f>
        <v>49.130893617021279</v>
      </c>
      <c r="AA228" s="31">
        <v>4.9800000000000004</v>
      </c>
      <c r="AB228" s="32">
        <v>4.63</v>
      </c>
      <c r="AC228" s="32">
        <v>4.57</v>
      </c>
      <c r="AD228" s="32">
        <v>4.99</v>
      </c>
      <c r="AE228" s="32">
        <v>4.9800000000000004</v>
      </c>
      <c r="AF228" s="32">
        <v>4.8899999999999997</v>
      </c>
      <c r="AG228" s="38">
        <v>0.42767337669041949</v>
      </c>
      <c r="AI228" s="32">
        <v>5.3719885727529277</v>
      </c>
      <c r="AJ228" s="38">
        <v>5.0202110508480535</v>
      </c>
      <c r="AL228" s="33">
        <v>0.7410621304734768</v>
      </c>
      <c r="AM228" s="33">
        <v>0.96447588012691787</v>
      </c>
      <c r="AO228" s="34">
        <f>VLOOKUP($A228,'Annual_Prices-Nominal'!$A$4:$CH$39,MATCH('Forecast-Peak_OffPeak-Nominal'!AO$3,'Annual_Prices-Nominal'!$A$3:$CH$3,0),FALSE)</f>
        <v>2</v>
      </c>
      <c r="AP228" s="35">
        <f>VLOOKUP($A228,'Annual_Prices-Nominal'!$A$4:$CH$39,MATCH('Forecast-Peak_OffPeak-Nominal'!AP$3,'Annual_Prices-Nominal'!$A$3:$CH$3,0),FALSE)</f>
        <v>2</v>
      </c>
      <c r="AQ228" s="36">
        <f>IF(AND(MONTH($B228)&gt;=5,MONTH($B228)&lt;=9),VLOOKUP($A228,'Annual_Prices-Nominal'!$A$1:$AQ$39,MATCH('Forecast-Peak_OffPeak-Nominal'!AQ$2,'Annual_Prices-Nominal'!$A$2:$AQ$2,0),FALSE),0)</f>
        <v>365</v>
      </c>
      <c r="AR228" s="37">
        <f>IF(AND(MONTH($B228)&gt;=5,MONTH($B228)&lt;=9),VLOOKUP($A228,'Annual_Prices-Nominal'!$A$1:$AQ$39,MATCH('Forecast-Peak_OffPeak-Nominal'!AR$2,'Annual_Prices-Nominal'!$A$2:$AQ$2,0),FALSE),0)</f>
        <v>2500</v>
      </c>
      <c r="AT228" s="83">
        <f>VLOOKUP($A228,'Annual_Prices-Nominal'!$A$4:$CH$39,MATCH('Forecast-Peak_OffPeak-Nominal'!AT$3,'Annual_Prices-Nominal'!$A$3:$CH$3,0),FALSE)</f>
        <v>23.22</v>
      </c>
      <c r="AU228" s="38">
        <f>VLOOKUP($A228,'Annual_Prices-Nominal'!$A$4:$CH$39,MATCH('Forecast-Peak_OffPeak-Nominal'!AU$3,'Annual_Prices-Nominal'!$A$3:$CH$3,0),FALSE)</f>
        <v>23.22</v>
      </c>
      <c r="AV228" s="38">
        <f>VLOOKUP($A228,'Annual_Prices-Nominal'!$A$4:$CH$39,MATCH('Forecast-Peak_OffPeak-Nominal'!AV$3,'Annual_Prices-Nominal'!$A$3:$CH$3,0),FALSE)</f>
        <v>0</v>
      </c>
      <c r="AX228" s="31">
        <f t="shared" si="24"/>
        <v>9.7271987041036709</v>
      </c>
      <c r="AY228" s="32">
        <f t="shared" si="25"/>
        <v>10.711905930470348</v>
      </c>
      <c r="AZ228" s="32">
        <f t="shared" si="26"/>
        <v>10.835820040899797</v>
      </c>
      <c r="BA228" s="32">
        <f t="shared" si="27"/>
        <v>8.1224899598393581</v>
      </c>
      <c r="BB228" s="32">
        <f t="shared" si="28"/>
        <v>8.0522088353413643</v>
      </c>
      <c r="BC228" s="38">
        <f t="shared" si="29"/>
        <v>7.8416833667334673</v>
      </c>
      <c r="BE228" s="60">
        <v>248.78454092561117</v>
      </c>
      <c r="BF228" s="38">
        <v>330.51152916624255</v>
      </c>
      <c r="BH228" s="31">
        <f>VLOOKUP($A228,'Annual_Prices-Nominal'!$A:$CA,MATCH(BH$3,'Annual_Prices-Nominal'!$A$3:$CA$3,0),0)</f>
        <v>38</v>
      </c>
      <c r="BI228" s="31">
        <f>VLOOKUP($A228,'Annual_Prices-Nominal'!$A:$CA,MATCH(BI$3,'Annual_Prices-Nominal'!$A$3:$CA$3,0),0)</f>
        <v>2.4080059999999999</v>
      </c>
      <c r="BJ228" s="32">
        <f>VLOOKUP($A228,'Annual_Prices-Nominal'!$A:$CA,MATCH(BJ$3,'Annual_Prices-Nominal'!$A$3:$CA$3,0),0)</f>
        <v>2.4080059999999999</v>
      </c>
      <c r="BK228" s="32">
        <f>VLOOKUP($A228,'Annual_Prices-Nominal'!$A:$CA,MATCH(BK$3,'Annual_Prices-Nominal'!$A$3:$CA$3,0),0)</f>
        <v>14.36</v>
      </c>
      <c r="BL228" s="32">
        <f>VLOOKUP($A228,'Annual_Prices-Nominal'!$A:$CA,MATCH(BL$3,'Annual_Prices-Nominal'!$A$3:$CA$3,0),0)</f>
        <v>14.36</v>
      </c>
      <c r="BM228" s="32">
        <f>VLOOKUP($A228,'Annual_Prices-Nominal'!$A:$CA,MATCH(BM$3,'Annual_Prices-Nominal'!$A$3:$CA$3,0),0)</f>
        <v>4.3099999999999996</v>
      </c>
      <c r="BN228" s="32">
        <f>VLOOKUP($A228,'Annual_Prices-Nominal'!$A:$CA,MATCH(BN$3,'Annual_Prices-Nominal'!$A$3:$CA$3,0),0)</f>
        <v>4.3099999999999996</v>
      </c>
      <c r="BO228" s="32">
        <f>VLOOKUP($A228,'Annual_Prices-Nominal'!$A:$CA,MATCH(BO$3,'Annual_Prices-Nominal'!$A$3:$CA$3,0),0)</f>
        <v>4.3099999999999996</v>
      </c>
      <c r="BP228" s="32">
        <f>VLOOKUP($A228,'Annual_Prices-Nominal'!$A:$CA,MATCH(BP$3,'Annual_Prices-Nominal'!$A$3:$CA$3,0),0)</f>
        <v>4.3099999999999996</v>
      </c>
      <c r="BQ228" s="32">
        <f>VLOOKUP($A228,'Annual_Prices-Nominal'!$A:$CA,MATCH(BQ$3,'Annual_Prices-Nominal'!$A$3:$CA$3,0),0)</f>
        <v>14.36</v>
      </c>
      <c r="BR228" s="32">
        <f>VLOOKUP($A228,'Annual_Prices-Nominal'!$A:$CA,MATCH(BR$3,'Annual_Prices-Nominal'!$A$3:$CA$3,0),0)</f>
        <v>22.98</v>
      </c>
      <c r="BS228" s="32">
        <f>VLOOKUP($A228,'Annual_Prices-Nominal'!$A:$CA,MATCH(BS$3,'Annual_Prices-Nominal'!$A$3:$CA$3,0),0)</f>
        <v>21.54</v>
      </c>
      <c r="BT228" s="32">
        <f>VLOOKUP($A228,'Annual_Prices-Nominal'!$A:$CA,MATCH(BT$3,'Annual_Prices-Nominal'!$A$3:$CA$3,0),0)</f>
        <v>17.23</v>
      </c>
      <c r="BU228" s="32">
        <f>VLOOKUP($A228,'Annual_Prices-Nominal'!$A:$CA,MATCH(BU$3,'Annual_Prices-Nominal'!$A$3:$CA$3,0),0)</f>
        <v>17.23</v>
      </c>
      <c r="BV228" s="32">
        <f>VLOOKUP($A228,'Annual_Prices-Nominal'!$A:$CA,MATCH(BV$3,'Annual_Prices-Nominal'!$A$3:$CA$3,0),0)</f>
        <v>17.23</v>
      </c>
      <c r="BW228" s="32">
        <f>VLOOKUP($A228,'Annual_Prices-Nominal'!$A:$CA,MATCH(BW$3,'Annual_Prices-Nominal'!$A$3:$CA$3,0),0)</f>
        <v>14.36</v>
      </c>
      <c r="BX228" s="32">
        <f>VLOOKUP($A228,'Annual_Prices-Nominal'!$A:$CA,MATCH(BX$3,'Annual_Prices-Nominal'!$A$3:$CA$3,0),0)</f>
        <v>7.18</v>
      </c>
      <c r="BY228" s="32">
        <f>VLOOKUP($A228,'Annual_Prices-Nominal'!$A:$CA,MATCH(BY$3,'Annual_Prices-Nominal'!$A$3:$CA$3,0),0)</f>
        <v>4.3099999999999996</v>
      </c>
      <c r="BZ228" s="32">
        <f>VLOOKUP($A228,'Annual_Prices-Nominal'!$A:$CA,MATCH(BZ$3,'Annual_Prices-Nominal'!$A$3:$CA$3,0),0)</f>
        <v>4.3099999999999996</v>
      </c>
      <c r="CA228" s="32">
        <f>VLOOKUP($A228,'Annual_Prices-Nominal'!$A:$CA,MATCH(CA$3,'Annual_Prices-Nominal'!$A$3:$CA$3,0),0)</f>
        <v>4.3169789999999999</v>
      </c>
      <c r="CB228" s="38">
        <f>VLOOKUP($A228,'Annual_Prices-Nominal'!$A:$CA,MATCH(CB$3,'Annual_Prices-Nominal'!$A$3:$CA$3,0),0)</f>
        <v>1.128201</v>
      </c>
      <c r="CD228" s="39">
        <f>VLOOKUP($A228,GDP!$A$8:$D$50,3,0)</f>
        <v>2.0267377574851093E-2</v>
      </c>
    </row>
    <row r="229" spans="1:82" ht="14.4" x14ac:dyDescent="0.3">
      <c r="A229" s="23">
        <f t="shared" si="30"/>
        <v>2041</v>
      </c>
      <c r="B229" s="27">
        <f t="shared" si="31"/>
        <v>51775</v>
      </c>
      <c r="C229" s="31">
        <v>37.655949999999997</v>
      </c>
      <c r="D229" s="32">
        <v>36.80789</v>
      </c>
      <c r="E229" s="32">
        <v>41.43694</v>
      </c>
      <c r="F229" s="32">
        <v>39.241169999999997</v>
      </c>
      <c r="G229" s="32">
        <v>41.86833</v>
      </c>
      <c r="H229" s="32">
        <v>38.78586</v>
      </c>
      <c r="I229" s="32">
        <v>34.25</v>
      </c>
      <c r="J229" s="32">
        <v>35.369999999999997</v>
      </c>
      <c r="K229" s="32">
        <v>34.06</v>
      </c>
      <c r="L229" s="32">
        <v>35.19</v>
      </c>
      <c r="M229" s="32">
        <v>33.36</v>
      </c>
      <c r="N229" s="32">
        <v>34.65</v>
      </c>
      <c r="P229" s="32">
        <f>VLOOKUP($A229,'Annual_Prices-Nominal'!$A$4:$X$39,MATCH('Forecast-Peak_OffPeak-Nominal'!P$3,'Annual_Prices-Nominal'!$A$3:$X$3,0),FALSE)</f>
        <v>97.870999999999995</v>
      </c>
      <c r="Q229" s="32">
        <f>VLOOKUP($A229,'Annual_Prices-Nominal'!$A$4:$X$39,MATCH('Forecast-Peak_OffPeak-Nominal'!Q$3,'Annual_Prices-Nominal'!$A$3:$X$3,0),FALSE)</f>
        <v>98.7</v>
      </c>
      <c r="R229" s="32">
        <f>VLOOKUP($A229,'Annual_Prices-Nominal'!$A$4:$X$39,MATCH('Forecast-Peak_OffPeak-Nominal'!R$3,'Annual_Prices-Nominal'!$A$3:$X$3,0),FALSE)</f>
        <v>97.09</v>
      </c>
      <c r="S229" s="32">
        <f>VLOOKUP($A229,'Annual_Prices-Nominal'!$A$4:$X$39,MATCH('Forecast-Peak_OffPeak-Nominal'!S$3,'Annual_Prices-Nominal'!$A$3:$X$3,0),FALSE)</f>
        <v>96.15</v>
      </c>
      <c r="T229" s="32">
        <f>VLOOKUP($A229,'Annual_Prices-Nominal'!$A$4:$X$39,MATCH('Forecast-Peak_OffPeak-Nominal'!T$3,'Annual_Prices-Nominal'!$A$3:$X$3,0),FALSE)</f>
        <v>53.85388803109867</v>
      </c>
      <c r="U229" s="32">
        <f>VLOOKUP($A229,'Annual_Prices-Nominal'!$A$4:$X$39,MATCH('Forecast-Peak_OffPeak-Nominal'!U$3,'Annual_Prices-Nominal'!$A$3:$X$3,0),FALSE)</f>
        <v>53.51</v>
      </c>
      <c r="V229" s="32">
        <f>VLOOKUP($A229,'Annual_Prices-Nominal'!$A$4:$X$39,MATCH('Forecast-Peak_OffPeak-Nominal'!V$3,'Annual_Prices-Nominal'!$A$3:$X$3,0),FALSE)</f>
        <v>55.305773913043481</v>
      </c>
      <c r="W229" s="32">
        <f>VLOOKUP($A229,'Annual_Prices-Nominal'!$A$4:$X$39,MATCH('Forecast-Peak_OffPeak-Nominal'!W$3,'Annual_Prices-Nominal'!$A$3:$X$3,0),FALSE)</f>
        <v>22.32</v>
      </c>
      <c r="X229" s="32">
        <f>VLOOKUP($A229,'Annual_Prices-Nominal'!$A$4:$X$39,MATCH('Forecast-Peak_OffPeak-Nominal'!X$3,'Annual_Prices-Nominal'!$A$3:$X$3,0),FALSE)</f>
        <v>19.170000000000002</v>
      </c>
      <c r="Y229" s="38">
        <f>VLOOKUP($A229,'Annual_Prices-Nominal'!$A$4:$X$39,MATCH('Forecast-Peak_OffPeak-Nominal'!Y$3,'Annual_Prices-Nominal'!$A$3:$X$3,0),FALSE)</f>
        <v>49.130893617021279</v>
      </c>
      <c r="AA229" s="31">
        <v>5.0199999999999996</v>
      </c>
      <c r="AB229" s="32">
        <v>4.67</v>
      </c>
      <c r="AC229" s="32">
        <v>4.59</v>
      </c>
      <c r="AD229" s="32">
        <v>5.03</v>
      </c>
      <c r="AE229" s="32">
        <v>5.0199999999999996</v>
      </c>
      <c r="AF229" s="32">
        <v>4.83</v>
      </c>
      <c r="AG229" s="38">
        <v>0.42767337669041949</v>
      </c>
      <c r="AI229" s="32">
        <v>5.4143405504285074</v>
      </c>
      <c r="AJ229" s="38">
        <v>5.0625630285236332</v>
      </c>
      <c r="AL229" s="33">
        <v>0.72842590963574072</v>
      </c>
      <c r="AM229" s="33">
        <v>0.95183965928918179</v>
      </c>
      <c r="AO229" s="34">
        <f>VLOOKUP($A229,'Annual_Prices-Nominal'!$A$4:$CH$39,MATCH('Forecast-Peak_OffPeak-Nominal'!AO$3,'Annual_Prices-Nominal'!$A$3:$CH$3,0),FALSE)</f>
        <v>2</v>
      </c>
      <c r="AP229" s="35">
        <f>VLOOKUP($A229,'Annual_Prices-Nominal'!$A$4:$CH$39,MATCH('Forecast-Peak_OffPeak-Nominal'!AP$3,'Annual_Prices-Nominal'!$A$3:$CH$3,0),FALSE)</f>
        <v>2</v>
      </c>
      <c r="AQ229" s="36">
        <f>IF(AND(MONTH($B229)&gt;=5,MONTH($B229)&lt;=9),VLOOKUP($A229,'Annual_Prices-Nominal'!$A$1:$AQ$39,MATCH('Forecast-Peak_OffPeak-Nominal'!AQ$2,'Annual_Prices-Nominal'!$A$2:$AQ$2,0),FALSE),0)</f>
        <v>0</v>
      </c>
      <c r="AR229" s="37">
        <f>IF(AND(MONTH($B229)&gt;=5,MONTH($B229)&lt;=9),VLOOKUP($A229,'Annual_Prices-Nominal'!$A$1:$AQ$39,MATCH('Forecast-Peak_OffPeak-Nominal'!AR$2,'Annual_Prices-Nominal'!$A$2:$AQ$2,0),FALSE),0)</f>
        <v>0</v>
      </c>
      <c r="AT229" s="83">
        <f>VLOOKUP($A229,'Annual_Prices-Nominal'!$A$4:$CH$39,MATCH('Forecast-Peak_OffPeak-Nominal'!AT$3,'Annual_Prices-Nominal'!$A$3:$CH$3,0),FALSE)</f>
        <v>23.22</v>
      </c>
      <c r="AU229" s="38">
        <f>VLOOKUP($A229,'Annual_Prices-Nominal'!$A$4:$CH$39,MATCH('Forecast-Peak_OffPeak-Nominal'!AU$3,'Annual_Prices-Nominal'!$A$3:$CH$3,0),FALSE)</f>
        <v>23.22</v>
      </c>
      <c r="AV229" s="38">
        <f>VLOOKUP($A229,'Annual_Prices-Nominal'!$A$4:$CH$39,MATCH('Forecast-Peak_OffPeak-Nominal'!AV$3,'Annual_Prices-Nominal'!$A$3:$CH$3,0),FALSE)</f>
        <v>0</v>
      </c>
      <c r="AX229" s="31">
        <f t="shared" si="24"/>
        <v>8.0633725910064236</v>
      </c>
      <c r="AY229" s="32">
        <f t="shared" si="25"/>
        <v>8.5790766045548654</v>
      </c>
      <c r="AZ229" s="32">
        <f t="shared" si="26"/>
        <v>8.6683913043478267</v>
      </c>
      <c r="BA229" s="32">
        <f t="shared" si="27"/>
        <v>6.8227091633466141</v>
      </c>
      <c r="BB229" s="32">
        <f t="shared" si="28"/>
        <v>6.7848605577689254</v>
      </c>
      <c r="BC229" s="38">
        <f t="shared" si="29"/>
        <v>6.6322067594433394</v>
      </c>
      <c r="BE229" s="60">
        <v>248.78454092561117</v>
      </c>
      <c r="BF229" s="38">
        <v>330.51152916624255</v>
      </c>
      <c r="BH229" s="31">
        <f>VLOOKUP($A229,'Annual_Prices-Nominal'!$A:$CA,MATCH(BH$3,'Annual_Prices-Nominal'!$A$3:$CA$3,0),0)</f>
        <v>38</v>
      </c>
      <c r="BI229" s="31">
        <f>VLOOKUP($A229,'Annual_Prices-Nominal'!$A:$CA,MATCH(BI$3,'Annual_Prices-Nominal'!$A$3:$CA$3,0),0)</f>
        <v>2.4080059999999999</v>
      </c>
      <c r="BJ229" s="32">
        <f>VLOOKUP($A229,'Annual_Prices-Nominal'!$A:$CA,MATCH(BJ$3,'Annual_Prices-Nominal'!$A$3:$CA$3,0),0)</f>
        <v>2.4080059999999999</v>
      </c>
      <c r="BK229" s="32">
        <f>VLOOKUP($A229,'Annual_Prices-Nominal'!$A:$CA,MATCH(BK$3,'Annual_Prices-Nominal'!$A$3:$CA$3,0),0)</f>
        <v>14.36</v>
      </c>
      <c r="BL229" s="32">
        <f>VLOOKUP($A229,'Annual_Prices-Nominal'!$A:$CA,MATCH(BL$3,'Annual_Prices-Nominal'!$A$3:$CA$3,0),0)</f>
        <v>14.36</v>
      </c>
      <c r="BM229" s="32">
        <f>VLOOKUP($A229,'Annual_Prices-Nominal'!$A:$CA,MATCH(BM$3,'Annual_Prices-Nominal'!$A$3:$CA$3,0),0)</f>
        <v>4.3099999999999996</v>
      </c>
      <c r="BN229" s="32">
        <f>VLOOKUP($A229,'Annual_Prices-Nominal'!$A:$CA,MATCH(BN$3,'Annual_Prices-Nominal'!$A$3:$CA$3,0),0)</f>
        <v>4.3099999999999996</v>
      </c>
      <c r="BO229" s="32">
        <f>VLOOKUP($A229,'Annual_Prices-Nominal'!$A:$CA,MATCH(BO$3,'Annual_Prices-Nominal'!$A$3:$CA$3,0),0)</f>
        <v>4.3099999999999996</v>
      </c>
      <c r="BP229" s="32">
        <f>VLOOKUP($A229,'Annual_Prices-Nominal'!$A:$CA,MATCH(BP$3,'Annual_Prices-Nominal'!$A$3:$CA$3,0),0)</f>
        <v>4.3099999999999996</v>
      </c>
      <c r="BQ229" s="32">
        <f>VLOOKUP($A229,'Annual_Prices-Nominal'!$A:$CA,MATCH(BQ$3,'Annual_Prices-Nominal'!$A$3:$CA$3,0),0)</f>
        <v>14.36</v>
      </c>
      <c r="BR229" s="32">
        <f>VLOOKUP($A229,'Annual_Prices-Nominal'!$A:$CA,MATCH(BR$3,'Annual_Prices-Nominal'!$A$3:$CA$3,0),0)</f>
        <v>22.98</v>
      </c>
      <c r="BS229" s="32">
        <f>VLOOKUP($A229,'Annual_Prices-Nominal'!$A:$CA,MATCH(BS$3,'Annual_Prices-Nominal'!$A$3:$CA$3,0),0)</f>
        <v>21.54</v>
      </c>
      <c r="BT229" s="32">
        <f>VLOOKUP($A229,'Annual_Prices-Nominal'!$A:$CA,MATCH(BT$3,'Annual_Prices-Nominal'!$A$3:$CA$3,0),0)</f>
        <v>17.23</v>
      </c>
      <c r="BU229" s="32">
        <f>VLOOKUP($A229,'Annual_Prices-Nominal'!$A:$CA,MATCH(BU$3,'Annual_Prices-Nominal'!$A$3:$CA$3,0),0)</f>
        <v>17.23</v>
      </c>
      <c r="BV229" s="32">
        <f>VLOOKUP($A229,'Annual_Prices-Nominal'!$A:$CA,MATCH(BV$3,'Annual_Prices-Nominal'!$A$3:$CA$3,0),0)</f>
        <v>17.23</v>
      </c>
      <c r="BW229" s="32">
        <f>VLOOKUP($A229,'Annual_Prices-Nominal'!$A:$CA,MATCH(BW$3,'Annual_Prices-Nominal'!$A$3:$CA$3,0),0)</f>
        <v>14.36</v>
      </c>
      <c r="BX229" s="32">
        <f>VLOOKUP($A229,'Annual_Prices-Nominal'!$A:$CA,MATCH(BX$3,'Annual_Prices-Nominal'!$A$3:$CA$3,0),0)</f>
        <v>7.18</v>
      </c>
      <c r="BY229" s="32">
        <f>VLOOKUP($A229,'Annual_Prices-Nominal'!$A:$CA,MATCH(BY$3,'Annual_Prices-Nominal'!$A$3:$CA$3,0),0)</f>
        <v>4.3099999999999996</v>
      </c>
      <c r="BZ229" s="32">
        <f>VLOOKUP($A229,'Annual_Prices-Nominal'!$A:$CA,MATCH(BZ$3,'Annual_Prices-Nominal'!$A$3:$CA$3,0),0)</f>
        <v>4.3099999999999996</v>
      </c>
      <c r="CA229" s="32">
        <f>VLOOKUP($A229,'Annual_Prices-Nominal'!$A:$CA,MATCH(CA$3,'Annual_Prices-Nominal'!$A$3:$CA$3,0),0)</f>
        <v>4.3169789999999999</v>
      </c>
      <c r="CB229" s="38">
        <f>VLOOKUP($A229,'Annual_Prices-Nominal'!$A:$CA,MATCH(CB$3,'Annual_Prices-Nominal'!$A$3:$CA$3,0),0)</f>
        <v>1.128201</v>
      </c>
      <c r="CD229" s="39">
        <f>VLOOKUP($A229,GDP!$A$8:$D$50,3,0)</f>
        <v>2.0267377574851093E-2</v>
      </c>
    </row>
    <row r="230" spans="1:82" ht="14.4" x14ac:dyDescent="0.3">
      <c r="A230" s="23">
        <f t="shared" si="30"/>
        <v>2041</v>
      </c>
      <c r="B230" s="27">
        <f t="shared" si="31"/>
        <v>51806</v>
      </c>
      <c r="C230" s="31">
        <v>40.160850000000003</v>
      </c>
      <c r="D230" s="32">
        <v>38.9786</v>
      </c>
      <c r="E230" s="32">
        <v>44.314880000000002</v>
      </c>
      <c r="F230" s="32">
        <v>41.985660000000003</v>
      </c>
      <c r="G230" s="32">
        <v>45.807029999999997</v>
      </c>
      <c r="H230" s="32">
        <v>42.140070000000001</v>
      </c>
      <c r="I230" s="32">
        <v>37.979999999999997</v>
      </c>
      <c r="J230" s="32">
        <v>37.85</v>
      </c>
      <c r="K230" s="32">
        <v>37.31</v>
      </c>
      <c r="L230" s="32">
        <v>37.56</v>
      </c>
      <c r="M230" s="32">
        <v>37.36</v>
      </c>
      <c r="N230" s="32">
        <v>37.549999999999997</v>
      </c>
      <c r="P230" s="32">
        <f>VLOOKUP($A230,'Annual_Prices-Nominal'!$A$4:$X$39,MATCH('Forecast-Peak_OffPeak-Nominal'!P$3,'Annual_Prices-Nominal'!$A$3:$X$3,0),FALSE)</f>
        <v>97.870999999999995</v>
      </c>
      <c r="Q230" s="32">
        <f>VLOOKUP($A230,'Annual_Prices-Nominal'!$A$4:$X$39,MATCH('Forecast-Peak_OffPeak-Nominal'!Q$3,'Annual_Prices-Nominal'!$A$3:$X$3,0),FALSE)</f>
        <v>98.7</v>
      </c>
      <c r="R230" s="32">
        <f>VLOOKUP($A230,'Annual_Prices-Nominal'!$A$4:$X$39,MATCH('Forecast-Peak_OffPeak-Nominal'!R$3,'Annual_Prices-Nominal'!$A$3:$X$3,0),FALSE)</f>
        <v>97.09</v>
      </c>
      <c r="S230" s="32">
        <f>VLOOKUP($A230,'Annual_Prices-Nominal'!$A$4:$X$39,MATCH('Forecast-Peak_OffPeak-Nominal'!S$3,'Annual_Prices-Nominal'!$A$3:$X$3,0),FALSE)</f>
        <v>96.15</v>
      </c>
      <c r="T230" s="32">
        <f>VLOOKUP($A230,'Annual_Prices-Nominal'!$A$4:$X$39,MATCH('Forecast-Peak_OffPeak-Nominal'!T$3,'Annual_Prices-Nominal'!$A$3:$X$3,0),FALSE)</f>
        <v>53.85388803109867</v>
      </c>
      <c r="U230" s="32">
        <f>VLOOKUP($A230,'Annual_Prices-Nominal'!$A$4:$X$39,MATCH('Forecast-Peak_OffPeak-Nominal'!U$3,'Annual_Prices-Nominal'!$A$3:$X$3,0),FALSE)</f>
        <v>53.51</v>
      </c>
      <c r="V230" s="32">
        <f>VLOOKUP($A230,'Annual_Prices-Nominal'!$A$4:$X$39,MATCH('Forecast-Peak_OffPeak-Nominal'!V$3,'Annual_Prices-Nominal'!$A$3:$X$3,0),FALSE)</f>
        <v>55.305773913043481</v>
      </c>
      <c r="W230" s="32">
        <f>VLOOKUP($A230,'Annual_Prices-Nominal'!$A$4:$X$39,MATCH('Forecast-Peak_OffPeak-Nominal'!W$3,'Annual_Prices-Nominal'!$A$3:$X$3,0),FALSE)</f>
        <v>22.32</v>
      </c>
      <c r="X230" s="32">
        <f>VLOOKUP($A230,'Annual_Prices-Nominal'!$A$4:$X$39,MATCH('Forecast-Peak_OffPeak-Nominal'!X$3,'Annual_Prices-Nominal'!$A$3:$X$3,0),FALSE)</f>
        <v>19.170000000000002</v>
      </c>
      <c r="Y230" s="38">
        <f>VLOOKUP($A230,'Annual_Prices-Nominal'!$A$4:$X$39,MATCH('Forecast-Peak_OffPeak-Nominal'!Y$3,'Annual_Prices-Nominal'!$A$3:$X$3,0),FALSE)</f>
        <v>49.130893617021279</v>
      </c>
      <c r="AA230" s="31">
        <v>5.42</v>
      </c>
      <c r="AB230" s="32">
        <v>4.91</v>
      </c>
      <c r="AC230" s="32">
        <v>4.92</v>
      </c>
      <c r="AD230" s="32">
        <v>5.41</v>
      </c>
      <c r="AE230" s="32">
        <v>5.39</v>
      </c>
      <c r="AF230" s="32">
        <v>5.0199999999999996</v>
      </c>
      <c r="AG230" s="38">
        <v>0.42767337669041949</v>
      </c>
      <c r="AI230" s="32">
        <v>5.8195474882796772</v>
      </c>
      <c r="AJ230" s="38">
        <v>5.4677699663748029</v>
      </c>
      <c r="AL230" s="33">
        <v>0.74961970678691148</v>
      </c>
      <c r="AM230" s="33">
        <v>0.97303345644035266</v>
      </c>
      <c r="AO230" s="34">
        <f>VLOOKUP($A230,'Annual_Prices-Nominal'!$A$4:$CH$39,MATCH('Forecast-Peak_OffPeak-Nominal'!AO$3,'Annual_Prices-Nominal'!$A$3:$CH$3,0),FALSE)</f>
        <v>2</v>
      </c>
      <c r="AP230" s="35">
        <f>VLOOKUP($A230,'Annual_Prices-Nominal'!$A$4:$CH$39,MATCH('Forecast-Peak_OffPeak-Nominal'!AP$3,'Annual_Prices-Nominal'!$A$3:$CH$3,0),FALSE)</f>
        <v>2</v>
      </c>
      <c r="AQ230" s="36">
        <f>IF(AND(MONTH($B230)&gt;=5,MONTH($B230)&lt;=9),VLOOKUP($A230,'Annual_Prices-Nominal'!$A$1:$AQ$39,MATCH('Forecast-Peak_OffPeak-Nominal'!AQ$2,'Annual_Prices-Nominal'!$A$2:$AQ$2,0),FALSE),0)</f>
        <v>0</v>
      </c>
      <c r="AR230" s="37">
        <f>IF(AND(MONTH($B230)&gt;=5,MONTH($B230)&lt;=9),VLOOKUP($A230,'Annual_Prices-Nominal'!$A$1:$AQ$39,MATCH('Forecast-Peak_OffPeak-Nominal'!AR$2,'Annual_Prices-Nominal'!$A$2:$AQ$2,0),FALSE),0)</f>
        <v>0</v>
      </c>
      <c r="AT230" s="83">
        <f>VLOOKUP($A230,'Annual_Prices-Nominal'!$A$4:$CH$39,MATCH('Forecast-Peak_OffPeak-Nominal'!AT$3,'Annual_Prices-Nominal'!$A$3:$CH$3,0),FALSE)</f>
        <v>23.22</v>
      </c>
      <c r="AU230" s="38">
        <f>VLOOKUP($A230,'Annual_Prices-Nominal'!$A$4:$CH$39,MATCH('Forecast-Peak_OffPeak-Nominal'!AU$3,'Annual_Prices-Nominal'!$A$3:$CH$3,0),FALSE)</f>
        <v>23.22</v>
      </c>
      <c r="AV230" s="38">
        <f>VLOOKUP($A230,'Annual_Prices-Nominal'!$A$4:$CH$39,MATCH('Forecast-Peak_OffPeak-Nominal'!AV$3,'Annual_Prices-Nominal'!$A$3:$CH$3,0),FALSE)</f>
        <v>0</v>
      </c>
      <c r="AX230" s="31">
        <f t="shared" si="24"/>
        <v>8.1793991853360488</v>
      </c>
      <c r="AY230" s="32">
        <f t="shared" si="25"/>
        <v>8.8276653386454189</v>
      </c>
      <c r="AZ230" s="32">
        <f t="shared" si="26"/>
        <v>9.1249063745019932</v>
      </c>
      <c r="BA230" s="32">
        <f t="shared" si="27"/>
        <v>7.0463821892393321</v>
      </c>
      <c r="BB230" s="32">
        <f t="shared" si="28"/>
        <v>6.9220779220779232</v>
      </c>
      <c r="BC230" s="38">
        <f t="shared" si="29"/>
        <v>6.905730129390018</v>
      </c>
      <c r="BE230" s="60">
        <v>248.78454092561117</v>
      </c>
      <c r="BF230" s="38">
        <v>330.51152916624255</v>
      </c>
      <c r="BH230" s="31">
        <f>VLOOKUP($A230,'Annual_Prices-Nominal'!$A:$CA,MATCH(BH$3,'Annual_Prices-Nominal'!$A$3:$CA$3,0),0)</f>
        <v>38</v>
      </c>
      <c r="BI230" s="31">
        <f>VLOOKUP($A230,'Annual_Prices-Nominal'!$A:$CA,MATCH(BI$3,'Annual_Prices-Nominal'!$A$3:$CA$3,0),0)</f>
        <v>2.4080059999999999</v>
      </c>
      <c r="BJ230" s="32">
        <f>VLOOKUP($A230,'Annual_Prices-Nominal'!$A:$CA,MATCH(BJ$3,'Annual_Prices-Nominal'!$A$3:$CA$3,0),0)</f>
        <v>2.4080059999999999</v>
      </c>
      <c r="BK230" s="32">
        <f>VLOOKUP($A230,'Annual_Prices-Nominal'!$A:$CA,MATCH(BK$3,'Annual_Prices-Nominal'!$A$3:$CA$3,0),0)</f>
        <v>14.36</v>
      </c>
      <c r="BL230" s="32">
        <f>VLOOKUP($A230,'Annual_Prices-Nominal'!$A:$CA,MATCH(BL$3,'Annual_Prices-Nominal'!$A$3:$CA$3,0),0)</f>
        <v>14.36</v>
      </c>
      <c r="BM230" s="32">
        <f>VLOOKUP($A230,'Annual_Prices-Nominal'!$A:$CA,MATCH(BM$3,'Annual_Prices-Nominal'!$A$3:$CA$3,0),0)</f>
        <v>4.3099999999999996</v>
      </c>
      <c r="BN230" s="32">
        <f>VLOOKUP($A230,'Annual_Prices-Nominal'!$A:$CA,MATCH(BN$3,'Annual_Prices-Nominal'!$A$3:$CA$3,0),0)</f>
        <v>4.3099999999999996</v>
      </c>
      <c r="BO230" s="32">
        <f>VLOOKUP($A230,'Annual_Prices-Nominal'!$A:$CA,MATCH(BO$3,'Annual_Prices-Nominal'!$A$3:$CA$3,0),0)</f>
        <v>4.3099999999999996</v>
      </c>
      <c r="BP230" s="32">
        <f>VLOOKUP($A230,'Annual_Prices-Nominal'!$A:$CA,MATCH(BP$3,'Annual_Prices-Nominal'!$A$3:$CA$3,0),0)</f>
        <v>4.3099999999999996</v>
      </c>
      <c r="BQ230" s="32">
        <f>VLOOKUP($A230,'Annual_Prices-Nominal'!$A:$CA,MATCH(BQ$3,'Annual_Prices-Nominal'!$A$3:$CA$3,0),0)</f>
        <v>14.36</v>
      </c>
      <c r="BR230" s="32">
        <f>VLOOKUP($A230,'Annual_Prices-Nominal'!$A:$CA,MATCH(BR$3,'Annual_Prices-Nominal'!$A$3:$CA$3,0),0)</f>
        <v>22.98</v>
      </c>
      <c r="BS230" s="32">
        <f>VLOOKUP($A230,'Annual_Prices-Nominal'!$A:$CA,MATCH(BS$3,'Annual_Prices-Nominal'!$A$3:$CA$3,0),0)</f>
        <v>21.54</v>
      </c>
      <c r="BT230" s="32">
        <f>VLOOKUP($A230,'Annual_Prices-Nominal'!$A:$CA,MATCH(BT$3,'Annual_Prices-Nominal'!$A$3:$CA$3,0),0)</f>
        <v>17.23</v>
      </c>
      <c r="BU230" s="32">
        <f>VLOOKUP($A230,'Annual_Prices-Nominal'!$A:$CA,MATCH(BU$3,'Annual_Prices-Nominal'!$A$3:$CA$3,0),0)</f>
        <v>17.23</v>
      </c>
      <c r="BV230" s="32">
        <f>VLOOKUP($A230,'Annual_Prices-Nominal'!$A:$CA,MATCH(BV$3,'Annual_Prices-Nominal'!$A$3:$CA$3,0),0)</f>
        <v>17.23</v>
      </c>
      <c r="BW230" s="32">
        <f>VLOOKUP($A230,'Annual_Prices-Nominal'!$A:$CA,MATCH(BW$3,'Annual_Prices-Nominal'!$A$3:$CA$3,0),0)</f>
        <v>14.36</v>
      </c>
      <c r="BX230" s="32">
        <f>VLOOKUP($A230,'Annual_Prices-Nominal'!$A:$CA,MATCH(BX$3,'Annual_Prices-Nominal'!$A$3:$CA$3,0),0)</f>
        <v>7.18</v>
      </c>
      <c r="BY230" s="32">
        <f>VLOOKUP($A230,'Annual_Prices-Nominal'!$A:$CA,MATCH(BY$3,'Annual_Prices-Nominal'!$A$3:$CA$3,0),0)</f>
        <v>4.3099999999999996</v>
      </c>
      <c r="BZ230" s="32">
        <f>VLOOKUP($A230,'Annual_Prices-Nominal'!$A:$CA,MATCH(BZ$3,'Annual_Prices-Nominal'!$A$3:$CA$3,0),0)</f>
        <v>4.3099999999999996</v>
      </c>
      <c r="CA230" s="32">
        <f>VLOOKUP($A230,'Annual_Prices-Nominal'!$A:$CA,MATCH(CA$3,'Annual_Prices-Nominal'!$A$3:$CA$3,0),0)</f>
        <v>4.3169789999999999</v>
      </c>
      <c r="CB230" s="38">
        <f>VLOOKUP($A230,'Annual_Prices-Nominal'!$A:$CA,MATCH(CB$3,'Annual_Prices-Nominal'!$A$3:$CA$3,0),0)</f>
        <v>1.128201</v>
      </c>
      <c r="CD230" s="39">
        <f>VLOOKUP($A230,GDP!$A$8:$D$50,3,0)</f>
        <v>2.0267377574851093E-2</v>
      </c>
    </row>
    <row r="231" spans="1:82" ht="15" thickBot="1" x14ac:dyDescent="0.35">
      <c r="A231" s="23">
        <f t="shared" si="30"/>
        <v>2041</v>
      </c>
      <c r="B231" s="27">
        <f t="shared" si="31"/>
        <v>51836</v>
      </c>
      <c r="C231" s="31">
        <v>44.505920000000003</v>
      </c>
      <c r="D231" s="32">
        <v>42.877450000000003</v>
      </c>
      <c r="E231" s="32">
        <v>49.464149999999997</v>
      </c>
      <c r="F231" s="32">
        <v>48.821689999999997</v>
      </c>
      <c r="G231" s="32">
        <v>51.182000000000002</v>
      </c>
      <c r="H231" s="32">
        <v>49.175699999999999</v>
      </c>
      <c r="I231" s="32">
        <v>41.1</v>
      </c>
      <c r="J231" s="32">
        <v>41.73</v>
      </c>
      <c r="K231" s="32">
        <v>40.92</v>
      </c>
      <c r="L231" s="32">
        <v>41.59</v>
      </c>
      <c r="M231" s="32">
        <v>40.01</v>
      </c>
      <c r="N231" s="32">
        <v>41.48</v>
      </c>
      <c r="P231" s="32">
        <f>VLOOKUP($A231,'Annual_Prices-Nominal'!$A$4:$X$39,MATCH('Forecast-Peak_OffPeak-Nominal'!P$3,'Annual_Prices-Nominal'!$A$3:$X$3,0),FALSE)</f>
        <v>97.870999999999995</v>
      </c>
      <c r="Q231" s="32">
        <f>VLOOKUP($A231,'Annual_Prices-Nominal'!$A$4:$X$39,MATCH('Forecast-Peak_OffPeak-Nominal'!Q$3,'Annual_Prices-Nominal'!$A$3:$X$3,0),FALSE)</f>
        <v>98.7</v>
      </c>
      <c r="R231" s="32">
        <f>VLOOKUP($A231,'Annual_Prices-Nominal'!$A$4:$X$39,MATCH('Forecast-Peak_OffPeak-Nominal'!R$3,'Annual_Prices-Nominal'!$A$3:$X$3,0),FALSE)</f>
        <v>97.09</v>
      </c>
      <c r="S231" s="32">
        <f>VLOOKUP($A231,'Annual_Prices-Nominal'!$A$4:$X$39,MATCH('Forecast-Peak_OffPeak-Nominal'!S$3,'Annual_Prices-Nominal'!$A$3:$X$3,0),FALSE)</f>
        <v>96.15</v>
      </c>
      <c r="T231" s="32">
        <f>VLOOKUP($A231,'Annual_Prices-Nominal'!$A$4:$X$39,MATCH('Forecast-Peak_OffPeak-Nominal'!T$3,'Annual_Prices-Nominal'!$A$3:$X$3,0),FALSE)</f>
        <v>53.85388803109867</v>
      </c>
      <c r="U231" s="32">
        <f>VLOOKUP($A231,'Annual_Prices-Nominal'!$A$4:$X$39,MATCH('Forecast-Peak_OffPeak-Nominal'!U$3,'Annual_Prices-Nominal'!$A$3:$X$3,0),FALSE)</f>
        <v>53.51</v>
      </c>
      <c r="V231" s="32">
        <f>VLOOKUP($A231,'Annual_Prices-Nominal'!$A$4:$X$39,MATCH('Forecast-Peak_OffPeak-Nominal'!V$3,'Annual_Prices-Nominal'!$A$3:$X$3,0),FALSE)</f>
        <v>55.305773913043481</v>
      </c>
      <c r="W231" s="32">
        <f>VLOOKUP($A231,'Annual_Prices-Nominal'!$A$4:$X$39,MATCH('Forecast-Peak_OffPeak-Nominal'!W$3,'Annual_Prices-Nominal'!$A$3:$X$3,0),FALSE)</f>
        <v>22.32</v>
      </c>
      <c r="X231" s="32">
        <f>VLOOKUP($A231,'Annual_Prices-Nominal'!$A$4:$X$39,MATCH('Forecast-Peak_OffPeak-Nominal'!X$3,'Annual_Prices-Nominal'!$A$3:$X$3,0),FALSE)</f>
        <v>19.170000000000002</v>
      </c>
      <c r="Y231" s="38">
        <f>VLOOKUP($A231,'Annual_Prices-Nominal'!$A$4:$X$39,MATCH('Forecast-Peak_OffPeak-Nominal'!Y$3,'Annual_Prices-Nominal'!$A$3:$X$3,0),FALSE)</f>
        <v>49.130893617021279</v>
      </c>
      <c r="AA231" s="31">
        <v>5.95</v>
      </c>
      <c r="AB231" s="32">
        <v>5.5</v>
      </c>
      <c r="AC231" s="32">
        <v>5.13</v>
      </c>
      <c r="AD231" s="32">
        <v>6.01</v>
      </c>
      <c r="AE231" s="32">
        <v>5.91</v>
      </c>
      <c r="AF231" s="32">
        <v>5.77</v>
      </c>
      <c r="AG231" s="38">
        <v>0.42767337669041949</v>
      </c>
      <c r="AI231" s="32">
        <v>6.3424151736131575</v>
      </c>
      <c r="AJ231" s="38">
        <v>5.9906376517082833</v>
      </c>
      <c r="AL231" s="33">
        <v>0.73365312577362263</v>
      </c>
      <c r="AM231" s="33">
        <v>0.95706687542706381</v>
      </c>
      <c r="AO231" s="34">
        <f>VLOOKUP($A231,'Annual_Prices-Nominal'!$A$4:$CH$39,MATCH('Forecast-Peak_OffPeak-Nominal'!AO$3,'Annual_Prices-Nominal'!$A$3:$CH$3,0),FALSE)</f>
        <v>2</v>
      </c>
      <c r="AP231" s="35">
        <f>VLOOKUP($A231,'Annual_Prices-Nominal'!$A$4:$CH$39,MATCH('Forecast-Peak_OffPeak-Nominal'!AP$3,'Annual_Prices-Nominal'!$A$3:$CH$3,0),FALSE)</f>
        <v>2</v>
      </c>
      <c r="AQ231" s="36">
        <f>IF(AND(MONTH($B231)&gt;=5,MONTH($B231)&lt;=9),VLOOKUP($A231,'Annual_Prices-Nominal'!$A$1:$AQ$39,MATCH('Forecast-Peak_OffPeak-Nominal'!AQ$2,'Annual_Prices-Nominal'!$A$2:$AQ$2,0),FALSE),0)</f>
        <v>0</v>
      </c>
      <c r="AR231" s="37">
        <f>IF(AND(MONTH($B231)&gt;=5,MONTH($B231)&lt;=9),VLOOKUP($A231,'Annual_Prices-Nominal'!$A$1:$AQ$39,MATCH('Forecast-Peak_OffPeak-Nominal'!AR$2,'Annual_Prices-Nominal'!$A$2:$AQ$2,0),FALSE),0)</f>
        <v>0</v>
      </c>
      <c r="AT231" s="83">
        <f>VLOOKUP($A231,'Annual_Prices-Nominal'!$A$4:$CH$39,MATCH('Forecast-Peak_OffPeak-Nominal'!AT$3,'Annual_Prices-Nominal'!$A$3:$CH$3,0),FALSE)</f>
        <v>23.22</v>
      </c>
      <c r="AU231" s="38">
        <f>VLOOKUP($A231,'Annual_Prices-Nominal'!$A$4:$CH$39,MATCH('Forecast-Peak_OffPeak-Nominal'!AU$3,'Annual_Prices-Nominal'!$A$3:$CH$3,0),FALSE)</f>
        <v>23.22</v>
      </c>
      <c r="AV231" s="38">
        <f>VLOOKUP($A231,'Annual_Prices-Nominal'!$A$4:$CH$39,MATCH('Forecast-Peak_OffPeak-Nominal'!AV$3,'Annual_Prices-Nominal'!$A$3:$CH$3,0),FALSE)</f>
        <v>0</v>
      </c>
      <c r="AX231" s="31">
        <f t="shared" si="24"/>
        <v>8.0919854545454548</v>
      </c>
      <c r="AY231" s="32">
        <f t="shared" si="25"/>
        <v>8.5726429809358748</v>
      </c>
      <c r="AZ231" s="32">
        <f t="shared" si="26"/>
        <v>8.8703639514731378</v>
      </c>
      <c r="BA231" s="32">
        <f t="shared" si="27"/>
        <v>6.9543147208121825</v>
      </c>
      <c r="BB231" s="32">
        <f t="shared" si="28"/>
        <v>6.9238578680203045</v>
      </c>
      <c r="BC231" s="38">
        <f t="shared" si="29"/>
        <v>6.6572379367720469</v>
      </c>
      <c r="BE231" s="60">
        <v>248.78454092561117</v>
      </c>
      <c r="BF231" s="38">
        <v>330.51152916624255</v>
      </c>
      <c r="BH231" s="31">
        <f>VLOOKUP($A231,'Annual_Prices-Nominal'!$A:$CA,MATCH(BH$3,'Annual_Prices-Nominal'!$A$3:$CA$3,0),0)</f>
        <v>38</v>
      </c>
      <c r="BI231" s="31">
        <f>VLOOKUP($A231,'Annual_Prices-Nominal'!$A:$CA,MATCH(BI$3,'Annual_Prices-Nominal'!$A$3:$CA$3,0),0)</f>
        <v>2.4080059999999999</v>
      </c>
      <c r="BJ231" s="32">
        <f>VLOOKUP($A231,'Annual_Prices-Nominal'!$A:$CA,MATCH(BJ$3,'Annual_Prices-Nominal'!$A$3:$CA$3,0),0)</f>
        <v>2.4080059999999999</v>
      </c>
      <c r="BK231" s="32">
        <f>VLOOKUP($A231,'Annual_Prices-Nominal'!$A:$CA,MATCH(BK$3,'Annual_Prices-Nominal'!$A$3:$CA$3,0),0)</f>
        <v>14.36</v>
      </c>
      <c r="BL231" s="32">
        <f>VLOOKUP($A231,'Annual_Prices-Nominal'!$A:$CA,MATCH(BL$3,'Annual_Prices-Nominal'!$A$3:$CA$3,0),0)</f>
        <v>14.36</v>
      </c>
      <c r="BM231" s="32">
        <f>VLOOKUP($A231,'Annual_Prices-Nominal'!$A:$CA,MATCH(BM$3,'Annual_Prices-Nominal'!$A$3:$CA$3,0),0)</f>
        <v>4.3099999999999996</v>
      </c>
      <c r="BN231" s="32">
        <f>VLOOKUP($A231,'Annual_Prices-Nominal'!$A:$CA,MATCH(BN$3,'Annual_Prices-Nominal'!$A$3:$CA$3,0),0)</f>
        <v>4.3099999999999996</v>
      </c>
      <c r="BO231" s="32">
        <f>VLOOKUP($A231,'Annual_Prices-Nominal'!$A:$CA,MATCH(BO$3,'Annual_Prices-Nominal'!$A$3:$CA$3,0),0)</f>
        <v>4.3099999999999996</v>
      </c>
      <c r="BP231" s="32">
        <f>VLOOKUP($A231,'Annual_Prices-Nominal'!$A:$CA,MATCH(BP$3,'Annual_Prices-Nominal'!$A$3:$CA$3,0),0)</f>
        <v>4.3099999999999996</v>
      </c>
      <c r="BQ231" s="32">
        <f>VLOOKUP($A231,'Annual_Prices-Nominal'!$A:$CA,MATCH(BQ$3,'Annual_Prices-Nominal'!$A$3:$CA$3,0),0)</f>
        <v>14.36</v>
      </c>
      <c r="BR231" s="32">
        <f>VLOOKUP($A231,'Annual_Prices-Nominal'!$A:$CA,MATCH(BR$3,'Annual_Prices-Nominal'!$A$3:$CA$3,0),0)</f>
        <v>22.98</v>
      </c>
      <c r="BS231" s="32">
        <f>VLOOKUP($A231,'Annual_Prices-Nominal'!$A:$CA,MATCH(BS$3,'Annual_Prices-Nominal'!$A$3:$CA$3,0),0)</f>
        <v>21.54</v>
      </c>
      <c r="BT231" s="32">
        <f>VLOOKUP($A231,'Annual_Prices-Nominal'!$A:$CA,MATCH(BT$3,'Annual_Prices-Nominal'!$A$3:$CA$3,0),0)</f>
        <v>17.23</v>
      </c>
      <c r="BU231" s="32">
        <f>VLOOKUP($A231,'Annual_Prices-Nominal'!$A:$CA,MATCH(BU$3,'Annual_Prices-Nominal'!$A$3:$CA$3,0),0)</f>
        <v>17.23</v>
      </c>
      <c r="BV231" s="32">
        <f>VLOOKUP($A231,'Annual_Prices-Nominal'!$A:$CA,MATCH(BV$3,'Annual_Prices-Nominal'!$A$3:$CA$3,0),0)</f>
        <v>17.23</v>
      </c>
      <c r="BW231" s="32">
        <f>VLOOKUP($A231,'Annual_Prices-Nominal'!$A:$CA,MATCH(BW$3,'Annual_Prices-Nominal'!$A$3:$CA$3,0),0)</f>
        <v>14.36</v>
      </c>
      <c r="BX231" s="32">
        <f>VLOOKUP($A231,'Annual_Prices-Nominal'!$A:$CA,MATCH(BX$3,'Annual_Prices-Nominal'!$A$3:$CA$3,0),0)</f>
        <v>7.18</v>
      </c>
      <c r="BY231" s="32">
        <f>VLOOKUP($A231,'Annual_Prices-Nominal'!$A:$CA,MATCH(BY$3,'Annual_Prices-Nominal'!$A$3:$CA$3,0),0)</f>
        <v>4.3099999999999996</v>
      </c>
      <c r="BZ231" s="32">
        <f>VLOOKUP($A231,'Annual_Prices-Nominal'!$A:$CA,MATCH(BZ$3,'Annual_Prices-Nominal'!$A$3:$CA$3,0),0)</f>
        <v>4.3099999999999996</v>
      </c>
      <c r="CA231" s="32">
        <f>VLOOKUP($A231,'Annual_Prices-Nominal'!$A:$CA,MATCH(CA$3,'Annual_Prices-Nominal'!$A$3:$CA$3,0),0)</f>
        <v>4.3169789999999999</v>
      </c>
      <c r="CB231" s="38">
        <f>VLOOKUP($A231,'Annual_Prices-Nominal'!$A:$CA,MATCH(CB$3,'Annual_Prices-Nominal'!$A$3:$CA$3,0),0)</f>
        <v>1.128201</v>
      </c>
      <c r="CD231" s="39">
        <f>VLOOKUP($A231,GDP!$A$8:$D$50,3,0)</f>
        <v>2.0267377574851093E-2</v>
      </c>
    </row>
    <row r="232" spans="1:82" ht="14.4" x14ac:dyDescent="0.3">
      <c r="A232" s="23">
        <f t="shared" si="30"/>
        <v>2042</v>
      </c>
      <c r="B232" s="27">
        <f t="shared" si="31"/>
        <v>51867</v>
      </c>
      <c r="C232" s="28">
        <v>52.087940000000003</v>
      </c>
      <c r="D232" s="29">
        <v>52.20176</v>
      </c>
      <c r="E232" s="29">
        <v>50.714919999999999</v>
      </c>
      <c r="F232" s="29">
        <v>47.521230000000003</v>
      </c>
      <c r="G232" s="29">
        <v>52.168759999999999</v>
      </c>
      <c r="H232" s="29">
        <v>47.707180000000001</v>
      </c>
      <c r="I232" s="29">
        <v>40.47</v>
      </c>
      <c r="J232" s="29">
        <v>39.96</v>
      </c>
      <c r="K232" s="29">
        <v>40.15</v>
      </c>
      <c r="L232" s="29">
        <v>39.6</v>
      </c>
      <c r="M232" s="29">
        <v>39.770000000000003</v>
      </c>
      <c r="N232" s="29">
        <v>38.65</v>
      </c>
      <c r="P232" s="29">
        <f>VLOOKUP($A232,'Annual_Prices-Nominal'!$A$4:$X$39,MATCH('Forecast-Peak_OffPeak-Nominal'!P$3,'Annual_Prices-Nominal'!$A$3:$X$3,0),FALSE)</f>
        <v>99.823999999999998</v>
      </c>
      <c r="Q232" s="29">
        <f>VLOOKUP($A232,'Annual_Prices-Nominal'!$A$4:$X$39,MATCH('Forecast-Peak_OffPeak-Nominal'!Q$3,'Annual_Prices-Nominal'!$A$3:$X$3,0),FALSE)</f>
        <v>100.67</v>
      </c>
      <c r="R232" s="29">
        <f>VLOOKUP($A232,'Annual_Prices-Nominal'!$A$4:$X$39,MATCH('Forecast-Peak_OffPeak-Nominal'!R$3,'Annual_Prices-Nominal'!$A$3:$X$3,0),FALSE)</f>
        <v>99.03</v>
      </c>
      <c r="S232" s="29">
        <f>VLOOKUP($A232,'Annual_Prices-Nominal'!$A$4:$X$39,MATCH('Forecast-Peak_OffPeak-Nominal'!S$3,'Annual_Prices-Nominal'!$A$3:$X$3,0),FALSE)</f>
        <v>98.09</v>
      </c>
      <c r="T232" s="29">
        <f>VLOOKUP($A232,'Annual_Prices-Nominal'!$A$4:$X$39,MATCH('Forecast-Peak_OffPeak-Nominal'!T$3,'Annual_Prices-Nominal'!$A$3:$X$3,0),FALSE)</f>
        <v>54.960435061471514</v>
      </c>
      <c r="U232" s="29">
        <f>VLOOKUP($A232,'Annual_Prices-Nominal'!$A$4:$X$39,MATCH('Forecast-Peak_OffPeak-Nominal'!U$3,'Annual_Prices-Nominal'!$A$3:$X$3,0),FALSE)</f>
        <v>59.25</v>
      </c>
      <c r="V232" s="29">
        <f>VLOOKUP($A232,'Annual_Prices-Nominal'!$A$4:$X$39,MATCH('Forecast-Peak_OffPeak-Nominal'!V$3,'Annual_Prices-Nominal'!$A$3:$X$3,0),FALSE)</f>
        <v>55.526003478260861</v>
      </c>
      <c r="W232" s="29">
        <f>VLOOKUP($A232,'Annual_Prices-Nominal'!$A$4:$X$39,MATCH('Forecast-Peak_OffPeak-Nominal'!W$3,'Annual_Prices-Nominal'!$A$3:$X$3,0),FALSE)</f>
        <v>23.05</v>
      </c>
      <c r="X232" s="29">
        <f>VLOOKUP($A232,'Annual_Prices-Nominal'!$A$4:$X$39,MATCH('Forecast-Peak_OffPeak-Nominal'!X$3,'Annual_Prices-Nominal'!$A$3:$X$3,0),FALSE)</f>
        <v>19.79</v>
      </c>
      <c r="Y232" s="30">
        <f>VLOOKUP($A232,'Annual_Prices-Nominal'!$A$4:$X$39,MATCH('Forecast-Peak_OffPeak-Nominal'!Y$3,'Annual_Prices-Nominal'!$A$3:$X$3,0),FALSE)</f>
        <v>50.136595744680854</v>
      </c>
      <c r="AA232" s="31">
        <v>5.8</v>
      </c>
      <c r="AB232" s="32">
        <v>5.43</v>
      </c>
      <c r="AC232" s="32">
        <v>5.28</v>
      </c>
      <c r="AD232" s="32">
        <v>5.94</v>
      </c>
      <c r="AE232" s="32">
        <v>5.77</v>
      </c>
      <c r="AF232" s="32">
        <v>5.5</v>
      </c>
      <c r="AG232" s="38">
        <v>0.43603935054116461</v>
      </c>
      <c r="AI232" s="32">
        <v>6.1772862069189483</v>
      </c>
      <c r="AJ232" s="38">
        <v>5.8407248140463324</v>
      </c>
      <c r="AL232" s="33">
        <v>0.76623499197072187</v>
      </c>
      <c r="AM232" s="33">
        <v>0.99228235449132429</v>
      </c>
      <c r="AO232" s="34">
        <f>VLOOKUP($A232,'Annual_Prices-Nominal'!$A$4:$CH$39,MATCH('Forecast-Peak_OffPeak-Nominal'!AO$3,'Annual_Prices-Nominal'!$A$3:$CH$3,0),FALSE)</f>
        <v>2</v>
      </c>
      <c r="AP232" s="35">
        <f>VLOOKUP($A232,'Annual_Prices-Nominal'!$A$4:$CH$39,MATCH('Forecast-Peak_OffPeak-Nominal'!AP$3,'Annual_Prices-Nominal'!$A$3:$CH$3,0),FALSE)</f>
        <v>2</v>
      </c>
      <c r="AQ232" s="36">
        <f>IF(AND(MONTH($B232)&gt;=5,MONTH($B232)&lt;=9),VLOOKUP($A232,'Annual_Prices-Nominal'!$A$1:$AQ$39,MATCH('Forecast-Peak_OffPeak-Nominal'!AQ$2,'Annual_Prices-Nominal'!$A$2:$AQ$2,0),FALSE),0)</f>
        <v>0</v>
      </c>
      <c r="AR232" s="37">
        <f>IF(AND(MONTH($B232)&gt;=5,MONTH($B232)&lt;=9),VLOOKUP($A232,'Annual_Prices-Nominal'!$A$1:$AQ$39,MATCH('Forecast-Peak_OffPeak-Nominal'!AR$2,'Annual_Prices-Nominal'!$A$2:$AQ$2,0),FALSE),0)</f>
        <v>0</v>
      </c>
      <c r="AT232" s="83">
        <f>VLOOKUP($A232,'Annual_Prices-Nominal'!$A$4:$CH$39,MATCH('Forecast-Peak_OffPeak-Nominal'!AT$3,'Annual_Prices-Nominal'!$A$3:$CH$3,0),FALSE)</f>
        <v>24.85</v>
      </c>
      <c r="AU232" s="38">
        <f>VLOOKUP($A232,'Annual_Prices-Nominal'!$A$4:$CH$39,MATCH('Forecast-Peak_OffPeak-Nominal'!AU$3,'Annual_Prices-Nominal'!$A$3:$CH$3,0),FALSE)</f>
        <v>24.85</v>
      </c>
      <c r="AV232" s="38">
        <f>VLOOKUP($A232,'Annual_Prices-Nominal'!$A$4:$CH$39,MATCH('Forecast-Peak_OffPeak-Nominal'!AV$3,'Annual_Prices-Nominal'!$A$3:$CH$3,0),FALSE)</f>
        <v>0</v>
      </c>
      <c r="AX232" s="31">
        <f t="shared" si="24"/>
        <v>9.5926224677716405</v>
      </c>
      <c r="AY232" s="32">
        <f t="shared" si="25"/>
        <v>9.220894545454545</v>
      </c>
      <c r="AZ232" s="32">
        <f t="shared" si="26"/>
        <v>9.4852290909090904</v>
      </c>
      <c r="BA232" s="32">
        <f t="shared" si="27"/>
        <v>7.0138648180242633</v>
      </c>
      <c r="BB232" s="32">
        <f t="shared" si="28"/>
        <v>6.9584055459272101</v>
      </c>
      <c r="BC232" s="38">
        <f t="shared" si="29"/>
        <v>6.6952861952861955</v>
      </c>
      <c r="BE232" s="60">
        <v>253.84365351158354</v>
      </c>
      <c r="BF232" s="38">
        <v>337.23258599233321</v>
      </c>
      <c r="BH232" s="31">
        <f>VLOOKUP($A232,'Annual_Prices-Nominal'!$A:$CA,MATCH(BH$3,'Annual_Prices-Nominal'!$A$3:$CA$3,0),0)</f>
        <v>39</v>
      </c>
      <c r="BI232" s="31">
        <f>VLOOKUP($A232,'Annual_Prices-Nominal'!$A:$CA,MATCH(BI$3,'Annual_Prices-Nominal'!$A$3:$CA$3,0),0)</f>
        <v>2.2477140000000002</v>
      </c>
      <c r="BJ232" s="32">
        <f>VLOOKUP($A232,'Annual_Prices-Nominal'!$A:$CA,MATCH(BJ$3,'Annual_Prices-Nominal'!$A$3:$CA$3,0),0)</f>
        <v>2.2477140000000002</v>
      </c>
      <c r="BK232" s="32">
        <f>VLOOKUP($A232,'Annual_Prices-Nominal'!$A:$CA,MATCH(BK$3,'Annual_Prices-Nominal'!$A$3:$CA$3,0),0)</f>
        <v>14.65</v>
      </c>
      <c r="BL232" s="32">
        <f>VLOOKUP($A232,'Annual_Prices-Nominal'!$A:$CA,MATCH(BL$3,'Annual_Prices-Nominal'!$A$3:$CA$3,0),0)</f>
        <v>14.65</v>
      </c>
      <c r="BM232" s="32">
        <f>VLOOKUP($A232,'Annual_Prices-Nominal'!$A:$CA,MATCH(BM$3,'Annual_Prices-Nominal'!$A$3:$CA$3,0),0)</f>
        <v>4.3899999999999997</v>
      </c>
      <c r="BN232" s="32">
        <f>VLOOKUP($A232,'Annual_Prices-Nominal'!$A:$CA,MATCH(BN$3,'Annual_Prices-Nominal'!$A$3:$CA$3,0),0)</f>
        <v>4.3899999999999997</v>
      </c>
      <c r="BO232" s="32">
        <f>VLOOKUP($A232,'Annual_Prices-Nominal'!$A:$CA,MATCH(BO$3,'Annual_Prices-Nominal'!$A$3:$CA$3,0),0)</f>
        <v>4.3899999999999997</v>
      </c>
      <c r="BP232" s="32">
        <f>VLOOKUP($A232,'Annual_Prices-Nominal'!$A:$CA,MATCH(BP$3,'Annual_Prices-Nominal'!$A$3:$CA$3,0),0)</f>
        <v>4.3899999999999997</v>
      </c>
      <c r="BQ232" s="32">
        <f>VLOOKUP($A232,'Annual_Prices-Nominal'!$A:$CA,MATCH(BQ$3,'Annual_Prices-Nominal'!$A$3:$CA$3,0),0)</f>
        <v>14.65</v>
      </c>
      <c r="BR232" s="32">
        <f>VLOOKUP($A232,'Annual_Prices-Nominal'!$A:$CA,MATCH(BR$3,'Annual_Prices-Nominal'!$A$3:$CA$3,0),0)</f>
        <v>23.44</v>
      </c>
      <c r="BS232" s="32">
        <f>VLOOKUP($A232,'Annual_Prices-Nominal'!$A:$CA,MATCH(BS$3,'Annual_Prices-Nominal'!$A$3:$CA$3,0),0)</f>
        <v>21.97</v>
      </c>
      <c r="BT232" s="32">
        <f>VLOOKUP($A232,'Annual_Prices-Nominal'!$A:$CA,MATCH(BT$3,'Annual_Prices-Nominal'!$A$3:$CA$3,0),0)</f>
        <v>17.579999999999998</v>
      </c>
      <c r="BU232" s="32">
        <f>VLOOKUP($A232,'Annual_Prices-Nominal'!$A:$CA,MATCH(BU$3,'Annual_Prices-Nominal'!$A$3:$CA$3,0),0)</f>
        <v>17.579999999999998</v>
      </c>
      <c r="BV232" s="32">
        <f>VLOOKUP($A232,'Annual_Prices-Nominal'!$A:$CA,MATCH(BV$3,'Annual_Prices-Nominal'!$A$3:$CA$3,0),0)</f>
        <v>17.579999999999998</v>
      </c>
      <c r="BW232" s="32">
        <f>VLOOKUP($A232,'Annual_Prices-Nominal'!$A:$CA,MATCH(BW$3,'Annual_Prices-Nominal'!$A$3:$CA$3,0),0)</f>
        <v>17.579999999999998</v>
      </c>
      <c r="BX232" s="32">
        <f>VLOOKUP($A232,'Annual_Prices-Nominal'!$A:$CA,MATCH(BX$3,'Annual_Prices-Nominal'!$A$3:$CA$3,0),0)</f>
        <v>5.86</v>
      </c>
      <c r="BY232" s="32">
        <f>VLOOKUP($A232,'Annual_Prices-Nominal'!$A:$CA,MATCH(BY$3,'Annual_Prices-Nominal'!$A$3:$CA$3,0),0)</f>
        <v>4.3899999999999997</v>
      </c>
      <c r="BZ232" s="32">
        <f>VLOOKUP($A232,'Annual_Prices-Nominal'!$A:$CA,MATCH(BZ$3,'Annual_Prices-Nominal'!$A$3:$CA$3,0),0)</f>
        <v>4.3899999999999997</v>
      </c>
      <c r="CA232" s="32">
        <f>VLOOKUP($A232,'Annual_Prices-Nominal'!$A:$CA,MATCH(CA$3,'Annual_Prices-Nominal'!$A$3:$CA$3,0),0)</f>
        <v>4.170941</v>
      </c>
      <c r="CB232" s="38">
        <f>VLOOKUP($A232,'Annual_Prices-Nominal'!$A:$CA,MATCH(CB$3,'Annual_Prices-Nominal'!$A$3:$CA$3,0),0)</f>
        <v>1.0362309999999999</v>
      </c>
      <c r="CD232" s="39">
        <f>VLOOKUP($A232,GDP!$A$8:$D$50,3,0)</f>
        <v>2.0335317327796004E-2</v>
      </c>
    </row>
    <row r="233" spans="1:82" ht="14.4" x14ac:dyDescent="0.3">
      <c r="A233" s="23">
        <f t="shared" si="30"/>
        <v>2042</v>
      </c>
      <c r="B233" s="27">
        <f t="shared" si="31"/>
        <v>51898</v>
      </c>
      <c r="C233" s="31">
        <v>43.669690000000003</v>
      </c>
      <c r="D233" s="32">
        <v>43.854320000000001</v>
      </c>
      <c r="E233" s="32">
        <v>46.15887</v>
      </c>
      <c r="F233" s="32">
        <v>46.308450000000001</v>
      </c>
      <c r="G233" s="32">
        <v>47.012340000000002</v>
      </c>
      <c r="H233" s="32">
        <v>46.77073</v>
      </c>
      <c r="I233" s="32">
        <v>37.340000000000003</v>
      </c>
      <c r="J233" s="32">
        <v>39.68</v>
      </c>
      <c r="K233" s="32">
        <v>36.56</v>
      </c>
      <c r="L233" s="32">
        <v>39.31</v>
      </c>
      <c r="M233" s="32">
        <v>35.81</v>
      </c>
      <c r="N233" s="32">
        <v>38.92</v>
      </c>
      <c r="P233" s="32">
        <f>VLOOKUP($A233,'Annual_Prices-Nominal'!$A$4:$X$39,MATCH('Forecast-Peak_OffPeak-Nominal'!P$3,'Annual_Prices-Nominal'!$A$3:$X$3,0),FALSE)</f>
        <v>99.823999999999998</v>
      </c>
      <c r="Q233" s="32">
        <f>VLOOKUP($A233,'Annual_Prices-Nominal'!$A$4:$X$39,MATCH('Forecast-Peak_OffPeak-Nominal'!Q$3,'Annual_Prices-Nominal'!$A$3:$X$3,0),FALSE)</f>
        <v>100.67</v>
      </c>
      <c r="R233" s="32">
        <f>VLOOKUP($A233,'Annual_Prices-Nominal'!$A$4:$X$39,MATCH('Forecast-Peak_OffPeak-Nominal'!R$3,'Annual_Prices-Nominal'!$A$3:$X$3,0),FALSE)</f>
        <v>99.03</v>
      </c>
      <c r="S233" s="32">
        <f>VLOOKUP($A233,'Annual_Prices-Nominal'!$A$4:$X$39,MATCH('Forecast-Peak_OffPeak-Nominal'!S$3,'Annual_Prices-Nominal'!$A$3:$X$3,0),FALSE)</f>
        <v>98.09</v>
      </c>
      <c r="T233" s="32">
        <f>VLOOKUP($A233,'Annual_Prices-Nominal'!$A$4:$X$39,MATCH('Forecast-Peak_OffPeak-Nominal'!T$3,'Annual_Prices-Nominal'!$A$3:$X$3,0),FALSE)</f>
        <v>54.960435061471514</v>
      </c>
      <c r="U233" s="32">
        <f>VLOOKUP($A233,'Annual_Prices-Nominal'!$A$4:$X$39,MATCH('Forecast-Peak_OffPeak-Nominal'!U$3,'Annual_Prices-Nominal'!$A$3:$X$3,0),FALSE)</f>
        <v>59.25</v>
      </c>
      <c r="V233" s="32">
        <f>VLOOKUP($A233,'Annual_Prices-Nominal'!$A$4:$X$39,MATCH('Forecast-Peak_OffPeak-Nominal'!V$3,'Annual_Prices-Nominal'!$A$3:$X$3,0),FALSE)</f>
        <v>55.526003478260861</v>
      </c>
      <c r="W233" s="32">
        <f>VLOOKUP($A233,'Annual_Prices-Nominal'!$A$4:$X$39,MATCH('Forecast-Peak_OffPeak-Nominal'!W$3,'Annual_Prices-Nominal'!$A$3:$X$3,0),FALSE)</f>
        <v>23.05</v>
      </c>
      <c r="X233" s="32">
        <f>VLOOKUP($A233,'Annual_Prices-Nominal'!$A$4:$X$39,MATCH('Forecast-Peak_OffPeak-Nominal'!X$3,'Annual_Prices-Nominal'!$A$3:$X$3,0),FALSE)</f>
        <v>19.79</v>
      </c>
      <c r="Y233" s="38">
        <f>VLOOKUP($A233,'Annual_Prices-Nominal'!$A$4:$X$39,MATCH('Forecast-Peak_OffPeak-Nominal'!Y$3,'Annual_Prices-Nominal'!$A$3:$X$3,0),FALSE)</f>
        <v>50.136595744680854</v>
      </c>
      <c r="AA233" s="31">
        <v>5.6</v>
      </c>
      <c r="AB233" s="32">
        <v>5.3</v>
      </c>
      <c r="AC233" s="32">
        <v>5.27</v>
      </c>
      <c r="AD233" s="32">
        <v>5.8</v>
      </c>
      <c r="AE233" s="32">
        <v>5.56</v>
      </c>
      <c r="AF233" s="32">
        <v>5.55</v>
      </c>
      <c r="AG233" s="38">
        <v>0.43603935054116461</v>
      </c>
      <c r="AI233" s="32">
        <v>5.9739616064708487</v>
      </c>
      <c r="AJ233" s="38">
        <v>5.6374002135982328</v>
      </c>
      <c r="AL233" s="33">
        <v>0.76943349472830613</v>
      </c>
      <c r="AM233" s="33">
        <v>0.99548085724890856</v>
      </c>
      <c r="AO233" s="34">
        <f>VLOOKUP($A233,'Annual_Prices-Nominal'!$A$4:$CH$39,MATCH('Forecast-Peak_OffPeak-Nominal'!AO$3,'Annual_Prices-Nominal'!$A$3:$CH$3,0),FALSE)</f>
        <v>2</v>
      </c>
      <c r="AP233" s="35">
        <f>VLOOKUP($A233,'Annual_Prices-Nominal'!$A$4:$CH$39,MATCH('Forecast-Peak_OffPeak-Nominal'!AP$3,'Annual_Prices-Nominal'!$A$3:$CH$3,0),FALSE)</f>
        <v>2</v>
      </c>
      <c r="AQ233" s="36">
        <f>IF(AND(MONTH($B233)&gt;=5,MONTH($B233)&lt;=9),VLOOKUP($A233,'Annual_Prices-Nominal'!$A$1:$AQ$39,MATCH('Forecast-Peak_OffPeak-Nominal'!AQ$2,'Annual_Prices-Nominal'!$A$2:$AQ$2,0),FALSE),0)</f>
        <v>0</v>
      </c>
      <c r="AR233" s="37">
        <f>IF(AND(MONTH($B233)&gt;=5,MONTH($B233)&lt;=9),VLOOKUP($A233,'Annual_Prices-Nominal'!$A$1:$AQ$39,MATCH('Forecast-Peak_OffPeak-Nominal'!AR$2,'Annual_Prices-Nominal'!$A$2:$AQ$2,0),FALSE),0)</f>
        <v>0</v>
      </c>
      <c r="AT233" s="83">
        <f>VLOOKUP($A233,'Annual_Prices-Nominal'!$A$4:$CH$39,MATCH('Forecast-Peak_OffPeak-Nominal'!AT$3,'Annual_Prices-Nominal'!$A$3:$CH$3,0),FALSE)</f>
        <v>24.85</v>
      </c>
      <c r="AU233" s="38">
        <f>VLOOKUP($A233,'Annual_Prices-Nominal'!$A$4:$CH$39,MATCH('Forecast-Peak_OffPeak-Nominal'!AU$3,'Annual_Prices-Nominal'!$A$3:$CH$3,0),FALSE)</f>
        <v>24.85</v>
      </c>
      <c r="AV233" s="38">
        <f>VLOOKUP($A233,'Annual_Prices-Nominal'!$A$4:$CH$39,MATCH('Forecast-Peak_OffPeak-Nominal'!AV$3,'Annual_Prices-Nominal'!$A$3:$CH$3,0),FALSE)</f>
        <v>0</v>
      </c>
      <c r="AX233" s="31">
        <f t="shared" si="24"/>
        <v>8.2395641509433979</v>
      </c>
      <c r="AY233" s="32">
        <f t="shared" si="25"/>
        <v>8.3169135135135139</v>
      </c>
      <c r="AZ233" s="32">
        <f t="shared" si="26"/>
        <v>8.4706918918918923</v>
      </c>
      <c r="BA233" s="32">
        <f t="shared" si="27"/>
        <v>6.7158273381294977</v>
      </c>
      <c r="BB233" s="32">
        <f t="shared" si="28"/>
        <v>6.5755395683453246</v>
      </c>
      <c r="BC233" s="38">
        <f t="shared" si="29"/>
        <v>6.1741379310344833</v>
      </c>
      <c r="BE233" s="60">
        <v>253.84365351158354</v>
      </c>
      <c r="BF233" s="38">
        <v>337.23258599233321</v>
      </c>
      <c r="BH233" s="31">
        <f>VLOOKUP($A233,'Annual_Prices-Nominal'!$A:$CA,MATCH(BH$3,'Annual_Prices-Nominal'!$A$3:$CA$3,0),0)</f>
        <v>39</v>
      </c>
      <c r="BI233" s="31">
        <f>VLOOKUP($A233,'Annual_Prices-Nominal'!$A:$CA,MATCH(BI$3,'Annual_Prices-Nominal'!$A$3:$CA$3,0),0)</f>
        <v>2.2477140000000002</v>
      </c>
      <c r="BJ233" s="32">
        <f>VLOOKUP($A233,'Annual_Prices-Nominal'!$A:$CA,MATCH(BJ$3,'Annual_Prices-Nominal'!$A$3:$CA$3,0),0)</f>
        <v>2.2477140000000002</v>
      </c>
      <c r="BK233" s="32">
        <f>VLOOKUP($A233,'Annual_Prices-Nominal'!$A:$CA,MATCH(BK$3,'Annual_Prices-Nominal'!$A$3:$CA$3,0),0)</f>
        <v>14.65</v>
      </c>
      <c r="BL233" s="32">
        <f>VLOOKUP($A233,'Annual_Prices-Nominal'!$A:$CA,MATCH(BL$3,'Annual_Prices-Nominal'!$A$3:$CA$3,0),0)</f>
        <v>14.65</v>
      </c>
      <c r="BM233" s="32">
        <f>VLOOKUP($A233,'Annual_Prices-Nominal'!$A:$CA,MATCH(BM$3,'Annual_Prices-Nominal'!$A$3:$CA$3,0),0)</f>
        <v>4.3899999999999997</v>
      </c>
      <c r="BN233" s="32">
        <f>VLOOKUP($A233,'Annual_Prices-Nominal'!$A:$CA,MATCH(BN$3,'Annual_Prices-Nominal'!$A$3:$CA$3,0),0)</f>
        <v>4.3899999999999997</v>
      </c>
      <c r="BO233" s="32">
        <f>VLOOKUP($A233,'Annual_Prices-Nominal'!$A:$CA,MATCH(BO$3,'Annual_Prices-Nominal'!$A$3:$CA$3,0),0)</f>
        <v>4.3899999999999997</v>
      </c>
      <c r="BP233" s="32">
        <f>VLOOKUP($A233,'Annual_Prices-Nominal'!$A:$CA,MATCH(BP$3,'Annual_Prices-Nominal'!$A$3:$CA$3,0),0)</f>
        <v>4.3899999999999997</v>
      </c>
      <c r="BQ233" s="32">
        <f>VLOOKUP($A233,'Annual_Prices-Nominal'!$A:$CA,MATCH(BQ$3,'Annual_Prices-Nominal'!$A$3:$CA$3,0),0)</f>
        <v>14.65</v>
      </c>
      <c r="BR233" s="32">
        <f>VLOOKUP($A233,'Annual_Prices-Nominal'!$A:$CA,MATCH(BR$3,'Annual_Prices-Nominal'!$A$3:$CA$3,0),0)</f>
        <v>23.44</v>
      </c>
      <c r="BS233" s="32">
        <f>VLOOKUP($A233,'Annual_Prices-Nominal'!$A:$CA,MATCH(BS$3,'Annual_Prices-Nominal'!$A$3:$CA$3,0),0)</f>
        <v>21.97</v>
      </c>
      <c r="BT233" s="32">
        <f>VLOOKUP($A233,'Annual_Prices-Nominal'!$A:$CA,MATCH(BT$3,'Annual_Prices-Nominal'!$A$3:$CA$3,0),0)</f>
        <v>17.579999999999998</v>
      </c>
      <c r="BU233" s="32">
        <f>VLOOKUP($A233,'Annual_Prices-Nominal'!$A:$CA,MATCH(BU$3,'Annual_Prices-Nominal'!$A$3:$CA$3,0),0)</f>
        <v>17.579999999999998</v>
      </c>
      <c r="BV233" s="32">
        <f>VLOOKUP($A233,'Annual_Prices-Nominal'!$A:$CA,MATCH(BV$3,'Annual_Prices-Nominal'!$A$3:$CA$3,0),0)</f>
        <v>17.579999999999998</v>
      </c>
      <c r="BW233" s="32">
        <f>VLOOKUP($A233,'Annual_Prices-Nominal'!$A:$CA,MATCH(BW$3,'Annual_Prices-Nominal'!$A$3:$CA$3,0),0)</f>
        <v>17.579999999999998</v>
      </c>
      <c r="BX233" s="32">
        <f>VLOOKUP($A233,'Annual_Prices-Nominal'!$A:$CA,MATCH(BX$3,'Annual_Prices-Nominal'!$A$3:$CA$3,0),0)</f>
        <v>5.86</v>
      </c>
      <c r="BY233" s="32">
        <f>VLOOKUP($A233,'Annual_Prices-Nominal'!$A:$CA,MATCH(BY$3,'Annual_Prices-Nominal'!$A$3:$CA$3,0),0)</f>
        <v>4.3899999999999997</v>
      </c>
      <c r="BZ233" s="32">
        <f>VLOOKUP($A233,'Annual_Prices-Nominal'!$A:$CA,MATCH(BZ$3,'Annual_Prices-Nominal'!$A$3:$CA$3,0),0)</f>
        <v>4.3899999999999997</v>
      </c>
      <c r="CA233" s="32">
        <f>VLOOKUP($A233,'Annual_Prices-Nominal'!$A:$CA,MATCH(CA$3,'Annual_Prices-Nominal'!$A$3:$CA$3,0),0)</f>
        <v>4.170941</v>
      </c>
      <c r="CB233" s="38">
        <f>VLOOKUP($A233,'Annual_Prices-Nominal'!$A:$CA,MATCH(CB$3,'Annual_Prices-Nominal'!$A$3:$CA$3,0),0)</f>
        <v>1.0362309999999999</v>
      </c>
      <c r="CD233" s="39">
        <f>VLOOKUP($A233,GDP!$A$8:$D$50,3,0)</f>
        <v>2.0335317327796004E-2</v>
      </c>
    </row>
    <row r="234" spans="1:82" ht="14.4" x14ac:dyDescent="0.3">
      <c r="A234" s="23">
        <f t="shared" si="30"/>
        <v>2042</v>
      </c>
      <c r="B234" s="27">
        <f t="shared" si="31"/>
        <v>51926</v>
      </c>
      <c r="C234" s="31">
        <v>32.374859999999998</v>
      </c>
      <c r="D234" s="32">
        <v>32.334380000000003</v>
      </c>
      <c r="E234" s="32">
        <v>41.894260000000003</v>
      </c>
      <c r="F234" s="32">
        <v>38.888979999999997</v>
      </c>
      <c r="G234" s="32">
        <v>42.089129999999997</v>
      </c>
      <c r="H234" s="32">
        <v>38.379710000000003</v>
      </c>
      <c r="I234" s="32">
        <v>37.42</v>
      </c>
      <c r="J234" s="32">
        <v>36.86</v>
      </c>
      <c r="K234" s="32">
        <v>37.03</v>
      </c>
      <c r="L234" s="32">
        <v>36.97</v>
      </c>
      <c r="M234" s="32">
        <v>35.82</v>
      </c>
      <c r="N234" s="32">
        <v>36.229999999999997</v>
      </c>
      <c r="P234" s="32">
        <f>VLOOKUP($A234,'Annual_Prices-Nominal'!$A$4:$X$39,MATCH('Forecast-Peak_OffPeak-Nominal'!P$3,'Annual_Prices-Nominal'!$A$3:$X$3,0),FALSE)</f>
        <v>99.823999999999998</v>
      </c>
      <c r="Q234" s="32">
        <f>VLOOKUP($A234,'Annual_Prices-Nominal'!$A$4:$X$39,MATCH('Forecast-Peak_OffPeak-Nominal'!Q$3,'Annual_Prices-Nominal'!$A$3:$X$3,0),FALSE)</f>
        <v>100.67</v>
      </c>
      <c r="R234" s="32">
        <f>VLOOKUP($A234,'Annual_Prices-Nominal'!$A$4:$X$39,MATCH('Forecast-Peak_OffPeak-Nominal'!R$3,'Annual_Prices-Nominal'!$A$3:$X$3,0),FALSE)</f>
        <v>99.03</v>
      </c>
      <c r="S234" s="32">
        <f>VLOOKUP($A234,'Annual_Prices-Nominal'!$A$4:$X$39,MATCH('Forecast-Peak_OffPeak-Nominal'!S$3,'Annual_Prices-Nominal'!$A$3:$X$3,0),FALSE)</f>
        <v>98.09</v>
      </c>
      <c r="T234" s="32">
        <f>VLOOKUP($A234,'Annual_Prices-Nominal'!$A$4:$X$39,MATCH('Forecast-Peak_OffPeak-Nominal'!T$3,'Annual_Prices-Nominal'!$A$3:$X$3,0),FALSE)</f>
        <v>54.960435061471514</v>
      </c>
      <c r="U234" s="32">
        <f>VLOOKUP($A234,'Annual_Prices-Nominal'!$A$4:$X$39,MATCH('Forecast-Peak_OffPeak-Nominal'!U$3,'Annual_Prices-Nominal'!$A$3:$X$3,0),FALSE)</f>
        <v>59.25</v>
      </c>
      <c r="V234" s="32">
        <f>VLOOKUP($A234,'Annual_Prices-Nominal'!$A$4:$X$39,MATCH('Forecast-Peak_OffPeak-Nominal'!V$3,'Annual_Prices-Nominal'!$A$3:$X$3,0),FALSE)</f>
        <v>55.526003478260861</v>
      </c>
      <c r="W234" s="32">
        <f>VLOOKUP($A234,'Annual_Prices-Nominal'!$A$4:$X$39,MATCH('Forecast-Peak_OffPeak-Nominal'!W$3,'Annual_Prices-Nominal'!$A$3:$X$3,0),FALSE)</f>
        <v>23.05</v>
      </c>
      <c r="X234" s="32">
        <f>VLOOKUP($A234,'Annual_Prices-Nominal'!$A$4:$X$39,MATCH('Forecast-Peak_OffPeak-Nominal'!X$3,'Annual_Prices-Nominal'!$A$3:$X$3,0),FALSE)</f>
        <v>19.79</v>
      </c>
      <c r="Y234" s="38">
        <f>VLOOKUP($A234,'Annual_Prices-Nominal'!$A$4:$X$39,MATCH('Forecast-Peak_OffPeak-Nominal'!Y$3,'Annual_Prices-Nominal'!$A$3:$X$3,0),FALSE)</f>
        <v>50.136595744680854</v>
      </c>
      <c r="AA234" s="31">
        <v>5.61</v>
      </c>
      <c r="AB234" s="32">
        <v>5.05</v>
      </c>
      <c r="AC234" s="32">
        <v>3.91</v>
      </c>
      <c r="AD234" s="32">
        <v>5.56</v>
      </c>
      <c r="AE234" s="32">
        <v>5.59</v>
      </c>
      <c r="AF234" s="32">
        <v>5.27</v>
      </c>
      <c r="AG234" s="38">
        <v>0.43603935054116461</v>
      </c>
      <c r="AI234" s="32">
        <v>5.9908255989053787</v>
      </c>
      <c r="AJ234" s="38">
        <v>5.6542642060327628</v>
      </c>
      <c r="AL234" s="33">
        <v>0.76815191495251911</v>
      </c>
      <c r="AM234" s="33">
        <v>0.99419927747312131</v>
      </c>
      <c r="AO234" s="34">
        <f>VLOOKUP($A234,'Annual_Prices-Nominal'!$A$4:$CH$39,MATCH('Forecast-Peak_OffPeak-Nominal'!AO$3,'Annual_Prices-Nominal'!$A$3:$CH$3,0),FALSE)</f>
        <v>2</v>
      </c>
      <c r="AP234" s="35">
        <f>VLOOKUP($A234,'Annual_Prices-Nominal'!$A$4:$CH$39,MATCH('Forecast-Peak_OffPeak-Nominal'!AP$3,'Annual_Prices-Nominal'!$A$3:$CH$3,0),FALSE)</f>
        <v>2</v>
      </c>
      <c r="AQ234" s="36">
        <f>IF(AND(MONTH($B234)&gt;=5,MONTH($B234)&lt;=9),VLOOKUP($A234,'Annual_Prices-Nominal'!$A$1:$AQ$39,MATCH('Forecast-Peak_OffPeak-Nominal'!AQ$2,'Annual_Prices-Nominal'!$A$2:$AQ$2,0),FALSE),0)</f>
        <v>0</v>
      </c>
      <c r="AR234" s="37">
        <f>IF(AND(MONTH($B234)&gt;=5,MONTH($B234)&lt;=9),VLOOKUP($A234,'Annual_Prices-Nominal'!$A$1:$AQ$39,MATCH('Forecast-Peak_OffPeak-Nominal'!AR$2,'Annual_Prices-Nominal'!$A$2:$AQ$2,0),FALSE),0)</f>
        <v>0</v>
      </c>
      <c r="AT234" s="83">
        <f>VLOOKUP($A234,'Annual_Prices-Nominal'!$A$4:$CH$39,MATCH('Forecast-Peak_OffPeak-Nominal'!AT$3,'Annual_Prices-Nominal'!$A$3:$CH$3,0),FALSE)</f>
        <v>24.85</v>
      </c>
      <c r="AU234" s="38">
        <f>VLOOKUP($A234,'Annual_Prices-Nominal'!$A$4:$CH$39,MATCH('Forecast-Peak_OffPeak-Nominal'!AU$3,'Annual_Prices-Nominal'!$A$3:$CH$3,0),FALSE)</f>
        <v>24.85</v>
      </c>
      <c r="AV234" s="38">
        <f>VLOOKUP($A234,'Annual_Prices-Nominal'!$A$4:$CH$39,MATCH('Forecast-Peak_OffPeak-Nominal'!AV$3,'Annual_Prices-Nominal'!$A$3:$CH$3,0),FALSE)</f>
        <v>0</v>
      </c>
      <c r="AX234" s="31">
        <f t="shared" si="24"/>
        <v>6.4108633663366339</v>
      </c>
      <c r="AY234" s="32">
        <f t="shared" si="25"/>
        <v>7.9495749525616706</v>
      </c>
      <c r="AZ234" s="32">
        <f t="shared" si="26"/>
        <v>7.9865521821631882</v>
      </c>
      <c r="BA234" s="32">
        <f t="shared" si="27"/>
        <v>6.6940966010733458</v>
      </c>
      <c r="BB234" s="32">
        <f t="shared" si="28"/>
        <v>6.6243291592128806</v>
      </c>
      <c r="BC234" s="38">
        <f t="shared" si="29"/>
        <v>6.442446043165468</v>
      </c>
      <c r="BE234" s="60">
        <v>253.84365351158354</v>
      </c>
      <c r="BF234" s="38">
        <v>337.23258599233321</v>
      </c>
      <c r="BH234" s="31">
        <f>VLOOKUP($A234,'Annual_Prices-Nominal'!$A:$CA,MATCH(BH$3,'Annual_Prices-Nominal'!$A$3:$CA$3,0),0)</f>
        <v>39</v>
      </c>
      <c r="BI234" s="31">
        <f>VLOOKUP($A234,'Annual_Prices-Nominal'!$A:$CA,MATCH(BI$3,'Annual_Prices-Nominal'!$A$3:$CA$3,0),0)</f>
        <v>2.2477140000000002</v>
      </c>
      <c r="BJ234" s="32">
        <f>VLOOKUP($A234,'Annual_Prices-Nominal'!$A:$CA,MATCH(BJ$3,'Annual_Prices-Nominal'!$A$3:$CA$3,0),0)</f>
        <v>2.2477140000000002</v>
      </c>
      <c r="BK234" s="32">
        <f>VLOOKUP($A234,'Annual_Prices-Nominal'!$A:$CA,MATCH(BK$3,'Annual_Prices-Nominal'!$A$3:$CA$3,0),0)</f>
        <v>14.65</v>
      </c>
      <c r="BL234" s="32">
        <f>VLOOKUP($A234,'Annual_Prices-Nominal'!$A:$CA,MATCH(BL$3,'Annual_Prices-Nominal'!$A$3:$CA$3,0),0)</f>
        <v>14.65</v>
      </c>
      <c r="BM234" s="32">
        <f>VLOOKUP($A234,'Annual_Prices-Nominal'!$A:$CA,MATCH(BM$3,'Annual_Prices-Nominal'!$A$3:$CA$3,0),0)</f>
        <v>4.3899999999999997</v>
      </c>
      <c r="BN234" s="32">
        <f>VLOOKUP($A234,'Annual_Prices-Nominal'!$A:$CA,MATCH(BN$3,'Annual_Prices-Nominal'!$A$3:$CA$3,0),0)</f>
        <v>4.3899999999999997</v>
      </c>
      <c r="BO234" s="32">
        <f>VLOOKUP($A234,'Annual_Prices-Nominal'!$A:$CA,MATCH(BO$3,'Annual_Prices-Nominal'!$A$3:$CA$3,0),0)</f>
        <v>4.3899999999999997</v>
      </c>
      <c r="BP234" s="32">
        <f>VLOOKUP($A234,'Annual_Prices-Nominal'!$A:$CA,MATCH(BP$3,'Annual_Prices-Nominal'!$A$3:$CA$3,0),0)</f>
        <v>4.3899999999999997</v>
      </c>
      <c r="BQ234" s="32">
        <f>VLOOKUP($A234,'Annual_Prices-Nominal'!$A:$CA,MATCH(BQ$3,'Annual_Prices-Nominal'!$A$3:$CA$3,0),0)</f>
        <v>14.65</v>
      </c>
      <c r="BR234" s="32">
        <f>VLOOKUP($A234,'Annual_Prices-Nominal'!$A:$CA,MATCH(BR$3,'Annual_Prices-Nominal'!$A$3:$CA$3,0),0)</f>
        <v>23.44</v>
      </c>
      <c r="BS234" s="32">
        <f>VLOOKUP($A234,'Annual_Prices-Nominal'!$A:$CA,MATCH(BS$3,'Annual_Prices-Nominal'!$A$3:$CA$3,0),0)</f>
        <v>21.97</v>
      </c>
      <c r="BT234" s="32">
        <f>VLOOKUP($A234,'Annual_Prices-Nominal'!$A:$CA,MATCH(BT$3,'Annual_Prices-Nominal'!$A$3:$CA$3,0),0)</f>
        <v>17.579999999999998</v>
      </c>
      <c r="BU234" s="32">
        <f>VLOOKUP($A234,'Annual_Prices-Nominal'!$A:$CA,MATCH(BU$3,'Annual_Prices-Nominal'!$A$3:$CA$3,0),0)</f>
        <v>17.579999999999998</v>
      </c>
      <c r="BV234" s="32">
        <f>VLOOKUP($A234,'Annual_Prices-Nominal'!$A:$CA,MATCH(BV$3,'Annual_Prices-Nominal'!$A$3:$CA$3,0),0)</f>
        <v>17.579999999999998</v>
      </c>
      <c r="BW234" s="32">
        <f>VLOOKUP($A234,'Annual_Prices-Nominal'!$A:$CA,MATCH(BW$3,'Annual_Prices-Nominal'!$A$3:$CA$3,0),0)</f>
        <v>17.579999999999998</v>
      </c>
      <c r="BX234" s="32">
        <f>VLOOKUP($A234,'Annual_Prices-Nominal'!$A:$CA,MATCH(BX$3,'Annual_Prices-Nominal'!$A$3:$CA$3,0),0)</f>
        <v>5.86</v>
      </c>
      <c r="BY234" s="32">
        <f>VLOOKUP($A234,'Annual_Prices-Nominal'!$A:$CA,MATCH(BY$3,'Annual_Prices-Nominal'!$A$3:$CA$3,0),0)</f>
        <v>4.3899999999999997</v>
      </c>
      <c r="BZ234" s="32">
        <f>VLOOKUP($A234,'Annual_Prices-Nominal'!$A:$CA,MATCH(BZ$3,'Annual_Prices-Nominal'!$A$3:$CA$3,0),0)</f>
        <v>4.3899999999999997</v>
      </c>
      <c r="CA234" s="32">
        <f>VLOOKUP($A234,'Annual_Prices-Nominal'!$A:$CA,MATCH(CA$3,'Annual_Prices-Nominal'!$A$3:$CA$3,0),0)</f>
        <v>4.170941</v>
      </c>
      <c r="CB234" s="38">
        <f>VLOOKUP($A234,'Annual_Prices-Nominal'!$A:$CA,MATCH(CB$3,'Annual_Prices-Nominal'!$A$3:$CA$3,0),0)</f>
        <v>1.0362309999999999</v>
      </c>
      <c r="CD234" s="39">
        <f>VLOOKUP($A234,GDP!$A$8:$D$50,3,0)</f>
        <v>2.0335317327796004E-2</v>
      </c>
    </row>
    <row r="235" spans="1:82" ht="14.4" x14ac:dyDescent="0.3">
      <c r="A235" s="23">
        <f t="shared" si="30"/>
        <v>2042</v>
      </c>
      <c r="B235" s="27">
        <f t="shared" si="31"/>
        <v>51957</v>
      </c>
      <c r="C235" s="31">
        <v>35.502580000000002</v>
      </c>
      <c r="D235" s="32">
        <v>34.997349999999997</v>
      </c>
      <c r="E235" s="32">
        <v>41.003839999999997</v>
      </c>
      <c r="F235" s="32">
        <v>39.00808</v>
      </c>
      <c r="G235" s="32">
        <v>41.211010000000002</v>
      </c>
      <c r="H235" s="32">
        <v>38.56653</v>
      </c>
      <c r="I235" s="32">
        <v>35.130000000000003</v>
      </c>
      <c r="J235" s="32">
        <v>36.770000000000003</v>
      </c>
      <c r="K235" s="32">
        <v>35.1</v>
      </c>
      <c r="L235" s="32">
        <v>36.770000000000003</v>
      </c>
      <c r="M235" s="32">
        <v>33.39</v>
      </c>
      <c r="N235" s="32">
        <v>36.130000000000003</v>
      </c>
      <c r="P235" s="32">
        <f>VLOOKUP($A235,'Annual_Prices-Nominal'!$A$4:$X$39,MATCH('Forecast-Peak_OffPeak-Nominal'!P$3,'Annual_Prices-Nominal'!$A$3:$X$3,0),FALSE)</f>
        <v>99.823999999999998</v>
      </c>
      <c r="Q235" s="32">
        <f>VLOOKUP($A235,'Annual_Prices-Nominal'!$A$4:$X$39,MATCH('Forecast-Peak_OffPeak-Nominal'!Q$3,'Annual_Prices-Nominal'!$A$3:$X$3,0),FALSE)</f>
        <v>100.67</v>
      </c>
      <c r="R235" s="32">
        <f>VLOOKUP($A235,'Annual_Prices-Nominal'!$A$4:$X$39,MATCH('Forecast-Peak_OffPeak-Nominal'!R$3,'Annual_Prices-Nominal'!$A$3:$X$3,0),FALSE)</f>
        <v>99.03</v>
      </c>
      <c r="S235" s="32">
        <f>VLOOKUP($A235,'Annual_Prices-Nominal'!$A$4:$X$39,MATCH('Forecast-Peak_OffPeak-Nominal'!S$3,'Annual_Prices-Nominal'!$A$3:$X$3,0),FALSE)</f>
        <v>98.09</v>
      </c>
      <c r="T235" s="32">
        <f>VLOOKUP($A235,'Annual_Prices-Nominal'!$A$4:$X$39,MATCH('Forecast-Peak_OffPeak-Nominal'!T$3,'Annual_Prices-Nominal'!$A$3:$X$3,0),FALSE)</f>
        <v>54.960435061471514</v>
      </c>
      <c r="U235" s="32">
        <f>VLOOKUP($A235,'Annual_Prices-Nominal'!$A$4:$X$39,MATCH('Forecast-Peak_OffPeak-Nominal'!U$3,'Annual_Prices-Nominal'!$A$3:$X$3,0),FALSE)</f>
        <v>59.25</v>
      </c>
      <c r="V235" s="32">
        <f>VLOOKUP($A235,'Annual_Prices-Nominal'!$A$4:$X$39,MATCH('Forecast-Peak_OffPeak-Nominal'!V$3,'Annual_Prices-Nominal'!$A$3:$X$3,0),FALSE)</f>
        <v>55.526003478260861</v>
      </c>
      <c r="W235" s="32">
        <f>VLOOKUP($A235,'Annual_Prices-Nominal'!$A$4:$X$39,MATCH('Forecast-Peak_OffPeak-Nominal'!W$3,'Annual_Prices-Nominal'!$A$3:$X$3,0),FALSE)</f>
        <v>23.05</v>
      </c>
      <c r="X235" s="32">
        <f>VLOOKUP($A235,'Annual_Prices-Nominal'!$A$4:$X$39,MATCH('Forecast-Peak_OffPeak-Nominal'!X$3,'Annual_Prices-Nominal'!$A$3:$X$3,0),FALSE)</f>
        <v>19.79</v>
      </c>
      <c r="Y235" s="38">
        <f>VLOOKUP($A235,'Annual_Prices-Nominal'!$A$4:$X$39,MATCH('Forecast-Peak_OffPeak-Nominal'!Y$3,'Annual_Prices-Nominal'!$A$3:$X$3,0),FALSE)</f>
        <v>50.136595744680854</v>
      </c>
      <c r="AA235" s="31">
        <v>5.1100000000000003</v>
      </c>
      <c r="AB235" s="32">
        <v>4.66</v>
      </c>
      <c r="AC235" s="32">
        <v>4.7</v>
      </c>
      <c r="AD235" s="32">
        <v>5.0199999999999996</v>
      </c>
      <c r="AE235" s="32">
        <v>5.0999999999999996</v>
      </c>
      <c r="AF235" s="32">
        <v>4.8099999999999996</v>
      </c>
      <c r="AG235" s="38">
        <v>0.43603935054116461</v>
      </c>
      <c r="AI235" s="32">
        <v>5.4907708106918882</v>
      </c>
      <c r="AJ235" s="38">
        <v>5.1542094178192723</v>
      </c>
      <c r="AL235" s="33">
        <v>0.7575044503567423</v>
      </c>
      <c r="AM235" s="33">
        <v>0.98355181287734461</v>
      </c>
      <c r="AO235" s="34">
        <f>VLOOKUP($A235,'Annual_Prices-Nominal'!$A$4:$CH$39,MATCH('Forecast-Peak_OffPeak-Nominal'!AO$3,'Annual_Prices-Nominal'!$A$3:$CH$3,0),FALSE)</f>
        <v>2</v>
      </c>
      <c r="AP235" s="35">
        <f>VLOOKUP($A235,'Annual_Prices-Nominal'!$A$4:$CH$39,MATCH('Forecast-Peak_OffPeak-Nominal'!AP$3,'Annual_Prices-Nominal'!$A$3:$CH$3,0),FALSE)</f>
        <v>2</v>
      </c>
      <c r="AQ235" s="36">
        <f>IF(AND(MONTH($B235)&gt;=5,MONTH($B235)&lt;=9),VLOOKUP($A235,'Annual_Prices-Nominal'!$A$1:$AQ$39,MATCH('Forecast-Peak_OffPeak-Nominal'!AQ$2,'Annual_Prices-Nominal'!$A$2:$AQ$2,0),FALSE),0)</f>
        <v>0</v>
      </c>
      <c r="AR235" s="37">
        <f>IF(AND(MONTH($B235)&gt;=5,MONTH($B235)&lt;=9),VLOOKUP($A235,'Annual_Prices-Nominal'!$A$1:$AQ$39,MATCH('Forecast-Peak_OffPeak-Nominal'!AR$2,'Annual_Prices-Nominal'!$A$2:$AQ$2,0),FALSE),0)</f>
        <v>0</v>
      </c>
      <c r="AT235" s="83">
        <f>VLOOKUP($A235,'Annual_Prices-Nominal'!$A$4:$CH$39,MATCH('Forecast-Peak_OffPeak-Nominal'!AT$3,'Annual_Prices-Nominal'!$A$3:$CH$3,0),FALSE)</f>
        <v>24.85</v>
      </c>
      <c r="AU235" s="38">
        <f>VLOOKUP($A235,'Annual_Prices-Nominal'!$A$4:$CH$39,MATCH('Forecast-Peak_OffPeak-Nominal'!AU$3,'Annual_Prices-Nominal'!$A$3:$CH$3,0),FALSE)</f>
        <v>24.85</v>
      </c>
      <c r="AV235" s="38">
        <f>VLOOKUP($A235,'Annual_Prices-Nominal'!$A$4:$CH$39,MATCH('Forecast-Peak_OffPeak-Nominal'!AV$3,'Annual_Prices-Nominal'!$A$3:$CH$3,0),FALSE)</f>
        <v>0</v>
      </c>
      <c r="AX235" s="31">
        <f t="shared" si="24"/>
        <v>7.6185793991416313</v>
      </c>
      <c r="AY235" s="32">
        <f t="shared" si="25"/>
        <v>8.5247068607068606</v>
      </c>
      <c r="AZ235" s="32">
        <f t="shared" si="26"/>
        <v>8.5677775467775472</v>
      </c>
      <c r="BA235" s="32">
        <f t="shared" si="27"/>
        <v>6.8882352941176483</v>
      </c>
      <c r="BB235" s="32">
        <f t="shared" si="28"/>
        <v>6.882352941176471</v>
      </c>
      <c r="BC235" s="38">
        <f t="shared" si="29"/>
        <v>6.6513944223107577</v>
      </c>
      <c r="BE235" s="60">
        <v>253.84365351158354</v>
      </c>
      <c r="BF235" s="38">
        <v>337.23258599233321</v>
      </c>
      <c r="BH235" s="31">
        <f>VLOOKUP($A235,'Annual_Prices-Nominal'!$A:$CA,MATCH(BH$3,'Annual_Prices-Nominal'!$A$3:$CA$3,0),0)</f>
        <v>39</v>
      </c>
      <c r="BI235" s="31">
        <f>VLOOKUP($A235,'Annual_Prices-Nominal'!$A:$CA,MATCH(BI$3,'Annual_Prices-Nominal'!$A$3:$CA$3,0),0)</f>
        <v>2.2477140000000002</v>
      </c>
      <c r="BJ235" s="32">
        <f>VLOOKUP($A235,'Annual_Prices-Nominal'!$A:$CA,MATCH(BJ$3,'Annual_Prices-Nominal'!$A$3:$CA$3,0),0)</f>
        <v>2.2477140000000002</v>
      </c>
      <c r="BK235" s="32">
        <f>VLOOKUP($A235,'Annual_Prices-Nominal'!$A:$CA,MATCH(BK$3,'Annual_Prices-Nominal'!$A$3:$CA$3,0),0)</f>
        <v>14.65</v>
      </c>
      <c r="BL235" s="32">
        <f>VLOOKUP($A235,'Annual_Prices-Nominal'!$A:$CA,MATCH(BL$3,'Annual_Prices-Nominal'!$A$3:$CA$3,0),0)</f>
        <v>14.65</v>
      </c>
      <c r="BM235" s="32">
        <f>VLOOKUP($A235,'Annual_Prices-Nominal'!$A:$CA,MATCH(BM$3,'Annual_Prices-Nominal'!$A$3:$CA$3,0),0)</f>
        <v>4.3899999999999997</v>
      </c>
      <c r="BN235" s="32">
        <f>VLOOKUP($A235,'Annual_Prices-Nominal'!$A:$CA,MATCH(BN$3,'Annual_Prices-Nominal'!$A$3:$CA$3,0),0)</f>
        <v>4.3899999999999997</v>
      </c>
      <c r="BO235" s="32">
        <f>VLOOKUP($A235,'Annual_Prices-Nominal'!$A:$CA,MATCH(BO$3,'Annual_Prices-Nominal'!$A$3:$CA$3,0),0)</f>
        <v>4.3899999999999997</v>
      </c>
      <c r="BP235" s="32">
        <f>VLOOKUP($A235,'Annual_Prices-Nominal'!$A:$CA,MATCH(BP$3,'Annual_Prices-Nominal'!$A$3:$CA$3,0),0)</f>
        <v>4.3899999999999997</v>
      </c>
      <c r="BQ235" s="32">
        <f>VLOOKUP($A235,'Annual_Prices-Nominal'!$A:$CA,MATCH(BQ$3,'Annual_Prices-Nominal'!$A$3:$CA$3,0),0)</f>
        <v>14.65</v>
      </c>
      <c r="BR235" s="32">
        <f>VLOOKUP($A235,'Annual_Prices-Nominal'!$A:$CA,MATCH(BR$3,'Annual_Prices-Nominal'!$A$3:$CA$3,0),0)</f>
        <v>23.44</v>
      </c>
      <c r="BS235" s="32">
        <f>VLOOKUP($A235,'Annual_Prices-Nominal'!$A:$CA,MATCH(BS$3,'Annual_Prices-Nominal'!$A$3:$CA$3,0),0)</f>
        <v>21.97</v>
      </c>
      <c r="BT235" s="32">
        <f>VLOOKUP($A235,'Annual_Prices-Nominal'!$A:$CA,MATCH(BT$3,'Annual_Prices-Nominal'!$A$3:$CA$3,0),0)</f>
        <v>17.579999999999998</v>
      </c>
      <c r="BU235" s="32">
        <f>VLOOKUP($A235,'Annual_Prices-Nominal'!$A:$CA,MATCH(BU$3,'Annual_Prices-Nominal'!$A$3:$CA$3,0),0)</f>
        <v>17.579999999999998</v>
      </c>
      <c r="BV235" s="32">
        <f>VLOOKUP($A235,'Annual_Prices-Nominal'!$A:$CA,MATCH(BV$3,'Annual_Prices-Nominal'!$A$3:$CA$3,0),0)</f>
        <v>17.579999999999998</v>
      </c>
      <c r="BW235" s="32">
        <f>VLOOKUP($A235,'Annual_Prices-Nominal'!$A:$CA,MATCH(BW$3,'Annual_Prices-Nominal'!$A$3:$CA$3,0),0)</f>
        <v>17.579999999999998</v>
      </c>
      <c r="BX235" s="32">
        <f>VLOOKUP($A235,'Annual_Prices-Nominal'!$A:$CA,MATCH(BX$3,'Annual_Prices-Nominal'!$A$3:$CA$3,0),0)</f>
        <v>5.86</v>
      </c>
      <c r="BY235" s="32">
        <f>VLOOKUP($A235,'Annual_Prices-Nominal'!$A:$CA,MATCH(BY$3,'Annual_Prices-Nominal'!$A$3:$CA$3,0),0)</f>
        <v>4.3899999999999997</v>
      </c>
      <c r="BZ235" s="32">
        <f>VLOOKUP($A235,'Annual_Prices-Nominal'!$A:$CA,MATCH(BZ$3,'Annual_Prices-Nominal'!$A$3:$CA$3,0),0)</f>
        <v>4.3899999999999997</v>
      </c>
      <c r="CA235" s="32">
        <f>VLOOKUP($A235,'Annual_Prices-Nominal'!$A:$CA,MATCH(CA$3,'Annual_Prices-Nominal'!$A$3:$CA$3,0),0)</f>
        <v>4.170941</v>
      </c>
      <c r="CB235" s="38">
        <f>VLOOKUP($A235,'Annual_Prices-Nominal'!$A:$CA,MATCH(CB$3,'Annual_Prices-Nominal'!$A$3:$CA$3,0),0)</f>
        <v>1.0362309999999999</v>
      </c>
      <c r="CD235" s="39">
        <f>VLOOKUP($A235,GDP!$A$8:$D$50,3,0)</f>
        <v>2.0335317327796004E-2</v>
      </c>
    </row>
    <row r="236" spans="1:82" ht="14.4" x14ac:dyDescent="0.3">
      <c r="A236" s="23">
        <f t="shared" si="30"/>
        <v>2042</v>
      </c>
      <c r="B236" s="27">
        <f t="shared" si="31"/>
        <v>51987</v>
      </c>
      <c r="C236" s="31">
        <v>41.318620000000003</v>
      </c>
      <c r="D236" s="32">
        <v>36.619540000000001</v>
      </c>
      <c r="E236" s="32">
        <v>50.99624</v>
      </c>
      <c r="F236" s="32">
        <v>40.413919999999997</v>
      </c>
      <c r="G236" s="32">
        <v>51.243519999999997</v>
      </c>
      <c r="H236" s="32">
        <v>38.93074</v>
      </c>
      <c r="I236" s="32">
        <v>39.85</v>
      </c>
      <c r="J236" s="32">
        <v>37.83</v>
      </c>
      <c r="K236" s="32">
        <v>39.450000000000003</v>
      </c>
      <c r="L236" s="32">
        <v>37.6</v>
      </c>
      <c r="M236" s="32">
        <v>38.99</v>
      </c>
      <c r="N236" s="32">
        <v>36.880000000000003</v>
      </c>
      <c r="P236" s="32">
        <f>VLOOKUP($A236,'Annual_Prices-Nominal'!$A$4:$X$39,MATCH('Forecast-Peak_OffPeak-Nominal'!P$3,'Annual_Prices-Nominal'!$A$3:$X$3,0),FALSE)</f>
        <v>99.823999999999998</v>
      </c>
      <c r="Q236" s="32">
        <f>VLOOKUP($A236,'Annual_Prices-Nominal'!$A$4:$X$39,MATCH('Forecast-Peak_OffPeak-Nominal'!Q$3,'Annual_Prices-Nominal'!$A$3:$X$3,0),FALSE)</f>
        <v>100.67</v>
      </c>
      <c r="R236" s="32">
        <f>VLOOKUP($A236,'Annual_Prices-Nominal'!$A$4:$X$39,MATCH('Forecast-Peak_OffPeak-Nominal'!R$3,'Annual_Prices-Nominal'!$A$3:$X$3,0),FALSE)</f>
        <v>99.03</v>
      </c>
      <c r="S236" s="32">
        <f>VLOOKUP($A236,'Annual_Prices-Nominal'!$A$4:$X$39,MATCH('Forecast-Peak_OffPeak-Nominal'!S$3,'Annual_Prices-Nominal'!$A$3:$X$3,0),FALSE)</f>
        <v>98.09</v>
      </c>
      <c r="T236" s="32">
        <f>VLOOKUP($A236,'Annual_Prices-Nominal'!$A$4:$X$39,MATCH('Forecast-Peak_OffPeak-Nominal'!T$3,'Annual_Prices-Nominal'!$A$3:$X$3,0),FALSE)</f>
        <v>54.960435061471514</v>
      </c>
      <c r="U236" s="32">
        <f>VLOOKUP($A236,'Annual_Prices-Nominal'!$A$4:$X$39,MATCH('Forecast-Peak_OffPeak-Nominal'!U$3,'Annual_Prices-Nominal'!$A$3:$X$3,0),FALSE)</f>
        <v>59.25</v>
      </c>
      <c r="V236" s="32">
        <f>VLOOKUP($A236,'Annual_Prices-Nominal'!$A$4:$X$39,MATCH('Forecast-Peak_OffPeak-Nominal'!V$3,'Annual_Prices-Nominal'!$A$3:$X$3,0),FALSE)</f>
        <v>55.526003478260861</v>
      </c>
      <c r="W236" s="32">
        <f>VLOOKUP($A236,'Annual_Prices-Nominal'!$A$4:$X$39,MATCH('Forecast-Peak_OffPeak-Nominal'!W$3,'Annual_Prices-Nominal'!$A$3:$X$3,0),FALSE)</f>
        <v>23.05</v>
      </c>
      <c r="X236" s="32">
        <f>VLOOKUP($A236,'Annual_Prices-Nominal'!$A$4:$X$39,MATCH('Forecast-Peak_OffPeak-Nominal'!X$3,'Annual_Prices-Nominal'!$A$3:$X$3,0),FALSE)</f>
        <v>19.79</v>
      </c>
      <c r="Y236" s="38">
        <f>VLOOKUP($A236,'Annual_Prices-Nominal'!$A$4:$X$39,MATCH('Forecast-Peak_OffPeak-Nominal'!Y$3,'Annual_Prices-Nominal'!$A$3:$X$3,0),FALSE)</f>
        <v>50.136595744680854</v>
      </c>
      <c r="AA236" s="31">
        <v>5.14</v>
      </c>
      <c r="AB236" s="32">
        <v>4.68</v>
      </c>
      <c r="AC236" s="32">
        <v>4.42</v>
      </c>
      <c r="AD236" s="32">
        <v>5.05</v>
      </c>
      <c r="AE236" s="32">
        <v>5.12</v>
      </c>
      <c r="AF236" s="32">
        <v>4.8600000000000003</v>
      </c>
      <c r="AG236" s="38">
        <v>0.43603935054116461</v>
      </c>
      <c r="AI236" s="32">
        <v>5.5207066779988185</v>
      </c>
      <c r="AJ236" s="38">
        <v>5.1841452851262027</v>
      </c>
      <c r="AL236" s="33">
        <v>0.74879565937736403</v>
      </c>
      <c r="AM236" s="33">
        <v>0.97484302189796634</v>
      </c>
      <c r="AO236" s="34">
        <f>VLOOKUP($A236,'Annual_Prices-Nominal'!$A$4:$CH$39,MATCH('Forecast-Peak_OffPeak-Nominal'!AO$3,'Annual_Prices-Nominal'!$A$3:$CH$3,0),FALSE)</f>
        <v>2</v>
      </c>
      <c r="AP236" s="35">
        <f>VLOOKUP($A236,'Annual_Prices-Nominal'!$A$4:$CH$39,MATCH('Forecast-Peak_OffPeak-Nominal'!AP$3,'Annual_Prices-Nominal'!$A$3:$CH$3,0),FALSE)</f>
        <v>2</v>
      </c>
      <c r="AQ236" s="36">
        <f>IF(AND(MONTH($B236)&gt;=5,MONTH($B236)&lt;=9),VLOOKUP($A236,'Annual_Prices-Nominal'!$A$1:$AQ$39,MATCH('Forecast-Peak_OffPeak-Nominal'!AQ$2,'Annual_Prices-Nominal'!$A$2:$AQ$2,0),FALSE),0)</f>
        <v>365</v>
      </c>
      <c r="AR236" s="37">
        <f>IF(AND(MONTH($B236)&gt;=5,MONTH($B236)&lt;=9),VLOOKUP($A236,'Annual_Prices-Nominal'!$A$1:$AQ$39,MATCH('Forecast-Peak_OffPeak-Nominal'!AR$2,'Annual_Prices-Nominal'!$A$2:$AQ$2,0),FALSE),0)</f>
        <v>2500</v>
      </c>
      <c r="AT236" s="83">
        <f>VLOOKUP($A236,'Annual_Prices-Nominal'!$A$4:$CH$39,MATCH('Forecast-Peak_OffPeak-Nominal'!AT$3,'Annual_Prices-Nominal'!$A$3:$CH$3,0),FALSE)</f>
        <v>24.85</v>
      </c>
      <c r="AU236" s="38">
        <f>VLOOKUP($A236,'Annual_Prices-Nominal'!$A$4:$CH$39,MATCH('Forecast-Peak_OffPeak-Nominal'!AU$3,'Annual_Prices-Nominal'!$A$3:$CH$3,0),FALSE)</f>
        <v>24.85</v>
      </c>
      <c r="AV236" s="38">
        <f>VLOOKUP($A236,'Annual_Prices-Nominal'!$A$4:$CH$39,MATCH('Forecast-Peak_OffPeak-Nominal'!AV$3,'Annual_Prices-Nominal'!$A$3:$CH$3,0),FALSE)</f>
        <v>0</v>
      </c>
      <c r="AX236" s="31">
        <f t="shared" si="24"/>
        <v>8.8287649572649585</v>
      </c>
      <c r="AY236" s="32">
        <f t="shared" si="25"/>
        <v>10.493053497942386</v>
      </c>
      <c r="AZ236" s="32">
        <f t="shared" si="26"/>
        <v>10.543934156378599</v>
      </c>
      <c r="BA236" s="32">
        <f t="shared" si="27"/>
        <v>7.783203125</v>
      </c>
      <c r="BB236" s="32">
        <f t="shared" si="28"/>
        <v>7.705078125</v>
      </c>
      <c r="BC236" s="38">
        <f t="shared" si="29"/>
        <v>7.7207920792079214</v>
      </c>
      <c r="BE236" s="60">
        <v>253.84365351158354</v>
      </c>
      <c r="BF236" s="38">
        <v>337.23258599233321</v>
      </c>
      <c r="BH236" s="31">
        <f>VLOOKUP($A236,'Annual_Prices-Nominal'!$A:$CA,MATCH(BH$3,'Annual_Prices-Nominal'!$A$3:$CA$3,0),0)</f>
        <v>39</v>
      </c>
      <c r="BI236" s="31">
        <f>VLOOKUP($A236,'Annual_Prices-Nominal'!$A:$CA,MATCH(BI$3,'Annual_Prices-Nominal'!$A$3:$CA$3,0),0)</f>
        <v>2.2477140000000002</v>
      </c>
      <c r="BJ236" s="32">
        <f>VLOOKUP($A236,'Annual_Prices-Nominal'!$A:$CA,MATCH(BJ$3,'Annual_Prices-Nominal'!$A$3:$CA$3,0),0)</f>
        <v>2.2477140000000002</v>
      </c>
      <c r="BK236" s="32">
        <f>VLOOKUP($A236,'Annual_Prices-Nominal'!$A:$CA,MATCH(BK$3,'Annual_Prices-Nominal'!$A$3:$CA$3,0),0)</f>
        <v>14.65</v>
      </c>
      <c r="BL236" s="32">
        <f>VLOOKUP($A236,'Annual_Prices-Nominal'!$A:$CA,MATCH(BL$3,'Annual_Prices-Nominal'!$A$3:$CA$3,0),0)</f>
        <v>14.65</v>
      </c>
      <c r="BM236" s="32">
        <f>VLOOKUP($A236,'Annual_Prices-Nominal'!$A:$CA,MATCH(BM$3,'Annual_Prices-Nominal'!$A$3:$CA$3,0),0)</f>
        <v>4.3899999999999997</v>
      </c>
      <c r="BN236" s="32">
        <f>VLOOKUP($A236,'Annual_Prices-Nominal'!$A:$CA,MATCH(BN$3,'Annual_Prices-Nominal'!$A$3:$CA$3,0),0)</f>
        <v>4.3899999999999997</v>
      </c>
      <c r="BO236" s="32">
        <f>VLOOKUP($A236,'Annual_Prices-Nominal'!$A:$CA,MATCH(BO$3,'Annual_Prices-Nominal'!$A$3:$CA$3,0),0)</f>
        <v>4.3899999999999997</v>
      </c>
      <c r="BP236" s="32">
        <f>VLOOKUP($A236,'Annual_Prices-Nominal'!$A:$CA,MATCH(BP$3,'Annual_Prices-Nominal'!$A$3:$CA$3,0),0)</f>
        <v>4.3899999999999997</v>
      </c>
      <c r="BQ236" s="32">
        <f>VLOOKUP($A236,'Annual_Prices-Nominal'!$A:$CA,MATCH(BQ$3,'Annual_Prices-Nominal'!$A$3:$CA$3,0),0)</f>
        <v>14.65</v>
      </c>
      <c r="BR236" s="32">
        <f>VLOOKUP($A236,'Annual_Prices-Nominal'!$A:$CA,MATCH(BR$3,'Annual_Prices-Nominal'!$A$3:$CA$3,0),0)</f>
        <v>23.44</v>
      </c>
      <c r="BS236" s="32">
        <f>VLOOKUP($A236,'Annual_Prices-Nominal'!$A:$CA,MATCH(BS$3,'Annual_Prices-Nominal'!$A$3:$CA$3,0),0)</f>
        <v>21.97</v>
      </c>
      <c r="BT236" s="32">
        <f>VLOOKUP($A236,'Annual_Prices-Nominal'!$A:$CA,MATCH(BT$3,'Annual_Prices-Nominal'!$A$3:$CA$3,0),0)</f>
        <v>17.579999999999998</v>
      </c>
      <c r="BU236" s="32">
        <f>VLOOKUP($A236,'Annual_Prices-Nominal'!$A:$CA,MATCH(BU$3,'Annual_Prices-Nominal'!$A$3:$CA$3,0),0)</f>
        <v>17.579999999999998</v>
      </c>
      <c r="BV236" s="32">
        <f>VLOOKUP($A236,'Annual_Prices-Nominal'!$A:$CA,MATCH(BV$3,'Annual_Prices-Nominal'!$A$3:$CA$3,0),0)</f>
        <v>17.579999999999998</v>
      </c>
      <c r="BW236" s="32">
        <f>VLOOKUP($A236,'Annual_Prices-Nominal'!$A:$CA,MATCH(BW$3,'Annual_Prices-Nominal'!$A$3:$CA$3,0),0)</f>
        <v>17.579999999999998</v>
      </c>
      <c r="BX236" s="32">
        <f>VLOOKUP($A236,'Annual_Prices-Nominal'!$A:$CA,MATCH(BX$3,'Annual_Prices-Nominal'!$A$3:$CA$3,0),0)</f>
        <v>5.86</v>
      </c>
      <c r="BY236" s="32">
        <f>VLOOKUP($A236,'Annual_Prices-Nominal'!$A:$CA,MATCH(BY$3,'Annual_Prices-Nominal'!$A$3:$CA$3,0),0)</f>
        <v>4.3899999999999997</v>
      </c>
      <c r="BZ236" s="32">
        <f>VLOOKUP($A236,'Annual_Prices-Nominal'!$A:$CA,MATCH(BZ$3,'Annual_Prices-Nominal'!$A$3:$CA$3,0),0)</f>
        <v>4.3899999999999997</v>
      </c>
      <c r="CA236" s="32">
        <f>VLOOKUP($A236,'Annual_Prices-Nominal'!$A:$CA,MATCH(CA$3,'Annual_Prices-Nominal'!$A$3:$CA$3,0),0)</f>
        <v>4.170941</v>
      </c>
      <c r="CB236" s="38">
        <f>VLOOKUP($A236,'Annual_Prices-Nominal'!$A:$CA,MATCH(CB$3,'Annual_Prices-Nominal'!$A$3:$CA$3,0),0)</f>
        <v>1.0362309999999999</v>
      </c>
      <c r="CD236" s="39">
        <f>VLOOKUP($A236,GDP!$A$8:$D$50,3,0)</f>
        <v>2.0335317327796004E-2</v>
      </c>
    </row>
    <row r="237" spans="1:82" ht="14.4" x14ac:dyDescent="0.3">
      <c r="A237" s="23">
        <f t="shared" si="30"/>
        <v>2042</v>
      </c>
      <c r="B237" s="27">
        <f t="shared" si="31"/>
        <v>52018</v>
      </c>
      <c r="C237" s="31">
        <v>46.650559999999999</v>
      </c>
      <c r="D237" s="32">
        <v>39.51323</v>
      </c>
      <c r="E237" s="32">
        <v>54.136310000000002</v>
      </c>
      <c r="F237" s="32">
        <v>45.478189999999998</v>
      </c>
      <c r="G237" s="32">
        <v>54.87283</v>
      </c>
      <c r="H237" s="32">
        <v>45.522750000000002</v>
      </c>
      <c r="I237" s="32">
        <v>37.83</v>
      </c>
      <c r="J237" s="32">
        <v>37.369999999999997</v>
      </c>
      <c r="K237" s="32">
        <v>37.25</v>
      </c>
      <c r="L237" s="32">
        <v>36.75</v>
      </c>
      <c r="M237" s="32">
        <v>36.81</v>
      </c>
      <c r="N237" s="32">
        <v>36.42</v>
      </c>
      <c r="P237" s="32">
        <f>VLOOKUP($A237,'Annual_Prices-Nominal'!$A$4:$X$39,MATCH('Forecast-Peak_OffPeak-Nominal'!P$3,'Annual_Prices-Nominal'!$A$3:$X$3,0),FALSE)</f>
        <v>99.823999999999998</v>
      </c>
      <c r="Q237" s="32">
        <f>VLOOKUP($A237,'Annual_Prices-Nominal'!$A$4:$X$39,MATCH('Forecast-Peak_OffPeak-Nominal'!Q$3,'Annual_Prices-Nominal'!$A$3:$X$3,0),FALSE)</f>
        <v>100.67</v>
      </c>
      <c r="R237" s="32">
        <f>VLOOKUP($A237,'Annual_Prices-Nominal'!$A$4:$X$39,MATCH('Forecast-Peak_OffPeak-Nominal'!R$3,'Annual_Prices-Nominal'!$A$3:$X$3,0),FALSE)</f>
        <v>99.03</v>
      </c>
      <c r="S237" s="32">
        <f>VLOOKUP($A237,'Annual_Prices-Nominal'!$A$4:$X$39,MATCH('Forecast-Peak_OffPeak-Nominal'!S$3,'Annual_Prices-Nominal'!$A$3:$X$3,0),FALSE)</f>
        <v>98.09</v>
      </c>
      <c r="T237" s="32">
        <f>VLOOKUP($A237,'Annual_Prices-Nominal'!$A$4:$X$39,MATCH('Forecast-Peak_OffPeak-Nominal'!T$3,'Annual_Prices-Nominal'!$A$3:$X$3,0),FALSE)</f>
        <v>54.960435061471514</v>
      </c>
      <c r="U237" s="32">
        <f>VLOOKUP($A237,'Annual_Prices-Nominal'!$A$4:$X$39,MATCH('Forecast-Peak_OffPeak-Nominal'!U$3,'Annual_Prices-Nominal'!$A$3:$X$3,0),FALSE)</f>
        <v>59.25</v>
      </c>
      <c r="V237" s="32">
        <f>VLOOKUP($A237,'Annual_Prices-Nominal'!$A$4:$X$39,MATCH('Forecast-Peak_OffPeak-Nominal'!V$3,'Annual_Prices-Nominal'!$A$3:$X$3,0),FALSE)</f>
        <v>55.526003478260861</v>
      </c>
      <c r="W237" s="32">
        <f>VLOOKUP($A237,'Annual_Prices-Nominal'!$A$4:$X$39,MATCH('Forecast-Peak_OffPeak-Nominal'!W$3,'Annual_Prices-Nominal'!$A$3:$X$3,0),FALSE)</f>
        <v>23.05</v>
      </c>
      <c r="X237" s="32">
        <f>VLOOKUP($A237,'Annual_Prices-Nominal'!$A$4:$X$39,MATCH('Forecast-Peak_OffPeak-Nominal'!X$3,'Annual_Prices-Nominal'!$A$3:$X$3,0),FALSE)</f>
        <v>19.79</v>
      </c>
      <c r="Y237" s="38">
        <f>VLOOKUP($A237,'Annual_Prices-Nominal'!$A$4:$X$39,MATCH('Forecast-Peak_OffPeak-Nominal'!Y$3,'Annual_Prices-Nominal'!$A$3:$X$3,0),FALSE)</f>
        <v>50.136595744680854</v>
      </c>
      <c r="AA237" s="31">
        <v>5.1100000000000003</v>
      </c>
      <c r="AB237" s="32">
        <v>4.76</v>
      </c>
      <c r="AC237" s="32">
        <v>4.72</v>
      </c>
      <c r="AD237" s="32">
        <v>5.12</v>
      </c>
      <c r="AE237" s="32">
        <v>5.1100000000000003</v>
      </c>
      <c r="AF237" s="32">
        <v>4.93</v>
      </c>
      <c r="AG237" s="38">
        <v>0.43603935054116461</v>
      </c>
      <c r="AI237" s="32">
        <v>5.4899529515800589</v>
      </c>
      <c r="AJ237" s="38">
        <v>5.153391558707443</v>
      </c>
      <c r="AL237" s="33">
        <v>0.7525036042670743</v>
      </c>
      <c r="AM237" s="33">
        <v>0.97855096678767672</v>
      </c>
      <c r="AO237" s="34">
        <f>VLOOKUP($A237,'Annual_Prices-Nominal'!$A$4:$CH$39,MATCH('Forecast-Peak_OffPeak-Nominal'!AO$3,'Annual_Prices-Nominal'!$A$3:$CH$3,0),FALSE)</f>
        <v>2</v>
      </c>
      <c r="AP237" s="35">
        <f>VLOOKUP($A237,'Annual_Prices-Nominal'!$A$4:$CH$39,MATCH('Forecast-Peak_OffPeak-Nominal'!AP$3,'Annual_Prices-Nominal'!$A$3:$CH$3,0),FALSE)</f>
        <v>2</v>
      </c>
      <c r="AQ237" s="36">
        <f>IF(AND(MONTH($B237)&gt;=5,MONTH($B237)&lt;=9),VLOOKUP($A237,'Annual_Prices-Nominal'!$A$1:$AQ$39,MATCH('Forecast-Peak_OffPeak-Nominal'!AQ$2,'Annual_Prices-Nominal'!$A$2:$AQ$2,0),FALSE),0)</f>
        <v>365</v>
      </c>
      <c r="AR237" s="37">
        <f>IF(AND(MONTH($B237)&gt;=5,MONTH($B237)&lt;=9),VLOOKUP($A237,'Annual_Prices-Nominal'!$A$1:$AQ$39,MATCH('Forecast-Peak_OffPeak-Nominal'!AR$2,'Annual_Prices-Nominal'!$A$2:$AQ$2,0),FALSE),0)</f>
        <v>2500</v>
      </c>
      <c r="AT237" s="83">
        <f>VLOOKUP($A237,'Annual_Prices-Nominal'!$A$4:$CH$39,MATCH('Forecast-Peak_OffPeak-Nominal'!AT$3,'Annual_Prices-Nominal'!$A$3:$CH$3,0),FALSE)</f>
        <v>24.85</v>
      </c>
      <c r="AU237" s="38">
        <f>VLOOKUP($A237,'Annual_Prices-Nominal'!$A$4:$CH$39,MATCH('Forecast-Peak_OffPeak-Nominal'!AU$3,'Annual_Prices-Nominal'!$A$3:$CH$3,0),FALSE)</f>
        <v>24.85</v>
      </c>
      <c r="AV237" s="38">
        <f>VLOOKUP($A237,'Annual_Prices-Nominal'!$A$4:$CH$39,MATCH('Forecast-Peak_OffPeak-Nominal'!AV$3,'Annual_Prices-Nominal'!$A$3:$CH$3,0),FALSE)</f>
        <v>0</v>
      </c>
      <c r="AX237" s="31">
        <f t="shared" si="24"/>
        <v>9.8005378151260505</v>
      </c>
      <c r="AY237" s="32">
        <f t="shared" si="25"/>
        <v>10.980995943204869</v>
      </c>
      <c r="AZ237" s="32">
        <f t="shared" si="26"/>
        <v>11.130391480730223</v>
      </c>
      <c r="BA237" s="32">
        <f t="shared" si="27"/>
        <v>7.4031311154598818</v>
      </c>
      <c r="BB237" s="32">
        <f t="shared" si="28"/>
        <v>7.2896281800391387</v>
      </c>
      <c r="BC237" s="38">
        <f t="shared" si="29"/>
        <v>7.189453125</v>
      </c>
      <c r="BE237" s="60">
        <v>253.84365351158354</v>
      </c>
      <c r="BF237" s="38">
        <v>337.23258599233321</v>
      </c>
      <c r="BH237" s="31">
        <f>VLOOKUP($A237,'Annual_Prices-Nominal'!$A:$CA,MATCH(BH$3,'Annual_Prices-Nominal'!$A$3:$CA$3,0),0)</f>
        <v>39</v>
      </c>
      <c r="BI237" s="31">
        <f>VLOOKUP($A237,'Annual_Prices-Nominal'!$A:$CA,MATCH(BI$3,'Annual_Prices-Nominal'!$A$3:$CA$3,0),0)</f>
        <v>2.2477140000000002</v>
      </c>
      <c r="BJ237" s="32">
        <f>VLOOKUP($A237,'Annual_Prices-Nominal'!$A:$CA,MATCH(BJ$3,'Annual_Prices-Nominal'!$A$3:$CA$3,0),0)</f>
        <v>2.2477140000000002</v>
      </c>
      <c r="BK237" s="32">
        <f>VLOOKUP($A237,'Annual_Prices-Nominal'!$A:$CA,MATCH(BK$3,'Annual_Prices-Nominal'!$A$3:$CA$3,0),0)</f>
        <v>14.65</v>
      </c>
      <c r="BL237" s="32">
        <f>VLOOKUP($A237,'Annual_Prices-Nominal'!$A:$CA,MATCH(BL$3,'Annual_Prices-Nominal'!$A$3:$CA$3,0),0)</f>
        <v>14.65</v>
      </c>
      <c r="BM237" s="32">
        <f>VLOOKUP($A237,'Annual_Prices-Nominal'!$A:$CA,MATCH(BM$3,'Annual_Prices-Nominal'!$A$3:$CA$3,0),0)</f>
        <v>4.3899999999999997</v>
      </c>
      <c r="BN237" s="32">
        <f>VLOOKUP($A237,'Annual_Prices-Nominal'!$A:$CA,MATCH(BN$3,'Annual_Prices-Nominal'!$A$3:$CA$3,0),0)</f>
        <v>4.3899999999999997</v>
      </c>
      <c r="BO237" s="32">
        <f>VLOOKUP($A237,'Annual_Prices-Nominal'!$A:$CA,MATCH(BO$3,'Annual_Prices-Nominal'!$A$3:$CA$3,0),0)</f>
        <v>4.3899999999999997</v>
      </c>
      <c r="BP237" s="32">
        <f>VLOOKUP($A237,'Annual_Prices-Nominal'!$A:$CA,MATCH(BP$3,'Annual_Prices-Nominal'!$A$3:$CA$3,0),0)</f>
        <v>4.3899999999999997</v>
      </c>
      <c r="BQ237" s="32">
        <f>VLOOKUP($A237,'Annual_Prices-Nominal'!$A:$CA,MATCH(BQ$3,'Annual_Prices-Nominal'!$A$3:$CA$3,0),0)</f>
        <v>14.65</v>
      </c>
      <c r="BR237" s="32">
        <f>VLOOKUP($A237,'Annual_Prices-Nominal'!$A:$CA,MATCH(BR$3,'Annual_Prices-Nominal'!$A$3:$CA$3,0),0)</f>
        <v>23.44</v>
      </c>
      <c r="BS237" s="32">
        <f>VLOOKUP($A237,'Annual_Prices-Nominal'!$A:$CA,MATCH(BS$3,'Annual_Prices-Nominal'!$A$3:$CA$3,0),0)</f>
        <v>21.97</v>
      </c>
      <c r="BT237" s="32">
        <f>VLOOKUP($A237,'Annual_Prices-Nominal'!$A:$CA,MATCH(BT$3,'Annual_Prices-Nominal'!$A$3:$CA$3,0),0)</f>
        <v>17.579999999999998</v>
      </c>
      <c r="BU237" s="32">
        <f>VLOOKUP($A237,'Annual_Prices-Nominal'!$A:$CA,MATCH(BU$3,'Annual_Prices-Nominal'!$A$3:$CA$3,0),0)</f>
        <v>17.579999999999998</v>
      </c>
      <c r="BV237" s="32">
        <f>VLOOKUP($A237,'Annual_Prices-Nominal'!$A:$CA,MATCH(BV$3,'Annual_Prices-Nominal'!$A$3:$CA$3,0),0)</f>
        <v>17.579999999999998</v>
      </c>
      <c r="BW237" s="32">
        <f>VLOOKUP($A237,'Annual_Prices-Nominal'!$A:$CA,MATCH(BW$3,'Annual_Prices-Nominal'!$A$3:$CA$3,0),0)</f>
        <v>17.579999999999998</v>
      </c>
      <c r="BX237" s="32">
        <f>VLOOKUP($A237,'Annual_Prices-Nominal'!$A:$CA,MATCH(BX$3,'Annual_Prices-Nominal'!$A$3:$CA$3,0),0)</f>
        <v>5.86</v>
      </c>
      <c r="BY237" s="32">
        <f>VLOOKUP($A237,'Annual_Prices-Nominal'!$A:$CA,MATCH(BY$3,'Annual_Prices-Nominal'!$A$3:$CA$3,0),0)</f>
        <v>4.3899999999999997</v>
      </c>
      <c r="BZ237" s="32">
        <f>VLOOKUP($A237,'Annual_Prices-Nominal'!$A:$CA,MATCH(BZ$3,'Annual_Prices-Nominal'!$A$3:$CA$3,0),0)</f>
        <v>4.3899999999999997</v>
      </c>
      <c r="CA237" s="32">
        <f>VLOOKUP($A237,'Annual_Prices-Nominal'!$A:$CA,MATCH(CA$3,'Annual_Prices-Nominal'!$A$3:$CA$3,0),0)</f>
        <v>4.170941</v>
      </c>
      <c r="CB237" s="38">
        <f>VLOOKUP($A237,'Annual_Prices-Nominal'!$A:$CA,MATCH(CB$3,'Annual_Prices-Nominal'!$A$3:$CA$3,0),0)</f>
        <v>1.0362309999999999</v>
      </c>
      <c r="CD237" s="39">
        <f>VLOOKUP($A237,GDP!$A$8:$D$50,3,0)</f>
        <v>2.0335317327796004E-2</v>
      </c>
    </row>
    <row r="238" spans="1:82" ht="14.4" x14ac:dyDescent="0.3">
      <c r="A238" s="23">
        <f t="shared" si="30"/>
        <v>2042</v>
      </c>
      <c r="B238" s="27">
        <f t="shared" si="31"/>
        <v>52048</v>
      </c>
      <c r="C238" s="31">
        <v>51.79034</v>
      </c>
      <c r="D238" s="32">
        <v>42.236759999999997</v>
      </c>
      <c r="E238" s="32">
        <v>60.187330000000003</v>
      </c>
      <c r="F238" s="32">
        <v>50.800939999999997</v>
      </c>
      <c r="G238" s="32">
        <v>60.950429999999997</v>
      </c>
      <c r="H238" s="32">
        <v>51.079520000000002</v>
      </c>
      <c r="I238" s="32">
        <v>38.58</v>
      </c>
      <c r="J238" s="32">
        <v>37.72</v>
      </c>
      <c r="K238" s="32">
        <v>37.69</v>
      </c>
      <c r="L238" s="32">
        <v>37.04</v>
      </c>
      <c r="M238" s="32">
        <v>37.46</v>
      </c>
      <c r="N238" s="32">
        <v>36.979999999999997</v>
      </c>
      <c r="P238" s="32">
        <f>VLOOKUP($A238,'Annual_Prices-Nominal'!$A$4:$X$39,MATCH('Forecast-Peak_OffPeak-Nominal'!P$3,'Annual_Prices-Nominal'!$A$3:$X$3,0),FALSE)</f>
        <v>99.823999999999998</v>
      </c>
      <c r="Q238" s="32">
        <f>VLOOKUP($A238,'Annual_Prices-Nominal'!$A$4:$X$39,MATCH('Forecast-Peak_OffPeak-Nominal'!Q$3,'Annual_Prices-Nominal'!$A$3:$X$3,0),FALSE)</f>
        <v>100.67</v>
      </c>
      <c r="R238" s="32">
        <f>VLOOKUP($A238,'Annual_Prices-Nominal'!$A$4:$X$39,MATCH('Forecast-Peak_OffPeak-Nominal'!R$3,'Annual_Prices-Nominal'!$A$3:$X$3,0),FALSE)</f>
        <v>99.03</v>
      </c>
      <c r="S238" s="32">
        <f>VLOOKUP($A238,'Annual_Prices-Nominal'!$A$4:$X$39,MATCH('Forecast-Peak_OffPeak-Nominal'!S$3,'Annual_Prices-Nominal'!$A$3:$X$3,0),FALSE)</f>
        <v>98.09</v>
      </c>
      <c r="T238" s="32">
        <f>VLOOKUP($A238,'Annual_Prices-Nominal'!$A$4:$X$39,MATCH('Forecast-Peak_OffPeak-Nominal'!T$3,'Annual_Prices-Nominal'!$A$3:$X$3,0),FALSE)</f>
        <v>54.960435061471514</v>
      </c>
      <c r="U238" s="32">
        <f>VLOOKUP($A238,'Annual_Prices-Nominal'!$A$4:$X$39,MATCH('Forecast-Peak_OffPeak-Nominal'!U$3,'Annual_Prices-Nominal'!$A$3:$X$3,0),FALSE)</f>
        <v>59.25</v>
      </c>
      <c r="V238" s="32">
        <f>VLOOKUP($A238,'Annual_Prices-Nominal'!$A$4:$X$39,MATCH('Forecast-Peak_OffPeak-Nominal'!V$3,'Annual_Prices-Nominal'!$A$3:$X$3,0),FALSE)</f>
        <v>55.526003478260861</v>
      </c>
      <c r="W238" s="32">
        <f>VLOOKUP($A238,'Annual_Prices-Nominal'!$A$4:$X$39,MATCH('Forecast-Peak_OffPeak-Nominal'!W$3,'Annual_Prices-Nominal'!$A$3:$X$3,0),FALSE)</f>
        <v>23.05</v>
      </c>
      <c r="X238" s="32">
        <f>VLOOKUP($A238,'Annual_Prices-Nominal'!$A$4:$X$39,MATCH('Forecast-Peak_OffPeak-Nominal'!X$3,'Annual_Prices-Nominal'!$A$3:$X$3,0),FALSE)</f>
        <v>19.79</v>
      </c>
      <c r="Y238" s="38">
        <f>VLOOKUP($A238,'Annual_Prices-Nominal'!$A$4:$X$39,MATCH('Forecast-Peak_OffPeak-Nominal'!Y$3,'Annual_Prices-Nominal'!$A$3:$X$3,0),FALSE)</f>
        <v>50.136595744680854</v>
      </c>
      <c r="AA238" s="31">
        <v>5.0999999999999996</v>
      </c>
      <c r="AB238" s="32">
        <v>4.71</v>
      </c>
      <c r="AC238" s="32">
        <v>4.6399999999999997</v>
      </c>
      <c r="AD238" s="32">
        <v>5.07</v>
      </c>
      <c r="AE238" s="32">
        <v>5.09</v>
      </c>
      <c r="AF238" s="32">
        <v>4.8499999999999996</v>
      </c>
      <c r="AG238" s="38">
        <v>0.43603935054116461</v>
      </c>
      <c r="AI238" s="32">
        <v>5.4774556729917787</v>
      </c>
      <c r="AJ238" s="38">
        <v>5.1408942801191628</v>
      </c>
      <c r="AL238" s="33">
        <v>0.74596018150572974</v>
      </c>
      <c r="AM238" s="33">
        <v>0.97200754402633194</v>
      </c>
      <c r="AO238" s="34">
        <f>VLOOKUP($A238,'Annual_Prices-Nominal'!$A$4:$CH$39,MATCH('Forecast-Peak_OffPeak-Nominal'!AO$3,'Annual_Prices-Nominal'!$A$3:$CH$3,0),FALSE)</f>
        <v>2</v>
      </c>
      <c r="AP238" s="35">
        <f>VLOOKUP($A238,'Annual_Prices-Nominal'!$A$4:$CH$39,MATCH('Forecast-Peak_OffPeak-Nominal'!AP$3,'Annual_Prices-Nominal'!$A$3:$CH$3,0),FALSE)</f>
        <v>2</v>
      </c>
      <c r="AQ238" s="36">
        <f>IF(AND(MONTH($B238)&gt;=5,MONTH($B238)&lt;=9),VLOOKUP($A238,'Annual_Prices-Nominal'!$A$1:$AQ$39,MATCH('Forecast-Peak_OffPeak-Nominal'!AQ$2,'Annual_Prices-Nominal'!$A$2:$AQ$2,0),FALSE),0)</f>
        <v>365</v>
      </c>
      <c r="AR238" s="37">
        <f>IF(AND(MONTH($B238)&gt;=5,MONTH($B238)&lt;=9),VLOOKUP($A238,'Annual_Prices-Nominal'!$A$1:$AQ$39,MATCH('Forecast-Peak_OffPeak-Nominal'!AR$2,'Annual_Prices-Nominal'!$A$2:$AQ$2,0),FALSE),0)</f>
        <v>2500</v>
      </c>
      <c r="AT238" s="83">
        <f>VLOOKUP($A238,'Annual_Prices-Nominal'!$A$4:$CH$39,MATCH('Forecast-Peak_OffPeak-Nominal'!AT$3,'Annual_Prices-Nominal'!$A$3:$CH$3,0),FALSE)</f>
        <v>24.85</v>
      </c>
      <c r="AU238" s="38">
        <f>VLOOKUP($A238,'Annual_Prices-Nominal'!$A$4:$CH$39,MATCH('Forecast-Peak_OffPeak-Nominal'!AU$3,'Annual_Prices-Nominal'!$A$3:$CH$3,0),FALSE)</f>
        <v>24.85</v>
      </c>
      <c r="AV238" s="38">
        <f>VLOOKUP($A238,'Annual_Prices-Nominal'!$A$4:$CH$39,MATCH('Forecast-Peak_OffPeak-Nominal'!AV$3,'Annual_Prices-Nominal'!$A$3:$CH$3,0),FALSE)</f>
        <v>0</v>
      </c>
      <c r="AX238" s="31">
        <f t="shared" si="24"/>
        <v>10.995825902335456</v>
      </c>
      <c r="AY238" s="32">
        <f t="shared" si="25"/>
        <v>12.4097587628866</v>
      </c>
      <c r="AZ238" s="32">
        <f t="shared" si="26"/>
        <v>12.567098969072166</v>
      </c>
      <c r="BA238" s="32">
        <f t="shared" si="27"/>
        <v>7.5795677799607075</v>
      </c>
      <c r="BB238" s="32">
        <f t="shared" si="28"/>
        <v>7.4047151277013752</v>
      </c>
      <c r="BC238" s="38">
        <f t="shared" si="29"/>
        <v>7.388560157790927</v>
      </c>
      <c r="BE238" s="60">
        <v>253.84365351158354</v>
      </c>
      <c r="BF238" s="38">
        <v>337.23258599233321</v>
      </c>
      <c r="BH238" s="31">
        <f>VLOOKUP($A238,'Annual_Prices-Nominal'!$A:$CA,MATCH(BH$3,'Annual_Prices-Nominal'!$A$3:$CA$3,0),0)</f>
        <v>39</v>
      </c>
      <c r="BI238" s="31">
        <f>VLOOKUP($A238,'Annual_Prices-Nominal'!$A:$CA,MATCH(BI$3,'Annual_Prices-Nominal'!$A$3:$CA$3,0),0)</f>
        <v>2.2477140000000002</v>
      </c>
      <c r="BJ238" s="32">
        <f>VLOOKUP($A238,'Annual_Prices-Nominal'!$A:$CA,MATCH(BJ$3,'Annual_Prices-Nominal'!$A$3:$CA$3,0),0)</f>
        <v>2.2477140000000002</v>
      </c>
      <c r="BK238" s="32">
        <f>VLOOKUP($A238,'Annual_Prices-Nominal'!$A:$CA,MATCH(BK$3,'Annual_Prices-Nominal'!$A$3:$CA$3,0),0)</f>
        <v>14.65</v>
      </c>
      <c r="BL238" s="32">
        <f>VLOOKUP($A238,'Annual_Prices-Nominal'!$A:$CA,MATCH(BL$3,'Annual_Prices-Nominal'!$A$3:$CA$3,0),0)</f>
        <v>14.65</v>
      </c>
      <c r="BM238" s="32">
        <f>VLOOKUP($A238,'Annual_Prices-Nominal'!$A:$CA,MATCH(BM$3,'Annual_Prices-Nominal'!$A$3:$CA$3,0),0)</f>
        <v>4.3899999999999997</v>
      </c>
      <c r="BN238" s="32">
        <f>VLOOKUP($A238,'Annual_Prices-Nominal'!$A:$CA,MATCH(BN$3,'Annual_Prices-Nominal'!$A$3:$CA$3,0),0)</f>
        <v>4.3899999999999997</v>
      </c>
      <c r="BO238" s="32">
        <f>VLOOKUP($A238,'Annual_Prices-Nominal'!$A:$CA,MATCH(BO$3,'Annual_Prices-Nominal'!$A$3:$CA$3,0),0)</f>
        <v>4.3899999999999997</v>
      </c>
      <c r="BP238" s="32">
        <f>VLOOKUP($A238,'Annual_Prices-Nominal'!$A:$CA,MATCH(BP$3,'Annual_Prices-Nominal'!$A$3:$CA$3,0),0)</f>
        <v>4.3899999999999997</v>
      </c>
      <c r="BQ238" s="32">
        <f>VLOOKUP($A238,'Annual_Prices-Nominal'!$A:$CA,MATCH(BQ$3,'Annual_Prices-Nominal'!$A$3:$CA$3,0),0)</f>
        <v>14.65</v>
      </c>
      <c r="BR238" s="32">
        <f>VLOOKUP($A238,'Annual_Prices-Nominal'!$A:$CA,MATCH(BR$3,'Annual_Prices-Nominal'!$A$3:$CA$3,0),0)</f>
        <v>23.44</v>
      </c>
      <c r="BS238" s="32">
        <f>VLOOKUP($A238,'Annual_Prices-Nominal'!$A:$CA,MATCH(BS$3,'Annual_Prices-Nominal'!$A$3:$CA$3,0),0)</f>
        <v>21.97</v>
      </c>
      <c r="BT238" s="32">
        <f>VLOOKUP($A238,'Annual_Prices-Nominal'!$A:$CA,MATCH(BT$3,'Annual_Prices-Nominal'!$A$3:$CA$3,0),0)</f>
        <v>17.579999999999998</v>
      </c>
      <c r="BU238" s="32">
        <f>VLOOKUP($A238,'Annual_Prices-Nominal'!$A:$CA,MATCH(BU$3,'Annual_Prices-Nominal'!$A$3:$CA$3,0),0)</f>
        <v>17.579999999999998</v>
      </c>
      <c r="BV238" s="32">
        <f>VLOOKUP($A238,'Annual_Prices-Nominal'!$A:$CA,MATCH(BV$3,'Annual_Prices-Nominal'!$A$3:$CA$3,0),0)</f>
        <v>17.579999999999998</v>
      </c>
      <c r="BW238" s="32">
        <f>VLOOKUP($A238,'Annual_Prices-Nominal'!$A:$CA,MATCH(BW$3,'Annual_Prices-Nominal'!$A$3:$CA$3,0),0)</f>
        <v>17.579999999999998</v>
      </c>
      <c r="BX238" s="32">
        <f>VLOOKUP($A238,'Annual_Prices-Nominal'!$A:$CA,MATCH(BX$3,'Annual_Prices-Nominal'!$A$3:$CA$3,0),0)</f>
        <v>5.86</v>
      </c>
      <c r="BY238" s="32">
        <f>VLOOKUP($A238,'Annual_Prices-Nominal'!$A:$CA,MATCH(BY$3,'Annual_Prices-Nominal'!$A$3:$CA$3,0),0)</f>
        <v>4.3899999999999997</v>
      </c>
      <c r="BZ238" s="32">
        <f>VLOOKUP($A238,'Annual_Prices-Nominal'!$A:$CA,MATCH(BZ$3,'Annual_Prices-Nominal'!$A$3:$CA$3,0),0)</f>
        <v>4.3899999999999997</v>
      </c>
      <c r="CA238" s="32">
        <f>VLOOKUP($A238,'Annual_Prices-Nominal'!$A:$CA,MATCH(CA$3,'Annual_Prices-Nominal'!$A$3:$CA$3,0),0)</f>
        <v>4.170941</v>
      </c>
      <c r="CB238" s="38">
        <f>VLOOKUP($A238,'Annual_Prices-Nominal'!$A:$CA,MATCH(CB$3,'Annual_Prices-Nominal'!$A$3:$CA$3,0),0)</f>
        <v>1.0362309999999999</v>
      </c>
      <c r="CD238" s="39">
        <f>VLOOKUP($A238,GDP!$A$8:$D$50,3,0)</f>
        <v>2.0335317327796004E-2</v>
      </c>
    </row>
    <row r="239" spans="1:82" ht="14.4" x14ac:dyDescent="0.3">
      <c r="A239" s="23">
        <f t="shared" si="30"/>
        <v>2042</v>
      </c>
      <c r="B239" s="27">
        <f t="shared" si="31"/>
        <v>52079</v>
      </c>
      <c r="C239" s="31">
        <v>47.149149999999999</v>
      </c>
      <c r="D239" s="32">
        <v>40.272190000000002</v>
      </c>
      <c r="E239" s="32">
        <v>51.753819999999997</v>
      </c>
      <c r="F239" s="32">
        <v>44.80827</v>
      </c>
      <c r="G239" s="32">
        <v>52.662869999999998</v>
      </c>
      <c r="H239" s="32">
        <v>45.002980000000001</v>
      </c>
      <c r="I239" s="32">
        <v>36.9</v>
      </c>
      <c r="J239" s="32">
        <v>36.5</v>
      </c>
      <c r="K239" s="32">
        <v>36.39</v>
      </c>
      <c r="L239" s="32">
        <v>35.96</v>
      </c>
      <c r="M239" s="32">
        <v>35.950000000000003</v>
      </c>
      <c r="N239" s="32">
        <v>35.409999999999997</v>
      </c>
      <c r="P239" s="32">
        <f>VLOOKUP($A239,'Annual_Prices-Nominal'!$A$4:$X$39,MATCH('Forecast-Peak_OffPeak-Nominal'!P$3,'Annual_Prices-Nominal'!$A$3:$X$3,0),FALSE)</f>
        <v>99.823999999999998</v>
      </c>
      <c r="Q239" s="32">
        <f>VLOOKUP($A239,'Annual_Prices-Nominal'!$A$4:$X$39,MATCH('Forecast-Peak_OffPeak-Nominal'!Q$3,'Annual_Prices-Nominal'!$A$3:$X$3,0),FALSE)</f>
        <v>100.67</v>
      </c>
      <c r="R239" s="32">
        <f>VLOOKUP($A239,'Annual_Prices-Nominal'!$A$4:$X$39,MATCH('Forecast-Peak_OffPeak-Nominal'!R$3,'Annual_Prices-Nominal'!$A$3:$X$3,0),FALSE)</f>
        <v>99.03</v>
      </c>
      <c r="S239" s="32">
        <f>VLOOKUP($A239,'Annual_Prices-Nominal'!$A$4:$X$39,MATCH('Forecast-Peak_OffPeak-Nominal'!S$3,'Annual_Prices-Nominal'!$A$3:$X$3,0),FALSE)</f>
        <v>98.09</v>
      </c>
      <c r="T239" s="32">
        <f>VLOOKUP($A239,'Annual_Prices-Nominal'!$A$4:$X$39,MATCH('Forecast-Peak_OffPeak-Nominal'!T$3,'Annual_Prices-Nominal'!$A$3:$X$3,0),FALSE)</f>
        <v>54.960435061471514</v>
      </c>
      <c r="U239" s="32">
        <f>VLOOKUP($A239,'Annual_Prices-Nominal'!$A$4:$X$39,MATCH('Forecast-Peak_OffPeak-Nominal'!U$3,'Annual_Prices-Nominal'!$A$3:$X$3,0),FALSE)</f>
        <v>59.25</v>
      </c>
      <c r="V239" s="32">
        <f>VLOOKUP($A239,'Annual_Prices-Nominal'!$A$4:$X$39,MATCH('Forecast-Peak_OffPeak-Nominal'!V$3,'Annual_Prices-Nominal'!$A$3:$X$3,0),FALSE)</f>
        <v>55.526003478260861</v>
      </c>
      <c r="W239" s="32">
        <f>VLOOKUP($A239,'Annual_Prices-Nominal'!$A$4:$X$39,MATCH('Forecast-Peak_OffPeak-Nominal'!W$3,'Annual_Prices-Nominal'!$A$3:$X$3,0),FALSE)</f>
        <v>23.05</v>
      </c>
      <c r="X239" s="32">
        <f>VLOOKUP($A239,'Annual_Prices-Nominal'!$A$4:$X$39,MATCH('Forecast-Peak_OffPeak-Nominal'!X$3,'Annual_Prices-Nominal'!$A$3:$X$3,0),FALSE)</f>
        <v>19.79</v>
      </c>
      <c r="Y239" s="38">
        <f>VLOOKUP($A239,'Annual_Prices-Nominal'!$A$4:$X$39,MATCH('Forecast-Peak_OffPeak-Nominal'!Y$3,'Annual_Prices-Nominal'!$A$3:$X$3,0),FALSE)</f>
        <v>50.136595744680854</v>
      </c>
      <c r="AA239" s="31">
        <v>5.04</v>
      </c>
      <c r="AB239" s="32">
        <v>4.6500000000000004</v>
      </c>
      <c r="AC239" s="32">
        <v>4.6399999999999997</v>
      </c>
      <c r="AD239" s="32">
        <v>5.01</v>
      </c>
      <c r="AE239" s="32">
        <v>5.03</v>
      </c>
      <c r="AF239" s="32">
        <v>4.75</v>
      </c>
      <c r="AG239" s="38">
        <v>0.43603935054116461</v>
      </c>
      <c r="AI239" s="32">
        <v>5.4159610851584485</v>
      </c>
      <c r="AJ239" s="38">
        <v>5.0793996922858327</v>
      </c>
      <c r="AL239" s="33">
        <v>0.75353052975630963</v>
      </c>
      <c r="AM239" s="33">
        <v>0.97957789227691194</v>
      </c>
      <c r="AO239" s="34">
        <f>VLOOKUP($A239,'Annual_Prices-Nominal'!$A$4:$CH$39,MATCH('Forecast-Peak_OffPeak-Nominal'!AO$3,'Annual_Prices-Nominal'!$A$3:$CH$3,0),FALSE)</f>
        <v>2</v>
      </c>
      <c r="AP239" s="35">
        <f>VLOOKUP($A239,'Annual_Prices-Nominal'!$A$4:$CH$39,MATCH('Forecast-Peak_OffPeak-Nominal'!AP$3,'Annual_Prices-Nominal'!$A$3:$CH$3,0),FALSE)</f>
        <v>2</v>
      </c>
      <c r="AQ239" s="36">
        <f>IF(AND(MONTH($B239)&gt;=5,MONTH($B239)&lt;=9),VLOOKUP($A239,'Annual_Prices-Nominal'!$A$1:$AQ$39,MATCH('Forecast-Peak_OffPeak-Nominal'!AQ$2,'Annual_Prices-Nominal'!$A$2:$AQ$2,0),FALSE),0)</f>
        <v>365</v>
      </c>
      <c r="AR239" s="37">
        <f>IF(AND(MONTH($B239)&gt;=5,MONTH($B239)&lt;=9),VLOOKUP($A239,'Annual_Prices-Nominal'!$A$1:$AQ$39,MATCH('Forecast-Peak_OffPeak-Nominal'!AR$2,'Annual_Prices-Nominal'!$A$2:$AQ$2,0),FALSE),0)</f>
        <v>2500</v>
      </c>
      <c r="AT239" s="83">
        <f>VLOOKUP($A239,'Annual_Prices-Nominal'!$A$4:$CH$39,MATCH('Forecast-Peak_OffPeak-Nominal'!AT$3,'Annual_Prices-Nominal'!$A$3:$CH$3,0),FALSE)</f>
        <v>24.85</v>
      </c>
      <c r="AU239" s="38">
        <f>VLOOKUP($A239,'Annual_Prices-Nominal'!$A$4:$CH$39,MATCH('Forecast-Peak_OffPeak-Nominal'!AU$3,'Annual_Prices-Nominal'!$A$3:$CH$3,0),FALSE)</f>
        <v>24.85</v>
      </c>
      <c r="AV239" s="38">
        <f>VLOOKUP($A239,'Annual_Prices-Nominal'!$A$4:$CH$39,MATCH('Forecast-Peak_OffPeak-Nominal'!AV$3,'Annual_Prices-Nominal'!$A$3:$CH$3,0),FALSE)</f>
        <v>0</v>
      </c>
      <c r="AX239" s="31">
        <f t="shared" si="24"/>
        <v>10.139602150537634</v>
      </c>
      <c r="AY239" s="32">
        <f t="shared" si="25"/>
        <v>10.895541052631579</v>
      </c>
      <c r="AZ239" s="32">
        <f t="shared" si="26"/>
        <v>11.086919999999999</v>
      </c>
      <c r="BA239" s="32">
        <f t="shared" si="27"/>
        <v>7.3359840954274347</v>
      </c>
      <c r="BB239" s="32">
        <f t="shared" si="28"/>
        <v>7.2345924453280315</v>
      </c>
      <c r="BC239" s="38">
        <f t="shared" si="29"/>
        <v>7.1756487025948115</v>
      </c>
      <c r="BE239" s="60">
        <v>253.84365351158354</v>
      </c>
      <c r="BF239" s="38">
        <v>337.23258599233321</v>
      </c>
      <c r="BH239" s="31">
        <f>VLOOKUP($A239,'Annual_Prices-Nominal'!$A:$CA,MATCH(BH$3,'Annual_Prices-Nominal'!$A$3:$CA$3,0),0)</f>
        <v>39</v>
      </c>
      <c r="BI239" s="31">
        <f>VLOOKUP($A239,'Annual_Prices-Nominal'!$A:$CA,MATCH(BI$3,'Annual_Prices-Nominal'!$A$3:$CA$3,0),0)</f>
        <v>2.2477140000000002</v>
      </c>
      <c r="BJ239" s="32">
        <f>VLOOKUP($A239,'Annual_Prices-Nominal'!$A:$CA,MATCH(BJ$3,'Annual_Prices-Nominal'!$A$3:$CA$3,0),0)</f>
        <v>2.2477140000000002</v>
      </c>
      <c r="BK239" s="32">
        <f>VLOOKUP($A239,'Annual_Prices-Nominal'!$A:$CA,MATCH(BK$3,'Annual_Prices-Nominal'!$A$3:$CA$3,0),0)</f>
        <v>14.65</v>
      </c>
      <c r="BL239" s="32">
        <f>VLOOKUP($A239,'Annual_Prices-Nominal'!$A:$CA,MATCH(BL$3,'Annual_Prices-Nominal'!$A$3:$CA$3,0),0)</f>
        <v>14.65</v>
      </c>
      <c r="BM239" s="32">
        <f>VLOOKUP($A239,'Annual_Prices-Nominal'!$A:$CA,MATCH(BM$3,'Annual_Prices-Nominal'!$A$3:$CA$3,0),0)</f>
        <v>4.3899999999999997</v>
      </c>
      <c r="BN239" s="32">
        <f>VLOOKUP($A239,'Annual_Prices-Nominal'!$A:$CA,MATCH(BN$3,'Annual_Prices-Nominal'!$A$3:$CA$3,0),0)</f>
        <v>4.3899999999999997</v>
      </c>
      <c r="BO239" s="32">
        <f>VLOOKUP($A239,'Annual_Prices-Nominal'!$A:$CA,MATCH(BO$3,'Annual_Prices-Nominal'!$A$3:$CA$3,0),0)</f>
        <v>4.3899999999999997</v>
      </c>
      <c r="BP239" s="32">
        <f>VLOOKUP($A239,'Annual_Prices-Nominal'!$A:$CA,MATCH(BP$3,'Annual_Prices-Nominal'!$A$3:$CA$3,0),0)</f>
        <v>4.3899999999999997</v>
      </c>
      <c r="BQ239" s="32">
        <f>VLOOKUP($A239,'Annual_Prices-Nominal'!$A:$CA,MATCH(BQ$3,'Annual_Prices-Nominal'!$A$3:$CA$3,0),0)</f>
        <v>14.65</v>
      </c>
      <c r="BR239" s="32">
        <f>VLOOKUP($A239,'Annual_Prices-Nominal'!$A:$CA,MATCH(BR$3,'Annual_Prices-Nominal'!$A$3:$CA$3,0),0)</f>
        <v>23.44</v>
      </c>
      <c r="BS239" s="32">
        <f>VLOOKUP($A239,'Annual_Prices-Nominal'!$A:$CA,MATCH(BS$3,'Annual_Prices-Nominal'!$A$3:$CA$3,0),0)</f>
        <v>21.97</v>
      </c>
      <c r="BT239" s="32">
        <f>VLOOKUP($A239,'Annual_Prices-Nominal'!$A:$CA,MATCH(BT$3,'Annual_Prices-Nominal'!$A$3:$CA$3,0),0)</f>
        <v>17.579999999999998</v>
      </c>
      <c r="BU239" s="32">
        <f>VLOOKUP($A239,'Annual_Prices-Nominal'!$A:$CA,MATCH(BU$3,'Annual_Prices-Nominal'!$A$3:$CA$3,0),0)</f>
        <v>17.579999999999998</v>
      </c>
      <c r="BV239" s="32">
        <f>VLOOKUP($A239,'Annual_Prices-Nominal'!$A:$CA,MATCH(BV$3,'Annual_Prices-Nominal'!$A$3:$CA$3,0),0)</f>
        <v>17.579999999999998</v>
      </c>
      <c r="BW239" s="32">
        <f>VLOOKUP($A239,'Annual_Prices-Nominal'!$A:$CA,MATCH(BW$3,'Annual_Prices-Nominal'!$A$3:$CA$3,0),0)</f>
        <v>17.579999999999998</v>
      </c>
      <c r="BX239" s="32">
        <f>VLOOKUP($A239,'Annual_Prices-Nominal'!$A:$CA,MATCH(BX$3,'Annual_Prices-Nominal'!$A$3:$CA$3,0),0)</f>
        <v>5.86</v>
      </c>
      <c r="BY239" s="32">
        <f>VLOOKUP($A239,'Annual_Prices-Nominal'!$A:$CA,MATCH(BY$3,'Annual_Prices-Nominal'!$A$3:$CA$3,0),0)</f>
        <v>4.3899999999999997</v>
      </c>
      <c r="BZ239" s="32">
        <f>VLOOKUP($A239,'Annual_Prices-Nominal'!$A:$CA,MATCH(BZ$3,'Annual_Prices-Nominal'!$A$3:$CA$3,0),0)</f>
        <v>4.3899999999999997</v>
      </c>
      <c r="CA239" s="32">
        <f>VLOOKUP($A239,'Annual_Prices-Nominal'!$A:$CA,MATCH(CA$3,'Annual_Prices-Nominal'!$A$3:$CA$3,0),0)</f>
        <v>4.170941</v>
      </c>
      <c r="CB239" s="38">
        <f>VLOOKUP($A239,'Annual_Prices-Nominal'!$A:$CA,MATCH(CB$3,'Annual_Prices-Nominal'!$A$3:$CA$3,0),0)</f>
        <v>1.0362309999999999</v>
      </c>
      <c r="CD239" s="39">
        <f>VLOOKUP($A239,GDP!$A$8:$D$50,3,0)</f>
        <v>2.0335317327796004E-2</v>
      </c>
    </row>
    <row r="240" spans="1:82" ht="14.4" x14ac:dyDescent="0.3">
      <c r="A240" s="23">
        <f t="shared" si="30"/>
        <v>2042</v>
      </c>
      <c r="B240" s="27">
        <f t="shared" si="31"/>
        <v>52110</v>
      </c>
      <c r="C240" s="31">
        <v>42.765729999999998</v>
      </c>
      <c r="D240" s="32">
        <v>37.979689999999998</v>
      </c>
      <c r="E240" s="32">
        <v>52.055630000000001</v>
      </c>
      <c r="F240" s="32">
        <v>43.669820000000001</v>
      </c>
      <c r="G240" s="32">
        <v>52.389330000000001</v>
      </c>
      <c r="H240" s="32">
        <v>42.926209999999998</v>
      </c>
      <c r="I240" s="32">
        <v>42.3</v>
      </c>
      <c r="J240" s="32">
        <v>37.92</v>
      </c>
      <c r="K240" s="32">
        <v>41.89</v>
      </c>
      <c r="L240" s="32">
        <v>37.64</v>
      </c>
      <c r="M240" s="32">
        <v>41.33</v>
      </c>
      <c r="N240" s="32">
        <v>37.58</v>
      </c>
      <c r="P240" s="32">
        <f>VLOOKUP($A240,'Annual_Prices-Nominal'!$A$4:$X$39,MATCH('Forecast-Peak_OffPeak-Nominal'!P$3,'Annual_Prices-Nominal'!$A$3:$X$3,0),FALSE)</f>
        <v>99.823999999999998</v>
      </c>
      <c r="Q240" s="32">
        <f>VLOOKUP($A240,'Annual_Prices-Nominal'!$A$4:$X$39,MATCH('Forecast-Peak_OffPeak-Nominal'!Q$3,'Annual_Prices-Nominal'!$A$3:$X$3,0),FALSE)</f>
        <v>100.67</v>
      </c>
      <c r="R240" s="32">
        <f>VLOOKUP($A240,'Annual_Prices-Nominal'!$A$4:$X$39,MATCH('Forecast-Peak_OffPeak-Nominal'!R$3,'Annual_Prices-Nominal'!$A$3:$X$3,0),FALSE)</f>
        <v>99.03</v>
      </c>
      <c r="S240" s="32">
        <f>VLOOKUP($A240,'Annual_Prices-Nominal'!$A$4:$X$39,MATCH('Forecast-Peak_OffPeak-Nominal'!S$3,'Annual_Prices-Nominal'!$A$3:$X$3,0),FALSE)</f>
        <v>98.09</v>
      </c>
      <c r="T240" s="32">
        <f>VLOOKUP($A240,'Annual_Prices-Nominal'!$A$4:$X$39,MATCH('Forecast-Peak_OffPeak-Nominal'!T$3,'Annual_Prices-Nominal'!$A$3:$X$3,0),FALSE)</f>
        <v>54.960435061471514</v>
      </c>
      <c r="U240" s="32">
        <f>VLOOKUP($A240,'Annual_Prices-Nominal'!$A$4:$X$39,MATCH('Forecast-Peak_OffPeak-Nominal'!U$3,'Annual_Prices-Nominal'!$A$3:$X$3,0),FALSE)</f>
        <v>59.25</v>
      </c>
      <c r="V240" s="32">
        <f>VLOOKUP($A240,'Annual_Prices-Nominal'!$A$4:$X$39,MATCH('Forecast-Peak_OffPeak-Nominal'!V$3,'Annual_Prices-Nominal'!$A$3:$X$3,0),FALSE)</f>
        <v>55.526003478260861</v>
      </c>
      <c r="W240" s="32">
        <f>VLOOKUP($A240,'Annual_Prices-Nominal'!$A$4:$X$39,MATCH('Forecast-Peak_OffPeak-Nominal'!W$3,'Annual_Prices-Nominal'!$A$3:$X$3,0),FALSE)</f>
        <v>23.05</v>
      </c>
      <c r="X240" s="32">
        <f>VLOOKUP($A240,'Annual_Prices-Nominal'!$A$4:$X$39,MATCH('Forecast-Peak_OffPeak-Nominal'!X$3,'Annual_Prices-Nominal'!$A$3:$X$3,0),FALSE)</f>
        <v>19.79</v>
      </c>
      <c r="Y240" s="38">
        <f>VLOOKUP($A240,'Annual_Prices-Nominal'!$A$4:$X$39,MATCH('Forecast-Peak_OffPeak-Nominal'!Y$3,'Annual_Prices-Nominal'!$A$3:$X$3,0),FALSE)</f>
        <v>50.136595744680854</v>
      </c>
      <c r="AA240" s="31">
        <v>5.05</v>
      </c>
      <c r="AB240" s="32">
        <v>4.68</v>
      </c>
      <c r="AC240" s="32">
        <v>4.59</v>
      </c>
      <c r="AD240" s="32">
        <v>5.04</v>
      </c>
      <c r="AE240" s="32">
        <v>5.05</v>
      </c>
      <c r="AF240" s="32">
        <v>4.74</v>
      </c>
      <c r="AG240" s="38">
        <v>0.43603935054116461</v>
      </c>
      <c r="AI240" s="32">
        <v>5.4250414295015883</v>
      </c>
      <c r="AJ240" s="38">
        <v>5.0884800366289724</v>
      </c>
      <c r="AL240" s="33">
        <v>0.75930499674877638</v>
      </c>
      <c r="AM240" s="33">
        <v>0.98535235926937881</v>
      </c>
      <c r="AO240" s="34">
        <f>VLOOKUP($A240,'Annual_Prices-Nominal'!$A$4:$CH$39,MATCH('Forecast-Peak_OffPeak-Nominal'!AO$3,'Annual_Prices-Nominal'!$A$3:$CH$3,0),FALSE)</f>
        <v>2</v>
      </c>
      <c r="AP240" s="35">
        <f>VLOOKUP($A240,'Annual_Prices-Nominal'!$A$4:$CH$39,MATCH('Forecast-Peak_OffPeak-Nominal'!AP$3,'Annual_Prices-Nominal'!$A$3:$CH$3,0),FALSE)</f>
        <v>2</v>
      </c>
      <c r="AQ240" s="36">
        <f>IF(AND(MONTH($B240)&gt;=5,MONTH($B240)&lt;=9),VLOOKUP($A240,'Annual_Prices-Nominal'!$A$1:$AQ$39,MATCH('Forecast-Peak_OffPeak-Nominal'!AQ$2,'Annual_Prices-Nominal'!$A$2:$AQ$2,0),FALSE),0)</f>
        <v>365</v>
      </c>
      <c r="AR240" s="37">
        <f>IF(AND(MONTH($B240)&gt;=5,MONTH($B240)&lt;=9),VLOOKUP($A240,'Annual_Prices-Nominal'!$A$1:$AQ$39,MATCH('Forecast-Peak_OffPeak-Nominal'!AR$2,'Annual_Prices-Nominal'!$A$2:$AQ$2,0),FALSE),0)</f>
        <v>2500</v>
      </c>
      <c r="AT240" s="83">
        <f>VLOOKUP($A240,'Annual_Prices-Nominal'!$A$4:$CH$39,MATCH('Forecast-Peak_OffPeak-Nominal'!AT$3,'Annual_Prices-Nominal'!$A$3:$CH$3,0),FALSE)</f>
        <v>24.85</v>
      </c>
      <c r="AU240" s="38">
        <f>VLOOKUP($A240,'Annual_Prices-Nominal'!$A$4:$CH$39,MATCH('Forecast-Peak_OffPeak-Nominal'!AU$3,'Annual_Prices-Nominal'!$A$3:$CH$3,0),FALSE)</f>
        <v>24.85</v>
      </c>
      <c r="AV240" s="38">
        <f>VLOOKUP($A240,'Annual_Prices-Nominal'!$A$4:$CH$39,MATCH('Forecast-Peak_OffPeak-Nominal'!AV$3,'Annual_Prices-Nominal'!$A$3:$CH$3,0),FALSE)</f>
        <v>0</v>
      </c>
      <c r="AX240" s="31">
        <f t="shared" si="24"/>
        <v>9.1379764957264964</v>
      </c>
      <c r="AY240" s="32">
        <f t="shared" si="25"/>
        <v>10.982200421940927</v>
      </c>
      <c r="AZ240" s="32">
        <f t="shared" si="26"/>
        <v>11.052601265822785</v>
      </c>
      <c r="BA240" s="32">
        <f t="shared" si="27"/>
        <v>8.3762376237623766</v>
      </c>
      <c r="BB240" s="32">
        <f t="shared" si="28"/>
        <v>8.2950495049504962</v>
      </c>
      <c r="BC240" s="38">
        <f t="shared" si="29"/>
        <v>8.2003968253968242</v>
      </c>
      <c r="BE240" s="60">
        <v>253.84365351158354</v>
      </c>
      <c r="BF240" s="38">
        <v>337.23258599233321</v>
      </c>
      <c r="BH240" s="31">
        <f>VLOOKUP($A240,'Annual_Prices-Nominal'!$A:$CA,MATCH(BH$3,'Annual_Prices-Nominal'!$A$3:$CA$3,0),0)</f>
        <v>39</v>
      </c>
      <c r="BI240" s="31">
        <f>VLOOKUP($A240,'Annual_Prices-Nominal'!$A:$CA,MATCH(BI$3,'Annual_Prices-Nominal'!$A$3:$CA$3,0),0)</f>
        <v>2.2477140000000002</v>
      </c>
      <c r="BJ240" s="32">
        <f>VLOOKUP($A240,'Annual_Prices-Nominal'!$A:$CA,MATCH(BJ$3,'Annual_Prices-Nominal'!$A$3:$CA$3,0),0)</f>
        <v>2.2477140000000002</v>
      </c>
      <c r="BK240" s="32">
        <f>VLOOKUP($A240,'Annual_Prices-Nominal'!$A:$CA,MATCH(BK$3,'Annual_Prices-Nominal'!$A$3:$CA$3,0),0)</f>
        <v>14.65</v>
      </c>
      <c r="BL240" s="32">
        <f>VLOOKUP($A240,'Annual_Prices-Nominal'!$A:$CA,MATCH(BL$3,'Annual_Prices-Nominal'!$A$3:$CA$3,0),0)</f>
        <v>14.65</v>
      </c>
      <c r="BM240" s="32">
        <f>VLOOKUP($A240,'Annual_Prices-Nominal'!$A:$CA,MATCH(BM$3,'Annual_Prices-Nominal'!$A$3:$CA$3,0),0)</f>
        <v>4.3899999999999997</v>
      </c>
      <c r="BN240" s="32">
        <f>VLOOKUP($A240,'Annual_Prices-Nominal'!$A:$CA,MATCH(BN$3,'Annual_Prices-Nominal'!$A$3:$CA$3,0),0)</f>
        <v>4.3899999999999997</v>
      </c>
      <c r="BO240" s="32">
        <f>VLOOKUP($A240,'Annual_Prices-Nominal'!$A:$CA,MATCH(BO$3,'Annual_Prices-Nominal'!$A$3:$CA$3,0),0)</f>
        <v>4.3899999999999997</v>
      </c>
      <c r="BP240" s="32">
        <f>VLOOKUP($A240,'Annual_Prices-Nominal'!$A:$CA,MATCH(BP$3,'Annual_Prices-Nominal'!$A$3:$CA$3,0),0)</f>
        <v>4.3899999999999997</v>
      </c>
      <c r="BQ240" s="32">
        <f>VLOOKUP($A240,'Annual_Prices-Nominal'!$A:$CA,MATCH(BQ$3,'Annual_Prices-Nominal'!$A$3:$CA$3,0),0)</f>
        <v>14.65</v>
      </c>
      <c r="BR240" s="32">
        <f>VLOOKUP($A240,'Annual_Prices-Nominal'!$A:$CA,MATCH(BR$3,'Annual_Prices-Nominal'!$A$3:$CA$3,0),0)</f>
        <v>23.44</v>
      </c>
      <c r="BS240" s="32">
        <f>VLOOKUP($A240,'Annual_Prices-Nominal'!$A:$CA,MATCH(BS$3,'Annual_Prices-Nominal'!$A$3:$CA$3,0),0)</f>
        <v>21.97</v>
      </c>
      <c r="BT240" s="32">
        <f>VLOOKUP($A240,'Annual_Prices-Nominal'!$A:$CA,MATCH(BT$3,'Annual_Prices-Nominal'!$A$3:$CA$3,0),0)</f>
        <v>17.579999999999998</v>
      </c>
      <c r="BU240" s="32">
        <f>VLOOKUP($A240,'Annual_Prices-Nominal'!$A:$CA,MATCH(BU$3,'Annual_Prices-Nominal'!$A$3:$CA$3,0),0)</f>
        <v>17.579999999999998</v>
      </c>
      <c r="BV240" s="32">
        <f>VLOOKUP($A240,'Annual_Prices-Nominal'!$A:$CA,MATCH(BV$3,'Annual_Prices-Nominal'!$A$3:$CA$3,0),0)</f>
        <v>17.579999999999998</v>
      </c>
      <c r="BW240" s="32">
        <f>VLOOKUP($A240,'Annual_Prices-Nominal'!$A:$CA,MATCH(BW$3,'Annual_Prices-Nominal'!$A$3:$CA$3,0),0)</f>
        <v>17.579999999999998</v>
      </c>
      <c r="BX240" s="32">
        <f>VLOOKUP($A240,'Annual_Prices-Nominal'!$A:$CA,MATCH(BX$3,'Annual_Prices-Nominal'!$A$3:$CA$3,0),0)</f>
        <v>5.86</v>
      </c>
      <c r="BY240" s="32">
        <f>VLOOKUP($A240,'Annual_Prices-Nominal'!$A:$CA,MATCH(BY$3,'Annual_Prices-Nominal'!$A$3:$CA$3,0),0)</f>
        <v>4.3899999999999997</v>
      </c>
      <c r="BZ240" s="32">
        <f>VLOOKUP($A240,'Annual_Prices-Nominal'!$A:$CA,MATCH(BZ$3,'Annual_Prices-Nominal'!$A$3:$CA$3,0),0)</f>
        <v>4.3899999999999997</v>
      </c>
      <c r="CA240" s="32">
        <f>VLOOKUP($A240,'Annual_Prices-Nominal'!$A:$CA,MATCH(CA$3,'Annual_Prices-Nominal'!$A$3:$CA$3,0),0)</f>
        <v>4.170941</v>
      </c>
      <c r="CB240" s="38">
        <f>VLOOKUP($A240,'Annual_Prices-Nominal'!$A:$CA,MATCH(CB$3,'Annual_Prices-Nominal'!$A$3:$CA$3,0),0)</f>
        <v>1.0362309999999999</v>
      </c>
      <c r="CD240" s="39">
        <f>VLOOKUP($A240,GDP!$A$8:$D$50,3,0)</f>
        <v>2.0335317327796004E-2</v>
      </c>
    </row>
    <row r="241" spans="1:82" ht="14.4" x14ac:dyDescent="0.3">
      <c r="A241" s="23">
        <f t="shared" si="30"/>
        <v>2042</v>
      </c>
      <c r="B241" s="27">
        <f t="shared" si="31"/>
        <v>52140</v>
      </c>
      <c r="C241" s="31">
        <v>38.151789999999998</v>
      </c>
      <c r="D241" s="32">
        <v>37.091329999999999</v>
      </c>
      <c r="E241" s="32">
        <v>42.548879999999997</v>
      </c>
      <c r="F241" s="32">
        <v>40.126080000000002</v>
      </c>
      <c r="G241" s="32">
        <v>43.022709999999996</v>
      </c>
      <c r="H241" s="32">
        <v>39.617730000000002</v>
      </c>
      <c r="I241" s="32">
        <v>34.950000000000003</v>
      </c>
      <c r="J241" s="32">
        <v>36.14</v>
      </c>
      <c r="K241" s="32">
        <v>34.76</v>
      </c>
      <c r="L241" s="32">
        <v>36.090000000000003</v>
      </c>
      <c r="M241" s="32">
        <v>33.869999999999997</v>
      </c>
      <c r="N241" s="32">
        <v>35.68</v>
      </c>
      <c r="P241" s="32">
        <f>VLOOKUP($A241,'Annual_Prices-Nominal'!$A$4:$X$39,MATCH('Forecast-Peak_OffPeak-Nominal'!P$3,'Annual_Prices-Nominal'!$A$3:$X$3,0),FALSE)</f>
        <v>99.823999999999998</v>
      </c>
      <c r="Q241" s="32">
        <f>VLOOKUP($A241,'Annual_Prices-Nominal'!$A$4:$X$39,MATCH('Forecast-Peak_OffPeak-Nominal'!Q$3,'Annual_Prices-Nominal'!$A$3:$X$3,0),FALSE)</f>
        <v>100.67</v>
      </c>
      <c r="R241" s="32">
        <f>VLOOKUP($A241,'Annual_Prices-Nominal'!$A$4:$X$39,MATCH('Forecast-Peak_OffPeak-Nominal'!R$3,'Annual_Prices-Nominal'!$A$3:$X$3,0),FALSE)</f>
        <v>99.03</v>
      </c>
      <c r="S241" s="32">
        <f>VLOOKUP($A241,'Annual_Prices-Nominal'!$A$4:$X$39,MATCH('Forecast-Peak_OffPeak-Nominal'!S$3,'Annual_Prices-Nominal'!$A$3:$X$3,0),FALSE)</f>
        <v>98.09</v>
      </c>
      <c r="T241" s="32">
        <f>VLOOKUP($A241,'Annual_Prices-Nominal'!$A$4:$X$39,MATCH('Forecast-Peak_OffPeak-Nominal'!T$3,'Annual_Prices-Nominal'!$A$3:$X$3,0),FALSE)</f>
        <v>54.960435061471514</v>
      </c>
      <c r="U241" s="32">
        <f>VLOOKUP($A241,'Annual_Prices-Nominal'!$A$4:$X$39,MATCH('Forecast-Peak_OffPeak-Nominal'!U$3,'Annual_Prices-Nominal'!$A$3:$X$3,0),FALSE)</f>
        <v>59.25</v>
      </c>
      <c r="V241" s="32">
        <f>VLOOKUP($A241,'Annual_Prices-Nominal'!$A$4:$X$39,MATCH('Forecast-Peak_OffPeak-Nominal'!V$3,'Annual_Prices-Nominal'!$A$3:$X$3,0),FALSE)</f>
        <v>55.526003478260861</v>
      </c>
      <c r="W241" s="32">
        <f>VLOOKUP($A241,'Annual_Prices-Nominal'!$A$4:$X$39,MATCH('Forecast-Peak_OffPeak-Nominal'!W$3,'Annual_Prices-Nominal'!$A$3:$X$3,0),FALSE)</f>
        <v>23.05</v>
      </c>
      <c r="X241" s="32">
        <f>VLOOKUP($A241,'Annual_Prices-Nominal'!$A$4:$X$39,MATCH('Forecast-Peak_OffPeak-Nominal'!X$3,'Annual_Prices-Nominal'!$A$3:$X$3,0),FALSE)</f>
        <v>19.79</v>
      </c>
      <c r="Y241" s="38">
        <f>VLOOKUP($A241,'Annual_Prices-Nominal'!$A$4:$X$39,MATCH('Forecast-Peak_OffPeak-Nominal'!Y$3,'Annual_Prices-Nominal'!$A$3:$X$3,0),FALSE)</f>
        <v>50.136595744680854</v>
      </c>
      <c r="AA241" s="31">
        <v>5.09</v>
      </c>
      <c r="AB241" s="32">
        <v>4.74</v>
      </c>
      <c r="AC241" s="32">
        <v>4.66</v>
      </c>
      <c r="AD241" s="32">
        <v>5.0999999999999996</v>
      </c>
      <c r="AE241" s="32">
        <v>5.09</v>
      </c>
      <c r="AF241" s="32">
        <v>4.91</v>
      </c>
      <c r="AG241" s="38">
        <v>0.43603935054116461</v>
      </c>
      <c r="AI241" s="32">
        <v>5.4679299774055483</v>
      </c>
      <c r="AJ241" s="38">
        <v>5.1313685845329324</v>
      </c>
      <c r="AL241" s="33">
        <v>0.74629899518148379</v>
      </c>
      <c r="AM241" s="33">
        <v>0.97234635770208599</v>
      </c>
      <c r="AO241" s="34">
        <f>VLOOKUP($A241,'Annual_Prices-Nominal'!$A$4:$CH$39,MATCH('Forecast-Peak_OffPeak-Nominal'!AO$3,'Annual_Prices-Nominal'!$A$3:$CH$3,0),FALSE)</f>
        <v>2</v>
      </c>
      <c r="AP241" s="35">
        <f>VLOOKUP($A241,'Annual_Prices-Nominal'!$A$4:$CH$39,MATCH('Forecast-Peak_OffPeak-Nominal'!AP$3,'Annual_Prices-Nominal'!$A$3:$CH$3,0),FALSE)</f>
        <v>2</v>
      </c>
      <c r="AQ241" s="36">
        <f>IF(AND(MONTH($B241)&gt;=5,MONTH($B241)&lt;=9),VLOOKUP($A241,'Annual_Prices-Nominal'!$A$1:$AQ$39,MATCH('Forecast-Peak_OffPeak-Nominal'!AQ$2,'Annual_Prices-Nominal'!$A$2:$AQ$2,0),FALSE),0)</f>
        <v>0</v>
      </c>
      <c r="AR241" s="37">
        <f>IF(AND(MONTH($B241)&gt;=5,MONTH($B241)&lt;=9),VLOOKUP($A241,'Annual_Prices-Nominal'!$A$1:$AQ$39,MATCH('Forecast-Peak_OffPeak-Nominal'!AR$2,'Annual_Prices-Nominal'!$A$2:$AQ$2,0),FALSE),0)</f>
        <v>0</v>
      </c>
      <c r="AT241" s="83">
        <f>VLOOKUP($A241,'Annual_Prices-Nominal'!$A$4:$CH$39,MATCH('Forecast-Peak_OffPeak-Nominal'!AT$3,'Annual_Prices-Nominal'!$A$3:$CH$3,0),FALSE)</f>
        <v>24.85</v>
      </c>
      <c r="AU241" s="38">
        <f>VLOOKUP($A241,'Annual_Prices-Nominal'!$A$4:$CH$39,MATCH('Forecast-Peak_OffPeak-Nominal'!AU$3,'Annual_Prices-Nominal'!$A$3:$CH$3,0),FALSE)</f>
        <v>24.85</v>
      </c>
      <c r="AV241" s="38">
        <f>VLOOKUP($A241,'Annual_Prices-Nominal'!$A$4:$CH$39,MATCH('Forecast-Peak_OffPeak-Nominal'!AV$3,'Annual_Prices-Nominal'!$A$3:$CH$3,0),FALSE)</f>
        <v>0</v>
      </c>
      <c r="AX241" s="31">
        <f t="shared" si="24"/>
        <v>8.0489008438818566</v>
      </c>
      <c r="AY241" s="32">
        <f t="shared" si="25"/>
        <v>8.6657596741344189</v>
      </c>
      <c r="AZ241" s="32">
        <f t="shared" si="26"/>
        <v>8.7622627291242345</v>
      </c>
      <c r="BA241" s="32">
        <f t="shared" si="27"/>
        <v>6.8664047151277021</v>
      </c>
      <c r="BB241" s="32">
        <f t="shared" si="28"/>
        <v>6.8290766208251474</v>
      </c>
      <c r="BC241" s="38">
        <f t="shared" si="29"/>
        <v>6.6411764705882357</v>
      </c>
      <c r="BE241" s="60">
        <v>253.84365351158354</v>
      </c>
      <c r="BF241" s="38">
        <v>337.23258599233321</v>
      </c>
      <c r="BH241" s="31">
        <f>VLOOKUP($A241,'Annual_Prices-Nominal'!$A:$CA,MATCH(BH$3,'Annual_Prices-Nominal'!$A$3:$CA$3,0),0)</f>
        <v>39</v>
      </c>
      <c r="BI241" s="31">
        <f>VLOOKUP($A241,'Annual_Prices-Nominal'!$A:$CA,MATCH(BI$3,'Annual_Prices-Nominal'!$A$3:$CA$3,0),0)</f>
        <v>2.2477140000000002</v>
      </c>
      <c r="BJ241" s="32">
        <f>VLOOKUP($A241,'Annual_Prices-Nominal'!$A:$CA,MATCH(BJ$3,'Annual_Prices-Nominal'!$A$3:$CA$3,0),0)</f>
        <v>2.2477140000000002</v>
      </c>
      <c r="BK241" s="32">
        <f>VLOOKUP($A241,'Annual_Prices-Nominal'!$A:$CA,MATCH(BK$3,'Annual_Prices-Nominal'!$A$3:$CA$3,0),0)</f>
        <v>14.65</v>
      </c>
      <c r="BL241" s="32">
        <f>VLOOKUP($A241,'Annual_Prices-Nominal'!$A:$CA,MATCH(BL$3,'Annual_Prices-Nominal'!$A$3:$CA$3,0),0)</f>
        <v>14.65</v>
      </c>
      <c r="BM241" s="32">
        <f>VLOOKUP($A241,'Annual_Prices-Nominal'!$A:$CA,MATCH(BM$3,'Annual_Prices-Nominal'!$A$3:$CA$3,0),0)</f>
        <v>4.3899999999999997</v>
      </c>
      <c r="BN241" s="32">
        <f>VLOOKUP($A241,'Annual_Prices-Nominal'!$A:$CA,MATCH(BN$3,'Annual_Prices-Nominal'!$A$3:$CA$3,0),0)</f>
        <v>4.3899999999999997</v>
      </c>
      <c r="BO241" s="32">
        <f>VLOOKUP($A241,'Annual_Prices-Nominal'!$A:$CA,MATCH(BO$3,'Annual_Prices-Nominal'!$A$3:$CA$3,0),0)</f>
        <v>4.3899999999999997</v>
      </c>
      <c r="BP241" s="32">
        <f>VLOOKUP($A241,'Annual_Prices-Nominal'!$A:$CA,MATCH(BP$3,'Annual_Prices-Nominal'!$A$3:$CA$3,0),0)</f>
        <v>4.3899999999999997</v>
      </c>
      <c r="BQ241" s="32">
        <f>VLOOKUP($A241,'Annual_Prices-Nominal'!$A:$CA,MATCH(BQ$3,'Annual_Prices-Nominal'!$A$3:$CA$3,0),0)</f>
        <v>14.65</v>
      </c>
      <c r="BR241" s="32">
        <f>VLOOKUP($A241,'Annual_Prices-Nominal'!$A:$CA,MATCH(BR$3,'Annual_Prices-Nominal'!$A$3:$CA$3,0),0)</f>
        <v>23.44</v>
      </c>
      <c r="BS241" s="32">
        <f>VLOOKUP($A241,'Annual_Prices-Nominal'!$A:$CA,MATCH(BS$3,'Annual_Prices-Nominal'!$A$3:$CA$3,0),0)</f>
        <v>21.97</v>
      </c>
      <c r="BT241" s="32">
        <f>VLOOKUP($A241,'Annual_Prices-Nominal'!$A:$CA,MATCH(BT$3,'Annual_Prices-Nominal'!$A$3:$CA$3,0),0)</f>
        <v>17.579999999999998</v>
      </c>
      <c r="BU241" s="32">
        <f>VLOOKUP($A241,'Annual_Prices-Nominal'!$A:$CA,MATCH(BU$3,'Annual_Prices-Nominal'!$A$3:$CA$3,0),0)</f>
        <v>17.579999999999998</v>
      </c>
      <c r="BV241" s="32">
        <f>VLOOKUP($A241,'Annual_Prices-Nominal'!$A:$CA,MATCH(BV$3,'Annual_Prices-Nominal'!$A$3:$CA$3,0),0)</f>
        <v>17.579999999999998</v>
      </c>
      <c r="BW241" s="32">
        <f>VLOOKUP($A241,'Annual_Prices-Nominal'!$A:$CA,MATCH(BW$3,'Annual_Prices-Nominal'!$A$3:$CA$3,0),0)</f>
        <v>17.579999999999998</v>
      </c>
      <c r="BX241" s="32">
        <f>VLOOKUP($A241,'Annual_Prices-Nominal'!$A:$CA,MATCH(BX$3,'Annual_Prices-Nominal'!$A$3:$CA$3,0),0)</f>
        <v>5.86</v>
      </c>
      <c r="BY241" s="32">
        <f>VLOOKUP($A241,'Annual_Prices-Nominal'!$A:$CA,MATCH(BY$3,'Annual_Prices-Nominal'!$A$3:$CA$3,0),0)</f>
        <v>4.3899999999999997</v>
      </c>
      <c r="BZ241" s="32">
        <f>VLOOKUP($A241,'Annual_Prices-Nominal'!$A:$CA,MATCH(BZ$3,'Annual_Prices-Nominal'!$A$3:$CA$3,0),0)</f>
        <v>4.3899999999999997</v>
      </c>
      <c r="CA241" s="32">
        <f>VLOOKUP($A241,'Annual_Prices-Nominal'!$A:$CA,MATCH(CA$3,'Annual_Prices-Nominal'!$A$3:$CA$3,0),0)</f>
        <v>4.170941</v>
      </c>
      <c r="CB241" s="38">
        <f>VLOOKUP($A241,'Annual_Prices-Nominal'!$A:$CA,MATCH(CB$3,'Annual_Prices-Nominal'!$A$3:$CA$3,0),0)</f>
        <v>1.0362309999999999</v>
      </c>
      <c r="CD241" s="39">
        <f>VLOOKUP($A241,GDP!$A$8:$D$50,3,0)</f>
        <v>2.0335317327796004E-2</v>
      </c>
    </row>
    <row r="242" spans="1:82" ht="14.4" x14ac:dyDescent="0.3">
      <c r="A242" s="23">
        <f t="shared" si="30"/>
        <v>2042</v>
      </c>
      <c r="B242" s="27">
        <f t="shared" si="31"/>
        <v>52171</v>
      </c>
      <c r="C242" s="31">
        <v>40.235810000000001</v>
      </c>
      <c r="D242" s="32">
        <v>39.372430000000001</v>
      </c>
      <c r="E242" s="32">
        <v>45.426929999999999</v>
      </c>
      <c r="F242" s="32">
        <v>43.673639999999999</v>
      </c>
      <c r="G242" s="32">
        <v>46.706420000000001</v>
      </c>
      <c r="H242" s="32">
        <v>43.945480000000003</v>
      </c>
      <c r="I242" s="32">
        <v>38.630000000000003</v>
      </c>
      <c r="J242" s="32">
        <v>38.369999999999997</v>
      </c>
      <c r="K242" s="32">
        <v>37.96</v>
      </c>
      <c r="L242" s="32">
        <v>37.93</v>
      </c>
      <c r="M242" s="32">
        <v>37.94</v>
      </c>
      <c r="N242" s="32">
        <v>38.07</v>
      </c>
      <c r="P242" s="32">
        <f>VLOOKUP($A242,'Annual_Prices-Nominal'!$A$4:$X$39,MATCH('Forecast-Peak_OffPeak-Nominal'!P$3,'Annual_Prices-Nominal'!$A$3:$X$3,0),FALSE)</f>
        <v>99.823999999999998</v>
      </c>
      <c r="Q242" s="32">
        <f>VLOOKUP($A242,'Annual_Prices-Nominal'!$A$4:$X$39,MATCH('Forecast-Peak_OffPeak-Nominal'!Q$3,'Annual_Prices-Nominal'!$A$3:$X$3,0),FALSE)</f>
        <v>100.67</v>
      </c>
      <c r="R242" s="32">
        <f>VLOOKUP($A242,'Annual_Prices-Nominal'!$A$4:$X$39,MATCH('Forecast-Peak_OffPeak-Nominal'!R$3,'Annual_Prices-Nominal'!$A$3:$X$3,0),FALSE)</f>
        <v>99.03</v>
      </c>
      <c r="S242" s="32">
        <f>VLOOKUP($A242,'Annual_Prices-Nominal'!$A$4:$X$39,MATCH('Forecast-Peak_OffPeak-Nominal'!S$3,'Annual_Prices-Nominal'!$A$3:$X$3,0),FALSE)</f>
        <v>98.09</v>
      </c>
      <c r="T242" s="32">
        <f>VLOOKUP($A242,'Annual_Prices-Nominal'!$A$4:$X$39,MATCH('Forecast-Peak_OffPeak-Nominal'!T$3,'Annual_Prices-Nominal'!$A$3:$X$3,0),FALSE)</f>
        <v>54.960435061471514</v>
      </c>
      <c r="U242" s="32">
        <f>VLOOKUP($A242,'Annual_Prices-Nominal'!$A$4:$X$39,MATCH('Forecast-Peak_OffPeak-Nominal'!U$3,'Annual_Prices-Nominal'!$A$3:$X$3,0),FALSE)</f>
        <v>59.25</v>
      </c>
      <c r="V242" s="32">
        <f>VLOOKUP($A242,'Annual_Prices-Nominal'!$A$4:$X$39,MATCH('Forecast-Peak_OffPeak-Nominal'!V$3,'Annual_Prices-Nominal'!$A$3:$X$3,0),FALSE)</f>
        <v>55.526003478260861</v>
      </c>
      <c r="W242" s="32">
        <f>VLOOKUP($A242,'Annual_Prices-Nominal'!$A$4:$X$39,MATCH('Forecast-Peak_OffPeak-Nominal'!W$3,'Annual_Prices-Nominal'!$A$3:$X$3,0),FALSE)</f>
        <v>23.05</v>
      </c>
      <c r="X242" s="32">
        <f>VLOOKUP($A242,'Annual_Prices-Nominal'!$A$4:$X$39,MATCH('Forecast-Peak_OffPeak-Nominal'!X$3,'Annual_Prices-Nominal'!$A$3:$X$3,0),FALSE)</f>
        <v>19.79</v>
      </c>
      <c r="Y242" s="38">
        <f>VLOOKUP($A242,'Annual_Prices-Nominal'!$A$4:$X$39,MATCH('Forecast-Peak_OffPeak-Nominal'!Y$3,'Annual_Prices-Nominal'!$A$3:$X$3,0),FALSE)</f>
        <v>50.136595744680854</v>
      </c>
      <c r="AA242" s="31">
        <v>5.49</v>
      </c>
      <c r="AB242" s="32">
        <v>4.9400000000000004</v>
      </c>
      <c r="AC242" s="32">
        <v>4.96</v>
      </c>
      <c r="AD242" s="32">
        <v>5.44</v>
      </c>
      <c r="AE242" s="32">
        <v>5.46</v>
      </c>
      <c r="AF242" s="32">
        <v>5.07</v>
      </c>
      <c r="AG242" s="38">
        <v>0.43603935054116461</v>
      </c>
      <c r="AI242" s="32">
        <v>5.8713857160578682</v>
      </c>
      <c r="AJ242" s="38">
        <v>5.5348243231852523</v>
      </c>
      <c r="AL242" s="33">
        <v>0.76811188133393338</v>
      </c>
      <c r="AM242" s="33">
        <v>0.99415924385453558</v>
      </c>
      <c r="AO242" s="34">
        <f>VLOOKUP($A242,'Annual_Prices-Nominal'!$A$4:$CH$39,MATCH('Forecast-Peak_OffPeak-Nominal'!AO$3,'Annual_Prices-Nominal'!$A$3:$CH$3,0),FALSE)</f>
        <v>2</v>
      </c>
      <c r="AP242" s="35">
        <f>VLOOKUP($A242,'Annual_Prices-Nominal'!$A$4:$CH$39,MATCH('Forecast-Peak_OffPeak-Nominal'!AP$3,'Annual_Prices-Nominal'!$A$3:$CH$3,0),FALSE)</f>
        <v>2</v>
      </c>
      <c r="AQ242" s="36">
        <f>IF(AND(MONTH($B242)&gt;=5,MONTH($B242)&lt;=9),VLOOKUP($A242,'Annual_Prices-Nominal'!$A$1:$AQ$39,MATCH('Forecast-Peak_OffPeak-Nominal'!AQ$2,'Annual_Prices-Nominal'!$A$2:$AQ$2,0),FALSE),0)</f>
        <v>0</v>
      </c>
      <c r="AR242" s="37">
        <f>IF(AND(MONTH($B242)&gt;=5,MONTH($B242)&lt;=9),VLOOKUP($A242,'Annual_Prices-Nominal'!$A$1:$AQ$39,MATCH('Forecast-Peak_OffPeak-Nominal'!AR$2,'Annual_Prices-Nominal'!$A$2:$AQ$2,0),FALSE),0)</f>
        <v>0</v>
      </c>
      <c r="AT242" s="83">
        <f>VLOOKUP($A242,'Annual_Prices-Nominal'!$A$4:$CH$39,MATCH('Forecast-Peak_OffPeak-Nominal'!AT$3,'Annual_Prices-Nominal'!$A$3:$CH$3,0),FALSE)</f>
        <v>24.85</v>
      </c>
      <c r="AU242" s="38">
        <f>VLOOKUP($A242,'Annual_Prices-Nominal'!$A$4:$CH$39,MATCH('Forecast-Peak_OffPeak-Nominal'!AU$3,'Annual_Prices-Nominal'!$A$3:$CH$3,0),FALSE)</f>
        <v>24.85</v>
      </c>
      <c r="AV242" s="38">
        <f>VLOOKUP($A242,'Annual_Prices-Nominal'!$A$4:$CH$39,MATCH('Forecast-Peak_OffPeak-Nominal'!AV$3,'Annual_Prices-Nominal'!$A$3:$CH$3,0),FALSE)</f>
        <v>0</v>
      </c>
      <c r="AX242" s="31">
        <f t="shared" si="24"/>
        <v>8.1449008097165994</v>
      </c>
      <c r="AY242" s="32">
        <f t="shared" si="25"/>
        <v>8.9599467455621298</v>
      </c>
      <c r="AZ242" s="32">
        <f t="shared" si="26"/>
        <v>9.2123116370808678</v>
      </c>
      <c r="BA242" s="32">
        <f t="shared" si="27"/>
        <v>7.0750915750915757</v>
      </c>
      <c r="BB242" s="32">
        <f t="shared" si="28"/>
        <v>6.9523809523809526</v>
      </c>
      <c r="BC242" s="38">
        <f t="shared" si="29"/>
        <v>6.9742647058823524</v>
      </c>
      <c r="BE242" s="60">
        <v>253.84365351158354</v>
      </c>
      <c r="BF242" s="38">
        <v>337.23258599233321</v>
      </c>
      <c r="BH242" s="31">
        <f>VLOOKUP($A242,'Annual_Prices-Nominal'!$A:$CA,MATCH(BH$3,'Annual_Prices-Nominal'!$A$3:$CA$3,0),0)</f>
        <v>39</v>
      </c>
      <c r="BI242" s="31">
        <f>VLOOKUP($A242,'Annual_Prices-Nominal'!$A:$CA,MATCH(BI$3,'Annual_Prices-Nominal'!$A$3:$CA$3,0),0)</f>
        <v>2.2477140000000002</v>
      </c>
      <c r="BJ242" s="32">
        <f>VLOOKUP($A242,'Annual_Prices-Nominal'!$A:$CA,MATCH(BJ$3,'Annual_Prices-Nominal'!$A$3:$CA$3,0),0)</f>
        <v>2.2477140000000002</v>
      </c>
      <c r="BK242" s="32">
        <f>VLOOKUP($A242,'Annual_Prices-Nominal'!$A:$CA,MATCH(BK$3,'Annual_Prices-Nominal'!$A$3:$CA$3,0),0)</f>
        <v>14.65</v>
      </c>
      <c r="BL242" s="32">
        <f>VLOOKUP($A242,'Annual_Prices-Nominal'!$A:$CA,MATCH(BL$3,'Annual_Prices-Nominal'!$A$3:$CA$3,0),0)</f>
        <v>14.65</v>
      </c>
      <c r="BM242" s="32">
        <f>VLOOKUP($A242,'Annual_Prices-Nominal'!$A:$CA,MATCH(BM$3,'Annual_Prices-Nominal'!$A$3:$CA$3,0),0)</f>
        <v>4.3899999999999997</v>
      </c>
      <c r="BN242" s="32">
        <f>VLOOKUP($A242,'Annual_Prices-Nominal'!$A:$CA,MATCH(BN$3,'Annual_Prices-Nominal'!$A$3:$CA$3,0),0)</f>
        <v>4.3899999999999997</v>
      </c>
      <c r="BO242" s="32">
        <f>VLOOKUP($A242,'Annual_Prices-Nominal'!$A:$CA,MATCH(BO$3,'Annual_Prices-Nominal'!$A$3:$CA$3,0),0)</f>
        <v>4.3899999999999997</v>
      </c>
      <c r="BP242" s="32">
        <f>VLOOKUP($A242,'Annual_Prices-Nominal'!$A:$CA,MATCH(BP$3,'Annual_Prices-Nominal'!$A$3:$CA$3,0),0)</f>
        <v>4.3899999999999997</v>
      </c>
      <c r="BQ242" s="32">
        <f>VLOOKUP($A242,'Annual_Prices-Nominal'!$A:$CA,MATCH(BQ$3,'Annual_Prices-Nominal'!$A$3:$CA$3,0),0)</f>
        <v>14.65</v>
      </c>
      <c r="BR242" s="32">
        <f>VLOOKUP($A242,'Annual_Prices-Nominal'!$A:$CA,MATCH(BR$3,'Annual_Prices-Nominal'!$A$3:$CA$3,0),0)</f>
        <v>23.44</v>
      </c>
      <c r="BS242" s="32">
        <f>VLOOKUP($A242,'Annual_Prices-Nominal'!$A:$CA,MATCH(BS$3,'Annual_Prices-Nominal'!$A$3:$CA$3,0),0)</f>
        <v>21.97</v>
      </c>
      <c r="BT242" s="32">
        <f>VLOOKUP($A242,'Annual_Prices-Nominal'!$A:$CA,MATCH(BT$3,'Annual_Prices-Nominal'!$A$3:$CA$3,0),0)</f>
        <v>17.579999999999998</v>
      </c>
      <c r="BU242" s="32">
        <f>VLOOKUP($A242,'Annual_Prices-Nominal'!$A:$CA,MATCH(BU$3,'Annual_Prices-Nominal'!$A$3:$CA$3,0),0)</f>
        <v>17.579999999999998</v>
      </c>
      <c r="BV242" s="32">
        <f>VLOOKUP($A242,'Annual_Prices-Nominal'!$A:$CA,MATCH(BV$3,'Annual_Prices-Nominal'!$A$3:$CA$3,0),0)</f>
        <v>17.579999999999998</v>
      </c>
      <c r="BW242" s="32">
        <f>VLOOKUP($A242,'Annual_Prices-Nominal'!$A:$CA,MATCH(BW$3,'Annual_Prices-Nominal'!$A$3:$CA$3,0),0)</f>
        <v>17.579999999999998</v>
      </c>
      <c r="BX242" s="32">
        <f>VLOOKUP($A242,'Annual_Prices-Nominal'!$A:$CA,MATCH(BX$3,'Annual_Prices-Nominal'!$A$3:$CA$3,0),0)</f>
        <v>5.86</v>
      </c>
      <c r="BY242" s="32">
        <f>VLOOKUP($A242,'Annual_Prices-Nominal'!$A:$CA,MATCH(BY$3,'Annual_Prices-Nominal'!$A$3:$CA$3,0),0)</f>
        <v>4.3899999999999997</v>
      </c>
      <c r="BZ242" s="32">
        <f>VLOOKUP($A242,'Annual_Prices-Nominal'!$A:$CA,MATCH(BZ$3,'Annual_Prices-Nominal'!$A$3:$CA$3,0),0)</f>
        <v>4.3899999999999997</v>
      </c>
      <c r="CA242" s="32">
        <f>VLOOKUP($A242,'Annual_Prices-Nominal'!$A:$CA,MATCH(CA$3,'Annual_Prices-Nominal'!$A$3:$CA$3,0),0)</f>
        <v>4.170941</v>
      </c>
      <c r="CB242" s="38">
        <f>VLOOKUP($A242,'Annual_Prices-Nominal'!$A:$CA,MATCH(CB$3,'Annual_Prices-Nominal'!$A$3:$CA$3,0),0)</f>
        <v>1.0362309999999999</v>
      </c>
      <c r="CD242" s="39">
        <f>VLOOKUP($A242,GDP!$A$8:$D$50,3,0)</f>
        <v>2.0335317327796004E-2</v>
      </c>
    </row>
    <row r="243" spans="1:82" ht="14.4" x14ac:dyDescent="0.3">
      <c r="A243" s="23">
        <f t="shared" si="30"/>
        <v>2042</v>
      </c>
      <c r="B243" s="27">
        <f t="shared" si="31"/>
        <v>52201</v>
      </c>
      <c r="C243" s="31">
        <v>47.348390000000002</v>
      </c>
      <c r="D243" s="32">
        <v>46.034759999999999</v>
      </c>
      <c r="E243" s="32">
        <v>50.975920000000002</v>
      </c>
      <c r="F243" s="32">
        <v>50.677489999999999</v>
      </c>
      <c r="G243" s="32">
        <v>52.261389999999999</v>
      </c>
      <c r="H243" s="32">
        <v>51.064279999999997</v>
      </c>
      <c r="I243" s="32">
        <v>41.13</v>
      </c>
      <c r="J243" s="32">
        <v>42.38</v>
      </c>
      <c r="K243" s="32">
        <v>41.06</v>
      </c>
      <c r="L243" s="32">
        <v>42.33</v>
      </c>
      <c r="M243" s="32">
        <v>40.409999999999997</v>
      </c>
      <c r="N243" s="32">
        <v>42.28</v>
      </c>
      <c r="P243" s="32">
        <f>VLOOKUP($A243,'Annual_Prices-Nominal'!$A$4:$X$39,MATCH('Forecast-Peak_OffPeak-Nominal'!P$3,'Annual_Prices-Nominal'!$A$3:$X$3,0),FALSE)</f>
        <v>99.823999999999998</v>
      </c>
      <c r="Q243" s="32">
        <f>VLOOKUP($A243,'Annual_Prices-Nominal'!$A$4:$X$39,MATCH('Forecast-Peak_OffPeak-Nominal'!Q$3,'Annual_Prices-Nominal'!$A$3:$X$3,0),FALSE)</f>
        <v>100.67</v>
      </c>
      <c r="R243" s="32">
        <f>VLOOKUP($A243,'Annual_Prices-Nominal'!$A$4:$X$39,MATCH('Forecast-Peak_OffPeak-Nominal'!R$3,'Annual_Prices-Nominal'!$A$3:$X$3,0),FALSE)</f>
        <v>99.03</v>
      </c>
      <c r="S243" s="32">
        <f>VLOOKUP($A243,'Annual_Prices-Nominal'!$A$4:$X$39,MATCH('Forecast-Peak_OffPeak-Nominal'!S$3,'Annual_Prices-Nominal'!$A$3:$X$3,0),FALSE)</f>
        <v>98.09</v>
      </c>
      <c r="T243" s="32">
        <f>VLOOKUP($A243,'Annual_Prices-Nominal'!$A$4:$X$39,MATCH('Forecast-Peak_OffPeak-Nominal'!T$3,'Annual_Prices-Nominal'!$A$3:$X$3,0),FALSE)</f>
        <v>54.960435061471514</v>
      </c>
      <c r="U243" s="32">
        <f>VLOOKUP($A243,'Annual_Prices-Nominal'!$A$4:$X$39,MATCH('Forecast-Peak_OffPeak-Nominal'!U$3,'Annual_Prices-Nominal'!$A$3:$X$3,0),FALSE)</f>
        <v>59.25</v>
      </c>
      <c r="V243" s="32">
        <f>VLOOKUP($A243,'Annual_Prices-Nominal'!$A$4:$X$39,MATCH('Forecast-Peak_OffPeak-Nominal'!V$3,'Annual_Prices-Nominal'!$A$3:$X$3,0),FALSE)</f>
        <v>55.526003478260861</v>
      </c>
      <c r="W243" s="32">
        <f>VLOOKUP($A243,'Annual_Prices-Nominal'!$A$4:$X$39,MATCH('Forecast-Peak_OffPeak-Nominal'!W$3,'Annual_Prices-Nominal'!$A$3:$X$3,0),FALSE)</f>
        <v>23.05</v>
      </c>
      <c r="X243" s="32">
        <f>VLOOKUP($A243,'Annual_Prices-Nominal'!$A$4:$X$39,MATCH('Forecast-Peak_OffPeak-Nominal'!X$3,'Annual_Prices-Nominal'!$A$3:$X$3,0),FALSE)</f>
        <v>19.79</v>
      </c>
      <c r="Y243" s="38">
        <f>VLOOKUP($A243,'Annual_Prices-Nominal'!$A$4:$X$39,MATCH('Forecast-Peak_OffPeak-Nominal'!Y$3,'Annual_Prices-Nominal'!$A$3:$X$3,0),FALSE)</f>
        <v>50.136595744680854</v>
      </c>
      <c r="AA243" s="31">
        <v>6.01</v>
      </c>
      <c r="AB243" s="32">
        <v>5.67</v>
      </c>
      <c r="AC243" s="32">
        <v>5.33</v>
      </c>
      <c r="AD243" s="32">
        <v>6.18</v>
      </c>
      <c r="AE243" s="32">
        <v>5.98</v>
      </c>
      <c r="AF243" s="32">
        <v>5.8</v>
      </c>
      <c r="AG243" s="38">
        <v>0.43603935054116461</v>
      </c>
      <c r="AI243" s="32">
        <v>6.3925898460315889</v>
      </c>
      <c r="AJ243" s="38">
        <v>6.056028453158973</v>
      </c>
      <c r="AL243" s="33">
        <v>0.75167844743686707</v>
      </c>
      <c r="AM243" s="33">
        <v>0.97772580995746949</v>
      </c>
      <c r="AO243" s="34">
        <f>VLOOKUP($A243,'Annual_Prices-Nominal'!$A$4:$CH$39,MATCH('Forecast-Peak_OffPeak-Nominal'!AO$3,'Annual_Prices-Nominal'!$A$3:$CH$3,0),FALSE)</f>
        <v>2</v>
      </c>
      <c r="AP243" s="35">
        <f>VLOOKUP($A243,'Annual_Prices-Nominal'!$A$4:$CH$39,MATCH('Forecast-Peak_OffPeak-Nominal'!AP$3,'Annual_Prices-Nominal'!$A$3:$CH$3,0),FALSE)</f>
        <v>2</v>
      </c>
      <c r="AQ243" s="36">
        <f>IF(AND(MONTH($B243)&gt;=5,MONTH($B243)&lt;=9),VLOOKUP($A243,'Annual_Prices-Nominal'!$A$1:$AQ$39,MATCH('Forecast-Peak_OffPeak-Nominal'!AQ$2,'Annual_Prices-Nominal'!$A$2:$AQ$2,0),FALSE),0)</f>
        <v>0</v>
      </c>
      <c r="AR243" s="37">
        <f>IF(AND(MONTH($B243)&gt;=5,MONTH($B243)&lt;=9),VLOOKUP($A243,'Annual_Prices-Nominal'!$A$1:$AQ$39,MATCH('Forecast-Peak_OffPeak-Nominal'!AR$2,'Annual_Prices-Nominal'!$A$2:$AQ$2,0),FALSE),0)</f>
        <v>0</v>
      </c>
      <c r="AT243" s="83">
        <f>VLOOKUP($A243,'Annual_Prices-Nominal'!$A$4:$CH$39,MATCH('Forecast-Peak_OffPeak-Nominal'!AT$3,'Annual_Prices-Nominal'!$A$3:$CH$3,0),FALSE)</f>
        <v>24.85</v>
      </c>
      <c r="AU243" s="38">
        <f>VLOOKUP($A243,'Annual_Prices-Nominal'!$A$4:$CH$39,MATCH('Forecast-Peak_OffPeak-Nominal'!AU$3,'Annual_Prices-Nominal'!$A$3:$CH$3,0),FALSE)</f>
        <v>24.85</v>
      </c>
      <c r="AV243" s="38">
        <f>VLOOKUP($A243,'Annual_Prices-Nominal'!$A$4:$CH$39,MATCH('Forecast-Peak_OffPeak-Nominal'!AV$3,'Annual_Prices-Nominal'!$A$3:$CH$3,0),FALSE)</f>
        <v>0</v>
      </c>
      <c r="AX243" s="31">
        <f t="shared" si="24"/>
        <v>8.3506860670194012</v>
      </c>
      <c r="AY243" s="32">
        <f t="shared" si="25"/>
        <v>8.7889517241379309</v>
      </c>
      <c r="AZ243" s="32">
        <f t="shared" si="26"/>
        <v>9.0105844827586203</v>
      </c>
      <c r="BA243" s="32">
        <f t="shared" si="27"/>
        <v>6.8779264214046822</v>
      </c>
      <c r="BB243" s="32">
        <f t="shared" si="28"/>
        <v>6.8662207357859533</v>
      </c>
      <c r="BC243" s="38">
        <f t="shared" si="29"/>
        <v>6.5388349514563107</v>
      </c>
      <c r="BE243" s="60">
        <v>253.84365351158354</v>
      </c>
      <c r="BF243" s="38">
        <v>337.23258599233321</v>
      </c>
      <c r="BH243" s="31">
        <f>VLOOKUP($A243,'Annual_Prices-Nominal'!$A:$CA,MATCH(BH$3,'Annual_Prices-Nominal'!$A$3:$CA$3,0),0)</f>
        <v>39</v>
      </c>
      <c r="BI243" s="31">
        <f>VLOOKUP($A243,'Annual_Prices-Nominal'!$A:$CA,MATCH(BI$3,'Annual_Prices-Nominal'!$A$3:$CA$3,0),0)</f>
        <v>2.2477140000000002</v>
      </c>
      <c r="BJ243" s="32">
        <f>VLOOKUP($A243,'Annual_Prices-Nominal'!$A:$CA,MATCH(BJ$3,'Annual_Prices-Nominal'!$A$3:$CA$3,0),0)</f>
        <v>2.2477140000000002</v>
      </c>
      <c r="BK243" s="32">
        <f>VLOOKUP($A243,'Annual_Prices-Nominal'!$A:$CA,MATCH(BK$3,'Annual_Prices-Nominal'!$A$3:$CA$3,0),0)</f>
        <v>14.65</v>
      </c>
      <c r="BL243" s="32">
        <f>VLOOKUP($A243,'Annual_Prices-Nominal'!$A:$CA,MATCH(BL$3,'Annual_Prices-Nominal'!$A$3:$CA$3,0),0)</f>
        <v>14.65</v>
      </c>
      <c r="BM243" s="32">
        <f>VLOOKUP($A243,'Annual_Prices-Nominal'!$A:$CA,MATCH(BM$3,'Annual_Prices-Nominal'!$A$3:$CA$3,0),0)</f>
        <v>4.3899999999999997</v>
      </c>
      <c r="BN243" s="32">
        <f>VLOOKUP($A243,'Annual_Prices-Nominal'!$A:$CA,MATCH(BN$3,'Annual_Prices-Nominal'!$A$3:$CA$3,0),0)</f>
        <v>4.3899999999999997</v>
      </c>
      <c r="BO243" s="32">
        <f>VLOOKUP($A243,'Annual_Prices-Nominal'!$A:$CA,MATCH(BO$3,'Annual_Prices-Nominal'!$A$3:$CA$3,0),0)</f>
        <v>4.3899999999999997</v>
      </c>
      <c r="BP243" s="32">
        <f>VLOOKUP($A243,'Annual_Prices-Nominal'!$A:$CA,MATCH(BP$3,'Annual_Prices-Nominal'!$A$3:$CA$3,0),0)</f>
        <v>4.3899999999999997</v>
      </c>
      <c r="BQ243" s="32">
        <f>VLOOKUP($A243,'Annual_Prices-Nominal'!$A:$CA,MATCH(BQ$3,'Annual_Prices-Nominal'!$A$3:$CA$3,0),0)</f>
        <v>14.65</v>
      </c>
      <c r="BR243" s="32">
        <f>VLOOKUP($A243,'Annual_Prices-Nominal'!$A:$CA,MATCH(BR$3,'Annual_Prices-Nominal'!$A$3:$CA$3,0),0)</f>
        <v>23.44</v>
      </c>
      <c r="BS243" s="32">
        <f>VLOOKUP($A243,'Annual_Prices-Nominal'!$A:$CA,MATCH(BS$3,'Annual_Prices-Nominal'!$A$3:$CA$3,0),0)</f>
        <v>21.97</v>
      </c>
      <c r="BT243" s="32">
        <f>VLOOKUP($A243,'Annual_Prices-Nominal'!$A:$CA,MATCH(BT$3,'Annual_Prices-Nominal'!$A$3:$CA$3,0),0)</f>
        <v>17.579999999999998</v>
      </c>
      <c r="BU243" s="32">
        <f>VLOOKUP($A243,'Annual_Prices-Nominal'!$A:$CA,MATCH(BU$3,'Annual_Prices-Nominal'!$A$3:$CA$3,0),0)</f>
        <v>17.579999999999998</v>
      </c>
      <c r="BV243" s="32">
        <f>VLOOKUP($A243,'Annual_Prices-Nominal'!$A:$CA,MATCH(BV$3,'Annual_Prices-Nominal'!$A$3:$CA$3,0),0)</f>
        <v>17.579999999999998</v>
      </c>
      <c r="BW243" s="32">
        <f>VLOOKUP($A243,'Annual_Prices-Nominal'!$A:$CA,MATCH(BW$3,'Annual_Prices-Nominal'!$A$3:$CA$3,0),0)</f>
        <v>17.579999999999998</v>
      </c>
      <c r="BX243" s="32">
        <f>VLOOKUP($A243,'Annual_Prices-Nominal'!$A:$CA,MATCH(BX$3,'Annual_Prices-Nominal'!$A$3:$CA$3,0),0)</f>
        <v>5.86</v>
      </c>
      <c r="BY243" s="32">
        <f>VLOOKUP($A243,'Annual_Prices-Nominal'!$A:$CA,MATCH(BY$3,'Annual_Prices-Nominal'!$A$3:$CA$3,0),0)</f>
        <v>4.3899999999999997</v>
      </c>
      <c r="BZ243" s="32">
        <f>VLOOKUP($A243,'Annual_Prices-Nominal'!$A:$CA,MATCH(BZ$3,'Annual_Prices-Nominal'!$A$3:$CA$3,0),0)</f>
        <v>4.3899999999999997</v>
      </c>
      <c r="CA243" s="32">
        <f>VLOOKUP($A243,'Annual_Prices-Nominal'!$A:$CA,MATCH(CA$3,'Annual_Prices-Nominal'!$A$3:$CA$3,0),0)</f>
        <v>4.170941</v>
      </c>
      <c r="CB243" s="38">
        <f>VLOOKUP($A243,'Annual_Prices-Nominal'!$A:$CA,MATCH(CB$3,'Annual_Prices-Nominal'!$A$3:$CA$3,0),0)</f>
        <v>1.0362309999999999</v>
      </c>
      <c r="CD243" s="39">
        <f>VLOOKUP($A243,GDP!$A$8:$D$50,3,0)</f>
        <v>2.0335317327796004E-2</v>
      </c>
    </row>
    <row r="244" spans="1:82" ht="14.4" x14ac:dyDescent="0.3">
      <c r="A244" s="23">
        <f t="shared" si="30"/>
        <v>2043</v>
      </c>
      <c r="B244" s="27">
        <f t="shared" si="31"/>
        <v>52232</v>
      </c>
      <c r="C244" s="31">
        <v>56.972450000000002</v>
      </c>
      <c r="D244" s="32">
        <v>55.845379999999999</v>
      </c>
      <c r="E244" s="32">
        <v>54.582979999999999</v>
      </c>
      <c r="F244" s="32">
        <v>49.834049999999998</v>
      </c>
      <c r="G244" s="32">
        <v>55.647120000000001</v>
      </c>
      <c r="H244" s="32">
        <v>49.856990000000003</v>
      </c>
      <c r="I244" s="32">
        <v>40.83</v>
      </c>
      <c r="J244" s="32">
        <v>40.76</v>
      </c>
      <c r="K244" s="32">
        <v>40.409999999999997</v>
      </c>
      <c r="L244" s="32">
        <v>40.409999999999997</v>
      </c>
      <c r="M244" s="32">
        <v>39.89</v>
      </c>
      <c r="N244" s="32">
        <v>39.630000000000003</v>
      </c>
      <c r="P244" s="32">
        <f>VLOOKUP($A244,'Annual_Prices-Nominal'!$A$4:$X$39,MATCH('Forecast-Peak_OffPeak-Nominal'!P$3,'Annual_Prices-Nominal'!$A$3:$X$3,0),FALSE)</f>
        <v>157.19800000000001</v>
      </c>
      <c r="Q244" s="32">
        <f>VLOOKUP($A244,'Annual_Prices-Nominal'!$A$4:$X$39,MATCH('Forecast-Peak_OffPeak-Nominal'!Q$3,'Annual_Prices-Nominal'!$A$3:$X$3,0),FALSE)</f>
        <v>158.53</v>
      </c>
      <c r="R244" s="32">
        <f>VLOOKUP($A244,'Annual_Prices-Nominal'!$A$4:$X$39,MATCH('Forecast-Peak_OffPeak-Nominal'!R$3,'Annual_Prices-Nominal'!$A$3:$X$3,0),FALSE)</f>
        <v>155.74</v>
      </c>
      <c r="S244" s="32">
        <f>VLOOKUP($A244,'Annual_Prices-Nominal'!$A$4:$X$39,MATCH('Forecast-Peak_OffPeak-Nominal'!S$3,'Annual_Prices-Nominal'!$A$3:$X$3,0),FALSE)</f>
        <v>154.80000000000001</v>
      </c>
      <c r="T244" s="32">
        <f>VLOOKUP($A244,'Annual_Prices-Nominal'!$A$4:$X$39,MATCH('Forecast-Peak_OffPeak-Nominal'!T$3,'Annual_Prices-Nominal'!$A$3:$X$3,0),FALSE)</f>
        <v>56.096824517376611</v>
      </c>
      <c r="U244" s="32">
        <f>VLOOKUP($A244,'Annual_Prices-Nominal'!$A$4:$X$39,MATCH('Forecast-Peak_OffPeak-Nominal'!U$3,'Annual_Prices-Nominal'!$A$3:$X$3,0),FALSE)</f>
        <v>72.23</v>
      </c>
      <c r="V244" s="32">
        <f>VLOOKUP($A244,'Annual_Prices-Nominal'!$A$4:$X$39,MATCH('Forecast-Peak_OffPeak-Nominal'!V$3,'Annual_Prices-Nominal'!$A$3:$X$3,0),FALSE)</f>
        <v>56.607130434782604</v>
      </c>
      <c r="W244" s="32">
        <f>VLOOKUP($A244,'Annual_Prices-Nominal'!$A$4:$X$39,MATCH('Forecast-Peak_OffPeak-Nominal'!W$3,'Annual_Prices-Nominal'!$A$3:$X$3,0),FALSE)</f>
        <v>23.76</v>
      </c>
      <c r="X244" s="32">
        <f>VLOOKUP($A244,'Annual_Prices-Nominal'!$A$4:$X$39,MATCH('Forecast-Peak_OffPeak-Nominal'!X$3,'Annual_Prices-Nominal'!$A$3:$X$3,0),FALSE)</f>
        <v>20.39</v>
      </c>
      <c r="Y244" s="38">
        <f>VLOOKUP($A244,'Annual_Prices-Nominal'!$A$4:$X$39,MATCH('Forecast-Peak_OffPeak-Nominal'!Y$3,'Annual_Prices-Nominal'!$A$3:$X$3,0),FALSE)</f>
        <v>51.142297872340421</v>
      </c>
      <c r="AA244" s="31">
        <v>5.86</v>
      </c>
      <c r="AB244" s="32">
        <v>5.59</v>
      </c>
      <c r="AC244" s="32">
        <v>5.39</v>
      </c>
      <c r="AD244" s="32">
        <v>6.1</v>
      </c>
      <c r="AE244" s="32">
        <v>5.83</v>
      </c>
      <c r="AF244" s="32">
        <v>5.79</v>
      </c>
      <c r="AG244" s="38">
        <v>0.44450278224882311</v>
      </c>
      <c r="AI244" s="32">
        <v>6.2222657747200101</v>
      </c>
      <c r="AJ244" s="38">
        <v>5.9009205108796516</v>
      </c>
      <c r="AL244" s="33">
        <v>0.78493400117730128</v>
      </c>
      <c r="AM244" s="33">
        <v>1.013653982057009</v>
      </c>
      <c r="AO244" s="34">
        <f>VLOOKUP($A244,'Annual_Prices-Nominal'!$A$4:$CH$39,MATCH('Forecast-Peak_OffPeak-Nominal'!AO$3,'Annual_Prices-Nominal'!$A$3:$CH$3,0),FALSE)</f>
        <v>2</v>
      </c>
      <c r="AP244" s="35">
        <f>VLOOKUP($A244,'Annual_Prices-Nominal'!$A$4:$CH$39,MATCH('Forecast-Peak_OffPeak-Nominal'!AP$3,'Annual_Prices-Nominal'!$A$3:$CH$3,0),FALSE)</f>
        <v>2</v>
      </c>
      <c r="AQ244" s="36">
        <f>IF(AND(MONTH($B244)&gt;=5,MONTH($B244)&lt;=9),VLOOKUP($A244,'Annual_Prices-Nominal'!$A$1:$AQ$39,MATCH('Forecast-Peak_OffPeak-Nominal'!AQ$2,'Annual_Prices-Nominal'!$A$2:$AQ$2,0),FALSE),0)</f>
        <v>0</v>
      </c>
      <c r="AR244" s="37">
        <f>IF(AND(MONTH($B244)&gt;=5,MONTH($B244)&lt;=9),VLOOKUP($A244,'Annual_Prices-Nominal'!$A$1:$AQ$39,MATCH('Forecast-Peak_OffPeak-Nominal'!AR$2,'Annual_Prices-Nominal'!$A$2:$AQ$2,0),FALSE),0)</f>
        <v>0</v>
      </c>
      <c r="AT244" s="83">
        <f>VLOOKUP($A244,'Annual_Prices-Nominal'!$A$4:$CH$39,MATCH('Forecast-Peak_OffPeak-Nominal'!AT$3,'Annual_Prices-Nominal'!$A$3:$CH$3,0),FALSE)</f>
        <v>26.58</v>
      </c>
      <c r="AU244" s="38">
        <f>VLOOKUP($A244,'Annual_Prices-Nominal'!$A$4:$CH$39,MATCH('Forecast-Peak_OffPeak-Nominal'!AU$3,'Annual_Prices-Nominal'!$A$3:$CH$3,0),FALSE)</f>
        <v>26.58</v>
      </c>
      <c r="AV244" s="38">
        <f>VLOOKUP($A244,'Annual_Prices-Nominal'!$A$4:$CH$39,MATCH('Forecast-Peak_OffPeak-Nominal'!AV$3,'Annual_Prices-Nominal'!$A$3:$CH$3,0),FALSE)</f>
        <v>0</v>
      </c>
      <c r="AX244" s="31">
        <f t="shared" si="24"/>
        <v>10.191851520572451</v>
      </c>
      <c r="AY244" s="32">
        <f t="shared" si="25"/>
        <v>9.4271122625215895</v>
      </c>
      <c r="AZ244" s="32">
        <f t="shared" si="26"/>
        <v>9.6109015544041458</v>
      </c>
      <c r="BA244" s="32">
        <f t="shared" si="27"/>
        <v>7.0034305317324179</v>
      </c>
      <c r="BB244" s="32">
        <f t="shared" si="28"/>
        <v>6.9313893653516292</v>
      </c>
      <c r="BC244" s="38">
        <f t="shared" si="29"/>
        <v>6.5393442622950824</v>
      </c>
      <c r="BE244" s="60">
        <v>259.03734494258157</v>
      </c>
      <c r="BF244" s="38">
        <v>344.13243149917298</v>
      </c>
      <c r="BH244" s="31">
        <f>VLOOKUP($A244,'Annual_Prices-Nominal'!$A:$CA,MATCH(BH$3,'Annual_Prices-Nominal'!$A$3:$CA$3,0),0)</f>
        <v>39</v>
      </c>
      <c r="BI244" s="31">
        <f>VLOOKUP($A244,'Annual_Prices-Nominal'!$A:$CA,MATCH(BI$3,'Annual_Prices-Nominal'!$A$3:$CA$3,0),0)</f>
        <v>1.0333686428571127</v>
      </c>
      <c r="BJ244" s="32">
        <f>VLOOKUP($A244,'Annual_Prices-Nominal'!$A:$CA,MATCH(BJ$3,'Annual_Prices-Nominal'!$A$3:$CA$3,0),0)</f>
        <v>1.0333686428571127</v>
      </c>
      <c r="BK244" s="32">
        <f>VLOOKUP($A244,'Annual_Prices-Nominal'!$A:$CA,MATCH(BK$3,'Annual_Prices-Nominal'!$A$3:$CA$3,0),0)</f>
        <v>14.899999999999977</v>
      </c>
      <c r="BL244" s="32">
        <f>VLOOKUP($A244,'Annual_Prices-Nominal'!$A:$CA,MATCH(BL$3,'Annual_Prices-Nominal'!$A$3:$CA$3,0),0)</f>
        <v>14.899999999999977</v>
      </c>
      <c r="BM244" s="32">
        <f>VLOOKUP($A244,'Annual_Prices-Nominal'!$A:$CA,MATCH(BM$3,'Annual_Prices-Nominal'!$A$3:$CA$3,0),0)</f>
        <v>4.4664285714285654</v>
      </c>
      <c r="BN244" s="32">
        <f>VLOOKUP($A244,'Annual_Prices-Nominal'!$A:$CA,MATCH(BN$3,'Annual_Prices-Nominal'!$A$3:$CA$3,0),0)</f>
        <v>4.4664285714285654</v>
      </c>
      <c r="BO244" s="32">
        <f>VLOOKUP($A244,'Annual_Prices-Nominal'!$A:$CA,MATCH(BO$3,'Annual_Prices-Nominal'!$A$3:$CA$3,0),0)</f>
        <v>4.4664285714285654</v>
      </c>
      <c r="BP244" s="32">
        <f>VLOOKUP($A244,'Annual_Prices-Nominal'!$A:$CA,MATCH(BP$3,'Annual_Prices-Nominal'!$A$3:$CA$3,0),0)</f>
        <v>4.4664285714285654</v>
      </c>
      <c r="BQ244" s="32">
        <f>VLOOKUP($A244,'Annual_Prices-Nominal'!$A:$CA,MATCH(BQ$3,'Annual_Prices-Nominal'!$A$3:$CA$3,0),0)</f>
        <v>14.899999999999977</v>
      </c>
      <c r="BR244" s="32">
        <f>VLOOKUP($A244,'Annual_Prices-Nominal'!$A:$CA,MATCH(BR$3,'Annual_Prices-Nominal'!$A$3:$CA$3,0),0)</f>
        <v>23.845000000000027</v>
      </c>
      <c r="BS244" s="32">
        <f>VLOOKUP($A244,'Annual_Prices-Nominal'!$A:$CA,MATCH(BS$3,'Annual_Prices-Nominal'!$A$3:$CA$3,0),0)</f>
        <v>22.347499999999968</v>
      </c>
      <c r="BT244" s="32">
        <f>VLOOKUP($A244,'Annual_Prices-Nominal'!$A:$CA,MATCH(BT$3,'Annual_Prices-Nominal'!$A$3:$CA$3,0),0)</f>
        <v>17.881071428571431</v>
      </c>
      <c r="BU244" s="32">
        <f>VLOOKUP($A244,'Annual_Prices-Nominal'!$A:$CA,MATCH(BU$3,'Annual_Prices-Nominal'!$A$3:$CA$3,0),0)</f>
        <v>17.881071428571431</v>
      </c>
      <c r="BV244" s="32">
        <f>VLOOKUP($A244,'Annual_Prices-Nominal'!$A:$CA,MATCH(BV$3,'Annual_Prices-Nominal'!$A$3:$CA$3,0),0)</f>
        <v>17.881071428571431</v>
      </c>
      <c r="BW244" s="32">
        <f>VLOOKUP($A244,'Annual_Prices-Nominal'!$A:$CA,MATCH(BW$3,'Annual_Prices-Nominal'!$A$3:$CA$3,0),0)</f>
        <v>16.364999999999782</v>
      </c>
      <c r="BX244" s="32">
        <f>VLOOKUP($A244,'Annual_Prices-Nominal'!$A:$CA,MATCH(BX$3,'Annual_Prices-Nominal'!$A$3:$CA$3,0),0)</f>
        <v>4.6778571428569649</v>
      </c>
      <c r="BY244" s="32">
        <f>VLOOKUP($A244,'Annual_Prices-Nominal'!$A:$CA,MATCH(BY$3,'Annual_Prices-Nominal'!$A$3:$CA$3,0),0)</f>
        <v>4.4664285714285654</v>
      </c>
      <c r="BZ244" s="32">
        <f>VLOOKUP($A244,'Annual_Prices-Nominal'!$A:$CA,MATCH(BZ$3,'Annual_Prices-Nominal'!$A$3:$CA$3,0),0)</f>
        <v>4.4664285714285654</v>
      </c>
      <c r="CA244" s="32">
        <f>VLOOKUP($A244,'Annual_Prices-Nominal'!$A:$CA,MATCH(CA$3,'Annual_Prices-Nominal'!$A$3:$CA$3,0),0)</f>
        <v>4.4239143928571707</v>
      </c>
      <c r="CB244" s="38">
        <f>VLOOKUP($A244,'Annual_Prices-Nominal'!$A:$CA,MATCH(CB$3,'Annual_Prices-Nominal'!$A$3:$CA$3,0),0)</f>
        <v>0.59721799999999803</v>
      </c>
      <c r="CD244" s="39">
        <f>VLOOKUP($A244,GDP!$A$8:$D$50,3,0)</f>
        <v>2.0460198075273241E-2</v>
      </c>
    </row>
    <row r="245" spans="1:82" ht="14.4" x14ac:dyDescent="0.3">
      <c r="A245" s="23">
        <f t="shared" si="30"/>
        <v>2043</v>
      </c>
      <c r="B245" s="27">
        <f t="shared" si="31"/>
        <v>52263</v>
      </c>
      <c r="C245" s="31">
        <v>44.43674</v>
      </c>
      <c r="D245" s="32">
        <v>44.264989999999997</v>
      </c>
      <c r="E245" s="32">
        <v>46.6434</v>
      </c>
      <c r="F245" s="32">
        <v>46.69256</v>
      </c>
      <c r="G245" s="32">
        <v>47.106929999999998</v>
      </c>
      <c r="H245" s="32">
        <v>46.803190000000001</v>
      </c>
      <c r="I245" s="32">
        <v>38.380000000000003</v>
      </c>
      <c r="J245" s="32">
        <v>39.5</v>
      </c>
      <c r="K245" s="32">
        <v>37.76</v>
      </c>
      <c r="L245" s="32">
        <v>39.08</v>
      </c>
      <c r="M245" s="32">
        <v>37.01</v>
      </c>
      <c r="N245" s="32">
        <v>38.67</v>
      </c>
      <c r="P245" s="32">
        <f>VLOOKUP($A245,'Annual_Prices-Nominal'!$A$4:$X$39,MATCH('Forecast-Peak_OffPeak-Nominal'!P$3,'Annual_Prices-Nominal'!$A$3:$X$3,0),FALSE)</f>
        <v>157.19800000000001</v>
      </c>
      <c r="Q245" s="32">
        <f>VLOOKUP($A245,'Annual_Prices-Nominal'!$A$4:$X$39,MATCH('Forecast-Peak_OffPeak-Nominal'!Q$3,'Annual_Prices-Nominal'!$A$3:$X$3,0),FALSE)</f>
        <v>158.53</v>
      </c>
      <c r="R245" s="32">
        <f>VLOOKUP($A245,'Annual_Prices-Nominal'!$A$4:$X$39,MATCH('Forecast-Peak_OffPeak-Nominal'!R$3,'Annual_Prices-Nominal'!$A$3:$X$3,0),FALSE)</f>
        <v>155.74</v>
      </c>
      <c r="S245" s="32">
        <f>VLOOKUP($A245,'Annual_Prices-Nominal'!$A$4:$X$39,MATCH('Forecast-Peak_OffPeak-Nominal'!S$3,'Annual_Prices-Nominal'!$A$3:$X$3,0),FALSE)</f>
        <v>154.80000000000001</v>
      </c>
      <c r="T245" s="32">
        <f>VLOOKUP($A245,'Annual_Prices-Nominal'!$A$4:$X$39,MATCH('Forecast-Peak_OffPeak-Nominal'!T$3,'Annual_Prices-Nominal'!$A$3:$X$3,0),FALSE)</f>
        <v>56.096824517376611</v>
      </c>
      <c r="U245" s="32">
        <f>VLOOKUP($A245,'Annual_Prices-Nominal'!$A$4:$X$39,MATCH('Forecast-Peak_OffPeak-Nominal'!U$3,'Annual_Prices-Nominal'!$A$3:$X$3,0),FALSE)</f>
        <v>72.23</v>
      </c>
      <c r="V245" s="32">
        <f>VLOOKUP($A245,'Annual_Prices-Nominal'!$A$4:$X$39,MATCH('Forecast-Peak_OffPeak-Nominal'!V$3,'Annual_Prices-Nominal'!$A$3:$X$3,0),FALSE)</f>
        <v>56.607130434782604</v>
      </c>
      <c r="W245" s="32">
        <f>VLOOKUP($A245,'Annual_Prices-Nominal'!$A$4:$X$39,MATCH('Forecast-Peak_OffPeak-Nominal'!W$3,'Annual_Prices-Nominal'!$A$3:$X$3,0),FALSE)</f>
        <v>23.76</v>
      </c>
      <c r="X245" s="32">
        <f>VLOOKUP($A245,'Annual_Prices-Nominal'!$A$4:$X$39,MATCH('Forecast-Peak_OffPeak-Nominal'!X$3,'Annual_Prices-Nominal'!$A$3:$X$3,0),FALSE)</f>
        <v>20.39</v>
      </c>
      <c r="Y245" s="38">
        <f>VLOOKUP($A245,'Annual_Prices-Nominal'!$A$4:$X$39,MATCH('Forecast-Peak_OffPeak-Nominal'!Y$3,'Annual_Prices-Nominal'!$A$3:$X$3,0),FALSE)</f>
        <v>51.142297872340421</v>
      </c>
      <c r="AA245" s="31">
        <v>5.66</v>
      </c>
      <c r="AB245" s="32">
        <v>5.36</v>
      </c>
      <c r="AC245" s="32">
        <v>5.34</v>
      </c>
      <c r="AD245" s="32">
        <v>5.87</v>
      </c>
      <c r="AE245" s="32">
        <v>5.63</v>
      </c>
      <c r="AF245" s="32">
        <v>5.62</v>
      </c>
      <c r="AG245" s="38">
        <v>0.44450278224882311</v>
      </c>
      <c r="AI245" s="32">
        <v>6.0224661677742199</v>
      </c>
      <c r="AJ245" s="38">
        <v>5.7011209039338615</v>
      </c>
      <c r="AL245" s="33">
        <v>0.78822429894160184</v>
      </c>
      <c r="AM245" s="33">
        <v>1.0169442798213097</v>
      </c>
      <c r="AO245" s="34">
        <f>VLOOKUP($A245,'Annual_Prices-Nominal'!$A$4:$CH$39,MATCH('Forecast-Peak_OffPeak-Nominal'!AO$3,'Annual_Prices-Nominal'!$A$3:$CH$3,0),FALSE)</f>
        <v>2</v>
      </c>
      <c r="AP245" s="35">
        <f>VLOOKUP($A245,'Annual_Prices-Nominal'!$A$4:$CH$39,MATCH('Forecast-Peak_OffPeak-Nominal'!AP$3,'Annual_Prices-Nominal'!$A$3:$CH$3,0),FALSE)</f>
        <v>2</v>
      </c>
      <c r="AQ245" s="36">
        <f>IF(AND(MONTH($B245)&gt;=5,MONTH($B245)&lt;=9),VLOOKUP($A245,'Annual_Prices-Nominal'!$A$1:$AQ$39,MATCH('Forecast-Peak_OffPeak-Nominal'!AQ$2,'Annual_Prices-Nominal'!$A$2:$AQ$2,0),FALSE),0)</f>
        <v>0</v>
      </c>
      <c r="AR245" s="37">
        <f>IF(AND(MONTH($B245)&gt;=5,MONTH($B245)&lt;=9),VLOOKUP($A245,'Annual_Prices-Nominal'!$A$1:$AQ$39,MATCH('Forecast-Peak_OffPeak-Nominal'!AR$2,'Annual_Prices-Nominal'!$A$2:$AQ$2,0),FALSE),0)</f>
        <v>0</v>
      </c>
      <c r="AT245" s="83">
        <f>VLOOKUP($A245,'Annual_Prices-Nominal'!$A$4:$CH$39,MATCH('Forecast-Peak_OffPeak-Nominal'!AT$3,'Annual_Prices-Nominal'!$A$3:$CH$3,0),FALSE)</f>
        <v>26.58</v>
      </c>
      <c r="AU245" s="38">
        <f>VLOOKUP($A245,'Annual_Prices-Nominal'!$A$4:$CH$39,MATCH('Forecast-Peak_OffPeak-Nominal'!AU$3,'Annual_Prices-Nominal'!$A$3:$CH$3,0),FALSE)</f>
        <v>26.58</v>
      </c>
      <c r="AV245" s="38">
        <f>VLOOKUP($A245,'Annual_Prices-Nominal'!$A$4:$CH$39,MATCH('Forecast-Peak_OffPeak-Nominal'!AV$3,'Annual_Prices-Nominal'!$A$3:$CH$3,0),FALSE)</f>
        <v>0</v>
      </c>
      <c r="AX245" s="31">
        <f t="shared" si="24"/>
        <v>8.2904365671641784</v>
      </c>
      <c r="AY245" s="32">
        <f t="shared" si="25"/>
        <v>8.2995373665480425</v>
      </c>
      <c r="AZ245" s="32">
        <f t="shared" si="26"/>
        <v>8.3820160142348747</v>
      </c>
      <c r="BA245" s="32">
        <f t="shared" si="27"/>
        <v>6.8170515097690947</v>
      </c>
      <c r="BB245" s="32">
        <f t="shared" si="28"/>
        <v>6.7069271758436946</v>
      </c>
      <c r="BC245" s="38">
        <f t="shared" si="29"/>
        <v>6.3049403747870523</v>
      </c>
      <c r="BE245" s="60">
        <v>259.03734494258157</v>
      </c>
      <c r="BF245" s="38">
        <v>344.13243149917298</v>
      </c>
      <c r="BH245" s="31">
        <f>VLOOKUP($A245,'Annual_Prices-Nominal'!$A:$CA,MATCH(BH$3,'Annual_Prices-Nominal'!$A$3:$CA$3,0),0)</f>
        <v>39</v>
      </c>
      <c r="BI245" s="31">
        <f>VLOOKUP($A245,'Annual_Prices-Nominal'!$A:$CA,MATCH(BI$3,'Annual_Prices-Nominal'!$A$3:$CA$3,0),0)</f>
        <v>1.0333686428571127</v>
      </c>
      <c r="BJ245" s="32">
        <f>VLOOKUP($A245,'Annual_Prices-Nominal'!$A:$CA,MATCH(BJ$3,'Annual_Prices-Nominal'!$A$3:$CA$3,0),0)</f>
        <v>1.0333686428571127</v>
      </c>
      <c r="BK245" s="32">
        <f>VLOOKUP($A245,'Annual_Prices-Nominal'!$A:$CA,MATCH(BK$3,'Annual_Prices-Nominal'!$A$3:$CA$3,0),0)</f>
        <v>14.899999999999977</v>
      </c>
      <c r="BL245" s="32">
        <f>VLOOKUP($A245,'Annual_Prices-Nominal'!$A:$CA,MATCH(BL$3,'Annual_Prices-Nominal'!$A$3:$CA$3,0),0)</f>
        <v>14.899999999999977</v>
      </c>
      <c r="BM245" s="32">
        <f>VLOOKUP($A245,'Annual_Prices-Nominal'!$A:$CA,MATCH(BM$3,'Annual_Prices-Nominal'!$A$3:$CA$3,0),0)</f>
        <v>4.4664285714285654</v>
      </c>
      <c r="BN245" s="32">
        <f>VLOOKUP($A245,'Annual_Prices-Nominal'!$A:$CA,MATCH(BN$3,'Annual_Prices-Nominal'!$A$3:$CA$3,0),0)</f>
        <v>4.4664285714285654</v>
      </c>
      <c r="BO245" s="32">
        <f>VLOOKUP($A245,'Annual_Prices-Nominal'!$A:$CA,MATCH(BO$3,'Annual_Prices-Nominal'!$A$3:$CA$3,0),0)</f>
        <v>4.4664285714285654</v>
      </c>
      <c r="BP245" s="32">
        <f>VLOOKUP($A245,'Annual_Prices-Nominal'!$A:$CA,MATCH(BP$3,'Annual_Prices-Nominal'!$A$3:$CA$3,0),0)</f>
        <v>4.4664285714285654</v>
      </c>
      <c r="BQ245" s="32">
        <f>VLOOKUP($A245,'Annual_Prices-Nominal'!$A:$CA,MATCH(BQ$3,'Annual_Prices-Nominal'!$A$3:$CA$3,0),0)</f>
        <v>14.899999999999977</v>
      </c>
      <c r="BR245" s="32">
        <f>VLOOKUP($A245,'Annual_Prices-Nominal'!$A:$CA,MATCH(BR$3,'Annual_Prices-Nominal'!$A$3:$CA$3,0),0)</f>
        <v>23.845000000000027</v>
      </c>
      <c r="BS245" s="32">
        <f>VLOOKUP($A245,'Annual_Prices-Nominal'!$A:$CA,MATCH(BS$3,'Annual_Prices-Nominal'!$A$3:$CA$3,0),0)</f>
        <v>22.347499999999968</v>
      </c>
      <c r="BT245" s="32">
        <f>VLOOKUP($A245,'Annual_Prices-Nominal'!$A:$CA,MATCH(BT$3,'Annual_Prices-Nominal'!$A$3:$CA$3,0),0)</f>
        <v>17.881071428571431</v>
      </c>
      <c r="BU245" s="32">
        <f>VLOOKUP($A245,'Annual_Prices-Nominal'!$A:$CA,MATCH(BU$3,'Annual_Prices-Nominal'!$A$3:$CA$3,0),0)</f>
        <v>17.881071428571431</v>
      </c>
      <c r="BV245" s="32">
        <f>VLOOKUP($A245,'Annual_Prices-Nominal'!$A:$CA,MATCH(BV$3,'Annual_Prices-Nominal'!$A$3:$CA$3,0),0)</f>
        <v>17.881071428571431</v>
      </c>
      <c r="BW245" s="32">
        <f>VLOOKUP($A245,'Annual_Prices-Nominal'!$A:$CA,MATCH(BW$3,'Annual_Prices-Nominal'!$A$3:$CA$3,0),0)</f>
        <v>16.364999999999782</v>
      </c>
      <c r="BX245" s="32">
        <f>VLOOKUP($A245,'Annual_Prices-Nominal'!$A:$CA,MATCH(BX$3,'Annual_Prices-Nominal'!$A$3:$CA$3,0),0)</f>
        <v>4.6778571428569649</v>
      </c>
      <c r="BY245" s="32">
        <f>VLOOKUP($A245,'Annual_Prices-Nominal'!$A:$CA,MATCH(BY$3,'Annual_Prices-Nominal'!$A$3:$CA$3,0),0)</f>
        <v>4.4664285714285654</v>
      </c>
      <c r="BZ245" s="32">
        <f>VLOOKUP($A245,'Annual_Prices-Nominal'!$A:$CA,MATCH(BZ$3,'Annual_Prices-Nominal'!$A$3:$CA$3,0),0)</f>
        <v>4.4664285714285654</v>
      </c>
      <c r="CA245" s="32">
        <f>VLOOKUP($A245,'Annual_Prices-Nominal'!$A:$CA,MATCH(CA$3,'Annual_Prices-Nominal'!$A$3:$CA$3,0),0)</f>
        <v>4.4239143928571707</v>
      </c>
      <c r="CB245" s="38">
        <f>VLOOKUP($A245,'Annual_Prices-Nominal'!$A:$CA,MATCH(CB$3,'Annual_Prices-Nominal'!$A$3:$CA$3,0),0)</f>
        <v>0.59721799999999803</v>
      </c>
      <c r="CD245" s="39">
        <f>VLOOKUP($A245,GDP!$A$8:$D$50,3,0)</f>
        <v>2.0460198075273241E-2</v>
      </c>
    </row>
    <row r="246" spans="1:82" ht="14.4" x14ac:dyDescent="0.3">
      <c r="A246" s="23">
        <f t="shared" si="30"/>
        <v>2043</v>
      </c>
      <c r="B246" s="27">
        <f t="shared" si="31"/>
        <v>52291</v>
      </c>
      <c r="C246" s="31">
        <v>32.864280000000001</v>
      </c>
      <c r="D246" s="32">
        <v>33.286140000000003</v>
      </c>
      <c r="E246" s="32">
        <v>42.289790000000004</v>
      </c>
      <c r="F246" s="32">
        <v>40.503590000000003</v>
      </c>
      <c r="G246" s="32">
        <v>42.439160000000001</v>
      </c>
      <c r="H246" s="32">
        <v>40.025179999999999</v>
      </c>
      <c r="I246" s="32">
        <v>37.71</v>
      </c>
      <c r="J246" s="32">
        <v>38.14</v>
      </c>
      <c r="K246" s="32">
        <v>36.83</v>
      </c>
      <c r="L246" s="32">
        <v>38.06</v>
      </c>
      <c r="M246" s="32">
        <v>35.799999999999997</v>
      </c>
      <c r="N246" s="32">
        <v>37.46</v>
      </c>
      <c r="P246" s="32">
        <f>VLOOKUP($A246,'Annual_Prices-Nominal'!$A$4:$X$39,MATCH('Forecast-Peak_OffPeak-Nominal'!P$3,'Annual_Prices-Nominal'!$A$3:$X$3,0),FALSE)</f>
        <v>157.19800000000001</v>
      </c>
      <c r="Q246" s="32">
        <f>VLOOKUP($A246,'Annual_Prices-Nominal'!$A$4:$X$39,MATCH('Forecast-Peak_OffPeak-Nominal'!Q$3,'Annual_Prices-Nominal'!$A$3:$X$3,0),FALSE)</f>
        <v>158.53</v>
      </c>
      <c r="R246" s="32">
        <f>VLOOKUP($A246,'Annual_Prices-Nominal'!$A$4:$X$39,MATCH('Forecast-Peak_OffPeak-Nominal'!R$3,'Annual_Prices-Nominal'!$A$3:$X$3,0),FALSE)</f>
        <v>155.74</v>
      </c>
      <c r="S246" s="32">
        <f>VLOOKUP($A246,'Annual_Prices-Nominal'!$A$4:$X$39,MATCH('Forecast-Peak_OffPeak-Nominal'!S$3,'Annual_Prices-Nominal'!$A$3:$X$3,0),FALSE)</f>
        <v>154.80000000000001</v>
      </c>
      <c r="T246" s="32">
        <f>VLOOKUP($A246,'Annual_Prices-Nominal'!$A$4:$X$39,MATCH('Forecast-Peak_OffPeak-Nominal'!T$3,'Annual_Prices-Nominal'!$A$3:$X$3,0),FALSE)</f>
        <v>56.096824517376611</v>
      </c>
      <c r="U246" s="32">
        <f>VLOOKUP($A246,'Annual_Prices-Nominal'!$A$4:$X$39,MATCH('Forecast-Peak_OffPeak-Nominal'!U$3,'Annual_Prices-Nominal'!$A$3:$X$3,0),FALSE)</f>
        <v>72.23</v>
      </c>
      <c r="V246" s="32">
        <f>VLOOKUP($A246,'Annual_Prices-Nominal'!$A$4:$X$39,MATCH('Forecast-Peak_OffPeak-Nominal'!V$3,'Annual_Prices-Nominal'!$A$3:$X$3,0),FALSE)</f>
        <v>56.607130434782604</v>
      </c>
      <c r="W246" s="32">
        <f>VLOOKUP($A246,'Annual_Prices-Nominal'!$A$4:$X$39,MATCH('Forecast-Peak_OffPeak-Nominal'!W$3,'Annual_Prices-Nominal'!$A$3:$X$3,0),FALSE)</f>
        <v>23.76</v>
      </c>
      <c r="X246" s="32">
        <f>VLOOKUP($A246,'Annual_Prices-Nominal'!$A$4:$X$39,MATCH('Forecast-Peak_OffPeak-Nominal'!X$3,'Annual_Prices-Nominal'!$A$3:$X$3,0),FALSE)</f>
        <v>20.39</v>
      </c>
      <c r="Y246" s="38">
        <f>VLOOKUP($A246,'Annual_Prices-Nominal'!$A$4:$X$39,MATCH('Forecast-Peak_OffPeak-Nominal'!Y$3,'Annual_Prices-Nominal'!$A$3:$X$3,0),FALSE)</f>
        <v>51.142297872340421</v>
      </c>
      <c r="AA246" s="31">
        <v>5.68</v>
      </c>
      <c r="AB246" s="32">
        <v>5.25</v>
      </c>
      <c r="AC246" s="32">
        <v>3.97</v>
      </c>
      <c r="AD246" s="32">
        <v>5.76</v>
      </c>
      <c r="AE246" s="32">
        <v>5.66</v>
      </c>
      <c r="AF246" s="32">
        <v>5.36</v>
      </c>
      <c r="AG246" s="38">
        <v>0.44450278224882311</v>
      </c>
      <c r="AI246" s="32">
        <v>6.0404697221740999</v>
      </c>
      <c r="AJ246" s="38">
        <v>5.7191244583337415</v>
      </c>
      <c r="AL246" s="33">
        <v>0.78690548584332731</v>
      </c>
      <c r="AM246" s="33">
        <v>1.0156254667230351</v>
      </c>
      <c r="AO246" s="34">
        <f>VLOOKUP($A246,'Annual_Prices-Nominal'!$A$4:$CH$39,MATCH('Forecast-Peak_OffPeak-Nominal'!AO$3,'Annual_Prices-Nominal'!$A$3:$CH$3,0),FALSE)</f>
        <v>2</v>
      </c>
      <c r="AP246" s="35">
        <f>VLOOKUP($A246,'Annual_Prices-Nominal'!$A$4:$CH$39,MATCH('Forecast-Peak_OffPeak-Nominal'!AP$3,'Annual_Prices-Nominal'!$A$3:$CH$3,0),FALSE)</f>
        <v>2</v>
      </c>
      <c r="AQ246" s="36">
        <f>IF(AND(MONTH($B246)&gt;=5,MONTH($B246)&lt;=9),VLOOKUP($A246,'Annual_Prices-Nominal'!$A$1:$AQ$39,MATCH('Forecast-Peak_OffPeak-Nominal'!AQ$2,'Annual_Prices-Nominal'!$A$2:$AQ$2,0),FALSE),0)</f>
        <v>0</v>
      </c>
      <c r="AR246" s="37">
        <f>IF(AND(MONTH($B246)&gt;=5,MONTH($B246)&lt;=9),VLOOKUP($A246,'Annual_Prices-Nominal'!$A$1:$AQ$39,MATCH('Forecast-Peak_OffPeak-Nominal'!AR$2,'Annual_Prices-Nominal'!$A$2:$AQ$2,0),FALSE),0)</f>
        <v>0</v>
      </c>
      <c r="AT246" s="83">
        <f>VLOOKUP($A246,'Annual_Prices-Nominal'!$A$4:$CH$39,MATCH('Forecast-Peak_OffPeak-Nominal'!AT$3,'Annual_Prices-Nominal'!$A$3:$CH$3,0),FALSE)</f>
        <v>26.58</v>
      </c>
      <c r="AU246" s="38">
        <f>VLOOKUP($A246,'Annual_Prices-Nominal'!$A$4:$CH$39,MATCH('Forecast-Peak_OffPeak-Nominal'!AU$3,'Annual_Prices-Nominal'!$A$3:$CH$3,0),FALSE)</f>
        <v>26.58</v>
      </c>
      <c r="AV246" s="38">
        <f>VLOOKUP($A246,'Annual_Prices-Nominal'!$A$4:$CH$39,MATCH('Forecast-Peak_OffPeak-Nominal'!AV$3,'Annual_Prices-Nominal'!$A$3:$CH$3,0),FALSE)</f>
        <v>0</v>
      </c>
      <c r="AX246" s="31">
        <f t="shared" si="24"/>
        <v>6.2598628571428572</v>
      </c>
      <c r="AY246" s="32">
        <f t="shared" si="25"/>
        <v>7.8898861940298506</v>
      </c>
      <c r="AZ246" s="32">
        <f t="shared" si="26"/>
        <v>7.9177537313432831</v>
      </c>
      <c r="BA246" s="32">
        <f t="shared" si="27"/>
        <v>6.6625441696113077</v>
      </c>
      <c r="BB246" s="32">
        <f t="shared" si="28"/>
        <v>6.5070671378091864</v>
      </c>
      <c r="BC246" s="38">
        <f t="shared" si="29"/>
        <v>6.2152777777777777</v>
      </c>
      <c r="BE246" s="60">
        <v>259.03734494258157</v>
      </c>
      <c r="BF246" s="38">
        <v>344.13243149917298</v>
      </c>
      <c r="BH246" s="31">
        <f>VLOOKUP($A246,'Annual_Prices-Nominal'!$A:$CA,MATCH(BH$3,'Annual_Prices-Nominal'!$A$3:$CA$3,0),0)</f>
        <v>39</v>
      </c>
      <c r="BI246" s="31">
        <f>VLOOKUP($A246,'Annual_Prices-Nominal'!$A:$CA,MATCH(BI$3,'Annual_Prices-Nominal'!$A$3:$CA$3,0),0)</f>
        <v>1.0333686428571127</v>
      </c>
      <c r="BJ246" s="32">
        <f>VLOOKUP($A246,'Annual_Prices-Nominal'!$A:$CA,MATCH(BJ$3,'Annual_Prices-Nominal'!$A$3:$CA$3,0),0)</f>
        <v>1.0333686428571127</v>
      </c>
      <c r="BK246" s="32">
        <f>VLOOKUP($A246,'Annual_Prices-Nominal'!$A:$CA,MATCH(BK$3,'Annual_Prices-Nominal'!$A$3:$CA$3,0),0)</f>
        <v>14.899999999999977</v>
      </c>
      <c r="BL246" s="32">
        <f>VLOOKUP($A246,'Annual_Prices-Nominal'!$A:$CA,MATCH(BL$3,'Annual_Prices-Nominal'!$A$3:$CA$3,0),0)</f>
        <v>14.899999999999977</v>
      </c>
      <c r="BM246" s="32">
        <f>VLOOKUP($A246,'Annual_Prices-Nominal'!$A:$CA,MATCH(BM$3,'Annual_Prices-Nominal'!$A$3:$CA$3,0),0)</f>
        <v>4.4664285714285654</v>
      </c>
      <c r="BN246" s="32">
        <f>VLOOKUP($A246,'Annual_Prices-Nominal'!$A:$CA,MATCH(BN$3,'Annual_Prices-Nominal'!$A$3:$CA$3,0),0)</f>
        <v>4.4664285714285654</v>
      </c>
      <c r="BO246" s="32">
        <f>VLOOKUP($A246,'Annual_Prices-Nominal'!$A:$CA,MATCH(BO$3,'Annual_Prices-Nominal'!$A$3:$CA$3,0),0)</f>
        <v>4.4664285714285654</v>
      </c>
      <c r="BP246" s="32">
        <f>VLOOKUP($A246,'Annual_Prices-Nominal'!$A:$CA,MATCH(BP$3,'Annual_Prices-Nominal'!$A$3:$CA$3,0),0)</f>
        <v>4.4664285714285654</v>
      </c>
      <c r="BQ246" s="32">
        <f>VLOOKUP($A246,'Annual_Prices-Nominal'!$A:$CA,MATCH(BQ$3,'Annual_Prices-Nominal'!$A$3:$CA$3,0),0)</f>
        <v>14.899999999999977</v>
      </c>
      <c r="BR246" s="32">
        <f>VLOOKUP($A246,'Annual_Prices-Nominal'!$A:$CA,MATCH(BR$3,'Annual_Prices-Nominal'!$A$3:$CA$3,0),0)</f>
        <v>23.845000000000027</v>
      </c>
      <c r="BS246" s="32">
        <f>VLOOKUP($A246,'Annual_Prices-Nominal'!$A:$CA,MATCH(BS$3,'Annual_Prices-Nominal'!$A$3:$CA$3,0),0)</f>
        <v>22.347499999999968</v>
      </c>
      <c r="BT246" s="32">
        <f>VLOOKUP($A246,'Annual_Prices-Nominal'!$A:$CA,MATCH(BT$3,'Annual_Prices-Nominal'!$A$3:$CA$3,0),0)</f>
        <v>17.881071428571431</v>
      </c>
      <c r="BU246" s="32">
        <f>VLOOKUP($A246,'Annual_Prices-Nominal'!$A:$CA,MATCH(BU$3,'Annual_Prices-Nominal'!$A$3:$CA$3,0),0)</f>
        <v>17.881071428571431</v>
      </c>
      <c r="BV246" s="32">
        <f>VLOOKUP($A246,'Annual_Prices-Nominal'!$A:$CA,MATCH(BV$3,'Annual_Prices-Nominal'!$A$3:$CA$3,0),0)</f>
        <v>17.881071428571431</v>
      </c>
      <c r="BW246" s="32">
        <f>VLOOKUP($A246,'Annual_Prices-Nominal'!$A:$CA,MATCH(BW$3,'Annual_Prices-Nominal'!$A$3:$CA$3,0),0)</f>
        <v>16.364999999999782</v>
      </c>
      <c r="BX246" s="32">
        <f>VLOOKUP($A246,'Annual_Prices-Nominal'!$A:$CA,MATCH(BX$3,'Annual_Prices-Nominal'!$A$3:$CA$3,0),0)</f>
        <v>4.6778571428569649</v>
      </c>
      <c r="BY246" s="32">
        <f>VLOOKUP($A246,'Annual_Prices-Nominal'!$A:$CA,MATCH(BY$3,'Annual_Prices-Nominal'!$A$3:$CA$3,0),0)</f>
        <v>4.4664285714285654</v>
      </c>
      <c r="BZ246" s="32">
        <f>VLOOKUP($A246,'Annual_Prices-Nominal'!$A:$CA,MATCH(BZ$3,'Annual_Prices-Nominal'!$A$3:$CA$3,0),0)</f>
        <v>4.4664285714285654</v>
      </c>
      <c r="CA246" s="32">
        <f>VLOOKUP($A246,'Annual_Prices-Nominal'!$A:$CA,MATCH(CA$3,'Annual_Prices-Nominal'!$A$3:$CA$3,0),0)</f>
        <v>4.4239143928571707</v>
      </c>
      <c r="CB246" s="38">
        <f>VLOOKUP($A246,'Annual_Prices-Nominal'!$A:$CA,MATCH(CB$3,'Annual_Prices-Nominal'!$A$3:$CA$3,0),0)</f>
        <v>0.59721799999999803</v>
      </c>
      <c r="CD246" s="39">
        <f>VLOOKUP($A246,GDP!$A$8:$D$50,3,0)</f>
        <v>2.0460198075273241E-2</v>
      </c>
    </row>
    <row r="247" spans="1:82" ht="14.4" x14ac:dyDescent="0.3">
      <c r="A247" s="23">
        <f t="shared" si="30"/>
        <v>2043</v>
      </c>
      <c r="B247" s="27">
        <f t="shared" si="31"/>
        <v>52322</v>
      </c>
      <c r="C247" s="31">
        <v>35.747050000000002</v>
      </c>
      <c r="D247" s="32">
        <v>35.35783</v>
      </c>
      <c r="E247" s="32">
        <v>41.979109999999999</v>
      </c>
      <c r="F247" s="32">
        <v>38.176630000000003</v>
      </c>
      <c r="G247" s="32">
        <v>41.999630000000003</v>
      </c>
      <c r="H247" s="32">
        <v>37.668419999999998</v>
      </c>
      <c r="I247" s="32">
        <v>36.46</v>
      </c>
      <c r="J247" s="32">
        <v>36.880000000000003</v>
      </c>
      <c r="K247" s="32">
        <v>36.369999999999997</v>
      </c>
      <c r="L247" s="32">
        <v>36.9</v>
      </c>
      <c r="M247" s="32">
        <v>35.47</v>
      </c>
      <c r="N247" s="32">
        <v>35.56</v>
      </c>
      <c r="P247" s="32">
        <f>VLOOKUP($A247,'Annual_Prices-Nominal'!$A$4:$X$39,MATCH('Forecast-Peak_OffPeak-Nominal'!P$3,'Annual_Prices-Nominal'!$A$3:$X$3,0),FALSE)</f>
        <v>157.19800000000001</v>
      </c>
      <c r="Q247" s="32">
        <f>VLOOKUP($A247,'Annual_Prices-Nominal'!$A$4:$X$39,MATCH('Forecast-Peak_OffPeak-Nominal'!Q$3,'Annual_Prices-Nominal'!$A$3:$X$3,0),FALSE)</f>
        <v>158.53</v>
      </c>
      <c r="R247" s="32">
        <f>VLOOKUP($A247,'Annual_Prices-Nominal'!$A$4:$X$39,MATCH('Forecast-Peak_OffPeak-Nominal'!R$3,'Annual_Prices-Nominal'!$A$3:$X$3,0),FALSE)</f>
        <v>155.74</v>
      </c>
      <c r="S247" s="32">
        <f>VLOOKUP($A247,'Annual_Prices-Nominal'!$A$4:$X$39,MATCH('Forecast-Peak_OffPeak-Nominal'!S$3,'Annual_Prices-Nominal'!$A$3:$X$3,0),FALSE)</f>
        <v>154.80000000000001</v>
      </c>
      <c r="T247" s="32">
        <f>VLOOKUP($A247,'Annual_Prices-Nominal'!$A$4:$X$39,MATCH('Forecast-Peak_OffPeak-Nominal'!T$3,'Annual_Prices-Nominal'!$A$3:$X$3,0),FALSE)</f>
        <v>56.096824517376611</v>
      </c>
      <c r="U247" s="32">
        <f>VLOOKUP($A247,'Annual_Prices-Nominal'!$A$4:$X$39,MATCH('Forecast-Peak_OffPeak-Nominal'!U$3,'Annual_Prices-Nominal'!$A$3:$X$3,0),FALSE)</f>
        <v>72.23</v>
      </c>
      <c r="V247" s="32">
        <f>VLOOKUP($A247,'Annual_Prices-Nominal'!$A$4:$X$39,MATCH('Forecast-Peak_OffPeak-Nominal'!V$3,'Annual_Prices-Nominal'!$A$3:$X$3,0),FALSE)</f>
        <v>56.607130434782604</v>
      </c>
      <c r="W247" s="32">
        <f>VLOOKUP($A247,'Annual_Prices-Nominal'!$A$4:$X$39,MATCH('Forecast-Peak_OffPeak-Nominal'!W$3,'Annual_Prices-Nominal'!$A$3:$X$3,0),FALSE)</f>
        <v>23.76</v>
      </c>
      <c r="X247" s="32">
        <f>VLOOKUP($A247,'Annual_Prices-Nominal'!$A$4:$X$39,MATCH('Forecast-Peak_OffPeak-Nominal'!X$3,'Annual_Prices-Nominal'!$A$3:$X$3,0),FALSE)</f>
        <v>20.39</v>
      </c>
      <c r="Y247" s="38">
        <f>VLOOKUP($A247,'Annual_Prices-Nominal'!$A$4:$X$39,MATCH('Forecast-Peak_OffPeak-Nominal'!Y$3,'Annual_Prices-Nominal'!$A$3:$X$3,0),FALSE)</f>
        <v>51.142297872340421</v>
      </c>
      <c r="AA247" s="31">
        <v>5.18</v>
      </c>
      <c r="AB247" s="32">
        <v>4.6900000000000004</v>
      </c>
      <c r="AC247" s="32">
        <v>4.6900000000000004</v>
      </c>
      <c r="AD247" s="32">
        <v>5.05</v>
      </c>
      <c r="AE247" s="32">
        <v>5.16</v>
      </c>
      <c r="AF247" s="32">
        <v>4.8099999999999996</v>
      </c>
      <c r="AG247" s="38">
        <v>0.44450278224882311</v>
      </c>
      <c r="AI247" s="32">
        <v>5.5401193586393598</v>
      </c>
      <c r="AJ247" s="38">
        <v>5.2187740947990013</v>
      </c>
      <c r="AL247" s="33">
        <v>0.77595131830089481</v>
      </c>
      <c r="AM247" s="33">
        <v>1.0046712991806026</v>
      </c>
      <c r="AO247" s="34">
        <f>VLOOKUP($A247,'Annual_Prices-Nominal'!$A$4:$CH$39,MATCH('Forecast-Peak_OffPeak-Nominal'!AO$3,'Annual_Prices-Nominal'!$A$3:$CH$3,0),FALSE)</f>
        <v>2</v>
      </c>
      <c r="AP247" s="35">
        <f>VLOOKUP($A247,'Annual_Prices-Nominal'!$A$4:$CH$39,MATCH('Forecast-Peak_OffPeak-Nominal'!AP$3,'Annual_Prices-Nominal'!$A$3:$CH$3,0),FALSE)</f>
        <v>2</v>
      </c>
      <c r="AQ247" s="36">
        <f>IF(AND(MONTH($B247)&gt;=5,MONTH($B247)&lt;=9),VLOOKUP($A247,'Annual_Prices-Nominal'!$A$1:$AQ$39,MATCH('Forecast-Peak_OffPeak-Nominal'!AQ$2,'Annual_Prices-Nominal'!$A$2:$AQ$2,0),FALSE),0)</f>
        <v>0</v>
      </c>
      <c r="AR247" s="37">
        <f>IF(AND(MONTH($B247)&gt;=5,MONTH($B247)&lt;=9),VLOOKUP($A247,'Annual_Prices-Nominal'!$A$1:$AQ$39,MATCH('Forecast-Peak_OffPeak-Nominal'!AR$2,'Annual_Prices-Nominal'!$A$2:$AQ$2,0),FALSE),0)</f>
        <v>0</v>
      </c>
      <c r="AT247" s="83">
        <f>VLOOKUP($A247,'Annual_Prices-Nominal'!$A$4:$CH$39,MATCH('Forecast-Peak_OffPeak-Nominal'!AT$3,'Annual_Prices-Nominal'!$A$3:$CH$3,0),FALSE)</f>
        <v>26.58</v>
      </c>
      <c r="AU247" s="38">
        <f>VLOOKUP($A247,'Annual_Prices-Nominal'!$A$4:$CH$39,MATCH('Forecast-Peak_OffPeak-Nominal'!AU$3,'Annual_Prices-Nominal'!$A$3:$CH$3,0),FALSE)</f>
        <v>26.58</v>
      </c>
      <c r="AV247" s="38">
        <f>VLOOKUP($A247,'Annual_Prices-Nominal'!$A$4:$CH$39,MATCH('Forecast-Peak_OffPeak-Nominal'!AV$3,'Annual_Prices-Nominal'!$A$3:$CH$3,0),FALSE)</f>
        <v>0</v>
      </c>
      <c r="AX247" s="31">
        <f t="shared" si="24"/>
        <v>7.6219722814498931</v>
      </c>
      <c r="AY247" s="32">
        <f t="shared" si="25"/>
        <v>8.7274656964656963</v>
      </c>
      <c r="AZ247" s="32">
        <f t="shared" si="26"/>
        <v>8.7317318087318103</v>
      </c>
      <c r="BA247" s="32">
        <f t="shared" si="27"/>
        <v>7.0658914728682172</v>
      </c>
      <c r="BB247" s="32">
        <f t="shared" si="28"/>
        <v>7.0484496124031004</v>
      </c>
      <c r="BC247" s="38">
        <f t="shared" si="29"/>
        <v>7.0237623762376238</v>
      </c>
      <c r="BE247" s="60">
        <v>259.03734494258157</v>
      </c>
      <c r="BF247" s="38">
        <v>344.13243149917298</v>
      </c>
      <c r="BH247" s="31">
        <f>VLOOKUP($A247,'Annual_Prices-Nominal'!$A:$CA,MATCH(BH$3,'Annual_Prices-Nominal'!$A$3:$CA$3,0),0)</f>
        <v>39</v>
      </c>
      <c r="BI247" s="31">
        <f>VLOOKUP($A247,'Annual_Prices-Nominal'!$A:$CA,MATCH(BI$3,'Annual_Prices-Nominal'!$A$3:$CA$3,0),0)</f>
        <v>1.0333686428571127</v>
      </c>
      <c r="BJ247" s="32">
        <f>VLOOKUP($A247,'Annual_Prices-Nominal'!$A:$CA,MATCH(BJ$3,'Annual_Prices-Nominal'!$A$3:$CA$3,0),0)</f>
        <v>1.0333686428571127</v>
      </c>
      <c r="BK247" s="32">
        <f>VLOOKUP($A247,'Annual_Prices-Nominal'!$A:$CA,MATCH(BK$3,'Annual_Prices-Nominal'!$A$3:$CA$3,0),0)</f>
        <v>14.899999999999977</v>
      </c>
      <c r="BL247" s="32">
        <f>VLOOKUP($A247,'Annual_Prices-Nominal'!$A:$CA,MATCH(BL$3,'Annual_Prices-Nominal'!$A$3:$CA$3,0),0)</f>
        <v>14.899999999999977</v>
      </c>
      <c r="BM247" s="32">
        <f>VLOOKUP($A247,'Annual_Prices-Nominal'!$A:$CA,MATCH(BM$3,'Annual_Prices-Nominal'!$A$3:$CA$3,0),0)</f>
        <v>4.4664285714285654</v>
      </c>
      <c r="BN247" s="32">
        <f>VLOOKUP($A247,'Annual_Prices-Nominal'!$A:$CA,MATCH(BN$3,'Annual_Prices-Nominal'!$A$3:$CA$3,0),0)</f>
        <v>4.4664285714285654</v>
      </c>
      <c r="BO247" s="32">
        <f>VLOOKUP($A247,'Annual_Prices-Nominal'!$A:$CA,MATCH(BO$3,'Annual_Prices-Nominal'!$A$3:$CA$3,0),0)</f>
        <v>4.4664285714285654</v>
      </c>
      <c r="BP247" s="32">
        <f>VLOOKUP($A247,'Annual_Prices-Nominal'!$A:$CA,MATCH(BP$3,'Annual_Prices-Nominal'!$A$3:$CA$3,0),0)</f>
        <v>4.4664285714285654</v>
      </c>
      <c r="BQ247" s="32">
        <f>VLOOKUP($A247,'Annual_Prices-Nominal'!$A:$CA,MATCH(BQ$3,'Annual_Prices-Nominal'!$A$3:$CA$3,0),0)</f>
        <v>14.899999999999977</v>
      </c>
      <c r="BR247" s="32">
        <f>VLOOKUP($A247,'Annual_Prices-Nominal'!$A:$CA,MATCH(BR$3,'Annual_Prices-Nominal'!$A$3:$CA$3,0),0)</f>
        <v>23.845000000000027</v>
      </c>
      <c r="BS247" s="32">
        <f>VLOOKUP($A247,'Annual_Prices-Nominal'!$A:$CA,MATCH(BS$3,'Annual_Prices-Nominal'!$A$3:$CA$3,0),0)</f>
        <v>22.347499999999968</v>
      </c>
      <c r="BT247" s="32">
        <f>VLOOKUP($A247,'Annual_Prices-Nominal'!$A:$CA,MATCH(BT$3,'Annual_Prices-Nominal'!$A$3:$CA$3,0),0)</f>
        <v>17.881071428571431</v>
      </c>
      <c r="BU247" s="32">
        <f>VLOOKUP($A247,'Annual_Prices-Nominal'!$A:$CA,MATCH(BU$3,'Annual_Prices-Nominal'!$A$3:$CA$3,0),0)</f>
        <v>17.881071428571431</v>
      </c>
      <c r="BV247" s="32">
        <f>VLOOKUP($A247,'Annual_Prices-Nominal'!$A:$CA,MATCH(BV$3,'Annual_Prices-Nominal'!$A$3:$CA$3,0),0)</f>
        <v>17.881071428571431</v>
      </c>
      <c r="BW247" s="32">
        <f>VLOOKUP($A247,'Annual_Prices-Nominal'!$A:$CA,MATCH(BW$3,'Annual_Prices-Nominal'!$A$3:$CA$3,0),0)</f>
        <v>16.364999999999782</v>
      </c>
      <c r="BX247" s="32">
        <f>VLOOKUP($A247,'Annual_Prices-Nominal'!$A:$CA,MATCH(BX$3,'Annual_Prices-Nominal'!$A$3:$CA$3,0),0)</f>
        <v>4.6778571428569649</v>
      </c>
      <c r="BY247" s="32">
        <f>VLOOKUP($A247,'Annual_Prices-Nominal'!$A:$CA,MATCH(BY$3,'Annual_Prices-Nominal'!$A$3:$CA$3,0),0)</f>
        <v>4.4664285714285654</v>
      </c>
      <c r="BZ247" s="32">
        <f>VLOOKUP($A247,'Annual_Prices-Nominal'!$A:$CA,MATCH(BZ$3,'Annual_Prices-Nominal'!$A$3:$CA$3,0),0)</f>
        <v>4.4664285714285654</v>
      </c>
      <c r="CA247" s="32">
        <f>VLOOKUP($A247,'Annual_Prices-Nominal'!$A:$CA,MATCH(CA$3,'Annual_Prices-Nominal'!$A$3:$CA$3,0),0)</f>
        <v>4.4239143928571707</v>
      </c>
      <c r="CB247" s="38">
        <f>VLOOKUP($A247,'Annual_Prices-Nominal'!$A:$CA,MATCH(CB$3,'Annual_Prices-Nominal'!$A$3:$CA$3,0),0)</f>
        <v>0.59721799999999803</v>
      </c>
      <c r="CD247" s="39">
        <f>VLOOKUP($A247,GDP!$A$8:$D$50,3,0)</f>
        <v>2.0460198075273241E-2</v>
      </c>
    </row>
    <row r="248" spans="1:82" ht="14.4" x14ac:dyDescent="0.3">
      <c r="A248" s="23">
        <f t="shared" si="30"/>
        <v>2043</v>
      </c>
      <c r="B248" s="27">
        <f t="shared" si="31"/>
        <v>52352</v>
      </c>
      <c r="C248" s="31">
        <v>42.648200000000003</v>
      </c>
      <c r="D248" s="32">
        <v>37.420540000000003</v>
      </c>
      <c r="E248" s="32">
        <v>50.921669999999999</v>
      </c>
      <c r="F248" s="32">
        <v>43.296810000000001</v>
      </c>
      <c r="G248" s="32">
        <v>50.989559999999997</v>
      </c>
      <c r="H248" s="32">
        <v>41.7836</v>
      </c>
      <c r="I248" s="32">
        <v>38.86</v>
      </c>
      <c r="J248" s="32">
        <v>38.14</v>
      </c>
      <c r="K248" s="32">
        <v>38.380000000000003</v>
      </c>
      <c r="L248" s="32">
        <v>37.81</v>
      </c>
      <c r="M248" s="32">
        <v>37.049999999999997</v>
      </c>
      <c r="N248" s="32">
        <v>37.31</v>
      </c>
      <c r="P248" s="32">
        <f>VLOOKUP($A248,'Annual_Prices-Nominal'!$A$4:$X$39,MATCH('Forecast-Peak_OffPeak-Nominal'!P$3,'Annual_Prices-Nominal'!$A$3:$X$3,0),FALSE)</f>
        <v>157.19800000000001</v>
      </c>
      <c r="Q248" s="32">
        <f>VLOOKUP($A248,'Annual_Prices-Nominal'!$A$4:$X$39,MATCH('Forecast-Peak_OffPeak-Nominal'!Q$3,'Annual_Prices-Nominal'!$A$3:$X$3,0),FALSE)</f>
        <v>158.53</v>
      </c>
      <c r="R248" s="32">
        <f>VLOOKUP($A248,'Annual_Prices-Nominal'!$A$4:$X$39,MATCH('Forecast-Peak_OffPeak-Nominal'!R$3,'Annual_Prices-Nominal'!$A$3:$X$3,0),FALSE)</f>
        <v>155.74</v>
      </c>
      <c r="S248" s="32">
        <f>VLOOKUP($A248,'Annual_Prices-Nominal'!$A$4:$X$39,MATCH('Forecast-Peak_OffPeak-Nominal'!S$3,'Annual_Prices-Nominal'!$A$3:$X$3,0),FALSE)</f>
        <v>154.80000000000001</v>
      </c>
      <c r="T248" s="32">
        <f>VLOOKUP($A248,'Annual_Prices-Nominal'!$A$4:$X$39,MATCH('Forecast-Peak_OffPeak-Nominal'!T$3,'Annual_Prices-Nominal'!$A$3:$X$3,0),FALSE)</f>
        <v>56.096824517376611</v>
      </c>
      <c r="U248" s="32">
        <f>VLOOKUP($A248,'Annual_Prices-Nominal'!$A$4:$X$39,MATCH('Forecast-Peak_OffPeak-Nominal'!U$3,'Annual_Prices-Nominal'!$A$3:$X$3,0),FALSE)</f>
        <v>72.23</v>
      </c>
      <c r="V248" s="32">
        <f>VLOOKUP($A248,'Annual_Prices-Nominal'!$A$4:$X$39,MATCH('Forecast-Peak_OffPeak-Nominal'!V$3,'Annual_Prices-Nominal'!$A$3:$X$3,0),FALSE)</f>
        <v>56.607130434782604</v>
      </c>
      <c r="W248" s="32">
        <f>VLOOKUP($A248,'Annual_Prices-Nominal'!$A$4:$X$39,MATCH('Forecast-Peak_OffPeak-Nominal'!W$3,'Annual_Prices-Nominal'!$A$3:$X$3,0),FALSE)</f>
        <v>23.76</v>
      </c>
      <c r="X248" s="32">
        <f>VLOOKUP($A248,'Annual_Prices-Nominal'!$A$4:$X$39,MATCH('Forecast-Peak_OffPeak-Nominal'!X$3,'Annual_Prices-Nominal'!$A$3:$X$3,0),FALSE)</f>
        <v>20.39</v>
      </c>
      <c r="Y248" s="38">
        <f>VLOOKUP($A248,'Annual_Prices-Nominal'!$A$4:$X$39,MATCH('Forecast-Peak_OffPeak-Nominal'!Y$3,'Annual_Prices-Nominal'!$A$3:$X$3,0),FALSE)</f>
        <v>51.142297872340421</v>
      </c>
      <c r="AA248" s="31">
        <v>5.21</v>
      </c>
      <c r="AB248" s="32">
        <v>4.75</v>
      </c>
      <c r="AC248" s="32">
        <v>4.4800000000000004</v>
      </c>
      <c r="AD248" s="32">
        <v>5.1100000000000003</v>
      </c>
      <c r="AE248" s="32">
        <v>5.19</v>
      </c>
      <c r="AF248" s="32">
        <v>4.92</v>
      </c>
      <c r="AG248" s="38">
        <v>0.44450278224882311</v>
      </c>
      <c r="AI248" s="32">
        <v>5.5716866914241194</v>
      </c>
      <c r="AJ248" s="38">
        <v>5.250341427583761</v>
      </c>
      <c r="AL248" s="33">
        <v>0.76699151867841131</v>
      </c>
      <c r="AM248" s="33">
        <v>0.995711499558119</v>
      </c>
      <c r="AO248" s="34">
        <f>VLOOKUP($A248,'Annual_Prices-Nominal'!$A$4:$CH$39,MATCH('Forecast-Peak_OffPeak-Nominal'!AO$3,'Annual_Prices-Nominal'!$A$3:$CH$3,0),FALSE)</f>
        <v>2</v>
      </c>
      <c r="AP248" s="35">
        <f>VLOOKUP($A248,'Annual_Prices-Nominal'!$A$4:$CH$39,MATCH('Forecast-Peak_OffPeak-Nominal'!AP$3,'Annual_Prices-Nominal'!$A$3:$CH$3,0),FALSE)</f>
        <v>2</v>
      </c>
      <c r="AQ248" s="36">
        <f>IF(AND(MONTH($B248)&gt;=5,MONTH($B248)&lt;=9),VLOOKUP($A248,'Annual_Prices-Nominal'!$A$1:$AQ$39,MATCH('Forecast-Peak_OffPeak-Nominal'!AQ$2,'Annual_Prices-Nominal'!$A$2:$AQ$2,0),FALSE),0)</f>
        <v>365</v>
      </c>
      <c r="AR248" s="37">
        <f>IF(AND(MONTH($B248)&gt;=5,MONTH($B248)&lt;=9),VLOOKUP($A248,'Annual_Prices-Nominal'!$A$1:$AQ$39,MATCH('Forecast-Peak_OffPeak-Nominal'!AR$2,'Annual_Prices-Nominal'!$A$2:$AQ$2,0),FALSE),0)</f>
        <v>2500</v>
      </c>
      <c r="AT248" s="83">
        <f>VLOOKUP($A248,'Annual_Prices-Nominal'!$A$4:$CH$39,MATCH('Forecast-Peak_OffPeak-Nominal'!AT$3,'Annual_Prices-Nominal'!$A$3:$CH$3,0),FALSE)</f>
        <v>26.58</v>
      </c>
      <c r="AU248" s="38">
        <f>VLOOKUP($A248,'Annual_Prices-Nominal'!$A$4:$CH$39,MATCH('Forecast-Peak_OffPeak-Nominal'!AU$3,'Annual_Prices-Nominal'!$A$3:$CH$3,0),FALSE)</f>
        <v>26.58</v>
      </c>
      <c r="AV248" s="38">
        <f>VLOOKUP($A248,'Annual_Prices-Nominal'!$A$4:$CH$39,MATCH('Forecast-Peak_OffPeak-Nominal'!AV$3,'Annual_Prices-Nominal'!$A$3:$CH$3,0),FALSE)</f>
        <v>0</v>
      </c>
      <c r="AX248" s="31">
        <f t="shared" ref="AX248:AX311" si="32">+C248/AB248</f>
        <v>8.978568421052632</v>
      </c>
      <c r="AY248" s="32">
        <f t="shared" ref="AY248:AY311" si="33">+E248/AF248</f>
        <v>10.349932926829268</v>
      </c>
      <c r="AZ248" s="32">
        <f t="shared" ref="AZ248:AZ311" si="34">+G248/AF248</f>
        <v>10.363731707317072</v>
      </c>
      <c r="BA248" s="32">
        <f t="shared" ref="BA248:BA311" si="35">+I248/AE248</f>
        <v>7.4874759152215793</v>
      </c>
      <c r="BB248" s="32">
        <f t="shared" ref="BB248:BB311" si="36">+K248/AE248</f>
        <v>7.3949903660886322</v>
      </c>
      <c r="BC248" s="38">
        <f t="shared" ref="BC248:BC311" si="37">+M248/AD248</f>
        <v>7.2504892367906058</v>
      </c>
      <c r="BE248" s="60">
        <v>259.03734494258157</v>
      </c>
      <c r="BF248" s="38">
        <v>344.13243149917298</v>
      </c>
      <c r="BH248" s="31">
        <f>VLOOKUP($A248,'Annual_Prices-Nominal'!$A:$CA,MATCH(BH$3,'Annual_Prices-Nominal'!$A$3:$CA$3,0),0)</f>
        <v>39</v>
      </c>
      <c r="BI248" s="31">
        <f>VLOOKUP($A248,'Annual_Prices-Nominal'!$A:$CA,MATCH(BI$3,'Annual_Prices-Nominal'!$A$3:$CA$3,0),0)</f>
        <v>1.0333686428571127</v>
      </c>
      <c r="BJ248" s="32">
        <f>VLOOKUP($A248,'Annual_Prices-Nominal'!$A:$CA,MATCH(BJ$3,'Annual_Prices-Nominal'!$A$3:$CA$3,0),0)</f>
        <v>1.0333686428571127</v>
      </c>
      <c r="BK248" s="32">
        <f>VLOOKUP($A248,'Annual_Prices-Nominal'!$A:$CA,MATCH(BK$3,'Annual_Prices-Nominal'!$A$3:$CA$3,0),0)</f>
        <v>14.899999999999977</v>
      </c>
      <c r="BL248" s="32">
        <f>VLOOKUP($A248,'Annual_Prices-Nominal'!$A:$CA,MATCH(BL$3,'Annual_Prices-Nominal'!$A$3:$CA$3,0),0)</f>
        <v>14.899999999999977</v>
      </c>
      <c r="BM248" s="32">
        <f>VLOOKUP($A248,'Annual_Prices-Nominal'!$A:$CA,MATCH(BM$3,'Annual_Prices-Nominal'!$A$3:$CA$3,0),0)</f>
        <v>4.4664285714285654</v>
      </c>
      <c r="BN248" s="32">
        <f>VLOOKUP($A248,'Annual_Prices-Nominal'!$A:$CA,MATCH(BN$3,'Annual_Prices-Nominal'!$A$3:$CA$3,0),0)</f>
        <v>4.4664285714285654</v>
      </c>
      <c r="BO248" s="32">
        <f>VLOOKUP($A248,'Annual_Prices-Nominal'!$A:$CA,MATCH(BO$3,'Annual_Prices-Nominal'!$A$3:$CA$3,0),0)</f>
        <v>4.4664285714285654</v>
      </c>
      <c r="BP248" s="32">
        <f>VLOOKUP($A248,'Annual_Prices-Nominal'!$A:$CA,MATCH(BP$3,'Annual_Prices-Nominal'!$A$3:$CA$3,0),0)</f>
        <v>4.4664285714285654</v>
      </c>
      <c r="BQ248" s="32">
        <f>VLOOKUP($A248,'Annual_Prices-Nominal'!$A:$CA,MATCH(BQ$3,'Annual_Prices-Nominal'!$A$3:$CA$3,0),0)</f>
        <v>14.899999999999977</v>
      </c>
      <c r="BR248" s="32">
        <f>VLOOKUP($A248,'Annual_Prices-Nominal'!$A:$CA,MATCH(BR$3,'Annual_Prices-Nominal'!$A$3:$CA$3,0),0)</f>
        <v>23.845000000000027</v>
      </c>
      <c r="BS248" s="32">
        <f>VLOOKUP($A248,'Annual_Prices-Nominal'!$A:$CA,MATCH(BS$3,'Annual_Prices-Nominal'!$A$3:$CA$3,0),0)</f>
        <v>22.347499999999968</v>
      </c>
      <c r="BT248" s="32">
        <f>VLOOKUP($A248,'Annual_Prices-Nominal'!$A:$CA,MATCH(BT$3,'Annual_Prices-Nominal'!$A$3:$CA$3,0),0)</f>
        <v>17.881071428571431</v>
      </c>
      <c r="BU248" s="32">
        <f>VLOOKUP($A248,'Annual_Prices-Nominal'!$A:$CA,MATCH(BU$3,'Annual_Prices-Nominal'!$A$3:$CA$3,0),0)</f>
        <v>17.881071428571431</v>
      </c>
      <c r="BV248" s="32">
        <f>VLOOKUP($A248,'Annual_Prices-Nominal'!$A:$CA,MATCH(BV$3,'Annual_Prices-Nominal'!$A$3:$CA$3,0),0)</f>
        <v>17.881071428571431</v>
      </c>
      <c r="BW248" s="32">
        <f>VLOOKUP($A248,'Annual_Prices-Nominal'!$A:$CA,MATCH(BW$3,'Annual_Prices-Nominal'!$A$3:$CA$3,0),0)</f>
        <v>16.364999999999782</v>
      </c>
      <c r="BX248" s="32">
        <f>VLOOKUP($A248,'Annual_Prices-Nominal'!$A:$CA,MATCH(BX$3,'Annual_Prices-Nominal'!$A$3:$CA$3,0),0)</f>
        <v>4.6778571428569649</v>
      </c>
      <c r="BY248" s="32">
        <f>VLOOKUP($A248,'Annual_Prices-Nominal'!$A:$CA,MATCH(BY$3,'Annual_Prices-Nominal'!$A$3:$CA$3,0),0)</f>
        <v>4.4664285714285654</v>
      </c>
      <c r="BZ248" s="32">
        <f>VLOOKUP($A248,'Annual_Prices-Nominal'!$A:$CA,MATCH(BZ$3,'Annual_Prices-Nominal'!$A$3:$CA$3,0),0)</f>
        <v>4.4664285714285654</v>
      </c>
      <c r="CA248" s="32">
        <f>VLOOKUP($A248,'Annual_Prices-Nominal'!$A:$CA,MATCH(CA$3,'Annual_Prices-Nominal'!$A$3:$CA$3,0),0)</f>
        <v>4.4239143928571707</v>
      </c>
      <c r="CB248" s="38">
        <f>VLOOKUP($A248,'Annual_Prices-Nominal'!$A:$CA,MATCH(CB$3,'Annual_Prices-Nominal'!$A$3:$CA$3,0),0)</f>
        <v>0.59721799999999803</v>
      </c>
      <c r="CD248" s="39">
        <f>VLOOKUP($A248,GDP!$A$8:$D$50,3,0)</f>
        <v>2.0460198075273241E-2</v>
      </c>
    </row>
    <row r="249" spans="1:82" ht="14.4" x14ac:dyDescent="0.3">
      <c r="A249" s="23">
        <f t="shared" ref="A249:A312" si="38">YEAR(B249)</f>
        <v>2043</v>
      </c>
      <c r="B249" s="27">
        <f t="shared" si="31"/>
        <v>52383</v>
      </c>
      <c r="C249" s="31">
        <v>48.038910000000001</v>
      </c>
      <c r="D249" s="32">
        <v>40.632260000000002</v>
      </c>
      <c r="E249" s="32">
        <v>56.510159999999999</v>
      </c>
      <c r="F249" s="32">
        <v>46.97278</v>
      </c>
      <c r="G249" s="32">
        <v>57.122340000000001</v>
      </c>
      <c r="H249" s="32">
        <v>47.066740000000003</v>
      </c>
      <c r="I249" s="32">
        <v>38.15</v>
      </c>
      <c r="J249" s="32">
        <v>37.799999999999997</v>
      </c>
      <c r="K249" s="32">
        <v>37.51</v>
      </c>
      <c r="L249" s="32">
        <v>37.049999999999997</v>
      </c>
      <c r="M249" s="32">
        <v>36.96</v>
      </c>
      <c r="N249" s="32">
        <v>36.68</v>
      </c>
      <c r="P249" s="32">
        <f>VLOOKUP($A249,'Annual_Prices-Nominal'!$A$4:$X$39,MATCH('Forecast-Peak_OffPeak-Nominal'!P$3,'Annual_Prices-Nominal'!$A$3:$X$3,0),FALSE)</f>
        <v>157.19800000000001</v>
      </c>
      <c r="Q249" s="32">
        <f>VLOOKUP($A249,'Annual_Prices-Nominal'!$A$4:$X$39,MATCH('Forecast-Peak_OffPeak-Nominal'!Q$3,'Annual_Prices-Nominal'!$A$3:$X$3,0),FALSE)</f>
        <v>158.53</v>
      </c>
      <c r="R249" s="32">
        <f>VLOOKUP($A249,'Annual_Prices-Nominal'!$A$4:$X$39,MATCH('Forecast-Peak_OffPeak-Nominal'!R$3,'Annual_Prices-Nominal'!$A$3:$X$3,0),FALSE)</f>
        <v>155.74</v>
      </c>
      <c r="S249" s="32">
        <f>VLOOKUP($A249,'Annual_Prices-Nominal'!$A$4:$X$39,MATCH('Forecast-Peak_OffPeak-Nominal'!S$3,'Annual_Prices-Nominal'!$A$3:$X$3,0),FALSE)</f>
        <v>154.80000000000001</v>
      </c>
      <c r="T249" s="32">
        <f>VLOOKUP($A249,'Annual_Prices-Nominal'!$A$4:$X$39,MATCH('Forecast-Peak_OffPeak-Nominal'!T$3,'Annual_Prices-Nominal'!$A$3:$X$3,0),FALSE)</f>
        <v>56.096824517376611</v>
      </c>
      <c r="U249" s="32">
        <f>VLOOKUP($A249,'Annual_Prices-Nominal'!$A$4:$X$39,MATCH('Forecast-Peak_OffPeak-Nominal'!U$3,'Annual_Prices-Nominal'!$A$3:$X$3,0),FALSE)</f>
        <v>72.23</v>
      </c>
      <c r="V249" s="32">
        <f>VLOOKUP($A249,'Annual_Prices-Nominal'!$A$4:$X$39,MATCH('Forecast-Peak_OffPeak-Nominal'!V$3,'Annual_Prices-Nominal'!$A$3:$X$3,0),FALSE)</f>
        <v>56.607130434782604</v>
      </c>
      <c r="W249" s="32">
        <f>VLOOKUP($A249,'Annual_Prices-Nominal'!$A$4:$X$39,MATCH('Forecast-Peak_OffPeak-Nominal'!W$3,'Annual_Prices-Nominal'!$A$3:$X$3,0),FALSE)</f>
        <v>23.76</v>
      </c>
      <c r="X249" s="32">
        <f>VLOOKUP($A249,'Annual_Prices-Nominal'!$A$4:$X$39,MATCH('Forecast-Peak_OffPeak-Nominal'!X$3,'Annual_Prices-Nominal'!$A$3:$X$3,0),FALSE)</f>
        <v>20.39</v>
      </c>
      <c r="Y249" s="38">
        <f>VLOOKUP($A249,'Annual_Prices-Nominal'!$A$4:$X$39,MATCH('Forecast-Peak_OffPeak-Nominal'!Y$3,'Annual_Prices-Nominal'!$A$3:$X$3,0),FALSE)</f>
        <v>51.142297872340421</v>
      </c>
      <c r="AA249" s="31">
        <v>5.18</v>
      </c>
      <c r="AB249" s="32">
        <v>4.82</v>
      </c>
      <c r="AC249" s="32">
        <v>4.78</v>
      </c>
      <c r="AD249" s="32">
        <v>5.19</v>
      </c>
      <c r="AE249" s="32">
        <v>5.18</v>
      </c>
      <c r="AF249" s="32">
        <v>5</v>
      </c>
      <c r="AG249" s="38">
        <v>0.44450278224882311</v>
      </c>
      <c r="AI249" s="32">
        <v>5.5415328307318994</v>
      </c>
      <c r="AJ249" s="38">
        <v>5.220187566891541</v>
      </c>
      <c r="AL249" s="33">
        <v>0.77080551874966718</v>
      </c>
      <c r="AM249" s="33">
        <v>0.99952549962937498</v>
      </c>
      <c r="AO249" s="34">
        <f>VLOOKUP($A249,'Annual_Prices-Nominal'!$A$4:$CH$39,MATCH('Forecast-Peak_OffPeak-Nominal'!AO$3,'Annual_Prices-Nominal'!$A$3:$CH$3,0),FALSE)</f>
        <v>2</v>
      </c>
      <c r="AP249" s="35">
        <f>VLOOKUP($A249,'Annual_Prices-Nominal'!$A$4:$CH$39,MATCH('Forecast-Peak_OffPeak-Nominal'!AP$3,'Annual_Prices-Nominal'!$A$3:$CH$3,0),FALSE)</f>
        <v>2</v>
      </c>
      <c r="AQ249" s="36">
        <f>IF(AND(MONTH($B249)&gt;=5,MONTH($B249)&lt;=9),VLOOKUP($A249,'Annual_Prices-Nominal'!$A$1:$AQ$39,MATCH('Forecast-Peak_OffPeak-Nominal'!AQ$2,'Annual_Prices-Nominal'!$A$2:$AQ$2,0),FALSE),0)</f>
        <v>365</v>
      </c>
      <c r="AR249" s="37">
        <f>IF(AND(MONTH($B249)&gt;=5,MONTH($B249)&lt;=9),VLOOKUP($A249,'Annual_Prices-Nominal'!$A$1:$AQ$39,MATCH('Forecast-Peak_OffPeak-Nominal'!AR$2,'Annual_Prices-Nominal'!$A$2:$AQ$2,0),FALSE),0)</f>
        <v>2500</v>
      </c>
      <c r="AT249" s="83">
        <f>VLOOKUP($A249,'Annual_Prices-Nominal'!$A$4:$CH$39,MATCH('Forecast-Peak_OffPeak-Nominal'!AT$3,'Annual_Prices-Nominal'!$A$3:$CH$3,0),FALSE)</f>
        <v>26.58</v>
      </c>
      <c r="AU249" s="38">
        <f>VLOOKUP($A249,'Annual_Prices-Nominal'!$A$4:$CH$39,MATCH('Forecast-Peak_OffPeak-Nominal'!AU$3,'Annual_Prices-Nominal'!$A$3:$CH$3,0),FALSE)</f>
        <v>26.58</v>
      </c>
      <c r="AV249" s="38">
        <f>VLOOKUP($A249,'Annual_Prices-Nominal'!$A$4:$CH$39,MATCH('Forecast-Peak_OffPeak-Nominal'!AV$3,'Annual_Prices-Nominal'!$A$3:$CH$3,0),FALSE)</f>
        <v>0</v>
      </c>
      <c r="AX249" s="31">
        <f t="shared" si="32"/>
        <v>9.9665788381742733</v>
      </c>
      <c r="AY249" s="32">
        <f t="shared" si="33"/>
        <v>11.302032000000001</v>
      </c>
      <c r="AZ249" s="32">
        <f t="shared" si="34"/>
        <v>11.424468000000001</v>
      </c>
      <c r="BA249" s="32">
        <f t="shared" si="35"/>
        <v>7.3648648648648649</v>
      </c>
      <c r="BB249" s="32">
        <f t="shared" si="36"/>
        <v>7.2413127413127416</v>
      </c>
      <c r="BC249" s="38">
        <f t="shared" si="37"/>
        <v>7.1213872832369942</v>
      </c>
      <c r="BE249" s="60">
        <v>259.03734494258157</v>
      </c>
      <c r="BF249" s="38">
        <v>344.13243149917298</v>
      </c>
      <c r="BH249" s="31">
        <f>VLOOKUP($A249,'Annual_Prices-Nominal'!$A:$CA,MATCH(BH$3,'Annual_Prices-Nominal'!$A$3:$CA$3,0),0)</f>
        <v>39</v>
      </c>
      <c r="BI249" s="31">
        <f>VLOOKUP($A249,'Annual_Prices-Nominal'!$A:$CA,MATCH(BI$3,'Annual_Prices-Nominal'!$A$3:$CA$3,0),0)</f>
        <v>1.0333686428571127</v>
      </c>
      <c r="BJ249" s="32">
        <f>VLOOKUP($A249,'Annual_Prices-Nominal'!$A:$CA,MATCH(BJ$3,'Annual_Prices-Nominal'!$A$3:$CA$3,0),0)</f>
        <v>1.0333686428571127</v>
      </c>
      <c r="BK249" s="32">
        <f>VLOOKUP($A249,'Annual_Prices-Nominal'!$A:$CA,MATCH(BK$3,'Annual_Prices-Nominal'!$A$3:$CA$3,0),0)</f>
        <v>14.899999999999977</v>
      </c>
      <c r="BL249" s="32">
        <f>VLOOKUP($A249,'Annual_Prices-Nominal'!$A:$CA,MATCH(BL$3,'Annual_Prices-Nominal'!$A$3:$CA$3,0),0)</f>
        <v>14.899999999999977</v>
      </c>
      <c r="BM249" s="32">
        <f>VLOOKUP($A249,'Annual_Prices-Nominal'!$A:$CA,MATCH(BM$3,'Annual_Prices-Nominal'!$A$3:$CA$3,0),0)</f>
        <v>4.4664285714285654</v>
      </c>
      <c r="BN249" s="32">
        <f>VLOOKUP($A249,'Annual_Prices-Nominal'!$A:$CA,MATCH(BN$3,'Annual_Prices-Nominal'!$A$3:$CA$3,0),0)</f>
        <v>4.4664285714285654</v>
      </c>
      <c r="BO249" s="32">
        <f>VLOOKUP($A249,'Annual_Prices-Nominal'!$A:$CA,MATCH(BO$3,'Annual_Prices-Nominal'!$A$3:$CA$3,0),0)</f>
        <v>4.4664285714285654</v>
      </c>
      <c r="BP249" s="32">
        <f>VLOOKUP($A249,'Annual_Prices-Nominal'!$A:$CA,MATCH(BP$3,'Annual_Prices-Nominal'!$A$3:$CA$3,0),0)</f>
        <v>4.4664285714285654</v>
      </c>
      <c r="BQ249" s="32">
        <f>VLOOKUP($A249,'Annual_Prices-Nominal'!$A:$CA,MATCH(BQ$3,'Annual_Prices-Nominal'!$A$3:$CA$3,0),0)</f>
        <v>14.899999999999977</v>
      </c>
      <c r="BR249" s="32">
        <f>VLOOKUP($A249,'Annual_Prices-Nominal'!$A:$CA,MATCH(BR$3,'Annual_Prices-Nominal'!$A$3:$CA$3,0),0)</f>
        <v>23.845000000000027</v>
      </c>
      <c r="BS249" s="32">
        <f>VLOOKUP($A249,'Annual_Prices-Nominal'!$A:$CA,MATCH(BS$3,'Annual_Prices-Nominal'!$A$3:$CA$3,0),0)</f>
        <v>22.347499999999968</v>
      </c>
      <c r="BT249" s="32">
        <f>VLOOKUP($A249,'Annual_Prices-Nominal'!$A:$CA,MATCH(BT$3,'Annual_Prices-Nominal'!$A$3:$CA$3,0),0)</f>
        <v>17.881071428571431</v>
      </c>
      <c r="BU249" s="32">
        <f>VLOOKUP($A249,'Annual_Prices-Nominal'!$A:$CA,MATCH(BU$3,'Annual_Prices-Nominal'!$A$3:$CA$3,0),0)</f>
        <v>17.881071428571431</v>
      </c>
      <c r="BV249" s="32">
        <f>VLOOKUP($A249,'Annual_Prices-Nominal'!$A:$CA,MATCH(BV$3,'Annual_Prices-Nominal'!$A$3:$CA$3,0),0)</f>
        <v>17.881071428571431</v>
      </c>
      <c r="BW249" s="32">
        <f>VLOOKUP($A249,'Annual_Prices-Nominal'!$A:$CA,MATCH(BW$3,'Annual_Prices-Nominal'!$A$3:$CA$3,0),0)</f>
        <v>16.364999999999782</v>
      </c>
      <c r="BX249" s="32">
        <f>VLOOKUP($A249,'Annual_Prices-Nominal'!$A:$CA,MATCH(BX$3,'Annual_Prices-Nominal'!$A$3:$CA$3,0),0)</f>
        <v>4.6778571428569649</v>
      </c>
      <c r="BY249" s="32">
        <f>VLOOKUP($A249,'Annual_Prices-Nominal'!$A:$CA,MATCH(BY$3,'Annual_Prices-Nominal'!$A$3:$CA$3,0),0)</f>
        <v>4.4664285714285654</v>
      </c>
      <c r="BZ249" s="32">
        <f>VLOOKUP($A249,'Annual_Prices-Nominal'!$A:$CA,MATCH(BZ$3,'Annual_Prices-Nominal'!$A$3:$CA$3,0),0)</f>
        <v>4.4664285714285654</v>
      </c>
      <c r="CA249" s="32">
        <f>VLOOKUP($A249,'Annual_Prices-Nominal'!$A:$CA,MATCH(CA$3,'Annual_Prices-Nominal'!$A$3:$CA$3,0),0)</f>
        <v>4.4239143928571707</v>
      </c>
      <c r="CB249" s="38">
        <f>VLOOKUP($A249,'Annual_Prices-Nominal'!$A:$CA,MATCH(CB$3,'Annual_Prices-Nominal'!$A$3:$CA$3,0),0)</f>
        <v>0.59721799999999803</v>
      </c>
      <c r="CD249" s="39">
        <f>VLOOKUP($A249,GDP!$A$8:$D$50,3,0)</f>
        <v>2.0460198075273241E-2</v>
      </c>
    </row>
    <row r="250" spans="1:82" ht="14.4" x14ac:dyDescent="0.3">
      <c r="A250" s="23">
        <f t="shared" si="38"/>
        <v>2043</v>
      </c>
      <c r="B250" s="27">
        <f t="shared" ref="B250:B313" si="39">EDATE(B249,1)</f>
        <v>52413</v>
      </c>
      <c r="C250" s="31">
        <v>53.458640000000003</v>
      </c>
      <c r="D250" s="32">
        <v>43.343299999999999</v>
      </c>
      <c r="E250" s="32">
        <v>61.458359999999999</v>
      </c>
      <c r="F250" s="32">
        <v>53.003799999999998</v>
      </c>
      <c r="G250" s="32">
        <v>62.231520000000003</v>
      </c>
      <c r="H250" s="32">
        <v>53.231659999999998</v>
      </c>
      <c r="I250" s="32">
        <v>38.26</v>
      </c>
      <c r="J250" s="32">
        <v>37.99</v>
      </c>
      <c r="K250" s="32">
        <v>37.4</v>
      </c>
      <c r="L250" s="32">
        <v>37.229999999999997</v>
      </c>
      <c r="M250" s="32">
        <v>36.869999999999997</v>
      </c>
      <c r="N250" s="32">
        <v>36.79</v>
      </c>
      <c r="P250" s="32">
        <f>VLOOKUP($A250,'Annual_Prices-Nominal'!$A$4:$X$39,MATCH('Forecast-Peak_OffPeak-Nominal'!P$3,'Annual_Prices-Nominal'!$A$3:$X$3,0),FALSE)</f>
        <v>157.19800000000001</v>
      </c>
      <c r="Q250" s="32">
        <f>VLOOKUP($A250,'Annual_Prices-Nominal'!$A$4:$X$39,MATCH('Forecast-Peak_OffPeak-Nominal'!Q$3,'Annual_Prices-Nominal'!$A$3:$X$3,0),FALSE)</f>
        <v>158.53</v>
      </c>
      <c r="R250" s="32">
        <f>VLOOKUP($A250,'Annual_Prices-Nominal'!$A$4:$X$39,MATCH('Forecast-Peak_OffPeak-Nominal'!R$3,'Annual_Prices-Nominal'!$A$3:$X$3,0),FALSE)</f>
        <v>155.74</v>
      </c>
      <c r="S250" s="32">
        <f>VLOOKUP($A250,'Annual_Prices-Nominal'!$A$4:$X$39,MATCH('Forecast-Peak_OffPeak-Nominal'!S$3,'Annual_Prices-Nominal'!$A$3:$X$3,0),FALSE)</f>
        <v>154.80000000000001</v>
      </c>
      <c r="T250" s="32">
        <f>VLOOKUP($A250,'Annual_Prices-Nominal'!$A$4:$X$39,MATCH('Forecast-Peak_OffPeak-Nominal'!T$3,'Annual_Prices-Nominal'!$A$3:$X$3,0),FALSE)</f>
        <v>56.096824517376611</v>
      </c>
      <c r="U250" s="32">
        <f>VLOOKUP($A250,'Annual_Prices-Nominal'!$A$4:$X$39,MATCH('Forecast-Peak_OffPeak-Nominal'!U$3,'Annual_Prices-Nominal'!$A$3:$X$3,0),FALSE)</f>
        <v>72.23</v>
      </c>
      <c r="V250" s="32">
        <f>VLOOKUP($A250,'Annual_Prices-Nominal'!$A$4:$X$39,MATCH('Forecast-Peak_OffPeak-Nominal'!V$3,'Annual_Prices-Nominal'!$A$3:$X$3,0),FALSE)</f>
        <v>56.607130434782604</v>
      </c>
      <c r="W250" s="32">
        <f>VLOOKUP($A250,'Annual_Prices-Nominal'!$A$4:$X$39,MATCH('Forecast-Peak_OffPeak-Nominal'!W$3,'Annual_Prices-Nominal'!$A$3:$X$3,0),FALSE)</f>
        <v>23.76</v>
      </c>
      <c r="X250" s="32">
        <f>VLOOKUP($A250,'Annual_Prices-Nominal'!$A$4:$X$39,MATCH('Forecast-Peak_OffPeak-Nominal'!X$3,'Annual_Prices-Nominal'!$A$3:$X$3,0),FALSE)</f>
        <v>20.39</v>
      </c>
      <c r="Y250" s="38">
        <f>VLOOKUP($A250,'Annual_Prices-Nominal'!$A$4:$X$39,MATCH('Forecast-Peak_OffPeak-Nominal'!Y$3,'Annual_Prices-Nominal'!$A$3:$X$3,0),FALSE)</f>
        <v>51.142297872340421</v>
      </c>
      <c r="AA250" s="31">
        <v>5.17</v>
      </c>
      <c r="AB250" s="32">
        <v>4.7699999999999996</v>
      </c>
      <c r="AC250" s="32">
        <v>4.72</v>
      </c>
      <c r="AD250" s="32">
        <v>5.14</v>
      </c>
      <c r="AE250" s="32">
        <v>5.15</v>
      </c>
      <c r="AF250" s="32">
        <v>4.92</v>
      </c>
      <c r="AG250" s="38">
        <v>0.44450278224882311</v>
      </c>
      <c r="AI250" s="32">
        <v>5.5288529973967497</v>
      </c>
      <c r="AJ250" s="38">
        <v>5.2075077335563913</v>
      </c>
      <c r="AL250" s="33">
        <v>0.76407345874752197</v>
      </c>
      <c r="AM250" s="33">
        <v>0.99279343962722977</v>
      </c>
      <c r="AO250" s="34">
        <f>VLOOKUP($A250,'Annual_Prices-Nominal'!$A$4:$CH$39,MATCH('Forecast-Peak_OffPeak-Nominal'!AO$3,'Annual_Prices-Nominal'!$A$3:$CH$3,0),FALSE)</f>
        <v>2</v>
      </c>
      <c r="AP250" s="35">
        <f>VLOOKUP($A250,'Annual_Prices-Nominal'!$A$4:$CH$39,MATCH('Forecast-Peak_OffPeak-Nominal'!AP$3,'Annual_Prices-Nominal'!$A$3:$CH$3,0),FALSE)</f>
        <v>2</v>
      </c>
      <c r="AQ250" s="36">
        <f>IF(AND(MONTH($B250)&gt;=5,MONTH($B250)&lt;=9),VLOOKUP($A250,'Annual_Prices-Nominal'!$A$1:$AQ$39,MATCH('Forecast-Peak_OffPeak-Nominal'!AQ$2,'Annual_Prices-Nominal'!$A$2:$AQ$2,0),FALSE),0)</f>
        <v>365</v>
      </c>
      <c r="AR250" s="37">
        <f>IF(AND(MONTH($B250)&gt;=5,MONTH($B250)&lt;=9),VLOOKUP($A250,'Annual_Prices-Nominal'!$A$1:$AQ$39,MATCH('Forecast-Peak_OffPeak-Nominal'!AR$2,'Annual_Prices-Nominal'!$A$2:$AQ$2,0),FALSE),0)</f>
        <v>2500</v>
      </c>
      <c r="AT250" s="83">
        <f>VLOOKUP($A250,'Annual_Prices-Nominal'!$A$4:$CH$39,MATCH('Forecast-Peak_OffPeak-Nominal'!AT$3,'Annual_Prices-Nominal'!$A$3:$CH$3,0),FALSE)</f>
        <v>26.58</v>
      </c>
      <c r="AU250" s="38">
        <f>VLOOKUP($A250,'Annual_Prices-Nominal'!$A$4:$CH$39,MATCH('Forecast-Peak_OffPeak-Nominal'!AU$3,'Annual_Prices-Nominal'!$A$3:$CH$3,0),FALSE)</f>
        <v>26.58</v>
      </c>
      <c r="AV250" s="38">
        <f>VLOOKUP($A250,'Annual_Prices-Nominal'!$A$4:$CH$39,MATCH('Forecast-Peak_OffPeak-Nominal'!AV$3,'Annual_Prices-Nominal'!$A$3:$CH$3,0),FALSE)</f>
        <v>0</v>
      </c>
      <c r="AX250" s="31">
        <f t="shared" si="32"/>
        <v>11.207262054507339</v>
      </c>
      <c r="AY250" s="32">
        <f t="shared" si="33"/>
        <v>12.491536585365854</v>
      </c>
      <c r="AZ250" s="32">
        <f t="shared" si="34"/>
        <v>12.648682926829268</v>
      </c>
      <c r="BA250" s="32">
        <f t="shared" si="35"/>
        <v>7.429126213592232</v>
      </c>
      <c r="BB250" s="32">
        <f t="shared" si="36"/>
        <v>7.2621359223300965</v>
      </c>
      <c r="BC250" s="38">
        <f t="shared" si="37"/>
        <v>7.1731517509727629</v>
      </c>
      <c r="BE250" s="60">
        <v>259.03734494258157</v>
      </c>
      <c r="BF250" s="38">
        <v>344.13243149917298</v>
      </c>
      <c r="BH250" s="31">
        <f>VLOOKUP($A250,'Annual_Prices-Nominal'!$A:$CA,MATCH(BH$3,'Annual_Prices-Nominal'!$A$3:$CA$3,0),0)</f>
        <v>39</v>
      </c>
      <c r="BI250" s="31">
        <f>VLOOKUP($A250,'Annual_Prices-Nominal'!$A:$CA,MATCH(BI$3,'Annual_Prices-Nominal'!$A$3:$CA$3,0),0)</f>
        <v>1.0333686428571127</v>
      </c>
      <c r="BJ250" s="32">
        <f>VLOOKUP($A250,'Annual_Prices-Nominal'!$A:$CA,MATCH(BJ$3,'Annual_Prices-Nominal'!$A$3:$CA$3,0),0)</f>
        <v>1.0333686428571127</v>
      </c>
      <c r="BK250" s="32">
        <f>VLOOKUP($A250,'Annual_Prices-Nominal'!$A:$CA,MATCH(BK$3,'Annual_Prices-Nominal'!$A$3:$CA$3,0),0)</f>
        <v>14.899999999999977</v>
      </c>
      <c r="BL250" s="32">
        <f>VLOOKUP($A250,'Annual_Prices-Nominal'!$A:$CA,MATCH(BL$3,'Annual_Prices-Nominal'!$A$3:$CA$3,0),0)</f>
        <v>14.899999999999977</v>
      </c>
      <c r="BM250" s="32">
        <f>VLOOKUP($A250,'Annual_Prices-Nominal'!$A:$CA,MATCH(BM$3,'Annual_Prices-Nominal'!$A$3:$CA$3,0),0)</f>
        <v>4.4664285714285654</v>
      </c>
      <c r="BN250" s="32">
        <f>VLOOKUP($A250,'Annual_Prices-Nominal'!$A:$CA,MATCH(BN$3,'Annual_Prices-Nominal'!$A$3:$CA$3,0),0)</f>
        <v>4.4664285714285654</v>
      </c>
      <c r="BO250" s="32">
        <f>VLOOKUP($A250,'Annual_Prices-Nominal'!$A:$CA,MATCH(BO$3,'Annual_Prices-Nominal'!$A$3:$CA$3,0),0)</f>
        <v>4.4664285714285654</v>
      </c>
      <c r="BP250" s="32">
        <f>VLOOKUP($A250,'Annual_Prices-Nominal'!$A:$CA,MATCH(BP$3,'Annual_Prices-Nominal'!$A$3:$CA$3,0),0)</f>
        <v>4.4664285714285654</v>
      </c>
      <c r="BQ250" s="32">
        <f>VLOOKUP($A250,'Annual_Prices-Nominal'!$A:$CA,MATCH(BQ$3,'Annual_Prices-Nominal'!$A$3:$CA$3,0),0)</f>
        <v>14.899999999999977</v>
      </c>
      <c r="BR250" s="32">
        <f>VLOOKUP($A250,'Annual_Prices-Nominal'!$A:$CA,MATCH(BR$3,'Annual_Prices-Nominal'!$A$3:$CA$3,0),0)</f>
        <v>23.845000000000027</v>
      </c>
      <c r="BS250" s="32">
        <f>VLOOKUP($A250,'Annual_Prices-Nominal'!$A:$CA,MATCH(BS$3,'Annual_Prices-Nominal'!$A$3:$CA$3,0),0)</f>
        <v>22.347499999999968</v>
      </c>
      <c r="BT250" s="32">
        <f>VLOOKUP($A250,'Annual_Prices-Nominal'!$A:$CA,MATCH(BT$3,'Annual_Prices-Nominal'!$A$3:$CA$3,0),0)</f>
        <v>17.881071428571431</v>
      </c>
      <c r="BU250" s="32">
        <f>VLOOKUP($A250,'Annual_Prices-Nominal'!$A:$CA,MATCH(BU$3,'Annual_Prices-Nominal'!$A$3:$CA$3,0),0)</f>
        <v>17.881071428571431</v>
      </c>
      <c r="BV250" s="32">
        <f>VLOOKUP($A250,'Annual_Prices-Nominal'!$A:$CA,MATCH(BV$3,'Annual_Prices-Nominal'!$A$3:$CA$3,0),0)</f>
        <v>17.881071428571431</v>
      </c>
      <c r="BW250" s="32">
        <f>VLOOKUP($A250,'Annual_Prices-Nominal'!$A:$CA,MATCH(BW$3,'Annual_Prices-Nominal'!$A$3:$CA$3,0),0)</f>
        <v>16.364999999999782</v>
      </c>
      <c r="BX250" s="32">
        <f>VLOOKUP($A250,'Annual_Prices-Nominal'!$A:$CA,MATCH(BX$3,'Annual_Prices-Nominal'!$A$3:$CA$3,0),0)</f>
        <v>4.6778571428569649</v>
      </c>
      <c r="BY250" s="32">
        <f>VLOOKUP($A250,'Annual_Prices-Nominal'!$A:$CA,MATCH(BY$3,'Annual_Prices-Nominal'!$A$3:$CA$3,0),0)</f>
        <v>4.4664285714285654</v>
      </c>
      <c r="BZ250" s="32">
        <f>VLOOKUP($A250,'Annual_Prices-Nominal'!$A:$CA,MATCH(BZ$3,'Annual_Prices-Nominal'!$A$3:$CA$3,0),0)</f>
        <v>4.4664285714285654</v>
      </c>
      <c r="CA250" s="32">
        <f>VLOOKUP($A250,'Annual_Prices-Nominal'!$A:$CA,MATCH(CA$3,'Annual_Prices-Nominal'!$A$3:$CA$3,0),0)</f>
        <v>4.4239143928571707</v>
      </c>
      <c r="CB250" s="38">
        <f>VLOOKUP($A250,'Annual_Prices-Nominal'!$A:$CA,MATCH(CB$3,'Annual_Prices-Nominal'!$A$3:$CA$3,0),0)</f>
        <v>0.59721799999999803</v>
      </c>
      <c r="CD250" s="39">
        <f>VLOOKUP($A250,GDP!$A$8:$D$50,3,0)</f>
        <v>2.0460198075273241E-2</v>
      </c>
    </row>
    <row r="251" spans="1:82" ht="14.4" x14ac:dyDescent="0.3">
      <c r="A251" s="23">
        <f t="shared" si="38"/>
        <v>2043</v>
      </c>
      <c r="B251" s="27">
        <f t="shared" si="39"/>
        <v>52444</v>
      </c>
      <c r="C251" s="31">
        <v>47.8399</v>
      </c>
      <c r="D251" s="32">
        <v>41.002879999999998</v>
      </c>
      <c r="E251" s="32">
        <v>52.85474</v>
      </c>
      <c r="F251" s="32">
        <v>45.657040000000002</v>
      </c>
      <c r="G251" s="32">
        <v>53.820999999999998</v>
      </c>
      <c r="H251" s="32">
        <v>45.874659999999999</v>
      </c>
      <c r="I251" s="32">
        <v>37.32</v>
      </c>
      <c r="J251" s="32">
        <v>36.979999999999997</v>
      </c>
      <c r="K251" s="32">
        <v>36.67</v>
      </c>
      <c r="L251" s="32">
        <v>36.32</v>
      </c>
      <c r="M251" s="32">
        <v>36.31</v>
      </c>
      <c r="N251" s="32">
        <v>35.72</v>
      </c>
      <c r="P251" s="32">
        <f>VLOOKUP($A251,'Annual_Prices-Nominal'!$A$4:$X$39,MATCH('Forecast-Peak_OffPeak-Nominal'!P$3,'Annual_Prices-Nominal'!$A$3:$X$3,0),FALSE)</f>
        <v>157.19800000000001</v>
      </c>
      <c r="Q251" s="32">
        <f>VLOOKUP($A251,'Annual_Prices-Nominal'!$A$4:$X$39,MATCH('Forecast-Peak_OffPeak-Nominal'!Q$3,'Annual_Prices-Nominal'!$A$3:$X$3,0),FALSE)</f>
        <v>158.53</v>
      </c>
      <c r="R251" s="32">
        <f>VLOOKUP($A251,'Annual_Prices-Nominal'!$A$4:$X$39,MATCH('Forecast-Peak_OffPeak-Nominal'!R$3,'Annual_Prices-Nominal'!$A$3:$X$3,0),FALSE)</f>
        <v>155.74</v>
      </c>
      <c r="S251" s="32">
        <f>VLOOKUP($A251,'Annual_Prices-Nominal'!$A$4:$X$39,MATCH('Forecast-Peak_OffPeak-Nominal'!S$3,'Annual_Prices-Nominal'!$A$3:$X$3,0),FALSE)</f>
        <v>154.80000000000001</v>
      </c>
      <c r="T251" s="32">
        <f>VLOOKUP($A251,'Annual_Prices-Nominal'!$A$4:$X$39,MATCH('Forecast-Peak_OffPeak-Nominal'!T$3,'Annual_Prices-Nominal'!$A$3:$X$3,0),FALSE)</f>
        <v>56.096824517376611</v>
      </c>
      <c r="U251" s="32">
        <f>VLOOKUP($A251,'Annual_Prices-Nominal'!$A$4:$X$39,MATCH('Forecast-Peak_OffPeak-Nominal'!U$3,'Annual_Prices-Nominal'!$A$3:$X$3,0),FALSE)</f>
        <v>72.23</v>
      </c>
      <c r="V251" s="32">
        <f>VLOOKUP($A251,'Annual_Prices-Nominal'!$A$4:$X$39,MATCH('Forecast-Peak_OffPeak-Nominal'!V$3,'Annual_Prices-Nominal'!$A$3:$X$3,0),FALSE)</f>
        <v>56.607130434782604</v>
      </c>
      <c r="W251" s="32">
        <f>VLOOKUP($A251,'Annual_Prices-Nominal'!$A$4:$X$39,MATCH('Forecast-Peak_OffPeak-Nominal'!W$3,'Annual_Prices-Nominal'!$A$3:$X$3,0),FALSE)</f>
        <v>23.76</v>
      </c>
      <c r="X251" s="32">
        <f>VLOOKUP($A251,'Annual_Prices-Nominal'!$A$4:$X$39,MATCH('Forecast-Peak_OffPeak-Nominal'!X$3,'Annual_Prices-Nominal'!$A$3:$X$3,0),FALSE)</f>
        <v>20.39</v>
      </c>
      <c r="Y251" s="38">
        <f>VLOOKUP($A251,'Annual_Prices-Nominal'!$A$4:$X$39,MATCH('Forecast-Peak_OffPeak-Nominal'!Y$3,'Annual_Prices-Nominal'!$A$3:$X$3,0),FALSE)</f>
        <v>51.142297872340421</v>
      </c>
      <c r="AA251" s="31">
        <v>5.1100000000000003</v>
      </c>
      <c r="AB251" s="32">
        <v>4.71</v>
      </c>
      <c r="AC251" s="32">
        <v>4.68</v>
      </c>
      <c r="AD251" s="32">
        <v>5.08</v>
      </c>
      <c r="AE251" s="32">
        <v>5.0999999999999996</v>
      </c>
      <c r="AF251" s="32">
        <v>4.82</v>
      </c>
      <c r="AG251" s="38">
        <v>0.44450278224882311</v>
      </c>
      <c r="AI251" s="32">
        <v>5.4662497406577799</v>
      </c>
      <c r="AJ251" s="38">
        <v>5.1449044768174215</v>
      </c>
      <c r="AL251" s="33">
        <v>0.77186103696107911</v>
      </c>
      <c r="AM251" s="33">
        <v>1.000581017840787</v>
      </c>
      <c r="AO251" s="34">
        <f>VLOOKUP($A251,'Annual_Prices-Nominal'!$A$4:$CH$39,MATCH('Forecast-Peak_OffPeak-Nominal'!AO$3,'Annual_Prices-Nominal'!$A$3:$CH$3,0),FALSE)</f>
        <v>2</v>
      </c>
      <c r="AP251" s="35">
        <f>VLOOKUP($A251,'Annual_Prices-Nominal'!$A$4:$CH$39,MATCH('Forecast-Peak_OffPeak-Nominal'!AP$3,'Annual_Prices-Nominal'!$A$3:$CH$3,0),FALSE)</f>
        <v>2</v>
      </c>
      <c r="AQ251" s="36">
        <f>IF(AND(MONTH($B251)&gt;=5,MONTH($B251)&lt;=9),VLOOKUP($A251,'Annual_Prices-Nominal'!$A$1:$AQ$39,MATCH('Forecast-Peak_OffPeak-Nominal'!AQ$2,'Annual_Prices-Nominal'!$A$2:$AQ$2,0),FALSE),0)</f>
        <v>365</v>
      </c>
      <c r="AR251" s="37">
        <f>IF(AND(MONTH($B251)&gt;=5,MONTH($B251)&lt;=9),VLOOKUP($A251,'Annual_Prices-Nominal'!$A$1:$AQ$39,MATCH('Forecast-Peak_OffPeak-Nominal'!AR$2,'Annual_Prices-Nominal'!$A$2:$AQ$2,0),FALSE),0)</f>
        <v>2500</v>
      </c>
      <c r="AT251" s="83">
        <f>VLOOKUP($A251,'Annual_Prices-Nominal'!$A$4:$CH$39,MATCH('Forecast-Peak_OffPeak-Nominal'!AT$3,'Annual_Prices-Nominal'!$A$3:$CH$3,0),FALSE)</f>
        <v>26.58</v>
      </c>
      <c r="AU251" s="38">
        <f>VLOOKUP($A251,'Annual_Prices-Nominal'!$A$4:$CH$39,MATCH('Forecast-Peak_OffPeak-Nominal'!AU$3,'Annual_Prices-Nominal'!$A$3:$CH$3,0),FALSE)</f>
        <v>26.58</v>
      </c>
      <c r="AV251" s="38">
        <f>VLOOKUP($A251,'Annual_Prices-Nominal'!$A$4:$CH$39,MATCH('Forecast-Peak_OffPeak-Nominal'!AV$3,'Annual_Prices-Nominal'!$A$3:$CH$3,0),FALSE)</f>
        <v>0</v>
      </c>
      <c r="AX251" s="31">
        <f t="shared" si="32"/>
        <v>10.157091295116773</v>
      </c>
      <c r="AY251" s="32">
        <f t="shared" si="33"/>
        <v>10.965713692946057</v>
      </c>
      <c r="AZ251" s="32">
        <f t="shared" si="34"/>
        <v>11.166182572614106</v>
      </c>
      <c r="BA251" s="32">
        <f t="shared" si="35"/>
        <v>7.3176470588235301</v>
      </c>
      <c r="BB251" s="32">
        <f t="shared" si="36"/>
        <v>7.1901960784313736</v>
      </c>
      <c r="BC251" s="38">
        <f t="shared" si="37"/>
        <v>7.1476377952755907</v>
      </c>
      <c r="BE251" s="60">
        <v>259.03734494258157</v>
      </c>
      <c r="BF251" s="38">
        <v>344.13243149917298</v>
      </c>
      <c r="BH251" s="31">
        <f>VLOOKUP($A251,'Annual_Prices-Nominal'!$A:$CA,MATCH(BH$3,'Annual_Prices-Nominal'!$A$3:$CA$3,0),0)</f>
        <v>39</v>
      </c>
      <c r="BI251" s="31">
        <f>VLOOKUP($A251,'Annual_Prices-Nominal'!$A:$CA,MATCH(BI$3,'Annual_Prices-Nominal'!$A$3:$CA$3,0),0)</f>
        <v>1.0333686428571127</v>
      </c>
      <c r="BJ251" s="32">
        <f>VLOOKUP($A251,'Annual_Prices-Nominal'!$A:$CA,MATCH(BJ$3,'Annual_Prices-Nominal'!$A$3:$CA$3,0),0)</f>
        <v>1.0333686428571127</v>
      </c>
      <c r="BK251" s="32">
        <f>VLOOKUP($A251,'Annual_Prices-Nominal'!$A:$CA,MATCH(BK$3,'Annual_Prices-Nominal'!$A$3:$CA$3,0),0)</f>
        <v>14.899999999999977</v>
      </c>
      <c r="BL251" s="32">
        <f>VLOOKUP($A251,'Annual_Prices-Nominal'!$A:$CA,MATCH(BL$3,'Annual_Prices-Nominal'!$A$3:$CA$3,0),0)</f>
        <v>14.899999999999977</v>
      </c>
      <c r="BM251" s="32">
        <f>VLOOKUP($A251,'Annual_Prices-Nominal'!$A:$CA,MATCH(BM$3,'Annual_Prices-Nominal'!$A$3:$CA$3,0),0)</f>
        <v>4.4664285714285654</v>
      </c>
      <c r="BN251" s="32">
        <f>VLOOKUP($A251,'Annual_Prices-Nominal'!$A:$CA,MATCH(BN$3,'Annual_Prices-Nominal'!$A$3:$CA$3,0),0)</f>
        <v>4.4664285714285654</v>
      </c>
      <c r="BO251" s="32">
        <f>VLOOKUP($A251,'Annual_Prices-Nominal'!$A:$CA,MATCH(BO$3,'Annual_Prices-Nominal'!$A$3:$CA$3,0),0)</f>
        <v>4.4664285714285654</v>
      </c>
      <c r="BP251" s="32">
        <f>VLOOKUP($A251,'Annual_Prices-Nominal'!$A:$CA,MATCH(BP$3,'Annual_Prices-Nominal'!$A$3:$CA$3,0),0)</f>
        <v>4.4664285714285654</v>
      </c>
      <c r="BQ251" s="32">
        <f>VLOOKUP($A251,'Annual_Prices-Nominal'!$A:$CA,MATCH(BQ$3,'Annual_Prices-Nominal'!$A$3:$CA$3,0),0)</f>
        <v>14.899999999999977</v>
      </c>
      <c r="BR251" s="32">
        <f>VLOOKUP($A251,'Annual_Prices-Nominal'!$A:$CA,MATCH(BR$3,'Annual_Prices-Nominal'!$A$3:$CA$3,0),0)</f>
        <v>23.845000000000027</v>
      </c>
      <c r="BS251" s="32">
        <f>VLOOKUP($A251,'Annual_Prices-Nominal'!$A:$CA,MATCH(BS$3,'Annual_Prices-Nominal'!$A$3:$CA$3,0),0)</f>
        <v>22.347499999999968</v>
      </c>
      <c r="BT251" s="32">
        <f>VLOOKUP($A251,'Annual_Prices-Nominal'!$A:$CA,MATCH(BT$3,'Annual_Prices-Nominal'!$A$3:$CA$3,0),0)</f>
        <v>17.881071428571431</v>
      </c>
      <c r="BU251" s="32">
        <f>VLOOKUP($A251,'Annual_Prices-Nominal'!$A:$CA,MATCH(BU$3,'Annual_Prices-Nominal'!$A$3:$CA$3,0),0)</f>
        <v>17.881071428571431</v>
      </c>
      <c r="BV251" s="32">
        <f>VLOOKUP($A251,'Annual_Prices-Nominal'!$A:$CA,MATCH(BV$3,'Annual_Prices-Nominal'!$A$3:$CA$3,0),0)</f>
        <v>17.881071428571431</v>
      </c>
      <c r="BW251" s="32">
        <f>VLOOKUP($A251,'Annual_Prices-Nominal'!$A:$CA,MATCH(BW$3,'Annual_Prices-Nominal'!$A$3:$CA$3,0),0)</f>
        <v>16.364999999999782</v>
      </c>
      <c r="BX251" s="32">
        <f>VLOOKUP($A251,'Annual_Prices-Nominal'!$A:$CA,MATCH(BX$3,'Annual_Prices-Nominal'!$A$3:$CA$3,0),0)</f>
        <v>4.6778571428569649</v>
      </c>
      <c r="BY251" s="32">
        <f>VLOOKUP($A251,'Annual_Prices-Nominal'!$A:$CA,MATCH(BY$3,'Annual_Prices-Nominal'!$A$3:$CA$3,0),0)</f>
        <v>4.4664285714285654</v>
      </c>
      <c r="BZ251" s="32">
        <f>VLOOKUP($A251,'Annual_Prices-Nominal'!$A:$CA,MATCH(BZ$3,'Annual_Prices-Nominal'!$A$3:$CA$3,0),0)</f>
        <v>4.4664285714285654</v>
      </c>
      <c r="CA251" s="32">
        <f>VLOOKUP($A251,'Annual_Prices-Nominal'!$A:$CA,MATCH(CA$3,'Annual_Prices-Nominal'!$A$3:$CA$3,0),0)</f>
        <v>4.4239143928571707</v>
      </c>
      <c r="CB251" s="38">
        <f>VLOOKUP($A251,'Annual_Prices-Nominal'!$A:$CA,MATCH(CB$3,'Annual_Prices-Nominal'!$A$3:$CA$3,0),0)</f>
        <v>0.59721799999999803</v>
      </c>
      <c r="CD251" s="39">
        <f>VLOOKUP($A251,GDP!$A$8:$D$50,3,0)</f>
        <v>2.0460198075273241E-2</v>
      </c>
    </row>
    <row r="252" spans="1:82" ht="14.4" x14ac:dyDescent="0.3">
      <c r="A252" s="23">
        <f t="shared" si="38"/>
        <v>2043</v>
      </c>
      <c r="B252" s="27">
        <f t="shared" si="39"/>
        <v>52475</v>
      </c>
      <c r="C252" s="31">
        <v>46.193199999999997</v>
      </c>
      <c r="D252" s="32">
        <v>40.481369999999998</v>
      </c>
      <c r="E252" s="32">
        <v>53.783209999999997</v>
      </c>
      <c r="F252" s="32">
        <v>46.191540000000003</v>
      </c>
      <c r="G252" s="32">
        <v>54.220939999999999</v>
      </c>
      <c r="H252" s="32">
        <v>45.307459999999999</v>
      </c>
      <c r="I252" s="32">
        <v>40.18</v>
      </c>
      <c r="J252" s="32">
        <v>37.9</v>
      </c>
      <c r="K252" s="32">
        <v>39.81</v>
      </c>
      <c r="L252" s="32">
        <v>37.43</v>
      </c>
      <c r="M252" s="32">
        <v>38.54</v>
      </c>
      <c r="N252" s="32">
        <v>37.270000000000003</v>
      </c>
      <c r="P252" s="32">
        <f>VLOOKUP($A252,'Annual_Prices-Nominal'!$A$4:$X$39,MATCH('Forecast-Peak_OffPeak-Nominal'!P$3,'Annual_Prices-Nominal'!$A$3:$X$3,0),FALSE)</f>
        <v>157.19800000000001</v>
      </c>
      <c r="Q252" s="32">
        <f>VLOOKUP($A252,'Annual_Prices-Nominal'!$A$4:$X$39,MATCH('Forecast-Peak_OffPeak-Nominal'!Q$3,'Annual_Prices-Nominal'!$A$3:$X$3,0),FALSE)</f>
        <v>158.53</v>
      </c>
      <c r="R252" s="32">
        <f>VLOOKUP($A252,'Annual_Prices-Nominal'!$A$4:$X$39,MATCH('Forecast-Peak_OffPeak-Nominal'!R$3,'Annual_Prices-Nominal'!$A$3:$X$3,0),FALSE)</f>
        <v>155.74</v>
      </c>
      <c r="S252" s="32">
        <f>VLOOKUP($A252,'Annual_Prices-Nominal'!$A$4:$X$39,MATCH('Forecast-Peak_OffPeak-Nominal'!S$3,'Annual_Prices-Nominal'!$A$3:$X$3,0),FALSE)</f>
        <v>154.80000000000001</v>
      </c>
      <c r="T252" s="32">
        <f>VLOOKUP($A252,'Annual_Prices-Nominal'!$A$4:$X$39,MATCH('Forecast-Peak_OffPeak-Nominal'!T$3,'Annual_Prices-Nominal'!$A$3:$X$3,0),FALSE)</f>
        <v>56.096824517376611</v>
      </c>
      <c r="U252" s="32">
        <f>VLOOKUP($A252,'Annual_Prices-Nominal'!$A$4:$X$39,MATCH('Forecast-Peak_OffPeak-Nominal'!U$3,'Annual_Prices-Nominal'!$A$3:$X$3,0),FALSE)</f>
        <v>72.23</v>
      </c>
      <c r="V252" s="32">
        <f>VLOOKUP($A252,'Annual_Prices-Nominal'!$A$4:$X$39,MATCH('Forecast-Peak_OffPeak-Nominal'!V$3,'Annual_Prices-Nominal'!$A$3:$X$3,0),FALSE)</f>
        <v>56.607130434782604</v>
      </c>
      <c r="W252" s="32">
        <f>VLOOKUP($A252,'Annual_Prices-Nominal'!$A$4:$X$39,MATCH('Forecast-Peak_OffPeak-Nominal'!W$3,'Annual_Prices-Nominal'!$A$3:$X$3,0),FALSE)</f>
        <v>23.76</v>
      </c>
      <c r="X252" s="32">
        <f>VLOOKUP($A252,'Annual_Prices-Nominal'!$A$4:$X$39,MATCH('Forecast-Peak_OffPeak-Nominal'!X$3,'Annual_Prices-Nominal'!$A$3:$X$3,0),FALSE)</f>
        <v>20.39</v>
      </c>
      <c r="Y252" s="38">
        <f>VLOOKUP($A252,'Annual_Prices-Nominal'!$A$4:$X$39,MATCH('Forecast-Peak_OffPeak-Nominal'!Y$3,'Annual_Prices-Nominal'!$A$3:$X$3,0),FALSE)</f>
        <v>51.142297872340421</v>
      </c>
      <c r="AA252" s="31">
        <v>5.1100000000000003</v>
      </c>
      <c r="AB252" s="32">
        <v>4.78</v>
      </c>
      <c r="AC252" s="32">
        <v>4.7</v>
      </c>
      <c r="AD252" s="32">
        <v>5.14</v>
      </c>
      <c r="AE252" s="32">
        <v>5.1100000000000003</v>
      </c>
      <c r="AF252" s="32">
        <v>5.01</v>
      </c>
      <c r="AG252" s="38">
        <v>0.44450278224882311</v>
      </c>
      <c r="AI252" s="32">
        <v>5.47552092501431</v>
      </c>
      <c r="AJ252" s="38">
        <v>5.1541756611739515</v>
      </c>
      <c r="AL252" s="33">
        <v>0.77780119395003067</v>
      </c>
      <c r="AM252" s="33">
        <v>1.0065211748297385</v>
      </c>
      <c r="AO252" s="34">
        <f>VLOOKUP($A252,'Annual_Prices-Nominal'!$A$4:$CH$39,MATCH('Forecast-Peak_OffPeak-Nominal'!AO$3,'Annual_Prices-Nominal'!$A$3:$CH$3,0),FALSE)</f>
        <v>2</v>
      </c>
      <c r="AP252" s="35">
        <f>VLOOKUP($A252,'Annual_Prices-Nominal'!$A$4:$CH$39,MATCH('Forecast-Peak_OffPeak-Nominal'!AP$3,'Annual_Prices-Nominal'!$A$3:$CH$3,0),FALSE)</f>
        <v>2</v>
      </c>
      <c r="AQ252" s="36">
        <f>IF(AND(MONTH($B252)&gt;=5,MONTH($B252)&lt;=9),VLOOKUP($A252,'Annual_Prices-Nominal'!$A$1:$AQ$39,MATCH('Forecast-Peak_OffPeak-Nominal'!AQ$2,'Annual_Prices-Nominal'!$A$2:$AQ$2,0),FALSE),0)</f>
        <v>365</v>
      </c>
      <c r="AR252" s="37">
        <f>IF(AND(MONTH($B252)&gt;=5,MONTH($B252)&lt;=9),VLOOKUP($A252,'Annual_Prices-Nominal'!$A$1:$AQ$39,MATCH('Forecast-Peak_OffPeak-Nominal'!AR$2,'Annual_Prices-Nominal'!$A$2:$AQ$2,0),FALSE),0)</f>
        <v>2500</v>
      </c>
      <c r="AT252" s="83">
        <f>VLOOKUP($A252,'Annual_Prices-Nominal'!$A$4:$CH$39,MATCH('Forecast-Peak_OffPeak-Nominal'!AT$3,'Annual_Prices-Nominal'!$A$3:$CH$3,0),FALSE)</f>
        <v>26.58</v>
      </c>
      <c r="AU252" s="38">
        <f>VLOOKUP($A252,'Annual_Prices-Nominal'!$A$4:$CH$39,MATCH('Forecast-Peak_OffPeak-Nominal'!AU$3,'Annual_Prices-Nominal'!$A$3:$CH$3,0),FALSE)</f>
        <v>26.58</v>
      </c>
      <c r="AV252" s="38">
        <f>VLOOKUP($A252,'Annual_Prices-Nominal'!$A$4:$CH$39,MATCH('Forecast-Peak_OffPeak-Nominal'!AV$3,'Annual_Prices-Nominal'!$A$3:$CH$3,0),FALSE)</f>
        <v>0</v>
      </c>
      <c r="AX252" s="31">
        <f t="shared" si="32"/>
        <v>9.6638493723849361</v>
      </c>
      <c r="AY252" s="32">
        <f t="shared" si="33"/>
        <v>10.735171656686626</v>
      </c>
      <c r="AZ252" s="32">
        <f t="shared" si="34"/>
        <v>10.822542914171656</v>
      </c>
      <c r="BA252" s="32">
        <f t="shared" si="35"/>
        <v>7.8630136986301364</v>
      </c>
      <c r="BB252" s="32">
        <f t="shared" si="36"/>
        <v>7.790606653620352</v>
      </c>
      <c r="BC252" s="38">
        <f t="shared" si="37"/>
        <v>7.4980544747081712</v>
      </c>
      <c r="BE252" s="60">
        <v>259.03734494258157</v>
      </c>
      <c r="BF252" s="38">
        <v>344.13243149917298</v>
      </c>
      <c r="BH252" s="31">
        <f>VLOOKUP($A252,'Annual_Prices-Nominal'!$A:$CA,MATCH(BH$3,'Annual_Prices-Nominal'!$A$3:$CA$3,0),0)</f>
        <v>39</v>
      </c>
      <c r="BI252" s="31">
        <f>VLOOKUP($A252,'Annual_Prices-Nominal'!$A:$CA,MATCH(BI$3,'Annual_Prices-Nominal'!$A$3:$CA$3,0),0)</f>
        <v>1.0333686428571127</v>
      </c>
      <c r="BJ252" s="32">
        <f>VLOOKUP($A252,'Annual_Prices-Nominal'!$A:$CA,MATCH(BJ$3,'Annual_Prices-Nominal'!$A$3:$CA$3,0),0)</f>
        <v>1.0333686428571127</v>
      </c>
      <c r="BK252" s="32">
        <f>VLOOKUP($A252,'Annual_Prices-Nominal'!$A:$CA,MATCH(BK$3,'Annual_Prices-Nominal'!$A$3:$CA$3,0),0)</f>
        <v>14.899999999999977</v>
      </c>
      <c r="BL252" s="32">
        <f>VLOOKUP($A252,'Annual_Prices-Nominal'!$A:$CA,MATCH(BL$3,'Annual_Prices-Nominal'!$A$3:$CA$3,0),0)</f>
        <v>14.899999999999977</v>
      </c>
      <c r="BM252" s="32">
        <f>VLOOKUP($A252,'Annual_Prices-Nominal'!$A:$CA,MATCH(BM$3,'Annual_Prices-Nominal'!$A$3:$CA$3,0),0)</f>
        <v>4.4664285714285654</v>
      </c>
      <c r="BN252" s="32">
        <f>VLOOKUP($A252,'Annual_Prices-Nominal'!$A:$CA,MATCH(BN$3,'Annual_Prices-Nominal'!$A$3:$CA$3,0),0)</f>
        <v>4.4664285714285654</v>
      </c>
      <c r="BO252" s="32">
        <f>VLOOKUP($A252,'Annual_Prices-Nominal'!$A:$CA,MATCH(BO$3,'Annual_Prices-Nominal'!$A$3:$CA$3,0),0)</f>
        <v>4.4664285714285654</v>
      </c>
      <c r="BP252" s="32">
        <f>VLOOKUP($A252,'Annual_Prices-Nominal'!$A:$CA,MATCH(BP$3,'Annual_Prices-Nominal'!$A$3:$CA$3,0),0)</f>
        <v>4.4664285714285654</v>
      </c>
      <c r="BQ252" s="32">
        <f>VLOOKUP($A252,'Annual_Prices-Nominal'!$A:$CA,MATCH(BQ$3,'Annual_Prices-Nominal'!$A$3:$CA$3,0),0)</f>
        <v>14.899999999999977</v>
      </c>
      <c r="BR252" s="32">
        <f>VLOOKUP($A252,'Annual_Prices-Nominal'!$A:$CA,MATCH(BR$3,'Annual_Prices-Nominal'!$A$3:$CA$3,0),0)</f>
        <v>23.845000000000027</v>
      </c>
      <c r="BS252" s="32">
        <f>VLOOKUP($A252,'Annual_Prices-Nominal'!$A:$CA,MATCH(BS$3,'Annual_Prices-Nominal'!$A$3:$CA$3,0),0)</f>
        <v>22.347499999999968</v>
      </c>
      <c r="BT252" s="32">
        <f>VLOOKUP($A252,'Annual_Prices-Nominal'!$A:$CA,MATCH(BT$3,'Annual_Prices-Nominal'!$A$3:$CA$3,0),0)</f>
        <v>17.881071428571431</v>
      </c>
      <c r="BU252" s="32">
        <f>VLOOKUP($A252,'Annual_Prices-Nominal'!$A:$CA,MATCH(BU$3,'Annual_Prices-Nominal'!$A$3:$CA$3,0),0)</f>
        <v>17.881071428571431</v>
      </c>
      <c r="BV252" s="32">
        <f>VLOOKUP($A252,'Annual_Prices-Nominal'!$A:$CA,MATCH(BV$3,'Annual_Prices-Nominal'!$A$3:$CA$3,0),0)</f>
        <v>17.881071428571431</v>
      </c>
      <c r="BW252" s="32">
        <f>VLOOKUP($A252,'Annual_Prices-Nominal'!$A:$CA,MATCH(BW$3,'Annual_Prices-Nominal'!$A$3:$CA$3,0),0)</f>
        <v>16.364999999999782</v>
      </c>
      <c r="BX252" s="32">
        <f>VLOOKUP($A252,'Annual_Prices-Nominal'!$A:$CA,MATCH(BX$3,'Annual_Prices-Nominal'!$A$3:$CA$3,0),0)</f>
        <v>4.6778571428569649</v>
      </c>
      <c r="BY252" s="32">
        <f>VLOOKUP($A252,'Annual_Prices-Nominal'!$A:$CA,MATCH(BY$3,'Annual_Prices-Nominal'!$A$3:$CA$3,0),0)</f>
        <v>4.4664285714285654</v>
      </c>
      <c r="BZ252" s="32">
        <f>VLOOKUP($A252,'Annual_Prices-Nominal'!$A:$CA,MATCH(BZ$3,'Annual_Prices-Nominal'!$A$3:$CA$3,0),0)</f>
        <v>4.4664285714285654</v>
      </c>
      <c r="CA252" s="32">
        <f>VLOOKUP($A252,'Annual_Prices-Nominal'!$A:$CA,MATCH(CA$3,'Annual_Prices-Nominal'!$A$3:$CA$3,0),0)</f>
        <v>4.4239143928571707</v>
      </c>
      <c r="CB252" s="38">
        <f>VLOOKUP($A252,'Annual_Prices-Nominal'!$A:$CA,MATCH(CB$3,'Annual_Prices-Nominal'!$A$3:$CA$3,0),0)</f>
        <v>0.59721799999999803</v>
      </c>
      <c r="CD252" s="39">
        <f>VLOOKUP($A252,GDP!$A$8:$D$50,3,0)</f>
        <v>2.0460198075273241E-2</v>
      </c>
    </row>
    <row r="253" spans="1:82" ht="14.4" x14ac:dyDescent="0.3">
      <c r="A253" s="23">
        <f t="shared" si="38"/>
        <v>2043</v>
      </c>
      <c r="B253" s="27">
        <f t="shared" si="39"/>
        <v>52505</v>
      </c>
      <c r="C253" s="31">
        <v>39.481000000000002</v>
      </c>
      <c r="D253" s="32">
        <v>38.116750000000003</v>
      </c>
      <c r="E253" s="32">
        <v>44.179499999999997</v>
      </c>
      <c r="F253" s="32">
        <v>41.136780000000002</v>
      </c>
      <c r="G253" s="32">
        <v>44.954050000000002</v>
      </c>
      <c r="H253" s="32">
        <v>40.63776</v>
      </c>
      <c r="I253" s="32">
        <v>35.049999999999997</v>
      </c>
      <c r="J253" s="32">
        <v>36.840000000000003</v>
      </c>
      <c r="K253" s="32">
        <v>34.85</v>
      </c>
      <c r="L253" s="32">
        <v>36.9</v>
      </c>
      <c r="M253" s="32">
        <v>33.97</v>
      </c>
      <c r="N253" s="32">
        <v>36.32</v>
      </c>
      <c r="P253" s="32">
        <f>VLOOKUP($A253,'Annual_Prices-Nominal'!$A$4:$X$39,MATCH('Forecast-Peak_OffPeak-Nominal'!P$3,'Annual_Prices-Nominal'!$A$3:$X$3,0),FALSE)</f>
        <v>157.19800000000001</v>
      </c>
      <c r="Q253" s="32">
        <f>VLOOKUP($A253,'Annual_Prices-Nominal'!$A$4:$X$39,MATCH('Forecast-Peak_OffPeak-Nominal'!Q$3,'Annual_Prices-Nominal'!$A$3:$X$3,0),FALSE)</f>
        <v>158.53</v>
      </c>
      <c r="R253" s="32">
        <f>VLOOKUP($A253,'Annual_Prices-Nominal'!$A$4:$X$39,MATCH('Forecast-Peak_OffPeak-Nominal'!R$3,'Annual_Prices-Nominal'!$A$3:$X$3,0),FALSE)</f>
        <v>155.74</v>
      </c>
      <c r="S253" s="32">
        <f>VLOOKUP($A253,'Annual_Prices-Nominal'!$A$4:$X$39,MATCH('Forecast-Peak_OffPeak-Nominal'!S$3,'Annual_Prices-Nominal'!$A$3:$X$3,0),FALSE)</f>
        <v>154.80000000000001</v>
      </c>
      <c r="T253" s="32">
        <f>VLOOKUP($A253,'Annual_Prices-Nominal'!$A$4:$X$39,MATCH('Forecast-Peak_OffPeak-Nominal'!T$3,'Annual_Prices-Nominal'!$A$3:$X$3,0),FALSE)</f>
        <v>56.096824517376611</v>
      </c>
      <c r="U253" s="32">
        <f>VLOOKUP($A253,'Annual_Prices-Nominal'!$A$4:$X$39,MATCH('Forecast-Peak_OffPeak-Nominal'!U$3,'Annual_Prices-Nominal'!$A$3:$X$3,0),FALSE)</f>
        <v>72.23</v>
      </c>
      <c r="V253" s="32">
        <f>VLOOKUP($A253,'Annual_Prices-Nominal'!$A$4:$X$39,MATCH('Forecast-Peak_OffPeak-Nominal'!V$3,'Annual_Prices-Nominal'!$A$3:$X$3,0),FALSE)</f>
        <v>56.607130434782604</v>
      </c>
      <c r="W253" s="32">
        <f>VLOOKUP($A253,'Annual_Prices-Nominal'!$A$4:$X$39,MATCH('Forecast-Peak_OffPeak-Nominal'!W$3,'Annual_Prices-Nominal'!$A$3:$X$3,0),FALSE)</f>
        <v>23.76</v>
      </c>
      <c r="X253" s="32">
        <f>VLOOKUP($A253,'Annual_Prices-Nominal'!$A$4:$X$39,MATCH('Forecast-Peak_OffPeak-Nominal'!X$3,'Annual_Prices-Nominal'!$A$3:$X$3,0),FALSE)</f>
        <v>20.39</v>
      </c>
      <c r="Y253" s="38">
        <f>VLOOKUP($A253,'Annual_Prices-Nominal'!$A$4:$X$39,MATCH('Forecast-Peak_OffPeak-Nominal'!Y$3,'Annual_Prices-Nominal'!$A$3:$X$3,0),FALSE)</f>
        <v>51.142297872340421</v>
      </c>
      <c r="AA253" s="31">
        <v>5.16</v>
      </c>
      <c r="AB253" s="32">
        <v>4.78</v>
      </c>
      <c r="AC253" s="32">
        <v>4.76</v>
      </c>
      <c r="AD253" s="32">
        <v>5.14</v>
      </c>
      <c r="AE253" s="32">
        <v>5.16</v>
      </c>
      <c r="AF253" s="32">
        <v>5.03</v>
      </c>
      <c r="AG253" s="38">
        <v>0.44450278224882311</v>
      </c>
      <c r="AI253" s="32">
        <v>5.5185980088943598</v>
      </c>
      <c r="AJ253" s="38">
        <v>5.1972527450540014</v>
      </c>
      <c r="AL253" s="33">
        <v>0.7644211073979138</v>
      </c>
      <c r="AM253" s="33">
        <v>0.9931410882776216</v>
      </c>
      <c r="AO253" s="34">
        <f>VLOOKUP($A253,'Annual_Prices-Nominal'!$A$4:$CH$39,MATCH('Forecast-Peak_OffPeak-Nominal'!AO$3,'Annual_Prices-Nominal'!$A$3:$CH$3,0),FALSE)</f>
        <v>2</v>
      </c>
      <c r="AP253" s="35">
        <f>VLOOKUP($A253,'Annual_Prices-Nominal'!$A$4:$CH$39,MATCH('Forecast-Peak_OffPeak-Nominal'!AP$3,'Annual_Prices-Nominal'!$A$3:$CH$3,0),FALSE)</f>
        <v>2</v>
      </c>
      <c r="AQ253" s="36">
        <f>IF(AND(MONTH($B253)&gt;=5,MONTH($B253)&lt;=9),VLOOKUP($A253,'Annual_Prices-Nominal'!$A$1:$AQ$39,MATCH('Forecast-Peak_OffPeak-Nominal'!AQ$2,'Annual_Prices-Nominal'!$A$2:$AQ$2,0),FALSE),0)</f>
        <v>0</v>
      </c>
      <c r="AR253" s="37">
        <f>IF(AND(MONTH($B253)&gt;=5,MONTH($B253)&lt;=9),VLOOKUP($A253,'Annual_Prices-Nominal'!$A$1:$AQ$39,MATCH('Forecast-Peak_OffPeak-Nominal'!AR$2,'Annual_Prices-Nominal'!$A$2:$AQ$2,0),FALSE),0)</f>
        <v>0</v>
      </c>
      <c r="AT253" s="83">
        <f>VLOOKUP($A253,'Annual_Prices-Nominal'!$A$4:$CH$39,MATCH('Forecast-Peak_OffPeak-Nominal'!AT$3,'Annual_Prices-Nominal'!$A$3:$CH$3,0),FALSE)</f>
        <v>26.58</v>
      </c>
      <c r="AU253" s="38">
        <f>VLOOKUP($A253,'Annual_Prices-Nominal'!$A$4:$CH$39,MATCH('Forecast-Peak_OffPeak-Nominal'!AU$3,'Annual_Prices-Nominal'!$A$3:$CH$3,0),FALSE)</f>
        <v>26.58</v>
      </c>
      <c r="AV253" s="38">
        <f>VLOOKUP($A253,'Annual_Prices-Nominal'!$A$4:$CH$39,MATCH('Forecast-Peak_OffPeak-Nominal'!AV$3,'Annual_Prices-Nominal'!$A$3:$CH$3,0),FALSE)</f>
        <v>0</v>
      </c>
      <c r="AX253" s="31">
        <f t="shared" si="32"/>
        <v>8.2596234309623426</v>
      </c>
      <c r="AY253" s="32">
        <f t="shared" si="33"/>
        <v>8.7832007952286268</v>
      </c>
      <c r="AZ253" s="32">
        <f t="shared" si="34"/>
        <v>8.9371868787276334</v>
      </c>
      <c r="BA253" s="32">
        <f t="shared" si="35"/>
        <v>6.7926356589147279</v>
      </c>
      <c r="BB253" s="32">
        <f t="shared" si="36"/>
        <v>6.7538759689922481</v>
      </c>
      <c r="BC253" s="38">
        <f t="shared" si="37"/>
        <v>6.608949416342413</v>
      </c>
      <c r="BE253" s="60">
        <v>259.03734494258157</v>
      </c>
      <c r="BF253" s="38">
        <v>344.13243149917298</v>
      </c>
      <c r="BH253" s="31">
        <f>VLOOKUP($A253,'Annual_Prices-Nominal'!$A:$CA,MATCH(BH$3,'Annual_Prices-Nominal'!$A$3:$CA$3,0),0)</f>
        <v>39</v>
      </c>
      <c r="BI253" s="31">
        <f>VLOOKUP($A253,'Annual_Prices-Nominal'!$A:$CA,MATCH(BI$3,'Annual_Prices-Nominal'!$A$3:$CA$3,0),0)</f>
        <v>1.0333686428571127</v>
      </c>
      <c r="BJ253" s="32">
        <f>VLOOKUP($A253,'Annual_Prices-Nominal'!$A:$CA,MATCH(BJ$3,'Annual_Prices-Nominal'!$A$3:$CA$3,0),0)</f>
        <v>1.0333686428571127</v>
      </c>
      <c r="BK253" s="32">
        <f>VLOOKUP($A253,'Annual_Prices-Nominal'!$A:$CA,MATCH(BK$3,'Annual_Prices-Nominal'!$A$3:$CA$3,0),0)</f>
        <v>14.899999999999977</v>
      </c>
      <c r="BL253" s="32">
        <f>VLOOKUP($A253,'Annual_Prices-Nominal'!$A:$CA,MATCH(BL$3,'Annual_Prices-Nominal'!$A$3:$CA$3,0),0)</f>
        <v>14.899999999999977</v>
      </c>
      <c r="BM253" s="32">
        <f>VLOOKUP($A253,'Annual_Prices-Nominal'!$A:$CA,MATCH(BM$3,'Annual_Prices-Nominal'!$A$3:$CA$3,0),0)</f>
        <v>4.4664285714285654</v>
      </c>
      <c r="BN253" s="32">
        <f>VLOOKUP($A253,'Annual_Prices-Nominal'!$A:$CA,MATCH(BN$3,'Annual_Prices-Nominal'!$A$3:$CA$3,0),0)</f>
        <v>4.4664285714285654</v>
      </c>
      <c r="BO253" s="32">
        <f>VLOOKUP($A253,'Annual_Prices-Nominal'!$A:$CA,MATCH(BO$3,'Annual_Prices-Nominal'!$A$3:$CA$3,0),0)</f>
        <v>4.4664285714285654</v>
      </c>
      <c r="BP253" s="32">
        <f>VLOOKUP($A253,'Annual_Prices-Nominal'!$A:$CA,MATCH(BP$3,'Annual_Prices-Nominal'!$A$3:$CA$3,0),0)</f>
        <v>4.4664285714285654</v>
      </c>
      <c r="BQ253" s="32">
        <f>VLOOKUP($A253,'Annual_Prices-Nominal'!$A:$CA,MATCH(BQ$3,'Annual_Prices-Nominal'!$A$3:$CA$3,0),0)</f>
        <v>14.899999999999977</v>
      </c>
      <c r="BR253" s="32">
        <f>VLOOKUP($A253,'Annual_Prices-Nominal'!$A:$CA,MATCH(BR$3,'Annual_Prices-Nominal'!$A$3:$CA$3,0),0)</f>
        <v>23.845000000000027</v>
      </c>
      <c r="BS253" s="32">
        <f>VLOOKUP($A253,'Annual_Prices-Nominal'!$A:$CA,MATCH(BS$3,'Annual_Prices-Nominal'!$A$3:$CA$3,0),0)</f>
        <v>22.347499999999968</v>
      </c>
      <c r="BT253" s="32">
        <f>VLOOKUP($A253,'Annual_Prices-Nominal'!$A:$CA,MATCH(BT$3,'Annual_Prices-Nominal'!$A$3:$CA$3,0),0)</f>
        <v>17.881071428571431</v>
      </c>
      <c r="BU253" s="32">
        <f>VLOOKUP($A253,'Annual_Prices-Nominal'!$A:$CA,MATCH(BU$3,'Annual_Prices-Nominal'!$A$3:$CA$3,0),0)</f>
        <v>17.881071428571431</v>
      </c>
      <c r="BV253" s="32">
        <f>VLOOKUP($A253,'Annual_Prices-Nominal'!$A:$CA,MATCH(BV$3,'Annual_Prices-Nominal'!$A$3:$CA$3,0),0)</f>
        <v>17.881071428571431</v>
      </c>
      <c r="BW253" s="32">
        <f>VLOOKUP($A253,'Annual_Prices-Nominal'!$A:$CA,MATCH(BW$3,'Annual_Prices-Nominal'!$A$3:$CA$3,0),0)</f>
        <v>16.364999999999782</v>
      </c>
      <c r="BX253" s="32">
        <f>VLOOKUP($A253,'Annual_Prices-Nominal'!$A:$CA,MATCH(BX$3,'Annual_Prices-Nominal'!$A$3:$CA$3,0),0)</f>
        <v>4.6778571428569649</v>
      </c>
      <c r="BY253" s="32">
        <f>VLOOKUP($A253,'Annual_Prices-Nominal'!$A:$CA,MATCH(BY$3,'Annual_Prices-Nominal'!$A$3:$CA$3,0),0)</f>
        <v>4.4664285714285654</v>
      </c>
      <c r="BZ253" s="32">
        <f>VLOOKUP($A253,'Annual_Prices-Nominal'!$A:$CA,MATCH(BZ$3,'Annual_Prices-Nominal'!$A$3:$CA$3,0),0)</f>
        <v>4.4664285714285654</v>
      </c>
      <c r="CA253" s="32">
        <f>VLOOKUP($A253,'Annual_Prices-Nominal'!$A:$CA,MATCH(CA$3,'Annual_Prices-Nominal'!$A$3:$CA$3,0),0)</f>
        <v>4.4239143928571707</v>
      </c>
      <c r="CB253" s="38">
        <f>VLOOKUP($A253,'Annual_Prices-Nominal'!$A:$CA,MATCH(CB$3,'Annual_Prices-Nominal'!$A$3:$CA$3,0),0)</f>
        <v>0.59721799999999803</v>
      </c>
      <c r="CD253" s="39">
        <f>VLOOKUP($A253,GDP!$A$8:$D$50,3,0)</f>
        <v>2.0460198075273241E-2</v>
      </c>
    </row>
    <row r="254" spans="1:82" ht="14.4" x14ac:dyDescent="0.3">
      <c r="A254" s="23">
        <f t="shared" si="38"/>
        <v>2043</v>
      </c>
      <c r="B254" s="27">
        <f t="shared" si="39"/>
        <v>52536</v>
      </c>
      <c r="C254" s="31">
        <v>40.966050000000003</v>
      </c>
      <c r="D254" s="32">
        <v>40.201689999999999</v>
      </c>
      <c r="E254" s="32">
        <v>45.925240000000002</v>
      </c>
      <c r="F254" s="32">
        <v>44.875729999999997</v>
      </c>
      <c r="G254" s="32">
        <v>47.271830000000001</v>
      </c>
      <c r="H254" s="32">
        <v>45.470039999999997</v>
      </c>
      <c r="I254" s="32">
        <v>39.17</v>
      </c>
      <c r="J254" s="32">
        <v>39.08</v>
      </c>
      <c r="K254" s="32">
        <v>38.85</v>
      </c>
      <c r="L254" s="32">
        <v>38.950000000000003</v>
      </c>
      <c r="M254" s="32">
        <v>38.5</v>
      </c>
      <c r="N254" s="32">
        <v>38.64</v>
      </c>
      <c r="P254" s="32">
        <f>VLOOKUP($A254,'Annual_Prices-Nominal'!$A$4:$X$39,MATCH('Forecast-Peak_OffPeak-Nominal'!P$3,'Annual_Prices-Nominal'!$A$3:$X$3,0),FALSE)</f>
        <v>157.19800000000001</v>
      </c>
      <c r="Q254" s="32">
        <f>VLOOKUP($A254,'Annual_Prices-Nominal'!$A$4:$X$39,MATCH('Forecast-Peak_OffPeak-Nominal'!Q$3,'Annual_Prices-Nominal'!$A$3:$X$3,0),FALSE)</f>
        <v>158.53</v>
      </c>
      <c r="R254" s="32">
        <f>VLOOKUP($A254,'Annual_Prices-Nominal'!$A$4:$X$39,MATCH('Forecast-Peak_OffPeak-Nominal'!R$3,'Annual_Prices-Nominal'!$A$3:$X$3,0),FALSE)</f>
        <v>155.74</v>
      </c>
      <c r="S254" s="32">
        <f>VLOOKUP($A254,'Annual_Prices-Nominal'!$A$4:$X$39,MATCH('Forecast-Peak_OffPeak-Nominal'!S$3,'Annual_Prices-Nominal'!$A$3:$X$3,0),FALSE)</f>
        <v>154.80000000000001</v>
      </c>
      <c r="T254" s="32">
        <f>VLOOKUP($A254,'Annual_Prices-Nominal'!$A$4:$X$39,MATCH('Forecast-Peak_OffPeak-Nominal'!T$3,'Annual_Prices-Nominal'!$A$3:$X$3,0),FALSE)</f>
        <v>56.096824517376611</v>
      </c>
      <c r="U254" s="32">
        <f>VLOOKUP($A254,'Annual_Prices-Nominal'!$A$4:$X$39,MATCH('Forecast-Peak_OffPeak-Nominal'!U$3,'Annual_Prices-Nominal'!$A$3:$X$3,0),FALSE)</f>
        <v>72.23</v>
      </c>
      <c r="V254" s="32">
        <f>VLOOKUP($A254,'Annual_Prices-Nominal'!$A$4:$X$39,MATCH('Forecast-Peak_OffPeak-Nominal'!V$3,'Annual_Prices-Nominal'!$A$3:$X$3,0),FALSE)</f>
        <v>56.607130434782604</v>
      </c>
      <c r="W254" s="32">
        <f>VLOOKUP($A254,'Annual_Prices-Nominal'!$A$4:$X$39,MATCH('Forecast-Peak_OffPeak-Nominal'!W$3,'Annual_Prices-Nominal'!$A$3:$X$3,0),FALSE)</f>
        <v>23.76</v>
      </c>
      <c r="X254" s="32">
        <f>VLOOKUP($A254,'Annual_Prices-Nominal'!$A$4:$X$39,MATCH('Forecast-Peak_OffPeak-Nominal'!X$3,'Annual_Prices-Nominal'!$A$3:$X$3,0),FALSE)</f>
        <v>20.39</v>
      </c>
      <c r="Y254" s="38">
        <f>VLOOKUP($A254,'Annual_Prices-Nominal'!$A$4:$X$39,MATCH('Forecast-Peak_OffPeak-Nominal'!Y$3,'Annual_Prices-Nominal'!$A$3:$X$3,0),FALSE)</f>
        <v>51.142297872340421</v>
      </c>
      <c r="AA254" s="31">
        <v>5.56</v>
      </c>
      <c r="AB254" s="32">
        <v>5.01</v>
      </c>
      <c r="AC254" s="32">
        <v>5.0199999999999996</v>
      </c>
      <c r="AD254" s="32">
        <v>5.51</v>
      </c>
      <c r="AE254" s="32">
        <v>5.53</v>
      </c>
      <c r="AF254" s="32">
        <v>5.1100000000000003</v>
      </c>
      <c r="AG254" s="38">
        <v>0.44450278224882311</v>
      </c>
      <c r="AI254" s="32">
        <v>5.92037752328915</v>
      </c>
      <c r="AJ254" s="38">
        <v>5.5990322594487916</v>
      </c>
      <c r="AL254" s="33">
        <v>0.78686143260712116</v>
      </c>
      <c r="AM254" s="33">
        <v>1.0155814134868288</v>
      </c>
      <c r="AO254" s="34">
        <f>VLOOKUP($A254,'Annual_Prices-Nominal'!$A$4:$CH$39,MATCH('Forecast-Peak_OffPeak-Nominal'!AO$3,'Annual_Prices-Nominal'!$A$3:$CH$3,0),FALSE)</f>
        <v>2</v>
      </c>
      <c r="AP254" s="35">
        <f>VLOOKUP($A254,'Annual_Prices-Nominal'!$A$4:$CH$39,MATCH('Forecast-Peak_OffPeak-Nominal'!AP$3,'Annual_Prices-Nominal'!$A$3:$CH$3,0),FALSE)</f>
        <v>2</v>
      </c>
      <c r="AQ254" s="36">
        <f>IF(AND(MONTH($B254)&gt;=5,MONTH($B254)&lt;=9),VLOOKUP($A254,'Annual_Prices-Nominal'!$A$1:$AQ$39,MATCH('Forecast-Peak_OffPeak-Nominal'!AQ$2,'Annual_Prices-Nominal'!$A$2:$AQ$2,0),FALSE),0)</f>
        <v>0</v>
      </c>
      <c r="AR254" s="37">
        <f>IF(AND(MONTH($B254)&gt;=5,MONTH($B254)&lt;=9),VLOOKUP($A254,'Annual_Prices-Nominal'!$A$1:$AQ$39,MATCH('Forecast-Peak_OffPeak-Nominal'!AR$2,'Annual_Prices-Nominal'!$A$2:$AQ$2,0),FALSE),0)</f>
        <v>0</v>
      </c>
      <c r="AT254" s="83">
        <f>VLOOKUP($A254,'Annual_Prices-Nominal'!$A$4:$CH$39,MATCH('Forecast-Peak_OffPeak-Nominal'!AT$3,'Annual_Prices-Nominal'!$A$3:$CH$3,0),FALSE)</f>
        <v>26.58</v>
      </c>
      <c r="AU254" s="38">
        <f>VLOOKUP($A254,'Annual_Prices-Nominal'!$A$4:$CH$39,MATCH('Forecast-Peak_OffPeak-Nominal'!AU$3,'Annual_Prices-Nominal'!$A$3:$CH$3,0),FALSE)</f>
        <v>26.58</v>
      </c>
      <c r="AV254" s="38">
        <f>VLOOKUP($A254,'Annual_Prices-Nominal'!$A$4:$CH$39,MATCH('Forecast-Peak_OffPeak-Nominal'!AV$3,'Annual_Prices-Nominal'!$A$3:$CH$3,0),FALSE)</f>
        <v>0</v>
      </c>
      <c r="AX254" s="31">
        <f t="shared" si="32"/>
        <v>8.1768562874251511</v>
      </c>
      <c r="AY254" s="32">
        <f t="shared" si="33"/>
        <v>8.9873268101761248</v>
      </c>
      <c r="AZ254" s="32">
        <f t="shared" si="34"/>
        <v>9.2508473581213302</v>
      </c>
      <c r="BA254" s="32">
        <f t="shared" si="35"/>
        <v>7.0831826401446651</v>
      </c>
      <c r="BB254" s="32">
        <f t="shared" si="36"/>
        <v>7.0253164556962027</v>
      </c>
      <c r="BC254" s="38">
        <f t="shared" si="37"/>
        <v>6.9872958257713256</v>
      </c>
      <c r="BE254" s="60">
        <v>259.03734494258157</v>
      </c>
      <c r="BF254" s="38">
        <v>344.13243149917298</v>
      </c>
      <c r="BH254" s="31">
        <f>VLOOKUP($A254,'Annual_Prices-Nominal'!$A:$CA,MATCH(BH$3,'Annual_Prices-Nominal'!$A$3:$CA$3,0),0)</f>
        <v>39</v>
      </c>
      <c r="BI254" s="31">
        <f>VLOOKUP($A254,'Annual_Prices-Nominal'!$A:$CA,MATCH(BI$3,'Annual_Prices-Nominal'!$A$3:$CA$3,0),0)</f>
        <v>1.0333686428571127</v>
      </c>
      <c r="BJ254" s="32">
        <f>VLOOKUP($A254,'Annual_Prices-Nominal'!$A:$CA,MATCH(BJ$3,'Annual_Prices-Nominal'!$A$3:$CA$3,0),0)</f>
        <v>1.0333686428571127</v>
      </c>
      <c r="BK254" s="32">
        <f>VLOOKUP($A254,'Annual_Prices-Nominal'!$A:$CA,MATCH(BK$3,'Annual_Prices-Nominal'!$A$3:$CA$3,0),0)</f>
        <v>14.899999999999977</v>
      </c>
      <c r="BL254" s="32">
        <f>VLOOKUP($A254,'Annual_Prices-Nominal'!$A:$CA,MATCH(BL$3,'Annual_Prices-Nominal'!$A$3:$CA$3,0),0)</f>
        <v>14.899999999999977</v>
      </c>
      <c r="BM254" s="32">
        <f>VLOOKUP($A254,'Annual_Prices-Nominal'!$A:$CA,MATCH(BM$3,'Annual_Prices-Nominal'!$A$3:$CA$3,0),0)</f>
        <v>4.4664285714285654</v>
      </c>
      <c r="BN254" s="32">
        <f>VLOOKUP($A254,'Annual_Prices-Nominal'!$A:$CA,MATCH(BN$3,'Annual_Prices-Nominal'!$A$3:$CA$3,0),0)</f>
        <v>4.4664285714285654</v>
      </c>
      <c r="BO254" s="32">
        <f>VLOOKUP($A254,'Annual_Prices-Nominal'!$A:$CA,MATCH(BO$3,'Annual_Prices-Nominal'!$A$3:$CA$3,0),0)</f>
        <v>4.4664285714285654</v>
      </c>
      <c r="BP254" s="32">
        <f>VLOOKUP($A254,'Annual_Prices-Nominal'!$A:$CA,MATCH(BP$3,'Annual_Prices-Nominal'!$A$3:$CA$3,0),0)</f>
        <v>4.4664285714285654</v>
      </c>
      <c r="BQ254" s="32">
        <f>VLOOKUP($A254,'Annual_Prices-Nominal'!$A:$CA,MATCH(BQ$3,'Annual_Prices-Nominal'!$A$3:$CA$3,0),0)</f>
        <v>14.899999999999977</v>
      </c>
      <c r="BR254" s="32">
        <f>VLOOKUP($A254,'Annual_Prices-Nominal'!$A:$CA,MATCH(BR$3,'Annual_Prices-Nominal'!$A$3:$CA$3,0),0)</f>
        <v>23.845000000000027</v>
      </c>
      <c r="BS254" s="32">
        <f>VLOOKUP($A254,'Annual_Prices-Nominal'!$A:$CA,MATCH(BS$3,'Annual_Prices-Nominal'!$A$3:$CA$3,0),0)</f>
        <v>22.347499999999968</v>
      </c>
      <c r="BT254" s="32">
        <f>VLOOKUP($A254,'Annual_Prices-Nominal'!$A:$CA,MATCH(BT$3,'Annual_Prices-Nominal'!$A$3:$CA$3,0),0)</f>
        <v>17.881071428571431</v>
      </c>
      <c r="BU254" s="32">
        <f>VLOOKUP($A254,'Annual_Prices-Nominal'!$A:$CA,MATCH(BU$3,'Annual_Prices-Nominal'!$A$3:$CA$3,0),0)</f>
        <v>17.881071428571431</v>
      </c>
      <c r="BV254" s="32">
        <f>VLOOKUP($A254,'Annual_Prices-Nominal'!$A:$CA,MATCH(BV$3,'Annual_Prices-Nominal'!$A$3:$CA$3,0),0)</f>
        <v>17.881071428571431</v>
      </c>
      <c r="BW254" s="32">
        <f>VLOOKUP($A254,'Annual_Prices-Nominal'!$A:$CA,MATCH(BW$3,'Annual_Prices-Nominal'!$A$3:$CA$3,0),0)</f>
        <v>16.364999999999782</v>
      </c>
      <c r="BX254" s="32">
        <f>VLOOKUP($A254,'Annual_Prices-Nominal'!$A:$CA,MATCH(BX$3,'Annual_Prices-Nominal'!$A$3:$CA$3,0),0)</f>
        <v>4.6778571428569649</v>
      </c>
      <c r="BY254" s="32">
        <f>VLOOKUP($A254,'Annual_Prices-Nominal'!$A:$CA,MATCH(BY$3,'Annual_Prices-Nominal'!$A$3:$CA$3,0),0)</f>
        <v>4.4664285714285654</v>
      </c>
      <c r="BZ254" s="32">
        <f>VLOOKUP($A254,'Annual_Prices-Nominal'!$A:$CA,MATCH(BZ$3,'Annual_Prices-Nominal'!$A$3:$CA$3,0),0)</f>
        <v>4.4664285714285654</v>
      </c>
      <c r="CA254" s="32">
        <f>VLOOKUP($A254,'Annual_Prices-Nominal'!$A:$CA,MATCH(CA$3,'Annual_Prices-Nominal'!$A$3:$CA$3,0),0)</f>
        <v>4.4239143928571707</v>
      </c>
      <c r="CB254" s="38">
        <f>VLOOKUP($A254,'Annual_Prices-Nominal'!$A:$CA,MATCH(CB$3,'Annual_Prices-Nominal'!$A$3:$CA$3,0),0)</f>
        <v>0.59721799999999803</v>
      </c>
      <c r="CD254" s="39">
        <f>VLOOKUP($A254,GDP!$A$8:$D$50,3,0)</f>
        <v>2.0460198075273241E-2</v>
      </c>
    </row>
    <row r="255" spans="1:82" ht="15" thickBot="1" x14ac:dyDescent="0.35">
      <c r="A255" s="23">
        <f t="shared" si="38"/>
        <v>2043</v>
      </c>
      <c r="B255" s="27">
        <f t="shared" si="39"/>
        <v>52566</v>
      </c>
      <c r="C255" s="31">
        <v>48.962179999999996</v>
      </c>
      <c r="D255" s="32">
        <v>47.050640000000001</v>
      </c>
      <c r="E255" s="32">
        <v>53.056370000000001</v>
      </c>
      <c r="F255" s="32">
        <v>51.804040000000001</v>
      </c>
      <c r="G255" s="32">
        <v>54.642339999999997</v>
      </c>
      <c r="H255" s="32">
        <v>52.148899999999998</v>
      </c>
      <c r="I255" s="32">
        <v>41.32</v>
      </c>
      <c r="J255" s="32">
        <v>42.72</v>
      </c>
      <c r="K255" s="32">
        <v>41.17</v>
      </c>
      <c r="L255" s="32">
        <v>42.56</v>
      </c>
      <c r="M255" s="32">
        <v>40.42</v>
      </c>
      <c r="N255" s="32">
        <v>42.14</v>
      </c>
      <c r="P255" s="32">
        <f>VLOOKUP($A255,'Annual_Prices-Nominal'!$A$4:$X$39,MATCH('Forecast-Peak_OffPeak-Nominal'!P$3,'Annual_Prices-Nominal'!$A$3:$X$3,0),FALSE)</f>
        <v>157.19800000000001</v>
      </c>
      <c r="Q255" s="32">
        <f>VLOOKUP($A255,'Annual_Prices-Nominal'!$A$4:$X$39,MATCH('Forecast-Peak_OffPeak-Nominal'!Q$3,'Annual_Prices-Nominal'!$A$3:$X$3,0),FALSE)</f>
        <v>158.53</v>
      </c>
      <c r="R255" s="32">
        <f>VLOOKUP($A255,'Annual_Prices-Nominal'!$A$4:$X$39,MATCH('Forecast-Peak_OffPeak-Nominal'!R$3,'Annual_Prices-Nominal'!$A$3:$X$3,0),FALSE)</f>
        <v>155.74</v>
      </c>
      <c r="S255" s="32">
        <f>VLOOKUP($A255,'Annual_Prices-Nominal'!$A$4:$X$39,MATCH('Forecast-Peak_OffPeak-Nominal'!S$3,'Annual_Prices-Nominal'!$A$3:$X$3,0),FALSE)</f>
        <v>154.80000000000001</v>
      </c>
      <c r="T255" s="32">
        <f>VLOOKUP($A255,'Annual_Prices-Nominal'!$A$4:$X$39,MATCH('Forecast-Peak_OffPeak-Nominal'!T$3,'Annual_Prices-Nominal'!$A$3:$X$3,0),FALSE)</f>
        <v>56.096824517376611</v>
      </c>
      <c r="U255" s="32">
        <f>VLOOKUP($A255,'Annual_Prices-Nominal'!$A$4:$X$39,MATCH('Forecast-Peak_OffPeak-Nominal'!U$3,'Annual_Prices-Nominal'!$A$3:$X$3,0),FALSE)</f>
        <v>72.23</v>
      </c>
      <c r="V255" s="32">
        <f>VLOOKUP($A255,'Annual_Prices-Nominal'!$A$4:$X$39,MATCH('Forecast-Peak_OffPeak-Nominal'!V$3,'Annual_Prices-Nominal'!$A$3:$X$3,0),FALSE)</f>
        <v>56.607130434782604</v>
      </c>
      <c r="W255" s="32">
        <f>VLOOKUP($A255,'Annual_Prices-Nominal'!$A$4:$X$39,MATCH('Forecast-Peak_OffPeak-Nominal'!W$3,'Annual_Prices-Nominal'!$A$3:$X$3,0),FALSE)</f>
        <v>23.76</v>
      </c>
      <c r="X255" s="32">
        <f>VLOOKUP($A255,'Annual_Prices-Nominal'!$A$4:$X$39,MATCH('Forecast-Peak_OffPeak-Nominal'!X$3,'Annual_Prices-Nominal'!$A$3:$X$3,0),FALSE)</f>
        <v>20.39</v>
      </c>
      <c r="Y255" s="38">
        <f>VLOOKUP($A255,'Annual_Prices-Nominal'!$A$4:$X$39,MATCH('Forecast-Peak_OffPeak-Nominal'!Y$3,'Annual_Prices-Nominal'!$A$3:$X$3,0),FALSE)</f>
        <v>51.142297872340421</v>
      </c>
      <c r="AA255" s="31">
        <v>6.08</v>
      </c>
      <c r="AB255" s="32">
        <v>5.73</v>
      </c>
      <c r="AC255" s="32">
        <v>5.4</v>
      </c>
      <c r="AD255" s="32">
        <v>6.25</v>
      </c>
      <c r="AE255" s="32">
        <v>6.04</v>
      </c>
      <c r="AF255" s="32">
        <v>5.85</v>
      </c>
      <c r="AG255" s="38">
        <v>0.44450278224882311</v>
      </c>
      <c r="AI255" s="32">
        <v>6.4392144974524292</v>
      </c>
      <c r="AJ255" s="38">
        <v>6.1178692336120708</v>
      </c>
      <c r="AL255" s="33">
        <v>0.76995615602774015</v>
      </c>
      <c r="AM255" s="33">
        <v>0.99867613690744794</v>
      </c>
      <c r="AO255" s="34">
        <f>VLOOKUP($A255,'Annual_Prices-Nominal'!$A$4:$CH$39,MATCH('Forecast-Peak_OffPeak-Nominal'!AO$3,'Annual_Prices-Nominal'!$A$3:$CH$3,0),FALSE)</f>
        <v>2</v>
      </c>
      <c r="AP255" s="35">
        <f>VLOOKUP($A255,'Annual_Prices-Nominal'!$A$4:$CH$39,MATCH('Forecast-Peak_OffPeak-Nominal'!AP$3,'Annual_Prices-Nominal'!$A$3:$CH$3,0),FALSE)</f>
        <v>2</v>
      </c>
      <c r="AQ255" s="36">
        <f>IF(AND(MONTH($B255)&gt;=5,MONTH($B255)&lt;=9),VLOOKUP($A255,'Annual_Prices-Nominal'!$A$1:$AQ$39,MATCH('Forecast-Peak_OffPeak-Nominal'!AQ$2,'Annual_Prices-Nominal'!$A$2:$AQ$2,0),FALSE),0)</f>
        <v>0</v>
      </c>
      <c r="AR255" s="37">
        <f>IF(AND(MONTH($B255)&gt;=5,MONTH($B255)&lt;=9),VLOOKUP($A255,'Annual_Prices-Nominal'!$A$1:$AQ$39,MATCH('Forecast-Peak_OffPeak-Nominal'!AR$2,'Annual_Prices-Nominal'!$A$2:$AQ$2,0),FALSE),0)</f>
        <v>0</v>
      </c>
      <c r="AT255" s="83">
        <f>VLOOKUP($A255,'Annual_Prices-Nominal'!$A$4:$CH$39,MATCH('Forecast-Peak_OffPeak-Nominal'!AT$3,'Annual_Prices-Nominal'!$A$3:$CH$3,0),FALSE)</f>
        <v>26.58</v>
      </c>
      <c r="AU255" s="38">
        <f>VLOOKUP($A255,'Annual_Prices-Nominal'!$A$4:$CH$39,MATCH('Forecast-Peak_OffPeak-Nominal'!AU$3,'Annual_Prices-Nominal'!$A$3:$CH$3,0),FALSE)</f>
        <v>26.58</v>
      </c>
      <c r="AV255" s="38">
        <f>VLOOKUP($A255,'Annual_Prices-Nominal'!$A$4:$CH$39,MATCH('Forecast-Peak_OffPeak-Nominal'!AV$3,'Annual_Prices-Nominal'!$A$3:$CH$3,0),FALSE)</f>
        <v>0</v>
      </c>
      <c r="AX255" s="31">
        <f t="shared" si="32"/>
        <v>8.5448830715532278</v>
      </c>
      <c r="AY255" s="32">
        <f t="shared" si="33"/>
        <v>9.0694649572649588</v>
      </c>
      <c r="AZ255" s="32">
        <f t="shared" si="34"/>
        <v>9.3405709401709398</v>
      </c>
      <c r="BA255" s="32">
        <f t="shared" si="35"/>
        <v>6.8410596026490067</v>
      </c>
      <c r="BB255" s="32">
        <f t="shared" si="36"/>
        <v>6.8162251655629138</v>
      </c>
      <c r="BC255" s="38">
        <f t="shared" si="37"/>
        <v>6.4672000000000001</v>
      </c>
      <c r="BE255" s="60">
        <v>259.03734494258157</v>
      </c>
      <c r="BF255" s="38">
        <v>344.13243149917298</v>
      </c>
      <c r="BH255" s="31">
        <f>VLOOKUP($A255,'Annual_Prices-Nominal'!$A:$CA,MATCH(BH$3,'Annual_Prices-Nominal'!$A$3:$CA$3,0),0)</f>
        <v>39</v>
      </c>
      <c r="BI255" s="31">
        <f>VLOOKUP($A255,'Annual_Prices-Nominal'!$A:$CA,MATCH(BI$3,'Annual_Prices-Nominal'!$A$3:$CA$3,0),0)</f>
        <v>1.0333686428571127</v>
      </c>
      <c r="BJ255" s="32">
        <f>VLOOKUP($A255,'Annual_Prices-Nominal'!$A:$CA,MATCH(BJ$3,'Annual_Prices-Nominal'!$A$3:$CA$3,0),0)</f>
        <v>1.0333686428571127</v>
      </c>
      <c r="BK255" s="32">
        <f>VLOOKUP($A255,'Annual_Prices-Nominal'!$A:$CA,MATCH(BK$3,'Annual_Prices-Nominal'!$A$3:$CA$3,0),0)</f>
        <v>14.899999999999977</v>
      </c>
      <c r="BL255" s="32">
        <f>VLOOKUP($A255,'Annual_Prices-Nominal'!$A:$CA,MATCH(BL$3,'Annual_Prices-Nominal'!$A$3:$CA$3,0),0)</f>
        <v>14.899999999999977</v>
      </c>
      <c r="BM255" s="32">
        <f>VLOOKUP($A255,'Annual_Prices-Nominal'!$A:$CA,MATCH(BM$3,'Annual_Prices-Nominal'!$A$3:$CA$3,0),0)</f>
        <v>4.4664285714285654</v>
      </c>
      <c r="BN255" s="32">
        <f>VLOOKUP($A255,'Annual_Prices-Nominal'!$A:$CA,MATCH(BN$3,'Annual_Prices-Nominal'!$A$3:$CA$3,0),0)</f>
        <v>4.4664285714285654</v>
      </c>
      <c r="BO255" s="32">
        <f>VLOOKUP($A255,'Annual_Prices-Nominal'!$A:$CA,MATCH(BO$3,'Annual_Prices-Nominal'!$A$3:$CA$3,0),0)</f>
        <v>4.4664285714285654</v>
      </c>
      <c r="BP255" s="32">
        <f>VLOOKUP($A255,'Annual_Prices-Nominal'!$A:$CA,MATCH(BP$3,'Annual_Prices-Nominal'!$A$3:$CA$3,0),0)</f>
        <v>4.4664285714285654</v>
      </c>
      <c r="BQ255" s="32">
        <f>VLOOKUP($A255,'Annual_Prices-Nominal'!$A:$CA,MATCH(BQ$3,'Annual_Prices-Nominal'!$A$3:$CA$3,0),0)</f>
        <v>14.899999999999977</v>
      </c>
      <c r="BR255" s="32">
        <f>VLOOKUP($A255,'Annual_Prices-Nominal'!$A:$CA,MATCH(BR$3,'Annual_Prices-Nominal'!$A$3:$CA$3,0),0)</f>
        <v>23.845000000000027</v>
      </c>
      <c r="BS255" s="32">
        <f>VLOOKUP($A255,'Annual_Prices-Nominal'!$A:$CA,MATCH(BS$3,'Annual_Prices-Nominal'!$A$3:$CA$3,0),0)</f>
        <v>22.347499999999968</v>
      </c>
      <c r="BT255" s="32">
        <f>VLOOKUP($A255,'Annual_Prices-Nominal'!$A:$CA,MATCH(BT$3,'Annual_Prices-Nominal'!$A$3:$CA$3,0),0)</f>
        <v>17.881071428571431</v>
      </c>
      <c r="BU255" s="32">
        <f>VLOOKUP($A255,'Annual_Prices-Nominal'!$A:$CA,MATCH(BU$3,'Annual_Prices-Nominal'!$A$3:$CA$3,0),0)</f>
        <v>17.881071428571431</v>
      </c>
      <c r="BV255" s="32">
        <f>VLOOKUP($A255,'Annual_Prices-Nominal'!$A:$CA,MATCH(BV$3,'Annual_Prices-Nominal'!$A$3:$CA$3,0),0)</f>
        <v>17.881071428571431</v>
      </c>
      <c r="BW255" s="32">
        <f>VLOOKUP($A255,'Annual_Prices-Nominal'!$A:$CA,MATCH(BW$3,'Annual_Prices-Nominal'!$A$3:$CA$3,0),0)</f>
        <v>16.364999999999782</v>
      </c>
      <c r="BX255" s="32">
        <f>VLOOKUP($A255,'Annual_Prices-Nominal'!$A:$CA,MATCH(BX$3,'Annual_Prices-Nominal'!$A$3:$CA$3,0),0)</f>
        <v>4.6778571428569649</v>
      </c>
      <c r="BY255" s="32">
        <f>VLOOKUP($A255,'Annual_Prices-Nominal'!$A:$CA,MATCH(BY$3,'Annual_Prices-Nominal'!$A$3:$CA$3,0),0)</f>
        <v>4.4664285714285654</v>
      </c>
      <c r="BZ255" s="32">
        <f>VLOOKUP($A255,'Annual_Prices-Nominal'!$A:$CA,MATCH(BZ$3,'Annual_Prices-Nominal'!$A$3:$CA$3,0),0)</f>
        <v>4.4664285714285654</v>
      </c>
      <c r="CA255" s="32">
        <f>VLOOKUP($A255,'Annual_Prices-Nominal'!$A:$CA,MATCH(CA$3,'Annual_Prices-Nominal'!$A$3:$CA$3,0),0)</f>
        <v>4.4239143928571707</v>
      </c>
      <c r="CB255" s="38">
        <f>VLOOKUP($A255,'Annual_Prices-Nominal'!$A:$CA,MATCH(CB$3,'Annual_Prices-Nominal'!$A$3:$CA$3,0),0)</f>
        <v>0.59721799999999803</v>
      </c>
      <c r="CD255" s="39">
        <f>VLOOKUP($A255,GDP!$A$8:$D$50,3,0)</f>
        <v>2.0460198075273241E-2</v>
      </c>
    </row>
    <row r="256" spans="1:82" ht="14.4" x14ac:dyDescent="0.3">
      <c r="A256" s="23">
        <f t="shared" si="38"/>
        <v>2044</v>
      </c>
      <c r="B256" s="27">
        <f t="shared" si="39"/>
        <v>52597</v>
      </c>
      <c r="C256" s="28">
        <v>48.15551</v>
      </c>
      <c r="D256" s="29">
        <v>45.810279999999999</v>
      </c>
      <c r="E256" s="29">
        <v>55.124299999999998</v>
      </c>
      <c r="F256" s="29">
        <v>48.908009999999997</v>
      </c>
      <c r="G256" s="29">
        <v>56.700569999999999</v>
      </c>
      <c r="H256" s="29">
        <v>49.013449999999999</v>
      </c>
      <c r="I256" s="29">
        <v>41.04</v>
      </c>
      <c r="J256" s="29">
        <v>41</v>
      </c>
      <c r="K256" s="29">
        <v>40.520000000000003</v>
      </c>
      <c r="L256" s="29">
        <v>40.549999999999997</v>
      </c>
      <c r="M256" s="29">
        <v>40.04</v>
      </c>
      <c r="N256" s="29">
        <v>40.06</v>
      </c>
      <c r="P256" s="29">
        <f>VLOOKUP($A256,'Annual_Prices-Nominal'!$A$4:$X$39,MATCH('Forecast-Peak_OffPeak-Nominal'!P$3,'Annual_Prices-Nominal'!$A$3:$X$3,0),FALSE)</f>
        <v>155.38399999999999</v>
      </c>
      <c r="Q256" s="29">
        <f>VLOOKUP($A256,'Annual_Prices-Nominal'!$A$4:$X$39,MATCH('Forecast-Peak_OffPeak-Nominal'!Q$3,'Annual_Prices-Nominal'!$A$3:$X$3,0),FALSE)</f>
        <v>156.69999999999999</v>
      </c>
      <c r="R256" s="29">
        <f>VLOOKUP($A256,'Annual_Prices-Nominal'!$A$4:$X$39,MATCH('Forecast-Peak_OffPeak-Nominal'!R$3,'Annual_Prices-Nominal'!$A$3:$X$3,0),FALSE)</f>
        <v>155.16</v>
      </c>
      <c r="S256" s="29">
        <f>VLOOKUP($A256,'Annual_Prices-Nominal'!$A$4:$X$39,MATCH('Forecast-Peak_OffPeak-Nominal'!S$3,'Annual_Prices-Nominal'!$A$3:$X$3,0),FALSE)</f>
        <v>154.22</v>
      </c>
      <c r="T256" s="29">
        <f>VLOOKUP($A256,'Annual_Prices-Nominal'!$A$4:$X$39,MATCH('Forecast-Peak_OffPeak-Nominal'!T$3,'Annual_Prices-Nominal'!$A$3:$X$3,0),FALSE)</f>
        <v>57.250126162781712</v>
      </c>
      <c r="U256" s="29">
        <f>VLOOKUP($A256,'Annual_Prices-Nominal'!$A$4:$X$39,MATCH('Forecast-Peak_OffPeak-Nominal'!U$3,'Annual_Prices-Nominal'!$A$3:$X$3,0),FALSE)</f>
        <v>63.33</v>
      </c>
      <c r="V256" s="29">
        <f>VLOOKUP($A256,'Annual_Prices-Nominal'!$A$4:$X$39,MATCH('Forecast-Peak_OffPeak-Nominal'!V$3,'Annual_Prices-Nominal'!$A$3:$X$3,0),FALSE)</f>
        <v>57.698267826086962</v>
      </c>
      <c r="W256" s="29">
        <f>VLOOKUP($A256,'Annual_Prices-Nominal'!$A$4:$X$39,MATCH('Forecast-Peak_OffPeak-Nominal'!W$3,'Annual_Prices-Nominal'!$A$3:$X$3,0),FALSE)</f>
        <v>24.47</v>
      </c>
      <c r="X256" s="29">
        <f>VLOOKUP($A256,'Annual_Prices-Nominal'!$A$4:$X$39,MATCH('Forecast-Peak_OffPeak-Nominal'!X$3,'Annual_Prices-Nominal'!$A$3:$X$3,0),FALSE)</f>
        <v>21</v>
      </c>
      <c r="Y256" s="30">
        <f>VLOOKUP($A256,'Annual_Prices-Nominal'!$A$4:$X$39,MATCH('Forecast-Peak_OffPeak-Nominal'!Y$3,'Annual_Prices-Nominal'!$A$3:$X$3,0),FALSE)</f>
        <v>53.940340425531915</v>
      </c>
      <c r="AA256" s="31">
        <v>5.91</v>
      </c>
      <c r="AB256" s="32">
        <v>5.49</v>
      </c>
      <c r="AC256" s="32">
        <v>5.0599999999999996</v>
      </c>
      <c r="AD256" s="32">
        <v>6</v>
      </c>
      <c r="AE256" s="32">
        <v>5.88</v>
      </c>
      <c r="AF256" s="32">
        <v>5.64</v>
      </c>
      <c r="AG256" s="38">
        <v>0.45315484634281933</v>
      </c>
      <c r="AI256" s="32">
        <v>6.2557056828978714</v>
      </c>
      <c r="AJ256" s="38">
        <v>5.9495765480897713</v>
      </c>
      <c r="AL256" s="33">
        <v>0.80389200389686932</v>
      </c>
      <c r="AM256" s="33">
        <v>1.035323608627627</v>
      </c>
      <c r="AO256" s="34">
        <f>VLOOKUP($A256,'Annual_Prices-Nominal'!$A$4:$CH$39,MATCH('Forecast-Peak_OffPeak-Nominal'!AO$3,'Annual_Prices-Nominal'!$A$3:$CH$3,0),FALSE)</f>
        <v>2</v>
      </c>
      <c r="AP256" s="35">
        <f>VLOOKUP($A256,'Annual_Prices-Nominal'!$A$4:$CH$39,MATCH('Forecast-Peak_OffPeak-Nominal'!AP$3,'Annual_Prices-Nominal'!$A$3:$CH$3,0),FALSE)</f>
        <v>2</v>
      </c>
      <c r="AQ256" s="36">
        <f>IF(AND(MONTH($B256)&gt;=5,MONTH($B256)&lt;=9),VLOOKUP($A256,'Annual_Prices-Nominal'!$A$1:$AQ$39,MATCH('Forecast-Peak_OffPeak-Nominal'!AQ$2,'Annual_Prices-Nominal'!$A$2:$AQ$2,0),FALSE),0)</f>
        <v>0</v>
      </c>
      <c r="AR256" s="37">
        <f>IF(AND(MONTH($B256)&gt;=5,MONTH($B256)&lt;=9),VLOOKUP($A256,'Annual_Prices-Nominal'!$A$1:$AQ$39,MATCH('Forecast-Peak_OffPeak-Nominal'!AR$2,'Annual_Prices-Nominal'!$A$2:$AQ$2,0),FALSE),0)</f>
        <v>0</v>
      </c>
      <c r="AT256" s="83">
        <f>VLOOKUP($A256,'Annual_Prices-Nominal'!$A$4:$CH$39,MATCH('Forecast-Peak_OffPeak-Nominal'!AT$3,'Annual_Prices-Nominal'!$A$3:$CH$3,0),FALSE)</f>
        <v>28.45</v>
      </c>
      <c r="AU256" s="38">
        <f>VLOOKUP($A256,'Annual_Prices-Nominal'!$A$4:$CH$39,MATCH('Forecast-Peak_OffPeak-Nominal'!AU$3,'Annual_Prices-Nominal'!$A$3:$CH$3,0),FALSE)</f>
        <v>28.45</v>
      </c>
      <c r="AV256" s="38">
        <f>VLOOKUP($A256,'Annual_Prices-Nominal'!$A$4:$CH$39,MATCH('Forecast-Peak_OffPeak-Nominal'!AV$3,'Annual_Prices-Nominal'!$A$3:$CH$3,0),FALSE)</f>
        <v>0</v>
      </c>
      <c r="AX256" s="31">
        <f t="shared" si="32"/>
        <v>8.7714954462659378</v>
      </c>
      <c r="AY256" s="32">
        <f t="shared" si="33"/>
        <v>9.7738120567375883</v>
      </c>
      <c r="AZ256" s="32">
        <f t="shared" si="34"/>
        <v>10.05329255319149</v>
      </c>
      <c r="BA256" s="32">
        <f t="shared" si="35"/>
        <v>6.9795918367346941</v>
      </c>
      <c r="BB256" s="32">
        <f t="shared" si="36"/>
        <v>6.8911564625850348</v>
      </c>
      <c r="BC256" s="38">
        <f t="shared" si="37"/>
        <v>6.6733333333333329</v>
      </c>
      <c r="BE256" s="60">
        <v>264.40254664638928</v>
      </c>
      <c r="BF256" s="38">
        <v>351.26012927658849</v>
      </c>
      <c r="BH256" s="31">
        <f>VLOOKUP($A256,'Annual_Prices-Nominal'!$A:$CA,MATCH(BH$3,'Annual_Prices-Nominal'!$A$3:$CA$3,0),0)</f>
        <v>40</v>
      </c>
      <c r="BI256" s="31">
        <f>VLOOKUP($A256,'Annual_Prices-Nominal'!$A:$CA,MATCH(BI$3,'Annual_Prices-Nominal'!$A$3:$CA$3,0),0)</f>
        <v>0.4565061190473898</v>
      </c>
      <c r="BJ256" s="32">
        <f>VLOOKUP($A256,'Annual_Prices-Nominal'!$A:$CA,MATCH(BJ$3,'Annual_Prices-Nominal'!$A$3:$CA$3,0),0)</f>
        <v>0.4565061190473898</v>
      </c>
      <c r="BK256" s="32">
        <f>VLOOKUP($A256,'Annual_Prices-Nominal'!$A:$CA,MATCH(BK$3,'Annual_Prices-Nominal'!$A$3:$CA$3,0),0)</f>
        <v>15.170833333333235</v>
      </c>
      <c r="BL256" s="32">
        <f>VLOOKUP($A256,'Annual_Prices-Nominal'!$A:$CA,MATCH(BL$3,'Annual_Prices-Nominal'!$A$3:$CA$3,0),0)</f>
        <v>15.170833333333235</v>
      </c>
      <c r="BM256" s="32">
        <f>VLOOKUP($A256,'Annual_Prices-Nominal'!$A:$CA,MATCH(BM$3,'Annual_Prices-Nominal'!$A$3:$CA$3,0),0)</f>
        <v>4.5470238095238074</v>
      </c>
      <c r="BN256" s="32">
        <f>VLOOKUP($A256,'Annual_Prices-Nominal'!$A:$CA,MATCH(BN$3,'Annual_Prices-Nominal'!$A$3:$CA$3,0),0)</f>
        <v>4.5470238095238074</v>
      </c>
      <c r="BO256" s="32">
        <f>VLOOKUP($A256,'Annual_Prices-Nominal'!$A:$CA,MATCH(BO$3,'Annual_Prices-Nominal'!$A$3:$CA$3,0),0)</f>
        <v>4.5470238095238074</v>
      </c>
      <c r="BP256" s="32">
        <f>VLOOKUP($A256,'Annual_Prices-Nominal'!$A:$CA,MATCH(BP$3,'Annual_Prices-Nominal'!$A$3:$CA$3,0),0)</f>
        <v>4.5470238095238074</v>
      </c>
      <c r="BQ256" s="32">
        <f>VLOOKUP($A256,'Annual_Prices-Nominal'!$A:$CA,MATCH(BQ$3,'Annual_Prices-Nominal'!$A$3:$CA$3,0),0)</f>
        <v>15.170833333333235</v>
      </c>
      <c r="BR256" s="32">
        <f>VLOOKUP($A256,'Annual_Prices-Nominal'!$A:$CA,MATCH(BR$3,'Annual_Prices-Nominal'!$A$3:$CA$3,0),0)</f>
        <v>24.279166666666697</v>
      </c>
      <c r="BS256" s="32">
        <f>VLOOKUP($A256,'Annual_Prices-Nominal'!$A:$CA,MATCH(BS$3,'Annual_Prices-Nominal'!$A$3:$CA$3,0),0)</f>
        <v>22.75333333333333</v>
      </c>
      <c r="BT256" s="32">
        <f>VLOOKUP($A256,'Annual_Prices-Nominal'!$A:$CA,MATCH(BT$3,'Annual_Prices-Nominal'!$A$3:$CA$3,0),0)</f>
        <v>18.206309523809523</v>
      </c>
      <c r="BU256" s="32">
        <f>VLOOKUP($A256,'Annual_Prices-Nominal'!$A:$CA,MATCH(BU$3,'Annual_Prices-Nominal'!$A$3:$CA$3,0),0)</f>
        <v>18.206309523809523</v>
      </c>
      <c r="BV256" s="32">
        <f>VLOOKUP($A256,'Annual_Prices-Nominal'!$A:$CA,MATCH(BV$3,'Annual_Prices-Nominal'!$A$3:$CA$3,0),0)</f>
        <v>18.206309523809523</v>
      </c>
      <c r="BW256" s="32">
        <f>VLOOKUP($A256,'Annual_Prices-Nominal'!$A:$CA,MATCH(BW$3,'Annual_Prices-Nominal'!$A$3:$CA$3,0),0)</f>
        <v>16.879999999999882</v>
      </c>
      <c r="BX256" s="32">
        <f>VLOOKUP($A256,'Annual_Prices-Nominal'!$A:$CA,MATCH(BX$3,'Annual_Prices-Nominal'!$A$3:$CA$3,0),0)</f>
        <v>3.6923809523807449</v>
      </c>
      <c r="BY256" s="32">
        <f>VLOOKUP($A256,'Annual_Prices-Nominal'!$A:$CA,MATCH(BY$3,'Annual_Prices-Nominal'!$A$3:$CA$3,0),0)</f>
        <v>4.5470238095238074</v>
      </c>
      <c r="BZ256" s="32">
        <f>VLOOKUP($A256,'Annual_Prices-Nominal'!$A:$CA,MATCH(BZ$3,'Annual_Prices-Nominal'!$A$3:$CA$3,0),0)</f>
        <v>4.5470238095238074</v>
      </c>
      <c r="CA256" s="32">
        <f>VLOOKUP($A256,'Annual_Prices-Nominal'!$A:$CA,MATCH(CA$3,'Annual_Prices-Nominal'!$A$3:$CA$3,0),0)</f>
        <v>4.509446619047651</v>
      </c>
      <c r="CB256" s="38">
        <f>VLOOKUP($A256,'Annual_Prices-Nominal'!$A:$CA,MATCH(CB$3,'Annual_Prices-Nominal'!$A$3:$CA$3,0),0)</f>
        <v>0.38268933333330324</v>
      </c>
      <c r="CD256" s="39">
        <f>VLOOKUP($A256,GDP!$A$8:$D$50,3,0)</f>
        <v>2.0712078040318604E-2</v>
      </c>
    </row>
    <row r="257" spans="1:82" ht="14.4" x14ac:dyDescent="0.3">
      <c r="A257" s="23">
        <f t="shared" si="38"/>
        <v>2044</v>
      </c>
      <c r="B257" s="27">
        <f t="shared" si="39"/>
        <v>52628</v>
      </c>
      <c r="C257" s="31">
        <v>44.699069999999999</v>
      </c>
      <c r="D257" s="32">
        <v>43.970970000000001</v>
      </c>
      <c r="E257" s="32">
        <v>47.963540000000002</v>
      </c>
      <c r="F257" s="32">
        <v>46.646560000000001</v>
      </c>
      <c r="G257" s="32">
        <v>48.412350000000004</v>
      </c>
      <c r="H257" s="32">
        <v>46.77281</v>
      </c>
      <c r="I257" s="32">
        <v>39.590000000000003</v>
      </c>
      <c r="J257" s="32">
        <v>40.729999999999997</v>
      </c>
      <c r="K257" s="32">
        <v>38.64</v>
      </c>
      <c r="L257" s="32">
        <v>40.130000000000003</v>
      </c>
      <c r="M257" s="32">
        <v>38.409999999999997</v>
      </c>
      <c r="N257" s="32">
        <v>39.840000000000003</v>
      </c>
      <c r="P257" s="32">
        <f>VLOOKUP($A257,'Annual_Prices-Nominal'!$A$4:$X$39,MATCH('Forecast-Peak_OffPeak-Nominal'!P$3,'Annual_Prices-Nominal'!$A$3:$X$3,0),FALSE)</f>
        <v>155.38399999999999</v>
      </c>
      <c r="Q257" s="32">
        <f>VLOOKUP($A257,'Annual_Prices-Nominal'!$A$4:$X$39,MATCH('Forecast-Peak_OffPeak-Nominal'!Q$3,'Annual_Prices-Nominal'!$A$3:$X$3,0),FALSE)</f>
        <v>156.69999999999999</v>
      </c>
      <c r="R257" s="32">
        <f>VLOOKUP($A257,'Annual_Prices-Nominal'!$A$4:$X$39,MATCH('Forecast-Peak_OffPeak-Nominal'!R$3,'Annual_Prices-Nominal'!$A$3:$X$3,0),FALSE)</f>
        <v>155.16</v>
      </c>
      <c r="S257" s="32">
        <f>VLOOKUP($A257,'Annual_Prices-Nominal'!$A$4:$X$39,MATCH('Forecast-Peak_OffPeak-Nominal'!S$3,'Annual_Prices-Nominal'!$A$3:$X$3,0),FALSE)</f>
        <v>154.22</v>
      </c>
      <c r="T257" s="32">
        <f>VLOOKUP($A257,'Annual_Prices-Nominal'!$A$4:$X$39,MATCH('Forecast-Peak_OffPeak-Nominal'!T$3,'Annual_Prices-Nominal'!$A$3:$X$3,0),FALSE)</f>
        <v>57.250126162781712</v>
      </c>
      <c r="U257" s="32">
        <f>VLOOKUP($A257,'Annual_Prices-Nominal'!$A$4:$X$39,MATCH('Forecast-Peak_OffPeak-Nominal'!U$3,'Annual_Prices-Nominal'!$A$3:$X$3,0),FALSE)</f>
        <v>63.33</v>
      </c>
      <c r="V257" s="32">
        <f>VLOOKUP($A257,'Annual_Prices-Nominal'!$A$4:$X$39,MATCH('Forecast-Peak_OffPeak-Nominal'!V$3,'Annual_Prices-Nominal'!$A$3:$X$3,0),FALSE)</f>
        <v>57.698267826086962</v>
      </c>
      <c r="W257" s="32">
        <f>VLOOKUP($A257,'Annual_Prices-Nominal'!$A$4:$X$39,MATCH('Forecast-Peak_OffPeak-Nominal'!W$3,'Annual_Prices-Nominal'!$A$3:$X$3,0),FALSE)</f>
        <v>24.47</v>
      </c>
      <c r="X257" s="32">
        <f>VLOOKUP($A257,'Annual_Prices-Nominal'!$A$4:$X$39,MATCH('Forecast-Peak_OffPeak-Nominal'!X$3,'Annual_Prices-Nominal'!$A$3:$X$3,0),FALSE)</f>
        <v>21</v>
      </c>
      <c r="Y257" s="38">
        <f>VLOOKUP($A257,'Annual_Prices-Nominal'!$A$4:$X$39,MATCH('Forecast-Peak_OffPeak-Nominal'!Y$3,'Annual_Prices-Nominal'!$A$3:$X$3,0),FALSE)</f>
        <v>53.940340425531915</v>
      </c>
      <c r="AA257" s="31">
        <v>5.82</v>
      </c>
      <c r="AB257" s="32">
        <v>5.48</v>
      </c>
      <c r="AC257" s="32">
        <v>5.3</v>
      </c>
      <c r="AD257" s="32">
        <v>5.99</v>
      </c>
      <c r="AE257" s="32">
        <v>5.79</v>
      </c>
      <c r="AF257" s="32">
        <v>5.67</v>
      </c>
      <c r="AG257" s="38">
        <v>0.45315484634281933</v>
      </c>
      <c r="AI257" s="32">
        <v>6.1613115744570521</v>
      </c>
      <c r="AJ257" s="38">
        <v>5.855182439648952</v>
      </c>
      <c r="AL257" s="33">
        <v>0.80727806146996817</v>
      </c>
      <c r="AM257" s="33">
        <v>1.0387096662007258</v>
      </c>
      <c r="AO257" s="34">
        <f>VLOOKUP($A257,'Annual_Prices-Nominal'!$A$4:$CH$39,MATCH('Forecast-Peak_OffPeak-Nominal'!AO$3,'Annual_Prices-Nominal'!$A$3:$CH$3,0),FALSE)</f>
        <v>2</v>
      </c>
      <c r="AP257" s="35">
        <f>VLOOKUP($A257,'Annual_Prices-Nominal'!$A$4:$CH$39,MATCH('Forecast-Peak_OffPeak-Nominal'!AP$3,'Annual_Prices-Nominal'!$A$3:$CH$3,0),FALSE)</f>
        <v>2</v>
      </c>
      <c r="AQ257" s="36">
        <f>IF(AND(MONTH($B257)&gt;=5,MONTH($B257)&lt;=9),VLOOKUP($A257,'Annual_Prices-Nominal'!$A$1:$AQ$39,MATCH('Forecast-Peak_OffPeak-Nominal'!AQ$2,'Annual_Prices-Nominal'!$A$2:$AQ$2,0),FALSE),0)</f>
        <v>0</v>
      </c>
      <c r="AR257" s="37">
        <f>IF(AND(MONTH($B257)&gt;=5,MONTH($B257)&lt;=9),VLOOKUP($A257,'Annual_Prices-Nominal'!$A$1:$AQ$39,MATCH('Forecast-Peak_OffPeak-Nominal'!AR$2,'Annual_Prices-Nominal'!$A$2:$AQ$2,0),FALSE),0)</f>
        <v>0</v>
      </c>
      <c r="AT257" s="83">
        <f>VLOOKUP($A257,'Annual_Prices-Nominal'!$A$4:$CH$39,MATCH('Forecast-Peak_OffPeak-Nominal'!AT$3,'Annual_Prices-Nominal'!$A$3:$CH$3,0),FALSE)</f>
        <v>28.45</v>
      </c>
      <c r="AU257" s="38">
        <f>VLOOKUP($A257,'Annual_Prices-Nominal'!$A$4:$CH$39,MATCH('Forecast-Peak_OffPeak-Nominal'!AU$3,'Annual_Prices-Nominal'!$A$3:$CH$3,0),FALSE)</f>
        <v>28.45</v>
      </c>
      <c r="AV257" s="38">
        <f>VLOOKUP($A257,'Annual_Prices-Nominal'!$A$4:$CH$39,MATCH('Forecast-Peak_OffPeak-Nominal'!AV$3,'Annual_Prices-Nominal'!$A$3:$CH$3,0),FALSE)</f>
        <v>0</v>
      </c>
      <c r="AX257" s="31">
        <f t="shared" si="32"/>
        <v>8.1567645985401445</v>
      </c>
      <c r="AY257" s="32">
        <f t="shared" si="33"/>
        <v>8.4591781305114644</v>
      </c>
      <c r="AZ257" s="32">
        <f t="shared" si="34"/>
        <v>8.538333333333334</v>
      </c>
      <c r="BA257" s="32">
        <f t="shared" si="35"/>
        <v>6.8376511226252168</v>
      </c>
      <c r="BB257" s="32">
        <f t="shared" si="36"/>
        <v>6.6735751295336785</v>
      </c>
      <c r="BC257" s="38">
        <f t="shared" si="37"/>
        <v>6.412353923205341</v>
      </c>
      <c r="BE257" s="60">
        <v>264.40254664638928</v>
      </c>
      <c r="BF257" s="38">
        <v>351.26012927658849</v>
      </c>
      <c r="BH257" s="31">
        <f>VLOOKUP($A257,'Annual_Prices-Nominal'!$A:$CA,MATCH(BH$3,'Annual_Prices-Nominal'!$A$3:$CA$3,0),0)</f>
        <v>40</v>
      </c>
      <c r="BI257" s="31">
        <f>VLOOKUP($A257,'Annual_Prices-Nominal'!$A:$CA,MATCH(BI$3,'Annual_Prices-Nominal'!$A$3:$CA$3,0),0)</f>
        <v>0.4565061190473898</v>
      </c>
      <c r="BJ257" s="32">
        <f>VLOOKUP($A257,'Annual_Prices-Nominal'!$A:$CA,MATCH(BJ$3,'Annual_Prices-Nominal'!$A$3:$CA$3,0),0)</f>
        <v>0.4565061190473898</v>
      </c>
      <c r="BK257" s="32">
        <f>VLOOKUP($A257,'Annual_Prices-Nominal'!$A:$CA,MATCH(BK$3,'Annual_Prices-Nominal'!$A$3:$CA$3,0),0)</f>
        <v>15.170833333333235</v>
      </c>
      <c r="BL257" s="32">
        <f>VLOOKUP($A257,'Annual_Prices-Nominal'!$A:$CA,MATCH(BL$3,'Annual_Prices-Nominal'!$A$3:$CA$3,0),0)</f>
        <v>15.170833333333235</v>
      </c>
      <c r="BM257" s="32">
        <f>VLOOKUP($A257,'Annual_Prices-Nominal'!$A:$CA,MATCH(BM$3,'Annual_Prices-Nominal'!$A$3:$CA$3,0),0)</f>
        <v>4.5470238095238074</v>
      </c>
      <c r="BN257" s="32">
        <f>VLOOKUP($A257,'Annual_Prices-Nominal'!$A:$CA,MATCH(BN$3,'Annual_Prices-Nominal'!$A$3:$CA$3,0),0)</f>
        <v>4.5470238095238074</v>
      </c>
      <c r="BO257" s="32">
        <f>VLOOKUP($A257,'Annual_Prices-Nominal'!$A:$CA,MATCH(BO$3,'Annual_Prices-Nominal'!$A$3:$CA$3,0),0)</f>
        <v>4.5470238095238074</v>
      </c>
      <c r="BP257" s="32">
        <f>VLOOKUP($A257,'Annual_Prices-Nominal'!$A:$CA,MATCH(BP$3,'Annual_Prices-Nominal'!$A$3:$CA$3,0),0)</f>
        <v>4.5470238095238074</v>
      </c>
      <c r="BQ257" s="32">
        <f>VLOOKUP($A257,'Annual_Prices-Nominal'!$A:$CA,MATCH(BQ$3,'Annual_Prices-Nominal'!$A$3:$CA$3,0),0)</f>
        <v>15.170833333333235</v>
      </c>
      <c r="BR257" s="32">
        <f>VLOOKUP($A257,'Annual_Prices-Nominal'!$A:$CA,MATCH(BR$3,'Annual_Prices-Nominal'!$A$3:$CA$3,0),0)</f>
        <v>24.279166666666697</v>
      </c>
      <c r="BS257" s="32">
        <f>VLOOKUP($A257,'Annual_Prices-Nominal'!$A:$CA,MATCH(BS$3,'Annual_Prices-Nominal'!$A$3:$CA$3,0),0)</f>
        <v>22.75333333333333</v>
      </c>
      <c r="BT257" s="32">
        <f>VLOOKUP($A257,'Annual_Prices-Nominal'!$A:$CA,MATCH(BT$3,'Annual_Prices-Nominal'!$A$3:$CA$3,0),0)</f>
        <v>18.206309523809523</v>
      </c>
      <c r="BU257" s="32">
        <f>VLOOKUP($A257,'Annual_Prices-Nominal'!$A:$CA,MATCH(BU$3,'Annual_Prices-Nominal'!$A$3:$CA$3,0),0)</f>
        <v>18.206309523809523</v>
      </c>
      <c r="BV257" s="32">
        <f>VLOOKUP($A257,'Annual_Prices-Nominal'!$A:$CA,MATCH(BV$3,'Annual_Prices-Nominal'!$A$3:$CA$3,0),0)</f>
        <v>18.206309523809523</v>
      </c>
      <c r="BW257" s="32">
        <f>VLOOKUP($A257,'Annual_Prices-Nominal'!$A:$CA,MATCH(BW$3,'Annual_Prices-Nominal'!$A$3:$CA$3,0),0)</f>
        <v>16.879999999999882</v>
      </c>
      <c r="BX257" s="32">
        <f>VLOOKUP($A257,'Annual_Prices-Nominal'!$A:$CA,MATCH(BX$3,'Annual_Prices-Nominal'!$A$3:$CA$3,0),0)</f>
        <v>3.6923809523807449</v>
      </c>
      <c r="BY257" s="32">
        <f>VLOOKUP($A257,'Annual_Prices-Nominal'!$A:$CA,MATCH(BY$3,'Annual_Prices-Nominal'!$A$3:$CA$3,0),0)</f>
        <v>4.5470238095238074</v>
      </c>
      <c r="BZ257" s="32">
        <f>VLOOKUP($A257,'Annual_Prices-Nominal'!$A:$CA,MATCH(BZ$3,'Annual_Prices-Nominal'!$A$3:$CA$3,0),0)</f>
        <v>4.5470238095238074</v>
      </c>
      <c r="CA257" s="32">
        <f>VLOOKUP($A257,'Annual_Prices-Nominal'!$A:$CA,MATCH(CA$3,'Annual_Prices-Nominal'!$A$3:$CA$3,0),0)</f>
        <v>4.509446619047651</v>
      </c>
      <c r="CB257" s="38">
        <f>VLOOKUP($A257,'Annual_Prices-Nominal'!$A:$CA,MATCH(CB$3,'Annual_Prices-Nominal'!$A$3:$CA$3,0),0)</f>
        <v>0.38268933333330324</v>
      </c>
      <c r="CD257" s="39">
        <f>VLOOKUP($A257,GDP!$A$8:$D$50,3,0)</f>
        <v>2.0712078040318604E-2</v>
      </c>
    </row>
    <row r="258" spans="1:82" ht="14.4" x14ac:dyDescent="0.3">
      <c r="A258" s="23">
        <f t="shared" si="38"/>
        <v>2044</v>
      </c>
      <c r="B258" s="27">
        <f t="shared" si="39"/>
        <v>52657</v>
      </c>
      <c r="C258" s="31">
        <v>38.766779999999997</v>
      </c>
      <c r="D258" s="32">
        <v>39.020420000000001</v>
      </c>
      <c r="E258" s="32">
        <v>42.43224</v>
      </c>
      <c r="F258" s="32">
        <v>43.480849999999997</v>
      </c>
      <c r="G258" s="32">
        <v>42.613329999999998</v>
      </c>
      <c r="H258" s="32">
        <v>43.285049999999998</v>
      </c>
      <c r="I258" s="32">
        <v>36.840000000000003</v>
      </c>
      <c r="J258" s="32">
        <v>38.97</v>
      </c>
      <c r="K258" s="32">
        <v>36.340000000000003</v>
      </c>
      <c r="L258" s="32">
        <v>39.090000000000003</v>
      </c>
      <c r="M258" s="32">
        <v>35.409999999999997</v>
      </c>
      <c r="N258" s="32">
        <v>38.299999999999997</v>
      </c>
      <c r="P258" s="32">
        <f>VLOOKUP($A258,'Annual_Prices-Nominal'!$A$4:$X$39,MATCH('Forecast-Peak_OffPeak-Nominal'!P$3,'Annual_Prices-Nominal'!$A$3:$X$3,0),FALSE)</f>
        <v>155.38399999999999</v>
      </c>
      <c r="Q258" s="32">
        <f>VLOOKUP($A258,'Annual_Prices-Nominal'!$A$4:$X$39,MATCH('Forecast-Peak_OffPeak-Nominal'!Q$3,'Annual_Prices-Nominal'!$A$3:$X$3,0),FALSE)</f>
        <v>156.69999999999999</v>
      </c>
      <c r="R258" s="32">
        <f>VLOOKUP($A258,'Annual_Prices-Nominal'!$A$4:$X$39,MATCH('Forecast-Peak_OffPeak-Nominal'!R$3,'Annual_Prices-Nominal'!$A$3:$X$3,0),FALSE)</f>
        <v>155.16</v>
      </c>
      <c r="S258" s="32">
        <f>VLOOKUP($A258,'Annual_Prices-Nominal'!$A$4:$X$39,MATCH('Forecast-Peak_OffPeak-Nominal'!S$3,'Annual_Prices-Nominal'!$A$3:$X$3,0),FALSE)</f>
        <v>154.22</v>
      </c>
      <c r="T258" s="32">
        <f>VLOOKUP($A258,'Annual_Prices-Nominal'!$A$4:$X$39,MATCH('Forecast-Peak_OffPeak-Nominal'!T$3,'Annual_Prices-Nominal'!$A$3:$X$3,0),FALSE)</f>
        <v>57.250126162781712</v>
      </c>
      <c r="U258" s="32">
        <f>VLOOKUP($A258,'Annual_Prices-Nominal'!$A$4:$X$39,MATCH('Forecast-Peak_OffPeak-Nominal'!U$3,'Annual_Prices-Nominal'!$A$3:$X$3,0),FALSE)</f>
        <v>63.33</v>
      </c>
      <c r="V258" s="32">
        <f>VLOOKUP($A258,'Annual_Prices-Nominal'!$A$4:$X$39,MATCH('Forecast-Peak_OffPeak-Nominal'!V$3,'Annual_Prices-Nominal'!$A$3:$X$3,0),FALSE)</f>
        <v>57.698267826086962</v>
      </c>
      <c r="W258" s="32">
        <f>VLOOKUP($A258,'Annual_Prices-Nominal'!$A$4:$X$39,MATCH('Forecast-Peak_OffPeak-Nominal'!W$3,'Annual_Prices-Nominal'!$A$3:$X$3,0),FALSE)</f>
        <v>24.47</v>
      </c>
      <c r="X258" s="32">
        <f>VLOOKUP($A258,'Annual_Prices-Nominal'!$A$4:$X$39,MATCH('Forecast-Peak_OffPeak-Nominal'!X$3,'Annual_Prices-Nominal'!$A$3:$X$3,0),FALSE)</f>
        <v>21</v>
      </c>
      <c r="Y258" s="38">
        <f>VLOOKUP($A258,'Annual_Prices-Nominal'!$A$4:$X$39,MATCH('Forecast-Peak_OffPeak-Nominal'!Y$3,'Annual_Prices-Nominal'!$A$3:$X$3,0),FALSE)</f>
        <v>53.940340425531915</v>
      </c>
      <c r="AA258" s="31">
        <v>5.74</v>
      </c>
      <c r="AB258" s="32">
        <v>5.36</v>
      </c>
      <c r="AC258" s="32">
        <v>5.15</v>
      </c>
      <c r="AD258" s="32">
        <v>5.87</v>
      </c>
      <c r="AE258" s="32">
        <v>5.71</v>
      </c>
      <c r="AF258" s="32">
        <v>5.54</v>
      </c>
      <c r="AG258" s="38">
        <v>0.45315484634281933</v>
      </c>
      <c r="AI258" s="32">
        <v>6.0798168040457714</v>
      </c>
      <c r="AJ258" s="38">
        <v>5.7736876692376713</v>
      </c>
      <c r="AL258" s="33">
        <v>0.80592400411641496</v>
      </c>
      <c r="AM258" s="33">
        <v>1.0373556088471725</v>
      </c>
      <c r="AO258" s="34">
        <f>VLOOKUP($A258,'Annual_Prices-Nominal'!$A$4:$CH$39,MATCH('Forecast-Peak_OffPeak-Nominal'!AO$3,'Annual_Prices-Nominal'!$A$3:$CH$3,0),FALSE)</f>
        <v>2</v>
      </c>
      <c r="AP258" s="35">
        <f>VLOOKUP($A258,'Annual_Prices-Nominal'!$A$4:$CH$39,MATCH('Forecast-Peak_OffPeak-Nominal'!AP$3,'Annual_Prices-Nominal'!$A$3:$CH$3,0),FALSE)</f>
        <v>2</v>
      </c>
      <c r="AQ258" s="36">
        <f>IF(AND(MONTH($B258)&gt;=5,MONTH($B258)&lt;=9),VLOOKUP($A258,'Annual_Prices-Nominal'!$A$1:$AQ$39,MATCH('Forecast-Peak_OffPeak-Nominal'!AQ$2,'Annual_Prices-Nominal'!$A$2:$AQ$2,0),FALSE),0)</f>
        <v>0</v>
      </c>
      <c r="AR258" s="37">
        <f>IF(AND(MONTH($B258)&gt;=5,MONTH($B258)&lt;=9),VLOOKUP($A258,'Annual_Prices-Nominal'!$A$1:$AQ$39,MATCH('Forecast-Peak_OffPeak-Nominal'!AR$2,'Annual_Prices-Nominal'!$A$2:$AQ$2,0),FALSE),0)</f>
        <v>0</v>
      </c>
      <c r="AT258" s="83">
        <f>VLOOKUP($A258,'Annual_Prices-Nominal'!$A$4:$CH$39,MATCH('Forecast-Peak_OffPeak-Nominal'!AT$3,'Annual_Prices-Nominal'!$A$3:$CH$3,0),FALSE)</f>
        <v>28.45</v>
      </c>
      <c r="AU258" s="38">
        <f>VLOOKUP($A258,'Annual_Prices-Nominal'!$A$4:$CH$39,MATCH('Forecast-Peak_OffPeak-Nominal'!AU$3,'Annual_Prices-Nominal'!$A$3:$CH$3,0),FALSE)</f>
        <v>28.45</v>
      </c>
      <c r="AV258" s="38">
        <f>VLOOKUP($A258,'Annual_Prices-Nominal'!$A$4:$CH$39,MATCH('Forecast-Peak_OffPeak-Nominal'!AV$3,'Annual_Prices-Nominal'!$A$3:$CH$3,0),FALSE)</f>
        <v>0</v>
      </c>
      <c r="AX258" s="31">
        <f t="shared" si="32"/>
        <v>7.2326082089552228</v>
      </c>
      <c r="AY258" s="32">
        <f t="shared" si="33"/>
        <v>7.6592490974729239</v>
      </c>
      <c r="AZ258" s="32">
        <f t="shared" si="34"/>
        <v>7.691936823104693</v>
      </c>
      <c r="BA258" s="32">
        <f t="shared" si="35"/>
        <v>6.4518388791593706</v>
      </c>
      <c r="BB258" s="32">
        <f t="shared" si="36"/>
        <v>6.3642732049036788</v>
      </c>
      <c r="BC258" s="38">
        <f t="shared" si="37"/>
        <v>6.032367972742759</v>
      </c>
      <c r="BE258" s="60">
        <v>264.40254664638928</v>
      </c>
      <c r="BF258" s="38">
        <v>351.26012927658849</v>
      </c>
      <c r="BH258" s="31">
        <f>VLOOKUP($A258,'Annual_Prices-Nominal'!$A:$CA,MATCH(BH$3,'Annual_Prices-Nominal'!$A$3:$CA$3,0),0)</f>
        <v>40</v>
      </c>
      <c r="BI258" s="31">
        <f>VLOOKUP($A258,'Annual_Prices-Nominal'!$A:$CA,MATCH(BI$3,'Annual_Prices-Nominal'!$A$3:$CA$3,0),0)</f>
        <v>0.4565061190473898</v>
      </c>
      <c r="BJ258" s="32">
        <f>VLOOKUP($A258,'Annual_Prices-Nominal'!$A:$CA,MATCH(BJ$3,'Annual_Prices-Nominal'!$A$3:$CA$3,0),0)</f>
        <v>0.4565061190473898</v>
      </c>
      <c r="BK258" s="32">
        <f>VLOOKUP($A258,'Annual_Prices-Nominal'!$A:$CA,MATCH(BK$3,'Annual_Prices-Nominal'!$A$3:$CA$3,0),0)</f>
        <v>15.170833333333235</v>
      </c>
      <c r="BL258" s="32">
        <f>VLOOKUP($A258,'Annual_Prices-Nominal'!$A:$CA,MATCH(BL$3,'Annual_Prices-Nominal'!$A$3:$CA$3,0),0)</f>
        <v>15.170833333333235</v>
      </c>
      <c r="BM258" s="32">
        <f>VLOOKUP($A258,'Annual_Prices-Nominal'!$A:$CA,MATCH(BM$3,'Annual_Prices-Nominal'!$A$3:$CA$3,0),0)</f>
        <v>4.5470238095238074</v>
      </c>
      <c r="BN258" s="32">
        <f>VLOOKUP($A258,'Annual_Prices-Nominal'!$A:$CA,MATCH(BN$3,'Annual_Prices-Nominal'!$A$3:$CA$3,0),0)</f>
        <v>4.5470238095238074</v>
      </c>
      <c r="BO258" s="32">
        <f>VLOOKUP($A258,'Annual_Prices-Nominal'!$A:$CA,MATCH(BO$3,'Annual_Prices-Nominal'!$A$3:$CA$3,0),0)</f>
        <v>4.5470238095238074</v>
      </c>
      <c r="BP258" s="32">
        <f>VLOOKUP($A258,'Annual_Prices-Nominal'!$A:$CA,MATCH(BP$3,'Annual_Prices-Nominal'!$A$3:$CA$3,0),0)</f>
        <v>4.5470238095238074</v>
      </c>
      <c r="BQ258" s="32">
        <f>VLOOKUP($A258,'Annual_Prices-Nominal'!$A:$CA,MATCH(BQ$3,'Annual_Prices-Nominal'!$A$3:$CA$3,0),0)</f>
        <v>15.170833333333235</v>
      </c>
      <c r="BR258" s="32">
        <f>VLOOKUP($A258,'Annual_Prices-Nominal'!$A:$CA,MATCH(BR$3,'Annual_Prices-Nominal'!$A$3:$CA$3,0),0)</f>
        <v>24.279166666666697</v>
      </c>
      <c r="BS258" s="32">
        <f>VLOOKUP($A258,'Annual_Prices-Nominal'!$A:$CA,MATCH(BS$3,'Annual_Prices-Nominal'!$A$3:$CA$3,0),0)</f>
        <v>22.75333333333333</v>
      </c>
      <c r="BT258" s="32">
        <f>VLOOKUP($A258,'Annual_Prices-Nominal'!$A:$CA,MATCH(BT$3,'Annual_Prices-Nominal'!$A$3:$CA$3,0),0)</f>
        <v>18.206309523809523</v>
      </c>
      <c r="BU258" s="32">
        <f>VLOOKUP($A258,'Annual_Prices-Nominal'!$A:$CA,MATCH(BU$3,'Annual_Prices-Nominal'!$A$3:$CA$3,0),0)</f>
        <v>18.206309523809523</v>
      </c>
      <c r="BV258" s="32">
        <f>VLOOKUP($A258,'Annual_Prices-Nominal'!$A:$CA,MATCH(BV$3,'Annual_Prices-Nominal'!$A$3:$CA$3,0),0)</f>
        <v>18.206309523809523</v>
      </c>
      <c r="BW258" s="32">
        <f>VLOOKUP($A258,'Annual_Prices-Nominal'!$A:$CA,MATCH(BW$3,'Annual_Prices-Nominal'!$A$3:$CA$3,0),0)</f>
        <v>16.879999999999882</v>
      </c>
      <c r="BX258" s="32">
        <f>VLOOKUP($A258,'Annual_Prices-Nominal'!$A:$CA,MATCH(BX$3,'Annual_Prices-Nominal'!$A$3:$CA$3,0),0)</f>
        <v>3.6923809523807449</v>
      </c>
      <c r="BY258" s="32">
        <f>VLOOKUP($A258,'Annual_Prices-Nominal'!$A:$CA,MATCH(BY$3,'Annual_Prices-Nominal'!$A$3:$CA$3,0),0)</f>
        <v>4.5470238095238074</v>
      </c>
      <c r="BZ258" s="32">
        <f>VLOOKUP($A258,'Annual_Prices-Nominal'!$A:$CA,MATCH(BZ$3,'Annual_Prices-Nominal'!$A$3:$CA$3,0),0)</f>
        <v>4.5470238095238074</v>
      </c>
      <c r="CA258" s="32">
        <f>VLOOKUP($A258,'Annual_Prices-Nominal'!$A:$CA,MATCH(CA$3,'Annual_Prices-Nominal'!$A$3:$CA$3,0),0)</f>
        <v>4.509446619047651</v>
      </c>
      <c r="CB258" s="38">
        <f>VLOOKUP($A258,'Annual_Prices-Nominal'!$A:$CA,MATCH(CB$3,'Annual_Prices-Nominal'!$A$3:$CA$3,0),0)</f>
        <v>0.38268933333330324</v>
      </c>
      <c r="CD258" s="39">
        <f>VLOOKUP($A258,GDP!$A$8:$D$50,3,0)</f>
        <v>2.0712078040318604E-2</v>
      </c>
    </row>
    <row r="259" spans="1:82" ht="14.4" x14ac:dyDescent="0.3">
      <c r="A259" s="23">
        <f t="shared" si="38"/>
        <v>2044</v>
      </c>
      <c r="B259" s="27">
        <f t="shared" si="39"/>
        <v>52688</v>
      </c>
      <c r="C259" s="31">
        <v>36.81709</v>
      </c>
      <c r="D259" s="32">
        <v>36.316369999999999</v>
      </c>
      <c r="E259" s="32">
        <v>42.165759999999999</v>
      </c>
      <c r="F259" s="32">
        <v>40.169849999999997</v>
      </c>
      <c r="G259" s="32">
        <v>42.398820000000001</v>
      </c>
      <c r="H259" s="32">
        <v>39.94999</v>
      </c>
      <c r="I259" s="32">
        <v>35.64</v>
      </c>
      <c r="J259" s="32">
        <v>37.42</v>
      </c>
      <c r="K259" s="32">
        <v>35.6</v>
      </c>
      <c r="L259" s="32">
        <v>37.4</v>
      </c>
      <c r="M259" s="32">
        <v>34.51</v>
      </c>
      <c r="N259" s="32">
        <v>36.590000000000003</v>
      </c>
      <c r="P259" s="32">
        <f>VLOOKUP($A259,'Annual_Prices-Nominal'!$A$4:$X$39,MATCH('Forecast-Peak_OffPeak-Nominal'!P$3,'Annual_Prices-Nominal'!$A$3:$X$3,0),FALSE)</f>
        <v>155.38399999999999</v>
      </c>
      <c r="Q259" s="32">
        <f>VLOOKUP($A259,'Annual_Prices-Nominal'!$A$4:$X$39,MATCH('Forecast-Peak_OffPeak-Nominal'!Q$3,'Annual_Prices-Nominal'!$A$3:$X$3,0),FALSE)</f>
        <v>156.69999999999999</v>
      </c>
      <c r="R259" s="32">
        <f>VLOOKUP($A259,'Annual_Prices-Nominal'!$A$4:$X$39,MATCH('Forecast-Peak_OffPeak-Nominal'!R$3,'Annual_Prices-Nominal'!$A$3:$X$3,0),FALSE)</f>
        <v>155.16</v>
      </c>
      <c r="S259" s="32">
        <f>VLOOKUP($A259,'Annual_Prices-Nominal'!$A$4:$X$39,MATCH('Forecast-Peak_OffPeak-Nominal'!S$3,'Annual_Prices-Nominal'!$A$3:$X$3,0),FALSE)</f>
        <v>154.22</v>
      </c>
      <c r="T259" s="32">
        <f>VLOOKUP($A259,'Annual_Prices-Nominal'!$A$4:$X$39,MATCH('Forecast-Peak_OffPeak-Nominal'!T$3,'Annual_Prices-Nominal'!$A$3:$X$3,0),FALSE)</f>
        <v>57.250126162781712</v>
      </c>
      <c r="U259" s="32">
        <f>VLOOKUP($A259,'Annual_Prices-Nominal'!$A$4:$X$39,MATCH('Forecast-Peak_OffPeak-Nominal'!U$3,'Annual_Prices-Nominal'!$A$3:$X$3,0),FALSE)</f>
        <v>63.33</v>
      </c>
      <c r="V259" s="32">
        <f>VLOOKUP($A259,'Annual_Prices-Nominal'!$A$4:$X$39,MATCH('Forecast-Peak_OffPeak-Nominal'!V$3,'Annual_Prices-Nominal'!$A$3:$X$3,0),FALSE)</f>
        <v>57.698267826086962</v>
      </c>
      <c r="W259" s="32">
        <f>VLOOKUP($A259,'Annual_Prices-Nominal'!$A$4:$X$39,MATCH('Forecast-Peak_OffPeak-Nominal'!W$3,'Annual_Prices-Nominal'!$A$3:$X$3,0),FALSE)</f>
        <v>24.47</v>
      </c>
      <c r="X259" s="32">
        <f>VLOOKUP($A259,'Annual_Prices-Nominal'!$A$4:$X$39,MATCH('Forecast-Peak_OffPeak-Nominal'!X$3,'Annual_Prices-Nominal'!$A$3:$X$3,0),FALSE)</f>
        <v>21</v>
      </c>
      <c r="Y259" s="38">
        <f>VLOOKUP($A259,'Annual_Prices-Nominal'!$A$4:$X$39,MATCH('Forecast-Peak_OffPeak-Nominal'!Y$3,'Annual_Prices-Nominal'!$A$3:$X$3,0),FALSE)</f>
        <v>53.940340425531915</v>
      </c>
      <c r="AA259" s="31">
        <v>5.24</v>
      </c>
      <c r="AB259" s="32">
        <v>4.7699999999999996</v>
      </c>
      <c r="AC259" s="32">
        <v>4.91</v>
      </c>
      <c r="AD259" s="32">
        <v>5.13</v>
      </c>
      <c r="AE259" s="32">
        <v>5.22</v>
      </c>
      <c r="AF259" s="32">
        <v>4.93</v>
      </c>
      <c r="AG259" s="38">
        <v>0.45315484634281933</v>
      </c>
      <c r="AI259" s="32">
        <v>5.5793354438070013</v>
      </c>
      <c r="AJ259" s="38">
        <v>5.2732063089989012</v>
      </c>
      <c r="AL259" s="33">
        <v>0.79465956372801383</v>
      </c>
      <c r="AM259" s="33">
        <v>1.0260911684587717</v>
      </c>
      <c r="AO259" s="34">
        <f>VLOOKUP($A259,'Annual_Prices-Nominal'!$A$4:$CH$39,MATCH('Forecast-Peak_OffPeak-Nominal'!AO$3,'Annual_Prices-Nominal'!$A$3:$CH$3,0),FALSE)</f>
        <v>2</v>
      </c>
      <c r="AP259" s="35">
        <f>VLOOKUP($A259,'Annual_Prices-Nominal'!$A$4:$CH$39,MATCH('Forecast-Peak_OffPeak-Nominal'!AP$3,'Annual_Prices-Nominal'!$A$3:$CH$3,0),FALSE)</f>
        <v>2</v>
      </c>
      <c r="AQ259" s="36">
        <f>IF(AND(MONTH($B259)&gt;=5,MONTH($B259)&lt;=9),VLOOKUP($A259,'Annual_Prices-Nominal'!$A$1:$AQ$39,MATCH('Forecast-Peak_OffPeak-Nominal'!AQ$2,'Annual_Prices-Nominal'!$A$2:$AQ$2,0),FALSE),0)</f>
        <v>0</v>
      </c>
      <c r="AR259" s="37">
        <f>IF(AND(MONTH($B259)&gt;=5,MONTH($B259)&lt;=9),VLOOKUP($A259,'Annual_Prices-Nominal'!$A$1:$AQ$39,MATCH('Forecast-Peak_OffPeak-Nominal'!AR$2,'Annual_Prices-Nominal'!$A$2:$AQ$2,0),FALSE),0)</f>
        <v>0</v>
      </c>
      <c r="AT259" s="83">
        <f>VLOOKUP($A259,'Annual_Prices-Nominal'!$A$4:$CH$39,MATCH('Forecast-Peak_OffPeak-Nominal'!AT$3,'Annual_Prices-Nominal'!$A$3:$CH$3,0),FALSE)</f>
        <v>28.45</v>
      </c>
      <c r="AU259" s="38">
        <f>VLOOKUP($A259,'Annual_Prices-Nominal'!$A$4:$CH$39,MATCH('Forecast-Peak_OffPeak-Nominal'!AU$3,'Annual_Prices-Nominal'!$A$3:$CH$3,0),FALSE)</f>
        <v>28.45</v>
      </c>
      <c r="AV259" s="38">
        <f>VLOOKUP($A259,'Annual_Prices-Nominal'!$A$4:$CH$39,MATCH('Forecast-Peak_OffPeak-Nominal'!AV$3,'Annual_Prices-Nominal'!$A$3:$CH$3,0),FALSE)</f>
        <v>0</v>
      </c>
      <c r="AX259" s="31">
        <f t="shared" si="32"/>
        <v>7.7184675052410912</v>
      </c>
      <c r="AY259" s="32">
        <f t="shared" si="33"/>
        <v>8.5528924949290062</v>
      </c>
      <c r="AZ259" s="32">
        <f t="shared" si="34"/>
        <v>8.6001663286004071</v>
      </c>
      <c r="BA259" s="32">
        <f t="shared" si="35"/>
        <v>6.8275862068965525</v>
      </c>
      <c r="BB259" s="32">
        <f t="shared" si="36"/>
        <v>6.8199233716475103</v>
      </c>
      <c r="BC259" s="38">
        <f t="shared" si="37"/>
        <v>6.7270955165692001</v>
      </c>
      <c r="BE259" s="60">
        <v>264.40254664638928</v>
      </c>
      <c r="BF259" s="38">
        <v>351.26012927658849</v>
      </c>
      <c r="BH259" s="31">
        <f>VLOOKUP($A259,'Annual_Prices-Nominal'!$A:$CA,MATCH(BH$3,'Annual_Prices-Nominal'!$A$3:$CA$3,0),0)</f>
        <v>40</v>
      </c>
      <c r="BI259" s="31">
        <f>VLOOKUP($A259,'Annual_Prices-Nominal'!$A:$CA,MATCH(BI$3,'Annual_Prices-Nominal'!$A$3:$CA$3,0),0)</f>
        <v>0.4565061190473898</v>
      </c>
      <c r="BJ259" s="32">
        <f>VLOOKUP($A259,'Annual_Prices-Nominal'!$A:$CA,MATCH(BJ$3,'Annual_Prices-Nominal'!$A$3:$CA$3,0),0)</f>
        <v>0.4565061190473898</v>
      </c>
      <c r="BK259" s="32">
        <f>VLOOKUP($A259,'Annual_Prices-Nominal'!$A:$CA,MATCH(BK$3,'Annual_Prices-Nominal'!$A$3:$CA$3,0),0)</f>
        <v>15.170833333333235</v>
      </c>
      <c r="BL259" s="32">
        <f>VLOOKUP($A259,'Annual_Prices-Nominal'!$A:$CA,MATCH(BL$3,'Annual_Prices-Nominal'!$A$3:$CA$3,0),0)</f>
        <v>15.170833333333235</v>
      </c>
      <c r="BM259" s="32">
        <f>VLOOKUP($A259,'Annual_Prices-Nominal'!$A:$CA,MATCH(BM$3,'Annual_Prices-Nominal'!$A$3:$CA$3,0),0)</f>
        <v>4.5470238095238074</v>
      </c>
      <c r="BN259" s="32">
        <f>VLOOKUP($A259,'Annual_Prices-Nominal'!$A:$CA,MATCH(BN$3,'Annual_Prices-Nominal'!$A$3:$CA$3,0),0)</f>
        <v>4.5470238095238074</v>
      </c>
      <c r="BO259" s="32">
        <f>VLOOKUP($A259,'Annual_Prices-Nominal'!$A:$CA,MATCH(BO$3,'Annual_Prices-Nominal'!$A$3:$CA$3,0),0)</f>
        <v>4.5470238095238074</v>
      </c>
      <c r="BP259" s="32">
        <f>VLOOKUP($A259,'Annual_Prices-Nominal'!$A:$CA,MATCH(BP$3,'Annual_Prices-Nominal'!$A$3:$CA$3,0),0)</f>
        <v>4.5470238095238074</v>
      </c>
      <c r="BQ259" s="32">
        <f>VLOOKUP($A259,'Annual_Prices-Nominal'!$A:$CA,MATCH(BQ$3,'Annual_Prices-Nominal'!$A$3:$CA$3,0),0)</f>
        <v>15.170833333333235</v>
      </c>
      <c r="BR259" s="32">
        <f>VLOOKUP($A259,'Annual_Prices-Nominal'!$A:$CA,MATCH(BR$3,'Annual_Prices-Nominal'!$A$3:$CA$3,0),0)</f>
        <v>24.279166666666697</v>
      </c>
      <c r="BS259" s="32">
        <f>VLOOKUP($A259,'Annual_Prices-Nominal'!$A:$CA,MATCH(BS$3,'Annual_Prices-Nominal'!$A$3:$CA$3,0),0)</f>
        <v>22.75333333333333</v>
      </c>
      <c r="BT259" s="32">
        <f>VLOOKUP($A259,'Annual_Prices-Nominal'!$A:$CA,MATCH(BT$3,'Annual_Prices-Nominal'!$A$3:$CA$3,0),0)</f>
        <v>18.206309523809523</v>
      </c>
      <c r="BU259" s="32">
        <f>VLOOKUP($A259,'Annual_Prices-Nominal'!$A:$CA,MATCH(BU$3,'Annual_Prices-Nominal'!$A$3:$CA$3,0),0)</f>
        <v>18.206309523809523</v>
      </c>
      <c r="BV259" s="32">
        <f>VLOOKUP($A259,'Annual_Prices-Nominal'!$A:$CA,MATCH(BV$3,'Annual_Prices-Nominal'!$A$3:$CA$3,0),0)</f>
        <v>18.206309523809523</v>
      </c>
      <c r="BW259" s="32">
        <f>VLOOKUP($A259,'Annual_Prices-Nominal'!$A:$CA,MATCH(BW$3,'Annual_Prices-Nominal'!$A$3:$CA$3,0),0)</f>
        <v>16.879999999999882</v>
      </c>
      <c r="BX259" s="32">
        <f>VLOOKUP($A259,'Annual_Prices-Nominal'!$A:$CA,MATCH(BX$3,'Annual_Prices-Nominal'!$A$3:$CA$3,0),0)</f>
        <v>3.6923809523807449</v>
      </c>
      <c r="BY259" s="32">
        <f>VLOOKUP($A259,'Annual_Prices-Nominal'!$A:$CA,MATCH(BY$3,'Annual_Prices-Nominal'!$A$3:$CA$3,0),0)</f>
        <v>4.5470238095238074</v>
      </c>
      <c r="BZ259" s="32">
        <f>VLOOKUP($A259,'Annual_Prices-Nominal'!$A:$CA,MATCH(BZ$3,'Annual_Prices-Nominal'!$A$3:$CA$3,0),0)</f>
        <v>4.5470238095238074</v>
      </c>
      <c r="CA259" s="32">
        <f>VLOOKUP($A259,'Annual_Prices-Nominal'!$A:$CA,MATCH(CA$3,'Annual_Prices-Nominal'!$A$3:$CA$3,0),0)</f>
        <v>4.509446619047651</v>
      </c>
      <c r="CB259" s="38">
        <f>VLOOKUP($A259,'Annual_Prices-Nominal'!$A:$CA,MATCH(CB$3,'Annual_Prices-Nominal'!$A$3:$CA$3,0),0)</f>
        <v>0.38268933333330324</v>
      </c>
      <c r="CD259" s="39">
        <f>VLOOKUP($A259,GDP!$A$8:$D$50,3,0)</f>
        <v>2.0712078040318604E-2</v>
      </c>
    </row>
    <row r="260" spans="1:82" ht="14.4" x14ac:dyDescent="0.3">
      <c r="A260" s="23">
        <f t="shared" si="38"/>
        <v>2044</v>
      </c>
      <c r="B260" s="27">
        <f t="shared" si="39"/>
        <v>52718</v>
      </c>
      <c r="C260" s="31">
        <v>40.116129999999998</v>
      </c>
      <c r="D260" s="32">
        <v>37.267330000000001</v>
      </c>
      <c r="E260" s="32">
        <v>46.634239999999998</v>
      </c>
      <c r="F260" s="32">
        <v>44.428910000000002</v>
      </c>
      <c r="G260" s="32">
        <v>46.539259999999999</v>
      </c>
      <c r="H260" s="32">
        <v>43.568809999999999</v>
      </c>
      <c r="I260" s="32">
        <v>39.119999999999997</v>
      </c>
      <c r="J260" s="32">
        <v>38.75</v>
      </c>
      <c r="K260" s="32">
        <v>38.770000000000003</v>
      </c>
      <c r="L260" s="32">
        <v>38.49</v>
      </c>
      <c r="M260" s="32">
        <v>37.799999999999997</v>
      </c>
      <c r="N260" s="32">
        <v>38.06</v>
      </c>
      <c r="P260" s="32">
        <f>VLOOKUP($A260,'Annual_Prices-Nominal'!$A$4:$X$39,MATCH('Forecast-Peak_OffPeak-Nominal'!P$3,'Annual_Prices-Nominal'!$A$3:$X$3,0),FALSE)</f>
        <v>155.38399999999999</v>
      </c>
      <c r="Q260" s="32">
        <f>VLOOKUP($A260,'Annual_Prices-Nominal'!$A$4:$X$39,MATCH('Forecast-Peak_OffPeak-Nominal'!Q$3,'Annual_Prices-Nominal'!$A$3:$X$3,0),FALSE)</f>
        <v>156.69999999999999</v>
      </c>
      <c r="R260" s="32">
        <f>VLOOKUP($A260,'Annual_Prices-Nominal'!$A$4:$X$39,MATCH('Forecast-Peak_OffPeak-Nominal'!R$3,'Annual_Prices-Nominal'!$A$3:$X$3,0),FALSE)</f>
        <v>155.16</v>
      </c>
      <c r="S260" s="32">
        <f>VLOOKUP($A260,'Annual_Prices-Nominal'!$A$4:$X$39,MATCH('Forecast-Peak_OffPeak-Nominal'!S$3,'Annual_Prices-Nominal'!$A$3:$X$3,0),FALSE)</f>
        <v>154.22</v>
      </c>
      <c r="T260" s="32">
        <f>VLOOKUP($A260,'Annual_Prices-Nominal'!$A$4:$X$39,MATCH('Forecast-Peak_OffPeak-Nominal'!T$3,'Annual_Prices-Nominal'!$A$3:$X$3,0),FALSE)</f>
        <v>57.250126162781712</v>
      </c>
      <c r="U260" s="32">
        <f>VLOOKUP($A260,'Annual_Prices-Nominal'!$A$4:$X$39,MATCH('Forecast-Peak_OffPeak-Nominal'!U$3,'Annual_Prices-Nominal'!$A$3:$X$3,0),FALSE)</f>
        <v>63.33</v>
      </c>
      <c r="V260" s="32">
        <f>VLOOKUP($A260,'Annual_Prices-Nominal'!$A$4:$X$39,MATCH('Forecast-Peak_OffPeak-Nominal'!V$3,'Annual_Prices-Nominal'!$A$3:$X$3,0),FALSE)</f>
        <v>57.698267826086962</v>
      </c>
      <c r="W260" s="32">
        <f>VLOOKUP($A260,'Annual_Prices-Nominal'!$A$4:$X$39,MATCH('Forecast-Peak_OffPeak-Nominal'!W$3,'Annual_Prices-Nominal'!$A$3:$X$3,0),FALSE)</f>
        <v>24.47</v>
      </c>
      <c r="X260" s="32">
        <f>VLOOKUP($A260,'Annual_Prices-Nominal'!$A$4:$X$39,MATCH('Forecast-Peak_OffPeak-Nominal'!X$3,'Annual_Prices-Nominal'!$A$3:$X$3,0),FALSE)</f>
        <v>21</v>
      </c>
      <c r="Y260" s="38">
        <f>VLOOKUP($A260,'Annual_Prices-Nominal'!$A$4:$X$39,MATCH('Forecast-Peak_OffPeak-Nominal'!Y$3,'Annual_Prices-Nominal'!$A$3:$X$3,0),FALSE)</f>
        <v>53.940340425531915</v>
      </c>
      <c r="AA260" s="31">
        <v>5.27</v>
      </c>
      <c r="AB260" s="32">
        <v>4.8</v>
      </c>
      <c r="AC260" s="32">
        <v>4.54</v>
      </c>
      <c r="AD260" s="32">
        <v>5.17</v>
      </c>
      <c r="AE260" s="32">
        <v>5.25</v>
      </c>
      <c r="AF260" s="32">
        <v>4.99</v>
      </c>
      <c r="AG260" s="38">
        <v>0.45315484634281933</v>
      </c>
      <c r="AI260" s="32">
        <v>5.6126246726197921</v>
      </c>
      <c r="AJ260" s="38">
        <v>5.306495537811692</v>
      </c>
      <c r="AL260" s="33">
        <v>0.78544648972211051</v>
      </c>
      <c r="AM260" s="33">
        <v>1.0168780944528681</v>
      </c>
      <c r="AO260" s="34">
        <f>VLOOKUP($A260,'Annual_Prices-Nominal'!$A$4:$CH$39,MATCH('Forecast-Peak_OffPeak-Nominal'!AO$3,'Annual_Prices-Nominal'!$A$3:$CH$3,0),FALSE)</f>
        <v>2</v>
      </c>
      <c r="AP260" s="35">
        <f>VLOOKUP($A260,'Annual_Prices-Nominal'!$A$4:$CH$39,MATCH('Forecast-Peak_OffPeak-Nominal'!AP$3,'Annual_Prices-Nominal'!$A$3:$CH$3,0),FALSE)</f>
        <v>2</v>
      </c>
      <c r="AQ260" s="36">
        <f>IF(AND(MONTH($B260)&gt;=5,MONTH($B260)&lt;=9),VLOOKUP($A260,'Annual_Prices-Nominal'!$A$1:$AQ$39,MATCH('Forecast-Peak_OffPeak-Nominal'!AQ$2,'Annual_Prices-Nominal'!$A$2:$AQ$2,0),FALSE),0)</f>
        <v>365</v>
      </c>
      <c r="AR260" s="37">
        <f>IF(AND(MONTH($B260)&gt;=5,MONTH($B260)&lt;=9),VLOOKUP($A260,'Annual_Prices-Nominal'!$A$1:$AQ$39,MATCH('Forecast-Peak_OffPeak-Nominal'!AR$2,'Annual_Prices-Nominal'!$A$2:$AQ$2,0),FALSE),0)</f>
        <v>2500</v>
      </c>
      <c r="AT260" s="83">
        <f>VLOOKUP($A260,'Annual_Prices-Nominal'!$A$4:$CH$39,MATCH('Forecast-Peak_OffPeak-Nominal'!AT$3,'Annual_Prices-Nominal'!$A$3:$CH$3,0),FALSE)</f>
        <v>28.45</v>
      </c>
      <c r="AU260" s="38">
        <f>VLOOKUP($A260,'Annual_Prices-Nominal'!$A$4:$CH$39,MATCH('Forecast-Peak_OffPeak-Nominal'!AU$3,'Annual_Prices-Nominal'!$A$3:$CH$3,0),FALSE)</f>
        <v>28.45</v>
      </c>
      <c r="AV260" s="38">
        <f>VLOOKUP($A260,'Annual_Prices-Nominal'!$A$4:$CH$39,MATCH('Forecast-Peak_OffPeak-Nominal'!AV$3,'Annual_Prices-Nominal'!$A$3:$CH$3,0),FALSE)</f>
        <v>0</v>
      </c>
      <c r="AX260" s="31">
        <f t="shared" si="32"/>
        <v>8.3575270833333342</v>
      </c>
      <c r="AY260" s="32">
        <f t="shared" si="33"/>
        <v>9.3455390781563121</v>
      </c>
      <c r="AZ260" s="32">
        <f t="shared" si="34"/>
        <v>9.3265050100200391</v>
      </c>
      <c r="BA260" s="32">
        <f t="shared" si="35"/>
        <v>7.4514285714285711</v>
      </c>
      <c r="BB260" s="32">
        <f t="shared" si="36"/>
        <v>7.3847619047619055</v>
      </c>
      <c r="BC260" s="38">
        <f t="shared" si="37"/>
        <v>7.3114119922630554</v>
      </c>
      <c r="BE260" s="60">
        <v>264.40254664638928</v>
      </c>
      <c r="BF260" s="38">
        <v>351.26012927658849</v>
      </c>
      <c r="BH260" s="31">
        <f>VLOOKUP($A260,'Annual_Prices-Nominal'!$A:$CA,MATCH(BH$3,'Annual_Prices-Nominal'!$A$3:$CA$3,0),0)</f>
        <v>40</v>
      </c>
      <c r="BI260" s="31">
        <f>VLOOKUP($A260,'Annual_Prices-Nominal'!$A:$CA,MATCH(BI$3,'Annual_Prices-Nominal'!$A$3:$CA$3,0),0)</f>
        <v>0.4565061190473898</v>
      </c>
      <c r="BJ260" s="32">
        <f>VLOOKUP($A260,'Annual_Prices-Nominal'!$A:$CA,MATCH(BJ$3,'Annual_Prices-Nominal'!$A$3:$CA$3,0),0)</f>
        <v>0.4565061190473898</v>
      </c>
      <c r="BK260" s="32">
        <f>VLOOKUP($A260,'Annual_Prices-Nominal'!$A:$CA,MATCH(BK$3,'Annual_Prices-Nominal'!$A$3:$CA$3,0),0)</f>
        <v>15.170833333333235</v>
      </c>
      <c r="BL260" s="32">
        <f>VLOOKUP($A260,'Annual_Prices-Nominal'!$A:$CA,MATCH(BL$3,'Annual_Prices-Nominal'!$A$3:$CA$3,0),0)</f>
        <v>15.170833333333235</v>
      </c>
      <c r="BM260" s="32">
        <f>VLOOKUP($A260,'Annual_Prices-Nominal'!$A:$CA,MATCH(BM$3,'Annual_Prices-Nominal'!$A$3:$CA$3,0),0)</f>
        <v>4.5470238095238074</v>
      </c>
      <c r="BN260" s="32">
        <f>VLOOKUP($A260,'Annual_Prices-Nominal'!$A:$CA,MATCH(BN$3,'Annual_Prices-Nominal'!$A$3:$CA$3,0),0)</f>
        <v>4.5470238095238074</v>
      </c>
      <c r="BO260" s="32">
        <f>VLOOKUP($A260,'Annual_Prices-Nominal'!$A:$CA,MATCH(BO$3,'Annual_Prices-Nominal'!$A$3:$CA$3,0),0)</f>
        <v>4.5470238095238074</v>
      </c>
      <c r="BP260" s="32">
        <f>VLOOKUP($A260,'Annual_Prices-Nominal'!$A:$CA,MATCH(BP$3,'Annual_Prices-Nominal'!$A$3:$CA$3,0),0)</f>
        <v>4.5470238095238074</v>
      </c>
      <c r="BQ260" s="32">
        <f>VLOOKUP($A260,'Annual_Prices-Nominal'!$A:$CA,MATCH(BQ$3,'Annual_Prices-Nominal'!$A$3:$CA$3,0),0)</f>
        <v>15.170833333333235</v>
      </c>
      <c r="BR260" s="32">
        <f>VLOOKUP($A260,'Annual_Prices-Nominal'!$A:$CA,MATCH(BR$3,'Annual_Prices-Nominal'!$A$3:$CA$3,0),0)</f>
        <v>24.279166666666697</v>
      </c>
      <c r="BS260" s="32">
        <f>VLOOKUP($A260,'Annual_Prices-Nominal'!$A:$CA,MATCH(BS$3,'Annual_Prices-Nominal'!$A$3:$CA$3,0),0)</f>
        <v>22.75333333333333</v>
      </c>
      <c r="BT260" s="32">
        <f>VLOOKUP($A260,'Annual_Prices-Nominal'!$A:$CA,MATCH(BT$3,'Annual_Prices-Nominal'!$A$3:$CA$3,0),0)</f>
        <v>18.206309523809523</v>
      </c>
      <c r="BU260" s="32">
        <f>VLOOKUP($A260,'Annual_Prices-Nominal'!$A:$CA,MATCH(BU$3,'Annual_Prices-Nominal'!$A$3:$CA$3,0),0)</f>
        <v>18.206309523809523</v>
      </c>
      <c r="BV260" s="32">
        <f>VLOOKUP($A260,'Annual_Prices-Nominal'!$A:$CA,MATCH(BV$3,'Annual_Prices-Nominal'!$A$3:$CA$3,0),0)</f>
        <v>18.206309523809523</v>
      </c>
      <c r="BW260" s="32">
        <f>VLOOKUP($A260,'Annual_Prices-Nominal'!$A:$CA,MATCH(BW$3,'Annual_Prices-Nominal'!$A$3:$CA$3,0),0)</f>
        <v>16.879999999999882</v>
      </c>
      <c r="BX260" s="32">
        <f>VLOOKUP($A260,'Annual_Prices-Nominal'!$A:$CA,MATCH(BX$3,'Annual_Prices-Nominal'!$A$3:$CA$3,0),0)</f>
        <v>3.6923809523807449</v>
      </c>
      <c r="BY260" s="32">
        <f>VLOOKUP($A260,'Annual_Prices-Nominal'!$A:$CA,MATCH(BY$3,'Annual_Prices-Nominal'!$A$3:$CA$3,0),0)</f>
        <v>4.5470238095238074</v>
      </c>
      <c r="BZ260" s="32">
        <f>VLOOKUP($A260,'Annual_Prices-Nominal'!$A:$CA,MATCH(BZ$3,'Annual_Prices-Nominal'!$A$3:$CA$3,0),0)</f>
        <v>4.5470238095238074</v>
      </c>
      <c r="CA260" s="32">
        <f>VLOOKUP($A260,'Annual_Prices-Nominal'!$A:$CA,MATCH(CA$3,'Annual_Prices-Nominal'!$A$3:$CA$3,0),0)</f>
        <v>4.509446619047651</v>
      </c>
      <c r="CB260" s="38">
        <f>VLOOKUP($A260,'Annual_Prices-Nominal'!$A:$CA,MATCH(CB$3,'Annual_Prices-Nominal'!$A$3:$CA$3,0),0)</f>
        <v>0.38268933333330324</v>
      </c>
      <c r="CD260" s="39">
        <f>VLOOKUP($A260,GDP!$A$8:$D$50,3,0)</f>
        <v>2.0712078040318604E-2</v>
      </c>
    </row>
    <row r="261" spans="1:82" ht="14.4" x14ac:dyDescent="0.3">
      <c r="A261" s="23">
        <f t="shared" si="38"/>
        <v>2044</v>
      </c>
      <c r="B261" s="27">
        <f t="shared" si="39"/>
        <v>52749</v>
      </c>
      <c r="C261" s="31">
        <v>48.528260000000003</v>
      </c>
      <c r="D261" s="32">
        <v>40.186279999999996</v>
      </c>
      <c r="E261" s="32">
        <v>57.003439999999998</v>
      </c>
      <c r="F261" s="32">
        <v>46.101430000000001</v>
      </c>
      <c r="G261" s="32">
        <v>57.808819999999997</v>
      </c>
      <c r="H261" s="32">
        <v>45.755580000000002</v>
      </c>
      <c r="I261" s="32">
        <v>38.479999999999997</v>
      </c>
      <c r="J261" s="32">
        <v>38.14</v>
      </c>
      <c r="K261" s="32">
        <v>37.85</v>
      </c>
      <c r="L261" s="32">
        <v>37.479999999999997</v>
      </c>
      <c r="M261" s="32">
        <v>37.17</v>
      </c>
      <c r="N261" s="32">
        <v>37.03</v>
      </c>
      <c r="P261" s="32">
        <f>VLOOKUP($A261,'Annual_Prices-Nominal'!$A$4:$X$39,MATCH('Forecast-Peak_OffPeak-Nominal'!P$3,'Annual_Prices-Nominal'!$A$3:$X$3,0),FALSE)</f>
        <v>155.38399999999999</v>
      </c>
      <c r="Q261" s="32">
        <f>VLOOKUP($A261,'Annual_Prices-Nominal'!$A$4:$X$39,MATCH('Forecast-Peak_OffPeak-Nominal'!Q$3,'Annual_Prices-Nominal'!$A$3:$X$3,0),FALSE)</f>
        <v>156.69999999999999</v>
      </c>
      <c r="R261" s="32">
        <f>VLOOKUP($A261,'Annual_Prices-Nominal'!$A$4:$X$39,MATCH('Forecast-Peak_OffPeak-Nominal'!R$3,'Annual_Prices-Nominal'!$A$3:$X$3,0),FALSE)</f>
        <v>155.16</v>
      </c>
      <c r="S261" s="32">
        <f>VLOOKUP($A261,'Annual_Prices-Nominal'!$A$4:$X$39,MATCH('Forecast-Peak_OffPeak-Nominal'!S$3,'Annual_Prices-Nominal'!$A$3:$X$3,0),FALSE)</f>
        <v>154.22</v>
      </c>
      <c r="T261" s="32">
        <f>VLOOKUP($A261,'Annual_Prices-Nominal'!$A$4:$X$39,MATCH('Forecast-Peak_OffPeak-Nominal'!T$3,'Annual_Prices-Nominal'!$A$3:$X$3,0),FALSE)</f>
        <v>57.250126162781712</v>
      </c>
      <c r="U261" s="32">
        <f>VLOOKUP($A261,'Annual_Prices-Nominal'!$A$4:$X$39,MATCH('Forecast-Peak_OffPeak-Nominal'!U$3,'Annual_Prices-Nominal'!$A$3:$X$3,0),FALSE)</f>
        <v>63.33</v>
      </c>
      <c r="V261" s="32">
        <f>VLOOKUP($A261,'Annual_Prices-Nominal'!$A$4:$X$39,MATCH('Forecast-Peak_OffPeak-Nominal'!V$3,'Annual_Prices-Nominal'!$A$3:$X$3,0),FALSE)</f>
        <v>57.698267826086962</v>
      </c>
      <c r="W261" s="32">
        <f>VLOOKUP($A261,'Annual_Prices-Nominal'!$A$4:$X$39,MATCH('Forecast-Peak_OffPeak-Nominal'!W$3,'Annual_Prices-Nominal'!$A$3:$X$3,0),FALSE)</f>
        <v>24.47</v>
      </c>
      <c r="X261" s="32">
        <f>VLOOKUP($A261,'Annual_Prices-Nominal'!$A$4:$X$39,MATCH('Forecast-Peak_OffPeak-Nominal'!X$3,'Annual_Prices-Nominal'!$A$3:$X$3,0),FALSE)</f>
        <v>21</v>
      </c>
      <c r="Y261" s="38">
        <f>VLOOKUP($A261,'Annual_Prices-Nominal'!$A$4:$X$39,MATCH('Forecast-Peak_OffPeak-Nominal'!Y$3,'Annual_Prices-Nominal'!$A$3:$X$3,0),FALSE)</f>
        <v>53.940340425531915</v>
      </c>
      <c r="AA261" s="31">
        <v>5.24</v>
      </c>
      <c r="AB261" s="32">
        <v>4.9000000000000004</v>
      </c>
      <c r="AC261" s="32">
        <v>4.8499999999999996</v>
      </c>
      <c r="AD261" s="32">
        <v>5.26</v>
      </c>
      <c r="AE261" s="32">
        <v>5.24</v>
      </c>
      <c r="AF261" s="32">
        <v>5.07</v>
      </c>
      <c r="AG261" s="38">
        <v>0.45315484634281933</v>
      </c>
      <c r="AI261" s="32">
        <v>5.5828386811613315</v>
      </c>
      <c r="AJ261" s="38">
        <v>5.2767095463532314</v>
      </c>
      <c r="AL261" s="33">
        <v>0.78936965327293185</v>
      </c>
      <c r="AM261" s="33">
        <v>1.0208012580036894</v>
      </c>
      <c r="AO261" s="34">
        <f>VLOOKUP($A261,'Annual_Prices-Nominal'!$A$4:$CH$39,MATCH('Forecast-Peak_OffPeak-Nominal'!AO$3,'Annual_Prices-Nominal'!$A$3:$CH$3,0),FALSE)</f>
        <v>2</v>
      </c>
      <c r="AP261" s="35">
        <f>VLOOKUP($A261,'Annual_Prices-Nominal'!$A$4:$CH$39,MATCH('Forecast-Peak_OffPeak-Nominal'!AP$3,'Annual_Prices-Nominal'!$A$3:$CH$3,0),FALSE)</f>
        <v>2</v>
      </c>
      <c r="AQ261" s="36">
        <f>IF(AND(MONTH($B261)&gt;=5,MONTH($B261)&lt;=9),VLOOKUP($A261,'Annual_Prices-Nominal'!$A$1:$AQ$39,MATCH('Forecast-Peak_OffPeak-Nominal'!AQ$2,'Annual_Prices-Nominal'!$A$2:$AQ$2,0),FALSE),0)</f>
        <v>365</v>
      </c>
      <c r="AR261" s="37">
        <f>IF(AND(MONTH($B261)&gt;=5,MONTH($B261)&lt;=9),VLOOKUP($A261,'Annual_Prices-Nominal'!$A$1:$AQ$39,MATCH('Forecast-Peak_OffPeak-Nominal'!AR$2,'Annual_Prices-Nominal'!$A$2:$AQ$2,0),FALSE),0)</f>
        <v>2500</v>
      </c>
      <c r="AT261" s="83">
        <f>VLOOKUP($A261,'Annual_Prices-Nominal'!$A$4:$CH$39,MATCH('Forecast-Peak_OffPeak-Nominal'!AT$3,'Annual_Prices-Nominal'!$A$3:$CH$3,0),FALSE)</f>
        <v>28.45</v>
      </c>
      <c r="AU261" s="38">
        <f>VLOOKUP($A261,'Annual_Prices-Nominal'!$A$4:$CH$39,MATCH('Forecast-Peak_OffPeak-Nominal'!AU$3,'Annual_Prices-Nominal'!$A$3:$CH$3,0),FALSE)</f>
        <v>28.45</v>
      </c>
      <c r="AV261" s="38">
        <f>VLOOKUP($A261,'Annual_Prices-Nominal'!$A$4:$CH$39,MATCH('Forecast-Peak_OffPeak-Nominal'!AV$3,'Annual_Prices-Nominal'!$A$3:$CH$3,0),FALSE)</f>
        <v>0</v>
      </c>
      <c r="AX261" s="31">
        <f t="shared" si="32"/>
        <v>9.9037265306122446</v>
      </c>
      <c r="AY261" s="32">
        <f t="shared" si="33"/>
        <v>11.243282051282049</v>
      </c>
      <c r="AZ261" s="32">
        <f t="shared" si="34"/>
        <v>11.402134122287967</v>
      </c>
      <c r="BA261" s="32">
        <f t="shared" si="35"/>
        <v>7.3435114503816781</v>
      </c>
      <c r="BB261" s="32">
        <f t="shared" si="36"/>
        <v>7.2232824427480917</v>
      </c>
      <c r="BC261" s="38">
        <f t="shared" si="37"/>
        <v>7.0665399239543731</v>
      </c>
      <c r="BE261" s="60">
        <v>264.40254664638928</v>
      </c>
      <c r="BF261" s="38">
        <v>351.26012927658849</v>
      </c>
      <c r="BH261" s="31">
        <f>VLOOKUP($A261,'Annual_Prices-Nominal'!$A:$CA,MATCH(BH$3,'Annual_Prices-Nominal'!$A$3:$CA$3,0),0)</f>
        <v>40</v>
      </c>
      <c r="BI261" s="31">
        <f>VLOOKUP($A261,'Annual_Prices-Nominal'!$A:$CA,MATCH(BI$3,'Annual_Prices-Nominal'!$A$3:$CA$3,0),0)</f>
        <v>0.4565061190473898</v>
      </c>
      <c r="BJ261" s="32">
        <f>VLOOKUP($A261,'Annual_Prices-Nominal'!$A:$CA,MATCH(BJ$3,'Annual_Prices-Nominal'!$A$3:$CA$3,0),0)</f>
        <v>0.4565061190473898</v>
      </c>
      <c r="BK261" s="32">
        <f>VLOOKUP($A261,'Annual_Prices-Nominal'!$A:$CA,MATCH(BK$3,'Annual_Prices-Nominal'!$A$3:$CA$3,0),0)</f>
        <v>15.170833333333235</v>
      </c>
      <c r="BL261" s="32">
        <f>VLOOKUP($A261,'Annual_Prices-Nominal'!$A:$CA,MATCH(BL$3,'Annual_Prices-Nominal'!$A$3:$CA$3,0),0)</f>
        <v>15.170833333333235</v>
      </c>
      <c r="BM261" s="32">
        <f>VLOOKUP($A261,'Annual_Prices-Nominal'!$A:$CA,MATCH(BM$3,'Annual_Prices-Nominal'!$A$3:$CA$3,0),0)</f>
        <v>4.5470238095238074</v>
      </c>
      <c r="BN261" s="32">
        <f>VLOOKUP($A261,'Annual_Prices-Nominal'!$A:$CA,MATCH(BN$3,'Annual_Prices-Nominal'!$A$3:$CA$3,0),0)</f>
        <v>4.5470238095238074</v>
      </c>
      <c r="BO261" s="32">
        <f>VLOOKUP($A261,'Annual_Prices-Nominal'!$A:$CA,MATCH(BO$3,'Annual_Prices-Nominal'!$A$3:$CA$3,0),0)</f>
        <v>4.5470238095238074</v>
      </c>
      <c r="BP261" s="32">
        <f>VLOOKUP($A261,'Annual_Prices-Nominal'!$A:$CA,MATCH(BP$3,'Annual_Prices-Nominal'!$A$3:$CA$3,0),0)</f>
        <v>4.5470238095238074</v>
      </c>
      <c r="BQ261" s="32">
        <f>VLOOKUP($A261,'Annual_Prices-Nominal'!$A:$CA,MATCH(BQ$3,'Annual_Prices-Nominal'!$A$3:$CA$3,0),0)</f>
        <v>15.170833333333235</v>
      </c>
      <c r="BR261" s="32">
        <f>VLOOKUP($A261,'Annual_Prices-Nominal'!$A:$CA,MATCH(BR$3,'Annual_Prices-Nominal'!$A$3:$CA$3,0),0)</f>
        <v>24.279166666666697</v>
      </c>
      <c r="BS261" s="32">
        <f>VLOOKUP($A261,'Annual_Prices-Nominal'!$A:$CA,MATCH(BS$3,'Annual_Prices-Nominal'!$A$3:$CA$3,0),0)</f>
        <v>22.75333333333333</v>
      </c>
      <c r="BT261" s="32">
        <f>VLOOKUP($A261,'Annual_Prices-Nominal'!$A:$CA,MATCH(BT$3,'Annual_Prices-Nominal'!$A$3:$CA$3,0),0)</f>
        <v>18.206309523809523</v>
      </c>
      <c r="BU261" s="32">
        <f>VLOOKUP($A261,'Annual_Prices-Nominal'!$A:$CA,MATCH(BU$3,'Annual_Prices-Nominal'!$A$3:$CA$3,0),0)</f>
        <v>18.206309523809523</v>
      </c>
      <c r="BV261" s="32">
        <f>VLOOKUP($A261,'Annual_Prices-Nominal'!$A:$CA,MATCH(BV$3,'Annual_Prices-Nominal'!$A$3:$CA$3,0),0)</f>
        <v>18.206309523809523</v>
      </c>
      <c r="BW261" s="32">
        <f>VLOOKUP($A261,'Annual_Prices-Nominal'!$A:$CA,MATCH(BW$3,'Annual_Prices-Nominal'!$A$3:$CA$3,0),0)</f>
        <v>16.879999999999882</v>
      </c>
      <c r="BX261" s="32">
        <f>VLOOKUP($A261,'Annual_Prices-Nominal'!$A:$CA,MATCH(BX$3,'Annual_Prices-Nominal'!$A$3:$CA$3,0),0)</f>
        <v>3.6923809523807449</v>
      </c>
      <c r="BY261" s="32">
        <f>VLOOKUP($A261,'Annual_Prices-Nominal'!$A:$CA,MATCH(BY$3,'Annual_Prices-Nominal'!$A$3:$CA$3,0),0)</f>
        <v>4.5470238095238074</v>
      </c>
      <c r="BZ261" s="32">
        <f>VLOOKUP($A261,'Annual_Prices-Nominal'!$A:$CA,MATCH(BZ$3,'Annual_Prices-Nominal'!$A$3:$CA$3,0),0)</f>
        <v>4.5470238095238074</v>
      </c>
      <c r="CA261" s="32">
        <f>VLOOKUP($A261,'Annual_Prices-Nominal'!$A:$CA,MATCH(CA$3,'Annual_Prices-Nominal'!$A$3:$CA$3,0),0)</f>
        <v>4.509446619047651</v>
      </c>
      <c r="CB261" s="38">
        <f>VLOOKUP($A261,'Annual_Prices-Nominal'!$A:$CA,MATCH(CB$3,'Annual_Prices-Nominal'!$A$3:$CA$3,0),0)</f>
        <v>0.38268933333330324</v>
      </c>
      <c r="CD261" s="39">
        <f>VLOOKUP($A261,GDP!$A$8:$D$50,3,0)</f>
        <v>2.0712078040318604E-2</v>
      </c>
    </row>
    <row r="262" spans="1:82" ht="14.4" x14ac:dyDescent="0.3">
      <c r="A262" s="23">
        <f t="shared" si="38"/>
        <v>2044</v>
      </c>
      <c r="B262" s="27">
        <f t="shared" si="39"/>
        <v>52779</v>
      </c>
      <c r="C262" s="31">
        <v>53.659190000000002</v>
      </c>
      <c r="D262" s="32">
        <v>42.574910000000003</v>
      </c>
      <c r="E262" s="32">
        <v>64.623949999999994</v>
      </c>
      <c r="F262" s="32">
        <v>51.761310000000002</v>
      </c>
      <c r="G262" s="32">
        <v>65.624120000000005</v>
      </c>
      <c r="H262" s="32">
        <v>51.832839999999997</v>
      </c>
      <c r="I262" s="32">
        <v>38.950000000000003</v>
      </c>
      <c r="J262" s="32">
        <v>38.4</v>
      </c>
      <c r="K262" s="32">
        <v>38.159999999999997</v>
      </c>
      <c r="L262" s="32">
        <v>37.61</v>
      </c>
      <c r="M262" s="32">
        <v>37.56</v>
      </c>
      <c r="N262" s="32">
        <v>37.200000000000003</v>
      </c>
      <c r="P262" s="32">
        <f>VLOOKUP($A262,'Annual_Prices-Nominal'!$A$4:$X$39,MATCH('Forecast-Peak_OffPeak-Nominal'!P$3,'Annual_Prices-Nominal'!$A$3:$X$3,0),FALSE)</f>
        <v>155.38399999999999</v>
      </c>
      <c r="Q262" s="32">
        <f>VLOOKUP($A262,'Annual_Prices-Nominal'!$A$4:$X$39,MATCH('Forecast-Peak_OffPeak-Nominal'!Q$3,'Annual_Prices-Nominal'!$A$3:$X$3,0),FALSE)</f>
        <v>156.69999999999999</v>
      </c>
      <c r="R262" s="32">
        <f>VLOOKUP($A262,'Annual_Prices-Nominal'!$A$4:$X$39,MATCH('Forecast-Peak_OffPeak-Nominal'!R$3,'Annual_Prices-Nominal'!$A$3:$X$3,0),FALSE)</f>
        <v>155.16</v>
      </c>
      <c r="S262" s="32">
        <f>VLOOKUP($A262,'Annual_Prices-Nominal'!$A$4:$X$39,MATCH('Forecast-Peak_OffPeak-Nominal'!S$3,'Annual_Prices-Nominal'!$A$3:$X$3,0),FALSE)</f>
        <v>154.22</v>
      </c>
      <c r="T262" s="32">
        <f>VLOOKUP($A262,'Annual_Prices-Nominal'!$A$4:$X$39,MATCH('Forecast-Peak_OffPeak-Nominal'!T$3,'Annual_Prices-Nominal'!$A$3:$X$3,0),FALSE)</f>
        <v>57.250126162781712</v>
      </c>
      <c r="U262" s="32">
        <f>VLOOKUP($A262,'Annual_Prices-Nominal'!$A$4:$X$39,MATCH('Forecast-Peak_OffPeak-Nominal'!U$3,'Annual_Prices-Nominal'!$A$3:$X$3,0),FALSE)</f>
        <v>63.33</v>
      </c>
      <c r="V262" s="32">
        <f>VLOOKUP($A262,'Annual_Prices-Nominal'!$A$4:$X$39,MATCH('Forecast-Peak_OffPeak-Nominal'!V$3,'Annual_Prices-Nominal'!$A$3:$X$3,0),FALSE)</f>
        <v>57.698267826086962</v>
      </c>
      <c r="W262" s="32">
        <f>VLOOKUP($A262,'Annual_Prices-Nominal'!$A$4:$X$39,MATCH('Forecast-Peak_OffPeak-Nominal'!W$3,'Annual_Prices-Nominal'!$A$3:$X$3,0),FALSE)</f>
        <v>24.47</v>
      </c>
      <c r="X262" s="32">
        <f>VLOOKUP($A262,'Annual_Prices-Nominal'!$A$4:$X$39,MATCH('Forecast-Peak_OffPeak-Nominal'!X$3,'Annual_Prices-Nominal'!$A$3:$X$3,0),FALSE)</f>
        <v>21</v>
      </c>
      <c r="Y262" s="38">
        <f>VLOOKUP($A262,'Annual_Prices-Nominal'!$A$4:$X$39,MATCH('Forecast-Peak_OffPeak-Nominal'!Y$3,'Annual_Prices-Nominal'!$A$3:$X$3,0),FALSE)</f>
        <v>53.940340425531915</v>
      </c>
      <c r="AA262" s="31">
        <v>5.22</v>
      </c>
      <c r="AB262" s="32">
        <v>4.82</v>
      </c>
      <c r="AC262" s="32">
        <v>4.76</v>
      </c>
      <c r="AD262" s="32">
        <v>5.19</v>
      </c>
      <c r="AE262" s="32">
        <v>5.21</v>
      </c>
      <c r="AF262" s="32">
        <v>4.9400000000000004</v>
      </c>
      <c r="AG262" s="38">
        <v>0.45315484634281933</v>
      </c>
      <c r="AI262" s="32">
        <v>5.5688128619615318</v>
      </c>
      <c r="AJ262" s="38">
        <v>5.2626837271534317</v>
      </c>
      <c r="AL262" s="33">
        <v>0.78244898645704997</v>
      </c>
      <c r="AM262" s="33">
        <v>1.0138805911878077</v>
      </c>
      <c r="AO262" s="34">
        <f>VLOOKUP($A262,'Annual_Prices-Nominal'!$A$4:$CH$39,MATCH('Forecast-Peak_OffPeak-Nominal'!AO$3,'Annual_Prices-Nominal'!$A$3:$CH$3,0),FALSE)</f>
        <v>2</v>
      </c>
      <c r="AP262" s="35">
        <f>VLOOKUP($A262,'Annual_Prices-Nominal'!$A$4:$CH$39,MATCH('Forecast-Peak_OffPeak-Nominal'!AP$3,'Annual_Prices-Nominal'!$A$3:$CH$3,0),FALSE)</f>
        <v>2</v>
      </c>
      <c r="AQ262" s="36">
        <f>IF(AND(MONTH($B262)&gt;=5,MONTH($B262)&lt;=9),VLOOKUP($A262,'Annual_Prices-Nominal'!$A$1:$AQ$39,MATCH('Forecast-Peak_OffPeak-Nominal'!AQ$2,'Annual_Prices-Nominal'!$A$2:$AQ$2,0),FALSE),0)</f>
        <v>365</v>
      </c>
      <c r="AR262" s="37">
        <f>IF(AND(MONTH($B262)&gt;=5,MONTH($B262)&lt;=9),VLOOKUP($A262,'Annual_Prices-Nominal'!$A$1:$AQ$39,MATCH('Forecast-Peak_OffPeak-Nominal'!AR$2,'Annual_Prices-Nominal'!$A$2:$AQ$2,0),FALSE),0)</f>
        <v>2500</v>
      </c>
      <c r="AT262" s="83">
        <f>VLOOKUP($A262,'Annual_Prices-Nominal'!$A$4:$CH$39,MATCH('Forecast-Peak_OffPeak-Nominal'!AT$3,'Annual_Prices-Nominal'!$A$3:$CH$3,0),FALSE)</f>
        <v>28.45</v>
      </c>
      <c r="AU262" s="38">
        <f>VLOOKUP($A262,'Annual_Prices-Nominal'!$A$4:$CH$39,MATCH('Forecast-Peak_OffPeak-Nominal'!AU$3,'Annual_Prices-Nominal'!$A$3:$CH$3,0),FALSE)</f>
        <v>28.45</v>
      </c>
      <c r="AV262" s="38">
        <f>VLOOKUP($A262,'Annual_Prices-Nominal'!$A$4:$CH$39,MATCH('Forecast-Peak_OffPeak-Nominal'!AV$3,'Annual_Prices-Nominal'!$A$3:$CH$3,0),FALSE)</f>
        <v>0</v>
      </c>
      <c r="AX262" s="31">
        <f t="shared" si="32"/>
        <v>11.13261203319502</v>
      </c>
      <c r="AY262" s="32">
        <f t="shared" si="33"/>
        <v>13.081771255060726</v>
      </c>
      <c r="AZ262" s="32">
        <f t="shared" si="34"/>
        <v>13.284234817813765</v>
      </c>
      <c r="BA262" s="32">
        <f t="shared" si="35"/>
        <v>7.476007677543187</v>
      </c>
      <c r="BB262" s="32">
        <f t="shared" si="36"/>
        <v>7.3243761996161219</v>
      </c>
      <c r="BC262" s="38">
        <f t="shared" si="37"/>
        <v>7.2369942196531793</v>
      </c>
      <c r="BE262" s="60">
        <v>264.40254664638928</v>
      </c>
      <c r="BF262" s="38">
        <v>351.26012927658849</v>
      </c>
      <c r="BH262" s="31">
        <f>VLOOKUP($A262,'Annual_Prices-Nominal'!$A:$CA,MATCH(BH$3,'Annual_Prices-Nominal'!$A$3:$CA$3,0),0)</f>
        <v>40</v>
      </c>
      <c r="BI262" s="31">
        <f>VLOOKUP($A262,'Annual_Prices-Nominal'!$A:$CA,MATCH(BI$3,'Annual_Prices-Nominal'!$A$3:$CA$3,0),0)</f>
        <v>0.4565061190473898</v>
      </c>
      <c r="BJ262" s="32">
        <f>VLOOKUP($A262,'Annual_Prices-Nominal'!$A:$CA,MATCH(BJ$3,'Annual_Prices-Nominal'!$A$3:$CA$3,0),0)</f>
        <v>0.4565061190473898</v>
      </c>
      <c r="BK262" s="32">
        <f>VLOOKUP($A262,'Annual_Prices-Nominal'!$A:$CA,MATCH(BK$3,'Annual_Prices-Nominal'!$A$3:$CA$3,0),0)</f>
        <v>15.170833333333235</v>
      </c>
      <c r="BL262" s="32">
        <f>VLOOKUP($A262,'Annual_Prices-Nominal'!$A:$CA,MATCH(BL$3,'Annual_Prices-Nominal'!$A$3:$CA$3,0),0)</f>
        <v>15.170833333333235</v>
      </c>
      <c r="BM262" s="32">
        <f>VLOOKUP($A262,'Annual_Prices-Nominal'!$A:$CA,MATCH(BM$3,'Annual_Prices-Nominal'!$A$3:$CA$3,0),0)</f>
        <v>4.5470238095238074</v>
      </c>
      <c r="BN262" s="32">
        <f>VLOOKUP($A262,'Annual_Prices-Nominal'!$A:$CA,MATCH(BN$3,'Annual_Prices-Nominal'!$A$3:$CA$3,0),0)</f>
        <v>4.5470238095238074</v>
      </c>
      <c r="BO262" s="32">
        <f>VLOOKUP($A262,'Annual_Prices-Nominal'!$A:$CA,MATCH(BO$3,'Annual_Prices-Nominal'!$A$3:$CA$3,0),0)</f>
        <v>4.5470238095238074</v>
      </c>
      <c r="BP262" s="32">
        <f>VLOOKUP($A262,'Annual_Prices-Nominal'!$A:$CA,MATCH(BP$3,'Annual_Prices-Nominal'!$A$3:$CA$3,0),0)</f>
        <v>4.5470238095238074</v>
      </c>
      <c r="BQ262" s="32">
        <f>VLOOKUP($A262,'Annual_Prices-Nominal'!$A:$CA,MATCH(BQ$3,'Annual_Prices-Nominal'!$A$3:$CA$3,0),0)</f>
        <v>15.170833333333235</v>
      </c>
      <c r="BR262" s="32">
        <f>VLOOKUP($A262,'Annual_Prices-Nominal'!$A:$CA,MATCH(BR$3,'Annual_Prices-Nominal'!$A$3:$CA$3,0),0)</f>
        <v>24.279166666666697</v>
      </c>
      <c r="BS262" s="32">
        <f>VLOOKUP($A262,'Annual_Prices-Nominal'!$A:$CA,MATCH(BS$3,'Annual_Prices-Nominal'!$A$3:$CA$3,0),0)</f>
        <v>22.75333333333333</v>
      </c>
      <c r="BT262" s="32">
        <f>VLOOKUP($A262,'Annual_Prices-Nominal'!$A:$CA,MATCH(BT$3,'Annual_Prices-Nominal'!$A$3:$CA$3,0),0)</f>
        <v>18.206309523809523</v>
      </c>
      <c r="BU262" s="32">
        <f>VLOOKUP($A262,'Annual_Prices-Nominal'!$A:$CA,MATCH(BU$3,'Annual_Prices-Nominal'!$A$3:$CA$3,0),0)</f>
        <v>18.206309523809523</v>
      </c>
      <c r="BV262" s="32">
        <f>VLOOKUP($A262,'Annual_Prices-Nominal'!$A:$CA,MATCH(BV$3,'Annual_Prices-Nominal'!$A$3:$CA$3,0),0)</f>
        <v>18.206309523809523</v>
      </c>
      <c r="BW262" s="32">
        <f>VLOOKUP($A262,'Annual_Prices-Nominal'!$A:$CA,MATCH(BW$3,'Annual_Prices-Nominal'!$A$3:$CA$3,0),0)</f>
        <v>16.879999999999882</v>
      </c>
      <c r="BX262" s="32">
        <f>VLOOKUP($A262,'Annual_Prices-Nominal'!$A:$CA,MATCH(BX$3,'Annual_Prices-Nominal'!$A$3:$CA$3,0),0)</f>
        <v>3.6923809523807449</v>
      </c>
      <c r="BY262" s="32">
        <f>VLOOKUP($A262,'Annual_Prices-Nominal'!$A:$CA,MATCH(BY$3,'Annual_Prices-Nominal'!$A$3:$CA$3,0),0)</f>
        <v>4.5470238095238074</v>
      </c>
      <c r="BZ262" s="32">
        <f>VLOOKUP($A262,'Annual_Prices-Nominal'!$A:$CA,MATCH(BZ$3,'Annual_Prices-Nominal'!$A$3:$CA$3,0),0)</f>
        <v>4.5470238095238074</v>
      </c>
      <c r="CA262" s="32">
        <f>VLOOKUP($A262,'Annual_Prices-Nominal'!$A:$CA,MATCH(CA$3,'Annual_Prices-Nominal'!$A$3:$CA$3,0),0)</f>
        <v>4.509446619047651</v>
      </c>
      <c r="CB262" s="38">
        <f>VLOOKUP($A262,'Annual_Prices-Nominal'!$A:$CA,MATCH(CB$3,'Annual_Prices-Nominal'!$A$3:$CA$3,0),0)</f>
        <v>0.38268933333330324</v>
      </c>
      <c r="CD262" s="39">
        <f>VLOOKUP($A262,GDP!$A$8:$D$50,3,0)</f>
        <v>2.0712078040318604E-2</v>
      </c>
    </row>
    <row r="263" spans="1:82" ht="14.4" x14ac:dyDescent="0.3">
      <c r="A263" s="23">
        <f t="shared" si="38"/>
        <v>2044</v>
      </c>
      <c r="B263" s="27">
        <f t="shared" si="39"/>
        <v>52810</v>
      </c>
      <c r="C263" s="31">
        <v>50.389229999999998</v>
      </c>
      <c r="D263" s="32">
        <v>41.605289999999997</v>
      </c>
      <c r="E263" s="32">
        <v>55.511890000000001</v>
      </c>
      <c r="F263" s="32">
        <v>48.022950000000002</v>
      </c>
      <c r="G263" s="32">
        <v>56.511499999999998</v>
      </c>
      <c r="H263" s="32">
        <v>48.197150000000001</v>
      </c>
      <c r="I263" s="32">
        <v>37.799999999999997</v>
      </c>
      <c r="J263" s="32">
        <v>37.630000000000003</v>
      </c>
      <c r="K263" s="32">
        <v>37.18</v>
      </c>
      <c r="L263" s="32">
        <v>36.979999999999997</v>
      </c>
      <c r="M263" s="32">
        <v>36.090000000000003</v>
      </c>
      <c r="N263" s="32">
        <v>36.64</v>
      </c>
      <c r="P263" s="32">
        <f>VLOOKUP($A263,'Annual_Prices-Nominal'!$A$4:$X$39,MATCH('Forecast-Peak_OffPeak-Nominal'!P$3,'Annual_Prices-Nominal'!$A$3:$X$3,0),FALSE)</f>
        <v>155.38399999999999</v>
      </c>
      <c r="Q263" s="32">
        <f>VLOOKUP($A263,'Annual_Prices-Nominal'!$A$4:$X$39,MATCH('Forecast-Peak_OffPeak-Nominal'!Q$3,'Annual_Prices-Nominal'!$A$3:$X$3,0),FALSE)</f>
        <v>156.69999999999999</v>
      </c>
      <c r="R263" s="32">
        <f>VLOOKUP($A263,'Annual_Prices-Nominal'!$A$4:$X$39,MATCH('Forecast-Peak_OffPeak-Nominal'!R$3,'Annual_Prices-Nominal'!$A$3:$X$3,0),FALSE)</f>
        <v>155.16</v>
      </c>
      <c r="S263" s="32">
        <f>VLOOKUP($A263,'Annual_Prices-Nominal'!$A$4:$X$39,MATCH('Forecast-Peak_OffPeak-Nominal'!S$3,'Annual_Prices-Nominal'!$A$3:$X$3,0),FALSE)</f>
        <v>154.22</v>
      </c>
      <c r="T263" s="32">
        <f>VLOOKUP($A263,'Annual_Prices-Nominal'!$A$4:$X$39,MATCH('Forecast-Peak_OffPeak-Nominal'!T$3,'Annual_Prices-Nominal'!$A$3:$X$3,0),FALSE)</f>
        <v>57.250126162781712</v>
      </c>
      <c r="U263" s="32">
        <f>VLOOKUP($A263,'Annual_Prices-Nominal'!$A$4:$X$39,MATCH('Forecast-Peak_OffPeak-Nominal'!U$3,'Annual_Prices-Nominal'!$A$3:$X$3,0),FALSE)</f>
        <v>63.33</v>
      </c>
      <c r="V263" s="32">
        <f>VLOOKUP($A263,'Annual_Prices-Nominal'!$A$4:$X$39,MATCH('Forecast-Peak_OffPeak-Nominal'!V$3,'Annual_Prices-Nominal'!$A$3:$X$3,0),FALSE)</f>
        <v>57.698267826086962</v>
      </c>
      <c r="W263" s="32">
        <f>VLOOKUP($A263,'Annual_Prices-Nominal'!$A$4:$X$39,MATCH('Forecast-Peak_OffPeak-Nominal'!W$3,'Annual_Prices-Nominal'!$A$3:$X$3,0),FALSE)</f>
        <v>24.47</v>
      </c>
      <c r="X263" s="32">
        <f>VLOOKUP($A263,'Annual_Prices-Nominal'!$A$4:$X$39,MATCH('Forecast-Peak_OffPeak-Nominal'!X$3,'Annual_Prices-Nominal'!$A$3:$X$3,0),FALSE)</f>
        <v>21</v>
      </c>
      <c r="Y263" s="38">
        <f>VLOOKUP($A263,'Annual_Prices-Nominal'!$A$4:$X$39,MATCH('Forecast-Peak_OffPeak-Nominal'!Y$3,'Annual_Prices-Nominal'!$A$3:$X$3,0),FALSE)</f>
        <v>53.940340425531915</v>
      </c>
      <c r="AA263" s="31">
        <v>5.16</v>
      </c>
      <c r="AB263" s="32">
        <v>4.7699999999999996</v>
      </c>
      <c r="AC263" s="32">
        <v>4.79</v>
      </c>
      <c r="AD263" s="32">
        <v>5.13</v>
      </c>
      <c r="AE263" s="32">
        <v>5.16</v>
      </c>
      <c r="AF263" s="32">
        <v>4.8899999999999997</v>
      </c>
      <c r="AG263" s="38">
        <v>0.45315484634281933</v>
      </c>
      <c r="AI263" s="32">
        <v>5.5051362143422313</v>
      </c>
      <c r="AJ263" s="38">
        <v>5.1990070795341312</v>
      </c>
      <c r="AL263" s="33">
        <v>0.79045877985915514</v>
      </c>
      <c r="AM263" s="33">
        <v>1.0218903845899128</v>
      </c>
      <c r="AO263" s="34">
        <f>VLOOKUP($A263,'Annual_Prices-Nominal'!$A$4:$CH$39,MATCH('Forecast-Peak_OffPeak-Nominal'!AO$3,'Annual_Prices-Nominal'!$A$3:$CH$3,0),FALSE)</f>
        <v>2</v>
      </c>
      <c r="AP263" s="35">
        <f>VLOOKUP($A263,'Annual_Prices-Nominal'!$A$4:$CH$39,MATCH('Forecast-Peak_OffPeak-Nominal'!AP$3,'Annual_Prices-Nominal'!$A$3:$CH$3,0),FALSE)</f>
        <v>2</v>
      </c>
      <c r="AQ263" s="36">
        <f>IF(AND(MONTH($B263)&gt;=5,MONTH($B263)&lt;=9),VLOOKUP($A263,'Annual_Prices-Nominal'!$A$1:$AQ$39,MATCH('Forecast-Peak_OffPeak-Nominal'!AQ$2,'Annual_Prices-Nominal'!$A$2:$AQ$2,0),FALSE),0)</f>
        <v>365</v>
      </c>
      <c r="AR263" s="37">
        <f>IF(AND(MONTH($B263)&gt;=5,MONTH($B263)&lt;=9),VLOOKUP($A263,'Annual_Prices-Nominal'!$A$1:$AQ$39,MATCH('Forecast-Peak_OffPeak-Nominal'!AR$2,'Annual_Prices-Nominal'!$A$2:$AQ$2,0),FALSE),0)</f>
        <v>2500</v>
      </c>
      <c r="AT263" s="83">
        <f>VLOOKUP($A263,'Annual_Prices-Nominal'!$A$4:$CH$39,MATCH('Forecast-Peak_OffPeak-Nominal'!AT$3,'Annual_Prices-Nominal'!$A$3:$CH$3,0),FALSE)</f>
        <v>28.45</v>
      </c>
      <c r="AU263" s="38">
        <f>VLOOKUP($A263,'Annual_Prices-Nominal'!$A$4:$CH$39,MATCH('Forecast-Peak_OffPeak-Nominal'!AU$3,'Annual_Prices-Nominal'!$A$3:$CH$3,0),FALSE)</f>
        <v>28.45</v>
      </c>
      <c r="AV263" s="38">
        <f>VLOOKUP($A263,'Annual_Prices-Nominal'!$A$4:$CH$39,MATCH('Forecast-Peak_OffPeak-Nominal'!AV$3,'Annual_Prices-Nominal'!$A$3:$CH$3,0),FALSE)</f>
        <v>0</v>
      </c>
      <c r="AX263" s="31">
        <f t="shared" si="32"/>
        <v>10.563779874213838</v>
      </c>
      <c r="AY263" s="32">
        <f t="shared" si="33"/>
        <v>11.35212474437628</v>
      </c>
      <c r="AZ263" s="32">
        <f t="shared" si="34"/>
        <v>11.556543967280163</v>
      </c>
      <c r="BA263" s="32">
        <f t="shared" si="35"/>
        <v>7.3255813953488369</v>
      </c>
      <c r="BB263" s="32">
        <f t="shared" si="36"/>
        <v>7.2054263565891468</v>
      </c>
      <c r="BC263" s="38">
        <f t="shared" si="37"/>
        <v>7.0350877192982466</v>
      </c>
      <c r="BE263" s="60">
        <v>264.40254664638928</v>
      </c>
      <c r="BF263" s="38">
        <v>351.26012927658849</v>
      </c>
      <c r="BH263" s="31">
        <f>VLOOKUP($A263,'Annual_Prices-Nominal'!$A:$CA,MATCH(BH$3,'Annual_Prices-Nominal'!$A$3:$CA$3,0),0)</f>
        <v>40</v>
      </c>
      <c r="BI263" s="31">
        <f>VLOOKUP($A263,'Annual_Prices-Nominal'!$A:$CA,MATCH(BI$3,'Annual_Prices-Nominal'!$A$3:$CA$3,0),0)</f>
        <v>0.4565061190473898</v>
      </c>
      <c r="BJ263" s="32">
        <f>VLOOKUP($A263,'Annual_Prices-Nominal'!$A:$CA,MATCH(BJ$3,'Annual_Prices-Nominal'!$A$3:$CA$3,0),0)</f>
        <v>0.4565061190473898</v>
      </c>
      <c r="BK263" s="32">
        <f>VLOOKUP($A263,'Annual_Prices-Nominal'!$A:$CA,MATCH(BK$3,'Annual_Prices-Nominal'!$A$3:$CA$3,0),0)</f>
        <v>15.170833333333235</v>
      </c>
      <c r="BL263" s="32">
        <f>VLOOKUP($A263,'Annual_Prices-Nominal'!$A:$CA,MATCH(BL$3,'Annual_Prices-Nominal'!$A$3:$CA$3,0),0)</f>
        <v>15.170833333333235</v>
      </c>
      <c r="BM263" s="32">
        <f>VLOOKUP($A263,'Annual_Prices-Nominal'!$A:$CA,MATCH(BM$3,'Annual_Prices-Nominal'!$A$3:$CA$3,0),0)</f>
        <v>4.5470238095238074</v>
      </c>
      <c r="BN263" s="32">
        <f>VLOOKUP($A263,'Annual_Prices-Nominal'!$A:$CA,MATCH(BN$3,'Annual_Prices-Nominal'!$A$3:$CA$3,0),0)</f>
        <v>4.5470238095238074</v>
      </c>
      <c r="BO263" s="32">
        <f>VLOOKUP($A263,'Annual_Prices-Nominal'!$A:$CA,MATCH(BO$3,'Annual_Prices-Nominal'!$A$3:$CA$3,0),0)</f>
        <v>4.5470238095238074</v>
      </c>
      <c r="BP263" s="32">
        <f>VLOOKUP($A263,'Annual_Prices-Nominal'!$A:$CA,MATCH(BP$3,'Annual_Prices-Nominal'!$A$3:$CA$3,0),0)</f>
        <v>4.5470238095238074</v>
      </c>
      <c r="BQ263" s="32">
        <f>VLOOKUP($A263,'Annual_Prices-Nominal'!$A:$CA,MATCH(BQ$3,'Annual_Prices-Nominal'!$A$3:$CA$3,0),0)</f>
        <v>15.170833333333235</v>
      </c>
      <c r="BR263" s="32">
        <f>VLOOKUP($A263,'Annual_Prices-Nominal'!$A:$CA,MATCH(BR$3,'Annual_Prices-Nominal'!$A$3:$CA$3,0),0)</f>
        <v>24.279166666666697</v>
      </c>
      <c r="BS263" s="32">
        <f>VLOOKUP($A263,'Annual_Prices-Nominal'!$A:$CA,MATCH(BS$3,'Annual_Prices-Nominal'!$A$3:$CA$3,0),0)</f>
        <v>22.75333333333333</v>
      </c>
      <c r="BT263" s="32">
        <f>VLOOKUP($A263,'Annual_Prices-Nominal'!$A:$CA,MATCH(BT$3,'Annual_Prices-Nominal'!$A$3:$CA$3,0),0)</f>
        <v>18.206309523809523</v>
      </c>
      <c r="BU263" s="32">
        <f>VLOOKUP($A263,'Annual_Prices-Nominal'!$A:$CA,MATCH(BU$3,'Annual_Prices-Nominal'!$A$3:$CA$3,0),0)</f>
        <v>18.206309523809523</v>
      </c>
      <c r="BV263" s="32">
        <f>VLOOKUP($A263,'Annual_Prices-Nominal'!$A:$CA,MATCH(BV$3,'Annual_Prices-Nominal'!$A$3:$CA$3,0),0)</f>
        <v>18.206309523809523</v>
      </c>
      <c r="BW263" s="32">
        <f>VLOOKUP($A263,'Annual_Prices-Nominal'!$A:$CA,MATCH(BW$3,'Annual_Prices-Nominal'!$A$3:$CA$3,0),0)</f>
        <v>16.879999999999882</v>
      </c>
      <c r="BX263" s="32">
        <f>VLOOKUP($A263,'Annual_Prices-Nominal'!$A:$CA,MATCH(BX$3,'Annual_Prices-Nominal'!$A$3:$CA$3,0),0)</f>
        <v>3.6923809523807449</v>
      </c>
      <c r="BY263" s="32">
        <f>VLOOKUP($A263,'Annual_Prices-Nominal'!$A:$CA,MATCH(BY$3,'Annual_Prices-Nominal'!$A$3:$CA$3,0),0)</f>
        <v>4.5470238095238074</v>
      </c>
      <c r="BZ263" s="32">
        <f>VLOOKUP($A263,'Annual_Prices-Nominal'!$A:$CA,MATCH(BZ$3,'Annual_Prices-Nominal'!$A$3:$CA$3,0),0)</f>
        <v>4.5470238095238074</v>
      </c>
      <c r="CA263" s="32">
        <f>VLOOKUP($A263,'Annual_Prices-Nominal'!$A:$CA,MATCH(CA$3,'Annual_Prices-Nominal'!$A$3:$CA$3,0),0)</f>
        <v>4.509446619047651</v>
      </c>
      <c r="CB263" s="38">
        <f>VLOOKUP($A263,'Annual_Prices-Nominal'!$A:$CA,MATCH(CB$3,'Annual_Prices-Nominal'!$A$3:$CA$3,0),0)</f>
        <v>0.38268933333330324</v>
      </c>
      <c r="CD263" s="39">
        <f>VLOOKUP($A263,GDP!$A$8:$D$50,3,0)</f>
        <v>2.0712078040318604E-2</v>
      </c>
    </row>
    <row r="264" spans="1:82" ht="14.4" x14ac:dyDescent="0.3">
      <c r="A264" s="23">
        <f t="shared" si="38"/>
        <v>2044</v>
      </c>
      <c r="B264" s="27">
        <f t="shared" si="39"/>
        <v>52841</v>
      </c>
      <c r="C264" s="31">
        <v>46.56561</v>
      </c>
      <c r="D264" s="32">
        <v>41.055840000000003</v>
      </c>
      <c r="E264" s="32">
        <v>54.857210000000002</v>
      </c>
      <c r="F264" s="32">
        <v>48.623759999999997</v>
      </c>
      <c r="G264" s="32">
        <v>55.057780000000001</v>
      </c>
      <c r="H264" s="32">
        <v>48.034770000000002</v>
      </c>
      <c r="I264" s="32">
        <v>41.01</v>
      </c>
      <c r="J264" s="32">
        <v>39.159999999999997</v>
      </c>
      <c r="K264" s="32">
        <v>40.58</v>
      </c>
      <c r="L264" s="32">
        <v>38.549999999999997</v>
      </c>
      <c r="M264" s="32">
        <v>40.090000000000003</v>
      </c>
      <c r="N264" s="32">
        <v>37.979999999999997</v>
      </c>
      <c r="P264" s="32">
        <f>VLOOKUP($A264,'Annual_Prices-Nominal'!$A$4:$X$39,MATCH('Forecast-Peak_OffPeak-Nominal'!P$3,'Annual_Prices-Nominal'!$A$3:$X$3,0),FALSE)</f>
        <v>155.38399999999999</v>
      </c>
      <c r="Q264" s="32">
        <f>VLOOKUP($A264,'Annual_Prices-Nominal'!$A$4:$X$39,MATCH('Forecast-Peak_OffPeak-Nominal'!Q$3,'Annual_Prices-Nominal'!$A$3:$X$3,0),FALSE)</f>
        <v>156.69999999999999</v>
      </c>
      <c r="R264" s="32">
        <f>VLOOKUP($A264,'Annual_Prices-Nominal'!$A$4:$X$39,MATCH('Forecast-Peak_OffPeak-Nominal'!R$3,'Annual_Prices-Nominal'!$A$3:$X$3,0),FALSE)</f>
        <v>155.16</v>
      </c>
      <c r="S264" s="32">
        <f>VLOOKUP($A264,'Annual_Prices-Nominal'!$A$4:$X$39,MATCH('Forecast-Peak_OffPeak-Nominal'!S$3,'Annual_Prices-Nominal'!$A$3:$X$3,0),FALSE)</f>
        <v>154.22</v>
      </c>
      <c r="T264" s="32">
        <f>VLOOKUP($A264,'Annual_Prices-Nominal'!$A$4:$X$39,MATCH('Forecast-Peak_OffPeak-Nominal'!T$3,'Annual_Prices-Nominal'!$A$3:$X$3,0),FALSE)</f>
        <v>57.250126162781712</v>
      </c>
      <c r="U264" s="32">
        <f>VLOOKUP($A264,'Annual_Prices-Nominal'!$A$4:$X$39,MATCH('Forecast-Peak_OffPeak-Nominal'!U$3,'Annual_Prices-Nominal'!$A$3:$X$3,0),FALSE)</f>
        <v>63.33</v>
      </c>
      <c r="V264" s="32">
        <f>VLOOKUP($A264,'Annual_Prices-Nominal'!$A$4:$X$39,MATCH('Forecast-Peak_OffPeak-Nominal'!V$3,'Annual_Prices-Nominal'!$A$3:$X$3,0),FALSE)</f>
        <v>57.698267826086962</v>
      </c>
      <c r="W264" s="32">
        <f>VLOOKUP($A264,'Annual_Prices-Nominal'!$A$4:$X$39,MATCH('Forecast-Peak_OffPeak-Nominal'!W$3,'Annual_Prices-Nominal'!$A$3:$X$3,0),FALSE)</f>
        <v>24.47</v>
      </c>
      <c r="X264" s="32">
        <f>VLOOKUP($A264,'Annual_Prices-Nominal'!$A$4:$X$39,MATCH('Forecast-Peak_OffPeak-Nominal'!X$3,'Annual_Prices-Nominal'!$A$3:$X$3,0),FALSE)</f>
        <v>21</v>
      </c>
      <c r="Y264" s="38">
        <f>VLOOKUP($A264,'Annual_Prices-Nominal'!$A$4:$X$39,MATCH('Forecast-Peak_OffPeak-Nominal'!Y$3,'Annual_Prices-Nominal'!$A$3:$X$3,0),FALSE)</f>
        <v>53.940340425531915</v>
      </c>
      <c r="AA264" s="31">
        <v>5.17</v>
      </c>
      <c r="AB264" s="32">
        <v>4.83</v>
      </c>
      <c r="AC264" s="32">
        <v>4.8</v>
      </c>
      <c r="AD264" s="32">
        <v>5.19</v>
      </c>
      <c r="AE264" s="32">
        <v>5.17</v>
      </c>
      <c r="AF264" s="32">
        <v>4.88</v>
      </c>
      <c r="AG264" s="38">
        <v>0.45315484634281933</v>
      </c>
      <c r="AI264" s="32">
        <v>5.5149552776643613</v>
      </c>
      <c r="AJ264" s="38">
        <v>5.2088261428562612</v>
      </c>
      <c r="AL264" s="33">
        <v>0.79656827985781198</v>
      </c>
      <c r="AM264" s="33">
        <v>1.0279998845885696</v>
      </c>
      <c r="AO264" s="34">
        <f>VLOOKUP($A264,'Annual_Prices-Nominal'!$A$4:$CH$39,MATCH('Forecast-Peak_OffPeak-Nominal'!AO$3,'Annual_Prices-Nominal'!$A$3:$CH$3,0),FALSE)</f>
        <v>2</v>
      </c>
      <c r="AP264" s="35">
        <f>VLOOKUP($A264,'Annual_Prices-Nominal'!$A$4:$CH$39,MATCH('Forecast-Peak_OffPeak-Nominal'!AP$3,'Annual_Prices-Nominal'!$A$3:$CH$3,0),FALSE)</f>
        <v>2</v>
      </c>
      <c r="AQ264" s="36">
        <f>IF(AND(MONTH($B264)&gt;=5,MONTH($B264)&lt;=9),VLOOKUP($A264,'Annual_Prices-Nominal'!$A$1:$AQ$39,MATCH('Forecast-Peak_OffPeak-Nominal'!AQ$2,'Annual_Prices-Nominal'!$A$2:$AQ$2,0),FALSE),0)</f>
        <v>365</v>
      </c>
      <c r="AR264" s="37">
        <f>IF(AND(MONTH($B264)&gt;=5,MONTH($B264)&lt;=9),VLOOKUP($A264,'Annual_Prices-Nominal'!$A$1:$AQ$39,MATCH('Forecast-Peak_OffPeak-Nominal'!AR$2,'Annual_Prices-Nominal'!$A$2:$AQ$2,0),FALSE),0)</f>
        <v>2500</v>
      </c>
      <c r="AT264" s="83">
        <f>VLOOKUP($A264,'Annual_Prices-Nominal'!$A$4:$CH$39,MATCH('Forecast-Peak_OffPeak-Nominal'!AT$3,'Annual_Prices-Nominal'!$A$3:$CH$3,0),FALSE)</f>
        <v>28.45</v>
      </c>
      <c r="AU264" s="38">
        <f>VLOOKUP($A264,'Annual_Prices-Nominal'!$A$4:$CH$39,MATCH('Forecast-Peak_OffPeak-Nominal'!AU$3,'Annual_Prices-Nominal'!$A$3:$CH$3,0),FALSE)</f>
        <v>28.45</v>
      </c>
      <c r="AV264" s="38">
        <f>VLOOKUP($A264,'Annual_Prices-Nominal'!$A$4:$CH$39,MATCH('Forecast-Peak_OffPeak-Nominal'!AV$3,'Annual_Prices-Nominal'!$A$3:$CH$3,0),FALSE)</f>
        <v>0</v>
      </c>
      <c r="AX264" s="31">
        <f t="shared" si="32"/>
        <v>9.6409130434782604</v>
      </c>
      <c r="AY264" s="32">
        <f t="shared" si="33"/>
        <v>11.24123155737705</v>
      </c>
      <c r="AZ264" s="32">
        <f t="shared" si="34"/>
        <v>11.282331967213116</v>
      </c>
      <c r="BA264" s="32">
        <f t="shared" si="35"/>
        <v>7.9323017408123793</v>
      </c>
      <c r="BB264" s="32">
        <f t="shared" si="36"/>
        <v>7.8491295938104448</v>
      </c>
      <c r="BC264" s="38">
        <f t="shared" si="37"/>
        <v>7.7244701348747595</v>
      </c>
      <c r="BE264" s="60">
        <v>264.40254664638928</v>
      </c>
      <c r="BF264" s="38">
        <v>351.26012927658849</v>
      </c>
      <c r="BH264" s="31">
        <f>VLOOKUP($A264,'Annual_Prices-Nominal'!$A:$CA,MATCH(BH$3,'Annual_Prices-Nominal'!$A$3:$CA$3,0),0)</f>
        <v>40</v>
      </c>
      <c r="BI264" s="31">
        <f>VLOOKUP($A264,'Annual_Prices-Nominal'!$A:$CA,MATCH(BI$3,'Annual_Prices-Nominal'!$A$3:$CA$3,0),0)</f>
        <v>0.4565061190473898</v>
      </c>
      <c r="BJ264" s="32">
        <f>VLOOKUP($A264,'Annual_Prices-Nominal'!$A:$CA,MATCH(BJ$3,'Annual_Prices-Nominal'!$A$3:$CA$3,0),0)</f>
        <v>0.4565061190473898</v>
      </c>
      <c r="BK264" s="32">
        <f>VLOOKUP($A264,'Annual_Prices-Nominal'!$A:$CA,MATCH(BK$3,'Annual_Prices-Nominal'!$A$3:$CA$3,0),0)</f>
        <v>15.170833333333235</v>
      </c>
      <c r="BL264" s="32">
        <f>VLOOKUP($A264,'Annual_Prices-Nominal'!$A:$CA,MATCH(BL$3,'Annual_Prices-Nominal'!$A$3:$CA$3,0),0)</f>
        <v>15.170833333333235</v>
      </c>
      <c r="BM264" s="32">
        <f>VLOOKUP($A264,'Annual_Prices-Nominal'!$A:$CA,MATCH(BM$3,'Annual_Prices-Nominal'!$A$3:$CA$3,0),0)</f>
        <v>4.5470238095238074</v>
      </c>
      <c r="BN264" s="32">
        <f>VLOOKUP($A264,'Annual_Prices-Nominal'!$A:$CA,MATCH(BN$3,'Annual_Prices-Nominal'!$A$3:$CA$3,0),0)</f>
        <v>4.5470238095238074</v>
      </c>
      <c r="BO264" s="32">
        <f>VLOOKUP($A264,'Annual_Prices-Nominal'!$A:$CA,MATCH(BO$3,'Annual_Prices-Nominal'!$A$3:$CA$3,0),0)</f>
        <v>4.5470238095238074</v>
      </c>
      <c r="BP264" s="32">
        <f>VLOOKUP($A264,'Annual_Prices-Nominal'!$A:$CA,MATCH(BP$3,'Annual_Prices-Nominal'!$A$3:$CA$3,0),0)</f>
        <v>4.5470238095238074</v>
      </c>
      <c r="BQ264" s="32">
        <f>VLOOKUP($A264,'Annual_Prices-Nominal'!$A:$CA,MATCH(BQ$3,'Annual_Prices-Nominal'!$A$3:$CA$3,0),0)</f>
        <v>15.170833333333235</v>
      </c>
      <c r="BR264" s="32">
        <f>VLOOKUP($A264,'Annual_Prices-Nominal'!$A:$CA,MATCH(BR$3,'Annual_Prices-Nominal'!$A$3:$CA$3,0),0)</f>
        <v>24.279166666666697</v>
      </c>
      <c r="BS264" s="32">
        <f>VLOOKUP($A264,'Annual_Prices-Nominal'!$A:$CA,MATCH(BS$3,'Annual_Prices-Nominal'!$A$3:$CA$3,0),0)</f>
        <v>22.75333333333333</v>
      </c>
      <c r="BT264" s="32">
        <f>VLOOKUP($A264,'Annual_Prices-Nominal'!$A:$CA,MATCH(BT$3,'Annual_Prices-Nominal'!$A$3:$CA$3,0),0)</f>
        <v>18.206309523809523</v>
      </c>
      <c r="BU264" s="32">
        <f>VLOOKUP($A264,'Annual_Prices-Nominal'!$A:$CA,MATCH(BU$3,'Annual_Prices-Nominal'!$A$3:$CA$3,0),0)</f>
        <v>18.206309523809523</v>
      </c>
      <c r="BV264" s="32">
        <f>VLOOKUP($A264,'Annual_Prices-Nominal'!$A:$CA,MATCH(BV$3,'Annual_Prices-Nominal'!$A$3:$CA$3,0),0)</f>
        <v>18.206309523809523</v>
      </c>
      <c r="BW264" s="32">
        <f>VLOOKUP($A264,'Annual_Prices-Nominal'!$A:$CA,MATCH(BW$3,'Annual_Prices-Nominal'!$A$3:$CA$3,0),0)</f>
        <v>16.879999999999882</v>
      </c>
      <c r="BX264" s="32">
        <f>VLOOKUP($A264,'Annual_Prices-Nominal'!$A:$CA,MATCH(BX$3,'Annual_Prices-Nominal'!$A$3:$CA$3,0),0)</f>
        <v>3.6923809523807449</v>
      </c>
      <c r="BY264" s="32">
        <f>VLOOKUP($A264,'Annual_Prices-Nominal'!$A:$CA,MATCH(BY$3,'Annual_Prices-Nominal'!$A$3:$CA$3,0),0)</f>
        <v>4.5470238095238074</v>
      </c>
      <c r="BZ264" s="32">
        <f>VLOOKUP($A264,'Annual_Prices-Nominal'!$A:$CA,MATCH(BZ$3,'Annual_Prices-Nominal'!$A$3:$CA$3,0),0)</f>
        <v>4.5470238095238074</v>
      </c>
      <c r="CA264" s="32">
        <f>VLOOKUP($A264,'Annual_Prices-Nominal'!$A:$CA,MATCH(CA$3,'Annual_Prices-Nominal'!$A$3:$CA$3,0),0)</f>
        <v>4.509446619047651</v>
      </c>
      <c r="CB264" s="38">
        <f>VLOOKUP($A264,'Annual_Prices-Nominal'!$A:$CA,MATCH(CB$3,'Annual_Prices-Nominal'!$A$3:$CA$3,0),0)</f>
        <v>0.38268933333330324</v>
      </c>
      <c r="CD264" s="39">
        <f>VLOOKUP($A264,GDP!$A$8:$D$50,3,0)</f>
        <v>2.0712078040318604E-2</v>
      </c>
    </row>
    <row r="265" spans="1:82" ht="14.4" x14ac:dyDescent="0.3">
      <c r="A265" s="23">
        <f t="shared" si="38"/>
        <v>2044</v>
      </c>
      <c r="B265" s="27">
        <f t="shared" si="39"/>
        <v>52871</v>
      </c>
      <c r="C265" s="31">
        <v>39.447299999999998</v>
      </c>
      <c r="D265" s="32">
        <v>37.640630000000002</v>
      </c>
      <c r="E265" s="32">
        <v>43.976889999999997</v>
      </c>
      <c r="F265" s="32">
        <v>41.235250000000001</v>
      </c>
      <c r="G265" s="32">
        <v>44.479889999999997</v>
      </c>
      <c r="H265" s="32">
        <v>40.647599999999997</v>
      </c>
      <c r="I265" s="32">
        <v>35.56</v>
      </c>
      <c r="J265" s="32">
        <v>36.700000000000003</v>
      </c>
      <c r="K265" s="32">
        <v>35.31</v>
      </c>
      <c r="L265" s="32">
        <v>36.61</v>
      </c>
      <c r="M265" s="32">
        <v>34.54</v>
      </c>
      <c r="N265" s="32">
        <v>36.020000000000003</v>
      </c>
      <c r="P265" s="32">
        <f>VLOOKUP($A265,'Annual_Prices-Nominal'!$A$4:$X$39,MATCH('Forecast-Peak_OffPeak-Nominal'!P$3,'Annual_Prices-Nominal'!$A$3:$X$3,0),FALSE)</f>
        <v>155.38399999999999</v>
      </c>
      <c r="Q265" s="32">
        <f>VLOOKUP($A265,'Annual_Prices-Nominal'!$A$4:$X$39,MATCH('Forecast-Peak_OffPeak-Nominal'!Q$3,'Annual_Prices-Nominal'!$A$3:$X$3,0),FALSE)</f>
        <v>156.69999999999999</v>
      </c>
      <c r="R265" s="32">
        <f>VLOOKUP($A265,'Annual_Prices-Nominal'!$A$4:$X$39,MATCH('Forecast-Peak_OffPeak-Nominal'!R$3,'Annual_Prices-Nominal'!$A$3:$X$3,0),FALSE)</f>
        <v>155.16</v>
      </c>
      <c r="S265" s="32">
        <f>VLOOKUP($A265,'Annual_Prices-Nominal'!$A$4:$X$39,MATCH('Forecast-Peak_OffPeak-Nominal'!S$3,'Annual_Prices-Nominal'!$A$3:$X$3,0),FALSE)</f>
        <v>154.22</v>
      </c>
      <c r="T265" s="32">
        <f>VLOOKUP($A265,'Annual_Prices-Nominal'!$A$4:$X$39,MATCH('Forecast-Peak_OffPeak-Nominal'!T$3,'Annual_Prices-Nominal'!$A$3:$X$3,0),FALSE)</f>
        <v>57.250126162781712</v>
      </c>
      <c r="U265" s="32">
        <f>VLOOKUP($A265,'Annual_Prices-Nominal'!$A$4:$X$39,MATCH('Forecast-Peak_OffPeak-Nominal'!U$3,'Annual_Prices-Nominal'!$A$3:$X$3,0),FALSE)</f>
        <v>63.33</v>
      </c>
      <c r="V265" s="32">
        <f>VLOOKUP($A265,'Annual_Prices-Nominal'!$A$4:$X$39,MATCH('Forecast-Peak_OffPeak-Nominal'!V$3,'Annual_Prices-Nominal'!$A$3:$X$3,0),FALSE)</f>
        <v>57.698267826086962</v>
      </c>
      <c r="W265" s="32">
        <f>VLOOKUP($A265,'Annual_Prices-Nominal'!$A$4:$X$39,MATCH('Forecast-Peak_OffPeak-Nominal'!W$3,'Annual_Prices-Nominal'!$A$3:$X$3,0),FALSE)</f>
        <v>24.47</v>
      </c>
      <c r="X265" s="32">
        <f>VLOOKUP($A265,'Annual_Prices-Nominal'!$A$4:$X$39,MATCH('Forecast-Peak_OffPeak-Nominal'!X$3,'Annual_Prices-Nominal'!$A$3:$X$3,0),FALSE)</f>
        <v>21</v>
      </c>
      <c r="Y265" s="38">
        <f>VLOOKUP($A265,'Annual_Prices-Nominal'!$A$4:$X$39,MATCH('Forecast-Peak_OffPeak-Nominal'!Y$3,'Annual_Prices-Nominal'!$A$3:$X$3,0),FALSE)</f>
        <v>53.940340425531915</v>
      </c>
      <c r="AA265" s="31">
        <v>5.21</v>
      </c>
      <c r="AB265" s="32">
        <v>4.87</v>
      </c>
      <c r="AC265" s="32">
        <v>4.79</v>
      </c>
      <c r="AD265" s="32">
        <v>5.24</v>
      </c>
      <c r="AE265" s="32">
        <v>5.21</v>
      </c>
      <c r="AF265" s="32">
        <v>5.04</v>
      </c>
      <c r="AG265" s="38">
        <v>0.45315484634281933</v>
      </c>
      <c r="AI265" s="32">
        <v>5.5589499541516521</v>
      </c>
      <c r="AJ265" s="38">
        <v>5.2528208193435519</v>
      </c>
      <c r="AL265" s="33">
        <v>0.78281016683583737</v>
      </c>
      <c r="AM265" s="33">
        <v>1.0142417715665948</v>
      </c>
      <c r="AO265" s="34">
        <f>VLOOKUP($A265,'Annual_Prices-Nominal'!$A$4:$CH$39,MATCH('Forecast-Peak_OffPeak-Nominal'!AO$3,'Annual_Prices-Nominal'!$A$3:$CH$3,0),FALSE)</f>
        <v>2</v>
      </c>
      <c r="AP265" s="35">
        <f>VLOOKUP($A265,'Annual_Prices-Nominal'!$A$4:$CH$39,MATCH('Forecast-Peak_OffPeak-Nominal'!AP$3,'Annual_Prices-Nominal'!$A$3:$CH$3,0),FALSE)</f>
        <v>2</v>
      </c>
      <c r="AQ265" s="36">
        <f>IF(AND(MONTH($B265)&gt;=5,MONTH($B265)&lt;=9),VLOOKUP($A265,'Annual_Prices-Nominal'!$A$1:$AQ$39,MATCH('Forecast-Peak_OffPeak-Nominal'!AQ$2,'Annual_Prices-Nominal'!$A$2:$AQ$2,0),FALSE),0)</f>
        <v>0</v>
      </c>
      <c r="AR265" s="37">
        <f>IF(AND(MONTH($B265)&gt;=5,MONTH($B265)&lt;=9),VLOOKUP($A265,'Annual_Prices-Nominal'!$A$1:$AQ$39,MATCH('Forecast-Peak_OffPeak-Nominal'!AR$2,'Annual_Prices-Nominal'!$A$2:$AQ$2,0),FALSE),0)</f>
        <v>0</v>
      </c>
      <c r="AT265" s="83">
        <f>VLOOKUP($A265,'Annual_Prices-Nominal'!$A$4:$CH$39,MATCH('Forecast-Peak_OffPeak-Nominal'!AT$3,'Annual_Prices-Nominal'!$A$3:$CH$3,0),FALSE)</f>
        <v>28.45</v>
      </c>
      <c r="AU265" s="38">
        <f>VLOOKUP($A265,'Annual_Prices-Nominal'!$A$4:$CH$39,MATCH('Forecast-Peak_OffPeak-Nominal'!AU$3,'Annual_Prices-Nominal'!$A$3:$CH$3,0),FALSE)</f>
        <v>28.45</v>
      </c>
      <c r="AV265" s="38">
        <f>VLOOKUP($A265,'Annual_Prices-Nominal'!$A$4:$CH$39,MATCH('Forecast-Peak_OffPeak-Nominal'!AV$3,'Annual_Prices-Nominal'!$A$3:$CH$3,0),FALSE)</f>
        <v>0</v>
      </c>
      <c r="AX265" s="31">
        <f t="shared" si="32"/>
        <v>8.1000616016427092</v>
      </c>
      <c r="AY265" s="32">
        <f t="shared" si="33"/>
        <v>8.7255734126984112</v>
      </c>
      <c r="AZ265" s="32">
        <f t="shared" si="34"/>
        <v>8.8253749999999993</v>
      </c>
      <c r="BA265" s="32">
        <f t="shared" si="35"/>
        <v>6.8253358925143957</v>
      </c>
      <c r="BB265" s="32">
        <f t="shared" si="36"/>
        <v>6.7773512476007687</v>
      </c>
      <c r="BC265" s="38">
        <f t="shared" si="37"/>
        <v>6.5916030534351142</v>
      </c>
      <c r="BE265" s="60">
        <v>264.40254664638928</v>
      </c>
      <c r="BF265" s="38">
        <v>351.26012927658849</v>
      </c>
      <c r="BH265" s="31">
        <f>VLOOKUP($A265,'Annual_Prices-Nominal'!$A:$CA,MATCH(BH$3,'Annual_Prices-Nominal'!$A$3:$CA$3,0),0)</f>
        <v>40</v>
      </c>
      <c r="BI265" s="31">
        <f>VLOOKUP($A265,'Annual_Prices-Nominal'!$A:$CA,MATCH(BI$3,'Annual_Prices-Nominal'!$A$3:$CA$3,0),0)</f>
        <v>0.4565061190473898</v>
      </c>
      <c r="BJ265" s="32">
        <f>VLOOKUP($A265,'Annual_Prices-Nominal'!$A:$CA,MATCH(BJ$3,'Annual_Prices-Nominal'!$A$3:$CA$3,0),0)</f>
        <v>0.4565061190473898</v>
      </c>
      <c r="BK265" s="32">
        <f>VLOOKUP($A265,'Annual_Prices-Nominal'!$A:$CA,MATCH(BK$3,'Annual_Prices-Nominal'!$A$3:$CA$3,0),0)</f>
        <v>15.170833333333235</v>
      </c>
      <c r="BL265" s="32">
        <f>VLOOKUP($A265,'Annual_Prices-Nominal'!$A:$CA,MATCH(BL$3,'Annual_Prices-Nominal'!$A$3:$CA$3,0),0)</f>
        <v>15.170833333333235</v>
      </c>
      <c r="BM265" s="32">
        <f>VLOOKUP($A265,'Annual_Prices-Nominal'!$A:$CA,MATCH(BM$3,'Annual_Prices-Nominal'!$A$3:$CA$3,0),0)</f>
        <v>4.5470238095238074</v>
      </c>
      <c r="BN265" s="32">
        <f>VLOOKUP($A265,'Annual_Prices-Nominal'!$A:$CA,MATCH(BN$3,'Annual_Prices-Nominal'!$A$3:$CA$3,0),0)</f>
        <v>4.5470238095238074</v>
      </c>
      <c r="BO265" s="32">
        <f>VLOOKUP($A265,'Annual_Prices-Nominal'!$A:$CA,MATCH(BO$3,'Annual_Prices-Nominal'!$A$3:$CA$3,0),0)</f>
        <v>4.5470238095238074</v>
      </c>
      <c r="BP265" s="32">
        <f>VLOOKUP($A265,'Annual_Prices-Nominal'!$A:$CA,MATCH(BP$3,'Annual_Prices-Nominal'!$A$3:$CA$3,0),0)</f>
        <v>4.5470238095238074</v>
      </c>
      <c r="BQ265" s="32">
        <f>VLOOKUP($A265,'Annual_Prices-Nominal'!$A:$CA,MATCH(BQ$3,'Annual_Prices-Nominal'!$A$3:$CA$3,0),0)</f>
        <v>15.170833333333235</v>
      </c>
      <c r="BR265" s="32">
        <f>VLOOKUP($A265,'Annual_Prices-Nominal'!$A:$CA,MATCH(BR$3,'Annual_Prices-Nominal'!$A$3:$CA$3,0),0)</f>
        <v>24.279166666666697</v>
      </c>
      <c r="BS265" s="32">
        <f>VLOOKUP($A265,'Annual_Prices-Nominal'!$A:$CA,MATCH(BS$3,'Annual_Prices-Nominal'!$A$3:$CA$3,0),0)</f>
        <v>22.75333333333333</v>
      </c>
      <c r="BT265" s="32">
        <f>VLOOKUP($A265,'Annual_Prices-Nominal'!$A:$CA,MATCH(BT$3,'Annual_Prices-Nominal'!$A$3:$CA$3,0),0)</f>
        <v>18.206309523809523</v>
      </c>
      <c r="BU265" s="32">
        <f>VLOOKUP($A265,'Annual_Prices-Nominal'!$A:$CA,MATCH(BU$3,'Annual_Prices-Nominal'!$A$3:$CA$3,0),0)</f>
        <v>18.206309523809523</v>
      </c>
      <c r="BV265" s="32">
        <f>VLOOKUP($A265,'Annual_Prices-Nominal'!$A:$CA,MATCH(BV$3,'Annual_Prices-Nominal'!$A$3:$CA$3,0),0)</f>
        <v>18.206309523809523</v>
      </c>
      <c r="BW265" s="32">
        <f>VLOOKUP($A265,'Annual_Prices-Nominal'!$A:$CA,MATCH(BW$3,'Annual_Prices-Nominal'!$A$3:$CA$3,0),0)</f>
        <v>16.879999999999882</v>
      </c>
      <c r="BX265" s="32">
        <f>VLOOKUP($A265,'Annual_Prices-Nominal'!$A:$CA,MATCH(BX$3,'Annual_Prices-Nominal'!$A$3:$CA$3,0),0)</f>
        <v>3.6923809523807449</v>
      </c>
      <c r="BY265" s="32">
        <f>VLOOKUP($A265,'Annual_Prices-Nominal'!$A:$CA,MATCH(BY$3,'Annual_Prices-Nominal'!$A$3:$CA$3,0),0)</f>
        <v>4.5470238095238074</v>
      </c>
      <c r="BZ265" s="32">
        <f>VLOOKUP($A265,'Annual_Prices-Nominal'!$A:$CA,MATCH(BZ$3,'Annual_Prices-Nominal'!$A$3:$CA$3,0),0)</f>
        <v>4.5470238095238074</v>
      </c>
      <c r="CA265" s="32">
        <f>VLOOKUP($A265,'Annual_Prices-Nominal'!$A:$CA,MATCH(CA$3,'Annual_Prices-Nominal'!$A$3:$CA$3,0),0)</f>
        <v>4.509446619047651</v>
      </c>
      <c r="CB265" s="38">
        <f>VLOOKUP($A265,'Annual_Prices-Nominal'!$A:$CA,MATCH(CB$3,'Annual_Prices-Nominal'!$A$3:$CA$3,0),0)</f>
        <v>0.38268933333330324</v>
      </c>
      <c r="CD265" s="39">
        <f>VLOOKUP($A265,GDP!$A$8:$D$50,3,0)</f>
        <v>2.0712078040318604E-2</v>
      </c>
    </row>
    <row r="266" spans="1:82" ht="14.4" x14ac:dyDescent="0.3">
      <c r="A266" s="23">
        <f t="shared" si="38"/>
        <v>2044</v>
      </c>
      <c r="B266" s="27">
        <f t="shared" si="39"/>
        <v>52902</v>
      </c>
      <c r="C266" s="31">
        <v>36.343980000000002</v>
      </c>
      <c r="D266" s="32">
        <v>35.280369999999998</v>
      </c>
      <c r="E266" s="32">
        <v>45.948430000000002</v>
      </c>
      <c r="F266" s="32">
        <v>45.501719999999999</v>
      </c>
      <c r="G266" s="32">
        <v>46.777560000000001</v>
      </c>
      <c r="H266" s="32">
        <v>46.078760000000003</v>
      </c>
      <c r="I266" s="32">
        <v>39.57</v>
      </c>
      <c r="J266" s="32">
        <v>39.65</v>
      </c>
      <c r="K266" s="32">
        <v>39.15</v>
      </c>
      <c r="L266" s="32">
        <v>39.479999999999997</v>
      </c>
      <c r="M266" s="32">
        <v>38.880000000000003</v>
      </c>
      <c r="N266" s="32">
        <v>39.17</v>
      </c>
      <c r="P266" s="32">
        <f>VLOOKUP($A266,'Annual_Prices-Nominal'!$A$4:$X$39,MATCH('Forecast-Peak_OffPeak-Nominal'!P$3,'Annual_Prices-Nominal'!$A$3:$X$3,0),FALSE)</f>
        <v>155.38399999999999</v>
      </c>
      <c r="Q266" s="32">
        <f>VLOOKUP($A266,'Annual_Prices-Nominal'!$A$4:$X$39,MATCH('Forecast-Peak_OffPeak-Nominal'!Q$3,'Annual_Prices-Nominal'!$A$3:$X$3,0),FALSE)</f>
        <v>156.69999999999999</v>
      </c>
      <c r="R266" s="32">
        <f>VLOOKUP($A266,'Annual_Prices-Nominal'!$A$4:$X$39,MATCH('Forecast-Peak_OffPeak-Nominal'!R$3,'Annual_Prices-Nominal'!$A$3:$X$3,0),FALSE)</f>
        <v>155.16</v>
      </c>
      <c r="S266" s="32">
        <f>VLOOKUP($A266,'Annual_Prices-Nominal'!$A$4:$X$39,MATCH('Forecast-Peak_OffPeak-Nominal'!S$3,'Annual_Prices-Nominal'!$A$3:$X$3,0),FALSE)</f>
        <v>154.22</v>
      </c>
      <c r="T266" s="32">
        <f>VLOOKUP($A266,'Annual_Prices-Nominal'!$A$4:$X$39,MATCH('Forecast-Peak_OffPeak-Nominal'!T$3,'Annual_Prices-Nominal'!$A$3:$X$3,0),FALSE)</f>
        <v>57.250126162781712</v>
      </c>
      <c r="U266" s="32">
        <f>VLOOKUP($A266,'Annual_Prices-Nominal'!$A$4:$X$39,MATCH('Forecast-Peak_OffPeak-Nominal'!U$3,'Annual_Prices-Nominal'!$A$3:$X$3,0),FALSE)</f>
        <v>63.33</v>
      </c>
      <c r="V266" s="32">
        <f>VLOOKUP($A266,'Annual_Prices-Nominal'!$A$4:$X$39,MATCH('Forecast-Peak_OffPeak-Nominal'!V$3,'Annual_Prices-Nominal'!$A$3:$X$3,0),FALSE)</f>
        <v>57.698267826086962</v>
      </c>
      <c r="W266" s="32">
        <f>VLOOKUP($A266,'Annual_Prices-Nominal'!$A$4:$X$39,MATCH('Forecast-Peak_OffPeak-Nominal'!W$3,'Annual_Prices-Nominal'!$A$3:$X$3,0),FALSE)</f>
        <v>24.47</v>
      </c>
      <c r="X266" s="32">
        <f>VLOOKUP($A266,'Annual_Prices-Nominal'!$A$4:$X$39,MATCH('Forecast-Peak_OffPeak-Nominal'!X$3,'Annual_Prices-Nominal'!$A$3:$X$3,0),FALSE)</f>
        <v>21</v>
      </c>
      <c r="Y266" s="38">
        <f>VLOOKUP($A266,'Annual_Prices-Nominal'!$A$4:$X$39,MATCH('Forecast-Peak_OffPeak-Nominal'!Y$3,'Annual_Prices-Nominal'!$A$3:$X$3,0),FALSE)</f>
        <v>53.940340425531915</v>
      </c>
      <c r="AA266" s="31">
        <v>5.62</v>
      </c>
      <c r="AB266" s="32">
        <v>4.92</v>
      </c>
      <c r="AC266" s="32">
        <v>4.24</v>
      </c>
      <c r="AD266" s="32">
        <v>5.42</v>
      </c>
      <c r="AE266" s="32">
        <v>5.59</v>
      </c>
      <c r="AF266" s="32">
        <v>5.17</v>
      </c>
      <c r="AG266" s="38">
        <v>0.45315484634281933</v>
      </c>
      <c r="AI266" s="32">
        <v>5.959855696545592</v>
      </c>
      <c r="AJ266" s="38">
        <v>5.6537265617374919</v>
      </c>
      <c r="AL266" s="33">
        <v>0.80588529080446869</v>
      </c>
      <c r="AM266" s="33">
        <v>1.0373168955352265</v>
      </c>
      <c r="AO266" s="34">
        <f>VLOOKUP($A266,'Annual_Prices-Nominal'!$A$4:$CH$39,MATCH('Forecast-Peak_OffPeak-Nominal'!AO$3,'Annual_Prices-Nominal'!$A$3:$CH$3,0),FALSE)</f>
        <v>2</v>
      </c>
      <c r="AP266" s="35">
        <f>VLOOKUP($A266,'Annual_Prices-Nominal'!$A$4:$CH$39,MATCH('Forecast-Peak_OffPeak-Nominal'!AP$3,'Annual_Prices-Nominal'!$A$3:$CH$3,0),FALSE)</f>
        <v>2</v>
      </c>
      <c r="AQ266" s="36">
        <f>IF(AND(MONTH($B266)&gt;=5,MONTH($B266)&lt;=9),VLOOKUP($A266,'Annual_Prices-Nominal'!$A$1:$AQ$39,MATCH('Forecast-Peak_OffPeak-Nominal'!AQ$2,'Annual_Prices-Nominal'!$A$2:$AQ$2,0),FALSE),0)</f>
        <v>0</v>
      </c>
      <c r="AR266" s="37">
        <f>IF(AND(MONTH($B266)&gt;=5,MONTH($B266)&lt;=9),VLOOKUP($A266,'Annual_Prices-Nominal'!$A$1:$AQ$39,MATCH('Forecast-Peak_OffPeak-Nominal'!AR$2,'Annual_Prices-Nominal'!$A$2:$AQ$2,0),FALSE),0)</f>
        <v>0</v>
      </c>
      <c r="AT266" s="83">
        <f>VLOOKUP($A266,'Annual_Prices-Nominal'!$A$4:$CH$39,MATCH('Forecast-Peak_OffPeak-Nominal'!AT$3,'Annual_Prices-Nominal'!$A$3:$CH$3,0),FALSE)</f>
        <v>28.45</v>
      </c>
      <c r="AU266" s="38">
        <f>VLOOKUP($A266,'Annual_Prices-Nominal'!$A$4:$CH$39,MATCH('Forecast-Peak_OffPeak-Nominal'!AU$3,'Annual_Prices-Nominal'!$A$3:$CH$3,0),FALSE)</f>
        <v>28.45</v>
      </c>
      <c r="AV266" s="38">
        <f>VLOOKUP($A266,'Annual_Prices-Nominal'!$A$4:$CH$39,MATCH('Forecast-Peak_OffPeak-Nominal'!AV$3,'Annual_Prices-Nominal'!$A$3:$CH$3,0),FALSE)</f>
        <v>0</v>
      </c>
      <c r="AX266" s="31">
        <f t="shared" si="32"/>
        <v>7.3869878048780491</v>
      </c>
      <c r="AY266" s="32">
        <f t="shared" si="33"/>
        <v>8.8875106382978721</v>
      </c>
      <c r="AZ266" s="32">
        <f t="shared" si="34"/>
        <v>9.0478839458413933</v>
      </c>
      <c r="BA266" s="32">
        <f t="shared" si="35"/>
        <v>7.0787119856887299</v>
      </c>
      <c r="BB266" s="32">
        <f t="shared" si="36"/>
        <v>7.0035778175313057</v>
      </c>
      <c r="BC266" s="38">
        <f t="shared" si="37"/>
        <v>7.1734317343173437</v>
      </c>
      <c r="BE266" s="60">
        <v>264.40254664638928</v>
      </c>
      <c r="BF266" s="38">
        <v>351.26012927658849</v>
      </c>
      <c r="BH266" s="31">
        <f>VLOOKUP($A266,'Annual_Prices-Nominal'!$A:$CA,MATCH(BH$3,'Annual_Prices-Nominal'!$A$3:$CA$3,0),0)</f>
        <v>40</v>
      </c>
      <c r="BI266" s="31">
        <f>VLOOKUP($A266,'Annual_Prices-Nominal'!$A:$CA,MATCH(BI$3,'Annual_Prices-Nominal'!$A$3:$CA$3,0),0)</f>
        <v>0.4565061190473898</v>
      </c>
      <c r="BJ266" s="32">
        <f>VLOOKUP($A266,'Annual_Prices-Nominal'!$A:$CA,MATCH(BJ$3,'Annual_Prices-Nominal'!$A$3:$CA$3,0),0)</f>
        <v>0.4565061190473898</v>
      </c>
      <c r="BK266" s="32">
        <f>VLOOKUP($A266,'Annual_Prices-Nominal'!$A:$CA,MATCH(BK$3,'Annual_Prices-Nominal'!$A$3:$CA$3,0),0)</f>
        <v>15.170833333333235</v>
      </c>
      <c r="BL266" s="32">
        <f>VLOOKUP($A266,'Annual_Prices-Nominal'!$A:$CA,MATCH(BL$3,'Annual_Prices-Nominal'!$A$3:$CA$3,0),0)</f>
        <v>15.170833333333235</v>
      </c>
      <c r="BM266" s="32">
        <f>VLOOKUP($A266,'Annual_Prices-Nominal'!$A:$CA,MATCH(BM$3,'Annual_Prices-Nominal'!$A$3:$CA$3,0),0)</f>
        <v>4.5470238095238074</v>
      </c>
      <c r="BN266" s="32">
        <f>VLOOKUP($A266,'Annual_Prices-Nominal'!$A:$CA,MATCH(BN$3,'Annual_Prices-Nominal'!$A$3:$CA$3,0),0)</f>
        <v>4.5470238095238074</v>
      </c>
      <c r="BO266" s="32">
        <f>VLOOKUP($A266,'Annual_Prices-Nominal'!$A:$CA,MATCH(BO$3,'Annual_Prices-Nominal'!$A$3:$CA$3,0),0)</f>
        <v>4.5470238095238074</v>
      </c>
      <c r="BP266" s="32">
        <f>VLOOKUP($A266,'Annual_Prices-Nominal'!$A:$CA,MATCH(BP$3,'Annual_Prices-Nominal'!$A$3:$CA$3,0),0)</f>
        <v>4.5470238095238074</v>
      </c>
      <c r="BQ266" s="32">
        <f>VLOOKUP($A266,'Annual_Prices-Nominal'!$A:$CA,MATCH(BQ$3,'Annual_Prices-Nominal'!$A$3:$CA$3,0),0)</f>
        <v>15.170833333333235</v>
      </c>
      <c r="BR266" s="32">
        <f>VLOOKUP($A266,'Annual_Prices-Nominal'!$A:$CA,MATCH(BR$3,'Annual_Prices-Nominal'!$A$3:$CA$3,0),0)</f>
        <v>24.279166666666697</v>
      </c>
      <c r="BS266" s="32">
        <f>VLOOKUP($A266,'Annual_Prices-Nominal'!$A:$CA,MATCH(BS$3,'Annual_Prices-Nominal'!$A$3:$CA$3,0),0)</f>
        <v>22.75333333333333</v>
      </c>
      <c r="BT266" s="32">
        <f>VLOOKUP($A266,'Annual_Prices-Nominal'!$A:$CA,MATCH(BT$3,'Annual_Prices-Nominal'!$A$3:$CA$3,0),0)</f>
        <v>18.206309523809523</v>
      </c>
      <c r="BU266" s="32">
        <f>VLOOKUP($A266,'Annual_Prices-Nominal'!$A:$CA,MATCH(BU$3,'Annual_Prices-Nominal'!$A$3:$CA$3,0),0)</f>
        <v>18.206309523809523</v>
      </c>
      <c r="BV266" s="32">
        <f>VLOOKUP($A266,'Annual_Prices-Nominal'!$A:$CA,MATCH(BV$3,'Annual_Prices-Nominal'!$A$3:$CA$3,0),0)</f>
        <v>18.206309523809523</v>
      </c>
      <c r="BW266" s="32">
        <f>VLOOKUP($A266,'Annual_Prices-Nominal'!$A:$CA,MATCH(BW$3,'Annual_Prices-Nominal'!$A$3:$CA$3,0),0)</f>
        <v>16.879999999999882</v>
      </c>
      <c r="BX266" s="32">
        <f>VLOOKUP($A266,'Annual_Prices-Nominal'!$A:$CA,MATCH(BX$3,'Annual_Prices-Nominal'!$A$3:$CA$3,0),0)</f>
        <v>3.6923809523807449</v>
      </c>
      <c r="BY266" s="32">
        <f>VLOOKUP($A266,'Annual_Prices-Nominal'!$A:$CA,MATCH(BY$3,'Annual_Prices-Nominal'!$A$3:$CA$3,0),0)</f>
        <v>4.5470238095238074</v>
      </c>
      <c r="BZ266" s="32">
        <f>VLOOKUP($A266,'Annual_Prices-Nominal'!$A:$CA,MATCH(BZ$3,'Annual_Prices-Nominal'!$A$3:$CA$3,0),0)</f>
        <v>4.5470238095238074</v>
      </c>
      <c r="CA266" s="32">
        <f>VLOOKUP($A266,'Annual_Prices-Nominal'!$A:$CA,MATCH(CA$3,'Annual_Prices-Nominal'!$A$3:$CA$3,0),0)</f>
        <v>4.509446619047651</v>
      </c>
      <c r="CB266" s="38">
        <f>VLOOKUP($A266,'Annual_Prices-Nominal'!$A:$CA,MATCH(CB$3,'Annual_Prices-Nominal'!$A$3:$CA$3,0),0)</f>
        <v>0.38268933333330324</v>
      </c>
      <c r="CD266" s="39">
        <f>VLOOKUP($A266,GDP!$A$8:$D$50,3,0)</f>
        <v>2.0712078040318604E-2</v>
      </c>
    </row>
    <row r="267" spans="1:82" ht="14.4" x14ac:dyDescent="0.3">
      <c r="A267" s="23">
        <f t="shared" si="38"/>
        <v>2044</v>
      </c>
      <c r="B267" s="27">
        <f t="shared" si="39"/>
        <v>52932</v>
      </c>
      <c r="C267" s="31">
        <v>48.33126</v>
      </c>
      <c r="D267" s="32">
        <v>46.515729999999998</v>
      </c>
      <c r="E267" s="32">
        <v>53.296840000000003</v>
      </c>
      <c r="F267" s="32">
        <v>50.61721</v>
      </c>
      <c r="G267" s="32">
        <v>54.596939999999996</v>
      </c>
      <c r="H267" s="32">
        <v>50.960569999999997</v>
      </c>
      <c r="I267" s="32">
        <v>42.64</v>
      </c>
      <c r="J267" s="32">
        <v>42.84</v>
      </c>
      <c r="K267" s="32">
        <v>42.09</v>
      </c>
      <c r="L267" s="32">
        <v>42.22</v>
      </c>
      <c r="M267" s="32">
        <v>42.05</v>
      </c>
      <c r="N267" s="32">
        <v>42.17</v>
      </c>
      <c r="P267" s="32">
        <f>VLOOKUP($A267,'Annual_Prices-Nominal'!$A$4:$X$39,MATCH('Forecast-Peak_OffPeak-Nominal'!P$3,'Annual_Prices-Nominal'!$A$3:$X$3,0),FALSE)</f>
        <v>155.38399999999999</v>
      </c>
      <c r="Q267" s="32">
        <f>VLOOKUP($A267,'Annual_Prices-Nominal'!$A$4:$X$39,MATCH('Forecast-Peak_OffPeak-Nominal'!Q$3,'Annual_Prices-Nominal'!$A$3:$X$3,0),FALSE)</f>
        <v>156.69999999999999</v>
      </c>
      <c r="R267" s="32">
        <f>VLOOKUP($A267,'Annual_Prices-Nominal'!$A$4:$X$39,MATCH('Forecast-Peak_OffPeak-Nominal'!R$3,'Annual_Prices-Nominal'!$A$3:$X$3,0),FALSE)</f>
        <v>155.16</v>
      </c>
      <c r="S267" s="32">
        <f>VLOOKUP($A267,'Annual_Prices-Nominal'!$A$4:$X$39,MATCH('Forecast-Peak_OffPeak-Nominal'!S$3,'Annual_Prices-Nominal'!$A$3:$X$3,0),FALSE)</f>
        <v>154.22</v>
      </c>
      <c r="T267" s="32">
        <f>VLOOKUP($A267,'Annual_Prices-Nominal'!$A$4:$X$39,MATCH('Forecast-Peak_OffPeak-Nominal'!T$3,'Annual_Prices-Nominal'!$A$3:$X$3,0),FALSE)</f>
        <v>57.250126162781712</v>
      </c>
      <c r="U267" s="32">
        <f>VLOOKUP($A267,'Annual_Prices-Nominal'!$A$4:$X$39,MATCH('Forecast-Peak_OffPeak-Nominal'!U$3,'Annual_Prices-Nominal'!$A$3:$X$3,0),FALSE)</f>
        <v>63.33</v>
      </c>
      <c r="V267" s="32">
        <f>VLOOKUP($A267,'Annual_Prices-Nominal'!$A$4:$X$39,MATCH('Forecast-Peak_OffPeak-Nominal'!V$3,'Annual_Prices-Nominal'!$A$3:$X$3,0),FALSE)</f>
        <v>57.698267826086962</v>
      </c>
      <c r="W267" s="32">
        <f>VLOOKUP($A267,'Annual_Prices-Nominal'!$A$4:$X$39,MATCH('Forecast-Peak_OffPeak-Nominal'!W$3,'Annual_Prices-Nominal'!$A$3:$X$3,0),FALSE)</f>
        <v>24.47</v>
      </c>
      <c r="X267" s="32">
        <f>VLOOKUP($A267,'Annual_Prices-Nominal'!$A$4:$X$39,MATCH('Forecast-Peak_OffPeak-Nominal'!X$3,'Annual_Prices-Nominal'!$A$3:$X$3,0),FALSE)</f>
        <v>21</v>
      </c>
      <c r="Y267" s="38">
        <f>VLOOKUP($A267,'Annual_Prices-Nominal'!$A$4:$X$39,MATCH('Forecast-Peak_OffPeak-Nominal'!Y$3,'Annual_Prices-Nominal'!$A$3:$X$3,0),FALSE)</f>
        <v>53.940340425531915</v>
      </c>
      <c r="AA267" s="31">
        <v>6.13</v>
      </c>
      <c r="AB267" s="32">
        <v>5.75</v>
      </c>
      <c r="AC267" s="32">
        <v>5.45</v>
      </c>
      <c r="AD267" s="32">
        <v>6.26</v>
      </c>
      <c r="AE267" s="32">
        <v>6.1</v>
      </c>
      <c r="AF267" s="32">
        <v>5.94</v>
      </c>
      <c r="AG267" s="38">
        <v>0.45315484634281933</v>
      </c>
      <c r="AI267" s="32">
        <v>6.4773073434244814</v>
      </c>
      <c r="AJ267" s="38">
        <v>6.1711782086163813</v>
      </c>
      <c r="AL267" s="33">
        <v>0.78850089379822319</v>
      </c>
      <c r="AM267" s="33">
        <v>1.0199324985289806</v>
      </c>
      <c r="AO267" s="34">
        <f>VLOOKUP($A267,'Annual_Prices-Nominal'!$A$4:$CH$39,MATCH('Forecast-Peak_OffPeak-Nominal'!AO$3,'Annual_Prices-Nominal'!$A$3:$CH$3,0),FALSE)</f>
        <v>2</v>
      </c>
      <c r="AP267" s="35">
        <f>VLOOKUP($A267,'Annual_Prices-Nominal'!$A$4:$CH$39,MATCH('Forecast-Peak_OffPeak-Nominal'!AP$3,'Annual_Prices-Nominal'!$A$3:$CH$3,0),FALSE)</f>
        <v>2</v>
      </c>
      <c r="AQ267" s="36">
        <f>IF(AND(MONTH($B267)&gt;=5,MONTH($B267)&lt;=9),VLOOKUP($A267,'Annual_Prices-Nominal'!$A$1:$AQ$39,MATCH('Forecast-Peak_OffPeak-Nominal'!AQ$2,'Annual_Prices-Nominal'!$A$2:$AQ$2,0),FALSE),0)</f>
        <v>0</v>
      </c>
      <c r="AR267" s="37">
        <f>IF(AND(MONTH($B267)&gt;=5,MONTH($B267)&lt;=9),VLOOKUP($A267,'Annual_Prices-Nominal'!$A$1:$AQ$39,MATCH('Forecast-Peak_OffPeak-Nominal'!AR$2,'Annual_Prices-Nominal'!$A$2:$AQ$2,0),FALSE),0)</f>
        <v>0</v>
      </c>
      <c r="AT267" s="83">
        <f>VLOOKUP($A267,'Annual_Prices-Nominal'!$A$4:$CH$39,MATCH('Forecast-Peak_OffPeak-Nominal'!AT$3,'Annual_Prices-Nominal'!$A$3:$CH$3,0),FALSE)</f>
        <v>28.45</v>
      </c>
      <c r="AU267" s="38">
        <f>VLOOKUP($A267,'Annual_Prices-Nominal'!$A$4:$CH$39,MATCH('Forecast-Peak_OffPeak-Nominal'!AU$3,'Annual_Prices-Nominal'!$A$3:$CH$3,0),FALSE)</f>
        <v>28.45</v>
      </c>
      <c r="AV267" s="38">
        <f>VLOOKUP($A267,'Annual_Prices-Nominal'!$A$4:$CH$39,MATCH('Forecast-Peak_OffPeak-Nominal'!AV$3,'Annual_Prices-Nominal'!$A$3:$CH$3,0),FALSE)</f>
        <v>0</v>
      </c>
      <c r="AX267" s="31">
        <f t="shared" si="32"/>
        <v>8.40543652173913</v>
      </c>
      <c r="AY267" s="32">
        <f t="shared" si="33"/>
        <v>8.9725319865319868</v>
      </c>
      <c r="AZ267" s="32">
        <f t="shared" si="34"/>
        <v>9.1914040404040396</v>
      </c>
      <c r="BA267" s="32">
        <f t="shared" si="35"/>
        <v>6.9901639344262296</v>
      </c>
      <c r="BB267" s="32">
        <f t="shared" si="36"/>
        <v>6.9000000000000012</v>
      </c>
      <c r="BC267" s="38">
        <f t="shared" si="37"/>
        <v>6.7172523961661339</v>
      </c>
      <c r="BE267" s="60">
        <v>264.40254664638928</v>
      </c>
      <c r="BF267" s="38">
        <v>351.26012927658849</v>
      </c>
      <c r="BH267" s="31">
        <f>VLOOKUP($A267,'Annual_Prices-Nominal'!$A:$CA,MATCH(BH$3,'Annual_Prices-Nominal'!$A$3:$CA$3,0),0)</f>
        <v>40</v>
      </c>
      <c r="BI267" s="31">
        <f>VLOOKUP($A267,'Annual_Prices-Nominal'!$A:$CA,MATCH(BI$3,'Annual_Prices-Nominal'!$A$3:$CA$3,0),0)</f>
        <v>0.4565061190473898</v>
      </c>
      <c r="BJ267" s="32">
        <f>VLOOKUP($A267,'Annual_Prices-Nominal'!$A:$CA,MATCH(BJ$3,'Annual_Prices-Nominal'!$A$3:$CA$3,0),0)</f>
        <v>0.4565061190473898</v>
      </c>
      <c r="BK267" s="32">
        <f>VLOOKUP($A267,'Annual_Prices-Nominal'!$A:$CA,MATCH(BK$3,'Annual_Prices-Nominal'!$A$3:$CA$3,0),0)</f>
        <v>15.170833333333235</v>
      </c>
      <c r="BL267" s="32">
        <f>VLOOKUP($A267,'Annual_Prices-Nominal'!$A:$CA,MATCH(BL$3,'Annual_Prices-Nominal'!$A$3:$CA$3,0),0)</f>
        <v>15.170833333333235</v>
      </c>
      <c r="BM267" s="32">
        <f>VLOOKUP($A267,'Annual_Prices-Nominal'!$A:$CA,MATCH(BM$3,'Annual_Prices-Nominal'!$A$3:$CA$3,0),0)</f>
        <v>4.5470238095238074</v>
      </c>
      <c r="BN267" s="32">
        <f>VLOOKUP($A267,'Annual_Prices-Nominal'!$A:$CA,MATCH(BN$3,'Annual_Prices-Nominal'!$A$3:$CA$3,0),0)</f>
        <v>4.5470238095238074</v>
      </c>
      <c r="BO267" s="32">
        <f>VLOOKUP($A267,'Annual_Prices-Nominal'!$A:$CA,MATCH(BO$3,'Annual_Prices-Nominal'!$A$3:$CA$3,0),0)</f>
        <v>4.5470238095238074</v>
      </c>
      <c r="BP267" s="32">
        <f>VLOOKUP($A267,'Annual_Prices-Nominal'!$A:$CA,MATCH(BP$3,'Annual_Prices-Nominal'!$A$3:$CA$3,0),0)</f>
        <v>4.5470238095238074</v>
      </c>
      <c r="BQ267" s="32">
        <f>VLOOKUP($A267,'Annual_Prices-Nominal'!$A:$CA,MATCH(BQ$3,'Annual_Prices-Nominal'!$A$3:$CA$3,0),0)</f>
        <v>15.170833333333235</v>
      </c>
      <c r="BR267" s="32">
        <f>VLOOKUP($A267,'Annual_Prices-Nominal'!$A:$CA,MATCH(BR$3,'Annual_Prices-Nominal'!$A$3:$CA$3,0),0)</f>
        <v>24.279166666666697</v>
      </c>
      <c r="BS267" s="32">
        <f>VLOOKUP($A267,'Annual_Prices-Nominal'!$A:$CA,MATCH(BS$3,'Annual_Prices-Nominal'!$A$3:$CA$3,0),0)</f>
        <v>22.75333333333333</v>
      </c>
      <c r="BT267" s="32">
        <f>VLOOKUP($A267,'Annual_Prices-Nominal'!$A:$CA,MATCH(BT$3,'Annual_Prices-Nominal'!$A$3:$CA$3,0),0)</f>
        <v>18.206309523809523</v>
      </c>
      <c r="BU267" s="32">
        <f>VLOOKUP($A267,'Annual_Prices-Nominal'!$A:$CA,MATCH(BU$3,'Annual_Prices-Nominal'!$A$3:$CA$3,0),0)</f>
        <v>18.206309523809523</v>
      </c>
      <c r="BV267" s="32">
        <f>VLOOKUP($A267,'Annual_Prices-Nominal'!$A:$CA,MATCH(BV$3,'Annual_Prices-Nominal'!$A$3:$CA$3,0),0)</f>
        <v>18.206309523809523</v>
      </c>
      <c r="BW267" s="32">
        <f>VLOOKUP($A267,'Annual_Prices-Nominal'!$A:$CA,MATCH(BW$3,'Annual_Prices-Nominal'!$A$3:$CA$3,0),0)</f>
        <v>16.879999999999882</v>
      </c>
      <c r="BX267" s="32">
        <f>VLOOKUP($A267,'Annual_Prices-Nominal'!$A:$CA,MATCH(BX$3,'Annual_Prices-Nominal'!$A$3:$CA$3,0),0)</f>
        <v>3.6923809523807449</v>
      </c>
      <c r="BY267" s="32">
        <f>VLOOKUP($A267,'Annual_Prices-Nominal'!$A:$CA,MATCH(BY$3,'Annual_Prices-Nominal'!$A$3:$CA$3,0),0)</f>
        <v>4.5470238095238074</v>
      </c>
      <c r="BZ267" s="32">
        <f>VLOOKUP($A267,'Annual_Prices-Nominal'!$A:$CA,MATCH(BZ$3,'Annual_Prices-Nominal'!$A$3:$CA$3,0),0)</f>
        <v>4.5470238095238074</v>
      </c>
      <c r="CA267" s="32">
        <f>VLOOKUP($A267,'Annual_Prices-Nominal'!$A:$CA,MATCH(CA$3,'Annual_Prices-Nominal'!$A$3:$CA$3,0),0)</f>
        <v>4.509446619047651</v>
      </c>
      <c r="CB267" s="38">
        <f>VLOOKUP($A267,'Annual_Prices-Nominal'!$A:$CA,MATCH(CB$3,'Annual_Prices-Nominal'!$A$3:$CA$3,0),0)</f>
        <v>0.38268933333330324</v>
      </c>
      <c r="CD267" s="39">
        <f>VLOOKUP($A267,GDP!$A$8:$D$50,3,0)</f>
        <v>2.0712078040318604E-2</v>
      </c>
    </row>
    <row r="268" spans="1:82" ht="14.4" x14ac:dyDescent="0.3">
      <c r="A268" s="23">
        <f t="shared" si="38"/>
        <v>2045</v>
      </c>
      <c r="B268" s="27">
        <f t="shared" si="39"/>
        <v>52963</v>
      </c>
      <c r="C268" s="31">
        <v>55.03116</v>
      </c>
      <c r="D268" s="32">
        <v>53.339329999999997</v>
      </c>
      <c r="E268" s="32">
        <v>51.79862</v>
      </c>
      <c r="F268" s="32">
        <v>51.405050000000003</v>
      </c>
      <c r="G268" s="32">
        <v>52.692700000000002</v>
      </c>
      <c r="H268" s="32">
        <v>51.438290000000002</v>
      </c>
      <c r="I268" s="32">
        <v>40.76</v>
      </c>
      <c r="J268" s="32">
        <v>41.92</v>
      </c>
      <c r="K268" s="32">
        <v>40.549999999999997</v>
      </c>
      <c r="L268" s="32">
        <v>41.52</v>
      </c>
      <c r="M268" s="32">
        <v>39.61</v>
      </c>
      <c r="N268" s="32">
        <v>41.4</v>
      </c>
      <c r="P268" s="32">
        <f>VLOOKUP($A268,'Annual_Prices-Nominal'!$A$4:$X$39,MATCH('Forecast-Peak_OffPeak-Nominal'!P$3,'Annual_Prices-Nominal'!$A$3:$X$3,0),FALSE)</f>
        <v>156.792</v>
      </c>
      <c r="Q268" s="32">
        <f>VLOOKUP($A268,'Annual_Prices-Nominal'!$A$4:$X$39,MATCH('Forecast-Peak_OffPeak-Nominal'!Q$3,'Annual_Prices-Nominal'!$A$3:$X$3,0),FALSE)</f>
        <v>158.12</v>
      </c>
      <c r="R268" s="32">
        <f>VLOOKUP($A268,'Annual_Prices-Nominal'!$A$4:$X$39,MATCH('Forecast-Peak_OffPeak-Nominal'!R$3,'Annual_Prices-Nominal'!$A$3:$X$3,0),FALSE)</f>
        <v>155.33000000000001</v>
      </c>
      <c r="S268" s="32">
        <f>VLOOKUP($A268,'Annual_Prices-Nominal'!$A$4:$X$39,MATCH('Forecast-Peak_OffPeak-Nominal'!S$3,'Annual_Prices-Nominal'!$A$3:$X$3,0),FALSE)</f>
        <v>154.39000000000001</v>
      </c>
      <c r="T268" s="32">
        <f>VLOOKUP($A268,'Annual_Prices-Nominal'!$A$4:$X$39,MATCH('Forecast-Peak_OffPeak-Nominal'!T$3,'Annual_Prices-Nominal'!$A$3:$X$3,0),FALSE)</f>
        <v>58.424589306267642</v>
      </c>
      <c r="U268" s="32">
        <f>VLOOKUP($A268,'Annual_Prices-Nominal'!$A$4:$X$39,MATCH('Forecast-Peak_OffPeak-Nominal'!U$3,'Annual_Prices-Nominal'!$A$3:$X$3,0),FALSE)</f>
        <v>57.79</v>
      </c>
      <c r="V268" s="32">
        <f>VLOOKUP($A268,'Annual_Prices-Nominal'!$A$4:$X$39,MATCH('Forecast-Peak_OffPeak-Nominal'!V$3,'Annual_Prices-Nominal'!$A$3:$X$3,0),FALSE)</f>
        <v>58.819436521739121</v>
      </c>
      <c r="W268" s="32">
        <f>VLOOKUP($A268,'Annual_Prices-Nominal'!$A$4:$X$39,MATCH('Forecast-Peak_OffPeak-Nominal'!W$3,'Annual_Prices-Nominal'!$A$3:$X$3,0),FALSE)</f>
        <v>25.18</v>
      </c>
      <c r="X268" s="32">
        <f>VLOOKUP($A268,'Annual_Prices-Nominal'!$A$4:$X$39,MATCH('Forecast-Peak_OffPeak-Nominal'!X$3,'Annual_Prices-Nominal'!$A$3:$X$3,0),FALSE)</f>
        <v>21.6</v>
      </c>
      <c r="Y268" s="38">
        <f>VLOOKUP($A268,'Annual_Prices-Nominal'!$A$4:$X$39,MATCH('Forecast-Peak_OffPeak-Nominal'!Y$3,'Annual_Prices-Nominal'!$A$3:$X$3,0),FALSE)</f>
        <v>55.015744680851064</v>
      </c>
      <c r="AA268" s="31">
        <v>5.99</v>
      </c>
      <c r="AB268" s="32">
        <v>5.6</v>
      </c>
      <c r="AC268" s="32">
        <v>5.51</v>
      </c>
      <c r="AD268" s="32">
        <v>6.11</v>
      </c>
      <c r="AE268" s="32">
        <v>5.96</v>
      </c>
      <c r="AF268" s="32">
        <v>5.47</v>
      </c>
      <c r="AG268" s="38">
        <v>0.4619280845729889</v>
      </c>
      <c r="AI268" s="32">
        <v>6.3169616786648328</v>
      </c>
      <c r="AJ268" s="38">
        <v>6.026048672888991</v>
      </c>
      <c r="AL268" s="33">
        <v>0.82312088786579951</v>
      </c>
      <c r="AM268" s="33">
        <v>1.0573031219395512</v>
      </c>
      <c r="AO268" s="34">
        <f>VLOOKUP($A268,'Annual_Prices-Nominal'!$A$4:$CH$39,MATCH('Forecast-Peak_OffPeak-Nominal'!AO$3,'Annual_Prices-Nominal'!$A$3:$CH$3,0),FALSE)</f>
        <v>2</v>
      </c>
      <c r="AP268" s="35">
        <f>VLOOKUP($A268,'Annual_Prices-Nominal'!$A$4:$CH$39,MATCH('Forecast-Peak_OffPeak-Nominal'!AP$3,'Annual_Prices-Nominal'!$A$3:$CH$3,0),FALSE)</f>
        <v>2</v>
      </c>
      <c r="AQ268" s="36">
        <f>IF(AND(MONTH($B268)&gt;=5,MONTH($B268)&lt;=9),VLOOKUP($A268,'Annual_Prices-Nominal'!$A$1:$AQ$39,MATCH('Forecast-Peak_OffPeak-Nominal'!AQ$2,'Annual_Prices-Nominal'!$A$2:$AQ$2,0),FALSE),0)</f>
        <v>0</v>
      </c>
      <c r="AR268" s="37">
        <f>IF(AND(MONTH($B268)&gt;=5,MONTH($B268)&lt;=9),VLOOKUP($A268,'Annual_Prices-Nominal'!$A$1:$AQ$39,MATCH('Forecast-Peak_OffPeak-Nominal'!AR$2,'Annual_Prices-Nominal'!$A$2:$AQ$2,0),FALSE),0)</f>
        <v>0</v>
      </c>
      <c r="AT268" s="83">
        <f>VLOOKUP($A268,'Annual_Prices-Nominal'!$A$4:$CH$39,MATCH('Forecast-Peak_OffPeak-Nominal'!AT$3,'Annual_Prices-Nominal'!$A$3:$CH$3,0),FALSE)</f>
        <v>30.43</v>
      </c>
      <c r="AU268" s="38">
        <f>VLOOKUP($A268,'Annual_Prices-Nominal'!$A$4:$CH$39,MATCH('Forecast-Peak_OffPeak-Nominal'!AU$3,'Annual_Prices-Nominal'!$A$3:$CH$3,0),FALSE)</f>
        <v>30.43</v>
      </c>
      <c r="AV268" s="38">
        <f>VLOOKUP($A268,'Annual_Prices-Nominal'!$A$4:$CH$39,MATCH('Forecast-Peak_OffPeak-Nominal'!AV$3,'Annual_Prices-Nominal'!$A$3:$CH$3,0),FALSE)</f>
        <v>0</v>
      </c>
      <c r="AX268" s="31">
        <f t="shared" si="32"/>
        <v>9.8269928571428569</v>
      </c>
      <c r="AY268" s="32">
        <f t="shared" si="33"/>
        <v>9.469583180987204</v>
      </c>
      <c r="AZ268" s="32">
        <f t="shared" si="34"/>
        <v>9.6330347349177341</v>
      </c>
      <c r="BA268" s="32">
        <f t="shared" si="35"/>
        <v>6.8389261744966436</v>
      </c>
      <c r="BB268" s="32">
        <f t="shared" si="36"/>
        <v>6.8036912751677852</v>
      </c>
      <c r="BC268" s="38">
        <f t="shared" si="37"/>
        <v>6.4828150572831422</v>
      </c>
      <c r="BE268" s="60">
        <v>269.86935213344094</v>
      </c>
      <c r="BF268" s="38">
        <v>358.52280819730208</v>
      </c>
      <c r="BH268" s="31">
        <f>VLOOKUP($A268,'Annual_Prices-Nominal'!$A:$CA,MATCH(BH$3,'Annual_Prices-Nominal'!$A$3:$CA$3,0),0)</f>
        <v>41</v>
      </c>
      <c r="BI268" s="31">
        <f>VLOOKUP($A268,'Annual_Prices-Nominal'!$A:$CA,MATCH(BI$3,'Annual_Prices-Nominal'!$A$3:$CA$3,0),0)</f>
        <v>0</v>
      </c>
      <c r="BJ268" s="32">
        <f>VLOOKUP($A268,'Annual_Prices-Nominal'!$A:$CA,MATCH(BJ$3,'Annual_Prices-Nominal'!$A$3:$CA$3,0),0)</f>
        <v>0</v>
      </c>
      <c r="BK268" s="32">
        <f>VLOOKUP($A268,'Annual_Prices-Nominal'!$A:$CA,MATCH(BK$3,'Annual_Prices-Nominal'!$A$3:$CA$3,0),0)</f>
        <v>15.441666666666606</v>
      </c>
      <c r="BL268" s="32">
        <f>VLOOKUP($A268,'Annual_Prices-Nominal'!$A:$CA,MATCH(BL$3,'Annual_Prices-Nominal'!$A$3:$CA$3,0),0)</f>
        <v>15.441666666666606</v>
      </c>
      <c r="BM268" s="32">
        <f>VLOOKUP($A268,'Annual_Prices-Nominal'!$A:$CA,MATCH(BM$3,'Annual_Prices-Nominal'!$A$3:$CA$3,0),0)</f>
        <v>4.6276190476190209</v>
      </c>
      <c r="BN268" s="32">
        <f>VLOOKUP($A268,'Annual_Prices-Nominal'!$A:$CA,MATCH(BN$3,'Annual_Prices-Nominal'!$A$3:$CA$3,0),0)</f>
        <v>4.6276190476190209</v>
      </c>
      <c r="BO268" s="32">
        <f>VLOOKUP($A268,'Annual_Prices-Nominal'!$A:$CA,MATCH(BO$3,'Annual_Prices-Nominal'!$A$3:$CA$3,0),0)</f>
        <v>4.6276190476190209</v>
      </c>
      <c r="BP268" s="32">
        <f>VLOOKUP($A268,'Annual_Prices-Nominal'!$A:$CA,MATCH(BP$3,'Annual_Prices-Nominal'!$A$3:$CA$3,0),0)</f>
        <v>4.6276190476190209</v>
      </c>
      <c r="BQ268" s="32">
        <f>VLOOKUP($A268,'Annual_Prices-Nominal'!$A:$CA,MATCH(BQ$3,'Annual_Prices-Nominal'!$A$3:$CA$3,0),0)</f>
        <v>15.441666666666606</v>
      </c>
      <c r="BR268" s="32">
        <f>VLOOKUP($A268,'Annual_Prices-Nominal'!$A:$CA,MATCH(BR$3,'Annual_Prices-Nominal'!$A$3:$CA$3,0),0)</f>
        <v>24.713333333333367</v>
      </c>
      <c r="BS268" s="32">
        <f>VLOOKUP($A268,'Annual_Prices-Nominal'!$A:$CA,MATCH(BS$3,'Annual_Prices-Nominal'!$A$3:$CA$3,0),0)</f>
        <v>23.159166666666692</v>
      </c>
      <c r="BT268" s="32">
        <f>VLOOKUP($A268,'Annual_Prices-Nominal'!$A:$CA,MATCH(BT$3,'Annual_Prices-Nominal'!$A$3:$CA$3,0),0)</f>
        <v>18.531547619047615</v>
      </c>
      <c r="BU268" s="32">
        <f>VLOOKUP($A268,'Annual_Prices-Nominal'!$A:$CA,MATCH(BU$3,'Annual_Prices-Nominal'!$A$3:$CA$3,0),0)</f>
        <v>18.531547619047615</v>
      </c>
      <c r="BV268" s="32">
        <f>VLOOKUP($A268,'Annual_Prices-Nominal'!$A:$CA,MATCH(BV$3,'Annual_Prices-Nominal'!$A$3:$CA$3,0),0)</f>
        <v>18.531547619047615</v>
      </c>
      <c r="BW268" s="32">
        <f>VLOOKUP($A268,'Annual_Prices-Nominal'!$A:$CA,MATCH(BW$3,'Annual_Prices-Nominal'!$A$3:$CA$3,0),0)</f>
        <v>17.394999999999754</v>
      </c>
      <c r="BX268" s="32">
        <f>VLOOKUP($A268,'Annual_Prices-Nominal'!$A:$CA,MATCH(BX$3,'Annual_Prices-Nominal'!$A$3:$CA$3,0),0)</f>
        <v>2.7069047619047524</v>
      </c>
      <c r="BY268" s="32">
        <f>VLOOKUP($A268,'Annual_Prices-Nominal'!$A:$CA,MATCH(BY$3,'Annual_Prices-Nominal'!$A$3:$CA$3,0),0)</f>
        <v>4.6276190476190209</v>
      </c>
      <c r="BZ268" s="32">
        <f>VLOOKUP($A268,'Annual_Prices-Nominal'!$A:$CA,MATCH(BZ$3,'Annual_Prices-Nominal'!$A$3:$CA$3,0),0)</f>
        <v>4.6276190476190209</v>
      </c>
      <c r="CA268" s="32">
        <f>VLOOKUP($A268,'Annual_Prices-Nominal'!$A:$CA,MATCH(CA$3,'Annual_Prices-Nominal'!$A$3:$CA$3,0),0)</f>
        <v>4.5949788452381028</v>
      </c>
      <c r="CB268" s="38">
        <f>VLOOKUP($A268,'Annual_Prices-Nominal'!$A:$CA,MATCH(CB$3,'Annual_Prices-Nominal'!$A$3:$CA$3,0),0)</f>
        <v>0.16816066666666529</v>
      </c>
      <c r="CD268" s="39">
        <f>VLOOKUP($A268,GDP!$A$8:$D$50,3,0)</f>
        <v>2.0676069714120233E-2</v>
      </c>
    </row>
    <row r="269" spans="1:82" ht="14.4" x14ac:dyDescent="0.3">
      <c r="A269" s="23">
        <f t="shared" si="38"/>
        <v>2045</v>
      </c>
      <c r="B269" s="27">
        <f t="shared" si="39"/>
        <v>52994</v>
      </c>
      <c r="C269" s="31">
        <v>45.50168</v>
      </c>
      <c r="D269" s="32">
        <v>44.566009999999999</v>
      </c>
      <c r="E269" s="32">
        <v>50.081119999999999</v>
      </c>
      <c r="F269" s="32">
        <v>48.654719999999998</v>
      </c>
      <c r="G269" s="32">
        <v>51.016080000000002</v>
      </c>
      <c r="H269" s="32">
        <v>48.668349999999997</v>
      </c>
      <c r="I269" s="32">
        <v>39.35</v>
      </c>
      <c r="J269" s="32">
        <v>40.61</v>
      </c>
      <c r="K269" s="32">
        <v>38.93</v>
      </c>
      <c r="L269" s="32">
        <v>40.15</v>
      </c>
      <c r="M269" s="32">
        <v>38.450000000000003</v>
      </c>
      <c r="N269" s="32">
        <v>39.65</v>
      </c>
      <c r="P269" s="32">
        <f>VLOOKUP($A269,'Annual_Prices-Nominal'!$A$4:$X$39,MATCH('Forecast-Peak_OffPeak-Nominal'!P$3,'Annual_Prices-Nominal'!$A$3:$X$3,0),FALSE)</f>
        <v>156.792</v>
      </c>
      <c r="Q269" s="32">
        <f>VLOOKUP($A269,'Annual_Prices-Nominal'!$A$4:$X$39,MATCH('Forecast-Peak_OffPeak-Nominal'!Q$3,'Annual_Prices-Nominal'!$A$3:$X$3,0),FALSE)</f>
        <v>158.12</v>
      </c>
      <c r="R269" s="32">
        <f>VLOOKUP($A269,'Annual_Prices-Nominal'!$A$4:$X$39,MATCH('Forecast-Peak_OffPeak-Nominal'!R$3,'Annual_Prices-Nominal'!$A$3:$X$3,0),FALSE)</f>
        <v>155.33000000000001</v>
      </c>
      <c r="S269" s="32">
        <f>VLOOKUP($A269,'Annual_Prices-Nominal'!$A$4:$X$39,MATCH('Forecast-Peak_OffPeak-Nominal'!S$3,'Annual_Prices-Nominal'!$A$3:$X$3,0),FALSE)</f>
        <v>154.39000000000001</v>
      </c>
      <c r="T269" s="32">
        <f>VLOOKUP($A269,'Annual_Prices-Nominal'!$A$4:$X$39,MATCH('Forecast-Peak_OffPeak-Nominal'!T$3,'Annual_Prices-Nominal'!$A$3:$X$3,0),FALSE)</f>
        <v>58.424589306267642</v>
      </c>
      <c r="U269" s="32">
        <f>VLOOKUP($A269,'Annual_Prices-Nominal'!$A$4:$X$39,MATCH('Forecast-Peak_OffPeak-Nominal'!U$3,'Annual_Prices-Nominal'!$A$3:$X$3,0),FALSE)</f>
        <v>57.79</v>
      </c>
      <c r="V269" s="32">
        <f>VLOOKUP($A269,'Annual_Prices-Nominal'!$A$4:$X$39,MATCH('Forecast-Peak_OffPeak-Nominal'!V$3,'Annual_Prices-Nominal'!$A$3:$X$3,0),FALSE)</f>
        <v>58.819436521739121</v>
      </c>
      <c r="W269" s="32">
        <f>VLOOKUP($A269,'Annual_Prices-Nominal'!$A$4:$X$39,MATCH('Forecast-Peak_OffPeak-Nominal'!W$3,'Annual_Prices-Nominal'!$A$3:$X$3,0),FALSE)</f>
        <v>25.18</v>
      </c>
      <c r="X269" s="32">
        <f>VLOOKUP($A269,'Annual_Prices-Nominal'!$A$4:$X$39,MATCH('Forecast-Peak_OffPeak-Nominal'!X$3,'Annual_Prices-Nominal'!$A$3:$X$3,0),FALSE)</f>
        <v>21.6</v>
      </c>
      <c r="Y269" s="38">
        <f>VLOOKUP($A269,'Annual_Prices-Nominal'!$A$4:$X$39,MATCH('Forecast-Peak_OffPeak-Nominal'!Y$3,'Annual_Prices-Nominal'!$A$3:$X$3,0),FALSE)</f>
        <v>55.015744680851064</v>
      </c>
      <c r="AA269" s="31">
        <v>5.8</v>
      </c>
      <c r="AB269" s="32">
        <v>5.43</v>
      </c>
      <c r="AC269" s="32">
        <v>5.44</v>
      </c>
      <c r="AD269" s="32">
        <v>5.94</v>
      </c>
      <c r="AE269" s="32">
        <v>5.77</v>
      </c>
      <c r="AF269" s="32">
        <v>5.72</v>
      </c>
      <c r="AG269" s="38">
        <v>0.4619280845729889</v>
      </c>
      <c r="AI269" s="32">
        <v>6.1239243196911728</v>
      </c>
      <c r="AJ269" s="38">
        <v>5.833011313915331</v>
      </c>
      <c r="AL269" s="33">
        <v>0.82659793108580404</v>
      </c>
      <c r="AM269" s="33">
        <v>1.0607801651595559</v>
      </c>
      <c r="AO269" s="34">
        <f>VLOOKUP($A269,'Annual_Prices-Nominal'!$A$4:$CH$39,MATCH('Forecast-Peak_OffPeak-Nominal'!AO$3,'Annual_Prices-Nominal'!$A$3:$CH$3,0),FALSE)</f>
        <v>2</v>
      </c>
      <c r="AP269" s="35">
        <f>VLOOKUP($A269,'Annual_Prices-Nominal'!$A$4:$CH$39,MATCH('Forecast-Peak_OffPeak-Nominal'!AP$3,'Annual_Prices-Nominal'!$A$3:$CH$3,0),FALSE)</f>
        <v>2</v>
      </c>
      <c r="AQ269" s="36">
        <f>IF(AND(MONTH($B269)&gt;=5,MONTH($B269)&lt;=9),VLOOKUP($A269,'Annual_Prices-Nominal'!$A$1:$AQ$39,MATCH('Forecast-Peak_OffPeak-Nominal'!AQ$2,'Annual_Prices-Nominal'!$A$2:$AQ$2,0),FALSE),0)</f>
        <v>0</v>
      </c>
      <c r="AR269" s="37">
        <f>IF(AND(MONTH($B269)&gt;=5,MONTH($B269)&lt;=9),VLOOKUP($A269,'Annual_Prices-Nominal'!$A$1:$AQ$39,MATCH('Forecast-Peak_OffPeak-Nominal'!AR$2,'Annual_Prices-Nominal'!$A$2:$AQ$2,0),FALSE),0)</f>
        <v>0</v>
      </c>
      <c r="AT269" s="83">
        <f>VLOOKUP($A269,'Annual_Prices-Nominal'!$A$4:$CH$39,MATCH('Forecast-Peak_OffPeak-Nominal'!AT$3,'Annual_Prices-Nominal'!$A$3:$CH$3,0),FALSE)</f>
        <v>30.43</v>
      </c>
      <c r="AU269" s="38">
        <f>VLOOKUP($A269,'Annual_Prices-Nominal'!$A$4:$CH$39,MATCH('Forecast-Peak_OffPeak-Nominal'!AU$3,'Annual_Prices-Nominal'!$A$3:$CH$3,0),FALSE)</f>
        <v>30.43</v>
      </c>
      <c r="AV269" s="38">
        <f>VLOOKUP($A269,'Annual_Prices-Nominal'!$A$4:$CH$39,MATCH('Forecast-Peak_OffPeak-Nominal'!AV$3,'Annual_Prices-Nominal'!$A$3:$CH$3,0),FALSE)</f>
        <v>0</v>
      </c>
      <c r="AX269" s="31">
        <f t="shared" si="32"/>
        <v>8.3796832412523017</v>
      </c>
      <c r="AY269" s="32">
        <f t="shared" si="33"/>
        <v>8.7554405594405598</v>
      </c>
      <c r="AZ269" s="32">
        <f t="shared" si="34"/>
        <v>8.9188951048951051</v>
      </c>
      <c r="BA269" s="32">
        <f t="shared" si="35"/>
        <v>6.819757365684576</v>
      </c>
      <c r="BB269" s="32">
        <f t="shared" si="36"/>
        <v>6.7469670710571927</v>
      </c>
      <c r="BC269" s="38">
        <f t="shared" si="37"/>
        <v>6.4730639730639732</v>
      </c>
      <c r="BE269" s="60">
        <v>269.86935213344094</v>
      </c>
      <c r="BF269" s="38">
        <v>358.52280819730208</v>
      </c>
      <c r="BH269" s="31">
        <f>VLOOKUP($A269,'Annual_Prices-Nominal'!$A:$CA,MATCH(BH$3,'Annual_Prices-Nominal'!$A$3:$CA$3,0),0)</f>
        <v>41</v>
      </c>
      <c r="BI269" s="31">
        <f>VLOOKUP($A269,'Annual_Prices-Nominal'!$A:$CA,MATCH(BI$3,'Annual_Prices-Nominal'!$A$3:$CA$3,0),0)</f>
        <v>0</v>
      </c>
      <c r="BJ269" s="32">
        <f>VLOOKUP($A269,'Annual_Prices-Nominal'!$A:$CA,MATCH(BJ$3,'Annual_Prices-Nominal'!$A$3:$CA$3,0),0)</f>
        <v>0</v>
      </c>
      <c r="BK269" s="32">
        <f>VLOOKUP($A269,'Annual_Prices-Nominal'!$A:$CA,MATCH(BK$3,'Annual_Prices-Nominal'!$A$3:$CA$3,0),0)</f>
        <v>15.441666666666606</v>
      </c>
      <c r="BL269" s="32">
        <f>VLOOKUP($A269,'Annual_Prices-Nominal'!$A:$CA,MATCH(BL$3,'Annual_Prices-Nominal'!$A$3:$CA$3,0),0)</f>
        <v>15.441666666666606</v>
      </c>
      <c r="BM269" s="32">
        <f>VLOOKUP($A269,'Annual_Prices-Nominal'!$A:$CA,MATCH(BM$3,'Annual_Prices-Nominal'!$A$3:$CA$3,0),0)</f>
        <v>4.6276190476190209</v>
      </c>
      <c r="BN269" s="32">
        <f>VLOOKUP($A269,'Annual_Prices-Nominal'!$A:$CA,MATCH(BN$3,'Annual_Prices-Nominal'!$A$3:$CA$3,0),0)</f>
        <v>4.6276190476190209</v>
      </c>
      <c r="BO269" s="32">
        <f>VLOOKUP($A269,'Annual_Prices-Nominal'!$A:$CA,MATCH(BO$3,'Annual_Prices-Nominal'!$A$3:$CA$3,0),0)</f>
        <v>4.6276190476190209</v>
      </c>
      <c r="BP269" s="32">
        <f>VLOOKUP($A269,'Annual_Prices-Nominal'!$A:$CA,MATCH(BP$3,'Annual_Prices-Nominal'!$A$3:$CA$3,0),0)</f>
        <v>4.6276190476190209</v>
      </c>
      <c r="BQ269" s="32">
        <f>VLOOKUP($A269,'Annual_Prices-Nominal'!$A:$CA,MATCH(BQ$3,'Annual_Prices-Nominal'!$A$3:$CA$3,0),0)</f>
        <v>15.441666666666606</v>
      </c>
      <c r="BR269" s="32">
        <f>VLOOKUP($A269,'Annual_Prices-Nominal'!$A:$CA,MATCH(BR$3,'Annual_Prices-Nominal'!$A$3:$CA$3,0),0)</f>
        <v>24.713333333333367</v>
      </c>
      <c r="BS269" s="32">
        <f>VLOOKUP($A269,'Annual_Prices-Nominal'!$A:$CA,MATCH(BS$3,'Annual_Prices-Nominal'!$A$3:$CA$3,0),0)</f>
        <v>23.159166666666692</v>
      </c>
      <c r="BT269" s="32">
        <f>VLOOKUP($A269,'Annual_Prices-Nominal'!$A:$CA,MATCH(BT$3,'Annual_Prices-Nominal'!$A$3:$CA$3,0),0)</f>
        <v>18.531547619047615</v>
      </c>
      <c r="BU269" s="32">
        <f>VLOOKUP($A269,'Annual_Prices-Nominal'!$A:$CA,MATCH(BU$3,'Annual_Prices-Nominal'!$A$3:$CA$3,0),0)</f>
        <v>18.531547619047615</v>
      </c>
      <c r="BV269" s="32">
        <f>VLOOKUP($A269,'Annual_Prices-Nominal'!$A:$CA,MATCH(BV$3,'Annual_Prices-Nominal'!$A$3:$CA$3,0),0)</f>
        <v>18.531547619047615</v>
      </c>
      <c r="BW269" s="32">
        <f>VLOOKUP($A269,'Annual_Prices-Nominal'!$A:$CA,MATCH(BW$3,'Annual_Prices-Nominal'!$A$3:$CA$3,0),0)</f>
        <v>17.394999999999754</v>
      </c>
      <c r="BX269" s="32">
        <f>VLOOKUP($A269,'Annual_Prices-Nominal'!$A:$CA,MATCH(BX$3,'Annual_Prices-Nominal'!$A$3:$CA$3,0),0)</f>
        <v>2.7069047619047524</v>
      </c>
      <c r="BY269" s="32">
        <f>VLOOKUP($A269,'Annual_Prices-Nominal'!$A:$CA,MATCH(BY$3,'Annual_Prices-Nominal'!$A$3:$CA$3,0),0)</f>
        <v>4.6276190476190209</v>
      </c>
      <c r="BZ269" s="32">
        <f>VLOOKUP($A269,'Annual_Prices-Nominal'!$A:$CA,MATCH(BZ$3,'Annual_Prices-Nominal'!$A$3:$CA$3,0),0)</f>
        <v>4.6276190476190209</v>
      </c>
      <c r="CA269" s="32">
        <f>VLOOKUP($A269,'Annual_Prices-Nominal'!$A:$CA,MATCH(CA$3,'Annual_Prices-Nominal'!$A$3:$CA$3,0),0)</f>
        <v>4.5949788452381028</v>
      </c>
      <c r="CB269" s="38">
        <f>VLOOKUP($A269,'Annual_Prices-Nominal'!$A:$CA,MATCH(CB$3,'Annual_Prices-Nominal'!$A$3:$CA$3,0),0)</f>
        <v>0.16816066666666529</v>
      </c>
      <c r="CD269" s="39">
        <f>VLOOKUP($A269,GDP!$A$8:$D$50,3,0)</f>
        <v>2.0676069714120233E-2</v>
      </c>
    </row>
    <row r="270" spans="1:82" ht="14.4" x14ac:dyDescent="0.3">
      <c r="A270" s="23">
        <f t="shared" si="38"/>
        <v>2045</v>
      </c>
      <c r="B270" s="27">
        <f t="shared" si="39"/>
        <v>53022</v>
      </c>
      <c r="C270" s="31">
        <v>34.226260000000003</v>
      </c>
      <c r="D270" s="32">
        <v>34.193440000000002</v>
      </c>
      <c r="E270" s="32">
        <v>42.806220000000003</v>
      </c>
      <c r="F270" s="32">
        <v>43.613460000000003</v>
      </c>
      <c r="G270" s="32">
        <v>42.977930000000001</v>
      </c>
      <c r="H270" s="32">
        <v>43.290579999999999</v>
      </c>
      <c r="I270" s="32">
        <v>37.85</v>
      </c>
      <c r="J270" s="32">
        <v>40.36</v>
      </c>
      <c r="K270" s="32">
        <v>37.29</v>
      </c>
      <c r="L270" s="32">
        <v>40.380000000000003</v>
      </c>
      <c r="M270" s="32">
        <v>36.090000000000003</v>
      </c>
      <c r="N270" s="32">
        <v>39.76</v>
      </c>
      <c r="P270" s="32">
        <f>VLOOKUP($A270,'Annual_Prices-Nominal'!$A$4:$X$39,MATCH('Forecast-Peak_OffPeak-Nominal'!P$3,'Annual_Prices-Nominal'!$A$3:$X$3,0),FALSE)</f>
        <v>156.792</v>
      </c>
      <c r="Q270" s="32">
        <f>VLOOKUP($A270,'Annual_Prices-Nominal'!$A$4:$X$39,MATCH('Forecast-Peak_OffPeak-Nominal'!Q$3,'Annual_Prices-Nominal'!$A$3:$X$3,0),FALSE)</f>
        <v>158.12</v>
      </c>
      <c r="R270" s="32">
        <f>VLOOKUP($A270,'Annual_Prices-Nominal'!$A$4:$X$39,MATCH('Forecast-Peak_OffPeak-Nominal'!R$3,'Annual_Prices-Nominal'!$A$3:$X$3,0),FALSE)</f>
        <v>155.33000000000001</v>
      </c>
      <c r="S270" s="32">
        <f>VLOOKUP($A270,'Annual_Prices-Nominal'!$A$4:$X$39,MATCH('Forecast-Peak_OffPeak-Nominal'!S$3,'Annual_Prices-Nominal'!$A$3:$X$3,0),FALSE)</f>
        <v>154.39000000000001</v>
      </c>
      <c r="T270" s="32">
        <f>VLOOKUP($A270,'Annual_Prices-Nominal'!$A$4:$X$39,MATCH('Forecast-Peak_OffPeak-Nominal'!T$3,'Annual_Prices-Nominal'!$A$3:$X$3,0),FALSE)</f>
        <v>58.424589306267642</v>
      </c>
      <c r="U270" s="32">
        <f>VLOOKUP($A270,'Annual_Prices-Nominal'!$A$4:$X$39,MATCH('Forecast-Peak_OffPeak-Nominal'!U$3,'Annual_Prices-Nominal'!$A$3:$X$3,0),FALSE)</f>
        <v>57.79</v>
      </c>
      <c r="V270" s="32">
        <f>VLOOKUP($A270,'Annual_Prices-Nominal'!$A$4:$X$39,MATCH('Forecast-Peak_OffPeak-Nominal'!V$3,'Annual_Prices-Nominal'!$A$3:$X$3,0),FALSE)</f>
        <v>58.819436521739121</v>
      </c>
      <c r="W270" s="32">
        <f>VLOOKUP($A270,'Annual_Prices-Nominal'!$A$4:$X$39,MATCH('Forecast-Peak_OffPeak-Nominal'!W$3,'Annual_Prices-Nominal'!$A$3:$X$3,0),FALSE)</f>
        <v>25.18</v>
      </c>
      <c r="X270" s="32">
        <f>VLOOKUP($A270,'Annual_Prices-Nominal'!$A$4:$X$39,MATCH('Forecast-Peak_OffPeak-Nominal'!X$3,'Annual_Prices-Nominal'!$A$3:$X$3,0),FALSE)</f>
        <v>21.6</v>
      </c>
      <c r="Y270" s="38">
        <f>VLOOKUP($A270,'Annual_Prices-Nominal'!$A$4:$X$39,MATCH('Forecast-Peak_OffPeak-Nominal'!Y$3,'Annual_Prices-Nominal'!$A$3:$X$3,0),FALSE)</f>
        <v>55.015744680851064</v>
      </c>
      <c r="AA270" s="31">
        <v>5.82</v>
      </c>
      <c r="AB270" s="32">
        <v>5.26</v>
      </c>
      <c r="AC270" s="32">
        <v>4.18</v>
      </c>
      <c r="AD270" s="32">
        <v>5.76</v>
      </c>
      <c r="AE270" s="32">
        <v>5.8</v>
      </c>
      <c r="AF270" s="32">
        <v>5.49</v>
      </c>
      <c r="AG270" s="38">
        <v>0.4619280845729889</v>
      </c>
      <c r="AI270" s="32">
        <v>6.1463741410210027</v>
      </c>
      <c r="AJ270" s="38">
        <v>5.8554611352451609</v>
      </c>
      <c r="AL270" s="33">
        <v>0.82520303011801888</v>
      </c>
      <c r="AM270" s="33">
        <v>1.0593852641917707</v>
      </c>
      <c r="AO270" s="34">
        <f>VLOOKUP($A270,'Annual_Prices-Nominal'!$A$4:$CH$39,MATCH('Forecast-Peak_OffPeak-Nominal'!AO$3,'Annual_Prices-Nominal'!$A$3:$CH$3,0),FALSE)</f>
        <v>2</v>
      </c>
      <c r="AP270" s="35">
        <f>VLOOKUP($A270,'Annual_Prices-Nominal'!$A$4:$CH$39,MATCH('Forecast-Peak_OffPeak-Nominal'!AP$3,'Annual_Prices-Nominal'!$A$3:$CH$3,0),FALSE)</f>
        <v>2</v>
      </c>
      <c r="AQ270" s="36">
        <f>IF(AND(MONTH($B270)&gt;=5,MONTH($B270)&lt;=9),VLOOKUP($A270,'Annual_Prices-Nominal'!$A$1:$AQ$39,MATCH('Forecast-Peak_OffPeak-Nominal'!AQ$2,'Annual_Prices-Nominal'!$A$2:$AQ$2,0),FALSE),0)</f>
        <v>0</v>
      </c>
      <c r="AR270" s="37">
        <f>IF(AND(MONTH($B270)&gt;=5,MONTH($B270)&lt;=9),VLOOKUP($A270,'Annual_Prices-Nominal'!$A$1:$AQ$39,MATCH('Forecast-Peak_OffPeak-Nominal'!AR$2,'Annual_Prices-Nominal'!$A$2:$AQ$2,0),FALSE),0)</f>
        <v>0</v>
      </c>
      <c r="AT270" s="83">
        <f>VLOOKUP($A270,'Annual_Prices-Nominal'!$A$4:$CH$39,MATCH('Forecast-Peak_OffPeak-Nominal'!AT$3,'Annual_Prices-Nominal'!$A$3:$CH$3,0),FALSE)</f>
        <v>30.43</v>
      </c>
      <c r="AU270" s="38">
        <f>VLOOKUP($A270,'Annual_Prices-Nominal'!$A$4:$CH$39,MATCH('Forecast-Peak_OffPeak-Nominal'!AU$3,'Annual_Prices-Nominal'!$A$3:$CH$3,0),FALSE)</f>
        <v>30.43</v>
      </c>
      <c r="AV270" s="38">
        <f>VLOOKUP($A270,'Annual_Prices-Nominal'!$A$4:$CH$39,MATCH('Forecast-Peak_OffPeak-Nominal'!AV$3,'Annual_Prices-Nominal'!$A$3:$CH$3,0),FALSE)</f>
        <v>0</v>
      </c>
      <c r="AX270" s="31">
        <f t="shared" si="32"/>
        <v>6.506893536121674</v>
      </c>
      <c r="AY270" s="32">
        <f t="shared" si="33"/>
        <v>7.7971256830601092</v>
      </c>
      <c r="AZ270" s="32">
        <f t="shared" si="34"/>
        <v>7.8284025500910746</v>
      </c>
      <c r="BA270" s="32">
        <f t="shared" si="35"/>
        <v>6.5258620689655178</v>
      </c>
      <c r="BB270" s="32">
        <f t="shared" si="36"/>
        <v>6.4293103448275861</v>
      </c>
      <c r="BC270" s="38">
        <f t="shared" si="37"/>
        <v>6.2656250000000009</v>
      </c>
      <c r="BE270" s="60">
        <v>269.86935213344094</v>
      </c>
      <c r="BF270" s="38">
        <v>358.52280819730208</v>
      </c>
      <c r="BH270" s="31">
        <f>VLOOKUP($A270,'Annual_Prices-Nominal'!$A:$CA,MATCH(BH$3,'Annual_Prices-Nominal'!$A$3:$CA$3,0),0)</f>
        <v>41</v>
      </c>
      <c r="BI270" s="31">
        <f>VLOOKUP($A270,'Annual_Prices-Nominal'!$A:$CA,MATCH(BI$3,'Annual_Prices-Nominal'!$A$3:$CA$3,0),0)</f>
        <v>0</v>
      </c>
      <c r="BJ270" s="32">
        <f>VLOOKUP($A270,'Annual_Prices-Nominal'!$A:$CA,MATCH(BJ$3,'Annual_Prices-Nominal'!$A$3:$CA$3,0),0)</f>
        <v>0</v>
      </c>
      <c r="BK270" s="32">
        <f>VLOOKUP($A270,'Annual_Prices-Nominal'!$A:$CA,MATCH(BK$3,'Annual_Prices-Nominal'!$A$3:$CA$3,0),0)</f>
        <v>15.441666666666606</v>
      </c>
      <c r="BL270" s="32">
        <f>VLOOKUP($A270,'Annual_Prices-Nominal'!$A:$CA,MATCH(BL$3,'Annual_Prices-Nominal'!$A$3:$CA$3,0),0)</f>
        <v>15.441666666666606</v>
      </c>
      <c r="BM270" s="32">
        <f>VLOOKUP($A270,'Annual_Prices-Nominal'!$A:$CA,MATCH(BM$3,'Annual_Prices-Nominal'!$A$3:$CA$3,0),0)</f>
        <v>4.6276190476190209</v>
      </c>
      <c r="BN270" s="32">
        <f>VLOOKUP($A270,'Annual_Prices-Nominal'!$A:$CA,MATCH(BN$3,'Annual_Prices-Nominal'!$A$3:$CA$3,0),0)</f>
        <v>4.6276190476190209</v>
      </c>
      <c r="BO270" s="32">
        <f>VLOOKUP($A270,'Annual_Prices-Nominal'!$A:$CA,MATCH(BO$3,'Annual_Prices-Nominal'!$A$3:$CA$3,0),0)</f>
        <v>4.6276190476190209</v>
      </c>
      <c r="BP270" s="32">
        <f>VLOOKUP($A270,'Annual_Prices-Nominal'!$A:$CA,MATCH(BP$3,'Annual_Prices-Nominal'!$A$3:$CA$3,0),0)</f>
        <v>4.6276190476190209</v>
      </c>
      <c r="BQ270" s="32">
        <f>VLOOKUP($A270,'Annual_Prices-Nominal'!$A:$CA,MATCH(BQ$3,'Annual_Prices-Nominal'!$A$3:$CA$3,0),0)</f>
        <v>15.441666666666606</v>
      </c>
      <c r="BR270" s="32">
        <f>VLOOKUP($A270,'Annual_Prices-Nominal'!$A:$CA,MATCH(BR$3,'Annual_Prices-Nominal'!$A$3:$CA$3,0),0)</f>
        <v>24.713333333333367</v>
      </c>
      <c r="BS270" s="32">
        <f>VLOOKUP($A270,'Annual_Prices-Nominal'!$A:$CA,MATCH(BS$3,'Annual_Prices-Nominal'!$A$3:$CA$3,0),0)</f>
        <v>23.159166666666692</v>
      </c>
      <c r="BT270" s="32">
        <f>VLOOKUP($A270,'Annual_Prices-Nominal'!$A:$CA,MATCH(BT$3,'Annual_Prices-Nominal'!$A$3:$CA$3,0),0)</f>
        <v>18.531547619047615</v>
      </c>
      <c r="BU270" s="32">
        <f>VLOOKUP($A270,'Annual_Prices-Nominal'!$A:$CA,MATCH(BU$3,'Annual_Prices-Nominal'!$A$3:$CA$3,0),0)</f>
        <v>18.531547619047615</v>
      </c>
      <c r="BV270" s="32">
        <f>VLOOKUP($A270,'Annual_Prices-Nominal'!$A:$CA,MATCH(BV$3,'Annual_Prices-Nominal'!$A$3:$CA$3,0),0)</f>
        <v>18.531547619047615</v>
      </c>
      <c r="BW270" s="32">
        <f>VLOOKUP($A270,'Annual_Prices-Nominal'!$A:$CA,MATCH(BW$3,'Annual_Prices-Nominal'!$A$3:$CA$3,0),0)</f>
        <v>17.394999999999754</v>
      </c>
      <c r="BX270" s="32">
        <f>VLOOKUP($A270,'Annual_Prices-Nominal'!$A:$CA,MATCH(BX$3,'Annual_Prices-Nominal'!$A$3:$CA$3,0),0)</f>
        <v>2.7069047619047524</v>
      </c>
      <c r="BY270" s="32">
        <f>VLOOKUP($A270,'Annual_Prices-Nominal'!$A:$CA,MATCH(BY$3,'Annual_Prices-Nominal'!$A$3:$CA$3,0),0)</f>
        <v>4.6276190476190209</v>
      </c>
      <c r="BZ270" s="32">
        <f>VLOOKUP($A270,'Annual_Prices-Nominal'!$A:$CA,MATCH(BZ$3,'Annual_Prices-Nominal'!$A$3:$CA$3,0),0)</f>
        <v>4.6276190476190209</v>
      </c>
      <c r="CA270" s="32">
        <f>VLOOKUP($A270,'Annual_Prices-Nominal'!$A:$CA,MATCH(CA$3,'Annual_Prices-Nominal'!$A$3:$CA$3,0),0)</f>
        <v>4.5949788452381028</v>
      </c>
      <c r="CB270" s="38">
        <f>VLOOKUP($A270,'Annual_Prices-Nominal'!$A:$CA,MATCH(CB$3,'Annual_Prices-Nominal'!$A$3:$CA$3,0),0)</f>
        <v>0.16816066666666529</v>
      </c>
      <c r="CD270" s="39">
        <f>VLOOKUP($A270,GDP!$A$8:$D$50,3,0)</f>
        <v>2.0676069714120233E-2</v>
      </c>
    </row>
    <row r="271" spans="1:82" ht="14.4" x14ac:dyDescent="0.3">
      <c r="A271" s="23">
        <f t="shared" si="38"/>
        <v>2045</v>
      </c>
      <c r="B271" s="27">
        <f t="shared" si="39"/>
        <v>53053</v>
      </c>
      <c r="C271" s="31">
        <v>37.71622</v>
      </c>
      <c r="D271" s="32">
        <v>37.13747</v>
      </c>
      <c r="E271" s="32">
        <v>42.779400000000003</v>
      </c>
      <c r="F271" s="32">
        <v>41.30077</v>
      </c>
      <c r="G271" s="32">
        <v>42.945180000000001</v>
      </c>
      <c r="H271" s="32">
        <v>40.982999999999997</v>
      </c>
      <c r="I271" s="32">
        <v>36.46</v>
      </c>
      <c r="J271" s="32">
        <v>37.75</v>
      </c>
      <c r="K271" s="32">
        <v>36.33</v>
      </c>
      <c r="L271" s="32">
        <v>37.76</v>
      </c>
      <c r="M271" s="32">
        <v>35.49</v>
      </c>
      <c r="N271" s="32">
        <v>36.909999999999997</v>
      </c>
      <c r="P271" s="32">
        <f>VLOOKUP($A271,'Annual_Prices-Nominal'!$A$4:$X$39,MATCH('Forecast-Peak_OffPeak-Nominal'!P$3,'Annual_Prices-Nominal'!$A$3:$X$3,0),FALSE)</f>
        <v>156.792</v>
      </c>
      <c r="Q271" s="32">
        <f>VLOOKUP($A271,'Annual_Prices-Nominal'!$A$4:$X$39,MATCH('Forecast-Peak_OffPeak-Nominal'!Q$3,'Annual_Prices-Nominal'!$A$3:$X$3,0),FALSE)</f>
        <v>158.12</v>
      </c>
      <c r="R271" s="32">
        <f>VLOOKUP($A271,'Annual_Prices-Nominal'!$A$4:$X$39,MATCH('Forecast-Peak_OffPeak-Nominal'!R$3,'Annual_Prices-Nominal'!$A$3:$X$3,0),FALSE)</f>
        <v>155.33000000000001</v>
      </c>
      <c r="S271" s="32">
        <f>VLOOKUP($A271,'Annual_Prices-Nominal'!$A$4:$X$39,MATCH('Forecast-Peak_OffPeak-Nominal'!S$3,'Annual_Prices-Nominal'!$A$3:$X$3,0),FALSE)</f>
        <v>154.39000000000001</v>
      </c>
      <c r="T271" s="32">
        <f>VLOOKUP($A271,'Annual_Prices-Nominal'!$A$4:$X$39,MATCH('Forecast-Peak_OffPeak-Nominal'!T$3,'Annual_Prices-Nominal'!$A$3:$X$3,0),FALSE)</f>
        <v>58.424589306267642</v>
      </c>
      <c r="U271" s="32">
        <f>VLOOKUP($A271,'Annual_Prices-Nominal'!$A$4:$X$39,MATCH('Forecast-Peak_OffPeak-Nominal'!U$3,'Annual_Prices-Nominal'!$A$3:$X$3,0),FALSE)</f>
        <v>57.79</v>
      </c>
      <c r="V271" s="32">
        <f>VLOOKUP($A271,'Annual_Prices-Nominal'!$A$4:$X$39,MATCH('Forecast-Peak_OffPeak-Nominal'!V$3,'Annual_Prices-Nominal'!$A$3:$X$3,0),FALSE)</f>
        <v>58.819436521739121</v>
      </c>
      <c r="W271" s="32">
        <f>VLOOKUP($A271,'Annual_Prices-Nominal'!$A$4:$X$39,MATCH('Forecast-Peak_OffPeak-Nominal'!W$3,'Annual_Prices-Nominal'!$A$3:$X$3,0),FALSE)</f>
        <v>25.18</v>
      </c>
      <c r="X271" s="32">
        <f>VLOOKUP($A271,'Annual_Prices-Nominal'!$A$4:$X$39,MATCH('Forecast-Peak_OffPeak-Nominal'!X$3,'Annual_Prices-Nominal'!$A$3:$X$3,0),FALSE)</f>
        <v>21.6</v>
      </c>
      <c r="Y271" s="38">
        <f>VLOOKUP($A271,'Annual_Prices-Nominal'!$A$4:$X$39,MATCH('Forecast-Peak_OffPeak-Nominal'!Y$3,'Annual_Prices-Nominal'!$A$3:$X$3,0),FALSE)</f>
        <v>55.015744680851064</v>
      </c>
      <c r="AA271" s="31">
        <v>5.32</v>
      </c>
      <c r="AB271" s="32">
        <v>4.8600000000000003</v>
      </c>
      <c r="AC271" s="32">
        <v>5.01</v>
      </c>
      <c r="AD271" s="32">
        <v>5.23</v>
      </c>
      <c r="AE271" s="32">
        <v>5.3</v>
      </c>
      <c r="AF271" s="32">
        <v>5.03</v>
      </c>
      <c r="AG271" s="38">
        <v>0.4619280845729889</v>
      </c>
      <c r="AI271" s="32">
        <v>5.6458775664481129</v>
      </c>
      <c r="AJ271" s="38">
        <v>5.3549645606722711</v>
      </c>
      <c r="AL271" s="33">
        <v>0.81362376566961991</v>
      </c>
      <c r="AM271" s="33">
        <v>1.0478059997433715</v>
      </c>
      <c r="AO271" s="34">
        <f>VLOOKUP($A271,'Annual_Prices-Nominal'!$A$4:$CH$39,MATCH('Forecast-Peak_OffPeak-Nominal'!AO$3,'Annual_Prices-Nominal'!$A$3:$CH$3,0),FALSE)</f>
        <v>2</v>
      </c>
      <c r="AP271" s="35">
        <f>VLOOKUP($A271,'Annual_Prices-Nominal'!$A$4:$CH$39,MATCH('Forecast-Peak_OffPeak-Nominal'!AP$3,'Annual_Prices-Nominal'!$A$3:$CH$3,0),FALSE)</f>
        <v>2</v>
      </c>
      <c r="AQ271" s="36">
        <f>IF(AND(MONTH($B271)&gt;=5,MONTH($B271)&lt;=9),VLOOKUP($A271,'Annual_Prices-Nominal'!$A$1:$AQ$39,MATCH('Forecast-Peak_OffPeak-Nominal'!AQ$2,'Annual_Prices-Nominal'!$A$2:$AQ$2,0),FALSE),0)</f>
        <v>0</v>
      </c>
      <c r="AR271" s="37">
        <f>IF(AND(MONTH($B271)&gt;=5,MONTH($B271)&lt;=9),VLOOKUP($A271,'Annual_Prices-Nominal'!$A$1:$AQ$39,MATCH('Forecast-Peak_OffPeak-Nominal'!AR$2,'Annual_Prices-Nominal'!$A$2:$AQ$2,0),FALSE),0)</f>
        <v>0</v>
      </c>
      <c r="AT271" s="83">
        <f>VLOOKUP($A271,'Annual_Prices-Nominal'!$A$4:$CH$39,MATCH('Forecast-Peak_OffPeak-Nominal'!AT$3,'Annual_Prices-Nominal'!$A$3:$CH$3,0),FALSE)</f>
        <v>30.43</v>
      </c>
      <c r="AU271" s="38">
        <f>VLOOKUP($A271,'Annual_Prices-Nominal'!$A$4:$CH$39,MATCH('Forecast-Peak_OffPeak-Nominal'!AU$3,'Annual_Prices-Nominal'!$A$3:$CH$3,0),FALSE)</f>
        <v>30.43</v>
      </c>
      <c r="AV271" s="38">
        <f>VLOOKUP($A271,'Annual_Prices-Nominal'!$A$4:$CH$39,MATCH('Forecast-Peak_OffPeak-Nominal'!AV$3,'Annual_Prices-Nominal'!$A$3:$CH$3,0),FALSE)</f>
        <v>0</v>
      </c>
      <c r="AX271" s="31">
        <f t="shared" si="32"/>
        <v>7.7605390946502055</v>
      </c>
      <c r="AY271" s="32">
        <f t="shared" si="33"/>
        <v>8.5048508946322077</v>
      </c>
      <c r="AZ271" s="32">
        <f t="shared" si="34"/>
        <v>8.5378091451292235</v>
      </c>
      <c r="BA271" s="32">
        <f t="shared" si="35"/>
        <v>6.879245283018868</v>
      </c>
      <c r="BB271" s="32">
        <f t="shared" si="36"/>
        <v>6.8547169811320749</v>
      </c>
      <c r="BC271" s="38">
        <f t="shared" si="37"/>
        <v>6.7858508604206502</v>
      </c>
      <c r="BE271" s="60">
        <v>269.86935213344094</v>
      </c>
      <c r="BF271" s="38">
        <v>358.52280819730208</v>
      </c>
      <c r="BH271" s="31">
        <f>VLOOKUP($A271,'Annual_Prices-Nominal'!$A:$CA,MATCH(BH$3,'Annual_Prices-Nominal'!$A$3:$CA$3,0),0)</f>
        <v>41</v>
      </c>
      <c r="BI271" s="31">
        <f>VLOOKUP($A271,'Annual_Prices-Nominal'!$A:$CA,MATCH(BI$3,'Annual_Prices-Nominal'!$A$3:$CA$3,0),0)</f>
        <v>0</v>
      </c>
      <c r="BJ271" s="32">
        <f>VLOOKUP($A271,'Annual_Prices-Nominal'!$A:$CA,MATCH(BJ$3,'Annual_Prices-Nominal'!$A$3:$CA$3,0),0)</f>
        <v>0</v>
      </c>
      <c r="BK271" s="32">
        <f>VLOOKUP($A271,'Annual_Prices-Nominal'!$A:$CA,MATCH(BK$3,'Annual_Prices-Nominal'!$A$3:$CA$3,0),0)</f>
        <v>15.441666666666606</v>
      </c>
      <c r="BL271" s="32">
        <f>VLOOKUP($A271,'Annual_Prices-Nominal'!$A:$CA,MATCH(BL$3,'Annual_Prices-Nominal'!$A$3:$CA$3,0),0)</f>
        <v>15.441666666666606</v>
      </c>
      <c r="BM271" s="32">
        <f>VLOOKUP($A271,'Annual_Prices-Nominal'!$A:$CA,MATCH(BM$3,'Annual_Prices-Nominal'!$A$3:$CA$3,0),0)</f>
        <v>4.6276190476190209</v>
      </c>
      <c r="BN271" s="32">
        <f>VLOOKUP($A271,'Annual_Prices-Nominal'!$A:$CA,MATCH(BN$3,'Annual_Prices-Nominal'!$A$3:$CA$3,0),0)</f>
        <v>4.6276190476190209</v>
      </c>
      <c r="BO271" s="32">
        <f>VLOOKUP($A271,'Annual_Prices-Nominal'!$A:$CA,MATCH(BO$3,'Annual_Prices-Nominal'!$A$3:$CA$3,0),0)</f>
        <v>4.6276190476190209</v>
      </c>
      <c r="BP271" s="32">
        <f>VLOOKUP($A271,'Annual_Prices-Nominal'!$A:$CA,MATCH(BP$3,'Annual_Prices-Nominal'!$A$3:$CA$3,0),0)</f>
        <v>4.6276190476190209</v>
      </c>
      <c r="BQ271" s="32">
        <f>VLOOKUP($A271,'Annual_Prices-Nominal'!$A:$CA,MATCH(BQ$3,'Annual_Prices-Nominal'!$A$3:$CA$3,0),0)</f>
        <v>15.441666666666606</v>
      </c>
      <c r="BR271" s="32">
        <f>VLOOKUP($A271,'Annual_Prices-Nominal'!$A:$CA,MATCH(BR$3,'Annual_Prices-Nominal'!$A$3:$CA$3,0),0)</f>
        <v>24.713333333333367</v>
      </c>
      <c r="BS271" s="32">
        <f>VLOOKUP($A271,'Annual_Prices-Nominal'!$A:$CA,MATCH(BS$3,'Annual_Prices-Nominal'!$A$3:$CA$3,0),0)</f>
        <v>23.159166666666692</v>
      </c>
      <c r="BT271" s="32">
        <f>VLOOKUP($A271,'Annual_Prices-Nominal'!$A:$CA,MATCH(BT$3,'Annual_Prices-Nominal'!$A$3:$CA$3,0),0)</f>
        <v>18.531547619047615</v>
      </c>
      <c r="BU271" s="32">
        <f>VLOOKUP($A271,'Annual_Prices-Nominal'!$A:$CA,MATCH(BU$3,'Annual_Prices-Nominal'!$A$3:$CA$3,0),0)</f>
        <v>18.531547619047615</v>
      </c>
      <c r="BV271" s="32">
        <f>VLOOKUP($A271,'Annual_Prices-Nominal'!$A:$CA,MATCH(BV$3,'Annual_Prices-Nominal'!$A$3:$CA$3,0),0)</f>
        <v>18.531547619047615</v>
      </c>
      <c r="BW271" s="32">
        <f>VLOOKUP($A271,'Annual_Prices-Nominal'!$A:$CA,MATCH(BW$3,'Annual_Prices-Nominal'!$A$3:$CA$3,0),0)</f>
        <v>17.394999999999754</v>
      </c>
      <c r="BX271" s="32">
        <f>VLOOKUP($A271,'Annual_Prices-Nominal'!$A:$CA,MATCH(BX$3,'Annual_Prices-Nominal'!$A$3:$CA$3,0),0)</f>
        <v>2.7069047619047524</v>
      </c>
      <c r="BY271" s="32">
        <f>VLOOKUP($A271,'Annual_Prices-Nominal'!$A:$CA,MATCH(BY$3,'Annual_Prices-Nominal'!$A$3:$CA$3,0),0)</f>
        <v>4.6276190476190209</v>
      </c>
      <c r="BZ271" s="32">
        <f>VLOOKUP($A271,'Annual_Prices-Nominal'!$A:$CA,MATCH(BZ$3,'Annual_Prices-Nominal'!$A$3:$CA$3,0),0)</f>
        <v>4.6276190476190209</v>
      </c>
      <c r="CA271" s="32">
        <f>VLOOKUP($A271,'Annual_Prices-Nominal'!$A:$CA,MATCH(CA$3,'Annual_Prices-Nominal'!$A$3:$CA$3,0),0)</f>
        <v>4.5949788452381028</v>
      </c>
      <c r="CB271" s="38">
        <f>VLOOKUP($A271,'Annual_Prices-Nominal'!$A:$CA,MATCH(CB$3,'Annual_Prices-Nominal'!$A$3:$CA$3,0),0)</f>
        <v>0.16816066666666529</v>
      </c>
      <c r="CD271" s="39">
        <f>VLOOKUP($A271,GDP!$A$8:$D$50,3,0)</f>
        <v>2.0676069714120233E-2</v>
      </c>
    </row>
    <row r="272" spans="1:82" ht="14.4" x14ac:dyDescent="0.3">
      <c r="A272" s="23">
        <f t="shared" si="38"/>
        <v>2045</v>
      </c>
      <c r="B272" s="27">
        <f t="shared" si="39"/>
        <v>53083</v>
      </c>
      <c r="C272" s="31">
        <v>42.548830000000002</v>
      </c>
      <c r="D272" s="32">
        <v>38.612650000000002</v>
      </c>
      <c r="E272" s="32">
        <v>50.650930000000002</v>
      </c>
      <c r="F272" s="32">
        <v>45.219619999999999</v>
      </c>
      <c r="G272" s="32">
        <v>50.651420000000002</v>
      </c>
      <c r="H272" s="32">
        <v>44.268230000000003</v>
      </c>
      <c r="I272" s="32">
        <v>40.22</v>
      </c>
      <c r="J272" s="32">
        <v>39.36</v>
      </c>
      <c r="K272" s="32">
        <v>40</v>
      </c>
      <c r="L272" s="32">
        <v>39.17</v>
      </c>
      <c r="M272" s="32">
        <v>39.119999999999997</v>
      </c>
      <c r="N272" s="32">
        <v>38.74</v>
      </c>
      <c r="P272" s="32">
        <f>VLOOKUP($A272,'Annual_Prices-Nominal'!$A$4:$X$39,MATCH('Forecast-Peak_OffPeak-Nominal'!P$3,'Annual_Prices-Nominal'!$A$3:$X$3,0),FALSE)</f>
        <v>156.792</v>
      </c>
      <c r="Q272" s="32">
        <f>VLOOKUP($A272,'Annual_Prices-Nominal'!$A$4:$X$39,MATCH('Forecast-Peak_OffPeak-Nominal'!Q$3,'Annual_Prices-Nominal'!$A$3:$X$3,0),FALSE)</f>
        <v>158.12</v>
      </c>
      <c r="R272" s="32">
        <f>VLOOKUP($A272,'Annual_Prices-Nominal'!$A$4:$X$39,MATCH('Forecast-Peak_OffPeak-Nominal'!R$3,'Annual_Prices-Nominal'!$A$3:$X$3,0),FALSE)</f>
        <v>155.33000000000001</v>
      </c>
      <c r="S272" s="32">
        <f>VLOOKUP($A272,'Annual_Prices-Nominal'!$A$4:$X$39,MATCH('Forecast-Peak_OffPeak-Nominal'!S$3,'Annual_Prices-Nominal'!$A$3:$X$3,0),FALSE)</f>
        <v>154.39000000000001</v>
      </c>
      <c r="T272" s="32">
        <f>VLOOKUP($A272,'Annual_Prices-Nominal'!$A$4:$X$39,MATCH('Forecast-Peak_OffPeak-Nominal'!T$3,'Annual_Prices-Nominal'!$A$3:$X$3,0),FALSE)</f>
        <v>58.424589306267642</v>
      </c>
      <c r="U272" s="32">
        <f>VLOOKUP($A272,'Annual_Prices-Nominal'!$A$4:$X$39,MATCH('Forecast-Peak_OffPeak-Nominal'!U$3,'Annual_Prices-Nominal'!$A$3:$X$3,0),FALSE)</f>
        <v>57.79</v>
      </c>
      <c r="V272" s="32">
        <f>VLOOKUP($A272,'Annual_Prices-Nominal'!$A$4:$X$39,MATCH('Forecast-Peak_OffPeak-Nominal'!V$3,'Annual_Prices-Nominal'!$A$3:$X$3,0),FALSE)</f>
        <v>58.819436521739121</v>
      </c>
      <c r="W272" s="32">
        <f>VLOOKUP($A272,'Annual_Prices-Nominal'!$A$4:$X$39,MATCH('Forecast-Peak_OffPeak-Nominal'!W$3,'Annual_Prices-Nominal'!$A$3:$X$3,0),FALSE)</f>
        <v>25.18</v>
      </c>
      <c r="X272" s="32">
        <f>VLOOKUP($A272,'Annual_Prices-Nominal'!$A$4:$X$39,MATCH('Forecast-Peak_OffPeak-Nominal'!X$3,'Annual_Prices-Nominal'!$A$3:$X$3,0),FALSE)</f>
        <v>21.6</v>
      </c>
      <c r="Y272" s="38">
        <f>VLOOKUP($A272,'Annual_Prices-Nominal'!$A$4:$X$39,MATCH('Forecast-Peak_OffPeak-Nominal'!Y$3,'Annual_Prices-Nominal'!$A$3:$X$3,0),FALSE)</f>
        <v>55.015744680851064</v>
      </c>
      <c r="AA272" s="31">
        <v>5.35</v>
      </c>
      <c r="AB272" s="32">
        <v>4.9400000000000004</v>
      </c>
      <c r="AC272" s="32">
        <v>4.63</v>
      </c>
      <c r="AD272" s="32">
        <v>5.3</v>
      </c>
      <c r="AE272" s="32">
        <v>5.34</v>
      </c>
      <c r="AF272" s="32">
        <v>5.16</v>
      </c>
      <c r="AG272" s="38">
        <v>0.4619280845729889</v>
      </c>
      <c r="AI272" s="32">
        <v>5.681554969965223</v>
      </c>
      <c r="AJ272" s="38">
        <v>5.3906419641893812</v>
      </c>
      <c r="AL272" s="33">
        <v>0.80415209173280211</v>
      </c>
      <c r="AM272" s="33">
        <v>1.0383343258065538</v>
      </c>
      <c r="AO272" s="34">
        <f>VLOOKUP($A272,'Annual_Prices-Nominal'!$A$4:$CH$39,MATCH('Forecast-Peak_OffPeak-Nominal'!AO$3,'Annual_Prices-Nominal'!$A$3:$CH$3,0),FALSE)</f>
        <v>2</v>
      </c>
      <c r="AP272" s="35">
        <f>VLOOKUP($A272,'Annual_Prices-Nominal'!$A$4:$CH$39,MATCH('Forecast-Peak_OffPeak-Nominal'!AP$3,'Annual_Prices-Nominal'!$A$3:$CH$3,0),FALSE)</f>
        <v>2</v>
      </c>
      <c r="AQ272" s="36">
        <f>IF(AND(MONTH($B272)&gt;=5,MONTH($B272)&lt;=9),VLOOKUP($A272,'Annual_Prices-Nominal'!$A$1:$AQ$39,MATCH('Forecast-Peak_OffPeak-Nominal'!AQ$2,'Annual_Prices-Nominal'!$A$2:$AQ$2,0),FALSE),0)</f>
        <v>365</v>
      </c>
      <c r="AR272" s="37">
        <f>IF(AND(MONTH($B272)&gt;=5,MONTH($B272)&lt;=9),VLOOKUP($A272,'Annual_Prices-Nominal'!$A$1:$AQ$39,MATCH('Forecast-Peak_OffPeak-Nominal'!AR$2,'Annual_Prices-Nominal'!$A$2:$AQ$2,0),FALSE),0)</f>
        <v>2500</v>
      </c>
      <c r="AT272" s="83">
        <f>VLOOKUP($A272,'Annual_Prices-Nominal'!$A$4:$CH$39,MATCH('Forecast-Peak_OffPeak-Nominal'!AT$3,'Annual_Prices-Nominal'!$A$3:$CH$3,0),FALSE)</f>
        <v>30.43</v>
      </c>
      <c r="AU272" s="38">
        <f>VLOOKUP($A272,'Annual_Prices-Nominal'!$A$4:$CH$39,MATCH('Forecast-Peak_OffPeak-Nominal'!AU$3,'Annual_Prices-Nominal'!$A$3:$CH$3,0),FALSE)</f>
        <v>30.43</v>
      </c>
      <c r="AV272" s="38">
        <f>VLOOKUP($A272,'Annual_Prices-Nominal'!$A$4:$CH$39,MATCH('Forecast-Peak_OffPeak-Nominal'!AV$3,'Annual_Prices-Nominal'!$A$3:$CH$3,0),FALSE)</f>
        <v>0</v>
      </c>
      <c r="AX272" s="31">
        <f t="shared" si="32"/>
        <v>8.6131234817813755</v>
      </c>
      <c r="AY272" s="32">
        <f t="shared" si="33"/>
        <v>9.8160717054263564</v>
      </c>
      <c r="AZ272" s="32">
        <f t="shared" si="34"/>
        <v>9.8161666666666676</v>
      </c>
      <c r="BA272" s="32">
        <f t="shared" si="35"/>
        <v>7.5318352059925093</v>
      </c>
      <c r="BB272" s="32">
        <f t="shared" si="36"/>
        <v>7.4906367041198507</v>
      </c>
      <c r="BC272" s="38">
        <f t="shared" si="37"/>
        <v>7.3811320754716983</v>
      </c>
      <c r="BE272" s="60">
        <v>269.86935213344094</v>
      </c>
      <c r="BF272" s="38">
        <v>358.52280819730208</v>
      </c>
      <c r="BH272" s="31">
        <f>VLOOKUP($A272,'Annual_Prices-Nominal'!$A:$CA,MATCH(BH$3,'Annual_Prices-Nominal'!$A$3:$CA$3,0),0)</f>
        <v>41</v>
      </c>
      <c r="BI272" s="31">
        <f>VLOOKUP($A272,'Annual_Prices-Nominal'!$A:$CA,MATCH(BI$3,'Annual_Prices-Nominal'!$A$3:$CA$3,0),0)</f>
        <v>0</v>
      </c>
      <c r="BJ272" s="32">
        <f>VLOOKUP($A272,'Annual_Prices-Nominal'!$A:$CA,MATCH(BJ$3,'Annual_Prices-Nominal'!$A$3:$CA$3,0),0)</f>
        <v>0</v>
      </c>
      <c r="BK272" s="32">
        <f>VLOOKUP($A272,'Annual_Prices-Nominal'!$A:$CA,MATCH(BK$3,'Annual_Prices-Nominal'!$A$3:$CA$3,0),0)</f>
        <v>15.441666666666606</v>
      </c>
      <c r="BL272" s="32">
        <f>VLOOKUP($A272,'Annual_Prices-Nominal'!$A:$CA,MATCH(BL$3,'Annual_Prices-Nominal'!$A$3:$CA$3,0),0)</f>
        <v>15.441666666666606</v>
      </c>
      <c r="BM272" s="32">
        <f>VLOOKUP($A272,'Annual_Prices-Nominal'!$A:$CA,MATCH(BM$3,'Annual_Prices-Nominal'!$A$3:$CA$3,0),0)</f>
        <v>4.6276190476190209</v>
      </c>
      <c r="BN272" s="32">
        <f>VLOOKUP($A272,'Annual_Prices-Nominal'!$A:$CA,MATCH(BN$3,'Annual_Prices-Nominal'!$A$3:$CA$3,0),0)</f>
        <v>4.6276190476190209</v>
      </c>
      <c r="BO272" s="32">
        <f>VLOOKUP($A272,'Annual_Prices-Nominal'!$A:$CA,MATCH(BO$3,'Annual_Prices-Nominal'!$A$3:$CA$3,0),0)</f>
        <v>4.6276190476190209</v>
      </c>
      <c r="BP272" s="32">
        <f>VLOOKUP($A272,'Annual_Prices-Nominal'!$A:$CA,MATCH(BP$3,'Annual_Prices-Nominal'!$A$3:$CA$3,0),0)</f>
        <v>4.6276190476190209</v>
      </c>
      <c r="BQ272" s="32">
        <f>VLOOKUP($A272,'Annual_Prices-Nominal'!$A:$CA,MATCH(BQ$3,'Annual_Prices-Nominal'!$A$3:$CA$3,0),0)</f>
        <v>15.441666666666606</v>
      </c>
      <c r="BR272" s="32">
        <f>VLOOKUP($A272,'Annual_Prices-Nominal'!$A:$CA,MATCH(BR$3,'Annual_Prices-Nominal'!$A$3:$CA$3,0),0)</f>
        <v>24.713333333333367</v>
      </c>
      <c r="BS272" s="32">
        <f>VLOOKUP($A272,'Annual_Prices-Nominal'!$A:$CA,MATCH(BS$3,'Annual_Prices-Nominal'!$A$3:$CA$3,0),0)</f>
        <v>23.159166666666692</v>
      </c>
      <c r="BT272" s="32">
        <f>VLOOKUP($A272,'Annual_Prices-Nominal'!$A:$CA,MATCH(BT$3,'Annual_Prices-Nominal'!$A$3:$CA$3,0),0)</f>
        <v>18.531547619047615</v>
      </c>
      <c r="BU272" s="32">
        <f>VLOOKUP($A272,'Annual_Prices-Nominal'!$A:$CA,MATCH(BU$3,'Annual_Prices-Nominal'!$A$3:$CA$3,0),0)</f>
        <v>18.531547619047615</v>
      </c>
      <c r="BV272" s="32">
        <f>VLOOKUP($A272,'Annual_Prices-Nominal'!$A:$CA,MATCH(BV$3,'Annual_Prices-Nominal'!$A$3:$CA$3,0),0)</f>
        <v>18.531547619047615</v>
      </c>
      <c r="BW272" s="32">
        <f>VLOOKUP($A272,'Annual_Prices-Nominal'!$A:$CA,MATCH(BW$3,'Annual_Prices-Nominal'!$A$3:$CA$3,0),0)</f>
        <v>17.394999999999754</v>
      </c>
      <c r="BX272" s="32">
        <f>VLOOKUP($A272,'Annual_Prices-Nominal'!$A:$CA,MATCH(BX$3,'Annual_Prices-Nominal'!$A$3:$CA$3,0),0)</f>
        <v>2.7069047619047524</v>
      </c>
      <c r="BY272" s="32">
        <f>VLOOKUP($A272,'Annual_Prices-Nominal'!$A:$CA,MATCH(BY$3,'Annual_Prices-Nominal'!$A$3:$CA$3,0),0)</f>
        <v>4.6276190476190209</v>
      </c>
      <c r="BZ272" s="32">
        <f>VLOOKUP($A272,'Annual_Prices-Nominal'!$A:$CA,MATCH(BZ$3,'Annual_Prices-Nominal'!$A$3:$CA$3,0),0)</f>
        <v>4.6276190476190209</v>
      </c>
      <c r="CA272" s="32">
        <f>VLOOKUP($A272,'Annual_Prices-Nominal'!$A:$CA,MATCH(CA$3,'Annual_Prices-Nominal'!$A$3:$CA$3,0),0)</f>
        <v>4.5949788452381028</v>
      </c>
      <c r="CB272" s="38">
        <f>VLOOKUP($A272,'Annual_Prices-Nominal'!$A:$CA,MATCH(CB$3,'Annual_Prices-Nominal'!$A$3:$CA$3,0),0)</f>
        <v>0.16816066666666529</v>
      </c>
      <c r="CD272" s="39">
        <f>VLOOKUP($A272,GDP!$A$8:$D$50,3,0)</f>
        <v>2.0676069714120233E-2</v>
      </c>
    </row>
    <row r="273" spans="1:82" ht="14.4" x14ac:dyDescent="0.3">
      <c r="A273" s="23">
        <f t="shared" si="38"/>
        <v>2045</v>
      </c>
      <c r="B273" s="27">
        <f t="shared" si="39"/>
        <v>53114</v>
      </c>
      <c r="C273" s="31">
        <v>48.038139999999999</v>
      </c>
      <c r="D273" s="32">
        <v>39.461709999999997</v>
      </c>
      <c r="E273" s="32">
        <v>57.504040000000003</v>
      </c>
      <c r="F273" s="32">
        <v>45.986080000000001</v>
      </c>
      <c r="G273" s="32">
        <v>58.164960000000001</v>
      </c>
      <c r="H273" s="32">
        <v>45.66677</v>
      </c>
      <c r="I273" s="32">
        <v>38.950000000000003</v>
      </c>
      <c r="J273" s="32">
        <v>38.42</v>
      </c>
      <c r="K273" s="32">
        <v>38.53</v>
      </c>
      <c r="L273" s="32">
        <v>38.049999999999997</v>
      </c>
      <c r="M273" s="32">
        <v>37.880000000000003</v>
      </c>
      <c r="N273" s="32">
        <v>37.380000000000003</v>
      </c>
      <c r="P273" s="32">
        <f>VLOOKUP($A273,'Annual_Prices-Nominal'!$A$4:$X$39,MATCH('Forecast-Peak_OffPeak-Nominal'!P$3,'Annual_Prices-Nominal'!$A$3:$X$3,0),FALSE)</f>
        <v>156.792</v>
      </c>
      <c r="Q273" s="32">
        <f>VLOOKUP($A273,'Annual_Prices-Nominal'!$A$4:$X$39,MATCH('Forecast-Peak_OffPeak-Nominal'!Q$3,'Annual_Prices-Nominal'!$A$3:$X$3,0),FALSE)</f>
        <v>158.12</v>
      </c>
      <c r="R273" s="32">
        <f>VLOOKUP($A273,'Annual_Prices-Nominal'!$A$4:$X$39,MATCH('Forecast-Peak_OffPeak-Nominal'!R$3,'Annual_Prices-Nominal'!$A$3:$X$3,0),FALSE)</f>
        <v>155.33000000000001</v>
      </c>
      <c r="S273" s="32">
        <f>VLOOKUP($A273,'Annual_Prices-Nominal'!$A$4:$X$39,MATCH('Forecast-Peak_OffPeak-Nominal'!S$3,'Annual_Prices-Nominal'!$A$3:$X$3,0),FALSE)</f>
        <v>154.39000000000001</v>
      </c>
      <c r="T273" s="32">
        <f>VLOOKUP($A273,'Annual_Prices-Nominal'!$A$4:$X$39,MATCH('Forecast-Peak_OffPeak-Nominal'!T$3,'Annual_Prices-Nominal'!$A$3:$X$3,0),FALSE)</f>
        <v>58.424589306267642</v>
      </c>
      <c r="U273" s="32">
        <f>VLOOKUP($A273,'Annual_Prices-Nominal'!$A$4:$X$39,MATCH('Forecast-Peak_OffPeak-Nominal'!U$3,'Annual_Prices-Nominal'!$A$3:$X$3,0),FALSE)</f>
        <v>57.79</v>
      </c>
      <c r="V273" s="32">
        <f>VLOOKUP($A273,'Annual_Prices-Nominal'!$A$4:$X$39,MATCH('Forecast-Peak_OffPeak-Nominal'!V$3,'Annual_Prices-Nominal'!$A$3:$X$3,0),FALSE)</f>
        <v>58.819436521739121</v>
      </c>
      <c r="W273" s="32">
        <f>VLOOKUP($A273,'Annual_Prices-Nominal'!$A$4:$X$39,MATCH('Forecast-Peak_OffPeak-Nominal'!W$3,'Annual_Prices-Nominal'!$A$3:$X$3,0),FALSE)</f>
        <v>25.18</v>
      </c>
      <c r="X273" s="32">
        <f>VLOOKUP($A273,'Annual_Prices-Nominal'!$A$4:$X$39,MATCH('Forecast-Peak_OffPeak-Nominal'!X$3,'Annual_Prices-Nominal'!$A$3:$X$3,0),FALSE)</f>
        <v>21.6</v>
      </c>
      <c r="Y273" s="38">
        <f>VLOOKUP($A273,'Annual_Prices-Nominal'!$A$4:$X$39,MATCH('Forecast-Peak_OffPeak-Nominal'!Y$3,'Annual_Prices-Nominal'!$A$3:$X$3,0),FALSE)</f>
        <v>55.015744680851064</v>
      </c>
      <c r="AA273" s="31">
        <v>5.33</v>
      </c>
      <c r="AB273" s="32">
        <v>4.74</v>
      </c>
      <c r="AC273" s="32">
        <v>4.91</v>
      </c>
      <c r="AD273" s="32">
        <v>5.0999999999999996</v>
      </c>
      <c r="AE273" s="32">
        <v>5.33</v>
      </c>
      <c r="AF273" s="32">
        <v>5</v>
      </c>
      <c r="AG273" s="38">
        <v>0.4619280845729889</v>
      </c>
      <c r="AI273" s="32">
        <v>5.652422387963373</v>
      </c>
      <c r="AJ273" s="38">
        <v>5.3615093821875313</v>
      </c>
      <c r="AL273" s="33">
        <v>0.80818121866127979</v>
      </c>
      <c r="AM273" s="33">
        <v>1.0423634527350316</v>
      </c>
      <c r="AO273" s="34">
        <f>VLOOKUP($A273,'Annual_Prices-Nominal'!$A$4:$CH$39,MATCH('Forecast-Peak_OffPeak-Nominal'!AO$3,'Annual_Prices-Nominal'!$A$3:$CH$3,0),FALSE)</f>
        <v>2</v>
      </c>
      <c r="AP273" s="35">
        <f>VLOOKUP($A273,'Annual_Prices-Nominal'!$A$4:$CH$39,MATCH('Forecast-Peak_OffPeak-Nominal'!AP$3,'Annual_Prices-Nominal'!$A$3:$CH$3,0),FALSE)</f>
        <v>2</v>
      </c>
      <c r="AQ273" s="36">
        <f>IF(AND(MONTH($B273)&gt;=5,MONTH($B273)&lt;=9),VLOOKUP($A273,'Annual_Prices-Nominal'!$A$1:$AQ$39,MATCH('Forecast-Peak_OffPeak-Nominal'!AQ$2,'Annual_Prices-Nominal'!$A$2:$AQ$2,0),FALSE),0)</f>
        <v>365</v>
      </c>
      <c r="AR273" s="37">
        <f>IF(AND(MONTH($B273)&gt;=5,MONTH($B273)&lt;=9),VLOOKUP($A273,'Annual_Prices-Nominal'!$A$1:$AQ$39,MATCH('Forecast-Peak_OffPeak-Nominal'!AR$2,'Annual_Prices-Nominal'!$A$2:$AQ$2,0),FALSE),0)</f>
        <v>2500</v>
      </c>
      <c r="AT273" s="83">
        <f>VLOOKUP($A273,'Annual_Prices-Nominal'!$A$4:$CH$39,MATCH('Forecast-Peak_OffPeak-Nominal'!AT$3,'Annual_Prices-Nominal'!$A$3:$CH$3,0),FALSE)</f>
        <v>30.43</v>
      </c>
      <c r="AU273" s="38">
        <f>VLOOKUP($A273,'Annual_Prices-Nominal'!$A$4:$CH$39,MATCH('Forecast-Peak_OffPeak-Nominal'!AU$3,'Annual_Prices-Nominal'!$A$3:$CH$3,0),FALSE)</f>
        <v>30.43</v>
      </c>
      <c r="AV273" s="38">
        <f>VLOOKUP($A273,'Annual_Prices-Nominal'!$A$4:$CH$39,MATCH('Forecast-Peak_OffPeak-Nominal'!AV$3,'Annual_Prices-Nominal'!$A$3:$CH$3,0),FALSE)</f>
        <v>0</v>
      </c>
      <c r="AX273" s="31">
        <f t="shared" si="32"/>
        <v>10.134628691983121</v>
      </c>
      <c r="AY273" s="32">
        <f t="shared" si="33"/>
        <v>11.500808000000001</v>
      </c>
      <c r="AZ273" s="32">
        <f t="shared" si="34"/>
        <v>11.632992</v>
      </c>
      <c r="BA273" s="32">
        <f t="shared" si="35"/>
        <v>7.3076923076923084</v>
      </c>
      <c r="BB273" s="32">
        <f t="shared" si="36"/>
        <v>7.2288930581613506</v>
      </c>
      <c r="BC273" s="38">
        <f t="shared" si="37"/>
        <v>7.427450980392158</v>
      </c>
      <c r="BE273" s="60">
        <v>269.86935213344094</v>
      </c>
      <c r="BF273" s="38">
        <v>358.52280819730208</v>
      </c>
      <c r="BH273" s="31">
        <f>VLOOKUP($A273,'Annual_Prices-Nominal'!$A:$CA,MATCH(BH$3,'Annual_Prices-Nominal'!$A$3:$CA$3,0),0)</f>
        <v>41</v>
      </c>
      <c r="BI273" s="31">
        <f>VLOOKUP($A273,'Annual_Prices-Nominal'!$A:$CA,MATCH(BI$3,'Annual_Prices-Nominal'!$A$3:$CA$3,0),0)</f>
        <v>0</v>
      </c>
      <c r="BJ273" s="32">
        <f>VLOOKUP($A273,'Annual_Prices-Nominal'!$A:$CA,MATCH(BJ$3,'Annual_Prices-Nominal'!$A$3:$CA$3,0),0)</f>
        <v>0</v>
      </c>
      <c r="BK273" s="32">
        <f>VLOOKUP($A273,'Annual_Prices-Nominal'!$A:$CA,MATCH(BK$3,'Annual_Prices-Nominal'!$A$3:$CA$3,0),0)</f>
        <v>15.441666666666606</v>
      </c>
      <c r="BL273" s="32">
        <f>VLOOKUP($A273,'Annual_Prices-Nominal'!$A:$CA,MATCH(BL$3,'Annual_Prices-Nominal'!$A$3:$CA$3,0),0)</f>
        <v>15.441666666666606</v>
      </c>
      <c r="BM273" s="32">
        <f>VLOOKUP($A273,'Annual_Prices-Nominal'!$A:$CA,MATCH(BM$3,'Annual_Prices-Nominal'!$A$3:$CA$3,0),0)</f>
        <v>4.6276190476190209</v>
      </c>
      <c r="BN273" s="32">
        <f>VLOOKUP($A273,'Annual_Prices-Nominal'!$A:$CA,MATCH(BN$3,'Annual_Prices-Nominal'!$A$3:$CA$3,0),0)</f>
        <v>4.6276190476190209</v>
      </c>
      <c r="BO273" s="32">
        <f>VLOOKUP($A273,'Annual_Prices-Nominal'!$A:$CA,MATCH(BO$3,'Annual_Prices-Nominal'!$A$3:$CA$3,0),0)</f>
        <v>4.6276190476190209</v>
      </c>
      <c r="BP273" s="32">
        <f>VLOOKUP($A273,'Annual_Prices-Nominal'!$A:$CA,MATCH(BP$3,'Annual_Prices-Nominal'!$A$3:$CA$3,0),0)</f>
        <v>4.6276190476190209</v>
      </c>
      <c r="BQ273" s="32">
        <f>VLOOKUP($A273,'Annual_Prices-Nominal'!$A:$CA,MATCH(BQ$3,'Annual_Prices-Nominal'!$A$3:$CA$3,0),0)</f>
        <v>15.441666666666606</v>
      </c>
      <c r="BR273" s="32">
        <f>VLOOKUP($A273,'Annual_Prices-Nominal'!$A:$CA,MATCH(BR$3,'Annual_Prices-Nominal'!$A$3:$CA$3,0),0)</f>
        <v>24.713333333333367</v>
      </c>
      <c r="BS273" s="32">
        <f>VLOOKUP($A273,'Annual_Prices-Nominal'!$A:$CA,MATCH(BS$3,'Annual_Prices-Nominal'!$A$3:$CA$3,0),0)</f>
        <v>23.159166666666692</v>
      </c>
      <c r="BT273" s="32">
        <f>VLOOKUP($A273,'Annual_Prices-Nominal'!$A:$CA,MATCH(BT$3,'Annual_Prices-Nominal'!$A$3:$CA$3,0),0)</f>
        <v>18.531547619047615</v>
      </c>
      <c r="BU273" s="32">
        <f>VLOOKUP($A273,'Annual_Prices-Nominal'!$A:$CA,MATCH(BU$3,'Annual_Prices-Nominal'!$A$3:$CA$3,0),0)</f>
        <v>18.531547619047615</v>
      </c>
      <c r="BV273" s="32">
        <f>VLOOKUP($A273,'Annual_Prices-Nominal'!$A:$CA,MATCH(BV$3,'Annual_Prices-Nominal'!$A$3:$CA$3,0),0)</f>
        <v>18.531547619047615</v>
      </c>
      <c r="BW273" s="32">
        <f>VLOOKUP($A273,'Annual_Prices-Nominal'!$A:$CA,MATCH(BW$3,'Annual_Prices-Nominal'!$A$3:$CA$3,0),0)</f>
        <v>17.394999999999754</v>
      </c>
      <c r="BX273" s="32">
        <f>VLOOKUP($A273,'Annual_Prices-Nominal'!$A:$CA,MATCH(BX$3,'Annual_Prices-Nominal'!$A$3:$CA$3,0),0)</f>
        <v>2.7069047619047524</v>
      </c>
      <c r="BY273" s="32">
        <f>VLOOKUP($A273,'Annual_Prices-Nominal'!$A:$CA,MATCH(BY$3,'Annual_Prices-Nominal'!$A$3:$CA$3,0),0)</f>
        <v>4.6276190476190209</v>
      </c>
      <c r="BZ273" s="32">
        <f>VLOOKUP($A273,'Annual_Prices-Nominal'!$A:$CA,MATCH(BZ$3,'Annual_Prices-Nominal'!$A$3:$CA$3,0),0)</f>
        <v>4.6276190476190209</v>
      </c>
      <c r="CA273" s="32">
        <f>VLOOKUP($A273,'Annual_Prices-Nominal'!$A:$CA,MATCH(CA$3,'Annual_Prices-Nominal'!$A$3:$CA$3,0),0)</f>
        <v>4.5949788452381028</v>
      </c>
      <c r="CB273" s="38">
        <f>VLOOKUP($A273,'Annual_Prices-Nominal'!$A:$CA,MATCH(CB$3,'Annual_Prices-Nominal'!$A$3:$CA$3,0),0)</f>
        <v>0.16816066666666529</v>
      </c>
      <c r="CD273" s="39">
        <f>VLOOKUP($A273,GDP!$A$8:$D$50,3,0)</f>
        <v>2.0676069714120233E-2</v>
      </c>
    </row>
    <row r="274" spans="1:82" ht="14.4" x14ac:dyDescent="0.3">
      <c r="A274" s="23">
        <f t="shared" si="38"/>
        <v>2045</v>
      </c>
      <c r="B274" s="27">
        <f t="shared" si="39"/>
        <v>53144</v>
      </c>
      <c r="C274" s="31">
        <v>55.091070000000002</v>
      </c>
      <c r="D274" s="32">
        <v>44.401989999999998</v>
      </c>
      <c r="E274" s="32">
        <v>65.318730000000002</v>
      </c>
      <c r="F274" s="32">
        <v>53.839919999999999</v>
      </c>
      <c r="G274" s="32">
        <v>66.222719999999995</v>
      </c>
      <c r="H274" s="32">
        <v>53.970849999999999</v>
      </c>
      <c r="I274" s="32">
        <v>39.619999999999997</v>
      </c>
      <c r="J274" s="32">
        <v>38.9</v>
      </c>
      <c r="K274" s="32">
        <v>38.799999999999997</v>
      </c>
      <c r="L274" s="32">
        <v>38.29</v>
      </c>
      <c r="M274" s="32">
        <v>38.229999999999997</v>
      </c>
      <c r="N274" s="32">
        <v>37.79</v>
      </c>
      <c r="P274" s="32">
        <f>VLOOKUP($A274,'Annual_Prices-Nominal'!$A$4:$X$39,MATCH('Forecast-Peak_OffPeak-Nominal'!P$3,'Annual_Prices-Nominal'!$A$3:$X$3,0),FALSE)</f>
        <v>156.792</v>
      </c>
      <c r="Q274" s="32">
        <f>VLOOKUP($A274,'Annual_Prices-Nominal'!$A$4:$X$39,MATCH('Forecast-Peak_OffPeak-Nominal'!Q$3,'Annual_Prices-Nominal'!$A$3:$X$3,0),FALSE)</f>
        <v>158.12</v>
      </c>
      <c r="R274" s="32">
        <f>VLOOKUP($A274,'Annual_Prices-Nominal'!$A$4:$X$39,MATCH('Forecast-Peak_OffPeak-Nominal'!R$3,'Annual_Prices-Nominal'!$A$3:$X$3,0),FALSE)</f>
        <v>155.33000000000001</v>
      </c>
      <c r="S274" s="32">
        <f>VLOOKUP($A274,'Annual_Prices-Nominal'!$A$4:$X$39,MATCH('Forecast-Peak_OffPeak-Nominal'!S$3,'Annual_Prices-Nominal'!$A$3:$X$3,0),FALSE)</f>
        <v>154.39000000000001</v>
      </c>
      <c r="T274" s="32">
        <f>VLOOKUP($A274,'Annual_Prices-Nominal'!$A$4:$X$39,MATCH('Forecast-Peak_OffPeak-Nominal'!T$3,'Annual_Prices-Nominal'!$A$3:$X$3,0),FALSE)</f>
        <v>58.424589306267642</v>
      </c>
      <c r="U274" s="32">
        <f>VLOOKUP($A274,'Annual_Prices-Nominal'!$A$4:$X$39,MATCH('Forecast-Peak_OffPeak-Nominal'!U$3,'Annual_Prices-Nominal'!$A$3:$X$3,0),FALSE)</f>
        <v>57.79</v>
      </c>
      <c r="V274" s="32">
        <f>VLOOKUP($A274,'Annual_Prices-Nominal'!$A$4:$X$39,MATCH('Forecast-Peak_OffPeak-Nominal'!V$3,'Annual_Prices-Nominal'!$A$3:$X$3,0),FALSE)</f>
        <v>58.819436521739121</v>
      </c>
      <c r="W274" s="32">
        <f>VLOOKUP($A274,'Annual_Prices-Nominal'!$A$4:$X$39,MATCH('Forecast-Peak_OffPeak-Nominal'!W$3,'Annual_Prices-Nominal'!$A$3:$X$3,0),FALSE)</f>
        <v>25.18</v>
      </c>
      <c r="X274" s="32">
        <f>VLOOKUP($A274,'Annual_Prices-Nominal'!$A$4:$X$39,MATCH('Forecast-Peak_OffPeak-Nominal'!X$3,'Annual_Prices-Nominal'!$A$3:$X$3,0),FALSE)</f>
        <v>21.6</v>
      </c>
      <c r="Y274" s="38">
        <f>VLOOKUP($A274,'Annual_Prices-Nominal'!$A$4:$X$39,MATCH('Forecast-Peak_OffPeak-Nominal'!Y$3,'Annual_Prices-Nominal'!$A$3:$X$3,0),FALSE)</f>
        <v>55.015744680851064</v>
      </c>
      <c r="AA274" s="31">
        <v>5.31</v>
      </c>
      <c r="AB274" s="32">
        <v>4.9400000000000004</v>
      </c>
      <c r="AC274" s="32">
        <v>4.8600000000000003</v>
      </c>
      <c r="AD274" s="32">
        <v>5.31</v>
      </c>
      <c r="AE274" s="32">
        <v>5.3</v>
      </c>
      <c r="AF274" s="32">
        <v>5.03</v>
      </c>
      <c r="AG274" s="38">
        <v>0.4619280845729889</v>
      </c>
      <c r="AI274" s="32">
        <v>5.6385932886026229</v>
      </c>
      <c r="AJ274" s="38">
        <v>5.3476802828267811</v>
      </c>
      <c r="AL274" s="33">
        <v>0.801063537786456</v>
      </c>
      <c r="AM274" s="33">
        <v>1.0352457718602079</v>
      </c>
      <c r="AO274" s="34">
        <f>VLOOKUP($A274,'Annual_Prices-Nominal'!$A$4:$CH$39,MATCH('Forecast-Peak_OffPeak-Nominal'!AO$3,'Annual_Prices-Nominal'!$A$3:$CH$3,0),FALSE)</f>
        <v>2</v>
      </c>
      <c r="AP274" s="35">
        <f>VLOOKUP($A274,'Annual_Prices-Nominal'!$A$4:$CH$39,MATCH('Forecast-Peak_OffPeak-Nominal'!AP$3,'Annual_Prices-Nominal'!$A$3:$CH$3,0),FALSE)</f>
        <v>2</v>
      </c>
      <c r="AQ274" s="36">
        <f>IF(AND(MONTH($B274)&gt;=5,MONTH($B274)&lt;=9),VLOOKUP($A274,'Annual_Prices-Nominal'!$A$1:$AQ$39,MATCH('Forecast-Peak_OffPeak-Nominal'!AQ$2,'Annual_Prices-Nominal'!$A$2:$AQ$2,0),FALSE),0)</f>
        <v>365</v>
      </c>
      <c r="AR274" s="37">
        <f>IF(AND(MONTH($B274)&gt;=5,MONTH($B274)&lt;=9),VLOOKUP($A274,'Annual_Prices-Nominal'!$A$1:$AQ$39,MATCH('Forecast-Peak_OffPeak-Nominal'!AR$2,'Annual_Prices-Nominal'!$A$2:$AQ$2,0),FALSE),0)</f>
        <v>2500</v>
      </c>
      <c r="AT274" s="83">
        <f>VLOOKUP($A274,'Annual_Prices-Nominal'!$A$4:$CH$39,MATCH('Forecast-Peak_OffPeak-Nominal'!AT$3,'Annual_Prices-Nominal'!$A$3:$CH$3,0),FALSE)</f>
        <v>30.43</v>
      </c>
      <c r="AU274" s="38">
        <f>VLOOKUP($A274,'Annual_Prices-Nominal'!$A$4:$CH$39,MATCH('Forecast-Peak_OffPeak-Nominal'!AU$3,'Annual_Prices-Nominal'!$A$3:$CH$3,0),FALSE)</f>
        <v>30.43</v>
      </c>
      <c r="AV274" s="38">
        <f>VLOOKUP($A274,'Annual_Prices-Nominal'!$A$4:$CH$39,MATCH('Forecast-Peak_OffPeak-Nominal'!AV$3,'Annual_Prices-Nominal'!$A$3:$CH$3,0),FALSE)</f>
        <v>0</v>
      </c>
      <c r="AX274" s="31">
        <f t="shared" si="32"/>
        <v>11.152038461538462</v>
      </c>
      <c r="AY274" s="32">
        <f t="shared" si="33"/>
        <v>12.985831013916501</v>
      </c>
      <c r="AZ274" s="32">
        <f t="shared" si="34"/>
        <v>13.165550695825049</v>
      </c>
      <c r="BA274" s="32">
        <f t="shared" si="35"/>
        <v>7.475471698113207</v>
      </c>
      <c r="BB274" s="32">
        <f t="shared" si="36"/>
        <v>7.3207547169811322</v>
      </c>
      <c r="BC274" s="38">
        <f t="shared" si="37"/>
        <v>7.1996233521657249</v>
      </c>
      <c r="BE274" s="60">
        <v>269.86935213344094</v>
      </c>
      <c r="BF274" s="38">
        <v>358.52280819730208</v>
      </c>
      <c r="BH274" s="31">
        <f>VLOOKUP($A274,'Annual_Prices-Nominal'!$A:$CA,MATCH(BH$3,'Annual_Prices-Nominal'!$A$3:$CA$3,0),0)</f>
        <v>41</v>
      </c>
      <c r="BI274" s="31">
        <f>VLOOKUP($A274,'Annual_Prices-Nominal'!$A:$CA,MATCH(BI$3,'Annual_Prices-Nominal'!$A$3:$CA$3,0),0)</f>
        <v>0</v>
      </c>
      <c r="BJ274" s="32">
        <f>VLOOKUP($A274,'Annual_Prices-Nominal'!$A:$CA,MATCH(BJ$3,'Annual_Prices-Nominal'!$A$3:$CA$3,0),0)</f>
        <v>0</v>
      </c>
      <c r="BK274" s="32">
        <f>VLOOKUP($A274,'Annual_Prices-Nominal'!$A:$CA,MATCH(BK$3,'Annual_Prices-Nominal'!$A$3:$CA$3,0),0)</f>
        <v>15.441666666666606</v>
      </c>
      <c r="BL274" s="32">
        <f>VLOOKUP($A274,'Annual_Prices-Nominal'!$A:$CA,MATCH(BL$3,'Annual_Prices-Nominal'!$A$3:$CA$3,0),0)</f>
        <v>15.441666666666606</v>
      </c>
      <c r="BM274" s="32">
        <f>VLOOKUP($A274,'Annual_Prices-Nominal'!$A:$CA,MATCH(BM$3,'Annual_Prices-Nominal'!$A$3:$CA$3,0),0)</f>
        <v>4.6276190476190209</v>
      </c>
      <c r="BN274" s="32">
        <f>VLOOKUP($A274,'Annual_Prices-Nominal'!$A:$CA,MATCH(BN$3,'Annual_Prices-Nominal'!$A$3:$CA$3,0),0)</f>
        <v>4.6276190476190209</v>
      </c>
      <c r="BO274" s="32">
        <f>VLOOKUP($A274,'Annual_Prices-Nominal'!$A:$CA,MATCH(BO$3,'Annual_Prices-Nominal'!$A$3:$CA$3,0),0)</f>
        <v>4.6276190476190209</v>
      </c>
      <c r="BP274" s="32">
        <f>VLOOKUP($A274,'Annual_Prices-Nominal'!$A:$CA,MATCH(BP$3,'Annual_Prices-Nominal'!$A$3:$CA$3,0),0)</f>
        <v>4.6276190476190209</v>
      </c>
      <c r="BQ274" s="32">
        <f>VLOOKUP($A274,'Annual_Prices-Nominal'!$A:$CA,MATCH(BQ$3,'Annual_Prices-Nominal'!$A$3:$CA$3,0),0)</f>
        <v>15.441666666666606</v>
      </c>
      <c r="BR274" s="32">
        <f>VLOOKUP($A274,'Annual_Prices-Nominal'!$A:$CA,MATCH(BR$3,'Annual_Prices-Nominal'!$A$3:$CA$3,0),0)</f>
        <v>24.713333333333367</v>
      </c>
      <c r="BS274" s="32">
        <f>VLOOKUP($A274,'Annual_Prices-Nominal'!$A:$CA,MATCH(BS$3,'Annual_Prices-Nominal'!$A$3:$CA$3,0),0)</f>
        <v>23.159166666666692</v>
      </c>
      <c r="BT274" s="32">
        <f>VLOOKUP($A274,'Annual_Prices-Nominal'!$A:$CA,MATCH(BT$3,'Annual_Prices-Nominal'!$A$3:$CA$3,0),0)</f>
        <v>18.531547619047615</v>
      </c>
      <c r="BU274" s="32">
        <f>VLOOKUP($A274,'Annual_Prices-Nominal'!$A:$CA,MATCH(BU$3,'Annual_Prices-Nominal'!$A$3:$CA$3,0),0)</f>
        <v>18.531547619047615</v>
      </c>
      <c r="BV274" s="32">
        <f>VLOOKUP($A274,'Annual_Prices-Nominal'!$A:$CA,MATCH(BV$3,'Annual_Prices-Nominal'!$A$3:$CA$3,0),0)</f>
        <v>18.531547619047615</v>
      </c>
      <c r="BW274" s="32">
        <f>VLOOKUP($A274,'Annual_Prices-Nominal'!$A:$CA,MATCH(BW$3,'Annual_Prices-Nominal'!$A$3:$CA$3,0),0)</f>
        <v>17.394999999999754</v>
      </c>
      <c r="BX274" s="32">
        <f>VLOOKUP($A274,'Annual_Prices-Nominal'!$A:$CA,MATCH(BX$3,'Annual_Prices-Nominal'!$A$3:$CA$3,0),0)</f>
        <v>2.7069047619047524</v>
      </c>
      <c r="BY274" s="32">
        <f>VLOOKUP($A274,'Annual_Prices-Nominal'!$A:$CA,MATCH(BY$3,'Annual_Prices-Nominal'!$A$3:$CA$3,0),0)</f>
        <v>4.6276190476190209</v>
      </c>
      <c r="BZ274" s="32">
        <f>VLOOKUP($A274,'Annual_Prices-Nominal'!$A:$CA,MATCH(BZ$3,'Annual_Prices-Nominal'!$A$3:$CA$3,0),0)</f>
        <v>4.6276190476190209</v>
      </c>
      <c r="CA274" s="32">
        <f>VLOOKUP($A274,'Annual_Prices-Nominal'!$A:$CA,MATCH(CA$3,'Annual_Prices-Nominal'!$A$3:$CA$3,0),0)</f>
        <v>4.5949788452381028</v>
      </c>
      <c r="CB274" s="38">
        <f>VLOOKUP($A274,'Annual_Prices-Nominal'!$A:$CA,MATCH(CB$3,'Annual_Prices-Nominal'!$A$3:$CA$3,0),0)</f>
        <v>0.16816066666666529</v>
      </c>
      <c r="CD274" s="39">
        <f>VLOOKUP($A274,GDP!$A$8:$D$50,3,0)</f>
        <v>2.0676069714120233E-2</v>
      </c>
    </row>
    <row r="275" spans="1:82" ht="14.4" x14ac:dyDescent="0.3">
      <c r="A275" s="23">
        <f t="shared" si="38"/>
        <v>2045</v>
      </c>
      <c r="B275" s="27">
        <f t="shared" si="39"/>
        <v>53175</v>
      </c>
      <c r="C275" s="31">
        <v>51.923029999999997</v>
      </c>
      <c r="D275" s="32">
        <v>42.579909999999998</v>
      </c>
      <c r="E275" s="32">
        <v>56.284959999999998</v>
      </c>
      <c r="F275" s="32">
        <v>48.876420000000003</v>
      </c>
      <c r="G275" s="32">
        <v>57.560090000000002</v>
      </c>
      <c r="H275" s="32">
        <v>48.940440000000002</v>
      </c>
      <c r="I275" s="32">
        <v>38.369999999999997</v>
      </c>
      <c r="J275" s="32">
        <v>38.08</v>
      </c>
      <c r="K275" s="32">
        <v>37.700000000000003</v>
      </c>
      <c r="L275" s="32">
        <v>37.520000000000003</v>
      </c>
      <c r="M275" s="32">
        <v>36.89</v>
      </c>
      <c r="N275" s="32">
        <v>37.29</v>
      </c>
      <c r="P275" s="32">
        <f>VLOOKUP($A275,'Annual_Prices-Nominal'!$A$4:$X$39,MATCH('Forecast-Peak_OffPeak-Nominal'!P$3,'Annual_Prices-Nominal'!$A$3:$X$3,0),FALSE)</f>
        <v>156.792</v>
      </c>
      <c r="Q275" s="32">
        <f>VLOOKUP($A275,'Annual_Prices-Nominal'!$A$4:$X$39,MATCH('Forecast-Peak_OffPeak-Nominal'!Q$3,'Annual_Prices-Nominal'!$A$3:$X$3,0),FALSE)</f>
        <v>158.12</v>
      </c>
      <c r="R275" s="32">
        <f>VLOOKUP($A275,'Annual_Prices-Nominal'!$A$4:$X$39,MATCH('Forecast-Peak_OffPeak-Nominal'!R$3,'Annual_Prices-Nominal'!$A$3:$X$3,0),FALSE)</f>
        <v>155.33000000000001</v>
      </c>
      <c r="S275" s="32">
        <f>VLOOKUP($A275,'Annual_Prices-Nominal'!$A$4:$X$39,MATCH('Forecast-Peak_OffPeak-Nominal'!S$3,'Annual_Prices-Nominal'!$A$3:$X$3,0),FALSE)</f>
        <v>154.39000000000001</v>
      </c>
      <c r="T275" s="32">
        <f>VLOOKUP($A275,'Annual_Prices-Nominal'!$A$4:$X$39,MATCH('Forecast-Peak_OffPeak-Nominal'!T$3,'Annual_Prices-Nominal'!$A$3:$X$3,0),FALSE)</f>
        <v>58.424589306267642</v>
      </c>
      <c r="U275" s="32">
        <f>VLOOKUP($A275,'Annual_Prices-Nominal'!$A$4:$X$39,MATCH('Forecast-Peak_OffPeak-Nominal'!U$3,'Annual_Prices-Nominal'!$A$3:$X$3,0),FALSE)</f>
        <v>57.79</v>
      </c>
      <c r="V275" s="32">
        <f>VLOOKUP($A275,'Annual_Prices-Nominal'!$A$4:$X$39,MATCH('Forecast-Peak_OffPeak-Nominal'!V$3,'Annual_Prices-Nominal'!$A$3:$X$3,0),FALSE)</f>
        <v>58.819436521739121</v>
      </c>
      <c r="W275" s="32">
        <f>VLOOKUP($A275,'Annual_Prices-Nominal'!$A$4:$X$39,MATCH('Forecast-Peak_OffPeak-Nominal'!W$3,'Annual_Prices-Nominal'!$A$3:$X$3,0),FALSE)</f>
        <v>25.18</v>
      </c>
      <c r="X275" s="32">
        <f>VLOOKUP($A275,'Annual_Prices-Nominal'!$A$4:$X$39,MATCH('Forecast-Peak_OffPeak-Nominal'!X$3,'Annual_Prices-Nominal'!$A$3:$X$3,0),FALSE)</f>
        <v>21.6</v>
      </c>
      <c r="Y275" s="38">
        <f>VLOOKUP($A275,'Annual_Prices-Nominal'!$A$4:$X$39,MATCH('Forecast-Peak_OffPeak-Nominal'!Y$3,'Annual_Prices-Nominal'!$A$3:$X$3,0),FALSE)</f>
        <v>55.015744680851064</v>
      </c>
      <c r="AA275" s="31">
        <v>5.25</v>
      </c>
      <c r="AB275" s="32">
        <v>4.8499999999999996</v>
      </c>
      <c r="AC275" s="32">
        <v>4.8499999999999996</v>
      </c>
      <c r="AD275" s="32">
        <v>5.22</v>
      </c>
      <c r="AE275" s="32">
        <v>5.24</v>
      </c>
      <c r="AF275" s="32">
        <v>4.97</v>
      </c>
      <c r="AG275" s="38">
        <v>0.4619280845729889</v>
      </c>
      <c r="AI275" s="32">
        <v>5.5736453173055232</v>
      </c>
      <c r="AJ275" s="38">
        <v>5.2827323115296814</v>
      </c>
      <c r="AL275" s="33">
        <v>0.80929176408468972</v>
      </c>
      <c r="AM275" s="33">
        <v>1.0434739981584416</v>
      </c>
      <c r="AO275" s="34">
        <f>VLOOKUP($A275,'Annual_Prices-Nominal'!$A$4:$CH$39,MATCH('Forecast-Peak_OffPeak-Nominal'!AO$3,'Annual_Prices-Nominal'!$A$3:$CH$3,0),FALSE)</f>
        <v>2</v>
      </c>
      <c r="AP275" s="35">
        <f>VLOOKUP($A275,'Annual_Prices-Nominal'!$A$4:$CH$39,MATCH('Forecast-Peak_OffPeak-Nominal'!AP$3,'Annual_Prices-Nominal'!$A$3:$CH$3,0),FALSE)</f>
        <v>2</v>
      </c>
      <c r="AQ275" s="36">
        <f>IF(AND(MONTH($B275)&gt;=5,MONTH($B275)&lt;=9),VLOOKUP($A275,'Annual_Prices-Nominal'!$A$1:$AQ$39,MATCH('Forecast-Peak_OffPeak-Nominal'!AQ$2,'Annual_Prices-Nominal'!$A$2:$AQ$2,0),FALSE),0)</f>
        <v>365</v>
      </c>
      <c r="AR275" s="37">
        <f>IF(AND(MONTH($B275)&gt;=5,MONTH($B275)&lt;=9),VLOOKUP($A275,'Annual_Prices-Nominal'!$A$1:$AQ$39,MATCH('Forecast-Peak_OffPeak-Nominal'!AR$2,'Annual_Prices-Nominal'!$A$2:$AQ$2,0),FALSE),0)</f>
        <v>2500</v>
      </c>
      <c r="AT275" s="83">
        <f>VLOOKUP($A275,'Annual_Prices-Nominal'!$A$4:$CH$39,MATCH('Forecast-Peak_OffPeak-Nominal'!AT$3,'Annual_Prices-Nominal'!$A$3:$CH$3,0),FALSE)</f>
        <v>30.43</v>
      </c>
      <c r="AU275" s="38">
        <f>VLOOKUP($A275,'Annual_Prices-Nominal'!$A$4:$CH$39,MATCH('Forecast-Peak_OffPeak-Nominal'!AU$3,'Annual_Prices-Nominal'!$A$3:$CH$3,0),FALSE)</f>
        <v>30.43</v>
      </c>
      <c r="AV275" s="38">
        <f>VLOOKUP($A275,'Annual_Prices-Nominal'!$A$4:$CH$39,MATCH('Forecast-Peak_OffPeak-Nominal'!AV$3,'Annual_Prices-Nominal'!$A$3:$CH$3,0),FALSE)</f>
        <v>0</v>
      </c>
      <c r="AX275" s="31">
        <f t="shared" si="32"/>
        <v>10.7057793814433</v>
      </c>
      <c r="AY275" s="32">
        <f t="shared" si="33"/>
        <v>11.324941649899397</v>
      </c>
      <c r="AZ275" s="32">
        <f t="shared" si="34"/>
        <v>11.581507042253522</v>
      </c>
      <c r="BA275" s="32">
        <f t="shared" si="35"/>
        <v>7.3225190839694649</v>
      </c>
      <c r="BB275" s="32">
        <f t="shared" si="36"/>
        <v>7.1946564885496187</v>
      </c>
      <c r="BC275" s="38">
        <f t="shared" si="37"/>
        <v>7.0670498084291191</v>
      </c>
      <c r="BE275" s="60">
        <v>269.86935213344094</v>
      </c>
      <c r="BF275" s="38">
        <v>358.52280819730208</v>
      </c>
      <c r="BH275" s="31">
        <f>VLOOKUP($A275,'Annual_Prices-Nominal'!$A:$CA,MATCH(BH$3,'Annual_Prices-Nominal'!$A$3:$CA$3,0),0)</f>
        <v>41</v>
      </c>
      <c r="BI275" s="31">
        <f>VLOOKUP($A275,'Annual_Prices-Nominal'!$A:$CA,MATCH(BI$3,'Annual_Prices-Nominal'!$A$3:$CA$3,0),0)</f>
        <v>0</v>
      </c>
      <c r="BJ275" s="32">
        <f>VLOOKUP($A275,'Annual_Prices-Nominal'!$A:$CA,MATCH(BJ$3,'Annual_Prices-Nominal'!$A$3:$CA$3,0),0)</f>
        <v>0</v>
      </c>
      <c r="BK275" s="32">
        <f>VLOOKUP($A275,'Annual_Prices-Nominal'!$A:$CA,MATCH(BK$3,'Annual_Prices-Nominal'!$A$3:$CA$3,0),0)</f>
        <v>15.441666666666606</v>
      </c>
      <c r="BL275" s="32">
        <f>VLOOKUP($A275,'Annual_Prices-Nominal'!$A:$CA,MATCH(BL$3,'Annual_Prices-Nominal'!$A$3:$CA$3,0),0)</f>
        <v>15.441666666666606</v>
      </c>
      <c r="BM275" s="32">
        <f>VLOOKUP($A275,'Annual_Prices-Nominal'!$A:$CA,MATCH(BM$3,'Annual_Prices-Nominal'!$A$3:$CA$3,0),0)</f>
        <v>4.6276190476190209</v>
      </c>
      <c r="BN275" s="32">
        <f>VLOOKUP($A275,'Annual_Prices-Nominal'!$A:$CA,MATCH(BN$3,'Annual_Prices-Nominal'!$A$3:$CA$3,0),0)</f>
        <v>4.6276190476190209</v>
      </c>
      <c r="BO275" s="32">
        <f>VLOOKUP($A275,'Annual_Prices-Nominal'!$A:$CA,MATCH(BO$3,'Annual_Prices-Nominal'!$A$3:$CA$3,0),0)</f>
        <v>4.6276190476190209</v>
      </c>
      <c r="BP275" s="32">
        <f>VLOOKUP($A275,'Annual_Prices-Nominal'!$A:$CA,MATCH(BP$3,'Annual_Prices-Nominal'!$A$3:$CA$3,0),0)</f>
        <v>4.6276190476190209</v>
      </c>
      <c r="BQ275" s="32">
        <f>VLOOKUP($A275,'Annual_Prices-Nominal'!$A:$CA,MATCH(BQ$3,'Annual_Prices-Nominal'!$A$3:$CA$3,0),0)</f>
        <v>15.441666666666606</v>
      </c>
      <c r="BR275" s="32">
        <f>VLOOKUP($A275,'Annual_Prices-Nominal'!$A:$CA,MATCH(BR$3,'Annual_Prices-Nominal'!$A$3:$CA$3,0),0)</f>
        <v>24.713333333333367</v>
      </c>
      <c r="BS275" s="32">
        <f>VLOOKUP($A275,'Annual_Prices-Nominal'!$A:$CA,MATCH(BS$3,'Annual_Prices-Nominal'!$A$3:$CA$3,0),0)</f>
        <v>23.159166666666692</v>
      </c>
      <c r="BT275" s="32">
        <f>VLOOKUP($A275,'Annual_Prices-Nominal'!$A:$CA,MATCH(BT$3,'Annual_Prices-Nominal'!$A$3:$CA$3,0),0)</f>
        <v>18.531547619047615</v>
      </c>
      <c r="BU275" s="32">
        <f>VLOOKUP($A275,'Annual_Prices-Nominal'!$A:$CA,MATCH(BU$3,'Annual_Prices-Nominal'!$A$3:$CA$3,0),0)</f>
        <v>18.531547619047615</v>
      </c>
      <c r="BV275" s="32">
        <f>VLOOKUP($A275,'Annual_Prices-Nominal'!$A:$CA,MATCH(BV$3,'Annual_Prices-Nominal'!$A$3:$CA$3,0),0)</f>
        <v>18.531547619047615</v>
      </c>
      <c r="BW275" s="32">
        <f>VLOOKUP($A275,'Annual_Prices-Nominal'!$A:$CA,MATCH(BW$3,'Annual_Prices-Nominal'!$A$3:$CA$3,0),0)</f>
        <v>17.394999999999754</v>
      </c>
      <c r="BX275" s="32">
        <f>VLOOKUP($A275,'Annual_Prices-Nominal'!$A:$CA,MATCH(BX$3,'Annual_Prices-Nominal'!$A$3:$CA$3,0),0)</f>
        <v>2.7069047619047524</v>
      </c>
      <c r="BY275" s="32">
        <f>VLOOKUP($A275,'Annual_Prices-Nominal'!$A:$CA,MATCH(BY$3,'Annual_Prices-Nominal'!$A$3:$CA$3,0),0)</f>
        <v>4.6276190476190209</v>
      </c>
      <c r="BZ275" s="32">
        <f>VLOOKUP($A275,'Annual_Prices-Nominal'!$A:$CA,MATCH(BZ$3,'Annual_Prices-Nominal'!$A$3:$CA$3,0),0)</f>
        <v>4.6276190476190209</v>
      </c>
      <c r="CA275" s="32">
        <f>VLOOKUP($A275,'Annual_Prices-Nominal'!$A:$CA,MATCH(CA$3,'Annual_Prices-Nominal'!$A$3:$CA$3,0),0)</f>
        <v>4.5949788452381028</v>
      </c>
      <c r="CB275" s="38">
        <f>VLOOKUP($A275,'Annual_Prices-Nominal'!$A:$CA,MATCH(CB$3,'Annual_Prices-Nominal'!$A$3:$CA$3,0),0)</f>
        <v>0.16816066666666529</v>
      </c>
      <c r="CD275" s="39">
        <f>VLOOKUP($A275,GDP!$A$8:$D$50,3,0)</f>
        <v>2.0676069714120233E-2</v>
      </c>
    </row>
    <row r="276" spans="1:82" ht="14.4" x14ac:dyDescent="0.3">
      <c r="A276" s="23">
        <f t="shared" si="38"/>
        <v>2045</v>
      </c>
      <c r="B276" s="27">
        <f t="shared" si="39"/>
        <v>53206</v>
      </c>
      <c r="C276" s="31">
        <v>46.673439999999999</v>
      </c>
      <c r="D276" s="32">
        <v>40.992579999999997</v>
      </c>
      <c r="E276" s="32">
        <v>55.808920000000001</v>
      </c>
      <c r="F276" s="32">
        <v>47.770600000000002</v>
      </c>
      <c r="G276" s="32">
        <v>55.924210000000002</v>
      </c>
      <c r="H276" s="32">
        <v>47.04795</v>
      </c>
      <c r="I276" s="32">
        <v>42.31</v>
      </c>
      <c r="J276" s="32">
        <v>39.700000000000003</v>
      </c>
      <c r="K276" s="32">
        <v>42.04</v>
      </c>
      <c r="L276" s="32">
        <v>39.520000000000003</v>
      </c>
      <c r="M276" s="32">
        <v>41.01</v>
      </c>
      <c r="N276" s="32">
        <v>39.19</v>
      </c>
      <c r="P276" s="32">
        <f>VLOOKUP($A276,'Annual_Prices-Nominal'!$A$4:$X$39,MATCH('Forecast-Peak_OffPeak-Nominal'!P$3,'Annual_Prices-Nominal'!$A$3:$X$3,0),FALSE)</f>
        <v>156.792</v>
      </c>
      <c r="Q276" s="32">
        <f>VLOOKUP($A276,'Annual_Prices-Nominal'!$A$4:$X$39,MATCH('Forecast-Peak_OffPeak-Nominal'!Q$3,'Annual_Prices-Nominal'!$A$3:$X$3,0),FALSE)</f>
        <v>158.12</v>
      </c>
      <c r="R276" s="32">
        <f>VLOOKUP($A276,'Annual_Prices-Nominal'!$A$4:$X$39,MATCH('Forecast-Peak_OffPeak-Nominal'!R$3,'Annual_Prices-Nominal'!$A$3:$X$3,0),FALSE)</f>
        <v>155.33000000000001</v>
      </c>
      <c r="S276" s="32">
        <f>VLOOKUP($A276,'Annual_Prices-Nominal'!$A$4:$X$39,MATCH('Forecast-Peak_OffPeak-Nominal'!S$3,'Annual_Prices-Nominal'!$A$3:$X$3,0),FALSE)</f>
        <v>154.39000000000001</v>
      </c>
      <c r="T276" s="32">
        <f>VLOOKUP($A276,'Annual_Prices-Nominal'!$A$4:$X$39,MATCH('Forecast-Peak_OffPeak-Nominal'!T$3,'Annual_Prices-Nominal'!$A$3:$X$3,0),FALSE)</f>
        <v>58.424589306267642</v>
      </c>
      <c r="U276" s="32">
        <f>VLOOKUP($A276,'Annual_Prices-Nominal'!$A$4:$X$39,MATCH('Forecast-Peak_OffPeak-Nominal'!U$3,'Annual_Prices-Nominal'!$A$3:$X$3,0),FALSE)</f>
        <v>57.79</v>
      </c>
      <c r="V276" s="32">
        <f>VLOOKUP($A276,'Annual_Prices-Nominal'!$A$4:$X$39,MATCH('Forecast-Peak_OffPeak-Nominal'!V$3,'Annual_Prices-Nominal'!$A$3:$X$3,0),FALSE)</f>
        <v>58.819436521739121</v>
      </c>
      <c r="W276" s="32">
        <f>VLOOKUP($A276,'Annual_Prices-Nominal'!$A$4:$X$39,MATCH('Forecast-Peak_OffPeak-Nominal'!W$3,'Annual_Prices-Nominal'!$A$3:$X$3,0),FALSE)</f>
        <v>25.18</v>
      </c>
      <c r="X276" s="32">
        <f>VLOOKUP($A276,'Annual_Prices-Nominal'!$A$4:$X$39,MATCH('Forecast-Peak_OffPeak-Nominal'!X$3,'Annual_Prices-Nominal'!$A$3:$X$3,0),FALSE)</f>
        <v>21.6</v>
      </c>
      <c r="Y276" s="38">
        <f>VLOOKUP($A276,'Annual_Prices-Nominal'!$A$4:$X$39,MATCH('Forecast-Peak_OffPeak-Nominal'!Y$3,'Annual_Prices-Nominal'!$A$3:$X$3,0),FALSE)</f>
        <v>55.015744680851064</v>
      </c>
      <c r="AA276" s="31">
        <v>5.26</v>
      </c>
      <c r="AB276" s="32">
        <v>4.8600000000000003</v>
      </c>
      <c r="AC276" s="32">
        <v>4.8499999999999996</v>
      </c>
      <c r="AD276" s="32">
        <v>5.23</v>
      </c>
      <c r="AE276" s="32">
        <v>5.25</v>
      </c>
      <c r="AF276" s="32">
        <v>4.91</v>
      </c>
      <c r="AG276" s="38">
        <v>0.4619280845729889</v>
      </c>
      <c r="AI276" s="32">
        <v>5.5831140693971628</v>
      </c>
      <c r="AJ276" s="38">
        <v>5.292201063621321</v>
      </c>
      <c r="AL276" s="33">
        <v>0.81556700162230478</v>
      </c>
      <c r="AM276" s="33">
        <v>1.0497492356960567</v>
      </c>
      <c r="AO276" s="34">
        <f>VLOOKUP($A276,'Annual_Prices-Nominal'!$A$4:$CH$39,MATCH('Forecast-Peak_OffPeak-Nominal'!AO$3,'Annual_Prices-Nominal'!$A$3:$CH$3,0),FALSE)</f>
        <v>2</v>
      </c>
      <c r="AP276" s="35">
        <f>VLOOKUP($A276,'Annual_Prices-Nominal'!$A$4:$CH$39,MATCH('Forecast-Peak_OffPeak-Nominal'!AP$3,'Annual_Prices-Nominal'!$A$3:$CH$3,0),FALSE)</f>
        <v>2</v>
      </c>
      <c r="AQ276" s="36">
        <f>IF(AND(MONTH($B276)&gt;=5,MONTH($B276)&lt;=9),VLOOKUP($A276,'Annual_Prices-Nominal'!$A$1:$AQ$39,MATCH('Forecast-Peak_OffPeak-Nominal'!AQ$2,'Annual_Prices-Nominal'!$A$2:$AQ$2,0),FALSE),0)</f>
        <v>365</v>
      </c>
      <c r="AR276" s="37">
        <f>IF(AND(MONTH($B276)&gt;=5,MONTH($B276)&lt;=9),VLOOKUP($A276,'Annual_Prices-Nominal'!$A$1:$AQ$39,MATCH('Forecast-Peak_OffPeak-Nominal'!AR$2,'Annual_Prices-Nominal'!$A$2:$AQ$2,0),FALSE),0)</f>
        <v>2500</v>
      </c>
      <c r="AT276" s="83">
        <f>VLOOKUP($A276,'Annual_Prices-Nominal'!$A$4:$CH$39,MATCH('Forecast-Peak_OffPeak-Nominal'!AT$3,'Annual_Prices-Nominal'!$A$3:$CH$3,0),FALSE)</f>
        <v>30.43</v>
      </c>
      <c r="AU276" s="38">
        <f>VLOOKUP($A276,'Annual_Prices-Nominal'!$A$4:$CH$39,MATCH('Forecast-Peak_OffPeak-Nominal'!AU$3,'Annual_Prices-Nominal'!$A$3:$CH$3,0),FALSE)</f>
        <v>30.43</v>
      </c>
      <c r="AV276" s="38">
        <f>VLOOKUP($A276,'Annual_Prices-Nominal'!$A$4:$CH$39,MATCH('Forecast-Peak_OffPeak-Nominal'!AV$3,'Annual_Prices-Nominal'!$A$3:$CH$3,0),FALSE)</f>
        <v>0</v>
      </c>
      <c r="AX276" s="31">
        <f t="shared" si="32"/>
        <v>9.6035884773662552</v>
      </c>
      <c r="AY276" s="32">
        <f t="shared" si="33"/>
        <v>11.366378818737271</v>
      </c>
      <c r="AZ276" s="32">
        <f t="shared" si="34"/>
        <v>11.389859470468432</v>
      </c>
      <c r="BA276" s="32">
        <f t="shared" si="35"/>
        <v>8.0590476190476199</v>
      </c>
      <c r="BB276" s="32">
        <f t="shared" si="36"/>
        <v>8.0076190476190483</v>
      </c>
      <c r="BC276" s="38">
        <f t="shared" si="37"/>
        <v>7.8413001912045877</v>
      </c>
      <c r="BE276" s="60">
        <v>269.86935213344094</v>
      </c>
      <c r="BF276" s="38">
        <v>358.52280819730208</v>
      </c>
      <c r="BH276" s="31">
        <f>VLOOKUP($A276,'Annual_Prices-Nominal'!$A:$CA,MATCH(BH$3,'Annual_Prices-Nominal'!$A$3:$CA$3,0),0)</f>
        <v>41</v>
      </c>
      <c r="BI276" s="31">
        <f>VLOOKUP($A276,'Annual_Prices-Nominal'!$A:$CA,MATCH(BI$3,'Annual_Prices-Nominal'!$A$3:$CA$3,0),0)</f>
        <v>0</v>
      </c>
      <c r="BJ276" s="32">
        <f>VLOOKUP($A276,'Annual_Prices-Nominal'!$A:$CA,MATCH(BJ$3,'Annual_Prices-Nominal'!$A$3:$CA$3,0),0)</f>
        <v>0</v>
      </c>
      <c r="BK276" s="32">
        <f>VLOOKUP($A276,'Annual_Prices-Nominal'!$A:$CA,MATCH(BK$3,'Annual_Prices-Nominal'!$A$3:$CA$3,0),0)</f>
        <v>15.441666666666606</v>
      </c>
      <c r="BL276" s="32">
        <f>VLOOKUP($A276,'Annual_Prices-Nominal'!$A:$CA,MATCH(BL$3,'Annual_Prices-Nominal'!$A$3:$CA$3,0),0)</f>
        <v>15.441666666666606</v>
      </c>
      <c r="BM276" s="32">
        <f>VLOOKUP($A276,'Annual_Prices-Nominal'!$A:$CA,MATCH(BM$3,'Annual_Prices-Nominal'!$A$3:$CA$3,0),0)</f>
        <v>4.6276190476190209</v>
      </c>
      <c r="BN276" s="32">
        <f>VLOOKUP($A276,'Annual_Prices-Nominal'!$A:$CA,MATCH(BN$3,'Annual_Prices-Nominal'!$A$3:$CA$3,0),0)</f>
        <v>4.6276190476190209</v>
      </c>
      <c r="BO276" s="32">
        <f>VLOOKUP($A276,'Annual_Prices-Nominal'!$A:$CA,MATCH(BO$3,'Annual_Prices-Nominal'!$A$3:$CA$3,0),0)</f>
        <v>4.6276190476190209</v>
      </c>
      <c r="BP276" s="32">
        <f>VLOOKUP($A276,'Annual_Prices-Nominal'!$A:$CA,MATCH(BP$3,'Annual_Prices-Nominal'!$A$3:$CA$3,0),0)</f>
        <v>4.6276190476190209</v>
      </c>
      <c r="BQ276" s="32">
        <f>VLOOKUP($A276,'Annual_Prices-Nominal'!$A:$CA,MATCH(BQ$3,'Annual_Prices-Nominal'!$A$3:$CA$3,0),0)</f>
        <v>15.441666666666606</v>
      </c>
      <c r="BR276" s="32">
        <f>VLOOKUP($A276,'Annual_Prices-Nominal'!$A:$CA,MATCH(BR$3,'Annual_Prices-Nominal'!$A$3:$CA$3,0),0)</f>
        <v>24.713333333333367</v>
      </c>
      <c r="BS276" s="32">
        <f>VLOOKUP($A276,'Annual_Prices-Nominal'!$A:$CA,MATCH(BS$3,'Annual_Prices-Nominal'!$A$3:$CA$3,0),0)</f>
        <v>23.159166666666692</v>
      </c>
      <c r="BT276" s="32">
        <f>VLOOKUP($A276,'Annual_Prices-Nominal'!$A:$CA,MATCH(BT$3,'Annual_Prices-Nominal'!$A$3:$CA$3,0),0)</f>
        <v>18.531547619047615</v>
      </c>
      <c r="BU276" s="32">
        <f>VLOOKUP($A276,'Annual_Prices-Nominal'!$A:$CA,MATCH(BU$3,'Annual_Prices-Nominal'!$A$3:$CA$3,0),0)</f>
        <v>18.531547619047615</v>
      </c>
      <c r="BV276" s="32">
        <f>VLOOKUP($A276,'Annual_Prices-Nominal'!$A:$CA,MATCH(BV$3,'Annual_Prices-Nominal'!$A$3:$CA$3,0),0)</f>
        <v>18.531547619047615</v>
      </c>
      <c r="BW276" s="32">
        <f>VLOOKUP($A276,'Annual_Prices-Nominal'!$A:$CA,MATCH(BW$3,'Annual_Prices-Nominal'!$A$3:$CA$3,0),0)</f>
        <v>17.394999999999754</v>
      </c>
      <c r="BX276" s="32">
        <f>VLOOKUP($A276,'Annual_Prices-Nominal'!$A:$CA,MATCH(BX$3,'Annual_Prices-Nominal'!$A$3:$CA$3,0),0)</f>
        <v>2.7069047619047524</v>
      </c>
      <c r="BY276" s="32">
        <f>VLOOKUP($A276,'Annual_Prices-Nominal'!$A:$CA,MATCH(BY$3,'Annual_Prices-Nominal'!$A$3:$CA$3,0),0)</f>
        <v>4.6276190476190209</v>
      </c>
      <c r="BZ276" s="32">
        <f>VLOOKUP($A276,'Annual_Prices-Nominal'!$A:$CA,MATCH(BZ$3,'Annual_Prices-Nominal'!$A$3:$CA$3,0),0)</f>
        <v>4.6276190476190209</v>
      </c>
      <c r="CA276" s="32">
        <f>VLOOKUP($A276,'Annual_Prices-Nominal'!$A:$CA,MATCH(CA$3,'Annual_Prices-Nominal'!$A$3:$CA$3,0),0)</f>
        <v>4.5949788452381028</v>
      </c>
      <c r="CB276" s="38">
        <f>VLOOKUP($A276,'Annual_Prices-Nominal'!$A:$CA,MATCH(CB$3,'Annual_Prices-Nominal'!$A$3:$CA$3,0),0)</f>
        <v>0.16816066666666529</v>
      </c>
      <c r="CD276" s="39">
        <f>VLOOKUP($A276,GDP!$A$8:$D$50,3,0)</f>
        <v>2.0676069714120233E-2</v>
      </c>
    </row>
    <row r="277" spans="1:82" ht="14.4" x14ac:dyDescent="0.3">
      <c r="A277" s="23">
        <f t="shared" si="38"/>
        <v>2045</v>
      </c>
      <c r="B277" s="27">
        <f t="shared" si="39"/>
        <v>53236</v>
      </c>
      <c r="C277" s="31">
        <v>39.459589999999999</v>
      </c>
      <c r="D277" s="32">
        <v>38.226849999999999</v>
      </c>
      <c r="E277" s="32">
        <v>44.773110000000003</v>
      </c>
      <c r="F277" s="32">
        <v>42.076390000000004</v>
      </c>
      <c r="G277" s="32">
        <v>45.203769999999999</v>
      </c>
      <c r="H277" s="32">
        <v>41.61139</v>
      </c>
      <c r="I277" s="32">
        <v>36.82</v>
      </c>
      <c r="J277" s="32">
        <v>36.58</v>
      </c>
      <c r="K277" s="32">
        <v>36.270000000000003</v>
      </c>
      <c r="L277" s="32">
        <v>36.479999999999997</v>
      </c>
      <c r="M277" s="32">
        <v>35.79</v>
      </c>
      <c r="N277" s="32">
        <v>36</v>
      </c>
      <c r="P277" s="32">
        <f>VLOOKUP($A277,'Annual_Prices-Nominal'!$A$4:$X$39,MATCH('Forecast-Peak_OffPeak-Nominal'!P$3,'Annual_Prices-Nominal'!$A$3:$X$3,0),FALSE)</f>
        <v>156.792</v>
      </c>
      <c r="Q277" s="32">
        <f>VLOOKUP($A277,'Annual_Prices-Nominal'!$A$4:$X$39,MATCH('Forecast-Peak_OffPeak-Nominal'!Q$3,'Annual_Prices-Nominal'!$A$3:$X$3,0),FALSE)</f>
        <v>158.12</v>
      </c>
      <c r="R277" s="32">
        <f>VLOOKUP($A277,'Annual_Prices-Nominal'!$A$4:$X$39,MATCH('Forecast-Peak_OffPeak-Nominal'!R$3,'Annual_Prices-Nominal'!$A$3:$X$3,0),FALSE)</f>
        <v>155.33000000000001</v>
      </c>
      <c r="S277" s="32">
        <f>VLOOKUP($A277,'Annual_Prices-Nominal'!$A$4:$X$39,MATCH('Forecast-Peak_OffPeak-Nominal'!S$3,'Annual_Prices-Nominal'!$A$3:$X$3,0),FALSE)</f>
        <v>154.39000000000001</v>
      </c>
      <c r="T277" s="32">
        <f>VLOOKUP($A277,'Annual_Prices-Nominal'!$A$4:$X$39,MATCH('Forecast-Peak_OffPeak-Nominal'!T$3,'Annual_Prices-Nominal'!$A$3:$X$3,0),FALSE)</f>
        <v>58.424589306267642</v>
      </c>
      <c r="U277" s="32">
        <f>VLOOKUP($A277,'Annual_Prices-Nominal'!$A$4:$X$39,MATCH('Forecast-Peak_OffPeak-Nominal'!U$3,'Annual_Prices-Nominal'!$A$3:$X$3,0),FALSE)</f>
        <v>57.79</v>
      </c>
      <c r="V277" s="32">
        <f>VLOOKUP($A277,'Annual_Prices-Nominal'!$A$4:$X$39,MATCH('Forecast-Peak_OffPeak-Nominal'!V$3,'Annual_Prices-Nominal'!$A$3:$X$3,0),FALSE)</f>
        <v>58.819436521739121</v>
      </c>
      <c r="W277" s="32">
        <f>VLOOKUP($A277,'Annual_Prices-Nominal'!$A$4:$X$39,MATCH('Forecast-Peak_OffPeak-Nominal'!W$3,'Annual_Prices-Nominal'!$A$3:$X$3,0),FALSE)</f>
        <v>25.18</v>
      </c>
      <c r="X277" s="32">
        <f>VLOOKUP($A277,'Annual_Prices-Nominal'!$A$4:$X$39,MATCH('Forecast-Peak_OffPeak-Nominal'!X$3,'Annual_Prices-Nominal'!$A$3:$X$3,0),FALSE)</f>
        <v>21.6</v>
      </c>
      <c r="Y277" s="38">
        <f>VLOOKUP($A277,'Annual_Prices-Nominal'!$A$4:$X$39,MATCH('Forecast-Peak_OffPeak-Nominal'!Y$3,'Annual_Prices-Nominal'!$A$3:$X$3,0),FALSE)</f>
        <v>55.015744680851064</v>
      </c>
      <c r="AA277" s="31">
        <v>5.3</v>
      </c>
      <c r="AB277" s="32">
        <v>4.92</v>
      </c>
      <c r="AC277" s="32">
        <v>4.87</v>
      </c>
      <c r="AD277" s="32">
        <v>5.28</v>
      </c>
      <c r="AE277" s="32">
        <v>5.3</v>
      </c>
      <c r="AF277" s="32">
        <v>5.17</v>
      </c>
      <c r="AG277" s="38">
        <v>0.4619280845729889</v>
      </c>
      <c r="AI277" s="32">
        <v>5.6276805401225127</v>
      </c>
      <c r="AJ277" s="38">
        <v>5.3367675343466709</v>
      </c>
      <c r="AL277" s="33">
        <v>0.8014214697581814</v>
      </c>
      <c r="AM277" s="33">
        <v>1.0356037038319332</v>
      </c>
      <c r="AO277" s="34">
        <f>VLOOKUP($A277,'Annual_Prices-Nominal'!$A$4:$CH$39,MATCH('Forecast-Peak_OffPeak-Nominal'!AO$3,'Annual_Prices-Nominal'!$A$3:$CH$3,0),FALSE)</f>
        <v>2</v>
      </c>
      <c r="AP277" s="35">
        <f>VLOOKUP($A277,'Annual_Prices-Nominal'!$A$4:$CH$39,MATCH('Forecast-Peak_OffPeak-Nominal'!AP$3,'Annual_Prices-Nominal'!$A$3:$CH$3,0),FALSE)</f>
        <v>2</v>
      </c>
      <c r="AQ277" s="36">
        <f>IF(AND(MONTH($B277)&gt;=5,MONTH($B277)&lt;=9),VLOOKUP($A277,'Annual_Prices-Nominal'!$A$1:$AQ$39,MATCH('Forecast-Peak_OffPeak-Nominal'!AQ$2,'Annual_Prices-Nominal'!$A$2:$AQ$2,0),FALSE),0)</f>
        <v>0</v>
      </c>
      <c r="AR277" s="37">
        <f>IF(AND(MONTH($B277)&gt;=5,MONTH($B277)&lt;=9),VLOOKUP($A277,'Annual_Prices-Nominal'!$A$1:$AQ$39,MATCH('Forecast-Peak_OffPeak-Nominal'!AR$2,'Annual_Prices-Nominal'!$A$2:$AQ$2,0),FALSE),0)</f>
        <v>0</v>
      </c>
      <c r="AT277" s="83">
        <f>VLOOKUP($A277,'Annual_Prices-Nominal'!$A$4:$CH$39,MATCH('Forecast-Peak_OffPeak-Nominal'!AT$3,'Annual_Prices-Nominal'!$A$3:$CH$3,0),FALSE)</f>
        <v>30.43</v>
      </c>
      <c r="AU277" s="38">
        <f>VLOOKUP($A277,'Annual_Prices-Nominal'!$A$4:$CH$39,MATCH('Forecast-Peak_OffPeak-Nominal'!AU$3,'Annual_Prices-Nominal'!$A$3:$CH$3,0),FALSE)</f>
        <v>30.43</v>
      </c>
      <c r="AV277" s="38">
        <f>VLOOKUP($A277,'Annual_Prices-Nominal'!$A$4:$CH$39,MATCH('Forecast-Peak_OffPeak-Nominal'!AV$3,'Annual_Prices-Nominal'!$A$3:$CH$3,0),FALSE)</f>
        <v>0</v>
      </c>
      <c r="AX277" s="31">
        <f t="shared" si="32"/>
        <v>8.0202418699186993</v>
      </c>
      <c r="AY277" s="32">
        <f t="shared" si="33"/>
        <v>8.6601760154738887</v>
      </c>
      <c r="AZ277" s="32">
        <f t="shared" si="34"/>
        <v>8.7434758220502893</v>
      </c>
      <c r="BA277" s="32">
        <f t="shared" si="35"/>
        <v>6.9471698113207552</v>
      </c>
      <c r="BB277" s="32">
        <f t="shared" si="36"/>
        <v>6.8433962264150949</v>
      </c>
      <c r="BC277" s="38">
        <f t="shared" si="37"/>
        <v>6.7784090909090908</v>
      </c>
      <c r="BE277" s="60">
        <v>269.86935213344094</v>
      </c>
      <c r="BF277" s="38">
        <v>358.52280819730208</v>
      </c>
      <c r="BH277" s="31">
        <f>VLOOKUP($A277,'Annual_Prices-Nominal'!$A:$CA,MATCH(BH$3,'Annual_Prices-Nominal'!$A$3:$CA$3,0),0)</f>
        <v>41</v>
      </c>
      <c r="BI277" s="31">
        <f>VLOOKUP($A277,'Annual_Prices-Nominal'!$A:$CA,MATCH(BI$3,'Annual_Prices-Nominal'!$A$3:$CA$3,0),0)</f>
        <v>0</v>
      </c>
      <c r="BJ277" s="32">
        <f>VLOOKUP($A277,'Annual_Prices-Nominal'!$A:$CA,MATCH(BJ$3,'Annual_Prices-Nominal'!$A$3:$CA$3,0),0)</f>
        <v>0</v>
      </c>
      <c r="BK277" s="32">
        <f>VLOOKUP($A277,'Annual_Prices-Nominal'!$A:$CA,MATCH(BK$3,'Annual_Prices-Nominal'!$A$3:$CA$3,0),0)</f>
        <v>15.441666666666606</v>
      </c>
      <c r="BL277" s="32">
        <f>VLOOKUP($A277,'Annual_Prices-Nominal'!$A:$CA,MATCH(BL$3,'Annual_Prices-Nominal'!$A$3:$CA$3,0),0)</f>
        <v>15.441666666666606</v>
      </c>
      <c r="BM277" s="32">
        <f>VLOOKUP($A277,'Annual_Prices-Nominal'!$A:$CA,MATCH(BM$3,'Annual_Prices-Nominal'!$A$3:$CA$3,0),0)</f>
        <v>4.6276190476190209</v>
      </c>
      <c r="BN277" s="32">
        <f>VLOOKUP($A277,'Annual_Prices-Nominal'!$A:$CA,MATCH(BN$3,'Annual_Prices-Nominal'!$A$3:$CA$3,0),0)</f>
        <v>4.6276190476190209</v>
      </c>
      <c r="BO277" s="32">
        <f>VLOOKUP($A277,'Annual_Prices-Nominal'!$A:$CA,MATCH(BO$3,'Annual_Prices-Nominal'!$A$3:$CA$3,0),0)</f>
        <v>4.6276190476190209</v>
      </c>
      <c r="BP277" s="32">
        <f>VLOOKUP($A277,'Annual_Prices-Nominal'!$A:$CA,MATCH(BP$3,'Annual_Prices-Nominal'!$A$3:$CA$3,0),0)</f>
        <v>4.6276190476190209</v>
      </c>
      <c r="BQ277" s="32">
        <f>VLOOKUP($A277,'Annual_Prices-Nominal'!$A:$CA,MATCH(BQ$3,'Annual_Prices-Nominal'!$A$3:$CA$3,0),0)</f>
        <v>15.441666666666606</v>
      </c>
      <c r="BR277" s="32">
        <f>VLOOKUP($A277,'Annual_Prices-Nominal'!$A:$CA,MATCH(BR$3,'Annual_Prices-Nominal'!$A$3:$CA$3,0),0)</f>
        <v>24.713333333333367</v>
      </c>
      <c r="BS277" s="32">
        <f>VLOOKUP($A277,'Annual_Prices-Nominal'!$A:$CA,MATCH(BS$3,'Annual_Prices-Nominal'!$A$3:$CA$3,0),0)</f>
        <v>23.159166666666692</v>
      </c>
      <c r="BT277" s="32">
        <f>VLOOKUP($A277,'Annual_Prices-Nominal'!$A:$CA,MATCH(BT$3,'Annual_Prices-Nominal'!$A$3:$CA$3,0),0)</f>
        <v>18.531547619047615</v>
      </c>
      <c r="BU277" s="32">
        <f>VLOOKUP($A277,'Annual_Prices-Nominal'!$A:$CA,MATCH(BU$3,'Annual_Prices-Nominal'!$A$3:$CA$3,0),0)</f>
        <v>18.531547619047615</v>
      </c>
      <c r="BV277" s="32">
        <f>VLOOKUP($A277,'Annual_Prices-Nominal'!$A:$CA,MATCH(BV$3,'Annual_Prices-Nominal'!$A$3:$CA$3,0),0)</f>
        <v>18.531547619047615</v>
      </c>
      <c r="BW277" s="32">
        <f>VLOOKUP($A277,'Annual_Prices-Nominal'!$A:$CA,MATCH(BW$3,'Annual_Prices-Nominal'!$A$3:$CA$3,0),0)</f>
        <v>17.394999999999754</v>
      </c>
      <c r="BX277" s="32">
        <f>VLOOKUP($A277,'Annual_Prices-Nominal'!$A:$CA,MATCH(BX$3,'Annual_Prices-Nominal'!$A$3:$CA$3,0),0)</f>
        <v>2.7069047619047524</v>
      </c>
      <c r="BY277" s="32">
        <f>VLOOKUP($A277,'Annual_Prices-Nominal'!$A:$CA,MATCH(BY$3,'Annual_Prices-Nominal'!$A$3:$CA$3,0),0)</f>
        <v>4.6276190476190209</v>
      </c>
      <c r="BZ277" s="32">
        <f>VLOOKUP($A277,'Annual_Prices-Nominal'!$A:$CA,MATCH(BZ$3,'Annual_Prices-Nominal'!$A$3:$CA$3,0),0)</f>
        <v>4.6276190476190209</v>
      </c>
      <c r="CA277" s="32">
        <f>VLOOKUP($A277,'Annual_Prices-Nominal'!$A:$CA,MATCH(CA$3,'Annual_Prices-Nominal'!$A$3:$CA$3,0),0)</f>
        <v>4.5949788452381028</v>
      </c>
      <c r="CB277" s="38">
        <f>VLOOKUP($A277,'Annual_Prices-Nominal'!$A:$CA,MATCH(CB$3,'Annual_Prices-Nominal'!$A$3:$CA$3,0),0)</f>
        <v>0.16816066666666529</v>
      </c>
      <c r="CD277" s="39">
        <f>VLOOKUP($A277,GDP!$A$8:$D$50,3,0)</f>
        <v>2.0676069714120233E-2</v>
      </c>
    </row>
    <row r="278" spans="1:82" ht="14.4" x14ac:dyDescent="0.3">
      <c r="A278" s="23">
        <f t="shared" si="38"/>
        <v>2045</v>
      </c>
      <c r="B278" s="27">
        <f t="shared" si="39"/>
        <v>53267</v>
      </c>
      <c r="C278" s="31">
        <v>37.797530000000002</v>
      </c>
      <c r="D278" s="32">
        <v>36.255760000000002</v>
      </c>
      <c r="E278" s="32">
        <v>47.192489999999999</v>
      </c>
      <c r="F278" s="32">
        <v>45.961069999999999</v>
      </c>
      <c r="G278" s="32">
        <v>48.16695</v>
      </c>
      <c r="H278" s="32">
        <v>46.331519999999998</v>
      </c>
      <c r="I278" s="32">
        <v>39.89</v>
      </c>
      <c r="J278" s="32">
        <v>40.19</v>
      </c>
      <c r="K278" s="32">
        <v>39.56</v>
      </c>
      <c r="L278" s="32">
        <v>40.1</v>
      </c>
      <c r="M278" s="32">
        <v>39.28</v>
      </c>
      <c r="N278" s="32">
        <v>39.75</v>
      </c>
      <c r="P278" s="32">
        <f>VLOOKUP($A278,'Annual_Prices-Nominal'!$A$4:$X$39,MATCH('Forecast-Peak_OffPeak-Nominal'!P$3,'Annual_Prices-Nominal'!$A$3:$X$3,0),FALSE)</f>
        <v>156.792</v>
      </c>
      <c r="Q278" s="32">
        <f>VLOOKUP($A278,'Annual_Prices-Nominal'!$A$4:$X$39,MATCH('Forecast-Peak_OffPeak-Nominal'!Q$3,'Annual_Prices-Nominal'!$A$3:$X$3,0),FALSE)</f>
        <v>158.12</v>
      </c>
      <c r="R278" s="32">
        <f>VLOOKUP($A278,'Annual_Prices-Nominal'!$A$4:$X$39,MATCH('Forecast-Peak_OffPeak-Nominal'!R$3,'Annual_Prices-Nominal'!$A$3:$X$3,0),FALSE)</f>
        <v>155.33000000000001</v>
      </c>
      <c r="S278" s="32">
        <f>VLOOKUP($A278,'Annual_Prices-Nominal'!$A$4:$X$39,MATCH('Forecast-Peak_OffPeak-Nominal'!S$3,'Annual_Prices-Nominal'!$A$3:$X$3,0),FALSE)</f>
        <v>154.39000000000001</v>
      </c>
      <c r="T278" s="32">
        <f>VLOOKUP($A278,'Annual_Prices-Nominal'!$A$4:$X$39,MATCH('Forecast-Peak_OffPeak-Nominal'!T$3,'Annual_Prices-Nominal'!$A$3:$X$3,0),FALSE)</f>
        <v>58.424589306267642</v>
      </c>
      <c r="U278" s="32">
        <f>VLOOKUP($A278,'Annual_Prices-Nominal'!$A$4:$X$39,MATCH('Forecast-Peak_OffPeak-Nominal'!U$3,'Annual_Prices-Nominal'!$A$3:$X$3,0),FALSE)</f>
        <v>57.79</v>
      </c>
      <c r="V278" s="32">
        <f>VLOOKUP($A278,'Annual_Prices-Nominal'!$A$4:$X$39,MATCH('Forecast-Peak_OffPeak-Nominal'!V$3,'Annual_Prices-Nominal'!$A$3:$X$3,0),FALSE)</f>
        <v>58.819436521739121</v>
      </c>
      <c r="W278" s="32">
        <f>VLOOKUP($A278,'Annual_Prices-Nominal'!$A$4:$X$39,MATCH('Forecast-Peak_OffPeak-Nominal'!W$3,'Annual_Prices-Nominal'!$A$3:$X$3,0),FALSE)</f>
        <v>25.18</v>
      </c>
      <c r="X278" s="32">
        <f>VLOOKUP($A278,'Annual_Prices-Nominal'!$A$4:$X$39,MATCH('Forecast-Peak_OffPeak-Nominal'!X$3,'Annual_Prices-Nominal'!$A$3:$X$3,0),FALSE)</f>
        <v>21.6</v>
      </c>
      <c r="Y278" s="38">
        <f>VLOOKUP($A278,'Annual_Prices-Nominal'!$A$4:$X$39,MATCH('Forecast-Peak_OffPeak-Nominal'!Y$3,'Annual_Prices-Nominal'!$A$3:$X$3,0),FALSE)</f>
        <v>55.015744680851064</v>
      </c>
      <c r="AA278" s="31">
        <v>5.7</v>
      </c>
      <c r="AB278" s="32">
        <v>5.04</v>
      </c>
      <c r="AC278" s="32">
        <v>4.41</v>
      </c>
      <c r="AD278" s="32">
        <v>5.54</v>
      </c>
      <c r="AE278" s="32">
        <v>5.67</v>
      </c>
      <c r="AF278" s="32">
        <v>5.27</v>
      </c>
      <c r="AG278" s="38">
        <v>0.4619280845729889</v>
      </c>
      <c r="AI278" s="32">
        <v>6.025877952900303</v>
      </c>
      <c r="AJ278" s="38">
        <v>5.7349649471244613</v>
      </c>
      <c r="AL278" s="33">
        <v>0.82513515843685781</v>
      </c>
      <c r="AM278" s="33">
        <v>1.0593173925106099</v>
      </c>
      <c r="AO278" s="34">
        <f>VLOOKUP($A278,'Annual_Prices-Nominal'!$A$4:$CH$39,MATCH('Forecast-Peak_OffPeak-Nominal'!AO$3,'Annual_Prices-Nominal'!$A$3:$CH$3,0),FALSE)</f>
        <v>2</v>
      </c>
      <c r="AP278" s="35">
        <f>VLOOKUP($A278,'Annual_Prices-Nominal'!$A$4:$CH$39,MATCH('Forecast-Peak_OffPeak-Nominal'!AP$3,'Annual_Prices-Nominal'!$A$3:$CH$3,0),FALSE)</f>
        <v>2</v>
      </c>
      <c r="AQ278" s="36">
        <f>IF(AND(MONTH($B278)&gt;=5,MONTH($B278)&lt;=9),VLOOKUP($A278,'Annual_Prices-Nominal'!$A$1:$AQ$39,MATCH('Forecast-Peak_OffPeak-Nominal'!AQ$2,'Annual_Prices-Nominal'!$A$2:$AQ$2,0),FALSE),0)</f>
        <v>0</v>
      </c>
      <c r="AR278" s="37">
        <f>IF(AND(MONTH($B278)&gt;=5,MONTH($B278)&lt;=9),VLOOKUP($A278,'Annual_Prices-Nominal'!$A$1:$AQ$39,MATCH('Forecast-Peak_OffPeak-Nominal'!AR$2,'Annual_Prices-Nominal'!$A$2:$AQ$2,0),FALSE),0)</f>
        <v>0</v>
      </c>
      <c r="AT278" s="83">
        <f>VLOOKUP($A278,'Annual_Prices-Nominal'!$A$4:$CH$39,MATCH('Forecast-Peak_OffPeak-Nominal'!AT$3,'Annual_Prices-Nominal'!$A$3:$CH$3,0),FALSE)</f>
        <v>30.43</v>
      </c>
      <c r="AU278" s="38">
        <f>VLOOKUP($A278,'Annual_Prices-Nominal'!$A$4:$CH$39,MATCH('Forecast-Peak_OffPeak-Nominal'!AU$3,'Annual_Prices-Nominal'!$A$3:$CH$3,0),FALSE)</f>
        <v>30.43</v>
      </c>
      <c r="AV278" s="38">
        <f>VLOOKUP($A278,'Annual_Prices-Nominal'!$A$4:$CH$39,MATCH('Forecast-Peak_OffPeak-Nominal'!AV$3,'Annual_Prices-Nominal'!$A$3:$CH$3,0),FALSE)</f>
        <v>0</v>
      </c>
      <c r="AX278" s="31">
        <f t="shared" si="32"/>
        <v>7.4995099206349209</v>
      </c>
      <c r="AY278" s="32">
        <f t="shared" si="33"/>
        <v>8.9549316888045549</v>
      </c>
      <c r="AZ278" s="32">
        <f t="shared" si="34"/>
        <v>9.1398387096774201</v>
      </c>
      <c r="BA278" s="32">
        <f t="shared" si="35"/>
        <v>7.0352733686067017</v>
      </c>
      <c r="BB278" s="32">
        <f t="shared" si="36"/>
        <v>6.977072310405644</v>
      </c>
      <c r="BC278" s="38">
        <f t="shared" si="37"/>
        <v>7.0902527075812278</v>
      </c>
      <c r="BE278" s="60">
        <v>269.86935213344094</v>
      </c>
      <c r="BF278" s="38">
        <v>358.52280819730208</v>
      </c>
      <c r="BH278" s="31">
        <f>VLOOKUP($A278,'Annual_Prices-Nominal'!$A:$CA,MATCH(BH$3,'Annual_Prices-Nominal'!$A$3:$CA$3,0),0)</f>
        <v>41</v>
      </c>
      <c r="BI278" s="31">
        <f>VLOOKUP($A278,'Annual_Prices-Nominal'!$A:$CA,MATCH(BI$3,'Annual_Prices-Nominal'!$A$3:$CA$3,0),0)</f>
        <v>0</v>
      </c>
      <c r="BJ278" s="32">
        <f>VLOOKUP($A278,'Annual_Prices-Nominal'!$A:$CA,MATCH(BJ$3,'Annual_Prices-Nominal'!$A$3:$CA$3,0),0)</f>
        <v>0</v>
      </c>
      <c r="BK278" s="32">
        <f>VLOOKUP($A278,'Annual_Prices-Nominal'!$A:$CA,MATCH(BK$3,'Annual_Prices-Nominal'!$A$3:$CA$3,0),0)</f>
        <v>15.441666666666606</v>
      </c>
      <c r="BL278" s="32">
        <f>VLOOKUP($A278,'Annual_Prices-Nominal'!$A:$CA,MATCH(BL$3,'Annual_Prices-Nominal'!$A$3:$CA$3,0),0)</f>
        <v>15.441666666666606</v>
      </c>
      <c r="BM278" s="32">
        <f>VLOOKUP($A278,'Annual_Prices-Nominal'!$A:$CA,MATCH(BM$3,'Annual_Prices-Nominal'!$A$3:$CA$3,0),0)</f>
        <v>4.6276190476190209</v>
      </c>
      <c r="BN278" s="32">
        <f>VLOOKUP($A278,'Annual_Prices-Nominal'!$A:$CA,MATCH(BN$3,'Annual_Prices-Nominal'!$A$3:$CA$3,0),0)</f>
        <v>4.6276190476190209</v>
      </c>
      <c r="BO278" s="32">
        <f>VLOOKUP($A278,'Annual_Prices-Nominal'!$A:$CA,MATCH(BO$3,'Annual_Prices-Nominal'!$A$3:$CA$3,0),0)</f>
        <v>4.6276190476190209</v>
      </c>
      <c r="BP278" s="32">
        <f>VLOOKUP($A278,'Annual_Prices-Nominal'!$A:$CA,MATCH(BP$3,'Annual_Prices-Nominal'!$A$3:$CA$3,0),0)</f>
        <v>4.6276190476190209</v>
      </c>
      <c r="BQ278" s="32">
        <f>VLOOKUP($A278,'Annual_Prices-Nominal'!$A:$CA,MATCH(BQ$3,'Annual_Prices-Nominal'!$A$3:$CA$3,0),0)</f>
        <v>15.441666666666606</v>
      </c>
      <c r="BR278" s="32">
        <f>VLOOKUP($A278,'Annual_Prices-Nominal'!$A:$CA,MATCH(BR$3,'Annual_Prices-Nominal'!$A$3:$CA$3,0),0)</f>
        <v>24.713333333333367</v>
      </c>
      <c r="BS278" s="32">
        <f>VLOOKUP($A278,'Annual_Prices-Nominal'!$A:$CA,MATCH(BS$3,'Annual_Prices-Nominal'!$A$3:$CA$3,0),0)</f>
        <v>23.159166666666692</v>
      </c>
      <c r="BT278" s="32">
        <f>VLOOKUP($A278,'Annual_Prices-Nominal'!$A:$CA,MATCH(BT$3,'Annual_Prices-Nominal'!$A$3:$CA$3,0),0)</f>
        <v>18.531547619047615</v>
      </c>
      <c r="BU278" s="32">
        <f>VLOOKUP($A278,'Annual_Prices-Nominal'!$A:$CA,MATCH(BU$3,'Annual_Prices-Nominal'!$A$3:$CA$3,0),0)</f>
        <v>18.531547619047615</v>
      </c>
      <c r="BV278" s="32">
        <f>VLOOKUP($A278,'Annual_Prices-Nominal'!$A:$CA,MATCH(BV$3,'Annual_Prices-Nominal'!$A$3:$CA$3,0),0)</f>
        <v>18.531547619047615</v>
      </c>
      <c r="BW278" s="32">
        <f>VLOOKUP($A278,'Annual_Prices-Nominal'!$A:$CA,MATCH(BW$3,'Annual_Prices-Nominal'!$A$3:$CA$3,0),0)</f>
        <v>17.394999999999754</v>
      </c>
      <c r="BX278" s="32">
        <f>VLOOKUP($A278,'Annual_Prices-Nominal'!$A:$CA,MATCH(BX$3,'Annual_Prices-Nominal'!$A$3:$CA$3,0),0)</f>
        <v>2.7069047619047524</v>
      </c>
      <c r="BY278" s="32">
        <f>VLOOKUP($A278,'Annual_Prices-Nominal'!$A:$CA,MATCH(BY$3,'Annual_Prices-Nominal'!$A$3:$CA$3,0),0)</f>
        <v>4.6276190476190209</v>
      </c>
      <c r="BZ278" s="32">
        <f>VLOOKUP($A278,'Annual_Prices-Nominal'!$A:$CA,MATCH(BZ$3,'Annual_Prices-Nominal'!$A$3:$CA$3,0),0)</f>
        <v>4.6276190476190209</v>
      </c>
      <c r="CA278" s="32">
        <f>VLOOKUP($A278,'Annual_Prices-Nominal'!$A:$CA,MATCH(CA$3,'Annual_Prices-Nominal'!$A$3:$CA$3,0),0)</f>
        <v>4.5949788452381028</v>
      </c>
      <c r="CB278" s="38">
        <f>VLOOKUP($A278,'Annual_Prices-Nominal'!$A:$CA,MATCH(CB$3,'Annual_Prices-Nominal'!$A$3:$CA$3,0),0)</f>
        <v>0.16816066666666529</v>
      </c>
      <c r="CD278" s="39">
        <f>VLOOKUP($A278,GDP!$A$8:$D$50,3,0)</f>
        <v>2.0676069714120233E-2</v>
      </c>
    </row>
    <row r="279" spans="1:82" ht="15" thickBot="1" x14ac:dyDescent="0.35">
      <c r="A279" s="23">
        <f t="shared" si="38"/>
        <v>2045</v>
      </c>
      <c r="B279" s="27">
        <f t="shared" si="39"/>
        <v>53297</v>
      </c>
      <c r="C279" s="31">
        <v>48.07714</v>
      </c>
      <c r="D279" s="32">
        <v>46.260460000000002</v>
      </c>
      <c r="E279" s="32">
        <v>52.82255</v>
      </c>
      <c r="F279" s="32">
        <v>52.171120000000002</v>
      </c>
      <c r="G279" s="32">
        <v>53.835239999999999</v>
      </c>
      <c r="H279" s="32">
        <v>52.641550000000002</v>
      </c>
      <c r="I279" s="32">
        <v>43.43</v>
      </c>
      <c r="J279" s="32">
        <v>43.35</v>
      </c>
      <c r="K279" s="32">
        <v>43.25</v>
      </c>
      <c r="L279" s="32">
        <v>43.16</v>
      </c>
      <c r="M279" s="32">
        <v>42.61</v>
      </c>
      <c r="N279" s="32">
        <v>42.7</v>
      </c>
      <c r="P279" s="32">
        <f>VLOOKUP($A279,'Annual_Prices-Nominal'!$A$4:$X$39,MATCH('Forecast-Peak_OffPeak-Nominal'!P$3,'Annual_Prices-Nominal'!$A$3:$X$3,0),FALSE)</f>
        <v>156.792</v>
      </c>
      <c r="Q279" s="32">
        <f>VLOOKUP($A279,'Annual_Prices-Nominal'!$A$4:$X$39,MATCH('Forecast-Peak_OffPeak-Nominal'!Q$3,'Annual_Prices-Nominal'!$A$3:$X$3,0),FALSE)</f>
        <v>158.12</v>
      </c>
      <c r="R279" s="32">
        <f>VLOOKUP($A279,'Annual_Prices-Nominal'!$A$4:$X$39,MATCH('Forecast-Peak_OffPeak-Nominal'!R$3,'Annual_Prices-Nominal'!$A$3:$X$3,0),FALSE)</f>
        <v>155.33000000000001</v>
      </c>
      <c r="S279" s="32">
        <f>VLOOKUP($A279,'Annual_Prices-Nominal'!$A$4:$X$39,MATCH('Forecast-Peak_OffPeak-Nominal'!S$3,'Annual_Prices-Nominal'!$A$3:$X$3,0),FALSE)</f>
        <v>154.39000000000001</v>
      </c>
      <c r="T279" s="32">
        <f>VLOOKUP($A279,'Annual_Prices-Nominal'!$A$4:$X$39,MATCH('Forecast-Peak_OffPeak-Nominal'!T$3,'Annual_Prices-Nominal'!$A$3:$X$3,0),FALSE)</f>
        <v>58.424589306267642</v>
      </c>
      <c r="U279" s="32">
        <f>VLOOKUP($A279,'Annual_Prices-Nominal'!$A$4:$X$39,MATCH('Forecast-Peak_OffPeak-Nominal'!U$3,'Annual_Prices-Nominal'!$A$3:$X$3,0),FALSE)</f>
        <v>57.79</v>
      </c>
      <c r="V279" s="32">
        <f>VLOOKUP($A279,'Annual_Prices-Nominal'!$A$4:$X$39,MATCH('Forecast-Peak_OffPeak-Nominal'!V$3,'Annual_Prices-Nominal'!$A$3:$X$3,0),FALSE)</f>
        <v>58.819436521739121</v>
      </c>
      <c r="W279" s="32">
        <f>VLOOKUP($A279,'Annual_Prices-Nominal'!$A$4:$X$39,MATCH('Forecast-Peak_OffPeak-Nominal'!W$3,'Annual_Prices-Nominal'!$A$3:$X$3,0),FALSE)</f>
        <v>25.18</v>
      </c>
      <c r="X279" s="32">
        <f>VLOOKUP($A279,'Annual_Prices-Nominal'!$A$4:$X$39,MATCH('Forecast-Peak_OffPeak-Nominal'!X$3,'Annual_Prices-Nominal'!$A$3:$X$3,0),FALSE)</f>
        <v>21.6</v>
      </c>
      <c r="Y279" s="38">
        <f>VLOOKUP($A279,'Annual_Prices-Nominal'!$A$4:$X$39,MATCH('Forecast-Peak_OffPeak-Nominal'!Y$3,'Annual_Prices-Nominal'!$A$3:$X$3,0),FALSE)</f>
        <v>55.015744680851064</v>
      </c>
      <c r="AA279" s="31">
        <v>6.21</v>
      </c>
      <c r="AB279" s="32">
        <v>5.88</v>
      </c>
      <c r="AC279" s="32">
        <v>5.55</v>
      </c>
      <c r="AD279" s="32">
        <v>6.39</v>
      </c>
      <c r="AE279" s="32">
        <v>6.18</v>
      </c>
      <c r="AF279" s="32">
        <v>6</v>
      </c>
      <c r="AG279" s="38">
        <v>0.4619280845729889</v>
      </c>
      <c r="AI279" s="32">
        <v>6.5409636146830126</v>
      </c>
      <c r="AJ279" s="38">
        <v>6.2500506089071708</v>
      </c>
      <c r="AL279" s="33">
        <v>0.80726248733109651</v>
      </c>
      <c r="AM279" s="33">
        <v>1.0414447214048483</v>
      </c>
      <c r="AO279" s="34">
        <f>VLOOKUP($A279,'Annual_Prices-Nominal'!$A$4:$CH$39,MATCH('Forecast-Peak_OffPeak-Nominal'!AO$3,'Annual_Prices-Nominal'!$A$3:$CH$3,0),FALSE)</f>
        <v>2</v>
      </c>
      <c r="AP279" s="35">
        <f>VLOOKUP($A279,'Annual_Prices-Nominal'!$A$4:$CH$39,MATCH('Forecast-Peak_OffPeak-Nominal'!AP$3,'Annual_Prices-Nominal'!$A$3:$CH$3,0),FALSE)</f>
        <v>2</v>
      </c>
      <c r="AQ279" s="36">
        <f>IF(AND(MONTH($B279)&gt;=5,MONTH($B279)&lt;=9),VLOOKUP($A279,'Annual_Prices-Nominal'!$A$1:$AQ$39,MATCH('Forecast-Peak_OffPeak-Nominal'!AQ$2,'Annual_Prices-Nominal'!$A$2:$AQ$2,0),FALSE),0)</f>
        <v>0</v>
      </c>
      <c r="AR279" s="37">
        <f>IF(AND(MONTH($B279)&gt;=5,MONTH($B279)&lt;=9),VLOOKUP($A279,'Annual_Prices-Nominal'!$A$1:$AQ$39,MATCH('Forecast-Peak_OffPeak-Nominal'!AR$2,'Annual_Prices-Nominal'!$A$2:$AQ$2,0),FALSE),0)</f>
        <v>0</v>
      </c>
      <c r="AT279" s="83">
        <f>VLOOKUP($A279,'Annual_Prices-Nominal'!$A$4:$CH$39,MATCH('Forecast-Peak_OffPeak-Nominal'!AT$3,'Annual_Prices-Nominal'!$A$3:$CH$3,0),FALSE)</f>
        <v>30.43</v>
      </c>
      <c r="AU279" s="38">
        <f>VLOOKUP($A279,'Annual_Prices-Nominal'!$A$4:$CH$39,MATCH('Forecast-Peak_OffPeak-Nominal'!AU$3,'Annual_Prices-Nominal'!$A$3:$CH$3,0),FALSE)</f>
        <v>30.43</v>
      </c>
      <c r="AV279" s="38">
        <f>VLOOKUP($A279,'Annual_Prices-Nominal'!$A$4:$CH$39,MATCH('Forecast-Peak_OffPeak-Nominal'!AV$3,'Annual_Prices-Nominal'!$A$3:$CH$3,0),FALSE)</f>
        <v>0</v>
      </c>
      <c r="AX279" s="31">
        <f t="shared" si="32"/>
        <v>8.1763843537414971</v>
      </c>
      <c r="AY279" s="32">
        <f t="shared" si="33"/>
        <v>8.8037583333333327</v>
      </c>
      <c r="AZ279" s="32">
        <f t="shared" si="34"/>
        <v>8.9725400000000004</v>
      </c>
      <c r="BA279" s="32">
        <f t="shared" si="35"/>
        <v>7.0275080906148872</v>
      </c>
      <c r="BB279" s="32">
        <f t="shared" si="36"/>
        <v>6.9983818770226538</v>
      </c>
      <c r="BC279" s="38">
        <f t="shared" si="37"/>
        <v>6.6682316118935843</v>
      </c>
      <c r="BE279" s="60">
        <v>269.86935213344094</v>
      </c>
      <c r="BF279" s="38">
        <v>358.52280819730208</v>
      </c>
      <c r="BH279" s="31">
        <f>VLOOKUP($A279,'Annual_Prices-Nominal'!$A:$CA,MATCH(BH$3,'Annual_Prices-Nominal'!$A$3:$CA$3,0),0)</f>
        <v>41</v>
      </c>
      <c r="BI279" s="31">
        <f>VLOOKUP($A279,'Annual_Prices-Nominal'!$A:$CA,MATCH(BI$3,'Annual_Prices-Nominal'!$A$3:$CA$3,0),0)</f>
        <v>0</v>
      </c>
      <c r="BJ279" s="32">
        <f>VLOOKUP($A279,'Annual_Prices-Nominal'!$A:$CA,MATCH(BJ$3,'Annual_Prices-Nominal'!$A$3:$CA$3,0),0)</f>
        <v>0</v>
      </c>
      <c r="BK279" s="32">
        <f>VLOOKUP($A279,'Annual_Prices-Nominal'!$A:$CA,MATCH(BK$3,'Annual_Prices-Nominal'!$A$3:$CA$3,0),0)</f>
        <v>15.441666666666606</v>
      </c>
      <c r="BL279" s="32">
        <f>VLOOKUP($A279,'Annual_Prices-Nominal'!$A:$CA,MATCH(BL$3,'Annual_Prices-Nominal'!$A$3:$CA$3,0),0)</f>
        <v>15.441666666666606</v>
      </c>
      <c r="BM279" s="32">
        <f>VLOOKUP($A279,'Annual_Prices-Nominal'!$A:$CA,MATCH(BM$3,'Annual_Prices-Nominal'!$A$3:$CA$3,0),0)</f>
        <v>4.6276190476190209</v>
      </c>
      <c r="BN279" s="32">
        <f>VLOOKUP($A279,'Annual_Prices-Nominal'!$A:$CA,MATCH(BN$3,'Annual_Prices-Nominal'!$A$3:$CA$3,0),0)</f>
        <v>4.6276190476190209</v>
      </c>
      <c r="BO279" s="32">
        <f>VLOOKUP($A279,'Annual_Prices-Nominal'!$A:$CA,MATCH(BO$3,'Annual_Prices-Nominal'!$A$3:$CA$3,0),0)</f>
        <v>4.6276190476190209</v>
      </c>
      <c r="BP279" s="32">
        <f>VLOOKUP($A279,'Annual_Prices-Nominal'!$A:$CA,MATCH(BP$3,'Annual_Prices-Nominal'!$A$3:$CA$3,0),0)</f>
        <v>4.6276190476190209</v>
      </c>
      <c r="BQ279" s="32">
        <f>VLOOKUP($A279,'Annual_Prices-Nominal'!$A:$CA,MATCH(BQ$3,'Annual_Prices-Nominal'!$A$3:$CA$3,0),0)</f>
        <v>15.441666666666606</v>
      </c>
      <c r="BR279" s="32">
        <f>VLOOKUP($A279,'Annual_Prices-Nominal'!$A:$CA,MATCH(BR$3,'Annual_Prices-Nominal'!$A$3:$CA$3,0),0)</f>
        <v>24.713333333333367</v>
      </c>
      <c r="BS279" s="32">
        <f>VLOOKUP($A279,'Annual_Prices-Nominal'!$A:$CA,MATCH(BS$3,'Annual_Prices-Nominal'!$A$3:$CA$3,0),0)</f>
        <v>23.159166666666692</v>
      </c>
      <c r="BT279" s="32">
        <f>VLOOKUP($A279,'Annual_Prices-Nominal'!$A:$CA,MATCH(BT$3,'Annual_Prices-Nominal'!$A$3:$CA$3,0),0)</f>
        <v>18.531547619047615</v>
      </c>
      <c r="BU279" s="32">
        <f>VLOOKUP($A279,'Annual_Prices-Nominal'!$A:$CA,MATCH(BU$3,'Annual_Prices-Nominal'!$A$3:$CA$3,0),0)</f>
        <v>18.531547619047615</v>
      </c>
      <c r="BV279" s="32">
        <f>VLOOKUP($A279,'Annual_Prices-Nominal'!$A:$CA,MATCH(BV$3,'Annual_Prices-Nominal'!$A$3:$CA$3,0),0)</f>
        <v>18.531547619047615</v>
      </c>
      <c r="BW279" s="32">
        <f>VLOOKUP($A279,'Annual_Prices-Nominal'!$A:$CA,MATCH(BW$3,'Annual_Prices-Nominal'!$A$3:$CA$3,0),0)</f>
        <v>17.394999999999754</v>
      </c>
      <c r="BX279" s="32">
        <f>VLOOKUP($A279,'Annual_Prices-Nominal'!$A:$CA,MATCH(BX$3,'Annual_Prices-Nominal'!$A$3:$CA$3,0),0)</f>
        <v>2.7069047619047524</v>
      </c>
      <c r="BY279" s="32">
        <f>VLOOKUP($A279,'Annual_Prices-Nominal'!$A:$CA,MATCH(BY$3,'Annual_Prices-Nominal'!$A$3:$CA$3,0),0)</f>
        <v>4.6276190476190209</v>
      </c>
      <c r="BZ279" s="32">
        <f>VLOOKUP($A279,'Annual_Prices-Nominal'!$A:$CA,MATCH(BZ$3,'Annual_Prices-Nominal'!$A$3:$CA$3,0),0)</f>
        <v>4.6276190476190209</v>
      </c>
      <c r="CA279" s="32">
        <f>VLOOKUP($A279,'Annual_Prices-Nominal'!$A:$CA,MATCH(CA$3,'Annual_Prices-Nominal'!$A$3:$CA$3,0),0)</f>
        <v>4.5949788452381028</v>
      </c>
      <c r="CB279" s="38">
        <f>VLOOKUP($A279,'Annual_Prices-Nominal'!$A:$CA,MATCH(CB$3,'Annual_Prices-Nominal'!$A$3:$CA$3,0),0)</f>
        <v>0.16816066666666529</v>
      </c>
      <c r="CD279" s="39">
        <f>VLOOKUP($A279,GDP!$A$8:$D$50,3,0)</f>
        <v>2.0676069714120233E-2</v>
      </c>
    </row>
    <row r="280" spans="1:82" ht="14.4" x14ac:dyDescent="0.3">
      <c r="A280" s="23">
        <f t="shared" si="38"/>
        <v>2046</v>
      </c>
      <c r="B280" s="27">
        <f t="shared" si="39"/>
        <v>53328</v>
      </c>
      <c r="C280" s="28">
        <v>61.147069999999999</v>
      </c>
      <c r="D280" s="29">
        <v>60.122010000000003</v>
      </c>
      <c r="E280" s="29">
        <v>58.497590000000002</v>
      </c>
      <c r="F280" s="29">
        <v>57.083069999999999</v>
      </c>
      <c r="G280" s="29">
        <v>60.242780000000003</v>
      </c>
      <c r="H280" s="29">
        <v>57.668529999999997</v>
      </c>
      <c r="I280" s="29">
        <v>44.72</v>
      </c>
      <c r="J280" s="29">
        <v>45.39</v>
      </c>
      <c r="K280" s="29">
        <v>44.3</v>
      </c>
      <c r="L280" s="29">
        <v>45.04</v>
      </c>
      <c r="M280" s="29">
        <v>43.9</v>
      </c>
      <c r="N280" s="29">
        <v>45.26</v>
      </c>
      <c r="P280" s="29">
        <f>VLOOKUP($A280,'Annual_Prices-Nominal'!$A$4:$X$39,MATCH('Forecast-Peak_OffPeak-Nominal'!P$3,'Annual_Prices-Nominal'!$A$3:$X$3,0),FALSE)</f>
        <v>147.58000000000001</v>
      </c>
      <c r="Q280" s="29">
        <f>VLOOKUP($A280,'Annual_Prices-Nominal'!$A$4:$X$39,MATCH('Forecast-Peak_OffPeak-Nominal'!Q$3,'Annual_Prices-Nominal'!$A$3:$X$3,0),FALSE)</f>
        <v>148.83000000000001</v>
      </c>
      <c r="R280" s="29">
        <f>VLOOKUP($A280,'Annual_Prices-Nominal'!$A$4:$X$39,MATCH('Forecast-Peak_OffPeak-Nominal'!R$3,'Annual_Prices-Nominal'!$A$3:$X$3,0),FALSE)</f>
        <v>146.22999999999999</v>
      </c>
      <c r="S280" s="29">
        <f>VLOOKUP($A280,'Annual_Prices-Nominal'!$A$4:$X$39,MATCH('Forecast-Peak_OffPeak-Nominal'!S$3,'Annual_Prices-Nominal'!$A$3:$X$3,0),FALSE)</f>
        <v>145.29</v>
      </c>
      <c r="T280" s="29">
        <f>VLOOKUP($A280,'Annual_Prices-Nominal'!$A$4:$X$39,MATCH('Forecast-Peak_OffPeak-Nominal'!T$3,'Annual_Prices-Nominal'!$A$3:$X$3,0),FALSE)</f>
        <v>59.620213947834408</v>
      </c>
      <c r="U280" s="29">
        <f>VLOOKUP($A280,'Annual_Prices-Nominal'!$A$4:$X$39,MATCH('Forecast-Peak_OffPeak-Nominal'!U$3,'Annual_Prices-Nominal'!$A$3:$X$3,0),FALSE)</f>
        <v>76.650000000000006</v>
      </c>
      <c r="V280" s="29">
        <f>VLOOKUP($A280,'Annual_Prices-Nominal'!$A$4:$X$39,MATCH('Forecast-Peak_OffPeak-Nominal'!V$3,'Annual_Prices-Nominal'!$A$3:$X$3,0),FALSE)</f>
        <v>59.960626086956523</v>
      </c>
      <c r="W280" s="29">
        <f>VLOOKUP($A280,'Annual_Prices-Nominal'!$A$4:$X$39,MATCH('Forecast-Peak_OffPeak-Nominal'!W$3,'Annual_Prices-Nominal'!$A$3:$X$3,0),FALSE)</f>
        <v>25.9</v>
      </c>
      <c r="X280" s="29">
        <f>VLOOKUP($A280,'Annual_Prices-Nominal'!$A$4:$X$39,MATCH('Forecast-Peak_OffPeak-Nominal'!X$3,'Annual_Prices-Nominal'!$A$3:$X$3,0),FALSE)</f>
        <v>22.22</v>
      </c>
      <c r="Y280" s="30">
        <f>VLOOKUP($A280,'Annual_Prices-Nominal'!$A$4:$X$39,MATCH('Forecast-Peak_OffPeak-Nominal'!Y$3,'Annual_Prices-Nominal'!$A$3:$X$3,0),FALSE)</f>
        <v>56.111063829787234</v>
      </c>
      <c r="AA280" s="31">
        <v>6.06</v>
      </c>
      <c r="AB280" s="32">
        <v>5.78</v>
      </c>
      <c r="AC280" s="32">
        <v>5.7</v>
      </c>
      <c r="AD280" s="32">
        <v>6.29</v>
      </c>
      <c r="AE280" s="32">
        <v>6.03</v>
      </c>
      <c r="AF280" s="32">
        <v>6.05</v>
      </c>
      <c r="AG280" s="38">
        <v>0.47083062933574715</v>
      </c>
      <c r="AI280" s="32">
        <v>11.199762366394236</v>
      </c>
      <c r="AJ280" s="38">
        <v>6.6241331290360996</v>
      </c>
      <c r="AL280" s="33">
        <v>0.84383368299906947</v>
      </c>
      <c r="AM280" s="33">
        <v>1.0811081250798202</v>
      </c>
      <c r="AO280" s="34">
        <f>VLOOKUP($A280,'Annual_Prices-Nominal'!$A$4:$CH$39,MATCH('Forecast-Peak_OffPeak-Nominal'!AO$3,'Annual_Prices-Nominal'!$A$3:$CH$3,0),FALSE)</f>
        <v>2</v>
      </c>
      <c r="AP280" s="35">
        <f>VLOOKUP($A280,'Annual_Prices-Nominal'!$A$4:$CH$39,MATCH('Forecast-Peak_OffPeak-Nominal'!AP$3,'Annual_Prices-Nominal'!$A$3:$CH$3,0),FALSE)</f>
        <v>2</v>
      </c>
      <c r="AQ280" s="36">
        <f>IF(AND(MONTH($B280)&gt;=5,MONTH($B280)&lt;=9),VLOOKUP($A280,'Annual_Prices-Nominal'!$A$1:$AQ$39,MATCH('Forecast-Peak_OffPeak-Nominal'!AQ$2,'Annual_Prices-Nominal'!$A$2:$AQ$2,0),FALSE),0)</f>
        <v>0</v>
      </c>
      <c r="AR280" s="37">
        <f>IF(AND(MONTH($B280)&gt;=5,MONTH($B280)&lt;=9),VLOOKUP($A280,'Annual_Prices-Nominal'!$A$1:$AQ$39,MATCH('Forecast-Peak_OffPeak-Nominal'!AR$2,'Annual_Prices-Nominal'!$A$2:$AQ$2,0),FALSE),0)</f>
        <v>0</v>
      </c>
      <c r="AT280" s="83">
        <f>VLOOKUP($A280,'Annual_Prices-Nominal'!$A$4:$CH$39,MATCH('Forecast-Peak_OffPeak-Nominal'!AT$3,'Annual_Prices-Nominal'!$A$3:$CH$3,0),FALSE)</f>
        <v>32.57</v>
      </c>
      <c r="AU280" s="38">
        <f>VLOOKUP($A280,'Annual_Prices-Nominal'!$A$4:$CH$39,MATCH('Forecast-Peak_OffPeak-Nominal'!AU$3,'Annual_Prices-Nominal'!$A$3:$CH$3,0),FALSE)</f>
        <v>32.57</v>
      </c>
      <c r="AV280" s="38">
        <f>VLOOKUP($A280,'Annual_Prices-Nominal'!$A$4:$CH$39,MATCH('Forecast-Peak_OffPeak-Nominal'!AV$3,'Annual_Prices-Nominal'!$A$3:$CH$3,0),FALSE)</f>
        <v>0</v>
      </c>
      <c r="AX280" s="31">
        <f t="shared" si="32"/>
        <v>10.579077854671279</v>
      </c>
      <c r="AY280" s="32">
        <f t="shared" si="33"/>
        <v>9.6690231404958684</v>
      </c>
      <c r="AZ280" s="32">
        <f t="shared" si="34"/>
        <v>9.9574842975206614</v>
      </c>
      <c r="BA280" s="32">
        <f t="shared" si="35"/>
        <v>7.41625207296849</v>
      </c>
      <c r="BB280" s="32">
        <f t="shared" si="36"/>
        <v>7.3466003316749582</v>
      </c>
      <c r="BC280" s="38">
        <f t="shared" si="37"/>
        <v>6.9793322734499199</v>
      </c>
      <c r="BE280" s="60">
        <v>275.35172297420297</v>
      </c>
      <c r="BF280" s="38">
        <v>365.80616576966213</v>
      </c>
      <c r="BH280" s="31">
        <f>VLOOKUP($A280,'Annual_Prices-Nominal'!$A:$CA,MATCH(BH$3,'Annual_Prices-Nominal'!$A$3:$CA$3,0),0)</f>
        <v>42</v>
      </c>
      <c r="BI280" s="31">
        <f>VLOOKUP($A280,'Annual_Prices-Nominal'!$A:$CA,MATCH(BI$3,'Annual_Prices-Nominal'!$A$3:$CA$3,0),0)</f>
        <v>0</v>
      </c>
      <c r="BJ280" s="32">
        <f>VLOOKUP($A280,'Annual_Prices-Nominal'!$A:$CA,MATCH(BJ$3,'Annual_Prices-Nominal'!$A$3:$CA$3,0),0)</f>
        <v>0</v>
      </c>
      <c r="BK280" s="32">
        <f>VLOOKUP($A280,'Annual_Prices-Nominal'!$A:$CA,MATCH(BK$3,'Annual_Prices-Nominal'!$A$3:$CA$3,0),0)</f>
        <v>15.712499999999977</v>
      </c>
      <c r="BL280" s="32">
        <f>VLOOKUP($A280,'Annual_Prices-Nominal'!$A:$CA,MATCH(BL$3,'Annual_Prices-Nominal'!$A$3:$CA$3,0),0)</f>
        <v>15.712499999999977</v>
      </c>
      <c r="BM280" s="32">
        <f>VLOOKUP($A280,'Annual_Prices-Nominal'!$A:$CA,MATCH(BM$3,'Annual_Prices-Nominal'!$A$3:$CA$3,0),0)</f>
        <v>4.7082142857142628</v>
      </c>
      <c r="BN280" s="32">
        <f>VLOOKUP($A280,'Annual_Prices-Nominal'!$A:$CA,MATCH(BN$3,'Annual_Prices-Nominal'!$A$3:$CA$3,0),0)</f>
        <v>4.7082142857142628</v>
      </c>
      <c r="BO280" s="32">
        <f>VLOOKUP($A280,'Annual_Prices-Nominal'!$A:$CA,MATCH(BO$3,'Annual_Prices-Nominal'!$A$3:$CA$3,0),0)</f>
        <v>4.7082142857142628</v>
      </c>
      <c r="BP280" s="32">
        <f>VLOOKUP($A280,'Annual_Prices-Nominal'!$A:$CA,MATCH(BP$3,'Annual_Prices-Nominal'!$A$3:$CA$3,0),0)</f>
        <v>4.7082142857142628</v>
      </c>
      <c r="BQ280" s="32">
        <f>VLOOKUP($A280,'Annual_Prices-Nominal'!$A:$CA,MATCH(BQ$3,'Annual_Prices-Nominal'!$A$3:$CA$3,0),0)</f>
        <v>15.712499999999977</v>
      </c>
      <c r="BR280" s="32">
        <f>VLOOKUP($A280,'Annual_Prices-Nominal'!$A:$CA,MATCH(BR$3,'Annual_Prices-Nominal'!$A$3:$CA$3,0),0)</f>
        <v>25.147500000000036</v>
      </c>
      <c r="BS280" s="32">
        <f>VLOOKUP($A280,'Annual_Prices-Nominal'!$A:$CA,MATCH(BS$3,'Annual_Prices-Nominal'!$A$3:$CA$3,0),0)</f>
        <v>23.565000000000055</v>
      </c>
      <c r="BT280" s="32">
        <f>VLOOKUP($A280,'Annual_Prices-Nominal'!$A:$CA,MATCH(BT$3,'Annual_Prices-Nominal'!$A$3:$CA$3,0),0)</f>
        <v>18.856785714285706</v>
      </c>
      <c r="BU280" s="32">
        <f>VLOOKUP($A280,'Annual_Prices-Nominal'!$A:$CA,MATCH(BU$3,'Annual_Prices-Nominal'!$A$3:$CA$3,0),0)</f>
        <v>18.856785714285706</v>
      </c>
      <c r="BV280" s="32">
        <f>VLOOKUP($A280,'Annual_Prices-Nominal'!$A:$CA,MATCH(BV$3,'Annual_Prices-Nominal'!$A$3:$CA$3,0),0)</f>
        <v>18.856785714285706</v>
      </c>
      <c r="BW280" s="32">
        <f>VLOOKUP($A280,'Annual_Prices-Nominal'!$A:$CA,MATCH(BW$3,'Annual_Prices-Nominal'!$A$3:$CA$3,0),0)</f>
        <v>17.909999999999854</v>
      </c>
      <c r="BX280" s="32">
        <f>VLOOKUP($A280,'Annual_Prices-Nominal'!$A:$CA,MATCH(BX$3,'Annual_Prices-Nominal'!$A$3:$CA$3,0),0)</f>
        <v>1.7214285714285325</v>
      </c>
      <c r="BY280" s="32">
        <f>VLOOKUP($A280,'Annual_Prices-Nominal'!$A:$CA,MATCH(BY$3,'Annual_Prices-Nominal'!$A$3:$CA$3,0),0)</f>
        <v>4.7082142857142628</v>
      </c>
      <c r="BZ280" s="32">
        <f>VLOOKUP($A280,'Annual_Prices-Nominal'!$A:$CA,MATCH(BZ$3,'Annual_Prices-Nominal'!$A$3:$CA$3,0),0)</f>
        <v>4.7082142857142628</v>
      </c>
      <c r="CA280" s="32">
        <f>VLOOKUP($A280,'Annual_Prices-Nominal'!$A:$CA,MATCH(CA$3,'Annual_Prices-Nominal'!$A$3:$CA$3,0),0)</f>
        <v>4.6805110714285831</v>
      </c>
      <c r="CB280" s="38">
        <f>VLOOKUP($A280,'Annual_Prices-Nominal'!$A:$CA,MATCH(CB$3,'Annual_Prices-Nominal'!$A$3:$CA$3,0),0)</f>
        <v>0</v>
      </c>
      <c r="CD280" s="39">
        <f>VLOOKUP($A280,GDP!$A$8:$D$50,3,0)</f>
        <v>2.0314907185352275E-2</v>
      </c>
    </row>
    <row r="281" spans="1:82" ht="14.4" x14ac:dyDescent="0.3">
      <c r="A281" s="23">
        <f t="shared" si="38"/>
        <v>2046</v>
      </c>
      <c r="B281" s="27">
        <f t="shared" si="39"/>
        <v>53359</v>
      </c>
      <c r="C281" s="31">
        <v>50.681800000000003</v>
      </c>
      <c r="D281" s="32">
        <v>49.943040000000003</v>
      </c>
      <c r="E281" s="32">
        <v>54.611150000000002</v>
      </c>
      <c r="F281" s="32">
        <v>52.467120000000001</v>
      </c>
      <c r="G281" s="32">
        <v>56.391820000000003</v>
      </c>
      <c r="H281" s="32">
        <v>52.718879999999999</v>
      </c>
      <c r="I281" s="32">
        <v>42.93</v>
      </c>
      <c r="J281" s="32">
        <v>43.78</v>
      </c>
      <c r="K281" s="32">
        <v>42.47</v>
      </c>
      <c r="L281" s="32">
        <v>43.5</v>
      </c>
      <c r="M281" s="32">
        <v>42.36</v>
      </c>
      <c r="N281" s="32">
        <v>43.03</v>
      </c>
      <c r="P281" s="32">
        <f>VLOOKUP($A281,'Annual_Prices-Nominal'!$A$4:$X$39,MATCH('Forecast-Peak_OffPeak-Nominal'!P$3,'Annual_Prices-Nominal'!$A$3:$X$3,0),FALSE)</f>
        <v>147.58000000000001</v>
      </c>
      <c r="Q281" s="32">
        <f>VLOOKUP($A281,'Annual_Prices-Nominal'!$A$4:$X$39,MATCH('Forecast-Peak_OffPeak-Nominal'!Q$3,'Annual_Prices-Nominal'!$A$3:$X$3,0),FALSE)</f>
        <v>148.83000000000001</v>
      </c>
      <c r="R281" s="32">
        <f>VLOOKUP($A281,'Annual_Prices-Nominal'!$A$4:$X$39,MATCH('Forecast-Peak_OffPeak-Nominal'!R$3,'Annual_Prices-Nominal'!$A$3:$X$3,0),FALSE)</f>
        <v>146.22999999999999</v>
      </c>
      <c r="S281" s="32">
        <f>VLOOKUP($A281,'Annual_Prices-Nominal'!$A$4:$X$39,MATCH('Forecast-Peak_OffPeak-Nominal'!S$3,'Annual_Prices-Nominal'!$A$3:$X$3,0),FALSE)</f>
        <v>145.29</v>
      </c>
      <c r="T281" s="32">
        <f>VLOOKUP($A281,'Annual_Prices-Nominal'!$A$4:$X$39,MATCH('Forecast-Peak_OffPeak-Nominal'!T$3,'Annual_Prices-Nominal'!$A$3:$X$3,0),FALSE)</f>
        <v>59.620213947834408</v>
      </c>
      <c r="U281" s="32">
        <f>VLOOKUP($A281,'Annual_Prices-Nominal'!$A$4:$X$39,MATCH('Forecast-Peak_OffPeak-Nominal'!U$3,'Annual_Prices-Nominal'!$A$3:$X$3,0),FALSE)</f>
        <v>76.650000000000006</v>
      </c>
      <c r="V281" s="32">
        <f>VLOOKUP($A281,'Annual_Prices-Nominal'!$A$4:$X$39,MATCH('Forecast-Peak_OffPeak-Nominal'!V$3,'Annual_Prices-Nominal'!$A$3:$X$3,0),FALSE)</f>
        <v>59.960626086956523</v>
      </c>
      <c r="W281" s="32">
        <f>VLOOKUP($A281,'Annual_Prices-Nominal'!$A$4:$X$39,MATCH('Forecast-Peak_OffPeak-Nominal'!W$3,'Annual_Prices-Nominal'!$A$3:$X$3,0),FALSE)</f>
        <v>25.9</v>
      </c>
      <c r="X281" s="32">
        <f>VLOOKUP($A281,'Annual_Prices-Nominal'!$A$4:$X$39,MATCH('Forecast-Peak_OffPeak-Nominal'!X$3,'Annual_Prices-Nominal'!$A$3:$X$3,0),FALSE)</f>
        <v>22.22</v>
      </c>
      <c r="Y281" s="38">
        <f>VLOOKUP($A281,'Annual_Prices-Nominal'!$A$4:$X$39,MATCH('Forecast-Peak_OffPeak-Nominal'!Y$3,'Annual_Prices-Nominal'!$A$3:$X$3,0),FALSE)</f>
        <v>56.111063829787234</v>
      </c>
      <c r="AA281" s="31">
        <v>5.87</v>
      </c>
      <c r="AB281" s="32">
        <v>5.58</v>
      </c>
      <c r="AC281" s="32">
        <v>5.57</v>
      </c>
      <c r="AD281" s="32">
        <v>6.09</v>
      </c>
      <c r="AE281" s="32">
        <v>5.84</v>
      </c>
      <c r="AF281" s="32">
        <v>5.82</v>
      </c>
      <c r="AG281" s="38">
        <v>0.47083062933574715</v>
      </c>
      <c r="AI281" s="32">
        <v>11.009494875686016</v>
      </c>
      <c r="AJ281" s="38">
        <v>6.4338656383278794</v>
      </c>
      <c r="AL281" s="33">
        <v>0.84740865533341492</v>
      </c>
      <c r="AM281" s="33">
        <v>1.0846830974141659</v>
      </c>
      <c r="AO281" s="34">
        <f>VLOOKUP($A281,'Annual_Prices-Nominal'!$A$4:$CH$39,MATCH('Forecast-Peak_OffPeak-Nominal'!AO$3,'Annual_Prices-Nominal'!$A$3:$CH$3,0),FALSE)</f>
        <v>2</v>
      </c>
      <c r="AP281" s="35">
        <f>VLOOKUP($A281,'Annual_Prices-Nominal'!$A$4:$CH$39,MATCH('Forecast-Peak_OffPeak-Nominal'!AP$3,'Annual_Prices-Nominal'!$A$3:$CH$3,0),FALSE)</f>
        <v>2</v>
      </c>
      <c r="AQ281" s="36">
        <f>IF(AND(MONTH($B281)&gt;=5,MONTH($B281)&lt;=9),VLOOKUP($A281,'Annual_Prices-Nominal'!$A$1:$AQ$39,MATCH('Forecast-Peak_OffPeak-Nominal'!AQ$2,'Annual_Prices-Nominal'!$A$2:$AQ$2,0),FALSE),0)</f>
        <v>0</v>
      </c>
      <c r="AR281" s="37">
        <f>IF(AND(MONTH($B281)&gt;=5,MONTH($B281)&lt;=9),VLOOKUP($A281,'Annual_Prices-Nominal'!$A$1:$AQ$39,MATCH('Forecast-Peak_OffPeak-Nominal'!AR$2,'Annual_Prices-Nominal'!$A$2:$AQ$2,0),FALSE),0)</f>
        <v>0</v>
      </c>
      <c r="AT281" s="83">
        <f>VLOOKUP($A281,'Annual_Prices-Nominal'!$A$4:$CH$39,MATCH('Forecast-Peak_OffPeak-Nominal'!AT$3,'Annual_Prices-Nominal'!$A$3:$CH$3,0),FALSE)</f>
        <v>32.57</v>
      </c>
      <c r="AU281" s="38">
        <f>VLOOKUP($A281,'Annual_Prices-Nominal'!$A$4:$CH$39,MATCH('Forecast-Peak_OffPeak-Nominal'!AU$3,'Annual_Prices-Nominal'!$A$3:$CH$3,0),FALSE)</f>
        <v>32.57</v>
      </c>
      <c r="AV281" s="38">
        <f>VLOOKUP($A281,'Annual_Prices-Nominal'!$A$4:$CH$39,MATCH('Forecast-Peak_OffPeak-Nominal'!AV$3,'Annual_Prices-Nominal'!$A$3:$CH$3,0),FALSE)</f>
        <v>0</v>
      </c>
      <c r="AX281" s="31">
        <f t="shared" si="32"/>
        <v>9.0827598566308243</v>
      </c>
      <c r="AY281" s="32">
        <f t="shared" si="33"/>
        <v>9.383359106529209</v>
      </c>
      <c r="AZ281" s="32">
        <f t="shared" si="34"/>
        <v>9.6893161512027497</v>
      </c>
      <c r="BA281" s="32">
        <f t="shared" si="35"/>
        <v>7.3510273972602738</v>
      </c>
      <c r="BB281" s="32">
        <f t="shared" si="36"/>
        <v>7.272260273972603</v>
      </c>
      <c r="BC281" s="38">
        <f t="shared" si="37"/>
        <v>6.9556650246305418</v>
      </c>
      <c r="BE281" s="60">
        <v>275.35172297420297</v>
      </c>
      <c r="BF281" s="38">
        <v>365.80616576966213</v>
      </c>
      <c r="BH281" s="31">
        <f>VLOOKUP($A281,'Annual_Prices-Nominal'!$A:$CA,MATCH(BH$3,'Annual_Prices-Nominal'!$A$3:$CA$3,0),0)</f>
        <v>42</v>
      </c>
      <c r="BI281" s="31">
        <f>VLOOKUP($A281,'Annual_Prices-Nominal'!$A:$CA,MATCH(BI$3,'Annual_Prices-Nominal'!$A$3:$CA$3,0),0)</f>
        <v>0</v>
      </c>
      <c r="BJ281" s="32">
        <f>VLOOKUP($A281,'Annual_Prices-Nominal'!$A:$CA,MATCH(BJ$3,'Annual_Prices-Nominal'!$A$3:$CA$3,0),0)</f>
        <v>0</v>
      </c>
      <c r="BK281" s="32">
        <f>VLOOKUP($A281,'Annual_Prices-Nominal'!$A:$CA,MATCH(BK$3,'Annual_Prices-Nominal'!$A$3:$CA$3,0),0)</f>
        <v>15.712499999999977</v>
      </c>
      <c r="BL281" s="32">
        <f>VLOOKUP($A281,'Annual_Prices-Nominal'!$A:$CA,MATCH(BL$3,'Annual_Prices-Nominal'!$A$3:$CA$3,0),0)</f>
        <v>15.712499999999977</v>
      </c>
      <c r="BM281" s="32">
        <f>VLOOKUP($A281,'Annual_Prices-Nominal'!$A:$CA,MATCH(BM$3,'Annual_Prices-Nominal'!$A$3:$CA$3,0),0)</f>
        <v>4.7082142857142628</v>
      </c>
      <c r="BN281" s="32">
        <f>VLOOKUP($A281,'Annual_Prices-Nominal'!$A:$CA,MATCH(BN$3,'Annual_Prices-Nominal'!$A$3:$CA$3,0),0)</f>
        <v>4.7082142857142628</v>
      </c>
      <c r="BO281" s="32">
        <f>VLOOKUP($A281,'Annual_Prices-Nominal'!$A:$CA,MATCH(BO$3,'Annual_Prices-Nominal'!$A$3:$CA$3,0),0)</f>
        <v>4.7082142857142628</v>
      </c>
      <c r="BP281" s="32">
        <f>VLOOKUP($A281,'Annual_Prices-Nominal'!$A:$CA,MATCH(BP$3,'Annual_Prices-Nominal'!$A$3:$CA$3,0),0)</f>
        <v>4.7082142857142628</v>
      </c>
      <c r="BQ281" s="32">
        <f>VLOOKUP($A281,'Annual_Prices-Nominal'!$A:$CA,MATCH(BQ$3,'Annual_Prices-Nominal'!$A$3:$CA$3,0),0)</f>
        <v>15.712499999999977</v>
      </c>
      <c r="BR281" s="32">
        <f>VLOOKUP($A281,'Annual_Prices-Nominal'!$A:$CA,MATCH(BR$3,'Annual_Prices-Nominal'!$A$3:$CA$3,0),0)</f>
        <v>25.147500000000036</v>
      </c>
      <c r="BS281" s="32">
        <f>VLOOKUP($A281,'Annual_Prices-Nominal'!$A:$CA,MATCH(BS$3,'Annual_Prices-Nominal'!$A$3:$CA$3,0),0)</f>
        <v>23.565000000000055</v>
      </c>
      <c r="BT281" s="32">
        <f>VLOOKUP($A281,'Annual_Prices-Nominal'!$A:$CA,MATCH(BT$3,'Annual_Prices-Nominal'!$A$3:$CA$3,0),0)</f>
        <v>18.856785714285706</v>
      </c>
      <c r="BU281" s="32">
        <f>VLOOKUP($A281,'Annual_Prices-Nominal'!$A:$CA,MATCH(BU$3,'Annual_Prices-Nominal'!$A$3:$CA$3,0),0)</f>
        <v>18.856785714285706</v>
      </c>
      <c r="BV281" s="32">
        <f>VLOOKUP($A281,'Annual_Prices-Nominal'!$A:$CA,MATCH(BV$3,'Annual_Prices-Nominal'!$A$3:$CA$3,0),0)</f>
        <v>18.856785714285706</v>
      </c>
      <c r="BW281" s="32">
        <f>VLOOKUP($A281,'Annual_Prices-Nominal'!$A:$CA,MATCH(BW$3,'Annual_Prices-Nominal'!$A$3:$CA$3,0),0)</f>
        <v>17.909999999999854</v>
      </c>
      <c r="BX281" s="32">
        <f>VLOOKUP($A281,'Annual_Prices-Nominal'!$A:$CA,MATCH(BX$3,'Annual_Prices-Nominal'!$A$3:$CA$3,0),0)</f>
        <v>1.7214285714285325</v>
      </c>
      <c r="BY281" s="32">
        <f>VLOOKUP($A281,'Annual_Prices-Nominal'!$A:$CA,MATCH(BY$3,'Annual_Prices-Nominal'!$A$3:$CA$3,0),0)</f>
        <v>4.7082142857142628</v>
      </c>
      <c r="BZ281" s="32">
        <f>VLOOKUP($A281,'Annual_Prices-Nominal'!$A:$CA,MATCH(BZ$3,'Annual_Prices-Nominal'!$A$3:$CA$3,0),0)</f>
        <v>4.7082142857142628</v>
      </c>
      <c r="CA281" s="32">
        <f>VLOOKUP($A281,'Annual_Prices-Nominal'!$A:$CA,MATCH(CA$3,'Annual_Prices-Nominal'!$A$3:$CA$3,0),0)</f>
        <v>4.6805110714285831</v>
      </c>
      <c r="CB281" s="38">
        <f>VLOOKUP($A281,'Annual_Prices-Nominal'!$A:$CA,MATCH(CB$3,'Annual_Prices-Nominal'!$A$3:$CA$3,0),0)</f>
        <v>0</v>
      </c>
      <c r="CD281" s="39">
        <f>VLOOKUP($A281,GDP!$A$8:$D$50,3,0)</f>
        <v>2.0314907185352275E-2</v>
      </c>
    </row>
    <row r="282" spans="1:82" ht="14.4" x14ac:dyDescent="0.3">
      <c r="A282" s="23">
        <f t="shared" si="38"/>
        <v>2046</v>
      </c>
      <c r="B282" s="27">
        <f t="shared" si="39"/>
        <v>53387</v>
      </c>
      <c r="C282" s="31">
        <v>38.259680000000003</v>
      </c>
      <c r="D282" s="32">
        <v>37.708840000000002</v>
      </c>
      <c r="E282" s="32">
        <v>46.466830000000002</v>
      </c>
      <c r="F282" s="32">
        <v>45.665109999999999</v>
      </c>
      <c r="G282" s="32">
        <v>47.275599999999997</v>
      </c>
      <c r="H282" s="32">
        <v>45.452219999999997</v>
      </c>
      <c r="I282" s="32">
        <v>40.74</v>
      </c>
      <c r="J282" s="32">
        <v>43.37</v>
      </c>
      <c r="K282" s="32">
        <v>40.119999999999997</v>
      </c>
      <c r="L282" s="32">
        <v>43.04</v>
      </c>
      <c r="M282" s="32">
        <v>39.229999999999997</v>
      </c>
      <c r="N282" s="32">
        <v>42.91</v>
      </c>
      <c r="P282" s="32">
        <f>VLOOKUP($A282,'Annual_Prices-Nominal'!$A$4:$X$39,MATCH('Forecast-Peak_OffPeak-Nominal'!P$3,'Annual_Prices-Nominal'!$A$3:$X$3,0),FALSE)</f>
        <v>147.58000000000001</v>
      </c>
      <c r="Q282" s="32">
        <f>VLOOKUP($A282,'Annual_Prices-Nominal'!$A$4:$X$39,MATCH('Forecast-Peak_OffPeak-Nominal'!Q$3,'Annual_Prices-Nominal'!$A$3:$X$3,0),FALSE)</f>
        <v>148.83000000000001</v>
      </c>
      <c r="R282" s="32">
        <f>VLOOKUP($A282,'Annual_Prices-Nominal'!$A$4:$X$39,MATCH('Forecast-Peak_OffPeak-Nominal'!R$3,'Annual_Prices-Nominal'!$A$3:$X$3,0),FALSE)</f>
        <v>146.22999999999999</v>
      </c>
      <c r="S282" s="32">
        <f>VLOOKUP($A282,'Annual_Prices-Nominal'!$A$4:$X$39,MATCH('Forecast-Peak_OffPeak-Nominal'!S$3,'Annual_Prices-Nominal'!$A$3:$X$3,0),FALSE)</f>
        <v>145.29</v>
      </c>
      <c r="T282" s="32">
        <f>VLOOKUP($A282,'Annual_Prices-Nominal'!$A$4:$X$39,MATCH('Forecast-Peak_OffPeak-Nominal'!T$3,'Annual_Prices-Nominal'!$A$3:$X$3,0),FALSE)</f>
        <v>59.620213947834408</v>
      </c>
      <c r="U282" s="32">
        <f>VLOOKUP($A282,'Annual_Prices-Nominal'!$A$4:$X$39,MATCH('Forecast-Peak_OffPeak-Nominal'!U$3,'Annual_Prices-Nominal'!$A$3:$X$3,0),FALSE)</f>
        <v>76.650000000000006</v>
      </c>
      <c r="V282" s="32">
        <f>VLOOKUP($A282,'Annual_Prices-Nominal'!$A$4:$X$39,MATCH('Forecast-Peak_OffPeak-Nominal'!V$3,'Annual_Prices-Nominal'!$A$3:$X$3,0),FALSE)</f>
        <v>59.960626086956523</v>
      </c>
      <c r="W282" s="32">
        <f>VLOOKUP($A282,'Annual_Prices-Nominal'!$A$4:$X$39,MATCH('Forecast-Peak_OffPeak-Nominal'!W$3,'Annual_Prices-Nominal'!$A$3:$X$3,0),FALSE)</f>
        <v>25.9</v>
      </c>
      <c r="X282" s="32">
        <f>VLOOKUP($A282,'Annual_Prices-Nominal'!$A$4:$X$39,MATCH('Forecast-Peak_OffPeak-Nominal'!X$3,'Annual_Prices-Nominal'!$A$3:$X$3,0),FALSE)</f>
        <v>22.22</v>
      </c>
      <c r="Y282" s="38">
        <f>VLOOKUP($A282,'Annual_Prices-Nominal'!$A$4:$X$39,MATCH('Forecast-Peak_OffPeak-Nominal'!Y$3,'Annual_Prices-Nominal'!$A$3:$X$3,0),FALSE)</f>
        <v>56.111063829787234</v>
      </c>
      <c r="AA282" s="31">
        <v>5.89</v>
      </c>
      <c r="AB282" s="32">
        <v>5.42</v>
      </c>
      <c r="AC282" s="32">
        <v>4.21</v>
      </c>
      <c r="AD282" s="32">
        <v>5.93</v>
      </c>
      <c r="AE282" s="32">
        <v>5.87</v>
      </c>
      <c r="AF282" s="32">
        <v>5.59</v>
      </c>
      <c r="AG282" s="38">
        <v>0.47083062933574715</v>
      </c>
      <c r="AI282" s="32">
        <v>11.034314783615265</v>
      </c>
      <c r="AJ282" s="38">
        <v>6.4586855462571293</v>
      </c>
      <c r="AL282" s="33">
        <v>0.84596952721094598</v>
      </c>
      <c r="AM282" s="33">
        <v>1.0832439692916971</v>
      </c>
      <c r="AO282" s="34">
        <f>VLOOKUP($A282,'Annual_Prices-Nominal'!$A$4:$CH$39,MATCH('Forecast-Peak_OffPeak-Nominal'!AO$3,'Annual_Prices-Nominal'!$A$3:$CH$3,0),FALSE)</f>
        <v>2</v>
      </c>
      <c r="AP282" s="35">
        <f>VLOOKUP($A282,'Annual_Prices-Nominal'!$A$4:$CH$39,MATCH('Forecast-Peak_OffPeak-Nominal'!AP$3,'Annual_Prices-Nominal'!$A$3:$CH$3,0),FALSE)</f>
        <v>2</v>
      </c>
      <c r="AQ282" s="36">
        <f>IF(AND(MONTH($B282)&gt;=5,MONTH($B282)&lt;=9),VLOOKUP($A282,'Annual_Prices-Nominal'!$A$1:$AQ$39,MATCH('Forecast-Peak_OffPeak-Nominal'!AQ$2,'Annual_Prices-Nominal'!$A$2:$AQ$2,0),FALSE),0)</f>
        <v>0</v>
      </c>
      <c r="AR282" s="37">
        <f>IF(AND(MONTH($B282)&gt;=5,MONTH($B282)&lt;=9),VLOOKUP($A282,'Annual_Prices-Nominal'!$A$1:$AQ$39,MATCH('Forecast-Peak_OffPeak-Nominal'!AR$2,'Annual_Prices-Nominal'!$A$2:$AQ$2,0),FALSE),0)</f>
        <v>0</v>
      </c>
      <c r="AT282" s="83">
        <f>VLOOKUP($A282,'Annual_Prices-Nominal'!$A$4:$CH$39,MATCH('Forecast-Peak_OffPeak-Nominal'!AT$3,'Annual_Prices-Nominal'!$A$3:$CH$3,0),FALSE)</f>
        <v>32.57</v>
      </c>
      <c r="AU282" s="38">
        <f>VLOOKUP($A282,'Annual_Prices-Nominal'!$A$4:$CH$39,MATCH('Forecast-Peak_OffPeak-Nominal'!AU$3,'Annual_Prices-Nominal'!$A$3:$CH$3,0),FALSE)</f>
        <v>32.57</v>
      </c>
      <c r="AV282" s="38">
        <f>VLOOKUP($A282,'Annual_Prices-Nominal'!$A$4:$CH$39,MATCH('Forecast-Peak_OffPeak-Nominal'!AV$3,'Annual_Prices-Nominal'!$A$3:$CH$3,0),FALSE)</f>
        <v>0</v>
      </c>
      <c r="AX282" s="31">
        <f t="shared" si="32"/>
        <v>7.0589815498154991</v>
      </c>
      <c r="AY282" s="32">
        <f t="shared" si="33"/>
        <v>8.3124919499105552</v>
      </c>
      <c r="AZ282" s="32">
        <f t="shared" si="34"/>
        <v>8.4571735241502672</v>
      </c>
      <c r="BA282" s="32">
        <f t="shared" si="35"/>
        <v>6.9403747870528107</v>
      </c>
      <c r="BB282" s="32">
        <f t="shared" si="36"/>
        <v>6.8347529812606469</v>
      </c>
      <c r="BC282" s="38">
        <f t="shared" si="37"/>
        <v>6.6155143338954465</v>
      </c>
      <c r="BE282" s="60">
        <v>275.35172297420297</v>
      </c>
      <c r="BF282" s="38">
        <v>365.80616576966213</v>
      </c>
      <c r="BH282" s="31">
        <f>VLOOKUP($A282,'Annual_Prices-Nominal'!$A:$CA,MATCH(BH$3,'Annual_Prices-Nominal'!$A$3:$CA$3,0),0)</f>
        <v>42</v>
      </c>
      <c r="BI282" s="31">
        <f>VLOOKUP($A282,'Annual_Prices-Nominal'!$A:$CA,MATCH(BI$3,'Annual_Prices-Nominal'!$A$3:$CA$3,0),0)</f>
        <v>0</v>
      </c>
      <c r="BJ282" s="32">
        <f>VLOOKUP($A282,'Annual_Prices-Nominal'!$A:$CA,MATCH(BJ$3,'Annual_Prices-Nominal'!$A$3:$CA$3,0),0)</f>
        <v>0</v>
      </c>
      <c r="BK282" s="32">
        <f>VLOOKUP($A282,'Annual_Prices-Nominal'!$A:$CA,MATCH(BK$3,'Annual_Prices-Nominal'!$A$3:$CA$3,0),0)</f>
        <v>15.712499999999977</v>
      </c>
      <c r="BL282" s="32">
        <f>VLOOKUP($A282,'Annual_Prices-Nominal'!$A:$CA,MATCH(BL$3,'Annual_Prices-Nominal'!$A$3:$CA$3,0),0)</f>
        <v>15.712499999999977</v>
      </c>
      <c r="BM282" s="32">
        <f>VLOOKUP($A282,'Annual_Prices-Nominal'!$A:$CA,MATCH(BM$3,'Annual_Prices-Nominal'!$A$3:$CA$3,0),0)</f>
        <v>4.7082142857142628</v>
      </c>
      <c r="BN282" s="32">
        <f>VLOOKUP($A282,'Annual_Prices-Nominal'!$A:$CA,MATCH(BN$3,'Annual_Prices-Nominal'!$A$3:$CA$3,0),0)</f>
        <v>4.7082142857142628</v>
      </c>
      <c r="BO282" s="32">
        <f>VLOOKUP($A282,'Annual_Prices-Nominal'!$A:$CA,MATCH(BO$3,'Annual_Prices-Nominal'!$A$3:$CA$3,0),0)</f>
        <v>4.7082142857142628</v>
      </c>
      <c r="BP282" s="32">
        <f>VLOOKUP($A282,'Annual_Prices-Nominal'!$A:$CA,MATCH(BP$3,'Annual_Prices-Nominal'!$A$3:$CA$3,0),0)</f>
        <v>4.7082142857142628</v>
      </c>
      <c r="BQ282" s="32">
        <f>VLOOKUP($A282,'Annual_Prices-Nominal'!$A:$CA,MATCH(BQ$3,'Annual_Prices-Nominal'!$A$3:$CA$3,0),0)</f>
        <v>15.712499999999977</v>
      </c>
      <c r="BR282" s="32">
        <f>VLOOKUP($A282,'Annual_Prices-Nominal'!$A:$CA,MATCH(BR$3,'Annual_Prices-Nominal'!$A$3:$CA$3,0),0)</f>
        <v>25.147500000000036</v>
      </c>
      <c r="BS282" s="32">
        <f>VLOOKUP($A282,'Annual_Prices-Nominal'!$A:$CA,MATCH(BS$3,'Annual_Prices-Nominal'!$A$3:$CA$3,0),0)</f>
        <v>23.565000000000055</v>
      </c>
      <c r="BT282" s="32">
        <f>VLOOKUP($A282,'Annual_Prices-Nominal'!$A:$CA,MATCH(BT$3,'Annual_Prices-Nominal'!$A$3:$CA$3,0),0)</f>
        <v>18.856785714285706</v>
      </c>
      <c r="BU282" s="32">
        <f>VLOOKUP($A282,'Annual_Prices-Nominal'!$A:$CA,MATCH(BU$3,'Annual_Prices-Nominal'!$A$3:$CA$3,0),0)</f>
        <v>18.856785714285706</v>
      </c>
      <c r="BV282" s="32">
        <f>VLOOKUP($A282,'Annual_Prices-Nominal'!$A:$CA,MATCH(BV$3,'Annual_Prices-Nominal'!$A$3:$CA$3,0),0)</f>
        <v>18.856785714285706</v>
      </c>
      <c r="BW282" s="32">
        <f>VLOOKUP($A282,'Annual_Prices-Nominal'!$A:$CA,MATCH(BW$3,'Annual_Prices-Nominal'!$A$3:$CA$3,0),0)</f>
        <v>17.909999999999854</v>
      </c>
      <c r="BX282" s="32">
        <f>VLOOKUP($A282,'Annual_Prices-Nominal'!$A:$CA,MATCH(BX$3,'Annual_Prices-Nominal'!$A$3:$CA$3,0),0)</f>
        <v>1.7214285714285325</v>
      </c>
      <c r="BY282" s="32">
        <f>VLOOKUP($A282,'Annual_Prices-Nominal'!$A:$CA,MATCH(BY$3,'Annual_Prices-Nominal'!$A$3:$CA$3,0),0)</f>
        <v>4.7082142857142628</v>
      </c>
      <c r="BZ282" s="32">
        <f>VLOOKUP($A282,'Annual_Prices-Nominal'!$A:$CA,MATCH(BZ$3,'Annual_Prices-Nominal'!$A$3:$CA$3,0),0)</f>
        <v>4.7082142857142628</v>
      </c>
      <c r="CA282" s="32">
        <f>VLOOKUP($A282,'Annual_Prices-Nominal'!$A:$CA,MATCH(CA$3,'Annual_Prices-Nominal'!$A$3:$CA$3,0),0)</f>
        <v>4.6805110714285831</v>
      </c>
      <c r="CB282" s="38">
        <f>VLOOKUP($A282,'Annual_Prices-Nominal'!$A:$CA,MATCH(CB$3,'Annual_Prices-Nominal'!$A$3:$CA$3,0),0)</f>
        <v>0</v>
      </c>
      <c r="CD282" s="39">
        <f>VLOOKUP($A282,GDP!$A$8:$D$50,3,0)</f>
        <v>2.0314907185352275E-2</v>
      </c>
    </row>
    <row r="283" spans="1:82" ht="14.4" x14ac:dyDescent="0.3">
      <c r="A283" s="23">
        <f t="shared" si="38"/>
        <v>2046</v>
      </c>
      <c r="B283" s="27">
        <f t="shared" si="39"/>
        <v>53418</v>
      </c>
      <c r="C283" s="31">
        <v>41.718730000000001</v>
      </c>
      <c r="D283" s="32">
        <v>40.731369999999998</v>
      </c>
      <c r="E283" s="32">
        <v>45.935389999999998</v>
      </c>
      <c r="F283" s="32">
        <v>44.658839999999998</v>
      </c>
      <c r="G283" s="32">
        <v>46.322330000000001</v>
      </c>
      <c r="H283" s="32">
        <v>44.40851</v>
      </c>
      <c r="I283" s="32">
        <v>39.83</v>
      </c>
      <c r="J283" s="32">
        <v>40.700000000000003</v>
      </c>
      <c r="K283" s="32">
        <v>39.520000000000003</v>
      </c>
      <c r="L283" s="32">
        <v>40.68</v>
      </c>
      <c r="M283" s="32">
        <v>38.869999999999997</v>
      </c>
      <c r="N283" s="32">
        <v>40.03</v>
      </c>
      <c r="P283" s="32">
        <f>VLOOKUP($A283,'Annual_Prices-Nominal'!$A$4:$X$39,MATCH('Forecast-Peak_OffPeak-Nominal'!P$3,'Annual_Prices-Nominal'!$A$3:$X$3,0),FALSE)</f>
        <v>147.58000000000001</v>
      </c>
      <c r="Q283" s="32">
        <f>VLOOKUP($A283,'Annual_Prices-Nominal'!$A$4:$X$39,MATCH('Forecast-Peak_OffPeak-Nominal'!Q$3,'Annual_Prices-Nominal'!$A$3:$X$3,0),FALSE)</f>
        <v>148.83000000000001</v>
      </c>
      <c r="R283" s="32">
        <f>VLOOKUP($A283,'Annual_Prices-Nominal'!$A$4:$X$39,MATCH('Forecast-Peak_OffPeak-Nominal'!R$3,'Annual_Prices-Nominal'!$A$3:$X$3,0),FALSE)</f>
        <v>146.22999999999999</v>
      </c>
      <c r="S283" s="32">
        <f>VLOOKUP($A283,'Annual_Prices-Nominal'!$A$4:$X$39,MATCH('Forecast-Peak_OffPeak-Nominal'!S$3,'Annual_Prices-Nominal'!$A$3:$X$3,0),FALSE)</f>
        <v>145.29</v>
      </c>
      <c r="T283" s="32">
        <f>VLOOKUP($A283,'Annual_Prices-Nominal'!$A$4:$X$39,MATCH('Forecast-Peak_OffPeak-Nominal'!T$3,'Annual_Prices-Nominal'!$A$3:$X$3,0),FALSE)</f>
        <v>59.620213947834408</v>
      </c>
      <c r="U283" s="32">
        <f>VLOOKUP($A283,'Annual_Prices-Nominal'!$A$4:$X$39,MATCH('Forecast-Peak_OffPeak-Nominal'!U$3,'Annual_Prices-Nominal'!$A$3:$X$3,0),FALSE)</f>
        <v>76.650000000000006</v>
      </c>
      <c r="V283" s="32">
        <f>VLOOKUP($A283,'Annual_Prices-Nominal'!$A$4:$X$39,MATCH('Forecast-Peak_OffPeak-Nominal'!V$3,'Annual_Prices-Nominal'!$A$3:$X$3,0),FALSE)</f>
        <v>59.960626086956523</v>
      </c>
      <c r="W283" s="32">
        <f>VLOOKUP($A283,'Annual_Prices-Nominal'!$A$4:$X$39,MATCH('Forecast-Peak_OffPeak-Nominal'!W$3,'Annual_Prices-Nominal'!$A$3:$X$3,0),FALSE)</f>
        <v>25.9</v>
      </c>
      <c r="X283" s="32">
        <f>VLOOKUP($A283,'Annual_Prices-Nominal'!$A$4:$X$39,MATCH('Forecast-Peak_OffPeak-Nominal'!X$3,'Annual_Prices-Nominal'!$A$3:$X$3,0),FALSE)</f>
        <v>22.22</v>
      </c>
      <c r="Y283" s="38">
        <f>VLOOKUP($A283,'Annual_Prices-Nominal'!$A$4:$X$39,MATCH('Forecast-Peak_OffPeak-Nominal'!Y$3,'Annual_Prices-Nominal'!$A$3:$X$3,0),FALSE)</f>
        <v>56.111063829787234</v>
      </c>
      <c r="AA283" s="31">
        <v>5.39</v>
      </c>
      <c r="AB283" s="32">
        <v>4.97</v>
      </c>
      <c r="AC283" s="32">
        <v>5.04</v>
      </c>
      <c r="AD283" s="32">
        <v>5.33</v>
      </c>
      <c r="AE283" s="32">
        <v>5.38</v>
      </c>
      <c r="AF283" s="32">
        <v>5.1100000000000003</v>
      </c>
      <c r="AG283" s="38">
        <v>0.47083062933574715</v>
      </c>
      <c r="AI283" s="32">
        <v>10.533947833628996</v>
      </c>
      <c r="AJ283" s="38">
        <v>5.9583185962708596</v>
      </c>
      <c r="AL283" s="33">
        <v>0.83404830799922347</v>
      </c>
      <c r="AM283" s="33">
        <v>1.0713227500799742</v>
      </c>
      <c r="AO283" s="34">
        <f>VLOOKUP($A283,'Annual_Prices-Nominal'!$A$4:$CH$39,MATCH('Forecast-Peak_OffPeak-Nominal'!AO$3,'Annual_Prices-Nominal'!$A$3:$CH$3,0),FALSE)</f>
        <v>2</v>
      </c>
      <c r="AP283" s="35">
        <f>VLOOKUP($A283,'Annual_Prices-Nominal'!$A$4:$CH$39,MATCH('Forecast-Peak_OffPeak-Nominal'!AP$3,'Annual_Prices-Nominal'!$A$3:$CH$3,0),FALSE)</f>
        <v>2</v>
      </c>
      <c r="AQ283" s="36">
        <f>IF(AND(MONTH($B283)&gt;=5,MONTH($B283)&lt;=9),VLOOKUP($A283,'Annual_Prices-Nominal'!$A$1:$AQ$39,MATCH('Forecast-Peak_OffPeak-Nominal'!AQ$2,'Annual_Prices-Nominal'!$A$2:$AQ$2,0),FALSE),0)</f>
        <v>0</v>
      </c>
      <c r="AR283" s="37">
        <f>IF(AND(MONTH($B283)&gt;=5,MONTH($B283)&lt;=9),VLOOKUP($A283,'Annual_Prices-Nominal'!$A$1:$AQ$39,MATCH('Forecast-Peak_OffPeak-Nominal'!AR$2,'Annual_Prices-Nominal'!$A$2:$AQ$2,0),FALSE),0)</f>
        <v>0</v>
      </c>
      <c r="AT283" s="83">
        <f>VLOOKUP($A283,'Annual_Prices-Nominal'!$A$4:$CH$39,MATCH('Forecast-Peak_OffPeak-Nominal'!AT$3,'Annual_Prices-Nominal'!$A$3:$CH$3,0),FALSE)</f>
        <v>32.57</v>
      </c>
      <c r="AU283" s="38">
        <f>VLOOKUP($A283,'Annual_Prices-Nominal'!$A$4:$CH$39,MATCH('Forecast-Peak_OffPeak-Nominal'!AU$3,'Annual_Prices-Nominal'!$A$3:$CH$3,0),FALSE)</f>
        <v>32.57</v>
      </c>
      <c r="AV283" s="38">
        <f>VLOOKUP($A283,'Annual_Prices-Nominal'!$A$4:$CH$39,MATCH('Forecast-Peak_OffPeak-Nominal'!AV$3,'Annual_Prices-Nominal'!$A$3:$CH$3,0),FALSE)</f>
        <v>0</v>
      </c>
      <c r="AX283" s="31">
        <f t="shared" si="32"/>
        <v>8.3941106639839038</v>
      </c>
      <c r="AY283" s="32">
        <f t="shared" si="33"/>
        <v>8.9893131115459877</v>
      </c>
      <c r="AZ283" s="32">
        <f t="shared" si="34"/>
        <v>9.0650352250489235</v>
      </c>
      <c r="BA283" s="32">
        <f t="shared" si="35"/>
        <v>7.4033457249070631</v>
      </c>
      <c r="BB283" s="32">
        <f t="shared" si="36"/>
        <v>7.3457249070631976</v>
      </c>
      <c r="BC283" s="38">
        <f t="shared" si="37"/>
        <v>7.2926829268292677</v>
      </c>
      <c r="BE283" s="60">
        <v>275.35172297420297</v>
      </c>
      <c r="BF283" s="38">
        <v>365.80616576966213</v>
      </c>
      <c r="BH283" s="31">
        <f>VLOOKUP($A283,'Annual_Prices-Nominal'!$A:$CA,MATCH(BH$3,'Annual_Prices-Nominal'!$A$3:$CA$3,0),0)</f>
        <v>42</v>
      </c>
      <c r="BI283" s="31">
        <f>VLOOKUP($A283,'Annual_Prices-Nominal'!$A:$CA,MATCH(BI$3,'Annual_Prices-Nominal'!$A$3:$CA$3,0),0)</f>
        <v>0</v>
      </c>
      <c r="BJ283" s="32">
        <f>VLOOKUP($A283,'Annual_Prices-Nominal'!$A:$CA,MATCH(BJ$3,'Annual_Prices-Nominal'!$A$3:$CA$3,0),0)</f>
        <v>0</v>
      </c>
      <c r="BK283" s="32">
        <f>VLOOKUP($A283,'Annual_Prices-Nominal'!$A:$CA,MATCH(BK$3,'Annual_Prices-Nominal'!$A$3:$CA$3,0),0)</f>
        <v>15.712499999999977</v>
      </c>
      <c r="BL283" s="32">
        <f>VLOOKUP($A283,'Annual_Prices-Nominal'!$A:$CA,MATCH(BL$3,'Annual_Prices-Nominal'!$A$3:$CA$3,0),0)</f>
        <v>15.712499999999977</v>
      </c>
      <c r="BM283" s="32">
        <f>VLOOKUP($A283,'Annual_Prices-Nominal'!$A:$CA,MATCH(BM$3,'Annual_Prices-Nominal'!$A$3:$CA$3,0),0)</f>
        <v>4.7082142857142628</v>
      </c>
      <c r="BN283" s="32">
        <f>VLOOKUP($A283,'Annual_Prices-Nominal'!$A:$CA,MATCH(BN$3,'Annual_Prices-Nominal'!$A$3:$CA$3,0),0)</f>
        <v>4.7082142857142628</v>
      </c>
      <c r="BO283" s="32">
        <f>VLOOKUP($A283,'Annual_Prices-Nominal'!$A:$CA,MATCH(BO$3,'Annual_Prices-Nominal'!$A$3:$CA$3,0),0)</f>
        <v>4.7082142857142628</v>
      </c>
      <c r="BP283" s="32">
        <f>VLOOKUP($A283,'Annual_Prices-Nominal'!$A:$CA,MATCH(BP$3,'Annual_Prices-Nominal'!$A$3:$CA$3,0),0)</f>
        <v>4.7082142857142628</v>
      </c>
      <c r="BQ283" s="32">
        <f>VLOOKUP($A283,'Annual_Prices-Nominal'!$A:$CA,MATCH(BQ$3,'Annual_Prices-Nominal'!$A$3:$CA$3,0),0)</f>
        <v>15.712499999999977</v>
      </c>
      <c r="BR283" s="32">
        <f>VLOOKUP($A283,'Annual_Prices-Nominal'!$A:$CA,MATCH(BR$3,'Annual_Prices-Nominal'!$A$3:$CA$3,0),0)</f>
        <v>25.147500000000036</v>
      </c>
      <c r="BS283" s="32">
        <f>VLOOKUP($A283,'Annual_Prices-Nominal'!$A:$CA,MATCH(BS$3,'Annual_Prices-Nominal'!$A$3:$CA$3,0),0)</f>
        <v>23.565000000000055</v>
      </c>
      <c r="BT283" s="32">
        <f>VLOOKUP($A283,'Annual_Prices-Nominal'!$A:$CA,MATCH(BT$3,'Annual_Prices-Nominal'!$A$3:$CA$3,0),0)</f>
        <v>18.856785714285706</v>
      </c>
      <c r="BU283" s="32">
        <f>VLOOKUP($A283,'Annual_Prices-Nominal'!$A:$CA,MATCH(BU$3,'Annual_Prices-Nominal'!$A$3:$CA$3,0),0)</f>
        <v>18.856785714285706</v>
      </c>
      <c r="BV283" s="32">
        <f>VLOOKUP($A283,'Annual_Prices-Nominal'!$A:$CA,MATCH(BV$3,'Annual_Prices-Nominal'!$A$3:$CA$3,0),0)</f>
        <v>18.856785714285706</v>
      </c>
      <c r="BW283" s="32">
        <f>VLOOKUP($A283,'Annual_Prices-Nominal'!$A:$CA,MATCH(BW$3,'Annual_Prices-Nominal'!$A$3:$CA$3,0),0)</f>
        <v>17.909999999999854</v>
      </c>
      <c r="BX283" s="32">
        <f>VLOOKUP($A283,'Annual_Prices-Nominal'!$A:$CA,MATCH(BX$3,'Annual_Prices-Nominal'!$A$3:$CA$3,0),0)</f>
        <v>1.7214285714285325</v>
      </c>
      <c r="BY283" s="32">
        <f>VLOOKUP($A283,'Annual_Prices-Nominal'!$A:$CA,MATCH(BY$3,'Annual_Prices-Nominal'!$A$3:$CA$3,0),0)</f>
        <v>4.7082142857142628</v>
      </c>
      <c r="BZ283" s="32">
        <f>VLOOKUP($A283,'Annual_Prices-Nominal'!$A:$CA,MATCH(BZ$3,'Annual_Prices-Nominal'!$A$3:$CA$3,0),0)</f>
        <v>4.7082142857142628</v>
      </c>
      <c r="CA283" s="32">
        <f>VLOOKUP($A283,'Annual_Prices-Nominal'!$A:$CA,MATCH(CA$3,'Annual_Prices-Nominal'!$A$3:$CA$3,0),0)</f>
        <v>4.6805110714285831</v>
      </c>
      <c r="CB283" s="38">
        <f>VLOOKUP($A283,'Annual_Prices-Nominal'!$A:$CA,MATCH(CB$3,'Annual_Prices-Nominal'!$A$3:$CA$3,0),0)</f>
        <v>0</v>
      </c>
      <c r="CD283" s="39">
        <f>VLOOKUP($A283,GDP!$A$8:$D$50,3,0)</f>
        <v>2.0314907185352275E-2</v>
      </c>
    </row>
    <row r="284" spans="1:82" ht="14.4" x14ac:dyDescent="0.3">
      <c r="A284" s="23">
        <f t="shared" si="38"/>
        <v>2046</v>
      </c>
      <c r="B284" s="27">
        <f t="shared" si="39"/>
        <v>53448</v>
      </c>
      <c r="C284" s="31">
        <v>50.1053</v>
      </c>
      <c r="D284" s="32">
        <v>45.070149999999998</v>
      </c>
      <c r="E284" s="32">
        <v>56.151600000000002</v>
      </c>
      <c r="F284" s="32">
        <v>47.157879999999999</v>
      </c>
      <c r="G284" s="32">
        <v>56.407130000000002</v>
      </c>
      <c r="H284" s="32">
        <v>46.017299999999999</v>
      </c>
      <c r="I284" s="32">
        <v>43.46</v>
      </c>
      <c r="J284" s="32">
        <v>41.68</v>
      </c>
      <c r="K284" s="32">
        <v>43.15</v>
      </c>
      <c r="L284" s="32">
        <v>41.56</v>
      </c>
      <c r="M284" s="32">
        <v>42.69</v>
      </c>
      <c r="N284" s="32">
        <v>41.27</v>
      </c>
      <c r="P284" s="32">
        <f>VLOOKUP($A284,'Annual_Prices-Nominal'!$A$4:$X$39,MATCH('Forecast-Peak_OffPeak-Nominal'!P$3,'Annual_Prices-Nominal'!$A$3:$X$3,0),FALSE)</f>
        <v>147.58000000000001</v>
      </c>
      <c r="Q284" s="32">
        <f>VLOOKUP($A284,'Annual_Prices-Nominal'!$A$4:$X$39,MATCH('Forecast-Peak_OffPeak-Nominal'!Q$3,'Annual_Prices-Nominal'!$A$3:$X$3,0),FALSE)</f>
        <v>148.83000000000001</v>
      </c>
      <c r="R284" s="32">
        <f>VLOOKUP($A284,'Annual_Prices-Nominal'!$A$4:$X$39,MATCH('Forecast-Peak_OffPeak-Nominal'!R$3,'Annual_Prices-Nominal'!$A$3:$X$3,0),FALSE)</f>
        <v>146.22999999999999</v>
      </c>
      <c r="S284" s="32">
        <f>VLOOKUP($A284,'Annual_Prices-Nominal'!$A$4:$X$39,MATCH('Forecast-Peak_OffPeak-Nominal'!S$3,'Annual_Prices-Nominal'!$A$3:$X$3,0),FALSE)</f>
        <v>145.29</v>
      </c>
      <c r="T284" s="32">
        <f>VLOOKUP($A284,'Annual_Prices-Nominal'!$A$4:$X$39,MATCH('Forecast-Peak_OffPeak-Nominal'!T$3,'Annual_Prices-Nominal'!$A$3:$X$3,0),FALSE)</f>
        <v>59.620213947834408</v>
      </c>
      <c r="U284" s="32">
        <f>VLOOKUP($A284,'Annual_Prices-Nominal'!$A$4:$X$39,MATCH('Forecast-Peak_OffPeak-Nominal'!U$3,'Annual_Prices-Nominal'!$A$3:$X$3,0),FALSE)</f>
        <v>76.650000000000006</v>
      </c>
      <c r="V284" s="32">
        <f>VLOOKUP($A284,'Annual_Prices-Nominal'!$A$4:$X$39,MATCH('Forecast-Peak_OffPeak-Nominal'!V$3,'Annual_Prices-Nominal'!$A$3:$X$3,0),FALSE)</f>
        <v>59.960626086956523</v>
      </c>
      <c r="W284" s="32">
        <f>VLOOKUP($A284,'Annual_Prices-Nominal'!$A$4:$X$39,MATCH('Forecast-Peak_OffPeak-Nominal'!W$3,'Annual_Prices-Nominal'!$A$3:$X$3,0),FALSE)</f>
        <v>25.9</v>
      </c>
      <c r="X284" s="32">
        <f>VLOOKUP($A284,'Annual_Prices-Nominal'!$A$4:$X$39,MATCH('Forecast-Peak_OffPeak-Nominal'!X$3,'Annual_Prices-Nominal'!$A$3:$X$3,0),FALSE)</f>
        <v>22.22</v>
      </c>
      <c r="Y284" s="38">
        <f>VLOOKUP($A284,'Annual_Prices-Nominal'!$A$4:$X$39,MATCH('Forecast-Peak_OffPeak-Nominal'!Y$3,'Annual_Prices-Nominal'!$A$3:$X$3,0),FALSE)</f>
        <v>56.111063829787234</v>
      </c>
      <c r="AA284" s="31">
        <v>5.43</v>
      </c>
      <c r="AB284" s="32">
        <v>4.88</v>
      </c>
      <c r="AC284" s="32">
        <v>4.99</v>
      </c>
      <c r="AD284" s="32">
        <v>5.25</v>
      </c>
      <c r="AE284" s="32">
        <v>5.41</v>
      </c>
      <c r="AF284" s="32">
        <v>5.1100000000000003</v>
      </c>
      <c r="AG284" s="38">
        <v>0.47083062933574715</v>
      </c>
      <c r="AI284" s="32">
        <v>10.572042714527036</v>
      </c>
      <c r="AJ284" s="38">
        <v>5.9964134771688995</v>
      </c>
      <c r="AL284" s="33">
        <v>0.82429638327535448</v>
      </c>
      <c r="AM284" s="33">
        <v>1.0615708253561054</v>
      </c>
      <c r="AO284" s="34">
        <f>VLOOKUP($A284,'Annual_Prices-Nominal'!$A$4:$CH$39,MATCH('Forecast-Peak_OffPeak-Nominal'!AO$3,'Annual_Prices-Nominal'!$A$3:$CH$3,0),FALSE)</f>
        <v>2</v>
      </c>
      <c r="AP284" s="35">
        <f>VLOOKUP($A284,'Annual_Prices-Nominal'!$A$4:$CH$39,MATCH('Forecast-Peak_OffPeak-Nominal'!AP$3,'Annual_Prices-Nominal'!$A$3:$CH$3,0),FALSE)</f>
        <v>2</v>
      </c>
      <c r="AQ284" s="36">
        <f>IF(AND(MONTH($B284)&gt;=5,MONTH($B284)&lt;=9),VLOOKUP($A284,'Annual_Prices-Nominal'!$A$1:$AQ$39,MATCH('Forecast-Peak_OffPeak-Nominal'!AQ$2,'Annual_Prices-Nominal'!$A$2:$AQ$2,0),FALSE),0)</f>
        <v>365</v>
      </c>
      <c r="AR284" s="37">
        <f>IF(AND(MONTH($B284)&gt;=5,MONTH($B284)&lt;=9),VLOOKUP($A284,'Annual_Prices-Nominal'!$A$1:$AQ$39,MATCH('Forecast-Peak_OffPeak-Nominal'!AR$2,'Annual_Prices-Nominal'!$A$2:$AQ$2,0),FALSE),0)</f>
        <v>2500</v>
      </c>
      <c r="AT284" s="83">
        <f>VLOOKUP($A284,'Annual_Prices-Nominal'!$A$4:$CH$39,MATCH('Forecast-Peak_OffPeak-Nominal'!AT$3,'Annual_Prices-Nominal'!$A$3:$CH$3,0),FALSE)</f>
        <v>32.57</v>
      </c>
      <c r="AU284" s="38">
        <f>VLOOKUP($A284,'Annual_Prices-Nominal'!$A$4:$CH$39,MATCH('Forecast-Peak_OffPeak-Nominal'!AU$3,'Annual_Prices-Nominal'!$A$3:$CH$3,0),FALSE)</f>
        <v>32.57</v>
      </c>
      <c r="AV284" s="38">
        <f>VLOOKUP($A284,'Annual_Prices-Nominal'!$A$4:$CH$39,MATCH('Forecast-Peak_OffPeak-Nominal'!AV$3,'Annual_Prices-Nominal'!$A$3:$CH$3,0),FALSE)</f>
        <v>0</v>
      </c>
      <c r="AX284" s="31">
        <f t="shared" si="32"/>
        <v>10.267479508196722</v>
      </c>
      <c r="AY284" s="32">
        <f t="shared" si="33"/>
        <v>10.988571428571428</v>
      </c>
      <c r="AZ284" s="32">
        <f t="shared" si="34"/>
        <v>11.038577299412916</v>
      </c>
      <c r="BA284" s="32">
        <f t="shared" si="35"/>
        <v>8.033271719038817</v>
      </c>
      <c r="BB284" s="32">
        <f t="shared" si="36"/>
        <v>7.9759704251386321</v>
      </c>
      <c r="BC284" s="38">
        <f t="shared" si="37"/>
        <v>8.1314285714285717</v>
      </c>
      <c r="BE284" s="60">
        <v>275.35172297420297</v>
      </c>
      <c r="BF284" s="38">
        <v>365.80616576966213</v>
      </c>
      <c r="BH284" s="31">
        <f>VLOOKUP($A284,'Annual_Prices-Nominal'!$A:$CA,MATCH(BH$3,'Annual_Prices-Nominal'!$A$3:$CA$3,0),0)</f>
        <v>42</v>
      </c>
      <c r="BI284" s="31">
        <f>VLOOKUP($A284,'Annual_Prices-Nominal'!$A:$CA,MATCH(BI$3,'Annual_Prices-Nominal'!$A$3:$CA$3,0),0)</f>
        <v>0</v>
      </c>
      <c r="BJ284" s="32">
        <f>VLOOKUP($A284,'Annual_Prices-Nominal'!$A:$CA,MATCH(BJ$3,'Annual_Prices-Nominal'!$A$3:$CA$3,0),0)</f>
        <v>0</v>
      </c>
      <c r="BK284" s="32">
        <f>VLOOKUP($A284,'Annual_Prices-Nominal'!$A:$CA,MATCH(BK$3,'Annual_Prices-Nominal'!$A$3:$CA$3,0),0)</f>
        <v>15.712499999999977</v>
      </c>
      <c r="BL284" s="32">
        <f>VLOOKUP($A284,'Annual_Prices-Nominal'!$A:$CA,MATCH(BL$3,'Annual_Prices-Nominal'!$A$3:$CA$3,0),0)</f>
        <v>15.712499999999977</v>
      </c>
      <c r="BM284" s="32">
        <f>VLOOKUP($A284,'Annual_Prices-Nominal'!$A:$CA,MATCH(BM$3,'Annual_Prices-Nominal'!$A$3:$CA$3,0),0)</f>
        <v>4.7082142857142628</v>
      </c>
      <c r="BN284" s="32">
        <f>VLOOKUP($A284,'Annual_Prices-Nominal'!$A:$CA,MATCH(BN$3,'Annual_Prices-Nominal'!$A$3:$CA$3,0),0)</f>
        <v>4.7082142857142628</v>
      </c>
      <c r="BO284" s="32">
        <f>VLOOKUP($A284,'Annual_Prices-Nominal'!$A:$CA,MATCH(BO$3,'Annual_Prices-Nominal'!$A$3:$CA$3,0),0)</f>
        <v>4.7082142857142628</v>
      </c>
      <c r="BP284" s="32">
        <f>VLOOKUP($A284,'Annual_Prices-Nominal'!$A:$CA,MATCH(BP$3,'Annual_Prices-Nominal'!$A$3:$CA$3,0),0)</f>
        <v>4.7082142857142628</v>
      </c>
      <c r="BQ284" s="32">
        <f>VLOOKUP($A284,'Annual_Prices-Nominal'!$A:$CA,MATCH(BQ$3,'Annual_Prices-Nominal'!$A$3:$CA$3,0),0)</f>
        <v>15.712499999999977</v>
      </c>
      <c r="BR284" s="32">
        <f>VLOOKUP($A284,'Annual_Prices-Nominal'!$A:$CA,MATCH(BR$3,'Annual_Prices-Nominal'!$A$3:$CA$3,0),0)</f>
        <v>25.147500000000036</v>
      </c>
      <c r="BS284" s="32">
        <f>VLOOKUP($A284,'Annual_Prices-Nominal'!$A:$CA,MATCH(BS$3,'Annual_Prices-Nominal'!$A$3:$CA$3,0),0)</f>
        <v>23.565000000000055</v>
      </c>
      <c r="BT284" s="32">
        <f>VLOOKUP($A284,'Annual_Prices-Nominal'!$A:$CA,MATCH(BT$3,'Annual_Prices-Nominal'!$A$3:$CA$3,0),0)</f>
        <v>18.856785714285706</v>
      </c>
      <c r="BU284" s="32">
        <f>VLOOKUP($A284,'Annual_Prices-Nominal'!$A:$CA,MATCH(BU$3,'Annual_Prices-Nominal'!$A$3:$CA$3,0),0)</f>
        <v>18.856785714285706</v>
      </c>
      <c r="BV284" s="32">
        <f>VLOOKUP($A284,'Annual_Prices-Nominal'!$A:$CA,MATCH(BV$3,'Annual_Prices-Nominal'!$A$3:$CA$3,0),0)</f>
        <v>18.856785714285706</v>
      </c>
      <c r="BW284" s="32">
        <f>VLOOKUP($A284,'Annual_Prices-Nominal'!$A:$CA,MATCH(BW$3,'Annual_Prices-Nominal'!$A$3:$CA$3,0),0)</f>
        <v>17.909999999999854</v>
      </c>
      <c r="BX284" s="32">
        <f>VLOOKUP($A284,'Annual_Prices-Nominal'!$A:$CA,MATCH(BX$3,'Annual_Prices-Nominal'!$A$3:$CA$3,0),0)</f>
        <v>1.7214285714285325</v>
      </c>
      <c r="BY284" s="32">
        <f>VLOOKUP($A284,'Annual_Prices-Nominal'!$A:$CA,MATCH(BY$3,'Annual_Prices-Nominal'!$A$3:$CA$3,0),0)</f>
        <v>4.7082142857142628</v>
      </c>
      <c r="BZ284" s="32">
        <f>VLOOKUP($A284,'Annual_Prices-Nominal'!$A:$CA,MATCH(BZ$3,'Annual_Prices-Nominal'!$A$3:$CA$3,0),0)</f>
        <v>4.7082142857142628</v>
      </c>
      <c r="CA284" s="32">
        <f>VLOOKUP($A284,'Annual_Prices-Nominal'!$A:$CA,MATCH(CA$3,'Annual_Prices-Nominal'!$A$3:$CA$3,0),0)</f>
        <v>4.6805110714285831</v>
      </c>
      <c r="CB284" s="38">
        <f>VLOOKUP($A284,'Annual_Prices-Nominal'!$A:$CA,MATCH(CB$3,'Annual_Prices-Nominal'!$A$3:$CA$3,0),0)</f>
        <v>0</v>
      </c>
      <c r="CD284" s="39">
        <f>VLOOKUP($A284,GDP!$A$8:$D$50,3,0)</f>
        <v>2.0314907185352275E-2</v>
      </c>
    </row>
    <row r="285" spans="1:82" ht="14.4" x14ac:dyDescent="0.3">
      <c r="A285" s="23">
        <f t="shared" si="38"/>
        <v>2046</v>
      </c>
      <c r="B285" s="27">
        <f t="shared" si="39"/>
        <v>53479</v>
      </c>
      <c r="C285" s="31">
        <v>52.791249999999998</v>
      </c>
      <c r="D285" s="32">
        <v>44.48751</v>
      </c>
      <c r="E285" s="32">
        <v>60.003680000000003</v>
      </c>
      <c r="F285" s="32">
        <v>51.057870000000001</v>
      </c>
      <c r="G285" s="32">
        <v>61.070819999999998</v>
      </c>
      <c r="H285" s="32">
        <v>51.113909999999997</v>
      </c>
      <c r="I285" s="32">
        <v>42.05</v>
      </c>
      <c r="J285" s="32">
        <v>41.34</v>
      </c>
      <c r="K285" s="32">
        <v>41.88</v>
      </c>
      <c r="L285" s="32">
        <v>41.19</v>
      </c>
      <c r="M285" s="32">
        <v>41.28</v>
      </c>
      <c r="N285" s="32">
        <v>40.729999999999997</v>
      </c>
      <c r="P285" s="32">
        <f>VLOOKUP($A285,'Annual_Prices-Nominal'!$A$4:$X$39,MATCH('Forecast-Peak_OffPeak-Nominal'!P$3,'Annual_Prices-Nominal'!$A$3:$X$3,0),FALSE)</f>
        <v>147.58000000000001</v>
      </c>
      <c r="Q285" s="32">
        <f>VLOOKUP($A285,'Annual_Prices-Nominal'!$A$4:$X$39,MATCH('Forecast-Peak_OffPeak-Nominal'!Q$3,'Annual_Prices-Nominal'!$A$3:$X$3,0),FALSE)</f>
        <v>148.83000000000001</v>
      </c>
      <c r="R285" s="32">
        <f>VLOOKUP($A285,'Annual_Prices-Nominal'!$A$4:$X$39,MATCH('Forecast-Peak_OffPeak-Nominal'!R$3,'Annual_Prices-Nominal'!$A$3:$X$3,0),FALSE)</f>
        <v>146.22999999999999</v>
      </c>
      <c r="S285" s="32">
        <f>VLOOKUP($A285,'Annual_Prices-Nominal'!$A$4:$X$39,MATCH('Forecast-Peak_OffPeak-Nominal'!S$3,'Annual_Prices-Nominal'!$A$3:$X$3,0),FALSE)</f>
        <v>145.29</v>
      </c>
      <c r="T285" s="32">
        <f>VLOOKUP($A285,'Annual_Prices-Nominal'!$A$4:$X$39,MATCH('Forecast-Peak_OffPeak-Nominal'!T$3,'Annual_Prices-Nominal'!$A$3:$X$3,0),FALSE)</f>
        <v>59.620213947834408</v>
      </c>
      <c r="U285" s="32">
        <f>VLOOKUP($A285,'Annual_Prices-Nominal'!$A$4:$X$39,MATCH('Forecast-Peak_OffPeak-Nominal'!U$3,'Annual_Prices-Nominal'!$A$3:$X$3,0),FALSE)</f>
        <v>76.650000000000006</v>
      </c>
      <c r="V285" s="32">
        <f>VLOOKUP($A285,'Annual_Prices-Nominal'!$A$4:$X$39,MATCH('Forecast-Peak_OffPeak-Nominal'!V$3,'Annual_Prices-Nominal'!$A$3:$X$3,0),FALSE)</f>
        <v>59.960626086956523</v>
      </c>
      <c r="W285" s="32">
        <f>VLOOKUP($A285,'Annual_Prices-Nominal'!$A$4:$X$39,MATCH('Forecast-Peak_OffPeak-Nominal'!W$3,'Annual_Prices-Nominal'!$A$3:$X$3,0),FALSE)</f>
        <v>25.9</v>
      </c>
      <c r="X285" s="32">
        <f>VLOOKUP($A285,'Annual_Prices-Nominal'!$A$4:$X$39,MATCH('Forecast-Peak_OffPeak-Nominal'!X$3,'Annual_Prices-Nominal'!$A$3:$X$3,0),FALSE)</f>
        <v>22.22</v>
      </c>
      <c r="Y285" s="38">
        <f>VLOOKUP($A285,'Annual_Prices-Nominal'!$A$4:$X$39,MATCH('Forecast-Peak_OffPeak-Nominal'!Y$3,'Annual_Prices-Nominal'!$A$3:$X$3,0),FALSE)</f>
        <v>56.111063829787234</v>
      </c>
      <c r="AA285" s="31">
        <v>5.4</v>
      </c>
      <c r="AB285" s="32">
        <v>4.7699999999999996</v>
      </c>
      <c r="AC285" s="32">
        <v>5.01</v>
      </c>
      <c r="AD285" s="32">
        <v>5.13</v>
      </c>
      <c r="AE285" s="32">
        <v>5.4</v>
      </c>
      <c r="AF285" s="32">
        <v>4.88</v>
      </c>
      <c r="AG285" s="38">
        <v>0.47083062933574715</v>
      </c>
      <c r="AI285" s="32">
        <v>10.543637725602967</v>
      </c>
      <c r="AJ285" s="38">
        <v>5.9680084882448297</v>
      </c>
      <c r="AL285" s="33">
        <v>0.82844006070885334</v>
      </c>
      <c r="AM285" s="33">
        <v>1.0657145027896042</v>
      </c>
      <c r="AO285" s="34">
        <f>VLOOKUP($A285,'Annual_Prices-Nominal'!$A$4:$CH$39,MATCH('Forecast-Peak_OffPeak-Nominal'!AO$3,'Annual_Prices-Nominal'!$A$3:$CH$3,0),FALSE)</f>
        <v>2</v>
      </c>
      <c r="AP285" s="35">
        <f>VLOOKUP($A285,'Annual_Prices-Nominal'!$A$4:$CH$39,MATCH('Forecast-Peak_OffPeak-Nominal'!AP$3,'Annual_Prices-Nominal'!$A$3:$CH$3,0),FALSE)</f>
        <v>2</v>
      </c>
      <c r="AQ285" s="36">
        <f>IF(AND(MONTH($B285)&gt;=5,MONTH($B285)&lt;=9),VLOOKUP($A285,'Annual_Prices-Nominal'!$A$1:$AQ$39,MATCH('Forecast-Peak_OffPeak-Nominal'!AQ$2,'Annual_Prices-Nominal'!$A$2:$AQ$2,0),FALSE),0)</f>
        <v>365</v>
      </c>
      <c r="AR285" s="37">
        <f>IF(AND(MONTH($B285)&gt;=5,MONTH($B285)&lt;=9),VLOOKUP($A285,'Annual_Prices-Nominal'!$A$1:$AQ$39,MATCH('Forecast-Peak_OffPeak-Nominal'!AR$2,'Annual_Prices-Nominal'!$A$2:$AQ$2,0),FALSE),0)</f>
        <v>2500</v>
      </c>
      <c r="AT285" s="83">
        <f>VLOOKUP($A285,'Annual_Prices-Nominal'!$A$4:$CH$39,MATCH('Forecast-Peak_OffPeak-Nominal'!AT$3,'Annual_Prices-Nominal'!$A$3:$CH$3,0),FALSE)</f>
        <v>32.57</v>
      </c>
      <c r="AU285" s="38">
        <f>VLOOKUP($A285,'Annual_Prices-Nominal'!$A$4:$CH$39,MATCH('Forecast-Peak_OffPeak-Nominal'!AU$3,'Annual_Prices-Nominal'!$A$3:$CH$3,0),FALSE)</f>
        <v>32.57</v>
      </c>
      <c r="AV285" s="38">
        <f>VLOOKUP($A285,'Annual_Prices-Nominal'!$A$4:$CH$39,MATCH('Forecast-Peak_OffPeak-Nominal'!AV$3,'Annual_Prices-Nominal'!$A$3:$CH$3,0),FALSE)</f>
        <v>0</v>
      </c>
      <c r="AX285" s="31">
        <f t="shared" si="32"/>
        <v>11.067348008385745</v>
      </c>
      <c r="AY285" s="32">
        <f t="shared" si="33"/>
        <v>12.295836065573772</v>
      </c>
      <c r="AZ285" s="32">
        <f t="shared" si="34"/>
        <v>12.514512295081968</v>
      </c>
      <c r="BA285" s="32">
        <f t="shared" si="35"/>
        <v>7.7870370370370363</v>
      </c>
      <c r="BB285" s="32">
        <f t="shared" si="36"/>
        <v>7.7555555555555555</v>
      </c>
      <c r="BC285" s="38">
        <f t="shared" si="37"/>
        <v>8.0467836257309937</v>
      </c>
      <c r="BE285" s="60">
        <v>275.35172297420297</v>
      </c>
      <c r="BF285" s="38">
        <v>365.80616576966213</v>
      </c>
      <c r="BH285" s="31">
        <f>VLOOKUP($A285,'Annual_Prices-Nominal'!$A:$CA,MATCH(BH$3,'Annual_Prices-Nominal'!$A$3:$CA$3,0),0)</f>
        <v>42</v>
      </c>
      <c r="BI285" s="31">
        <f>VLOOKUP($A285,'Annual_Prices-Nominal'!$A:$CA,MATCH(BI$3,'Annual_Prices-Nominal'!$A$3:$CA$3,0),0)</f>
        <v>0</v>
      </c>
      <c r="BJ285" s="32">
        <f>VLOOKUP($A285,'Annual_Prices-Nominal'!$A:$CA,MATCH(BJ$3,'Annual_Prices-Nominal'!$A$3:$CA$3,0),0)</f>
        <v>0</v>
      </c>
      <c r="BK285" s="32">
        <f>VLOOKUP($A285,'Annual_Prices-Nominal'!$A:$CA,MATCH(BK$3,'Annual_Prices-Nominal'!$A$3:$CA$3,0),0)</f>
        <v>15.712499999999977</v>
      </c>
      <c r="BL285" s="32">
        <f>VLOOKUP($A285,'Annual_Prices-Nominal'!$A:$CA,MATCH(BL$3,'Annual_Prices-Nominal'!$A$3:$CA$3,0),0)</f>
        <v>15.712499999999977</v>
      </c>
      <c r="BM285" s="32">
        <f>VLOOKUP($A285,'Annual_Prices-Nominal'!$A:$CA,MATCH(BM$3,'Annual_Prices-Nominal'!$A$3:$CA$3,0),0)</f>
        <v>4.7082142857142628</v>
      </c>
      <c r="BN285" s="32">
        <f>VLOOKUP($A285,'Annual_Prices-Nominal'!$A:$CA,MATCH(BN$3,'Annual_Prices-Nominal'!$A$3:$CA$3,0),0)</f>
        <v>4.7082142857142628</v>
      </c>
      <c r="BO285" s="32">
        <f>VLOOKUP($A285,'Annual_Prices-Nominal'!$A:$CA,MATCH(BO$3,'Annual_Prices-Nominal'!$A$3:$CA$3,0),0)</f>
        <v>4.7082142857142628</v>
      </c>
      <c r="BP285" s="32">
        <f>VLOOKUP($A285,'Annual_Prices-Nominal'!$A:$CA,MATCH(BP$3,'Annual_Prices-Nominal'!$A$3:$CA$3,0),0)</f>
        <v>4.7082142857142628</v>
      </c>
      <c r="BQ285" s="32">
        <f>VLOOKUP($A285,'Annual_Prices-Nominal'!$A:$CA,MATCH(BQ$3,'Annual_Prices-Nominal'!$A$3:$CA$3,0),0)</f>
        <v>15.712499999999977</v>
      </c>
      <c r="BR285" s="32">
        <f>VLOOKUP($A285,'Annual_Prices-Nominal'!$A:$CA,MATCH(BR$3,'Annual_Prices-Nominal'!$A$3:$CA$3,0),0)</f>
        <v>25.147500000000036</v>
      </c>
      <c r="BS285" s="32">
        <f>VLOOKUP($A285,'Annual_Prices-Nominal'!$A:$CA,MATCH(BS$3,'Annual_Prices-Nominal'!$A$3:$CA$3,0),0)</f>
        <v>23.565000000000055</v>
      </c>
      <c r="BT285" s="32">
        <f>VLOOKUP($A285,'Annual_Prices-Nominal'!$A:$CA,MATCH(BT$3,'Annual_Prices-Nominal'!$A$3:$CA$3,0),0)</f>
        <v>18.856785714285706</v>
      </c>
      <c r="BU285" s="32">
        <f>VLOOKUP($A285,'Annual_Prices-Nominal'!$A:$CA,MATCH(BU$3,'Annual_Prices-Nominal'!$A$3:$CA$3,0),0)</f>
        <v>18.856785714285706</v>
      </c>
      <c r="BV285" s="32">
        <f>VLOOKUP($A285,'Annual_Prices-Nominal'!$A:$CA,MATCH(BV$3,'Annual_Prices-Nominal'!$A$3:$CA$3,0),0)</f>
        <v>18.856785714285706</v>
      </c>
      <c r="BW285" s="32">
        <f>VLOOKUP($A285,'Annual_Prices-Nominal'!$A:$CA,MATCH(BW$3,'Annual_Prices-Nominal'!$A$3:$CA$3,0),0)</f>
        <v>17.909999999999854</v>
      </c>
      <c r="BX285" s="32">
        <f>VLOOKUP($A285,'Annual_Prices-Nominal'!$A:$CA,MATCH(BX$3,'Annual_Prices-Nominal'!$A$3:$CA$3,0),0)</f>
        <v>1.7214285714285325</v>
      </c>
      <c r="BY285" s="32">
        <f>VLOOKUP($A285,'Annual_Prices-Nominal'!$A:$CA,MATCH(BY$3,'Annual_Prices-Nominal'!$A$3:$CA$3,0),0)</f>
        <v>4.7082142857142628</v>
      </c>
      <c r="BZ285" s="32">
        <f>VLOOKUP($A285,'Annual_Prices-Nominal'!$A:$CA,MATCH(BZ$3,'Annual_Prices-Nominal'!$A$3:$CA$3,0),0)</f>
        <v>4.7082142857142628</v>
      </c>
      <c r="CA285" s="32">
        <f>VLOOKUP($A285,'Annual_Prices-Nominal'!$A:$CA,MATCH(CA$3,'Annual_Prices-Nominal'!$A$3:$CA$3,0),0)</f>
        <v>4.6805110714285831</v>
      </c>
      <c r="CB285" s="38">
        <f>VLOOKUP($A285,'Annual_Prices-Nominal'!$A:$CA,MATCH(CB$3,'Annual_Prices-Nominal'!$A$3:$CA$3,0),0)</f>
        <v>0</v>
      </c>
      <c r="CD285" s="39">
        <f>VLOOKUP($A285,GDP!$A$8:$D$50,3,0)</f>
        <v>2.0314907185352275E-2</v>
      </c>
    </row>
    <row r="286" spans="1:82" ht="14.4" x14ac:dyDescent="0.3">
      <c r="A286" s="23">
        <f t="shared" si="38"/>
        <v>2046</v>
      </c>
      <c r="B286" s="27">
        <f t="shared" si="39"/>
        <v>53509</v>
      </c>
      <c r="C286" s="31">
        <v>59.693759999999997</v>
      </c>
      <c r="D286" s="32">
        <v>49.104460000000003</v>
      </c>
      <c r="E286" s="32">
        <v>70.903270000000006</v>
      </c>
      <c r="F286" s="32">
        <v>58.813310000000001</v>
      </c>
      <c r="G286" s="32">
        <v>72.564269999999993</v>
      </c>
      <c r="H286" s="32">
        <v>59.243580000000001</v>
      </c>
      <c r="I286" s="32">
        <v>42.22</v>
      </c>
      <c r="J286" s="32">
        <v>41.49</v>
      </c>
      <c r="K286" s="32">
        <v>41.48</v>
      </c>
      <c r="L286" s="32">
        <v>41.1</v>
      </c>
      <c r="M286" s="32">
        <v>41.37</v>
      </c>
      <c r="N286" s="32">
        <v>40.98</v>
      </c>
      <c r="P286" s="32">
        <f>VLOOKUP($A286,'Annual_Prices-Nominal'!$A$4:$X$39,MATCH('Forecast-Peak_OffPeak-Nominal'!P$3,'Annual_Prices-Nominal'!$A$3:$X$3,0),FALSE)</f>
        <v>147.58000000000001</v>
      </c>
      <c r="Q286" s="32">
        <f>VLOOKUP($A286,'Annual_Prices-Nominal'!$A$4:$X$39,MATCH('Forecast-Peak_OffPeak-Nominal'!Q$3,'Annual_Prices-Nominal'!$A$3:$X$3,0),FALSE)</f>
        <v>148.83000000000001</v>
      </c>
      <c r="R286" s="32">
        <f>VLOOKUP($A286,'Annual_Prices-Nominal'!$A$4:$X$39,MATCH('Forecast-Peak_OffPeak-Nominal'!R$3,'Annual_Prices-Nominal'!$A$3:$X$3,0),FALSE)</f>
        <v>146.22999999999999</v>
      </c>
      <c r="S286" s="32">
        <f>VLOOKUP($A286,'Annual_Prices-Nominal'!$A$4:$X$39,MATCH('Forecast-Peak_OffPeak-Nominal'!S$3,'Annual_Prices-Nominal'!$A$3:$X$3,0),FALSE)</f>
        <v>145.29</v>
      </c>
      <c r="T286" s="32">
        <f>VLOOKUP($A286,'Annual_Prices-Nominal'!$A$4:$X$39,MATCH('Forecast-Peak_OffPeak-Nominal'!T$3,'Annual_Prices-Nominal'!$A$3:$X$3,0),FALSE)</f>
        <v>59.620213947834408</v>
      </c>
      <c r="U286" s="32">
        <f>VLOOKUP($A286,'Annual_Prices-Nominal'!$A$4:$X$39,MATCH('Forecast-Peak_OffPeak-Nominal'!U$3,'Annual_Prices-Nominal'!$A$3:$X$3,0),FALSE)</f>
        <v>76.650000000000006</v>
      </c>
      <c r="V286" s="32">
        <f>VLOOKUP($A286,'Annual_Prices-Nominal'!$A$4:$X$39,MATCH('Forecast-Peak_OffPeak-Nominal'!V$3,'Annual_Prices-Nominal'!$A$3:$X$3,0),FALSE)</f>
        <v>59.960626086956523</v>
      </c>
      <c r="W286" s="32">
        <f>VLOOKUP($A286,'Annual_Prices-Nominal'!$A$4:$X$39,MATCH('Forecast-Peak_OffPeak-Nominal'!W$3,'Annual_Prices-Nominal'!$A$3:$X$3,0),FALSE)</f>
        <v>25.9</v>
      </c>
      <c r="X286" s="32">
        <f>VLOOKUP($A286,'Annual_Prices-Nominal'!$A$4:$X$39,MATCH('Forecast-Peak_OffPeak-Nominal'!X$3,'Annual_Prices-Nominal'!$A$3:$X$3,0),FALSE)</f>
        <v>22.22</v>
      </c>
      <c r="Y286" s="38">
        <f>VLOOKUP($A286,'Annual_Prices-Nominal'!$A$4:$X$39,MATCH('Forecast-Peak_OffPeak-Nominal'!Y$3,'Annual_Prices-Nominal'!$A$3:$X$3,0),FALSE)</f>
        <v>56.111063829787234</v>
      </c>
      <c r="AA286" s="31">
        <v>5.39</v>
      </c>
      <c r="AB286" s="32">
        <v>4.8899999999999997</v>
      </c>
      <c r="AC286" s="32">
        <v>4.92</v>
      </c>
      <c r="AD286" s="32">
        <v>5.26</v>
      </c>
      <c r="AE286" s="32">
        <v>5.38</v>
      </c>
      <c r="AF286" s="32">
        <v>5.0999999999999996</v>
      </c>
      <c r="AG286" s="38">
        <v>0.47083062933574715</v>
      </c>
      <c r="AI286" s="32">
        <v>10.530045215158696</v>
      </c>
      <c r="AJ286" s="38">
        <v>5.9544159778005596</v>
      </c>
      <c r="AL286" s="33">
        <v>0.82111106475315221</v>
      </c>
      <c r="AM286" s="33">
        <v>1.058385506833903</v>
      </c>
      <c r="AO286" s="34">
        <f>VLOOKUP($A286,'Annual_Prices-Nominal'!$A$4:$CH$39,MATCH('Forecast-Peak_OffPeak-Nominal'!AO$3,'Annual_Prices-Nominal'!$A$3:$CH$3,0),FALSE)</f>
        <v>2</v>
      </c>
      <c r="AP286" s="35">
        <f>VLOOKUP($A286,'Annual_Prices-Nominal'!$A$4:$CH$39,MATCH('Forecast-Peak_OffPeak-Nominal'!AP$3,'Annual_Prices-Nominal'!$A$3:$CH$3,0),FALSE)</f>
        <v>2</v>
      </c>
      <c r="AQ286" s="36">
        <f>IF(AND(MONTH($B286)&gt;=5,MONTH($B286)&lt;=9),VLOOKUP($A286,'Annual_Prices-Nominal'!$A$1:$AQ$39,MATCH('Forecast-Peak_OffPeak-Nominal'!AQ$2,'Annual_Prices-Nominal'!$A$2:$AQ$2,0),FALSE),0)</f>
        <v>365</v>
      </c>
      <c r="AR286" s="37">
        <f>IF(AND(MONTH($B286)&gt;=5,MONTH($B286)&lt;=9),VLOOKUP($A286,'Annual_Prices-Nominal'!$A$1:$AQ$39,MATCH('Forecast-Peak_OffPeak-Nominal'!AR$2,'Annual_Prices-Nominal'!$A$2:$AQ$2,0),FALSE),0)</f>
        <v>2500</v>
      </c>
      <c r="AT286" s="83">
        <f>VLOOKUP($A286,'Annual_Prices-Nominal'!$A$4:$CH$39,MATCH('Forecast-Peak_OffPeak-Nominal'!AT$3,'Annual_Prices-Nominal'!$A$3:$CH$3,0),FALSE)</f>
        <v>32.57</v>
      </c>
      <c r="AU286" s="38">
        <f>VLOOKUP($A286,'Annual_Prices-Nominal'!$A$4:$CH$39,MATCH('Forecast-Peak_OffPeak-Nominal'!AU$3,'Annual_Prices-Nominal'!$A$3:$CH$3,0),FALSE)</f>
        <v>32.57</v>
      </c>
      <c r="AV286" s="38">
        <f>VLOOKUP($A286,'Annual_Prices-Nominal'!$A$4:$CH$39,MATCH('Forecast-Peak_OffPeak-Nominal'!AV$3,'Annual_Prices-Nominal'!$A$3:$CH$3,0),FALSE)</f>
        <v>0</v>
      </c>
      <c r="AX286" s="31">
        <f t="shared" si="32"/>
        <v>12.207312883435582</v>
      </c>
      <c r="AY286" s="32">
        <f t="shared" si="33"/>
        <v>13.902601960784317</v>
      </c>
      <c r="AZ286" s="32">
        <f t="shared" si="34"/>
        <v>14.228288235294118</v>
      </c>
      <c r="BA286" s="32">
        <f t="shared" si="35"/>
        <v>7.8475836431226762</v>
      </c>
      <c r="BB286" s="32">
        <f t="shared" si="36"/>
        <v>7.7100371747211893</v>
      </c>
      <c r="BC286" s="38">
        <f t="shared" si="37"/>
        <v>7.8650190114068437</v>
      </c>
      <c r="BE286" s="60">
        <v>275.35172297420297</v>
      </c>
      <c r="BF286" s="38">
        <v>365.80616576966213</v>
      </c>
      <c r="BH286" s="31">
        <f>VLOOKUP($A286,'Annual_Prices-Nominal'!$A:$CA,MATCH(BH$3,'Annual_Prices-Nominal'!$A$3:$CA$3,0),0)</f>
        <v>42</v>
      </c>
      <c r="BI286" s="31">
        <f>VLOOKUP($A286,'Annual_Prices-Nominal'!$A:$CA,MATCH(BI$3,'Annual_Prices-Nominal'!$A$3:$CA$3,0),0)</f>
        <v>0</v>
      </c>
      <c r="BJ286" s="32">
        <f>VLOOKUP($A286,'Annual_Prices-Nominal'!$A:$CA,MATCH(BJ$3,'Annual_Prices-Nominal'!$A$3:$CA$3,0),0)</f>
        <v>0</v>
      </c>
      <c r="BK286" s="32">
        <f>VLOOKUP($A286,'Annual_Prices-Nominal'!$A:$CA,MATCH(BK$3,'Annual_Prices-Nominal'!$A$3:$CA$3,0),0)</f>
        <v>15.712499999999977</v>
      </c>
      <c r="BL286" s="32">
        <f>VLOOKUP($A286,'Annual_Prices-Nominal'!$A:$CA,MATCH(BL$3,'Annual_Prices-Nominal'!$A$3:$CA$3,0),0)</f>
        <v>15.712499999999977</v>
      </c>
      <c r="BM286" s="32">
        <f>VLOOKUP($A286,'Annual_Prices-Nominal'!$A:$CA,MATCH(BM$3,'Annual_Prices-Nominal'!$A$3:$CA$3,0),0)</f>
        <v>4.7082142857142628</v>
      </c>
      <c r="BN286" s="32">
        <f>VLOOKUP($A286,'Annual_Prices-Nominal'!$A:$CA,MATCH(BN$3,'Annual_Prices-Nominal'!$A$3:$CA$3,0),0)</f>
        <v>4.7082142857142628</v>
      </c>
      <c r="BO286" s="32">
        <f>VLOOKUP($A286,'Annual_Prices-Nominal'!$A:$CA,MATCH(BO$3,'Annual_Prices-Nominal'!$A$3:$CA$3,0),0)</f>
        <v>4.7082142857142628</v>
      </c>
      <c r="BP286" s="32">
        <f>VLOOKUP($A286,'Annual_Prices-Nominal'!$A:$CA,MATCH(BP$3,'Annual_Prices-Nominal'!$A$3:$CA$3,0),0)</f>
        <v>4.7082142857142628</v>
      </c>
      <c r="BQ286" s="32">
        <f>VLOOKUP($A286,'Annual_Prices-Nominal'!$A:$CA,MATCH(BQ$3,'Annual_Prices-Nominal'!$A$3:$CA$3,0),0)</f>
        <v>15.712499999999977</v>
      </c>
      <c r="BR286" s="32">
        <f>VLOOKUP($A286,'Annual_Prices-Nominal'!$A:$CA,MATCH(BR$3,'Annual_Prices-Nominal'!$A$3:$CA$3,0),0)</f>
        <v>25.147500000000036</v>
      </c>
      <c r="BS286" s="32">
        <f>VLOOKUP($A286,'Annual_Prices-Nominal'!$A:$CA,MATCH(BS$3,'Annual_Prices-Nominal'!$A$3:$CA$3,0),0)</f>
        <v>23.565000000000055</v>
      </c>
      <c r="BT286" s="32">
        <f>VLOOKUP($A286,'Annual_Prices-Nominal'!$A:$CA,MATCH(BT$3,'Annual_Prices-Nominal'!$A$3:$CA$3,0),0)</f>
        <v>18.856785714285706</v>
      </c>
      <c r="BU286" s="32">
        <f>VLOOKUP($A286,'Annual_Prices-Nominal'!$A:$CA,MATCH(BU$3,'Annual_Prices-Nominal'!$A$3:$CA$3,0),0)</f>
        <v>18.856785714285706</v>
      </c>
      <c r="BV286" s="32">
        <f>VLOOKUP($A286,'Annual_Prices-Nominal'!$A:$CA,MATCH(BV$3,'Annual_Prices-Nominal'!$A$3:$CA$3,0),0)</f>
        <v>18.856785714285706</v>
      </c>
      <c r="BW286" s="32">
        <f>VLOOKUP($A286,'Annual_Prices-Nominal'!$A:$CA,MATCH(BW$3,'Annual_Prices-Nominal'!$A$3:$CA$3,0),0)</f>
        <v>17.909999999999854</v>
      </c>
      <c r="BX286" s="32">
        <f>VLOOKUP($A286,'Annual_Prices-Nominal'!$A:$CA,MATCH(BX$3,'Annual_Prices-Nominal'!$A$3:$CA$3,0),0)</f>
        <v>1.7214285714285325</v>
      </c>
      <c r="BY286" s="32">
        <f>VLOOKUP($A286,'Annual_Prices-Nominal'!$A:$CA,MATCH(BY$3,'Annual_Prices-Nominal'!$A$3:$CA$3,0),0)</f>
        <v>4.7082142857142628</v>
      </c>
      <c r="BZ286" s="32">
        <f>VLOOKUP($A286,'Annual_Prices-Nominal'!$A:$CA,MATCH(BZ$3,'Annual_Prices-Nominal'!$A$3:$CA$3,0),0)</f>
        <v>4.7082142857142628</v>
      </c>
      <c r="CA286" s="32">
        <f>VLOOKUP($A286,'Annual_Prices-Nominal'!$A:$CA,MATCH(CA$3,'Annual_Prices-Nominal'!$A$3:$CA$3,0),0)</f>
        <v>4.6805110714285831</v>
      </c>
      <c r="CB286" s="38">
        <f>VLOOKUP($A286,'Annual_Prices-Nominal'!$A:$CA,MATCH(CB$3,'Annual_Prices-Nominal'!$A$3:$CA$3,0),0)</f>
        <v>0</v>
      </c>
      <c r="CD286" s="39">
        <f>VLOOKUP($A286,GDP!$A$8:$D$50,3,0)</f>
        <v>2.0314907185352275E-2</v>
      </c>
    </row>
    <row r="287" spans="1:82" ht="14.4" x14ac:dyDescent="0.3">
      <c r="A287" s="23">
        <f t="shared" si="38"/>
        <v>2046</v>
      </c>
      <c r="B287" s="27">
        <f t="shared" si="39"/>
        <v>53540</v>
      </c>
      <c r="C287" s="31">
        <v>56.043889999999998</v>
      </c>
      <c r="D287" s="32">
        <v>47.03275</v>
      </c>
      <c r="E287" s="32">
        <v>61.015740000000001</v>
      </c>
      <c r="F287" s="32">
        <v>53.105710000000002</v>
      </c>
      <c r="G287" s="32">
        <v>62.585509999999999</v>
      </c>
      <c r="H287" s="32">
        <v>53.58961</v>
      </c>
      <c r="I287" s="32">
        <v>41.21</v>
      </c>
      <c r="J287" s="32">
        <v>40.83</v>
      </c>
      <c r="K287" s="32">
        <v>40.58</v>
      </c>
      <c r="L287" s="32">
        <v>40.5</v>
      </c>
      <c r="M287" s="32">
        <v>40.770000000000003</v>
      </c>
      <c r="N287" s="32">
        <v>40.700000000000003</v>
      </c>
      <c r="P287" s="32">
        <f>VLOOKUP($A287,'Annual_Prices-Nominal'!$A$4:$X$39,MATCH('Forecast-Peak_OffPeak-Nominal'!P$3,'Annual_Prices-Nominal'!$A$3:$X$3,0),FALSE)</f>
        <v>147.58000000000001</v>
      </c>
      <c r="Q287" s="32">
        <f>VLOOKUP($A287,'Annual_Prices-Nominal'!$A$4:$X$39,MATCH('Forecast-Peak_OffPeak-Nominal'!Q$3,'Annual_Prices-Nominal'!$A$3:$X$3,0),FALSE)</f>
        <v>148.83000000000001</v>
      </c>
      <c r="R287" s="32">
        <f>VLOOKUP($A287,'Annual_Prices-Nominal'!$A$4:$X$39,MATCH('Forecast-Peak_OffPeak-Nominal'!R$3,'Annual_Prices-Nominal'!$A$3:$X$3,0),FALSE)</f>
        <v>146.22999999999999</v>
      </c>
      <c r="S287" s="32">
        <f>VLOOKUP($A287,'Annual_Prices-Nominal'!$A$4:$X$39,MATCH('Forecast-Peak_OffPeak-Nominal'!S$3,'Annual_Prices-Nominal'!$A$3:$X$3,0),FALSE)</f>
        <v>145.29</v>
      </c>
      <c r="T287" s="32">
        <f>VLOOKUP($A287,'Annual_Prices-Nominal'!$A$4:$X$39,MATCH('Forecast-Peak_OffPeak-Nominal'!T$3,'Annual_Prices-Nominal'!$A$3:$X$3,0),FALSE)</f>
        <v>59.620213947834408</v>
      </c>
      <c r="U287" s="32">
        <f>VLOOKUP($A287,'Annual_Prices-Nominal'!$A$4:$X$39,MATCH('Forecast-Peak_OffPeak-Nominal'!U$3,'Annual_Prices-Nominal'!$A$3:$X$3,0),FALSE)</f>
        <v>76.650000000000006</v>
      </c>
      <c r="V287" s="32">
        <f>VLOOKUP($A287,'Annual_Prices-Nominal'!$A$4:$X$39,MATCH('Forecast-Peak_OffPeak-Nominal'!V$3,'Annual_Prices-Nominal'!$A$3:$X$3,0),FALSE)</f>
        <v>59.960626086956523</v>
      </c>
      <c r="W287" s="32">
        <f>VLOOKUP($A287,'Annual_Prices-Nominal'!$A$4:$X$39,MATCH('Forecast-Peak_OffPeak-Nominal'!W$3,'Annual_Prices-Nominal'!$A$3:$X$3,0),FALSE)</f>
        <v>25.9</v>
      </c>
      <c r="X287" s="32">
        <f>VLOOKUP($A287,'Annual_Prices-Nominal'!$A$4:$X$39,MATCH('Forecast-Peak_OffPeak-Nominal'!X$3,'Annual_Prices-Nominal'!$A$3:$X$3,0),FALSE)</f>
        <v>22.22</v>
      </c>
      <c r="Y287" s="38">
        <f>VLOOKUP($A287,'Annual_Prices-Nominal'!$A$4:$X$39,MATCH('Forecast-Peak_OffPeak-Nominal'!Y$3,'Annual_Prices-Nominal'!$A$3:$X$3,0),FALSE)</f>
        <v>56.111063829787234</v>
      </c>
      <c r="AA287" s="31">
        <v>5.32</v>
      </c>
      <c r="AB287" s="32">
        <v>4.92</v>
      </c>
      <c r="AC287" s="32">
        <v>4.88</v>
      </c>
      <c r="AD287" s="32">
        <v>5.29</v>
      </c>
      <c r="AE287" s="32">
        <v>5.32</v>
      </c>
      <c r="AF287" s="32">
        <v>5.05</v>
      </c>
      <c r="AG287" s="38">
        <v>0.47083062933574715</v>
      </c>
      <c r="AI287" s="32">
        <v>10.463985666057075</v>
      </c>
      <c r="AJ287" s="38">
        <v>5.8883564286989394</v>
      </c>
      <c r="AL287" s="33">
        <v>0.82957704740401927</v>
      </c>
      <c r="AM287" s="33">
        <v>1.06685148948477</v>
      </c>
      <c r="AO287" s="34">
        <f>VLOOKUP($A287,'Annual_Prices-Nominal'!$A$4:$CH$39,MATCH('Forecast-Peak_OffPeak-Nominal'!AO$3,'Annual_Prices-Nominal'!$A$3:$CH$3,0),FALSE)</f>
        <v>2</v>
      </c>
      <c r="AP287" s="35">
        <f>VLOOKUP($A287,'Annual_Prices-Nominal'!$A$4:$CH$39,MATCH('Forecast-Peak_OffPeak-Nominal'!AP$3,'Annual_Prices-Nominal'!$A$3:$CH$3,0),FALSE)</f>
        <v>2</v>
      </c>
      <c r="AQ287" s="36">
        <f>IF(AND(MONTH($B287)&gt;=5,MONTH($B287)&lt;=9),VLOOKUP($A287,'Annual_Prices-Nominal'!$A$1:$AQ$39,MATCH('Forecast-Peak_OffPeak-Nominal'!AQ$2,'Annual_Prices-Nominal'!$A$2:$AQ$2,0),FALSE),0)</f>
        <v>365</v>
      </c>
      <c r="AR287" s="37">
        <f>IF(AND(MONTH($B287)&gt;=5,MONTH($B287)&lt;=9),VLOOKUP($A287,'Annual_Prices-Nominal'!$A$1:$AQ$39,MATCH('Forecast-Peak_OffPeak-Nominal'!AR$2,'Annual_Prices-Nominal'!$A$2:$AQ$2,0),FALSE),0)</f>
        <v>2500</v>
      </c>
      <c r="AT287" s="83">
        <f>VLOOKUP($A287,'Annual_Prices-Nominal'!$A$4:$CH$39,MATCH('Forecast-Peak_OffPeak-Nominal'!AT$3,'Annual_Prices-Nominal'!$A$3:$CH$3,0),FALSE)</f>
        <v>32.57</v>
      </c>
      <c r="AU287" s="38">
        <f>VLOOKUP($A287,'Annual_Prices-Nominal'!$A$4:$CH$39,MATCH('Forecast-Peak_OffPeak-Nominal'!AU$3,'Annual_Prices-Nominal'!$A$3:$CH$3,0),FALSE)</f>
        <v>32.57</v>
      </c>
      <c r="AV287" s="38">
        <f>VLOOKUP($A287,'Annual_Prices-Nominal'!$A$4:$CH$39,MATCH('Forecast-Peak_OffPeak-Nominal'!AV$3,'Annual_Prices-Nominal'!$A$3:$CH$3,0),FALSE)</f>
        <v>0</v>
      </c>
      <c r="AX287" s="31">
        <f t="shared" si="32"/>
        <v>11.391034552845529</v>
      </c>
      <c r="AY287" s="32">
        <f t="shared" si="33"/>
        <v>12.082324752475248</v>
      </c>
      <c r="AZ287" s="32">
        <f t="shared" si="34"/>
        <v>12.393170297029704</v>
      </c>
      <c r="BA287" s="32">
        <f t="shared" si="35"/>
        <v>7.746240601503759</v>
      </c>
      <c r="BB287" s="32">
        <f t="shared" si="36"/>
        <v>7.6278195488721794</v>
      </c>
      <c r="BC287" s="38">
        <f t="shared" si="37"/>
        <v>7.7069943289224963</v>
      </c>
      <c r="BE287" s="60">
        <v>275.35172297420297</v>
      </c>
      <c r="BF287" s="38">
        <v>365.80616576966213</v>
      </c>
      <c r="BH287" s="31">
        <f>VLOOKUP($A287,'Annual_Prices-Nominal'!$A:$CA,MATCH(BH$3,'Annual_Prices-Nominal'!$A$3:$CA$3,0),0)</f>
        <v>42</v>
      </c>
      <c r="BI287" s="31">
        <f>VLOOKUP($A287,'Annual_Prices-Nominal'!$A:$CA,MATCH(BI$3,'Annual_Prices-Nominal'!$A$3:$CA$3,0),0)</f>
        <v>0</v>
      </c>
      <c r="BJ287" s="32">
        <f>VLOOKUP($A287,'Annual_Prices-Nominal'!$A:$CA,MATCH(BJ$3,'Annual_Prices-Nominal'!$A$3:$CA$3,0),0)</f>
        <v>0</v>
      </c>
      <c r="BK287" s="32">
        <f>VLOOKUP($A287,'Annual_Prices-Nominal'!$A:$CA,MATCH(BK$3,'Annual_Prices-Nominal'!$A$3:$CA$3,0),0)</f>
        <v>15.712499999999977</v>
      </c>
      <c r="BL287" s="32">
        <f>VLOOKUP($A287,'Annual_Prices-Nominal'!$A:$CA,MATCH(BL$3,'Annual_Prices-Nominal'!$A$3:$CA$3,0),0)</f>
        <v>15.712499999999977</v>
      </c>
      <c r="BM287" s="32">
        <f>VLOOKUP($A287,'Annual_Prices-Nominal'!$A:$CA,MATCH(BM$3,'Annual_Prices-Nominal'!$A$3:$CA$3,0),0)</f>
        <v>4.7082142857142628</v>
      </c>
      <c r="BN287" s="32">
        <f>VLOOKUP($A287,'Annual_Prices-Nominal'!$A:$CA,MATCH(BN$3,'Annual_Prices-Nominal'!$A$3:$CA$3,0),0)</f>
        <v>4.7082142857142628</v>
      </c>
      <c r="BO287" s="32">
        <f>VLOOKUP($A287,'Annual_Prices-Nominal'!$A:$CA,MATCH(BO$3,'Annual_Prices-Nominal'!$A$3:$CA$3,0),0)</f>
        <v>4.7082142857142628</v>
      </c>
      <c r="BP287" s="32">
        <f>VLOOKUP($A287,'Annual_Prices-Nominal'!$A:$CA,MATCH(BP$3,'Annual_Prices-Nominal'!$A$3:$CA$3,0),0)</f>
        <v>4.7082142857142628</v>
      </c>
      <c r="BQ287" s="32">
        <f>VLOOKUP($A287,'Annual_Prices-Nominal'!$A:$CA,MATCH(BQ$3,'Annual_Prices-Nominal'!$A$3:$CA$3,0),0)</f>
        <v>15.712499999999977</v>
      </c>
      <c r="BR287" s="32">
        <f>VLOOKUP($A287,'Annual_Prices-Nominal'!$A:$CA,MATCH(BR$3,'Annual_Prices-Nominal'!$A$3:$CA$3,0),0)</f>
        <v>25.147500000000036</v>
      </c>
      <c r="BS287" s="32">
        <f>VLOOKUP($A287,'Annual_Prices-Nominal'!$A:$CA,MATCH(BS$3,'Annual_Prices-Nominal'!$A$3:$CA$3,0),0)</f>
        <v>23.565000000000055</v>
      </c>
      <c r="BT287" s="32">
        <f>VLOOKUP($A287,'Annual_Prices-Nominal'!$A:$CA,MATCH(BT$3,'Annual_Prices-Nominal'!$A$3:$CA$3,0),0)</f>
        <v>18.856785714285706</v>
      </c>
      <c r="BU287" s="32">
        <f>VLOOKUP($A287,'Annual_Prices-Nominal'!$A:$CA,MATCH(BU$3,'Annual_Prices-Nominal'!$A$3:$CA$3,0),0)</f>
        <v>18.856785714285706</v>
      </c>
      <c r="BV287" s="32">
        <f>VLOOKUP($A287,'Annual_Prices-Nominal'!$A:$CA,MATCH(BV$3,'Annual_Prices-Nominal'!$A$3:$CA$3,0),0)</f>
        <v>18.856785714285706</v>
      </c>
      <c r="BW287" s="32">
        <f>VLOOKUP($A287,'Annual_Prices-Nominal'!$A:$CA,MATCH(BW$3,'Annual_Prices-Nominal'!$A$3:$CA$3,0),0)</f>
        <v>17.909999999999854</v>
      </c>
      <c r="BX287" s="32">
        <f>VLOOKUP($A287,'Annual_Prices-Nominal'!$A:$CA,MATCH(BX$3,'Annual_Prices-Nominal'!$A$3:$CA$3,0),0)</f>
        <v>1.7214285714285325</v>
      </c>
      <c r="BY287" s="32">
        <f>VLOOKUP($A287,'Annual_Prices-Nominal'!$A:$CA,MATCH(BY$3,'Annual_Prices-Nominal'!$A$3:$CA$3,0),0)</f>
        <v>4.7082142857142628</v>
      </c>
      <c r="BZ287" s="32">
        <f>VLOOKUP($A287,'Annual_Prices-Nominal'!$A:$CA,MATCH(BZ$3,'Annual_Prices-Nominal'!$A$3:$CA$3,0),0)</f>
        <v>4.7082142857142628</v>
      </c>
      <c r="CA287" s="32">
        <f>VLOOKUP($A287,'Annual_Prices-Nominal'!$A:$CA,MATCH(CA$3,'Annual_Prices-Nominal'!$A$3:$CA$3,0),0)</f>
        <v>4.6805110714285831</v>
      </c>
      <c r="CB287" s="38">
        <f>VLOOKUP($A287,'Annual_Prices-Nominal'!$A:$CA,MATCH(CB$3,'Annual_Prices-Nominal'!$A$3:$CA$3,0),0)</f>
        <v>0</v>
      </c>
      <c r="CD287" s="39">
        <f>VLOOKUP($A287,GDP!$A$8:$D$50,3,0)</f>
        <v>2.0314907185352275E-2</v>
      </c>
    </row>
    <row r="288" spans="1:82" ht="14.4" x14ac:dyDescent="0.3">
      <c r="A288" s="23">
        <f t="shared" si="38"/>
        <v>2046</v>
      </c>
      <c r="B288" s="27">
        <f t="shared" si="39"/>
        <v>53571</v>
      </c>
      <c r="C288" s="31">
        <v>50.99577</v>
      </c>
      <c r="D288" s="32">
        <v>45.300789999999999</v>
      </c>
      <c r="E288" s="32">
        <v>60.89931</v>
      </c>
      <c r="F288" s="32">
        <v>50.923270000000002</v>
      </c>
      <c r="G288" s="32">
        <v>61.446869999999997</v>
      </c>
      <c r="H288" s="32">
        <v>50.312690000000003</v>
      </c>
      <c r="I288" s="32">
        <v>45.51</v>
      </c>
      <c r="J288" s="32">
        <v>41.58</v>
      </c>
      <c r="K288" s="32">
        <v>45.07</v>
      </c>
      <c r="L288" s="32">
        <v>41.39</v>
      </c>
      <c r="M288" s="32">
        <v>44.45</v>
      </c>
      <c r="N288" s="32">
        <v>41.32</v>
      </c>
      <c r="P288" s="32">
        <f>VLOOKUP($A288,'Annual_Prices-Nominal'!$A$4:$X$39,MATCH('Forecast-Peak_OffPeak-Nominal'!P$3,'Annual_Prices-Nominal'!$A$3:$X$3,0),FALSE)</f>
        <v>147.58000000000001</v>
      </c>
      <c r="Q288" s="32">
        <f>VLOOKUP($A288,'Annual_Prices-Nominal'!$A$4:$X$39,MATCH('Forecast-Peak_OffPeak-Nominal'!Q$3,'Annual_Prices-Nominal'!$A$3:$X$3,0),FALSE)</f>
        <v>148.83000000000001</v>
      </c>
      <c r="R288" s="32">
        <f>VLOOKUP($A288,'Annual_Prices-Nominal'!$A$4:$X$39,MATCH('Forecast-Peak_OffPeak-Nominal'!R$3,'Annual_Prices-Nominal'!$A$3:$X$3,0),FALSE)</f>
        <v>146.22999999999999</v>
      </c>
      <c r="S288" s="32">
        <f>VLOOKUP($A288,'Annual_Prices-Nominal'!$A$4:$X$39,MATCH('Forecast-Peak_OffPeak-Nominal'!S$3,'Annual_Prices-Nominal'!$A$3:$X$3,0),FALSE)</f>
        <v>145.29</v>
      </c>
      <c r="T288" s="32">
        <f>VLOOKUP($A288,'Annual_Prices-Nominal'!$A$4:$X$39,MATCH('Forecast-Peak_OffPeak-Nominal'!T$3,'Annual_Prices-Nominal'!$A$3:$X$3,0),FALSE)</f>
        <v>59.620213947834408</v>
      </c>
      <c r="U288" s="32">
        <f>VLOOKUP($A288,'Annual_Prices-Nominal'!$A$4:$X$39,MATCH('Forecast-Peak_OffPeak-Nominal'!U$3,'Annual_Prices-Nominal'!$A$3:$X$3,0),FALSE)</f>
        <v>76.650000000000006</v>
      </c>
      <c r="V288" s="32">
        <f>VLOOKUP($A288,'Annual_Prices-Nominal'!$A$4:$X$39,MATCH('Forecast-Peak_OffPeak-Nominal'!V$3,'Annual_Prices-Nominal'!$A$3:$X$3,0),FALSE)</f>
        <v>59.960626086956523</v>
      </c>
      <c r="W288" s="32">
        <f>VLOOKUP($A288,'Annual_Prices-Nominal'!$A$4:$X$39,MATCH('Forecast-Peak_OffPeak-Nominal'!W$3,'Annual_Prices-Nominal'!$A$3:$X$3,0),FALSE)</f>
        <v>25.9</v>
      </c>
      <c r="X288" s="32">
        <f>VLOOKUP($A288,'Annual_Prices-Nominal'!$A$4:$X$39,MATCH('Forecast-Peak_OffPeak-Nominal'!X$3,'Annual_Prices-Nominal'!$A$3:$X$3,0),FALSE)</f>
        <v>22.22</v>
      </c>
      <c r="Y288" s="38">
        <f>VLOOKUP($A288,'Annual_Prices-Nominal'!$A$4:$X$39,MATCH('Forecast-Peak_OffPeak-Nominal'!Y$3,'Annual_Prices-Nominal'!$A$3:$X$3,0),FALSE)</f>
        <v>56.111063829787234</v>
      </c>
      <c r="AA288" s="31">
        <v>5.33</v>
      </c>
      <c r="AB288" s="32">
        <v>4.97</v>
      </c>
      <c r="AC288" s="32">
        <v>4.92</v>
      </c>
      <c r="AD288" s="32">
        <v>5.33</v>
      </c>
      <c r="AE288" s="32">
        <v>5.33</v>
      </c>
      <c r="AF288" s="32">
        <v>5.03</v>
      </c>
      <c r="AG288" s="38">
        <v>0.47083062933574715</v>
      </c>
      <c r="AI288" s="32">
        <v>10.473099622159616</v>
      </c>
      <c r="AJ288" s="38">
        <v>5.8974703848014798</v>
      </c>
      <c r="AL288" s="33">
        <v>0.83603344256810519</v>
      </c>
      <c r="AM288" s="33">
        <v>1.073307884648856</v>
      </c>
      <c r="AO288" s="34">
        <f>VLOOKUP($A288,'Annual_Prices-Nominal'!$A$4:$CH$39,MATCH('Forecast-Peak_OffPeak-Nominal'!AO$3,'Annual_Prices-Nominal'!$A$3:$CH$3,0),FALSE)</f>
        <v>2</v>
      </c>
      <c r="AP288" s="35">
        <f>VLOOKUP($A288,'Annual_Prices-Nominal'!$A$4:$CH$39,MATCH('Forecast-Peak_OffPeak-Nominal'!AP$3,'Annual_Prices-Nominal'!$A$3:$CH$3,0),FALSE)</f>
        <v>2</v>
      </c>
      <c r="AQ288" s="36">
        <f>IF(AND(MONTH($B288)&gt;=5,MONTH($B288)&lt;=9),VLOOKUP($A288,'Annual_Prices-Nominal'!$A$1:$AQ$39,MATCH('Forecast-Peak_OffPeak-Nominal'!AQ$2,'Annual_Prices-Nominal'!$A$2:$AQ$2,0),FALSE),0)</f>
        <v>365</v>
      </c>
      <c r="AR288" s="37">
        <f>IF(AND(MONTH($B288)&gt;=5,MONTH($B288)&lt;=9),VLOOKUP($A288,'Annual_Prices-Nominal'!$A$1:$AQ$39,MATCH('Forecast-Peak_OffPeak-Nominal'!AR$2,'Annual_Prices-Nominal'!$A$2:$AQ$2,0),FALSE),0)</f>
        <v>2500</v>
      </c>
      <c r="AT288" s="83">
        <f>VLOOKUP($A288,'Annual_Prices-Nominal'!$A$4:$CH$39,MATCH('Forecast-Peak_OffPeak-Nominal'!AT$3,'Annual_Prices-Nominal'!$A$3:$CH$3,0),FALSE)</f>
        <v>32.57</v>
      </c>
      <c r="AU288" s="38">
        <f>VLOOKUP($A288,'Annual_Prices-Nominal'!$A$4:$CH$39,MATCH('Forecast-Peak_OffPeak-Nominal'!AU$3,'Annual_Prices-Nominal'!$A$3:$CH$3,0),FALSE)</f>
        <v>32.57</v>
      </c>
      <c r="AV288" s="38">
        <f>VLOOKUP($A288,'Annual_Prices-Nominal'!$A$4:$CH$39,MATCH('Forecast-Peak_OffPeak-Nominal'!AV$3,'Annual_Prices-Nominal'!$A$3:$CH$3,0),FALSE)</f>
        <v>0</v>
      </c>
      <c r="AX288" s="31">
        <f t="shared" si="32"/>
        <v>10.260718309859156</v>
      </c>
      <c r="AY288" s="32">
        <f t="shared" si="33"/>
        <v>12.107218687872763</v>
      </c>
      <c r="AZ288" s="32">
        <f t="shared" si="34"/>
        <v>12.216077534791252</v>
      </c>
      <c r="BA288" s="32">
        <f t="shared" si="35"/>
        <v>8.5384615384615383</v>
      </c>
      <c r="BB288" s="32">
        <f t="shared" si="36"/>
        <v>8.455909943714822</v>
      </c>
      <c r="BC288" s="38">
        <f t="shared" si="37"/>
        <v>8.3395872420262673</v>
      </c>
      <c r="BE288" s="60">
        <v>275.35172297420297</v>
      </c>
      <c r="BF288" s="38">
        <v>365.80616576966213</v>
      </c>
      <c r="BH288" s="31">
        <f>VLOOKUP($A288,'Annual_Prices-Nominal'!$A:$CA,MATCH(BH$3,'Annual_Prices-Nominal'!$A$3:$CA$3,0),0)</f>
        <v>42</v>
      </c>
      <c r="BI288" s="31">
        <f>VLOOKUP($A288,'Annual_Prices-Nominal'!$A:$CA,MATCH(BI$3,'Annual_Prices-Nominal'!$A$3:$CA$3,0),0)</f>
        <v>0</v>
      </c>
      <c r="BJ288" s="32">
        <f>VLOOKUP($A288,'Annual_Prices-Nominal'!$A:$CA,MATCH(BJ$3,'Annual_Prices-Nominal'!$A$3:$CA$3,0),0)</f>
        <v>0</v>
      </c>
      <c r="BK288" s="32">
        <f>VLOOKUP($A288,'Annual_Prices-Nominal'!$A:$CA,MATCH(BK$3,'Annual_Prices-Nominal'!$A$3:$CA$3,0),0)</f>
        <v>15.712499999999977</v>
      </c>
      <c r="BL288" s="32">
        <f>VLOOKUP($A288,'Annual_Prices-Nominal'!$A:$CA,MATCH(BL$3,'Annual_Prices-Nominal'!$A$3:$CA$3,0),0)</f>
        <v>15.712499999999977</v>
      </c>
      <c r="BM288" s="32">
        <f>VLOOKUP($A288,'Annual_Prices-Nominal'!$A:$CA,MATCH(BM$3,'Annual_Prices-Nominal'!$A$3:$CA$3,0),0)</f>
        <v>4.7082142857142628</v>
      </c>
      <c r="BN288" s="32">
        <f>VLOOKUP($A288,'Annual_Prices-Nominal'!$A:$CA,MATCH(BN$3,'Annual_Prices-Nominal'!$A$3:$CA$3,0),0)</f>
        <v>4.7082142857142628</v>
      </c>
      <c r="BO288" s="32">
        <f>VLOOKUP($A288,'Annual_Prices-Nominal'!$A:$CA,MATCH(BO$3,'Annual_Prices-Nominal'!$A$3:$CA$3,0),0)</f>
        <v>4.7082142857142628</v>
      </c>
      <c r="BP288" s="32">
        <f>VLOOKUP($A288,'Annual_Prices-Nominal'!$A:$CA,MATCH(BP$3,'Annual_Prices-Nominal'!$A$3:$CA$3,0),0)</f>
        <v>4.7082142857142628</v>
      </c>
      <c r="BQ288" s="32">
        <f>VLOOKUP($A288,'Annual_Prices-Nominal'!$A:$CA,MATCH(BQ$3,'Annual_Prices-Nominal'!$A$3:$CA$3,0),0)</f>
        <v>15.712499999999977</v>
      </c>
      <c r="BR288" s="32">
        <f>VLOOKUP($A288,'Annual_Prices-Nominal'!$A:$CA,MATCH(BR$3,'Annual_Prices-Nominal'!$A$3:$CA$3,0),0)</f>
        <v>25.147500000000036</v>
      </c>
      <c r="BS288" s="32">
        <f>VLOOKUP($A288,'Annual_Prices-Nominal'!$A:$CA,MATCH(BS$3,'Annual_Prices-Nominal'!$A$3:$CA$3,0),0)</f>
        <v>23.565000000000055</v>
      </c>
      <c r="BT288" s="32">
        <f>VLOOKUP($A288,'Annual_Prices-Nominal'!$A:$CA,MATCH(BT$3,'Annual_Prices-Nominal'!$A$3:$CA$3,0),0)</f>
        <v>18.856785714285706</v>
      </c>
      <c r="BU288" s="32">
        <f>VLOOKUP($A288,'Annual_Prices-Nominal'!$A:$CA,MATCH(BU$3,'Annual_Prices-Nominal'!$A$3:$CA$3,0),0)</f>
        <v>18.856785714285706</v>
      </c>
      <c r="BV288" s="32">
        <f>VLOOKUP($A288,'Annual_Prices-Nominal'!$A:$CA,MATCH(BV$3,'Annual_Prices-Nominal'!$A$3:$CA$3,0),0)</f>
        <v>18.856785714285706</v>
      </c>
      <c r="BW288" s="32">
        <f>VLOOKUP($A288,'Annual_Prices-Nominal'!$A:$CA,MATCH(BW$3,'Annual_Prices-Nominal'!$A$3:$CA$3,0),0)</f>
        <v>17.909999999999854</v>
      </c>
      <c r="BX288" s="32">
        <f>VLOOKUP($A288,'Annual_Prices-Nominal'!$A:$CA,MATCH(BX$3,'Annual_Prices-Nominal'!$A$3:$CA$3,0),0)</f>
        <v>1.7214285714285325</v>
      </c>
      <c r="BY288" s="32">
        <f>VLOOKUP($A288,'Annual_Prices-Nominal'!$A:$CA,MATCH(BY$3,'Annual_Prices-Nominal'!$A$3:$CA$3,0),0)</f>
        <v>4.7082142857142628</v>
      </c>
      <c r="BZ288" s="32">
        <f>VLOOKUP($A288,'Annual_Prices-Nominal'!$A:$CA,MATCH(BZ$3,'Annual_Prices-Nominal'!$A$3:$CA$3,0),0)</f>
        <v>4.7082142857142628</v>
      </c>
      <c r="CA288" s="32">
        <f>VLOOKUP($A288,'Annual_Prices-Nominal'!$A:$CA,MATCH(CA$3,'Annual_Prices-Nominal'!$A$3:$CA$3,0),0)</f>
        <v>4.6805110714285831</v>
      </c>
      <c r="CB288" s="38">
        <f>VLOOKUP($A288,'Annual_Prices-Nominal'!$A:$CA,MATCH(CB$3,'Annual_Prices-Nominal'!$A$3:$CA$3,0),0)</f>
        <v>0</v>
      </c>
      <c r="CD288" s="39">
        <f>VLOOKUP($A288,GDP!$A$8:$D$50,3,0)</f>
        <v>2.0314907185352275E-2</v>
      </c>
    </row>
    <row r="289" spans="1:82" ht="14.4" x14ac:dyDescent="0.3">
      <c r="A289" s="23">
        <f t="shared" si="38"/>
        <v>2046</v>
      </c>
      <c r="B289" s="27">
        <f t="shared" si="39"/>
        <v>53601</v>
      </c>
      <c r="C289" s="31">
        <v>43.382399999999997</v>
      </c>
      <c r="D289" s="32">
        <v>42.052819999999997</v>
      </c>
      <c r="E289" s="32">
        <v>48.254100000000001</v>
      </c>
      <c r="F289" s="32">
        <v>45.330710000000003</v>
      </c>
      <c r="G289" s="32">
        <v>49.075879999999998</v>
      </c>
      <c r="H289" s="32">
        <v>45.061889999999998</v>
      </c>
      <c r="I289" s="32">
        <v>40.19</v>
      </c>
      <c r="J289" s="32">
        <v>39.64</v>
      </c>
      <c r="K289" s="32">
        <v>39.85</v>
      </c>
      <c r="L289" s="32">
        <v>39.53</v>
      </c>
      <c r="M289" s="32">
        <v>39.51</v>
      </c>
      <c r="N289" s="32">
        <v>39.35</v>
      </c>
      <c r="P289" s="32">
        <f>VLOOKUP($A289,'Annual_Prices-Nominal'!$A$4:$X$39,MATCH('Forecast-Peak_OffPeak-Nominal'!P$3,'Annual_Prices-Nominal'!$A$3:$X$3,0),FALSE)</f>
        <v>147.58000000000001</v>
      </c>
      <c r="Q289" s="32">
        <f>VLOOKUP($A289,'Annual_Prices-Nominal'!$A$4:$X$39,MATCH('Forecast-Peak_OffPeak-Nominal'!Q$3,'Annual_Prices-Nominal'!$A$3:$X$3,0),FALSE)</f>
        <v>148.83000000000001</v>
      </c>
      <c r="R289" s="32">
        <f>VLOOKUP($A289,'Annual_Prices-Nominal'!$A$4:$X$39,MATCH('Forecast-Peak_OffPeak-Nominal'!R$3,'Annual_Prices-Nominal'!$A$3:$X$3,0),FALSE)</f>
        <v>146.22999999999999</v>
      </c>
      <c r="S289" s="32">
        <f>VLOOKUP($A289,'Annual_Prices-Nominal'!$A$4:$X$39,MATCH('Forecast-Peak_OffPeak-Nominal'!S$3,'Annual_Prices-Nominal'!$A$3:$X$3,0),FALSE)</f>
        <v>145.29</v>
      </c>
      <c r="T289" s="32">
        <f>VLOOKUP($A289,'Annual_Prices-Nominal'!$A$4:$X$39,MATCH('Forecast-Peak_OffPeak-Nominal'!T$3,'Annual_Prices-Nominal'!$A$3:$X$3,0),FALSE)</f>
        <v>59.620213947834408</v>
      </c>
      <c r="U289" s="32">
        <f>VLOOKUP($A289,'Annual_Prices-Nominal'!$A$4:$X$39,MATCH('Forecast-Peak_OffPeak-Nominal'!U$3,'Annual_Prices-Nominal'!$A$3:$X$3,0),FALSE)</f>
        <v>76.650000000000006</v>
      </c>
      <c r="V289" s="32">
        <f>VLOOKUP($A289,'Annual_Prices-Nominal'!$A$4:$X$39,MATCH('Forecast-Peak_OffPeak-Nominal'!V$3,'Annual_Prices-Nominal'!$A$3:$X$3,0),FALSE)</f>
        <v>59.960626086956523</v>
      </c>
      <c r="W289" s="32">
        <f>VLOOKUP($A289,'Annual_Prices-Nominal'!$A$4:$X$39,MATCH('Forecast-Peak_OffPeak-Nominal'!W$3,'Annual_Prices-Nominal'!$A$3:$X$3,0),FALSE)</f>
        <v>25.9</v>
      </c>
      <c r="X289" s="32">
        <f>VLOOKUP($A289,'Annual_Prices-Nominal'!$A$4:$X$39,MATCH('Forecast-Peak_OffPeak-Nominal'!X$3,'Annual_Prices-Nominal'!$A$3:$X$3,0),FALSE)</f>
        <v>22.22</v>
      </c>
      <c r="Y289" s="38">
        <f>VLOOKUP($A289,'Annual_Prices-Nominal'!$A$4:$X$39,MATCH('Forecast-Peak_OffPeak-Nominal'!Y$3,'Annual_Prices-Nominal'!$A$3:$X$3,0),FALSE)</f>
        <v>56.111063829787234</v>
      </c>
      <c r="AA289" s="31">
        <v>5.38</v>
      </c>
      <c r="AB289" s="32">
        <v>5.0199999999999996</v>
      </c>
      <c r="AC289" s="32">
        <v>4.96</v>
      </c>
      <c r="AD289" s="32">
        <v>5.39</v>
      </c>
      <c r="AE289" s="32">
        <v>5.38</v>
      </c>
      <c r="AF289" s="32">
        <v>5.18</v>
      </c>
      <c r="AG289" s="38">
        <v>0.47083062933574715</v>
      </c>
      <c r="AI289" s="32">
        <v>10.518144510307545</v>
      </c>
      <c r="AJ289" s="38">
        <v>5.9425152729494091</v>
      </c>
      <c r="AL289" s="33">
        <v>0.82147223495163901</v>
      </c>
      <c r="AM289" s="33">
        <v>1.0587466770323897</v>
      </c>
      <c r="AO289" s="34">
        <f>VLOOKUP($A289,'Annual_Prices-Nominal'!$A$4:$CH$39,MATCH('Forecast-Peak_OffPeak-Nominal'!AO$3,'Annual_Prices-Nominal'!$A$3:$CH$3,0),FALSE)</f>
        <v>2</v>
      </c>
      <c r="AP289" s="35">
        <f>VLOOKUP($A289,'Annual_Prices-Nominal'!$A$4:$CH$39,MATCH('Forecast-Peak_OffPeak-Nominal'!AP$3,'Annual_Prices-Nominal'!$A$3:$CH$3,0),FALSE)</f>
        <v>2</v>
      </c>
      <c r="AQ289" s="36">
        <f>IF(AND(MONTH($B289)&gt;=5,MONTH($B289)&lt;=9),VLOOKUP($A289,'Annual_Prices-Nominal'!$A$1:$AQ$39,MATCH('Forecast-Peak_OffPeak-Nominal'!AQ$2,'Annual_Prices-Nominal'!$A$2:$AQ$2,0),FALSE),0)</f>
        <v>0</v>
      </c>
      <c r="AR289" s="37">
        <f>IF(AND(MONTH($B289)&gt;=5,MONTH($B289)&lt;=9),VLOOKUP($A289,'Annual_Prices-Nominal'!$A$1:$AQ$39,MATCH('Forecast-Peak_OffPeak-Nominal'!AR$2,'Annual_Prices-Nominal'!$A$2:$AQ$2,0),FALSE),0)</f>
        <v>0</v>
      </c>
      <c r="AT289" s="83">
        <f>VLOOKUP($A289,'Annual_Prices-Nominal'!$A$4:$CH$39,MATCH('Forecast-Peak_OffPeak-Nominal'!AT$3,'Annual_Prices-Nominal'!$A$3:$CH$3,0),FALSE)</f>
        <v>32.57</v>
      </c>
      <c r="AU289" s="38">
        <f>VLOOKUP($A289,'Annual_Prices-Nominal'!$A$4:$CH$39,MATCH('Forecast-Peak_OffPeak-Nominal'!AU$3,'Annual_Prices-Nominal'!$A$3:$CH$3,0),FALSE)</f>
        <v>32.57</v>
      </c>
      <c r="AV289" s="38">
        <f>VLOOKUP($A289,'Annual_Prices-Nominal'!$A$4:$CH$39,MATCH('Forecast-Peak_OffPeak-Nominal'!AV$3,'Annual_Prices-Nominal'!$A$3:$CH$3,0),FALSE)</f>
        <v>0</v>
      </c>
      <c r="AX289" s="31">
        <f t="shared" si="32"/>
        <v>8.6419123505976092</v>
      </c>
      <c r="AY289" s="32">
        <f t="shared" si="33"/>
        <v>9.315463320463321</v>
      </c>
      <c r="AZ289" s="32">
        <f t="shared" si="34"/>
        <v>9.4741081081081084</v>
      </c>
      <c r="BA289" s="32">
        <f t="shared" si="35"/>
        <v>7.470260223048327</v>
      </c>
      <c r="BB289" s="32">
        <f t="shared" si="36"/>
        <v>7.407063197026023</v>
      </c>
      <c r="BC289" s="38">
        <f t="shared" si="37"/>
        <v>7.3302411873840443</v>
      </c>
      <c r="BE289" s="60">
        <v>275.35172297420297</v>
      </c>
      <c r="BF289" s="38">
        <v>365.80616576966213</v>
      </c>
      <c r="BH289" s="31">
        <f>VLOOKUP($A289,'Annual_Prices-Nominal'!$A:$CA,MATCH(BH$3,'Annual_Prices-Nominal'!$A$3:$CA$3,0),0)</f>
        <v>42</v>
      </c>
      <c r="BI289" s="31">
        <f>VLOOKUP($A289,'Annual_Prices-Nominal'!$A:$CA,MATCH(BI$3,'Annual_Prices-Nominal'!$A$3:$CA$3,0),0)</f>
        <v>0</v>
      </c>
      <c r="BJ289" s="32">
        <f>VLOOKUP($A289,'Annual_Prices-Nominal'!$A:$CA,MATCH(BJ$3,'Annual_Prices-Nominal'!$A$3:$CA$3,0),0)</f>
        <v>0</v>
      </c>
      <c r="BK289" s="32">
        <f>VLOOKUP($A289,'Annual_Prices-Nominal'!$A:$CA,MATCH(BK$3,'Annual_Prices-Nominal'!$A$3:$CA$3,0),0)</f>
        <v>15.712499999999977</v>
      </c>
      <c r="BL289" s="32">
        <f>VLOOKUP($A289,'Annual_Prices-Nominal'!$A:$CA,MATCH(BL$3,'Annual_Prices-Nominal'!$A$3:$CA$3,0),0)</f>
        <v>15.712499999999977</v>
      </c>
      <c r="BM289" s="32">
        <f>VLOOKUP($A289,'Annual_Prices-Nominal'!$A:$CA,MATCH(BM$3,'Annual_Prices-Nominal'!$A$3:$CA$3,0),0)</f>
        <v>4.7082142857142628</v>
      </c>
      <c r="BN289" s="32">
        <f>VLOOKUP($A289,'Annual_Prices-Nominal'!$A:$CA,MATCH(BN$3,'Annual_Prices-Nominal'!$A$3:$CA$3,0),0)</f>
        <v>4.7082142857142628</v>
      </c>
      <c r="BO289" s="32">
        <f>VLOOKUP($A289,'Annual_Prices-Nominal'!$A:$CA,MATCH(BO$3,'Annual_Prices-Nominal'!$A$3:$CA$3,0),0)</f>
        <v>4.7082142857142628</v>
      </c>
      <c r="BP289" s="32">
        <f>VLOOKUP($A289,'Annual_Prices-Nominal'!$A:$CA,MATCH(BP$3,'Annual_Prices-Nominal'!$A$3:$CA$3,0),0)</f>
        <v>4.7082142857142628</v>
      </c>
      <c r="BQ289" s="32">
        <f>VLOOKUP($A289,'Annual_Prices-Nominal'!$A:$CA,MATCH(BQ$3,'Annual_Prices-Nominal'!$A$3:$CA$3,0),0)</f>
        <v>15.712499999999977</v>
      </c>
      <c r="BR289" s="32">
        <f>VLOOKUP($A289,'Annual_Prices-Nominal'!$A:$CA,MATCH(BR$3,'Annual_Prices-Nominal'!$A$3:$CA$3,0),0)</f>
        <v>25.147500000000036</v>
      </c>
      <c r="BS289" s="32">
        <f>VLOOKUP($A289,'Annual_Prices-Nominal'!$A:$CA,MATCH(BS$3,'Annual_Prices-Nominal'!$A$3:$CA$3,0),0)</f>
        <v>23.565000000000055</v>
      </c>
      <c r="BT289" s="32">
        <f>VLOOKUP($A289,'Annual_Prices-Nominal'!$A:$CA,MATCH(BT$3,'Annual_Prices-Nominal'!$A$3:$CA$3,0),0)</f>
        <v>18.856785714285706</v>
      </c>
      <c r="BU289" s="32">
        <f>VLOOKUP($A289,'Annual_Prices-Nominal'!$A:$CA,MATCH(BU$3,'Annual_Prices-Nominal'!$A$3:$CA$3,0),0)</f>
        <v>18.856785714285706</v>
      </c>
      <c r="BV289" s="32">
        <f>VLOOKUP($A289,'Annual_Prices-Nominal'!$A:$CA,MATCH(BV$3,'Annual_Prices-Nominal'!$A$3:$CA$3,0),0)</f>
        <v>18.856785714285706</v>
      </c>
      <c r="BW289" s="32">
        <f>VLOOKUP($A289,'Annual_Prices-Nominal'!$A:$CA,MATCH(BW$3,'Annual_Prices-Nominal'!$A$3:$CA$3,0),0)</f>
        <v>17.909999999999854</v>
      </c>
      <c r="BX289" s="32">
        <f>VLOOKUP($A289,'Annual_Prices-Nominal'!$A:$CA,MATCH(BX$3,'Annual_Prices-Nominal'!$A$3:$CA$3,0),0)</f>
        <v>1.7214285714285325</v>
      </c>
      <c r="BY289" s="32">
        <f>VLOOKUP($A289,'Annual_Prices-Nominal'!$A:$CA,MATCH(BY$3,'Annual_Prices-Nominal'!$A$3:$CA$3,0),0)</f>
        <v>4.7082142857142628</v>
      </c>
      <c r="BZ289" s="32">
        <f>VLOOKUP($A289,'Annual_Prices-Nominal'!$A:$CA,MATCH(BZ$3,'Annual_Prices-Nominal'!$A$3:$CA$3,0),0)</f>
        <v>4.7082142857142628</v>
      </c>
      <c r="CA289" s="32">
        <f>VLOOKUP($A289,'Annual_Prices-Nominal'!$A:$CA,MATCH(CA$3,'Annual_Prices-Nominal'!$A$3:$CA$3,0),0)</f>
        <v>4.6805110714285831</v>
      </c>
      <c r="CB289" s="38">
        <f>VLOOKUP($A289,'Annual_Prices-Nominal'!$A:$CA,MATCH(CB$3,'Annual_Prices-Nominal'!$A$3:$CA$3,0),0)</f>
        <v>0</v>
      </c>
      <c r="CD289" s="39">
        <f>VLOOKUP($A289,GDP!$A$8:$D$50,3,0)</f>
        <v>2.0314907185352275E-2</v>
      </c>
    </row>
    <row r="290" spans="1:82" ht="14.4" x14ac:dyDescent="0.3">
      <c r="A290" s="23">
        <f t="shared" si="38"/>
        <v>2046</v>
      </c>
      <c r="B290" s="27">
        <f t="shared" si="39"/>
        <v>53632</v>
      </c>
      <c r="C290" s="31">
        <v>46.720529999999997</v>
      </c>
      <c r="D290" s="32">
        <v>45.140479999999997</v>
      </c>
      <c r="E290" s="32">
        <v>51.158470000000001</v>
      </c>
      <c r="F290" s="32">
        <v>48.730089999999997</v>
      </c>
      <c r="G290" s="32">
        <v>52.989139999999999</v>
      </c>
      <c r="H290" s="32">
        <v>49.217619999999997</v>
      </c>
      <c r="I290" s="32">
        <v>42.44</v>
      </c>
      <c r="J290" s="32">
        <v>42.67</v>
      </c>
      <c r="K290" s="32">
        <v>42.01</v>
      </c>
      <c r="L290" s="32">
        <v>42.54</v>
      </c>
      <c r="M290" s="32">
        <v>42.28</v>
      </c>
      <c r="N290" s="32">
        <v>42.83</v>
      </c>
      <c r="P290" s="32">
        <f>VLOOKUP($A290,'Annual_Prices-Nominal'!$A$4:$X$39,MATCH('Forecast-Peak_OffPeak-Nominal'!P$3,'Annual_Prices-Nominal'!$A$3:$X$3,0),FALSE)</f>
        <v>147.58000000000001</v>
      </c>
      <c r="Q290" s="32">
        <f>VLOOKUP($A290,'Annual_Prices-Nominal'!$A$4:$X$39,MATCH('Forecast-Peak_OffPeak-Nominal'!Q$3,'Annual_Prices-Nominal'!$A$3:$X$3,0),FALSE)</f>
        <v>148.83000000000001</v>
      </c>
      <c r="R290" s="32">
        <f>VLOOKUP($A290,'Annual_Prices-Nominal'!$A$4:$X$39,MATCH('Forecast-Peak_OffPeak-Nominal'!R$3,'Annual_Prices-Nominal'!$A$3:$X$3,0),FALSE)</f>
        <v>146.22999999999999</v>
      </c>
      <c r="S290" s="32">
        <f>VLOOKUP($A290,'Annual_Prices-Nominal'!$A$4:$X$39,MATCH('Forecast-Peak_OffPeak-Nominal'!S$3,'Annual_Prices-Nominal'!$A$3:$X$3,0),FALSE)</f>
        <v>145.29</v>
      </c>
      <c r="T290" s="32">
        <f>VLOOKUP($A290,'Annual_Prices-Nominal'!$A$4:$X$39,MATCH('Forecast-Peak_OffPeak-Nominal'!T$3,'Annual_Prices-Nominal'!$A$3:$X$3,0),FALSE)</f>
        <v>59.620213947834408</v>
      </c>
      <c r="U290" s="32">
        <f>VLOOKUP($A290,'Annual_Prices-Nominal'!$A$4:$X$39,MATCH('Forecast-Peak_OffPeak-Nominal'!U$3,'Annual_Prices-Nominal'!$A$3:$X$3,0),FALSE)</f>
        <v>76.650000000000006</v>
      </c>
      <c r="V290" s="32">
        <f>VLOOKUP($A290,'Annual_Prices-Nominal'!$A$4:$X$39,MATCH('Forecast-Peak_OffPeak-Nominal'!V$3,'Annual_Prices-Nominal'!$A$3:$X$3,0),FALSE)</f>
        <v>59.960626086956523</v>
      </c>
      <c r="W290" s="32">
        <f>VLOOKUP($A290,'Annual_Prices-Nominal'!$A$4:$X$39,MATCH('Forecast-Peak_OffPeak-Nominal'!W$3,'Annual_Prices-Nominal'!$A$3:$X$3,0),FALSE)</f>
        <v>25.9</v>
      </c>
      <c r="X290" s="32">
        <f>VLOOKUP($A290,'Annual_Prices-Nominal'!$A$4:$X$39,MATCH('Forecast-Peak_OffPeak-Nominal'!X$3,'Annual_Prices-Nominal'!$A$3:$X$3,0),FALSE)</f>
        <v>22.22</v>
      </c>
      <c r="Y290" s="38">
        <f>VLOOKUP($A290,'Annual_Prices-Nominal'!$A$4:$X$39,MATCH('Forecast-Peak_OffPeak-Nominal'!Y$3,'Annual_Prices-Nominal'!$A$3:$X$3,0),FALSE)</f>
        <v>56.111063829787234</v>
      </c>
      <c r="AA290" s="31">
        <v>5.77</v>
      </c>
      <c r="AB290" s="32">
        <v>5.01</v>
      </c>
      <c r="AC290" s="32">
        <v>5.25</v>
      </c>
      <c r="AD290" s="32">
        <v>5.51</v>
      </c>
      <c r="AE290" s="32">
        <v>5.74</v>
      </c>
      <c r="AF290" s="32">
        <v>5.25</v>
      </c>
      <c r="AG290" s="38">
        <v>0.47083062933574715</v>
      </c>
      <c r="AI290" s="32">
        <v>10.913638029961445</v>
      </c>
      <c r="AJ290" s="38">
        <v>6.3380087926033095</v>
      </c>
      <c r="AL290" s="33">
        <v>0.84587759744654112</v>
      </c>
      <c r="AM290" s="33">
        <v>1.0831520395272918</v>
      </c>
      <c r="AO290" s="34">
        <f>VLOOKUP($A290,'Annual_Prices-Nominal'!$A$4:$CH$39,MATCH('Forecast-Peak_OffPeak-Nominal'!AO$3,'Annual_Prices-Nominal'!$A$3:$CH$3,0),FALSE)</f>
        <v>2</v>
      </c>
      <c r="AP290" s="35">
        <f>VLOOKUP($A290,'Annual_Prices-Nominal'!$A$4:$CH$39,MATCH('Forecast-Peak_OffPeak-Nominal'!AP$3,'Annual_Prices-Nominal'!$A$3:$CH$3,0),FALSE)</f>
        <v>2</v>
      </c>
      <c r="AQ290" s="36">
        <f>IF(AND(MONTH($B290)&gt;=5,MONTH($B290)&lt;=9),VLOOKUP($A290,'Annual_Prices-Nominal'!$A$1:$AQ$39,MATCH('Forecast-Peak_OffPeak-Nominal'!AQ$2,'Annual_Prices-Nominal'!$A$2:$AQ$2,0),FALSE),0)</f>
        <v>0</v>
      </c>
      <c r="AR290" s="37">
        <f>IF(AND(MONTH($B290)&gt;=5,MONTH($B290)&lt;=9),VLOOKUP($A290,'Annual_Prices-Nominal'!$A$1:$AQ$39,MATCH('Forecast-Peak_OffPeak-Nominal'!AR$2,'Annual_Prices-Nominal'!$A$2:$AQ$2,0),FALSE),0)</f>
        <v>0</v>
      </c>
      <c r="AT290" s="83">
        <f>VLOOKUP($A290,'Annual_Prices-Nominal'!$A$4:$CH$39,MATCH('Forecast-Peak_OffPeak-Nominal'!AT$3,'Annual_Prices-Nominal'!$A$3:$CH$3,0),FALSE)</f>
        <v>32.57</v>
      </c>
      <c r="AU290" s="38">
        <f>VLOOKUP($A290,'Annual_Prices-Nominal'!$A$4:$CH$39,MATCH('Forecast-Peak_OffPeak-Nominal'!AU$3,'Annual_Prices-Nominal'!$A$3:$CH$3,0),FALSE)</f>
        <v>32.57</v>
      </c>
      <c r="AV290" s="38">
        <f>VLOOKUP($A290,'Annual_Prices-Nominal'!$A$4:$CH$39,MATCH('Forecast-Peak_OffPeak-Nominal'!AV$3,'Annual_Prices-Nominal'!$A$3:$CH$3,0),FALSE)</f>
        <v>0</v>
      </c>
      <c r="AX290" s="31">
        <f t="shared" si="32"/>
        <v>9.325455089820359</v>
      </c>
      <c r="AY290" s="32">
        <f t="shared" si="33"/>
        <v>9.744470476190477</v>
      </c>
      <c r="AZ290" s="32">
        <f t="shared" si="34"/>
        <v>10.093169523809523</v>
      </c>
      <c r="BA290" s="32">
        <f t="shared" si="35"/>
        <v>7.3937282229965149</v>
      </c>
      <c r="BB290" s="32">
        <f t="shared" si="36"/>
        <v>7.3188153310104527</v>
      </c>
      <c r="BC290" s="38">
        <f t="shared" si="37"/>
        <v>7.6733212341197827</v>
      </c>
      <c r="BE290" s="60">
        <v>275.35172297420297</v>
      </c>
      <c r="BF290" s="38">
        <v>365.80616576966213</v>
      </c>
      <c r="BH290" s="31">
        <f>VLOOKUP($A290,'Annual_Prices-Nominal'!$A:$CA,MATCH(BH$3,'Annual_Prices-Nominal'!$A$3:$CA$3,0),0)</f>
        <v>42</v>
      </c>
      <c r="BI290" s="31">
        <f>VLOOKUP($A290,'Annual_Prices-Nominal'!$A:$CA,MATCH(BI$3,'Annual_Prices-Nominal'!$A$3:$CA$3,0),0)</f>
        <v>0</v>
      </c>
      <c r="BJ290" s="32">
        <f>VLOOKUP($A290,'Annual_Prices-Nominal'!$A:$CA,MATCH(BJ$3,'Annual_Prices-Nominal'!$A$3:$CA$3,0),0)</f>
        <v>0</v>
      </c>
      <c r="BK290" s="32">
        <f>VLOOKUP($A290,'Annual_Prices-Nominal'!$A:$CA,MATCH(BK$3,'Annual_Prices-Nominal'!$A$3:$CA$3,0),0)</f>
        <v>15.712499999999977</v>
      </c>
      <c r="BL290" s="32">
        <f>VLOOKUP($A290,'Annual_Prices-Nominal'!$A:$CA,MATCH(BL$3,'Annual_Prices-Nominal'!$A$3:$CA$3,0),0)</f>
        <v>15.712499999999977</v>
      </c>
      <c r="BM290" s="32">
        <f>VLOOKUP($A290,'Annual_Prices-Nominal'!$A:$CA,MATCH(BM$3,'Annual_Prices-Nominal'!$A$3:$CA$3,0),0)</f>
        <v>4.7082142857142628</v>
      </c>
      <c r="BN290" s="32">
        <f>VLOOKUP($A290,'Annual_Prices-Nominal'!$A:$CA,MATCH(BN$3,'Annual_Prices-Nominal'!$A$3:$CA$3,0),0)</f>
        <v>4.7082142857142628</v>
      </c>
      <c r="BO290" s="32">
        <f>VLOOKUP($A290,'Annual_Prices-Nominal'!$A:$CA,MATCH(BO$3,'Annual_Prices-Nominal'!$A$3:$CA$3,0),0)</f>
        <v>4.7082142857142628</v>
      </c>
      <c r="BP290" s="32">
        <f>VLOOKUP($A290,'Annual_Prices-Nominal'!$A:$CA,MATCH(BP$3,'Annual_Prices-Nominal'!$A$3:$CA$3,0),0)</f>
        <v>4.7082142857142628</v>
      </c>
      <c r="BQ290" s="32">
        <f>VLOOKUP($A290,'Annual_Prices-Nominal'!$A:$CA,MATCH(BQ$3,'Annual_Prices-Nominal'!$A$3:$CA$3,0),0)</f>
        <v>15.712499999999977</v>
      </c>
      <c r="BR290" s="32">
        <f>VLOOKUP($A290,'Annual_Prices-Nominal'!$A:$CA,MATCH(BR$3,'Annual_Prices-Nominal'!$A$3:$CA$3,0),0)</f>
        <v>25.147500000000036</v>
      </c>
      <c r="BS290" s="32">
        <f>VLOOKUP($A290,'Annual_Prices-Nominal'!$A:$CA,MATCH(BS$3,'Annual_Prices-Nominal'!$A$3:$CA$3,0),0)</f>
        <v>23.565000000000055</v>
      </c>
      <c r="BT290" s="32">
        <f>VLOOKUP($A290,'Annual_Prices-Nominal'!$A:$CA,MATCH(BT$3,'Annual_Prices-Nominal'!$A$3:$CA$3,0),0)</f>
        <v>18.856785714285706</v>
      </c>
      <c r="BU290" s="32">
        <f>VLOOKUP($A290,'Annual_Prices-Nominal'!$A:$CA,MATCH(BU$3,'Annual_Prices-Nominal'!$A$3:$CA$3,0),0)</f>
        <v>18.856785714285706</v>
      </c>
      <c r="BV290" s="32">
        <f>VLOOKUP($A290,'Annual_Prices-Nominal'!$A:$CA,MATCH(BV$3,'Annual_Prices-Nominal'!$A$3:$CA$3,0),0)</f>
        <v>18.856785714285706</v>
      </c>
      <c r="BW290" s="32">
        <f>VLOOKUP($A290,'Annual_Prices-Nominal'!$A:$CA,MATCH(BW$3,'Annual_Prices-Nominal'!$A$3:$CA$3,0),0)</f>
        <v>17.909999999999854</v>
      </c>
      <c r="BX290" s="32">
        <f>VLOOKUP($A290,'Annual_Prices-Nominal'!$A:$CA,MATCH(BX$3,'Annual_Prices-Nominal'!$A$3:$CA$3,0),0)</f>
        <v>1.7214285714285325</v>
      </c>
      <c r="BY290" s="32">
        <f>VLOOKUP($A290,'Annual_Prices-Nominal'!$A:$CA,MATCH(BY$3,'Annual_Prices-Nominal'!$A$3:$CA$3,0),0)</f>
        <v>4.7082142857142628</v>
      </c>
      <c r="BZ290" s="32">
        <f>VLOOKUP($A290,'Annual_Prices-Nominal'!$A:$CA,MATCH(BZ$3,'Annual_Prices-Nominal'!$A$3:$CA$3,0),0)</f>
        <v>4.7082142857142628</v>
      </c>
      <c r="CA290" s="32">
        <f>VLOOKUP($A290,'Annual_Prices-Nominal'!$A:$CA,MATCH(CA$3,'Annual_Prices-Nominal'!$A$3:$CA$3,0),0)</f>
        <v>4.6805110714285831</v>
      </c>
      <c r="CB290" s="38">
        <f>VLOOKUP($A290,'Annual_Prices-Nominal'!$A:$CA,MATCH(CB$3,'Annual_Prices-Nominal'!$A$3:$CA$3,0),0)</f>
        <v>0</v>
      </c>
      <c r="CD290" s="39">
        <f>VLOOKUP($A290,GDP!$A$8:$D$50,3,0)</f>
        <v>2.0314907185352275E-2</v>
      </c>
    </row>
    <row r="291" spans="1:82" ht="14.4" x14ac:dyDescent="0.3">
      <c r="A291" s="23">
        <f t="shared" si="38"/>
        <v>2046</v>
      </c>
      <c r="B291" s="27">
        <f t="shared" si="39"/>
        <v>53662</v>
      </c>
      <c r="C291" s="31">
        <v>54.669440000000002</v>
      </c>
      <c r="D291" s="32">
        <v>51.411610000000003</v>
      </c>
      <c r="E291" s="32">
        <v>57.3401</v>
      </c>
      <c r="F291" s="32">
        <v>56.599359999999997</v>
      </c>
      <c r="G291" s="32">
        <v>59.33699</v>
      </c>
      <c r="H291" s="32">
        <v>57.357469999999999</v>
      </c>
      <c r="I291" s="32">
        <v>46.08</v>
      </c>
      <c r="J291" s="32">
        <v>46.82</v>
      </c>
      <c r="K291" s="32">
        <v>46.01</v>
      </c>
      <c r="L291" s="32">
        <v>46.58</v>
      </c>
      <c r="M291" s="32">
        <v>45.75</v>
      </c>
      <c r="N291" s="32">
        <v>46.88</v>
      </c>
      <c r="P291" s="32">
        <f>VLOOKUP($A291,'Annual_Prices-Nominal'!$A$4:$X$39,MATCH('Forecast-Peak_OffPeak-Nominal'!P$3,'Annual_Prices-Nominal'!$A$3:$X$3,0),FALSE)</f>
        <v>147.58000000000001</v>
      </c>
      <c r="Q291" s="32">
        <f>VLOOKUP($A291,'Annual_Prices-Nominal'!$A$4:$X$39,MATCH('Forecast-Peak_OffPeak-Nominal'!Q$3,'Annual_Prices-Nominal'!$A$3:$X$3,0),FALSE)</f>
        <v>148.83000000000001</v>
      </c>
      <c r="R291" s="32">
        <f>VLOOKUP($A291,'Annual_Prices-Nominal'!$A$4:$X$39,MATCH('Forecast-Peak_OffPeak-Nominal'!R$3,'Annual_Prices-Nominal'!$A$3:$X$3,0),FALSE)</f>
        <v>146.22999999999999</v>
      </c>
      <c r="S291" s="32">
        <f>VLOOKUP($A291,'Annual_Prices-Nominal'!$A$4:$X$39,MATCH('Forecast-Peak_OffPeak-Nominal'!S$3,'Annual_Prices-Nominal'!$A$3:$X$3,0),FALSE)</f>
        <v>145.29</v>
      </c>
      <c r="T291" s="32">
        <f>VLOOKUP($A291,'Annual_Prices-Nominal'!$A$4:$X$39,MATCH('Forecast-Peak_OffPeak-Nominal'!T$3,'Annual_Prices-Nominal'!$A$3:$X$3,0),FALSE)</f>
        <v>59.620213947834408</v>
      </c>
      <c r="U291" s="32">
        <f>VLOOKUP($A291,'Annual_Prices-Nominal'!$A$4:$X$39,MATCH('Forecast-Peak_OffPeak-Nominal'!U$3,'Annual_Prices-Nominal'!$A$3:$X$3,0),FALSE)</f>
        <v>76.650000000000006</v>
      </c>
      <c r="V291" s="32">
        <f>VLOOKUP($A291,'Annual_Prices-Nominal'!$A$4:$X$39,MATCH('Forecast-Peak_OffPeak-Nominal'!V$3,'Annual_Prices-Nominal'!$A$3:$X$3,0),FALSE)</f>
        <v>59.960626086956523</v>
      </c>
      <c r="W291" s="32">
        <f>VLOOKUP($A291,'Annual_Prices-Nominal'!$A$4:$X$39,MATCH('Forecast-Peak_OffPeak-Nominal'!W$3,'Annual_Prices-Nominal'!$A$3:$X$3,0),FALSE)</f>
        <v>25.9</v>
      </c>
      <c r="X291" s="32">
        <f>VLOOKUP($A291,'Annual_Prices-Nominal'!$A$4:$X$39,MATCH('Forecast-Peak_OffPeak-Nominal'!X$3,'Annual_Prices-Nominal'!$A$3:$X$3,0),FALSE)</f>
        <v>22.22</v>
      </c>
      <c r="Y291" s="38">
        <f>VLOOKUP($A291,'Annual_Prices-Nominal'!$A$4:$X$39,MATCH('Forecast-Peak_OffPeak-Nominal'!Y$3,'Annual_Prices-Nominal'!$A$3:$X$3,0),FALSE)</f>
        <v>56.111063829787234</v>
      </c>
      <c r="AA291" s="31">
        <v>6.29</v>
      </c>
      <c r="AB291" s="32">
        <v>5.88</v>
      </c>
      <c r="AC291" s="32">
        <v>5.6</v>
      </c>
      <c r="AD291" s="32">
        <v>6.39</v>
      </c>
      <c r="AE291" s="32">
        <v>6.25</v>
      </c>
      <c r="AF291" s="32">
        <v>6.05</v>
      </c>
      <c r="AG291" s="38">
        <v>0.47083062933574715</v>
      </c>
      <c r="AI291" s="32">
        <v>11.426304300270106</v>
      </c>
      <c r="AJ291" s="38">
        <v>6.8506750629119697</v>
      </c>
      <c r="AL291" s="33">
        <v>0.82748045023903871</v>
      </c>
      <c r="AM291" s="33">
        <v>1.0647548923197896</v>
      </c>
      <c r="AO291" s="34">
        <f>VLOOKUP($A291,'Annual_Prices-Nominal'!$A$4:$CH$39,MATCH('Forecast-Peak_OffPeak-Nominal'!AO$3,'Annual_Prices-Nominal'!$A$3:$CH$3,0),FALSE)</f>
        <v>2</v>
      </c>
      <c r="AP291" s="35">
        <f>VLOOKUP($A291,'Annual_Prices-Nominal'!$A$4:$CH$39,MATCH('Forecast-Peak_OffPeak-Nominal'!AP$3,'Annual_Prices-Nominal'!$A$3:$CH$3,0),FALSE)</f>
        <v>2</v>
      </c>
      <c r="AQ291" s="36">
        <f>IF(AND(MONTH($B291)&gt;=5,MONTH($B291)&lt;=9),VLOOKUP($A291,'Annual_Prices-Nominal'!$A$1:$AQ$39,MATCH('Forecast-Peak_OffPeak-Nominal'!AQ$2,'Annual_Prices-Nominal'!$A$2:$AQ$2,0),FALSE),0)</f>
        <v>0</v>
      </c>
      <c r="AR291" s="37">
        <f>IF(AND(MONTH($B291)&gt;=5,MONTH($B291)&lt;=9),VLOOKUP($A291,'Annual_Prices-Nominal'!$A$1:$AQ$39,MATCH('Forecast-Peak_OffPeak-Nominal'!AR$2,'Annual_Prices-Nominal'!$A$2:$AQ$2,0),FALSE),0)</f>
        <v>0</v>
      </c>
      <c r="AT291" s="83">
        <f>VLOOKUP($A291,'Annual_Prices-Nominal'!$A$4:$CH$39,MATCH('Forecast-Peak_OffPeak-Nominal'!AT$3,'Annual_Prices-Nominal'!$A$3:$CH$3,0),FALSE)</f>
        <v>32.57</v>
      </c>
      <c r="AU291" s="38">
        <f>VLOOKUP($A291,'Annual_Prices-Nominal'!$A$4:$CH$39,MATCH('Forecast-Peak_OffPeak-Nominal'!AU$3,'Annual_Prices-Nominal'!$A$3:$CH$3,0),FALSE)</f>
        <v>32.57</v>
      </c>
      <c r="AV291" s="38">
        <f>VLOOKUP($A291,'Annual_Prices-Nominal'!$A$4:$CH$39,MATCH('Forecast-Peak_OffPeak-Nominal'!AV$3,'Annual_Prices-Nominal'!$A$3:$CH$3,0),FALSE)</f>
        <v>0</v>
      </c>
      <c r="AX291" s="31">
        <f t="shared" si="32"/>
        <v>9.2975238095238097</v>
      </c>
      <c r="AY291" s="32">
        <f t="shared" si="33"/>
        <v>9.4777024793388431</v>
      </c>
      <c r="AZ291" s="32">
        <f t="shared" si="34"/>
        <v>9.8077669421487599</v>
      </c>
      <c r="BA291" s="32">
        <f t="shared" si="35"/>
        <v>7.3727999999999998</v>
      </c>
      <c r="BB291" s="32">
        <f t="shared" si="36"/>
        <v>7.3615999999999993</v>
      </c>
      <c r="BC291" s="38">
        <f t="shared" si="37"/>
        <v>7.15962441314554</v>
      </c>
      <c r="BE291" s="60">
        <v>275.35172297420297</v>
      </c>
      <c r="BF291" s="38">
        <v>365.80616576966213</v>
      </c>
      <c r="BH291" s="31">
        <f>VLOOKUP($A291,'Annual_Prices-Nominal'!$A:$CA,MATCH(BH$3,'Annual_Prices-Nominal'!$A$3:$CA$3,0),0)</f>
        <v>42</v>
      </c>
      <c r="BI291" s="31">
        <f>VLOOKUP($A291,'Annual_Prices-Nominal'!$A:$CA,MATCH(BI$3,'Annual_Prices-Nominal'!$A$3:$CA$3,0),0)</f>
        <v>0</v>
      </c>
      <c r="BJ291" s="32">
        <f>VLOOKUP($A291,'Annual_Prices-Nominal'!$A:$CA,MATCH(BJ$3,'Annual_Prices-Nominal'!$A$3:$CA$3,0),0)</f>
        <v>0</v>
      </c>
      <c r="BK291" s="32">
        <f>VLOOKUP($A291,'Annual_Prices-Nominal'!$A:$CA,MATCH(BK$3,'Annual_Prices-Nominal'!$A$3:$CA$3,0),0)</f>
        <v>15.712499999999977</v>
      </c>
      <c r="BL291" s="32">
        <f>VLOOKUP($A291,'Annual_Prices-Nominal'!$A:$CA,MATCH(BL$3,'Annual_Prices-Nominal'!$A$3:$CA$3,0),0)</f>
        <v>15.712499999999977</v>
      </c>
      <c r="BM291" s="32">
        <f>VLOOKUP($A291,'Annual_Prices-Nominal'!$A:$CA,MATCH(BM$3,'Annual_Prices-Nominal'!$A$3:$CA$3,0),0)</f>
        <v>4.7082142857142628</v>
      </c>
      <c r="BN291" s="32">
        <f>VLOOKUP($A291,'Annual_Prices-Nominal'!$A:$CA,MATCH(BN$3,'Annual_Prices-Nominal'!$A$3:$CA$3,0),0)</f>
        <v>4.7082142857142628</v>
      </c>
      <c r="BO291" s="32">
        <f>VLOOKUP($A291,'Annual_Prices-Nominal'!$A:$CA,MATCH(BO$3,'Annual_Prices-Nominal'!$A$3:$CA$3,0),0)</f>
        <v>4.7082142857142628</v>
      </c>
      <c r="BP291" s="32">
        <f>VLOOKUP($A291,'Annual_Prices-Nominal'!$A:$CA,MATCH(BP$3,'Annual_Prices-Nominal'!$A$3:$CA$3,0),0)</f>
        <v>4.7082142857142628</v>
      </c>
      <c r="BQ291" s="32">
        <f>VLOOKUP($A291,'Annual_Prices-Nominal'!$A:$CA,MATCH(BQ$3,'Annual_Prices-Nominal'!$A$3:$CA$3,0),0)</f>
        <v>15.712499999999977</v>
      </c>
      <c r="BR291" s="32">
        <f>VLOOKUP($A291,'Annual_Prices-Nominal'!$A:$CA,MATCH(BR$3,'Annual_Prices-Nominal'!$A$3:$CA$3,0),0)</f>
        <v>25.147500000000036</v>
      </c>
      <c r="BS291" s="32">
        <f>VLOOKUP($A291,'Annual_Prices-Nominal'!$A:$CA,MATCH(BS$3,'Annual_Prices-Nominal'!$A$3:$CA$3,0),0)</f>
        <v>23.565000000000055</v>
      </c>
      <c r="BT291" s="32">
        <f>VLOOKUP($A291,'Annual_Prices-Nominal'!$A:$CA,MATCH(BT$3,'Annual_Prices-Nominal'!$A$3:$CA$3,0),0)</f>
        <v>18.856785714285706</v>
      </c>
      <c r="BU291" s="32">
        <f>VLOOKUP($A291,'Annual_Prices-Nominal'!$A:$CA,MATCH(BU$3,'Annual_Prices-Nominal'!$A$3:$CA$3,0),0)</f>
        <v>18.856785714285706</v>
      </c>
      <c r="BV291" s="32">
        <f>VLOOKUP($A291,'Annual_Prices-Nominal'!$A:$CA,MATCH(BV$3,'Annual_Prices-Nominal'!$A$3:$CA$3,0),0)</f>
        <v>18.856785714285706</v>
      </c>
      <c r="BW291" s="32">
        <f>VLOOKUP($A291,'Annual_Prices-Nominal'!$A:$CA,MATCH(BW$3,'Annual_Prices-Nominal'!$A$3:$CA$3,0),0)</f>
        <v>17.909999999999854</v>
      </c>
      <c r="BX291" s="32">
        <f>VLOOKUP($A291,'Annual_Prices-Nominal'!$A:$CA,MATCH(BX$3,'Annual_Prices-Nominal'!$A$3:$CA$3,0),0)</f>
        <v>1.7214285714285325</v>
      </c>
      <c r="BY291" s="32">
        <f>VLOOKUP($A291,'Annual_Prices-Nominal'!$A:$CA,MATCH(BY$3,'Annual_Prices-Nominal'!$A$3:$CA$3,0),0)</f>
        <v>4.7082142857142628</v>
      </c>
      <c r="BZ291" s="32">
        <f>VLOOKUP($A291,'Annual_Prices-Nominal'!$A:$CA,MATCH(BZ$3,'Annual_Prices-Nominal'!$A$3:$CA$3,0),0)</f>
        <v>4.7082142857142628</v>
      </c>
      <c r="CA291" s="32">
        <f>VLOOKUP($A291,'Annual_Prices-Nominal'!$A:$CA,MATCH(CA$3,'Annual_Prices-Nominal'!$A$3:$CA$3,0),0)</f>
        <v>4.6805110714285831</v>
      </c>
      <c r="CB291" s="38">
        <f>VLOOKUP($A291,'Annual_Prices-Nominal'!$A:$CA,MATCH(CB$3,'Annual_Prices-Nominal'!$A$3:$CA$3,0),0)</f>
        <v>0</v>
      </c>
      <c r="CD291" s="39">
        <f>VLOOKUP($A291,GDP!$A$8:$D$50,3,0)</f>
        <v>2.0314907185352275E-2</v>
      </c>
    </row>
    <row r="292" spans="1:82" ht="14.4" x14ac:dyDescent="0.3">
      <c r="A292" s="23">
        <f t="shared" si="38"/>
        <v>2047</v>
      </c>
      <c r="B292" s="27">
        <f t="shared" si="39"/>
        <v>53693</v>
      </c>
      <c r="C292" s="31">
        <v>60.212710000000001</v>
      </c>
      <c r="D292" s="32">
        <v>59.973689999999998</v>
      </c>
      <c r="E292" s="32">
        <v>57.053370000000001</v>
      </c>
      <c r="F292" s="32">
        <v>55.29325</v>
      </c>
      <c r="G292" s="32">
        <v>58.639679999999998</v>
      </c>
      <c r="H292" s="32">
        <v>55.650440000000003</v>
      </c>
      <c r="I292" s="32">
        <v>45.2</v>
      </c>
      <c r="J292" s="32">
        <v>45.01</v>
      </c>
      <c r="K292" s="32">
        <v>44.93</v>
      </c>
      <c r="L292" s="32">
        <v>44.67</v>
      </c>
      <c r="M292" s="32">
        <v>44.7</v>
      </c>
      <c r="N292" s="32">
        <v>44.67</v>
      </c>
      <c r="P292" s="32">
        <f>VLOOKUP($A292,'Annual_Prices-Nominal'!$A$4:$X$39,MATCH('Forecast-Peak_OffPeak-Nominal'!P$3,'Annual_Prices-Nominal'!$A$3:$X$3,0),FALSE)</f>
        <v>181.59200000000001</v>
      </c>
      <c r="Q292" s="32">
        <f>VLOOKUP($A292,'Annual_Prices-Nominal'!$A$4:$X$39,MATCH('Forecast-Peak_OffPeak-Nominal'!Q$3,'Annual_Prices-Nominal'!$A$3:$X$3,0),FALSE)</f>
        <v>183.13</v>
      </c>
      <c r="R292" s="32">
        <f>VLOOKUP($A292,'Annual_Prices-Nominal'!$A$4:$X$39,MATCH('Forecast-Peak_OffPeak-Nominal'!R$3,'Annual_Prices-Nominal'!$A$3:$X$3,0),FALSE)</f>
        <v>179.87</v>
      </c>
      <c r="S292" s="32">
        <f>VLOOKUP($A292,'Annual_Prices-Nominal'!$A$4:$X$39,MATCH('Forecast-Peak_OffPeak-Nominal'!S$3,'Annual_Prices-Nominal'!$A$3:$X$3,0),FALSE)</f>
        <v>178.93</v>
      </c>
      <c r="T292" s="32">
        <f>VLOOKUP($A292,'Annual_Prices-Nominal'!$A$4:$X$39,MATCH('Forecast-Peak_OffPeak-Nominal'!T$3,'Annual_Prices-Nominal'!$A$3:$X$3,0),FALSE)</f>
        <v>60.847580836522418</v>
      </c>
      <c r="U292" s="32">
        <f>VLOOKUP($A292,'Annual_Prices-Nominal'!$A$4:$X$39,MATCH('Forecast-Peak_OffPeak-Nominal'!U$3,'Annual_Prices-Nominal'!$A$3:$X$3,0),FALSE)</f>
        <v>74.83</v>
      </c>
      <c r="V292" s="32">
        <f>VLOOKUP($A292,'Annual_Prices-Nominal'!$A$4:$X$39,MATCH('Forecast-Peak_OffPeak-Nominal'!V$3,'Annual_Prices-Nominal'!$A$3:$X$3,0),FALSE)</f>
        <v>61.121836521739127</v>
      </c>
      <c r="W292" s="32">
        <f>VLOOKUP($A292,'Annual_Prices-Nominal'!$A$4:$X$39,MATCH('Forecast-Peak_OffPeak-Nominal'!W$3,'Annual_Prices-Nominal'!$A$3:$X$3,0),FALSE)</f>
        <v>26.6</v>
      </c>
      <c r="X292" s="32">
        <f>VLOOKUP($A292,'Annual_Prices-Nominal'!$A$4:$X$39,MATCH('Forecast-Peak_OffPeak-Nominal'!X$3,'Annual_Prices-Nominal'!$A$3:$X$3,0),FALSE)</f>
        <v>22.83</v>
      </c>
      <c r="Y292" s="38">
        <f>VLOOKUP($A292,'Annual_Prices-Nominal'!$A$4:$X$39,MATCH('Forecast-Peak_OffPeak-Nominal'!Y$3,'Annual_Prices-Nominal'!$A$3:$X$3,0),FALSE)</f>
        <v>57.226297872340432</v>
      </c>
      <c r="AA292" s="31">
        <v>6.14</v>
      </c>
      <c r="AB292" s="32">
        <v>5.75</v>
      </c>
      <c r="AC292" s="32">
        <v>5.69</v>
      </c>
      <c r="AD292" s="32">
        <v>6.27</v>
      </c>
      <c r="AE292" s="32">
        <v>6.11</v>
      </c>
      <c r="AF292" s="32">
        <v>5.63</v>
      </c>
      <c r="AG292" s="38">
        <v>0.47988098494845405</v>
      </c>
      <c r="AI292" s="32">
        <v>11.263676764212509</v>
      </c>
      <c r="AJ292" s="38">
        <v>6.7032636558866301</v>
      </c>
      <c r="AL292" s="33">
        <v>0.86467923526603818</v>
      </c>
      <c r="AM292" s="33">
        <v>1.1050669482726732</v>
      </c>
      <c r="AO292" s="34">
        <f>VLOOKUP($A292,'Annual_Prices-Nominal'!$A$4:$CH$39,MATCH('Forecast-Peak_OffPeak-Nominal'!AO$3,'Annual_Prices-Nominal'!$A$3:$CH$3,0),FALSE)</f>
        <v>2</v>
      </c>
      <c r="AP292" s="35">
        <f>VLOOKUP($A292,'Annual_Prices-Nominal'!$A$4:$CH$39,MATCH('Forecast-Peak_OffPeak-Nominal'!AP$3,'Annual_Prices-Nominal'!$A$3:$CH$3,0),FALSE)</f>
        <v>2</v>
      </c>
      <c r="AQ292" s="36">
        <f>IF(AND(MONTH($B292)&gt;=5,MONTH($B292)&lt;=9),VLOOKUP($A292,'Annual_Prices-Nominal'!$A$1:$AQ$39,MATCH('Forecast-Peak_OffPeak-Nominal'!AQ$2,'Annual_Prices-Nominal'!$A$2:$AQ$2,0),FALSE),0)</f>
        <v>0</v>
      </c>
      <c r="AR292" s="37">
        <f>IF(AND(MONTH($B292)&gt;=5,MONTH($B292)&lt;=9),VLOOKUP($A292,'Annual_Prices-Nominal'!$A$1:$AQ$39,MATCH('Forecast-Peak_OffPeak-Nominal'!AR$2,'Annual_Prices-Nominal'!$A$2:$AQ$2,0),FALSE),0)</f>
        <v>0</v>
      </c>
      <c r="AT292" s="83">
        <f>VLOOKUP($A292,'Annual_Prices-Nominal'!$A$4:$CH$39,MATCH('Forecast-Peak_OffPeak-Nominal'!AT$3,'Annual_Prices-Nominal'!$A$3:$CH$3,0),FALSE)</f>
        <v>34.85</v>
      </c>
      <c r="AU292" s="38">
        <f>VLOOKUP($A292,'Annual_Prices-Nominal'!$A$4:$CH$39,MATCH('Forecast-Peak_OffPeak-Nominal'!AU$3,'Annual_Prices-Nominal'!$A$3:$CH$3,0),FALSE)</f>
        <v>34.85</v>
      </c>
      <c r="AV292" s="38">
        <f>VLOOKUP($A292,'Annual_Prices-Nominal'!$A$4:$CH$39,MATCH('Forecast-Peak_OffPeak-Nominal'!AV$3,'Annual_Prices-Nominal'!$A$3:$CH$3,0),FALSE)</f>
        <v>0</v>
      </c>
      <c r="AX292" s="31">
        <f t="shared" si="32"/>
        <v>10.471775652173914</v>
      </c>
      <c r="AY292" s="32">
        <f t="shared" si="33"/>
        <v>10.1338134991119</v>
      </c>
      <c r="AZ292" s="32">
        <f t="shared" si="34"/>
        <v>10.415573712255773</v>
      </c>
      <c r="BA292" s="32">
        <f t="shared" si="35"/>
        <v>7.3977086743044191</v>
      </c>
      <c r="BB292" s="32">
        <f t="shared" si="36"/>
        <v>7.3535188216039273</v>
      </c>
      <c r="BC292" s="38">
        <f t="shared" si="37"/>
        <v>7.1291866028708144</v>
      </c>
      <c r="BE292" s="60">
        <v>280.92177120979289</v>
      </c>
      <c r="BF292" s="38">
        <v>373.20600320741124</v>
      </c>
      <c r="BH292" s="31">
        <f>VLOOKUP($A292,'Annual_Prices-Nominal'!$A:$CA,MATCH(BH$3,'Annual_Prices-Nominal'!$A$3:$CA$3,0),0)</f>
        <v>42</v>
      </c>
      <c r="BI292" s="31">
        <f>VLOOKUP($A292,'Annual_Prices-Nominal'!$A:$CA,MATCH(BI$3,'Annual_Prices-Nominal'!$A$3:$CA$3,0),0)</f>
        <v>0</v>
      </c>
      <c r="BJ292" s="32">
        <f>VLOOKUP($A292,'Annual_Prices-Nominal'!$A:$CA,MATCH(BJ$3,'Annual_Prices-Nominal'!$A$3:$CA$3,0),0)</f>
        <v>0</v>
      </c>
      <c r="BK292" s="32">
        <f>VLOOKUP($A292,'Annual_Prices-Nominal'!$A:$CA,MATCH(BK$3,'Annual_Prices-Nominal'!$A$3:$CA$3,0),0)</f>
        <v>15.983333333333235</v>
      </c>
      <c r="BL292" s="32">
        <f>VLOOKUP($A292,'Annual_Prices-Nominal'!$A:$CA,MATCH(BL$3,'Annual_Prices-Nominal'!$A$3:$CA$3,0),0)</f>
        <v>15.983333333333235</v>
      </c>
      <c r="BM292" s="32">
        <f>VLOOKUP($A292,'Annual_Prices-Nominal'!$A:$CA,MATCH(BM$3,'Annual_Prices-Nominal'!$A$3:$CA$3,0),0)</f>
        <v>4.7888095238095048</v>
      </c>
      <c r="BN292" s="32">
        <f>VLOOKUP($A292,'Annual_Prices-Nominal'!$A:$CA,MATCH(BN$3,'Annual_Prices-Nominal'!$A$3:$CA$3,0),0)</f>
        <v>4.7888095238095048</v>
      </c>
      <c r="BO292" s="32">
        <f>VLOOKUP($A292,'Annual_Prices-Nominal'!$A:$CA,MATCH(BO$3,'Annual_Prices-Nominal'!$A$3:$CA$3,0),0)</f>
        <v>4.7888095238095048</v>
      </c>
      <c r="BP292" s="32">
        <f>VLOOKUP($A292,'Annual_Prices-Nominal'!$A:$CA,MATCH(BP$3,'Annual_Prices-Nominal'!$A$3:$CA$3,0),0)</f>
        <v>4.7888095238095048</v>
      </c>
      <c r="BQ292" s="32">
        <f>VLOOKUP($A292,'Annual_Prices-Nominal'!$A:$CA,MATCH(BQ$3,'Annual_Prices-Nominal'!$A$3:$CA$3,0),0)</f>
        <v>15.983333333333235</v>
      </c>
      <c r="BR292" s="32">
        <f>VLOOKUP($A292,'Annual_Prices-Nominal'!$A:$CA,MATCH(BR$3,'Annual_Prices-Nominal'!$A$3:$CA$3,0),0)</f>
        <v>25.581666666666706</v>
      </c>
      <c r="BS292" s="32">
        <f>VLOOKUP($A292,'Annual_Prices-Nominal'!$A:$CA,MATCH(BS$3,'Annual_Prices-Nominal'!$A$3:$CA$3,0),0)</f>
        <v>23.970833333333303</v>
      </c>
      <c r="BT292" s="32">
        <f>VLOOKUP($A292,'Annual_Prices-Nominal'!$A:$CA,MATCH(BT$3,'Annual_Prices-Nominal'!$A$3:$CA$3,0),0)</f>
        <v>19.182023809523798</v>
      </c>
      <c r="BU292" s="32">
        <f>VLOOKUP($A292,'Annual_Prices-Nominal'!$A:$CA,MATCH(BU$3,'Annual_Prices-Nominal'!$A$3:$CA$3,0),0)</f>
        <v>19.182023809523798</v>
      </c>
      <c r="BV292" s="32">
        <f>VLOOKUP($A292,'Annual_Prices-Nominal'!$A:$CA,MATCH(BV$3,'Annual_Prices-Nominal'!$A$3:$CA$3,0),0)</f>
        <v>19.182023809523798</v>
      </c>
      <c r="BW292" s="32">
        <f>VLOOKUP($A292,'Annual_Prices-Nominal'!$A:$CA,MATCH(BW$3,'Annual_Prices-Nominal'!$A$3:$CA$3,0),0)</f>
        <v>18.424999999999727</v>
      </c>
      <c r="BX292" s="32">
        <f>VLOOKUP($A292,'Annual_Prices-Nominal'!$A:$CA,MATCH(BX$3,'Annual_Prices-Nominal'!$A$3:$CA$3,0),0)</f>
        <v>0.73595238095231252</v>
      </c>
      <c r="BY292" s="32">
        <f>VLOOKUP($A292,'Annual_Prices-Nominal'!$A:$CA,MATCH(BY$3,'Annual_Prices-Nominal'!$A$3:$CA$3,0),0)</f>
        <v>4.7888095238095048</v>
      </c>
      <c r="BZ292" s="32">
        <f>VLOOKUP($A292,'Annual_Prices-Nominal'!$A:$CA,MATCH(BZ$3,'Annual_Prices-Nominal'!$A$3:$CA$3,0),0)</f>
        <v>4.7888095238095048</v>
      </c>
      <c r="CA292" s="32">
        <f>VLOOKUP($A292,'Annual_Prices-Nominal'!$A:$CA,MATCH(CA$3,'Annual_Prices-Nominal'!$A$3:$CA$3,0),0)</f>
        <v>4.7660432976190634</v>
      </c>
      <c r="CB292" s="38">
        <f>VLOOKUP($A292,'Annual_Prices-Nominal'!$A:$CA,MATCH(CB$3,'Annual_Prices-Nominal'!$A$3:$CA$3,0),0)</f>
        <v>0</v>
      </c>
      <c r="CD292" s="39">
        <f>VLOOKUP($A292,GDP!$A$8:$D$50,3,0)</f>
        <v>2.0228848308720352E-2</v>
      </c>
    </row>
    <row r="293" spans="1:82" ht="14.4" x14ac:dyDescent="0.3">
      <c r="A293" s="23">
        <f t="shared" si="38"/>
        <v>2047</v>
      </c>
      <c r="B293" s="27">
        <f t="shared" si="39"/>
        <v>53724</v>
      </c>
      <c r="C293" s="31">
        <v>49.941780000000001</v>
      </c>
      <c r="D293" s="32">
        <v>49.296849999999999</v>
      </c>
      <c r="E293" s="32">
        <v>54.742939999999997</v>
      </c>
      <c r="F293" s="32">
        <v>52.730469999999997</v>
      </c>
      <c r="G293" s="32">
        <v>56.555840000000003</v>
      </c>
      <c r="H293" s="32">
        <v>52.825130000000001</v>
      </c>
      <c r="I293" s="32">
        <v>43.05</v>
      </c>
      <c r="J293" s="32">
        <v>44.29</v>
      </c>
      <c r="K293" s="32">
        <v>42.26</v>
      </c>
      <c r="L293" s="32">
        <v>43.86</v>
      </c>
      <c r="M293" s="32">
        <v>42.1</v>
      </c>
      <c r="N293" s="32">
        <v>43.67</v>
      </c>
      <c r="P293" s="32">
        <f>VLOOKUP($A293,'Annual_Prices-Nominal'!$A$4:$X$39,MATCH('Forecast-Peak_OffPeak-Nominal'!P$3,'Annual_Prices-Nominal'!$A$3:$X$3,0),FALSE)</f>
        <v>181.59200000000001</v>
      </c>
      <c r="Q293" s="32">
        <f>VLOOKUP($A293,'Annual_Prices-Nominal'!$A$4:$X$39,MATCH('Forecast-Peak_OffPeak-Nominal'!Q$3,'Annual_Prices-Nominal'!$A$3:$X$3,0),FALSE)</f>
        <v>183.13</v>
      </c>
      <c r="R293" s="32">
        <f>VLOOKUP($A293,'Annual_Prices-Nominal'!$A$4:$X$39,MATCH('Forecast-Peak_OffPeak-Nominal'!R$3,'Annual_Prices-Nominal'!$A$3:$X$3,0),FALSE)</f>
        <v>179.87</v>
      </c>
      <c r="S293" s="32">
        <f>VLOOKUP($A293,'Annual_Prices-Nominal'!$A$4:$X$39,MATCH('Forecast-Peak_OffPeak-Nominal'!S$3,'Annual_Prices-Nominal'!$A$3:$X$3,0),FALSE)</f>
        <v>178.93</v>
      </c>
      <c r="T293" s="32">
        <f>VLOOKUP($A293,'Annual_Prices-Nominal'!$A$4:$X$39,MATCH('Forecast-Peak_OffPeak-Nominal'!T$3,'Annual_Prices-Nominal'!$A$3:$X$3,0),FALSE)</f>
        <v>60.847580836522418</v>
      </c>
      <c r="U293" s="32">
        <f>VLOOKUP($A293,'Annual_Prices-Nominal'!$A$4:$X$39,MATCH('Forecast-Peak_OffPeak-Nominal'!U$3,'Annual_Prices-Nominal'!$A$3:$X$3,0),FALSE)</f>
        <v>74.83</v>
      </c>
      <c r="V293" s="32">
        <f>VLOOKUP($A293,'Annual_Prices-Nominal'!$A$4:$X$39,MATCH('Forecast-Peak_OffPeak-Nominal'!V$3,'Annual_Prices-Nominal'!$A$3:$X$3,0),FALSE)</f>
        <v>61.121836521739127</v>
      </c>
      <c r="W293" s="32">
        <f>VLOOKUP($A293,'Annual_Prices-Nominal'!$A$4:$X$39,MATCH('Forecast-Peak_OffPeak-Nominal'!W$3,'Annual_Prices-Nominal'!$A$3:$X$3,0),FALSE)</f>
        <v>26.6</v>
      </c>
      <c r="X293" s="32">
        <f>VLOOKUP($A293,'Annual_Prices-Nominal'!$A$4:$X$39,MATCH('Forecast-Peak_OffPeak-Nominal'!X$3,'Annual_Prices-Nominal'!$A$3:$X$3,0),FALSE)</f>
        <v>22.83</v>
      </c>
      <c r="Y293" s="38">
        <f>VLOOKUP($A293,'Annual_Prices-Nominal'!$A$4:$X$39,MATCH('Forecast-Peak_OffPeak-Nominal'!Y$3,'Annual_Prices-Nominal'!$A$3:$X$3,0),FALSE)</f>
        <v>57.226297872340432</v>
      </c>
      <c r="AA293" s="31">
        <v>5.95</v>
      </c>
      <c r="AB293" s="32">
        <v>5.63</v>
      </c>
      <c r="AC293" s="32">
        <v>5.55</v>
      </c>
      <c r="AD293" s="32">
        <v>6.14</v>
      </c>
      <c r="AE293" s="32">
        <v>5.92</v>
      </c>
      <c r="AF293" s="32">
        <v>5.85</v>
      </c>
      <c r="AG293" s="38">
        <v>0.47988098494845405</v>
      </c>
      <c r="AI293" s="32">
        <v>11.077061303343736</v>
      </c>
      <c r="AJ293" s="38">
        <v>6.5166481950178596</v>
      </c>
      <c r="AL293" s="33">
        <v>0.86835463642818589</v>
      </c>
      <c r="AM293" s="33">
        <v>1.1087423494348205</v>
      </c>
      <c r="AO293" s="34">
        <f>VLOOKUP($A293,'Annual_Prices-Nominal'!$A$4:$CH$39,MATCH('Forecast-Peak_OffPeak-Nominal'!AO$3,'Annual_Prices-Nominal'!$A$3:$CH$3,0),FALSE)</f>
        <v>2</v>
      </c>
      <c r="AP293" s="35">
        <f>VLOOKUP($A293,'Annual_Prices-Nominal'!$A$4:$CH$39,MATCH('Forecast-Peak_OffPeak-Nominal'!AP$3,'Annual_Prices-Nominal'!$A$3:$CH$3,0),FALSE)</f>
        <v>2</v>
      </c>
      <c r="AQ293" s="36">
        <f>IF(AND(MONTH($B293)&gt;=5,MONTH($B293)&lt;=9),VLOOKUP($A293,'Annual_Prices-Nominal'!$A$1:$AQ$39,MATCH('Forecast-Peak_OffPeak-Nominal'!AQ$2,'Annual_Prices-Nominal'!$A$2:$AQ$2,0),FALSE),0)</f>
        <v>0</v>
      </c>
      <c r="AR293" s="37">
        <f>IF(AND(MONTH($B293)&gt;=5,MONTH($B293)&lt;=9),VLOOKUP($A293,'Annual_Prices-Nominal'!$A$1:$AQ$39,MATCH('Forecast-Peak_OffPeak-Nominal'!AR$2,'Annual_Prices-Nominal'!$A$2:$AQ$2,0),FALSE),0)</f>
        <v>0</v>
      </c>
      <c r="AT293" s="83">
        <f>VLOOKUP($A293,'Annual_Prices-Nominal'!$A$4:$CH$39,MATCH('Forecast-Peak_OffPeak-Nominal'!AT$3,'Annual_Prices-Nominal'!$A$3:$CH$3,0),FALSE)</f>
        <v>34.85</v>
      </c>
      <c r="AU293" s="38">
        <f>VLOOKUP($A293,'Annual_Prices-Nominal'!$A$4:$CH$39,MATCH('Forecast-Peak_OffPeak-Nominal'!AU$3,'Annual_Prices-Nominal'!$A$3:$CH$3,0),FALSE)</f>
        <v>34.85</v>
      </c>
      <c r="AV293" s="38">
        <f>VLOOKUP($A293,'Annual_Prices-Nominal'!$A$4:$CH$39,MATCH('Forecast-Peak_OffPeak-Nominal'!AV$3,'Annual_Prices-Nominal'!$A$3:$CH$3,0),FALSE)</f>
        <v>0</v>
      </c>
      <c r="AX293" s="31">
        <f t="shared" si="32"/>
        <v>8.8706536412078165</v>
      </c>
      <c r="AY293" s="32">
        <f t="shared" si="33"/>
        <v>9.3577675213675207</v>
      </c>
      <c r="AZ293" s="32">
        <f t="shared" si="34"/>
        <v>9.6676649572649591</v>
      </c>
      <c r="BA293" s="32">
        <f t="shared" si="35"/>
        <v>7.2719594594594588</v>
      </c>
      <c r="BB293" s="32">
        <f t="shared" si="36"/>
        <v>7.1385135135135132</v>
      </c>
      <c r="BC293" s="38">
        <f t="shared" si="37"/>
        <v>6.8566775244299683</v>
      </c>
      <c r="BE293" s="60">
        <v>280.92177120979289</v>
      </c>
      <c r="BF293" s="38">
        <v>373.20600320741124</v>
      </c>
      <c r="BH293" s="31">
        <f>VLOOKUP($A293,'Annual_Prices-Nominal'!$A:$CA,MATCH(BH$3,'Annual_Prices-Nominal'!$A$3:$CA$3,0),0)</f>
        <v>42</v>
      </c>
      <c r="BI293" s="31">
        <f>VLOOKUP($A293,'Annual_Prices-Nominal'!$A:$CA,MATCH(BI$3,'Annual_Prices-Nominal'!$A$3:$CA$3,0),0)</f>
        <v>0</v>
      </c>
      <c r="BJ293" s="32">
        <f>VLOOKUP($A293,'Annual_Prices-Nominal'!$A:$CA,MATCH(BJ$3,'Annual_Prices-Nominal'!$A$3:$CA$3,0),0)</f>
        <v>0</v>
      </c>
      <c r="BK293" s="32">
        <f>VLOOKUP($A293,'Annual_Prices-Nominal'!$A:$CA,MATCH(BK$3,'Annual_Prices-Nominal'!$A$3:$CA$3,0),0)</f>
        <v>15.983333333333235</v>
      </c>
      <c r="BL293" s="32">
        <f>VLOOKUP($A293,'Annual_Prices-Nominal'!$A:$CA,MATCH(BL$3,'Annual_Prices-Nominal'!$A$3:$CA$3,0),0)</f>
        <v>15.983333333333235</v>
      </c>
      <c r="BM293" s="32">
        <f>VLOOKUP($A293,'Annual_Prices-Nominal'!$A:$CA,MATCH(BM$3,'Annual_Prices-Nominal'!$A$3:$CA$3,0),0)</f>
        <v>4.7888095238095048</v>
      </c>
      <c r="BN293" s="32">
        <f>VLOOKUP($A293,'Annual_Prices-Nominal'!$A:$CA,MATCH(BN$3,'Annual_Prices-Nominal'!$A$3:$CA$3,0),0)</f>
        <v>4.7888095238095048</v>
      </c>
      <c r="BO293" s="32">
        <f>VLOOKUP($A293,'Annual_Prices-Nominal'!$A:$CA,MATCH(BO$3,'Annual_Prices-Nominal'!$A$3:$CA$3,0),0)</f>
        <v>4.7888095238095048</v>
      </c>
      <c r="BP293" s="32">
        <f>VLOOKUP($A293,'Annual_Prices-Nominal'!$A:$CA,MATCH(BP$3,'Annual_Prices-Nominal'!$A$3:$CA$3,0),0)</f>
        <v>4.7888095238095048</v>
      </c>
      <c r="BQ293" s="32">
        <f>VLOOKUP($A293,'Annual_Prices-Nominal'!$A:$CA,MATCH(BQ$3,'Annual_Prices-Nominal'!$A$3:$CA$3,0),0)</f>
        <v>15.983333333333235</v>
      </c>
      <c r="BR293" s="32">
        <f>VLOOKUP($A293,'Annual_Prices-Nominal'!$A:$CA,MATCH(BR$3,'Annual_Prices-Nominal'!$A$3:$CA$3,0),0)</f>
        <v>25.581666666666706</v>
      </c>
      <c r="BS293" s="32">
        <f>VLOOKUP($A293,'Annual_Prices-Nominal'!$A:$CA,MATCH(BS$3,'Annual_Prices-Nominal'!$A$3:$CA$3,0),0)</f>
        <v>23.970833333333303</v>
      </c>
      <c r="BT293" s="32">
        <f>VLOOKUP($A293,'Annual_Prices-Nominal'!$A:$CA,MATCH(BT$3,'Annual_Prices-Nominal'!$A$3:$CA$3,0),0)</f>
        <v>19.182023809523798</v>
      </c>
      <c r="BU293" s="32">
        <f>VLOOKUP($A293,'Annual_Prices-Nominal'!$A:$CA,MATCH(BU$3,'Annual_Prices-Nominal'!$A$3:$CA$3,0),0)</f>
        <v>19.182023809523798</v>
      </c>
      <c r="BV293" s="32">
        <f>VLOOKUP($A293,'Annual_Prices-Nominal'!$A:$CA,MATCH(BV$3,'Annual_Prices-Nominal'!$A$3:$CA$3,0),0)</f>
        <v>19.182023809523798</v>
      </c>
      <c r="BW293" s="32">
        <f>VLOOKUP($A293,'Annual_Prices-Nominal'!$A:$CA,MATCH(BW$3,'Annual_Prices-Nominal'!$A$3:$CA$3,0),0)</f>
        <v>18.424999999999727</v>
      </c>
      <c r="BX293" s="32">
        <f>VLOOKUP($A293,'Annual_Prices-Nominal'!$A:$CA,MATCH(BX$3,'Annual_Prices-Nominal'!$A$3:$CA$3,0),0)</f>
        <v>0.73595238095231252</v>
      </c>
      <c r="BY293" s="32">
        <f>VLOOKUP($A293,'Annual_Prices-Nominal'!$A:$CA,MATCH(BY$3,'Annual_Prices-Nominal'!$A$3:$CA$3,0),0)</f>
        <v>4.7888095238095048</v>
      </c>
      <c r="BZ293" s="32">
        <f>VLOOKUP($A293,'Annual_Prices-Nominal'!$A:$CA,MATCH(BZ$3,'Annual_Prices-Nominal'!$A$3:$CA$3,0),0)</f>
        <v>4.7888095238095048</v>
      </c>
      <c r="CA293" s="32">
        <f>VLOOKUP($A293,'Annual_Prices-Nominal'!$A:$CA,MATCH(CA$3,'Annual_Prices-Nominal'!$A$3:$CA$3,0),0)</f>
        <v>4.7660432976190634</v>
      </c>
      <c r="CB293" s="38">
        <f>VLOOKUP($A293,'Annual_Prices-Nominal'!$A:$CA,MATCH(CB$3,'Annual_Prices-Nominal'!$A$3:$CA$3,0),0)</f>
        <v>0</v>
      </c>
      <c r="CD293" s="39">
        <f>VLOOKUP($A293,GDP!$A$8:$D$50,3,0)</f>
        <v>2.0228848308720352E-2</v>
      </c>
    </row>
    <row r="294" spans="1:82" ht="14.4" x14ac:dyDescent="0.3">
      <c r="A294" s="23">
        <f t="shared" si="38"/>
        <v>2047</v>
      </c>
      <c r="B294" s="27">
        <f t="shared" si="39"/>
        <v>53752</v>
      </c>
      <c r="C294" s="31">
        <v>38.831719999999997</v>
      </c>
      <c r="D294" s="32">
        <v>38.58616</v>
      </c>
      <c r="E294" s="32">
        <v>47.78904</v>
      </c>
      <c r="F294" s="32">
        <v>44.916370000000001</v>
      </c>
      <c r="G294" s="32">
        <v>48.492179999999998</v>
      </c>
      <c r="H294" s="32">
        <v>44.94847</v>
      </c>
      <c r="I294" s="32">
        <v>41.84</v>
      </c>
      <c r="J294" s="32">
        <v>43.25</v>
      </c>
      <c r="K294" s="32">
        <v>41.02</v>
      </c>
      <c r="L294" s="32">
        <v>42.93</v>
      </c>
      <c r="M294" s="32">
        <v>40.36</v>
      </c>
      <c r="N294" s="32">
        <v>42.92</v>
      </c>
      <c r="P294" s="32">
        <f>VLOOKUP($A294,'Annual_Prices-Nominal'!$A$4:$X$39,MATCH('Forecast-Peak_OffPeak-Nominal'!P$3,'Annual_Prices-Nominal'!$A$3:$X$3,0),FALSE)</f>
        <v>181.59200000000001</v>
      </c>
      <c r="Q294" s="32">
        <f>VLOOKUP($A294,'Annual_Prices-Nominal'!$A$4:$X$39,MATCH('Forecast-Peak_OffPeak-Nominal'!Q$3,'Annual_Prices-Nominal'!$A$3:$X$3,0),FALSE)</f>
        <v>183.13</v>
      </c>
      <c r="R294" s="32">
        <f>VLOOKUP($A294,'Annual_Prices-Nominal'!$A$4:$X$39,MATCH('Forecast-Peak_OffPeak-Nominal'!R$3,'Annual_Prices-Nominal'!$A$3:$X$3,0),FALSE)</f>
        <v>179.87</v>
      </c>
      <c r="S294" s="32">
        <f>VLOOKUP($A294,'Annual_Prices-Nominal'!$A$4:$X$39,MATCH('Forecast-Peak_OffPeak-Nominal'!S$3,'Annual_Prices-Nominal'!$A$3:$X$3,0),FALSE)</f>
        <v>178.93</v>
      </c>
      <c r="T294" s="32">
        <f>VLOOKUP($A294,'Annual_Prices-Nominal'!$A$4:$X$39,MATCH('Forecast-Peak_OffPeak-Nominal'!T$3,'Annual_Prices-Nominal'!$A$3:$X$3,0),FALSE)</f>
        <v>60.847580836522418</v>
      </c>
      <c r="U294" s="32">
        <f>VLOOKUP($A294,'Annual_Prices-Nominal'!$A$4:$X$39,MATCH('Forecast-Peak_OffPeak-Nominal'!U$3,'Annual_Prices-Nominal'!$A$3:$X$3,0),FALSE)</f>
        <v>74.83</v>
      </c>
      <c r="V294" s="32">
        <f>VLOOKUP($A294,'Annual_Prices-Nominal'!$A$4:$X$39,MATCH('Forecast-Peak_OffPeak-Nominal'!V$3,'Annual_Prices-Nominal'!$A$3:$X$3,0),FALSE)</f>
        <v>61.121836521739127</v>
      </c>
      <c r="W294" s="32">
        <f>VLOOKUP($A294,'Annual_Prices-Nominal'!$A$4:$X$39,MATCH('Forecast-Peak_OffPeak-Nominal'!W$3,'Annual_Prices-Nominal'!$A$3:$X$3,0),FALSE)</f>
        <v>26.6</v>
      </c>
      <c r="X294" s="32">
        <f>VLOOKUP($A294,'Annual_Prices-Nominal'!$A$4:$X$39,MATCH('Forecast-Peak_OffPeak-Nominal'!X$3,'Annual_Prices-Nominal'!$A$3:$X$3,0),FALSE)</f>
        <v>22.83</v>
      </c>
      <c r="Y294" s="38">
        <f>VLOOKUP($A294,'Annual_Prices-Nominal'!$A$4:$X$39,MATCH('Forecast-Peak_OffPeak-Nominal'!Y$3,'Annual_Prices-Nominal'!$A$3:$X$3,0),FALSE)</f>
        <v>57.226297872340432</v>
      </c>
      <c r="AA294" s="31">
        <v>5.98</v>
      </c>
      <c r="AB294" s="32">
        <v>5.51</v>
      </c>
      <c r="AC294" s="32">
        <v>4.3099999999999996</v>
      </c>
      <c r="AD294" s="32">
        <v>6.02</v>
      </c>
      <c r="AE294" s="32">
        <v>5.96</v>
      </c>
      <c r="AF294" s="32">
        <v>5.68</v>
      </c>
      <c r="AG294" s="38">
        <v>0.47988098494845405</v>
      </c>
      <c r="AI294" s="32">
        <v>11.103675614256687</v>
      </c>
      <c r="AJ294" s="38">
        <v>6.5432625059308096</v>
      </c>
      <c r="AL294" s="33">
        <v>0.86687256159063364</v>
      </c>
      <c r="AM294" s="33">
        <v>1.1072602745972684</v>
      </c>
      <c r="AO294" s="34">
        <f>VLOOKUP($A294,'Annual_Prices-Nominal'!$A$4:$CH$39,MATCH('Forecast-Peak_OffPeak-Nominal'!AO$3,'Annual_Prices-Nominal'!$A$3:$CH$3,0),FALSE)</f>
        <v>2</v>
      </c>
      <c r="AP294" s="35">
        <f>VLOOKUP($A294,'Annual_Prices-Nominal'!$A$4:$CH$39,MATCH('Forecast-Peak_OffPeak-Nominal'!AP$3,'Annual_Prices-Nominal'!$A$3:$CH$3,0),FALSE)</f>
        <v>2</v>
      </c>
      <c r="AQ294" s="36">
        <f>IF(AND(MONTH($B294)&gt;=5,MONTH($B294)&lt;=9),VLOOKUP($A294,'Annual_Prices-Nominal'!$A$1:$AQ$39,MATCH('Forecast-Peak_OffPeak-Nominal'!AQ$2,'Annual_Prices-Nominal'!$A$2:$AQ$2,0),FALSE),0)</f>
        <v>0</v>
      </c>
      <c r="AR294" s="37">
        <f>IF(AND(MONTH($B294)&gt;=5,MONTH($B294)&lt;=9),VLOOKUP($A294,'Annual_Prices-Nominal'!$A$1:$AQ$39,MATCH('Forecast-Peak_OffPeak-Nominal'!AR$2,'Annual_Prices-Nominal'!$A$2:$AQ$2,0),FALSE),0)</f>
        <v>0</v>
      </c>
      <c r="AT294" s="83">
        <f>VLOOKUP($A294,'Annual_Prices-Nominal'!$A$4:$CH$39,MATCH('Forecast-Peak_OffPeak-Nominal'!AT$3,'Annual_Prices-Nominal'!$A$3:$CH$3,0),FALSE)</f>
        <v>34.85</v>
      </c>
      <c r="AU294" s="38">
        <f>VLOOKUP($A294,'Annual_Prices-Nominal'!$A$4:$CH$39,MATCH('Forecast-Peak_OffPeak-Nominal'!AU$3,'Annual_Prices-Nominal'!$A$3:$CH$3,0),FALSE)</f>
        <v>34.85</v>
      </c>
      <c r="AV294" s="38">
        <f>VLOOKUP($A294,'Annual_Prices-Nominal'!$A$4:$CH$39,MATCH('Forecast-Peak_OffPeak-Nominal'!AV$3,'Annual_Prices-Nominal'!$A$3:$CH$3,0),FALSE)</f>
        <v>0</v>
      </c>
      <c r="AX294" s="31">
        <f t="shared" si="32"/>
        <v>7.0474990925589838</v>
      </c>
      <c r="AY294" s="32">
        <f t="shared" si="33"/>
        <v>8.4135633802816905</v>
      </c>
      <c r="AZ294" s="32">
        <f t="shared" si="34"/>
        <v>8.5373556338028163</v>
      </c>
      <c r="BA294" s="32">
        <f t="shared" si="35"/>
        <v>7.0201342281879198</v>
      </c>
      <c r="BB294" s="32">
        <f t="shared" si="36"/>
        <v>6.8825503355704702</v>
      </c>
      <c r="BC294" s="38">
        <f t="shared" si="37"/>
        <v>6.704318936877077</v>
      </c>
      <c r="BE294" s="60">
        <v>280.92177120979289</v>
      </c>
      <c r="BF294" s="38">
        <v>373.20600320741124</v>
      </c>
      <c r="BH294" s="31">
        <f>VLOOKUP($A294,'Annual_Prices-Nominal'!$A:$CA,MATCH(BH$3,'Annual_Prices-Nominal'!$A$3:$CA$3,0),0)</f>
        <v>42</v>
      </c>
      <c r="BI294" s="31">
        <f>VLOOKUP($A294,'Annual_Prices-Nominal'!$A:$CA,MATCH(BI$3,'Annual_Prices-Nominal'!$A$3:$CA$3,0),0)</f>
        <v>0</v>
      </c>
      <c r="BJ294" s="32">
        <f>VLOOKUP($A294,'Annual_Prices-Nominal'!$A:$CA,MATCH(BJ$3,'Annual_Prices-Nominal'!$A$3:$CA$3,0),0)</f>
        <v>0</v>
      </c>
      <c r="BK294" s="32">
        <f>VLOOKUP($A294,'Annual_Prices-Nominal'!$A:$CA,MATCH(BK$3,'Annual_Prices-Nominal'!$A$3:$CA$3,0),0)</f>
        <v>15.983333333333235</v>
      </c>
      <c r="BL294" s="32">
        <f>VLOOKUP($A294,'Annual_Prices-Nominal'!$A:$CA,MATCH(BL$3,'Annual_Prices-Nominal'!$A$3:$CA$3,0),0)</f>
        <v>15.983333333333235</v>
      </c>
      <c r="BM294" s="32">
        <f>VLOOKUP($A294,'Annual_Prices-Nominal'!$A:$CA,MATCH(BM$3,'Annual_Prices-Nominal'!$A$3:$CA$3,0),0)</f>
        <v>4.7888095238095048</v>
      </c>
      <c r="BN294" s="32">
        <f>VLOOKUP($A294,'Annual_Prices-Nominal'!$A:$CA,MATCH(BN$3,'Annual_Prices-Nominal'!$A$3:$CA$3,0),0)</f>
        <v>4.7888095238095048</v>
      </c>
      <c r="BO294" s="32">
        <f>VLOOKUP($A294,'Annual_Prices-Nominal'!$A:$CA,MATCH(BO$3,'Annual_Prices-Nominal'!$A$3:$CA$3,0),0)</f>
        <v>4.7888095238095048</v>
      </c>
      <c r="BP294" s="32">
        <f>VLOOKUP($A294,'Annual_Prices-Nominal'!$A:$CA,MATCH(BP$3,'Annual_Prices-Nominal'!$A$3:$CA$3,0),0)</f>
        <v>4.7888095238095048</v>
      </c>
      <c r="BQ294" s="32">
        <f>VLOOKUP($A294,'Annual_Prices-Nominal'!$A:$CA,MATCH(BQ$3,'Annual_Prices-Nominal'!$A$3:$CA$3,0),0)</f>
        <v>15.983333333333235</v>
      </c>
      <c r="BR294" s="32">
        <f>VLOOKUP($A294,'Annual_Prices-Nominal'!$A:$CA,MATCH(BR$3,'Annual_Prices-Nominal'!$A$3:$CA$3,0),0)</f>
        <v>25.581666666666706</v>
      </c>
      <c r="BS294" s="32">
        <f>VLOOKUP($A294,'Annual_Prices-Nominal'!$A:$CA,MATCH(BS$3,'Annual_Prices-Nominal'!$A$3:$CA$3,0),0)</f>
        <v>23.970833333333303</v>
      </c>
      <c r="BT294" s="32">
        <f>VLOOKUP($A294,'Annual_Prices-Nominal'!$A:$CA,MATCH(BT$3,'Annual_Prices-Nominal'!$A$3:$CA$3,0),0)</f>
        <v>19.182023809523798</v>
      </c>
      <c r="BU294" s="32">
        <f>VLOOKUP($A294,'Annual_Prices-Nominal'!$A:$CA,MATCH(BU$3,'Annual_Prices-Nominal'!$A$3:$CA$3,0),0)</f>
        <v>19.182023809523798</v>
      </c>
      <c r="BV294" s="32">
        <f>VLOOKUP($A294,'Annual_Prices-Nominal'!$A:$CA,MATCH(BV$3,'Annual_Prices-Nominal'!$A$3:$CA$3,0),0)</f>
        <v>19.182023809523798</v>
      </c>
      <c r="BW294" s="32">
        <f>VLOOKUP($A294,'Annual_Prices-Nominal'!$A:$CA,MATCH(BW$3,'Annual_Prices-Nominal'!$A$3:$CA$3,0),0)</f>
        <v>18.424999999999727</v>
      </c>
      <c r="BX294" s="32">
        <f>VLOOKUP($A294,'Annual_Prices-Nominal'!$A:$CA,MATCH(BX$3,'Annual_Prices-Nominal'!$A$3:$CA$3,0),0)</f>
        <v>0.73595238095231252</v>
      </c>
      <c r="BY294" s="32">
        <f>VLOOKUP($A294,'Annual_Prices-Nominal'!$A:$CA,MATCH(BY$3,'Annual_Prices-Nominal'!$A$3:$CA$3,0),0)</f>
        <v>4.7888095238095048</v>
      </c>
      <c r="BZ294" s="32">
        <f>VLOOKUP($A294,'Annual_Prices-Nominal'!$A:$CA,MATCH(BZ$3,'Annual_Prices-Nominal'!$A$3:$CA$3,0),0)</f>
        <v>4.7888095238095048</v>
      </c>
      <c r="CA294" s="32">
        <f>VLOOKUP($A294,'Annual_Prices-Nominal'!$A:$CA,MATCH(CA$3,'Annual_Prices-Nominal'!$A$3:$CA$3,0),0)</f>
        <v>4.7660432976190634</v>
      </c>
      <c r="CB294" s="38">
        <f>VLOOKUP($A294,'Annual_Prices-Nominal'!$A:$CA,MATCH(CB$3,'Annual_Prices-Nominal'!$A$3:$CA$3,0),0)</f>
        <v>0</v>
      </c>
      <c r="CD294" s="39">
        <f>VLOOKUP($A294,GDP!$A$8:$D$50,3,0)</f>
        <v>2.0228848308720352E-2</v>
      </c>
    </row>
    <row r="295" spans="1:82" ht="14.4" x14ac:dyDescent="0.3">
      <c r="A295" s="23">
        <f t="shared" si="38"/>
        <v>2047</v>
      </c>
      <c r="B295" s="27">
        <f t="shared" si="39"/>
        <v>53783</v>
      </c>
      <c r="C295" s="31">
        <v>42.075139999999998</v>
      </c>
      <c r="D295" s="32">
        <v>41.181190000000001</v>
      </c>
      <c r="E295" s="32">
        <v>45.734279999999998</v>
      </c>
      <c r="F295" s="32">
        <v>45.63597</v>
      </c>
      <c r="G295" s="32">
        <v>46.1312</v>
      </c>
      <c r="H295" s="32">
        <v>45.355249999999998</v>
      </c>
      <c r="I295" s="32">
        <v>39.9</v>
      </c>
      <c r="J295" s="32">
        <v>41.9</v>
      </c>
      <c r="K295" s="32">
        <v>39.57</v>
      </c>
      <c r="L295" s="32">
        <v>41.81</v>
      </c>
      <c r="M295" s="32">
        <v>38.869999999999997</v>
      </c>
      <c r="N295" s="32">
        <v>41.49</v>
      </c>
      <c r="P295" s="32">
        <f>VLOOKUP($A295,'Annual_Prices-Nominal'!$A$4:$X$39,MATCH('Forecast-Peak_OffPeak-Nominal'!P$3,'Annual_Prices-Nominal'!$A$3:$X$3,0),FALSE)</f>
        <v>181.59200000000001</v>
      </c>
      <c r="Q295" s="32">
        <f>VLOOKUP($A295,'Annual_Prices-Nominal'!$A$4:$X$39,MATCH('Forecast-Peak_OffPeak-Nominal'!Q$3,'Annual_Prices-Nominal'!$A$3:$X$3,0),FALSE)</f>
        <v>183.13</v>
      </c>
      <c r="R295" s="32">
        <f>VLOOKUP($A295,'Annual_Prices-Nominal'!$A$4:$X$39,MATCH('Forecast-Peak_OffPeak-Nominal'!R$3,'Annual_Prices-Nominal'!$A$3:$X$3,0),FALSE)</f>
        <v>179.87</v>
      </c>
      <c r="S295" s="32">
        <f>VLOOKUP($A295,'Annual_Prices-Nominal'!$A$4:$X$39,MATCH('Forecast-Peak_OffPeak-Nominal'!S$3,'Annual_Prices-Nominal'!$A$3:$X$3,0),FALSE)</f>
        <v>178.93</v>
      </c>
      <c r="T295" s="32">
        <f>VLOOKUP($A295,'Annual_Prices-Nominal'!$A$4:$X$39,MATCH('Forecast-Peak_OffPeak-Nominal'!T$3,'Annual_Prices-Nominal'!$A$3:$X$3,0),FALSE)</f>
        <v>60.847580836522418</v>
      </c>
      <c r="U295" s="32">
        <f>VLOOKUP($A295,'Annual_Prices-Nominal'!$A$4:$X$39,MATCH('Forecast-Peak_OffPeak-Nominal'!U$3,'Annual_Prices-Nominal'!$A$3:$X$3,0),FALSE)</f>
        <v>74.83</v>
      </c>
      <c r="V295" s="32">
        <f>VLOOKUP($A295,'Annual_Prices-Nominal'!$A$4:$X$39,MATCH('Forecast-Peak_OffPeak-Nominal'!V$3,'Annual_Prices-Nominal'!$A$3:$X$3,0),FALSE)</f>
        <v>61.121836521739127</v>
      </c>
      <c r="W295" s="32">
        <f>VLOOKUP($A295,'Annual_Prices-Nominal'!$A$4:$X$39,MATCH('Forecast-Peak_OffPeak-Nominal'!W$3,'Annual_Prices-Nominal'!$A$3:$X$3,0),FALSE)</f>
        <v>26.6</v>
      </c>
      <c r="X295" s="32">
        <f>VLOOKUP($A295,'Annual_Prices-Nominal'!$A$4:$X$39,MATCH('Forecast-Peak_OffPeak-Nominal'!X$3,'Annual_Prices-Nominal'!$A$3:$X$3,0),FALSE)</f>
        <v>22.83</v>
      </c>
      <c r="Y295" s="38">
        <f>VLOOKUP($A295,'Annual_Prices-Nominal'!$A$4:$X$39,MATCH('Forecast-Peak_OffPeak-Nominal'!Y$3,'Annual_Prices-Nominal'!$A$3:$X$3,0),FALSE)</f>
        <v>57.226297872340432</v>
      </c>
      <c r="AA295" s="31">
        <v>5.48</v>
      </c>
      <c r="AB295" s="32">
        <v>5.01</v>
      </c>
      <c r="AC295" s="32">
        <v>5.1100000000000003</v>
      </c>
      <c r="AD295" s="32">
        <v>5.38</v>
      </c>
      <c r="AE295" s="32">
        <v>5.47</v>
      </c>
      <c r="AF295" s="32">
        <v>5.14</v>
      </c>
      <c r="AG295" s="38">
        <v>0.47988098494845405</v>
      </c>
      <c r="AI295" s="32">
        <v>10.603640505420687</v>
      </c>
      <c r="AJ295" s="38">
        <v>6.0432273970948094</v>
      </c>
      <c r="AL295" s="33">
        <v>0.85460884812790305</v>
      </c>
      <c r="AM295" s="33">
        <v>1.0949965611345376</v>
      </c>
      <c r="AO295" s="34">
        <f>VLOOKUP($A295,'Annual_Prices-Nominal'!$A$4:$CH$39,MATCH('Forecast-Peak_OffPeak-Nominal'!AO$3,'Annual_Prices-Nominal'!$A$3:$CH$3,0),FALSE)</f>
        <v>2</v>
      </c>
      <c r="AP295" s="35">
        <f>VLOOKUP($A295,'Annual_Prices-Nominal'!$A$4:$CH$39,MATCH('Forecast-Peak_OffPeak-Nominal'!AP$3,'Annual_Prices-Nominal'!$A$3:$CH$3,0),FALSE)</f>
        <v>2</v>
      </c>
      <c r="AQ295" s="36">
        <f>IF(AND(MONTH($B295)&gt;=5,MONTH($B295)&lt;=9),VLOOKUP($A295,'Annual_Prices-Nominal'!$A$1:$AQ$39,MATCH('Forecast-Peak_OffPeak-Nominal'!AQ$2,'Annual_Prices-Nominal'!$A$2:$AQ$2,0),FALSE),0)</f>
        <v>0</v>
      </c>
      <c r="AR295" s="37">
        <f>IF(AND(MONTH($B295)&gt;=5,MONTH($B295)&lt;=9),VLOOKUP($A295,'Annual_Prices-Nominal'!$A$1:$AQ$39,MATCH('Forecast-Peak_OffPeak-Nominal'!AR$2,'Annual_Prices-Nominal'!$A$2:$AQ$2,0),FALSE),0)</f>
        <v>0</v>
      </c>
      <c r="AT295" s="83">
        <f>VLOOKUP($A295,'Annual_Prices-Nominal'!$A$4:$CH$39,MATCH('Forecast-Peak_OffPeak-Nominal'!AT$3,'Annual_Prices-Nominal'!$A$3:$CH$3,0),FALSE)</f>
        <v>34.85</v>
      </c>
      <c r="AU295" s="38">
        <f>VLOOKUP($A295,'Annual_Prices-Nominal'!$A$4:$CH$39,MATCH('Forecast-Peak_OffPeak-Nominal'!AU$3,'Annual_Prices-Nominal'!$A$3:$CH$3,0),FALSE)</f>
        <v>34.85</v>
      </c>
      <c r="AV295" s="38">
        <f>VLOOKUP($A295,'Annual_Prices-Nominal'!$A$4:$CH$39,MATCH('Forecast-Peak_OffPeak-Nominal'!AV$3,'Annual_Prices-Nominal'!$A$3:$CH$3,0),FALSE)</f>
        <v>0</v>
      </c>
      <c r="AX295" s="31">
        <f t="shared" si="32"/>
        <v>8.3982315369261471</v>
      </c>
      <c r="AY295" s="32">
        <f t="shared" si="33"/>
        <v>8.8977198443579777</v>
      </c>
      <c r="AZ295" s="32">
        <f t="shared" si="34"/>
        <v>8.9749416342412456</v>
      </c>
      <c r="BA295" s="32">
        <f t="shared" si="35"/>
        <v>7.2943327239488118</v>
      </c>
      <c r="BB295" s="32">
        <f t="shared" si="36"/>
        <v>7.2340036563071299</v>
      </c>
      <c r="BC295" s="38">
        <f t="shared" si="37"/>
        <v>7.2249070631970254</v>
      </c>
      <c r="BE295" s="60">
        <v>280.92177120979289</v>
      </c>
      <c r="BF295" s="38">
        <v>373.20600320741124</v>
      </c>
      <c r="BH295" s="31">
        <f>VLOOKUP($A295,'Annual_Prices-Nominal'!$A:$CA,MATCH(BH$3,'Annual_Prices-Nominal'!$A$3:$CA$3,0),0)</f>
        <v>42</v>
      </c>
      <c r="BI295" s="31">
        <f>VLOOKUP($A295,'Annual_Prices-Nominal'!$A:$CA,MATCH(BI$3,'Annual_Prices-Nominal'!$A$3:$CA$3,0),0)</f>
        <v>0</v>
      </c>
      <c r="BJ295" s="32">
        <f>VLOOKUP($A295,'Annual_Prices-Nominal'!$A:$CA,MATCH(BJ$3,'Annual_Prices-Nominal'!$A$3:$CA$3,0),0)</f>
        <v>0</v>
      </c>
      <c r="BK295" s="32">
        <f>VLOOKUP($A295,'Annual_Prices-Nominal'!$A:$CA,MATCH(BK$3,'Annual_Prices-Nominal'!$A$3:$CA$3,0),0)</f>
        <v>15.983333333333235</v>
      </c>
      <c r="BL295" s="32">
        <f>VLOOKUP($A295,'Annual_Prices-Nominal'!$A:$CA,MATCH(BL$3,'Annual_Prices-Nominal'!$A$3:$CA$3,0),0)</f>
        <v>15.983333333333235</v>
      </c>
      <c r="BM295" s="32">
        <f>VLOOKUP($A295,'Annual_Prices-Nominal'!$A:$CA,MATCH(BM$3,'Annual_Prices-Nominal'!$A$3:$CA$3,0),0)</f>
        <v>4.7888095238095048</v>
      </c>
      <c r="BN295" s="32">
        <f>VLOOKUP($A295,'Annual_Prices-Nominal'!$A:$CA,MATCH(BN$3,'Annual_Prices-Nominal'!$A$3:$CA$3,0),0)</f>
        <v>4.7888095238095048</v>
      </c>
      <c r="BO295" s="32">
        <f>VLOOKUP($A295,'Annual_Prices-Nominal'!$A:$CA,MATCH(BO$3,'Annual_Prices-Nominal'!$A$3:$CA$3,0),0)</f>
        <v>4.7888095238095048</v>
      </c>
      <c r="BP295" s="32">
        <f>VLOOKUP($A295,'Annual_Prices-Nominal'!$A:$CA,MATCH(BP$3,'Annual_Prices-Nominal'!$A$3:$CA$3,0),0)</f>
        <v>4.7888095238095048</v>
      </c>
      <c r="BQ295" s="32">
        <f>VLOOKUP($A295,'Annual_Prices-Nominal'!$A:$CA,MATCH(BQ$3,'Annual_Prices-Nominal'!$A$3:$CA$3,0),0)</f>
        <v>15.983333333333235</v>
      </c>
      <c r="BR295" s="32">
        <f>VLOOKUP($A295,'Annual_Prices-Nominal'!$A:$CA,MATCH(BR$3,'Annual_Prices-Nominal'!$A$3:$CA$3,0),0)</f>
        <v>25.581666666666706</v>
      </c>
      <c r="BS295" s="32">
        <f>VLOOKUP($A295,'Annual_Prices-Nominal'!$A:$CA,MATCH(BS$3,'Annual_Prices-Nominal'!$A$3:$CA$3,0),0)</f>
        <v>23.970833333333303</v>
      </c>
      <c r="BT295" s="32">
        <f>VLOOKUP($A295,'Annual_Prices-Nominal'!$A:$CA,MATCH(BT$3,'Annual_Prices-Nominal'!$A$3:$CA$3,0),0)</f>
        <v>19.182023809523798</v>
      </c>
      <c r="BU295" s="32">
        <f>VLOOKUP($A295,'Annual_Prices-Nominal'!$A:$CA,MATCH(BU$3,'Annual_Prices-Nominal'!$A$3:$CA$3,0),0)</f>
        <v>19.182023809523798</v>
      </c>
      <c r="BV295" s="32">
        <f>VLOOKUP($A295,'Annual_Prices-Nominal'!$A:$CA,MATCH(BV$3,'Annual_Prices-Nominal'!$A$3:$CA$3,0),0)</f>
        <v>19.182023809523798</v>
      </c>
      <c r="BW295" s="32">
        <f>VLOOKUP($A295,'Annual_Prices-Nominal'!$A:$CA,MATCH(BW$3,'Annual_Prices-Nominal'!$A$3:$CA$3,0),0)</f>
        <v>18.424999999999727</v>
      </c>
      <c r="BX295" s="32">
        <f>VLOOKUP($A295,'Annual_Prices-Nominal'!$A:$CA,MATCH(BX$3,'Annual_Prices-Nominal'!$A$3:$CA$3,0),0)</f>
        <v>0.73595238095231252</v>
      </c>
      <c r="BY295" s="32">
        <f>VLOOKUP($A295,'Annual_Prices-Nominal'!$A:$CA,MATCH(BY$3,'Annual_Prices-Nominal'!$A$3:$CA$3,0),0)</f>
        <v>4.7888095238095048</v>
      </c>
      <c r="BZ295" s="32">
        <f>VLOOKUP($A295,'Annual_Prices-Nominal'!$A:$CA,MATCH(BZ$3,'Annual_Prices-Nominal'!$A$3:$CA$3,0),0)</f>
        <v>4.7888095238095048</v>
      </c>
      <c r="CA295" s="32">
        <f>VLOOKUP($A295,'Annual_Prices-Nominal'!$A:$CA,MATCH(CA$3,'Annual_Prices-Nominal'!$A$3:$CA$3,0),0)</f>
        <v>4.7660432976190634</v>
      </c>
      <c r="CB295" s="38">
        <f>VLOOKUP($A295,'Annual_Prices-Nominal'!$A:$CA,MATCH(CB$3,'Annual_Prices-Nominal'!$A$3:$CA$3,0),0)</f>
        <v>0</v>
      </c>
      <c r="CD295" s="39">
        <f>VLOOKUP($A295,GDP!$A$8:$D$50,3,0)</f>
        <v>2.0228848308720352E-2</v>
      </c>
    </row>
    <row r="296" spans="1:82" ht="14.4" x14ac:dyDescent="0.3">
      <c r="A296" s="23">
        <f t="shared" si="38"/>
        <v>2047</v>
      </c>
      <c r="B296" s="27">
        <f t="shared" si="39"/>
        <v>53813</v>
      </c>
      <c r="C296" s="31">
        <v>48.88008</v>
      </c>
      <c r="D296" s="32">
        <v>43.516800000000003</v>
      </c>
      <c r="E296" s="32">
        <v>59.494</v>
      </c>
      <c r="F296" s="32">
        <v>47.876049999999999</v>
      </c>
      <c r="G296" s="32">
        <v>60.01849</v>
      </c>
      <c r="H296" s="32">
        <v>46.751300000000001</v>
      </c>
      <c r="I296" s="32">
        <v>43.56</v>
      </c>
      <c r="J296" s="32">
        <v>42.26</v>
      </c>
      <c r="K296" s="32">
        <v>43.1</v>
      </c>
      <c r="L296" s="32">
        <v>42.07</v>
      </c>
      <c r="M296" s="32">
        <v>43</v>
      </c>
      <c r="N296" s="32">
        <v>41.88</v>
      </c>
      <c r="P296" s="32">
        <f>VLOOKUP($A296,'Annual_Prices-Nominal'!$A$4:$X$39,MATCH('Forecast-Peak_OffPeak-Nominal'!P$3,'Annual_Prices-Nominal'!$A$3:$X$3,0),FALSE)</f>
        <v>181.59200000000001</v>
      </c>
      <c r="Q296" s="32">
        <f>VLOOKUP($A296,'Annual_Prices-Nominal'!$A$4:$X$39,MATCH('Forecast-Peak_OffPeak-Nominal'!Q$3,'Annual_Prices-Nominal'!$A$3:$X$3,0),FALSE)</f>
        <v>183.13</v>
      </c>
      <c r="R296" s="32">
        <f>VLOOKUP($A296,'Annual_Prices-Nominal'!$A$4:$X$39,MATCH('Forecast-Peak_OffPeak-Nominal'!R$3,'Annual_Prices-Nominal'!$A$3:$X$3,0),FALSE)</f>
        <v>179.87</v>
      </c>
      <c r="S296" s="32">
        <f>VLOOKUP($A296,'Annual_Prices-Nominal'!$A$4:$X$39,MATCH('Forecast-Peak_OffPeak-Nominal'!S$3,'Annual_Prices-Nominal'!$A$3:$X$3,0),FALSE)</f>
        <v>178.93</v>
      </c>
      <c r="T296" s="32">
        <f>VLOOKUP($A296,'Annual_Prices-Nominal'!$A$4:$X$39,MATCH('Forecast-Peak_OffPeak-Nominal'!T$3,'Annual_Prices-Nominal'!$A$3:$X$3,0),FALSE)</f>
        <v>60.847580836522418</v>
      </c>
      <c r="U296" s="32">
        <f>VLOOKUP($A296,'Annual_Prices-Nominal'!$A$4:$X$39,MATCH('Forecast-Peak_OffPeak-Nominal'!U$3,'Annual_Prices-Nominal'!$A$3:$X$3,0),FALSE)</f>
        <v>74.83</v>
      </c>
      <c r="V296" s="32">
        <f>VLOOKUP($A296,'Annual_Prices-Nominal'!$A$4:$X$39,MATCH('Forecast-Peak_OffPeak-Nominal'!V$3,'Annual_Prices-Nominal'!$A$3:$X$3,0),FALSE)</f>
        <v>61.121836521739127</v>
      </c>
      <c r="W296" s="32">
        <f>VLOOKUP($A296,'Annual_Prices-Nominal'!$A$4:$X$39,MATCH('Forecast-Peak_OffPeak-Nominal'!W$3,'Annual_Prices-Nominal'!$A$3:$X$3,0),FALSE)</f>
        <v>26.6</v>
      </c>
      <c r="X296" s="32">
        <f>VLOOKUP($A296,'Annual_Prices-Nominal'!$A$4:$X$39,MATCH('Forecast-Peak_OffPeak-Nominal'!X$3,'Annual_Prices-Nominal'!$A$3:$X$3,0),FALSE)</f>
        <v>22.83</v>
      </c>
      <c r="Y296" s="38">
        <f>VLOOKUP($A296,'Annual_Prices-Nominal'!$A$4:$X$39,MATCH('Forecast-Peak_OffPeak-Nominal'!Y$3,'Annual_Prices-Nominal'!$A$3:$X$3,0),FALSE)</f>
        <v>57.226297872340432</v>
      </c>
      <c r="AA296" s="31">
        <v>5.52</v>
      </c>
      <c r="AB296" s="32">
        <v>5.07</v>
      </c>
      <c r="AC296" s="32">
        <v>4.79</v>
      </c>
      <c r="AD296" s="32">
        <v>5.44</v>
      </c>
      <c r="AE296" s="32">
        <v>5.5</v>
      </c>
      <c r="AF296" s="32">
        <v>5.29</v>
      </c>
      <c r="AG296" s="38">
        <v>0.47988098494845405</v>
      </c>
      <c r="AI296" s="32">
        <v>10.643528891755476</v>
      </c>
      <c r="AJ296" s="38">
        <v>6.0831157834295997</v>
      </c>
      <c r="AL296" s="33">
        <v>0.84457684350509177</v>
      </c>
      <c r="AM296" s="33">
        <v>1.0849645565117265</v>
      </c>
      <c r="AO296" s="34">
        <f>VLOOKUP($A296,'Annual_Prices-Nominal'!$A$4:$CH$39,MATCH('Forecast-Peak_OffPeak-Nominal'!AO$3,'Annual_Prices-Nominal'!$A$3:$CH$3,0),FALSE)</f>
        <v>2</v>
      </c>
      <c r="AP296" s="35">
        <f>VLOOKUP($A296,'Annual_Prices-Nominal'!$A$4:$CH$39,MATCH('Forecast-Peak_OffPeak-Nominal'!AP$3,'Annual_Prices-Nominal'!$A$3:$CH$3,0),FALSE)</f>
        <v>2</v>
      </c>
      <c r="AQ296" s="36">
        <f>IF(AND(MONTH($B296)&gt;=5,MONTH($B296)&lt;=9),VLOOKUP($A296,'Annual_Prices-Nominal'!$A$1:$AQ$39,MATCH('Forecast-Peak_OffPeak-Nominal'!AQ$2,'Annual_Prices-Nominal'!$A$2:$AQ$2,0),FALSE),0)</f>
        <v>365</v>
      </c>
      <c r="AR296" s="37">
        <f>IF(AND(MONTH($B296)&gt;=5,MONTH($B296)&lt;=9),VLOOKUP($A296,'Annual_Prices-Nominal'!$A$1:$AQ$39,MATCH('Forecast-Peak_OffPeak-Nominal'!AR$2,'Annual_Prices-Nominal'!$A$2:$AQ$2,0),FALSE),0)</f>
        <v>2500</v>
      </c>
      <c r="AT296" s="83">
        <f>VLOOKUP($A296,'Annual_Prices-Nominal'!$A$4:$CH$39,MATCH('Forecast-Peak_OffPeak-Nominal'!AT$3,'Annual_Prices-Nominal'!$A$3:$CH$3,0),FALSE)</f>
        <v>34.85</v>
      </c>
      <c r="AU296" s="38">
        <f>VLOOKUP($A296,'Annual_Prices-Nominal'!$A$4:$CH$39,MATCH('Forecast-Peak_OffPeak-Nominal'!AU$3,'Annual_Prices-Nominal'!$A$3:$CH$3,0),FALSE)</f>
        <v>34.85</v>
      </c>
      <c r="AV296" s="38">
        <f>VLOOKUP($A296,'Annual_Prices-Nominal'!$A$4:$CH$39,MATCH('Forecast-Peak_OffPeak-Nominal'!AV$3,'Annual_Prices-Nominal'!$A$3:$CH$3,0),FALSE)</f>
        <v>0</v>
      </c>
      <c r="AX296" s="31">
        <f t="shared" si="32"/>
        <v>9.6410414201183432</v>
      </c>
      <c r="AY296" s="32">
        <f t="shared" si="33"/>
        <v>11.246502835538752</v>
      </c>
      <c r="AZ296" s="32">
        <f t="shared" si="34"/>
        <v>11.345650283553875</v>
      </c>
      <c r="BA296" s="32">
        <f t="shared" si="35"/>
        <v>7.9200000000000008</v>
      </c>
      <c r="BB296" s="32">
        <f t="shared" si="36"/>
        <v>7.8363636363636369</v>
      </c>
      <c r="BC296" s="38">
        <f t="shared" si="37"/>
        <v>7.9044117647058814</v>
      </c>
      <c r="BE296" s="60">
        <v>280.92177120979289</v>
      </c>
      <c r="BF296" s="38">
        <v>373.20600320741124</v>
      </c>
      <c r="BH296" s="31">
        <f>VLOOKUP($A296,'Annual_Prices-Nominal'!$A:$CA,MATCH(BH$3,'Annual_Prices-Nominal'!$A$3:$CA$3,0),0)</f>
        <v>42</v>
      </c>
      <c r="BI296" s="31">
        <f>VLOOKUP($A296,'Annual_Prices-Nominal'!$A:$CA,MATCH(BI$3,'Annual_Prices-Nominal'!$A$3:$CA$3,0),0)</f>
        <v>0</v>
      </c>
      <c r="BJ296" s="32">
        <f>VLOOKUP($A296,'Annual_Prices-Nominal'!$A:$CA,MATCH(BJ$3,'Annual_Prices-Nominal'!$A$3:$CA$3,0),0)</f>
        <v>0</v>
      </c>
      <c r="BK296" s="32">
        <f>VLOOKUP($A296,'Annual_Prices-Nominal'!$A:$CA,MATCH(BK$3,'Annual_Prices-Nominal'!$A$3:$CA$3,0),0)</f>
        <v>15.983333333333235</v>
      </c>
      <c r="BL296" s="32">
        <f>VLOOKUP($A296,'Annual_Prices-Nominal'!$A:$CA,MATCH(BL$3,'Annual_Prices-Nominal'!$A$3:$CA$3,0),0)</f>
        <v>15.983333333333235</v>
      </c>
      <c r="BM296" s="32">
        <f>VLOOKUP($A296,'Annual_Prices-Nominal'!$A:$CA,MATCH(BM$3,'Annual_Prices-Nominal'!$A$3:$CA$3,0),0)</f>
        <v>4.7888095238095048</v>
      </c>
      <c r="BN296" s="32">
        <f>VLOOKUP($A296,'Annual_Prices-Nominal'!$A:$CA,MATCH(BN$3,'Annual_Prices-Nominal'!$A$3:$CA$3,0),0)</f>
        <v>4.7888095238095048</v>
      </c>
      <c r="BO296" s="32">
        <f>VLOOKUP($A296,'Annual_Prices-Nominal'!$A:$CA,MATCH(BO$3,'Annual_Prices-Nominal'!$A$3:$CA$3,0),0)</f>
        <v>4.7888095238095048</v>
      </c>
      <c r="BP296" s="32">
        <f>VLOOKUP($A296,'Annual_Prices-Nominal'!$A:$CA,MATCH(BP$3,'Annual_Prices-Nominal'!$A$3:$CA$3,0),0)</f>
        <v>4.7888095238095048</v>
      </c>
      <c r="BQ296" s="32">
        <f>VLOOKUP($A296,'Annual_Prices-Nominal'!$A:$CA,MATCH(BQ$3,'Annual_Prices-Nominal'!$A$3:$CA$3,0),0)</f>
        <v>15.983333333333235</v>
      </c>
      <c r="BR296" s="32">
        <f>VLOOKUP($A296,'Annual_Prices-Nominal'!$A:$CA,MATCH(BR$3,'Annual_Prices-Nominal'!$A$3:$CA$3,0),0)</f>
        <v>25.581666666666706</v>
      </c>
      <c r="BS296" s="32">
        <f>VLOOKUP($A296,'Annual_Prices-Nominal'!$A:$CA,MATCH(BS$3,'Annual_Prices-Nominal'!$A$3:$CA$3,0),0)</f>
        <v>23.970833333333303</v>
      </c>
      <c r="BT296" s="32">
        <f>VLOOKUP($A296,'Annual_Prices-Nominal'!$A:$CA,MATCH(BT$3,'Annual_Prices-Nominal'!$A$3:$CA$3,0),0)</f>
        <v>19.182023809523798</v>
      </c>
      <c r="BU296" s="32">
        <f>VLOOKUP($A296,'Annual_Prices-Nominal'!$A:$CA,MATCH(BU$3,'Annual_Prices-Nominal'!$A$3:$CA$3,0),0)</f>
        <v>19.182023809523798</v>
      </c>
      <c r="BV296" s="32">
        <f>VLOOKUP($A296,'Annual_Prices-Nominal'!$A:$CA,MATCH(BV$3,'Annual_Prices-Nominal'!$A$3:$CA$3,0),0)</f>
        <v>19.182023809523798</v>
      </c>
      <c r="BW296" s="32">
        <f>VLOOKUP($A296,'Annual_Prices-Nominal'!$A:$CA,MATCH(BW$3,'Annual_Prices-Nominal'!$A$3:$CA$3,0),0)</f>
        <v>18.424999999999727</v>
      </c>
      <c r="BX296" s="32">
        <f>VLOOKUP($A296,'Annual_Prices-Nominal'!$A:$CA,MATCH(BX$3,'Annual_Prices-Nominal'!$A$3:$CA$3,0),0)</f>
        <v>0.73595238095231252</v>
      </c>
      <c r="BY296" s="32">
        <f>VLOOKUP($A296,'Annual_Prices-Nominal'!$A:$CA,MATCH(BY$3,'Annual_Prices-Nominal'!$A$3:$CA$3,0),0)</f>
        <v>4.7888095238095048</v>
      </c>
      <c r="BZ296" s="32">
        <f>VLOOKUP($A296,'Annual_Prices-Nominal'!$A:$CA,MATCH(BZ$3,'Annual_Prices-Nominal'!$A$3:$CA$3,0),0)</f>
        <v>4.7888095238095048</v>
      </c>
      <c r="CA296" s="32">
        <f>VLOOKUP($A296,'Annual_Prices-Nominal'!$A:$CA,MATCH(CA$3,'Annual_Prices-Nominal'!$A$3:$CA$3,0),0)</f>
        <v>4.7660432976190634</v>
      </c>
      <c r="CB296" s="38">
        <f>VLOOKUP($A296,'Annual_Prices-Nominal'!$A:$CA,MATCH(CB$3,'Annual_Prices-Nominal'!$A$3:$CA$3,0),0)</f>
        <v>0</v>
      </c>
      <c r="CD296" s="39">
        <f>VLOOKUP($A296,GDP!$A$8:$D$50,3,0)</f>
        <v>2.0228848308720352E-2</v>
      </c>
    </row>
    <row r="297" spans="1:82" ht="14.4" x14ac:dyDescent="0.3">
      <c r="A297" s="23">
        <f t="shared" si="38"/>
        <v>2047</v>
      </c>
      <c r="B297" s="27">
        <f t="shared" si="39"/>
        <v>53844</v>
      </c>
      <c r="C297" s="31">
        <v>53.885579999999997</v>
      </c>
      <c r="D297" s="32">
        <v>45.288699999999999</v>
      </c>
      <c r="E297" s="32">
        <v>60.920319999999997</v>
      </c>
      <c r="F297" s="32">
        <v>52.246319999999997</v>
      </c>
      <c r="G297" s="32">
        <v>61.89819</v>
      </c>
      <c r="H297" s="32">
        <v>52.443629999999999</v>
      </c>
      <c r="I297" s="32">
        <v>42.82</v>
      </c>
      <c r="J297" s="32">
        <v>41.94</v>
      </c>
      <c r="K297" s="32">
        <v>42.51</v>
      </c>
      <c r="L297" s="32">
        <v>41.79</v>
      </c>
      <c r="M297" s="32">
        <v>42.06</v>
      </c>
      <c r="N297" s="32">
        <v>41.28</v>
      </c>
      <c r="P297" s="32">
        <f>VLOOKUP($A297,'Annual_Prices-Nominal'!$A$4:$X$39,MATCH('Forecast-Peak_OffPeak-Nominal'!P$3,'Annual_Prices-Nominal'!$A$3:$X$3,0),FALSE)</f>
        <v>181.59200000000001</v>
      </c>
      <c r="Q297" s="32">
        <f>VLOOKUP($A297,'Annual_Prices-Nominal'!$A$4:$X$39,MATCH('Forecast-Peak_OffPeak-Nominal'!Q$3,'Annual_Prices-Nominal'!$A$3:$X$3,0),FALSE)</f>
        <v>183.13</v>
      </c>
      <c r="R297" s="32">
        <f>VLOOKUP($A297,'Annual_Prices-Nominal'!$A$4:$X$39,MATCH('Forecast-Peak_OffPeak-Nominal'!R$3,'Annual_Prices-Nominal'!$A$3:$X$3,0),FALSE)</f>
        <v>179.87</v>
      </c>
      <c r="S297" s="32">
        <f>VLOOKUP($A297,'Annual_Prices-Nominal'!$A$4:$X$39,MATCH('Forecast-Peak_OffPeak-Nominal'!S$3,'Annual_Prices-Nominal'!$A$3:$X$3,0),FALSE)</f>
        <v>178.93</v>
      </c>
      <c r="T297" s="32">
        <f>VLOOKUP($A297,'Annual_Prices-Nominal'!$A$4:$X$39,MATCH('Forecast-Peak_OffPeak-Nominal'!T$3,'Annual_Prices-Nominal'!$A$3:$X$3,0),FALSE)</f>
        <v>60.847580836522418</v>
      </c>
      <c r="U297" s="32">
        <f>VLOOKUP($A297,'Annual_Prices-Nominal'!$A$4:$X$39,MATCH('Forecast-Peak_OffPeak-Nominal'!U$3,'Annual_Prices-Nominal'!$A$3:$X$3,0),FALSE)</f>
        <v>74.83</v>
      </c>
      <c r="V297" s="32">
        <f>VLOOKUP($A297,'Annual_Prices-Nominal'!$A$4:$X$39,MATCH('Forecast-Peak_OffPeak-Nominal'!V$3,'Annual_Prices-Nominal'!$A$3:$X$3,0),FALSE)</f>
        <v>61.121836521739127</v>
      </c>
      <c r="W297" s="32">
        <f>VLOOKUP($A297,'Annual_Prices-Nominal'!$A$4:$X$39,MATCH('Forecast-Peak_OffPeak-Nominal'!W$3,'Annual_Prices-Nominal'!$A$3:$X$3,0),FALSE)</f>
        <v>26.6</v>
      </c>
      <c r="X297" s="32">
        <f>VLOOKUP($A297,'Annual_Prices-Nominal'!$A$4:$X$39,MATCH('Forecast-Peak_OffPeak-Nominal'!X$3,'Annual_Prices-Nominal'!$A$3:$X$3,0),FALSE)</f>
        <v>22.83</v>
      </c>
      <c r="Y297" s="38">
        <f>VLOOKUP($A297,'Annual_Prices-Nominal'!$A$4:$X$39,MATCH('Forecast-Peak_OffPeak-Nominal'!Y$3,'Annual_Prices-Nominal'!$A$3:$X$3,0),FALSE)</f>
        <v>57.226297872340432</v>
      </c>
      <c r="AA297" s="31">
        <v>5.49</v>
      </c>
      <c r="AB297" s="32">
        <v>4.8</v>
      </c>
      <c r="AC297" s="32">
        <v>5.1100000000000003</v>
      </c>
      <c r="AD297" s="32">
        <v>5.17</v>
      </c>
      <c r="AE297" s="32">
        <v>5.49</v>
      </c>
      <c r="AF297" s="32">
        <v>4.97</v>
      </c>
      <c r="AG297" s="38">
        <v>0.47988098494845405</v>
      </c>
      <c r="AI297" s="32">
        <v>10.616019830324579</v>
      </c>
      <c r="AJ297" s="38">
        <v>6.0556067219987</v>
      </c>
      <c r="AL297" s="33">
        <v>0.84883821232381829</v>
      </c>
      <c r="AM297" s="33">
        <v>1.089225925330453</v>
      </c>
      <c r="AO297" s="34">
        <f>VLOOKUP($A297,'Annual_Prices-Nominal'!$A$4:$CH$39,MATCH('Forecast-Peak_OffPeak-Nominal'!AO$3,'Annual_Prices-Nominal'!$A$3:$CH$3,0),FALSE)</f>
        <v>2</v>
      </c>
      <c r="AP297" s="35">
        <f>VLOOKUP($A297,'Annual_Prices-Nominal'!$A$4:$CH$39,MATCH('Forecast-Peak_OffPeak-Nominal'!AP$3,'Annual_Prices-Nominal'!$A$3:$CH$3,0),FALSE)</f>
        <v>2</v>
      </c>
      <c r="AQ297" s="36">
        <f>IF(AND(MONTH($B297)&gt;=5,MONTH($B297)&lt;=9),VLOOKUP($A297,'Annual_Prices-Nominal'!$A$1:$AQ$39,MATCH('Forecast-Peak_OffPeak-Nominal'!AQ$2,'Annual_Prices-Nominal'!$A$2:$AQ$2,0),FALSE),0)</f>
        <v>365</v>
      </c>
      <c r="AR297" s="37">
        <f>IF(AND(MONTH($B297)&gt;=5,MONTH($B297)&lt;=9),VLOOKUP($A297,'Annual_Prices-Nominal'!$A$1:$AQ$39,MATCH('Forecast-Peak_OffPeak-Nominal'!AR$2,'Annual_Prices-Nominal'!$A$2:$AQ$2,0),FALSE),0)</f>
        <v>2500</v>
      </c>
      <c r="AT297" s="83">
        <f>VLOOKUP($A297,'Annual_Prices-Nominal'!$A$4:$CH$39,MATCH('Forecast-Peak_OffPeak-Nominal'!AT$3,'Annual_Prices-Nominal'!$A$3:$CH$3,0),FALSE)</f>
        <v>34.85</v>
      </c>
      <c r="AU297" s="38">
        <f>VLOOKUP($A297,'Annual_Prices-Nominal'!$A$4:$CH$39,MATCH('Forecast-Peak_OffPeak-Nominal'!AU$3,'Annual_Prices-Nominal'!$A$3:$CH$3,0),FALSE)</f>
        <v>34.85</v>
      </c>
      <c r="AV297" s="38">
        <f>VLOOKUP($A297,'Annual_Prices-Nominal'!$A$4:$CH$39,MATCH('Forecast-Peak_OffPeak-Nominal'!AV$3,'Annual_Prices-Nominal'!$A$3:$CH$3,0),FALSE)</f>
        <v>0</v>
      </c>
      <c r="AX297" s="31">
        <f t="shared" si="32"/>
        <v>11.226162499999999</v>
      </c>
      <c r="AY297" s="32">
        <f t="shared" si="33"/>
        <v>12.257609657947686</v>
      </c>
      <c r="AZ297" s="32">
        <f t="shared" si="34"/>
        <v>12.454364185110665</v>
      </c>
      <c r="BA297" s="32">
        <f t="shared" si="35"/>
        <v>7.7996357012750455</v>
      </c>
      <c r="BB297" s="32">
        <f t="shared" si="36"/>
        <v>7.7431693989071029</v>
      </c>
      <c r="BC297" s="38">
        <f t="shared" si="37"/>
        <v>8.1353965183752415</v>
      </c>
      <c r="BE297" s="60">
        <v>280.92177120979289</v>
      </c>
      <c r="BF297" s="38">
        <v>373.20600320741124</v>
      </c>
      <c r="BH297" s="31">
        <f>VLOOKUP($A297,'Annual_Prices-Nominal'!$A:$CA,MATCH(BH$3,'Annual_Prices-Nominal'!$A$3:$CA$3,0),0)</f>
        <v>42</v>
      </c>
      <c r="BI297" s="31">
        <f>VLOOKUP($A297,'Annual_Prices-Nominal'!$A:$CA,MATCH(BI$3,'Annual_Prices-Nominal'!$A$3:$CA$3,0),0)</f>
        <v>0</v>
      </c>
      <c r="BJ297" s="32">
        <f>VLOOKUP($A297,'Annual_Prices-Nominal'!$A:$CA,MATCH(BJ$3,'Annual_Prices-Nominal'!$A$3:$CA$3,0),0)</f>
        <v>0</v>
      </c>
      <c r="BK297" s="32">
        <f>VLOOKUP($A297,'Annual_Prices-Nominal'!$A:$CA,MATCH(BK$3,'Annual_Prices-Nominal'!$A$3:$CA$3,0),0)</f>
        <v>15.983333333333235</v>
      </c>
      <c r="BL297" s="32">
        <f>VLOOKUP($A297,'Annual_Prices-Nominal'!$A:$CA,MATCH(BL$3,'Annual_Prices-Nominal'!$A$3:$CA$3,0),0)</f>
        <v>15.983333333333235</v>
      </c>
      <c r="BM297" s="32">
        <f>VLOOKUP($A297,'Annual_Prices-Nominal'!$A:$CA,MATCH(BM$3,'Annual_Prices-Nominal'!$A$3:$CA$3,0),0)</f>
        <v>4.7888095238095048</v>
      </c>
      <c r="BN297" s="32">
        <f>VLOOKUP($A297,'Annual_Prices-Nominal'!$A:$CA,MATCH(BN$3,'Annual_Prices-Nominal'!$A$3:$CA$3,0),0)</f>
        <v>4.7888095238095048</v>
      </c>
      <c r="BO297" s="32">
        <f>VLOOKUP($A297,'Annual_Prices-Nominal'!$A:$CA,MATCH(BO$3,'Annual_Prices-Nominal'!$A$3:$CA$3,0),0)</f>
        <v>4.7888095238095048</v>
      </c>
      <c r="BP297" s="32">
        <f>VLOOKUP($A297,'Annual_Prices-Nominal'!$A:$CA,MATCH(BP$3,'Annual_Prices-Nominal'!$A$3:$CA$3,0),0)</f>
        <v>4.7888095238095048</v>
      </c>
      <c r="BQ297" s="32">
        <f>VLOOKUP($A297,'Annual_Prices-Nominal'!$A:$CA,MATCH(BQ$3,'Annual_Prices-Nominal'!$A$3:$CA$3,0),0)</f>
        <v>15.983333333333235</v>
      </c>
      <c r="BR297" s="32">
        <f>VLOOKUP($A297,'Annual_Prices-Nominal'!$A:$CA,MATCH(BR$3,'Annual_Prices-Nominal'!$A$3:$CA$3,0),0)</f>
        <v>25.581666666666706</v>
      </c>
      <c r="BS297" s="32">
        <f>VLOOKUP($A297,'Annual_Prices-Nominal'!$A:$CA,MATCH(BS$3,'Annual_Prices-Nominal'!$A$3:$CA$3,0),0)</f>
        <v>23.970833333333303</v>
      </c>
      <c r="BT297" s="32">
        <f>VLOOKUP($A297,'Annual_Prices-Nominal'!$A:$CA,MATCH(BT$3,'Annual_Prices-Nominal'!$A$3:$CA$3,0),0)</f>
        <v>19.182023809523798</v>
      </c>
      <c r="BU297" s="32">
        <f>VLOOKUP($A297,'Annual_Prices-Nominal'!$A:$CA,MATCH(BU$3,'Annual_Prices-Nominal'!$A$3:$CA$3,0),0)</f>
        <v>19.182023809523798</v>
      </c>
      <c r="BV297" s="32">
        <f>VLOOKUP($A297,'Annual_Prices-Nominal'!$A:$CA,MATCH(BV$3,'Annual_Prices-Nominal'!$A$3:$CA$3,0),0)</f>
        <v>19.182023809523798</v>
      </c>
      <c r="BW297" s="32">
        <f>VLOOKUP($A297,'Annual_Prices-Nominal'!$A:$CA,MATCH(BW$3,'Annual_Prices-Nominal'!$A$3:$CA$3,0),0)</f>
        <v>18.424999999999727</v>
      </c>
      <c r="BX297" s="32">
        <f>VLOOKUP($A297,'Annual_Prices-Nominal'!$A:$CA,MATCH(BX$3,'Annual_Prices-Nominal'!$A$3:$CA$3,0),0)</f>
        <v>0.73595238095231252</v>
      </c>
      <c r="BY297" s="32">
        <f>VLOOKUP($A297,'Annual_Prices-Nominal'!$A:$CA,MATCH(BY$3,'Annual_Prices-Nominal'!$A$3:$CA$3,0),0)</f>
        <v>4.7888095238095048</v>
      </c>
      <c r="BZ297" s="32">
        <f>VLOOKUP($A297,'Annual_Prices-Nominal'!$A:$CA,MATCH(BZ$3,'Annual_Prices-Nominal'!$A$3:$CA$3,0),0)</f>
        <v>4.7888095238095048</v>
      </c>
      <c r="CA297" s="32">
        <f>VLOOKUP($A297,'Annual_Prices-Nominal'!$A:$CA,MATCH(CA$3,'Annual_Prices-Nominal'!$A$3:$CA$3,0),0)</f>
        <v>4.7660432976190634</v>
      </c>
      <c r="CB297" s="38">
        <f>VLOOKUP($A297,'Annual_Prices-Nominal'!$A:$CA,MATCH(CB$3,'Annual_Prices-Nominal'!$A$3:$CA$3,0),0)</f>
        <v>0</v>
      </c>
      <c r="CD297" s="39">
        <f>VLOOKUP($A297,GDP!$A$8:$D$50,3,0)</f>
        <v>2.0228848308720352E-2</v>
      </c>
    </row>
    <row r="298" spans="1:82" ht="14.4" x14ac:dyDescent="0.3">
      <c r="A298" s="23">
        <f t="shared" si="38"/>
        <v>2047</v>
      </c>
      <c r="B298" s="27">
        <f t="shared" si="39"/>
        <v>53874</v>
      </c>
      <c r="C298" s="31">
        <v>61.495570000000001</v>
      </c>
      <c r="D298" s="32">
        <v>50.641460000000002</v>
      </c>
      <c r="E298" s="32">
        <v>72.145319999999998</v>
      </c>
      <c r="F298" s="32">
        <v>60.175130000000003</v>
      </c>
      <c r="G298" s="32">
        <v>73.635859999999994</v>
      </c>
      <c r="H298" s="32">
        <v>60.672939999999997</v>
      </c>
      <c r="I298" s="32">
        <v>42.94</v>
      </c>
      <c r="J298" s="32">
        <v>42.2</v>
      </c>
      <c r="K298" s="32">
        <v>42.11</v>
      </c>
      <c r="L298" s="32">
        <v>41.73</v>
      </c>
      <c r="M298" s="32">
        <v>42.12</v>
      </c>
      <c r="N298" s="32">
        <v>41.76</v>
      </c>
      <c r="P298" s="32">
        <f>VLOOKUP($A298,'Annual_Prices-Nominal'!$A$4:$X$39,MATCH('Forecast-Peak_OffPeak-Nominal'!P$3,'Annual_Prices-Nominal'!$A$3:$X$3,0),FALSE)</f>
        <v>181.59200000000001</v>
      </c>
      <c r="Q298" s="32">
        <f>VLOOKUP($A298,'Annual_Prices-Nominal'!$A$4:$X$39,MATCH('Forecast-Peak_OffPeak-Nominal'!Q$3,'Annual_Prices-Nominal'!$A$3:$X$3,0),FALSE)</f>
        <v>183.13</v>
      </c>
      <c r="R298" s="32">
        <f>VLOOKUP($A298,'Annual_Prices-Nominal'!$A$4:$X$39,MATCH('Forecast-Peak_OffPeak-Nominal'!R$3,'Annual_Prices-Nominal'!$A$3:$X$3,0),FALSE)</f>
        <v>179.87</v>
      </c>
      <c r="S298" s="32">
        <f>VLOOKUP($A298,'Annual_Prices-Nominal'!$A$4:$X$39,MATCH('Forecast-Peak_OffPeak-Nominal'!S$3,'Annual_Prices-Nominal'!$A$3:$X$3,0),FALSE)</f>
        <v>178.93</v>
      </c>
      <c r="T298" s="32">
        <f>VLOOKUP($A298,'Annual_Prices-Nominal'!$A$4:$X$39,MATCH('Forecast-Peak_OffPeak-Nominal'!T$3,'Annual_Prices-Nominal'!$A$3:$X$3,0),FALSE)</f>
        <v>60.847580836522418</v>
      </c>
      <c r="U298" s="32">
        <f>VLOOKUP($A298,'Annual_Prices-Nominal'!$A$4:$X$39,MATCH('Forecast-Peak_OffPeak-Nominal'!U$3,'Annual_Prices-Nominal'!$A$3:$X$3,0),FALSE)</f>
        <v>74.83</v>
      </c>
      <c r="V298" s="32">
        <f>VLOOKUP($A298,'Annual_Prices-Nominal'!$A$4:$X$39,MATCH('Forecast-Peak_OffPeak-Nominal'!V$3,'Annual_Prices-Nominal'!$A$3:$X$3,0),FALSE)</f>
        <v>61.121836521739127</v>
      </c>
      <c r="W298" s="32">
        <f>VLOOKUP($A298,'Annual_Prices-Nominal'!$A$4:$X$39,MATCH('Forecast-Peak_OffPeak-Nominal'!W$3,'Annual_Prices-Nominal'!$A$3:$X$3,0),FALSE)</f>
        <v>26.6</v>
      </c>
      <c r="X298" s="32">
        <f>VLOOKUP($A298,'Annual_Prices-Nominal'!$A$4:$X$39,MATCH('Forecast-Peak_OffPeak-Nominal'!X$3,'Annual_Prices-Nominal'!$A$3:$X$3,0),FALSE)</f>
        <v>22.83</v>
      </c>
      <c r="Y298" s="38">
        <f>VLOOKUP($A298,'Annual_Prices-Nominal'!$A$4:$X$39,MATCH('Forecast-Peak_OffPeak-Nominal'!Y$3,'Annual_Prices-Nominal'!$A$3:$X$3,0),FALSE)</f>
        <v>57.226297872340432</v>
      </c>
      <c r="AA298" s="31">
        <v>5.48</v>
      </c>
      <c r="AB298" s="32">
        <v>5.1100000000000003</v>
      </c>
      <c r="AC298" s="32">
        <v>5.04</v>
      </c>
      <c r="AD298" s="32">
        <v>5.48</v>
      </c>
      <c r="AE298" s="32">
        <v>5.46</v>
      </c>
      <c r="AF298" s="32">
        <v>5.2</v>
      </c>
      <c r="AG298" s="38">
        <v>0.47988098494845405</v>
      </c>
      <c r="AI298" s="32">
        <v>10.601930681539667</v>
      </c>
      <c r="AJ298" s="38">
        <v>6.04151757321379</v>
      </c>
      <c r="AL298" s="33">
        <v>0.84129941247337781</v>
      </c>
      <c r="AM298" s="33">
        <v>1.0816871254800127</v>
      </c>
      <c r="AO298" s="34">
        <f>VLOOKUP($A298,'Annual_Prices-Nominal'!$A$4:$CH$39,MATCH('Forecast-Peak_OffPeak-Nominal'!AO$3,'Annual_Prices-Nominal'!$A$3:$CH$3,0),FALSE)</f>
        <v>2</v>
      </c>
      <c r="AP298" s="35">
        <f>VLOOKUP($A298,'Annual_Prices-Nominal'!$A$4:$CH$39,MATCH('Forecast-Peak_OffPeak-Nominal'!AP$3,'Annual_Prices-Nominal'!$A$3:$CH$3,0),FALSE)</f>
        <v>2</v>
      </c>
      <c r="AQ298" s="36">
        <f>IF(AND(MONTH($B298)&gt;=5,MONTH($B298)&lt;=9),VLOOKUP($A298,'Annual_Prices-Nominal'!$A$1:$AQ$39,MATCH('Forecast-Peak_OffPeak-Nominal'!AQ$2,'Annual_Prices-Nominal'!$A$2:$AQ$2,0),FALSE),0)</f>
        <v>365</v>
      </c>
      <c r="AR298" s="37">
        <f>IF(AND(MONTH($B298)&gt;=5,MONTH($B298)&lt;=9),VLOOKUP($A298,'Annual_Prices-Nominal'!$A$1:$AQ$39,MATCH('Forecast-Peak_OffPeak-Nominal'!AR$2,'Annual_Prices-Nominal'!$A$2:$AQ$2,0),FALSE),0)</f>
        <v>2500</v>
      </c>
      <c r="AT298" s="83">
        <f>VLOOKUP($A298,'Annual_Prices-Nominal'!$A$4:$CH$39,MATCH('Forecast-Peak_OffPeak-Nominal'!AT$3,'Annual_Prices-Nominal'!$A$3:$CH$3,0),FALSE)</f>
        <v>34.85</v>
      </c>
      <c r="AU298" s="38">
        <f>VLOOKUP($A298,'Annual_Prices-Nominal'!$A$4:$CH$39,MATCH('Forecast-Peak_OffPeak-Nominal'!AU$3,'Annual_Prices-Nominal'!$A$3:$CH$3,0),FALSE)</f>
        <v>34.85</v>
      </c>
      <c r="AV298" s="38">
        <f>VLOOKUP($A298,'Annual_Prices-Nominal'!$A$4:$CH$39,MATCH('Forecast-Peak_OffPeak-Nominal'!AV$3,'Annual_Prices-Nominal'!$A$3:$CH$3,0),FALSE)</f>
        <v>0</v>
      </c>
      <c r="AX298" s="31">
        <f t="shared" si="32"/>
        <v>12.034358121330724</v>
      </c>
      <c r="AY298" s="32">
        <f t="shared" si="33"/>
        <v>13.874099999999999</v>
      </c>
      <c r="AZ298" s="32">
        <f t="shared" si="34"/>
        <v>14.160742307692306</v>
      </c>
      <c r="BA298" s="32">
        <f t="shared" si="35"/>
        <v>7.8644688644688641</v>
      </c>
      <c r="BB298" s="32">
        <f t="shared" si="36"/>
        <v>7.7124542124542126</v>
      </c>
      <c r="BC298" s="38">
        <f t="shared" si="37"/>
        <v>7.6861313868613124</v>
      </c>
      <c r="BE298" s="60">
        <v>280.92177120979289</v>
      </c>
      <c r="BF298" s="38">
        <v>373.20600320741124</v>
      </c>
      <c r="BH298" s="31">
        <f>VLOOKUP($A298,'Annual_Prices-Nominal'!$A:$CA,MATCH(BH$3,'Annual_Prices-Nominal'!$A$3:$CA$3,0),0)</f>
        <v>42</v>
      </c>
      <c r="BI298" s="31">
        <f>VLOOKUP($A298,'Annual_Prices-Nominal'!$A:$CA,MATCH(BI$3,'Annual_Prices-Nominal'!$A$3:$CA$3,0),0)</f>
        <v>0</v>
      </c>
      <c r="BJ298" s="32">
        <f>VLOOKUP($A298,'Annual_Prices-Nominal'!$A:$CA,MATCH(BJ$3,'Annual_Prices-Nominal'!$A$3:$CA$3,0),0)</f>
        <v>0</v>
      </c>
      <c r="BK298" s="32">
        <f>VLOOKUP($A298,'Annual_Prices-Nominal'!$A:$CA,MATCH(BK$3,'Annual_Prices-Nominal'!$A$3:$CA$3,0),0)</f>
        <v>15.983333333333235</v>
      </c>
      <c r="BL298" s="32">
        <f>VLOOKUP($A298,'Annual_Prices-Nominal'!$A:$CA,MATCH(BL$3,'Annual_Prices-Nominal'!$A$3:$CA$3,0),0)</f>
        <v>15.983333333333235</v>
      </c>
      <c r="BM298" s="32">
        <f>VLOOKUP($A298,'Annual_Prices-Nominal'!$A:$CA,MATCH(BM$3,'Annual_Prices-Nominal'!$A$3:$CA$3,0),0)</f>
        <v>4.7888095238095048</v>
      </c>
      <c r="BN298" s="32">
        <f>VLOOKUP($A298,'Annual_Prices-Nominal'!$A:$CA,MATCH(BN$3,'Annual_Prices-Nominal'!$A$3:$CA$3,0),0)</f>
        <v>4.7888095238095048</v>
      </c>
      <c r="BO298" s="32">
        <f>VLOOKUP($A298,'Annual_Prices-Nominal'!$A:$CA,MATCH(BO$3,'Annual_Prices-Nominal'!$A$3:$CA$3,0),0)</f>
        <v>4.7888095238095048</v>
      </c>
      <c r="BP298" s="32">
        <f>VLOOKUP($A298,'Annual_Prices-Nominal'!$A:$CA,MATCH(BP$3,'Annual_Prices-Nominal'!$A$3:$CA$3,0),0)</f>
        <v>4.7888095238095048</v>
      </c>
      <c r="BQ298" s="32">
        <f>VLOOKUP($A298,'Annual_Prices-Nominal'!$A:$CA,MATCH(BQ$3,'Annual_Prices-Nominal'!$A$3:$CA$3,0),0)</f>
        <v>15.983333333333235</v>
      </c>
      <c r="BR298" s="32">
        <f>VLOOKUP($A298,'Annual_Prices-Nominal'!$A:$CA,MATCH(BR$3,'Annual_Prices-Nominal'!$A$3:$CA$3,0),0)</f>
        <v>25.581666666666706</v>
      </c>
      <c r="BS298" s="32">
        <f>VLOOKUP($A298,'Annual_Prices-Nominal'!$A:$CA,MATCH(BS$3,'Annual_Prices-Nominal'!$A$3:$CA$3,0),0)</f>
        <v>23.970833333333303</v>
      </c>
      <c r="BT298" s="32">
        <f>VLOOKUP($A298,'Annual_Prices-Nominal'!$A:$CA,MATCH(BT$3,'Annual_Prices-Nominal'!$A$3:$CA$3,0),0)</f>
        <v>19.182023809523798</v>
      </c>
      <c r="BU298" s="32">
        <f>VLOOKUP($A298,'Annual_Prices-Nominal'!$A:$CA,MATCH(BU$3,'Annual_Prices-Nominal'!$A$3:$CA$3,0),0)</f>
        <v>19.182023809523798</v>
      </c>
      <c r="BV298" s="32">
        <f>VLOOKUP($A298,'Annual_Prices-Nominal'!$A:$CA,MATCH(BV$3,'Annual_Prices-Nominal'!$A$3:$CA$3,0),0)</f>
        <v>19.182023809523798</v>
      </c>
      <c r="BW298" s="32">
        <f>VLOOKUP($A298,'Annual_Prices-Nominal'!$A:$CA,MATCH(BW$3,'Annual_Prices-Nominal'!$A$3:$CA$3,0),0)</f>
        <v>18.424999999999727</v>
      </c>
      <c r="BX298" s="32">
        <f>VLOOKUP($A298,'Annual_Prices-Nominal'!$A:$CA,MATCH(BX$3,'Annual_Prices-Nominal'!$A$3:$CA$3,0),0)</f>
        <v>0.73595238095231252</v>
      </c>
      <c r="BY298" s="32">
        <f>VLOOKUP($A298,'Annual_Prices-Nominal'!$A:$CA,MATCH(BY$3,'Annual_Prices-Nominal'!$A$3:$CA$3,0),0)</f>
        <v>4.7888095238095048</v>
      </c>
      <c r="BZ298" s="32">
        <f>VLOOKUP($A298,'Annual_Prices-Nominal'!$A:$CA,MATCH(BZ$3,'Annual_Prices-Nominal'!$A$3:$CA$3,0),0)</f>
        <v>4.7888095238095048</v>
      </c>
      <c r="CA298" s="32">
        <f>VLOOKUP($A298,'Annual_Prices-Nominal'!$A:$CA,MATCH(CA$3,'Annual_Prices-Nominal'!$A$3:$CA$3,0),0)</f>
        <v>4.7660432976190634</v>
      </c>
      <c r="CB298" s="38">
        <f>VLOOKUP($A298,'Annual_Prices-Nominal'!$A:$CA,MATCH(CB$3,'Annual_Prices-Nominal'!$A$3:$CA$3,0),0)</f>
        <v>0</v>
      </c>
      <c r="CD298" s="39">
        <f>VLOOKUP($A298,GDP!$A$8:$D$50,3,0)</f>
        <v>2.0228848308720352E-2</v>
      </c>
    </row>
    <row r="299" spans="1:82" ht="14.4" x14ac:dyDescent="0.3">
      <c r="A299" s="23">
        <f t="shared" si="38"/>
        <v>2047</v>
      </c>
      <c r="B299" s="27">
        <f t="shared" si="39"/>
        <v>53905</v>
      </c>
      <c r="C299" s="31">
        <v>56.796750000000003</v>
      </c>
      <c r="D299" s="32">
        <v>48.092730000000003</v>
      </c>
      <c r="E299" s="32">
        <v>61.192210000000003</v>
      </c>
      <c r="F299" s="32">
        <v>54.511760000000002</v>
      </c>
      <c r="G299" s="32">
        <v>62.84498</v>
      </c>
      <c r="H299" s="32">
        <v>55.002679999999998</v>
      </c>
      <c r="I299" s="32">
        <v>41.74</v>
      </c>
      <c r="J299" s="32">
        <v>41.43</v>
      </c>
      <c r="K299" s="32">
        <v>41.09</v>
      </c>
      <c r="L299" s="32">
        <v>40.98</v>
      </c>
      <c r="M299" s="32">
        <v>41.46</v>
      </c>
      <c r="N299" s="32">
        <v>41.38</v>
      </c>
      <c r="P299" s="32">
        <f>VLOOKUP($A299,'Annual_Prices-Nominal'!$A$4:$X$39,MATCH('Forecast-Peak_OffPeak-Nominal'!P$3,'Annual_Prices-Nominal'!$A$3:$X$3,0),FALSE)</f>
        <v>181.59200000000001</v>
      </c>
      <c r="Q299" s="32">
        <f>VLOOKUP($A299,'Annual_Prices-Nominal'!$A$4:$X$39,MATCH('Forecast-Peak_OffPeak-Nominal'!Q$3,'Annual_Prices-Nominal'!$A$3:$X$3,0),FALSE)</f>
        <v>183.13</v>
      </c>
      <c r="R299" s="32">
        <f>VLOOKUP($A299,'Annual_Prices-Nominal'!$A$4:$X$39,MATCH('Forecast-Peak_OffPeak-Nominal'!R$3,'Annual_Prices-Nominal'!$A$3:$X$3,0),FALSE)</f>
        <v>179.87</v>
      </c>
      <c r="S299" s="32">
        <f>VLOOKUP($A299,'Annual_Prices-Nominal'!$A$4:$X$39,MATCH('Forecast-Peak_OffPeak-Nominal'!S$3,'Annual_Prices-Nominal'!$A$3:$X$3,0),FALSE)</f>
        <v>178.93</v>
      </c>
      <c r="T299" s="32">
        <f>VLOOKUP($A299,'Annual_Prices-Nominal'!$A$4:$X$39,MATCH('Forecast-Peak_OffPeak-Nominal'!T$3,'Annual_Prices-Nominal'!$A$3:$X$3,0),FALSE)</f>
        <v>60.847580836522418</v>
      </c>
      <c r="U299" s="32">
        <f>VLOOKUP($A299,'Annual_Prices-Nominal'!$A$4:$X$39,MATCH('Forecast-Peak_OffPeak-Nominal'!U$3,'Annual_Prices-Nominal'!$A$3:$X$3,0),FALSE)</f>
        <v>74.83</v>
      </c>
      <c r="V299" s="32">
        <f>VLOOKUP($A299,'Annual_Prices-Nominal'!$A$4:$X$39,MATCH('Forecast-Peak_OffPeak-Nominal'!V$3,'Annual_Prices-Nominal'!$A$3:$X$3,0),FALSE)</f>
        <v>61.121836521739127</v>
      </c>
      <c r="W299" s="32">
        <f>VLOOKUP($A299,'Annual_Prices-Nominal'!$A$4:$X$39,MATCH('Forecast-Peak_OffPeak-Nominal'!W$3,'Annual_Prices-Nominal'!$A$3:$X$3,0),FALSE)</f>
        <v>26.6</v>
      </c>
      <c r="X299" s="32">
        <f>VLOOKUP($A299,'Annual_Prices-Nominal'!$A$4:$X$39,MATCH('Forecast-Peak_OffPeak-Nominal'!X$3,'Annual_Prices-Nominal'!$A$3:$X$3,0),FALSE)</f>
        <v>22.83</v>
      </c>
      <c r="Y299" s="38">
        <f>VLOOKUP($A299,'Annual_Prices-Nominal'!$A$4:$X$39,MATCH('Forecast-Peak_OffPeak-Nominal'!Y$3,'Annual_Prices-Nominal'!$A$3:$X$3,0),FALSE)</f>
        <v>57.226297872340432</v>
      </c>
      <c r="AA299" s="31">
        <v>5.41</v>
      </c>
      <c r="AB299" s="32">
        <v>5.01</v>
      </c>
      <c r="AC299" s="32">
        <v>4.9800000000000004</v>
      </c>
      <c r="AD299" s="32">
        <v>5.38</v>
      </c>
      <c r="AE299" s="32">
        <v>5.41</v>
      </c>
      <c r="AF299" s="32">
        <v>5.14</v>
      </c>
      <c r="AG299" s="38">
        <v>0.47988098494845405</v>
      </c>
      <c r="AI299" s="32">
        <v>10.534670971058947</v>
      </c>
      <c r="AJ299" s="38">
        <v>5.9742578627330696</v>
      </c>
      <c r="AL299" s="33">
        <v>0.8500073256888262</v>
      </c>
      <c r="AM299" s="33">
        <v>1.0903950386954611</v>
      </c>
      <c r="AO299" s="34">
        <f>VLOOKUP($A299,'Annual_Prices-Nominal'!$A$4:$CH$39,MATCH('Forecast-Peak_OffPeak-Nominal'!AO$3,'Annual_Prices-Nominal'!$A$3:$CH$3,0),FALSE)</f>
        <v>2</v>
      </c>
      <c r="AP299" s="35">
        <f>VLOOKUP($A299,'Annual_Prices-Nominal'!$A$4:$CH$39,MATCH('Forecast-Peak_OffPeak-Nominal'!AP$3,'Annual_Prices-Nominal'!$A$3:$CH$3,0),FALSE)</f>
        <v>2</v>
      </c>
      <c r="AQ299" s="36">
        <f>IF(AND(MONTH($B299)&gt;=5,MONTH($B299)&lt;=9),VLOOKUP($A299,'Annual_Prices-Nominal'!$A$1:$AQ$39,MATCH('Forecast-Peak_OffPeak-Nominal'!AQ$2,'Annual_Prices-Nominal'!$A$2:$AQ$2,0),FALSE),0)</f>
        <v>365</v>
      </c>
      <c r="AR299" s="37">
        <f>IF(AND(MONTH($B299)&gt;=5,MONTH($B299)&lt;=9),VLOOKUP($A299,'Annual_Prices-Nominal'!$A$1:$AQ$39,MATCH('Forecast-Peak_OffPeak-Nominal'!AR$2,'Annual_Prices-Nominal'!$A$2:$AQ$2,0),FALSE),0)</f>
        <v>2500</v>
      </c>
      <c r="AT299" s="83">
        <f>VLOOKUP($A299,'Annual_Prices-Nominal'!$A$4:$CH$39,MATCH('Forecast-Peak_OffPeak-Nominal'!AT$3,'Annual_Prices-Nominal'!$A$3:$CH$3,0),FALSE)</f>
        <v>34.85</v>
      </c>
      <c r="AU299" s="38">
        <f>VLOOKUP($A299,'Annual_Prices-Nominal'!$A$4:$CH$39,MATCH('Forecast-Peak_OffPeak-Nominal'!AU$3,'Annual_Prices-Nominal'!$A$3:$CH$3,0),FALSE)</f>
        <v>34.85</v>
      </c>
      <c r="AV299" s="38">
        <f>VLOOKUP($A299,'Annual_Prices-Nominal'!$A$4:$CH$39,MATCH('Forecast-Peak_OffPeak-Nominal'!AV$3,'Annual_Prices-Nominal'!$A$3:$CH$3,0),FALSE)</f>
        <v>0</v>
      </c>
      <c r="AX299" s="31">
        <f t="shared" si="32"/>
        <v>11.336676646706588</v>
      </c>
      <c r="AY299" s="32">
        <f t="shared" si="33"/>
        <v>11.905099221789884</v>
      </c>
      <c r="AZ299" s="32">
        <f t="shared" si="34"/>
        <v>12.226649805447472</v>
      </c>
      <c r="BA299" s="32">
        <f t="shared" si="35"/>
        <v>7.715341959334566</v>
      </c>
      <c r="BB299" s="32">
        <f t="shared" si="36"/>
        <v>7.5951940850277273</v>
      </c>
      <c r="BC299" s="38">
        <f t="shared" si="37"/>
        <v>7.7063197026022312</v>
      </c>
      <c r="BE299" s="60">
        <v>280.92177120979289</v>
      </c>
      <c r="BF299" s="38">
        <v>373.20600320741124</v>
      </c>
      <c r="BH299" s="31">
        <f>VLOOKUP($A299,'Annual_Prices-Nominal'!$A:$CA,MATCH(BH$3,'Annual_Prices-Nominal'!$A$3:$CA$3,0),0)</f>
        <v>42</v>
      </c>
      <c r="BI299" s="31">
        <f>VLOOKUP($A299,'Annual_Prices-Nominal'!$A:$CA,MATCH(BI$3,'Annual_Prices-Nominal'!$A$3:$CA$3,0),0)</f>
        <v>0</v>
      </c>
      <c r="BJ299" s="32">
        <f>VLOOKUP($A299,'Annual_Prices-Nominal'!$A:$CA,MATCH(BJ$3,'Annual_Prices-Nominal'!$A$3:$CA$3,0),0)</f>
        <v>0</v>
      </c>
      <c r="BK299" s="32">
        <f>VLOOKUP($A299,'Annual_Prices-Nominal'!$A:$CA,MATCH(BK$3,'Annual_Prices-Nominal'!$A$3:$CA$3,0),0)</f>
        <v>15.983333333333235</v>
      </c>
      <c r="BL299" s="32">
        <f>VLOOKUP($A299,'Annual_Prices-Nominal'!$A:$CA,MATCH(BL$3,'Annual_Prices-Nominal'!$A$3:$CA$3,0),0)</f>
        <v>15.983333333333235</v>
      </c>
      <c r="BM299" s="32">
        <f>VLOOKUP($A299,'Annual_Prices-Nominal'!$A:$CA,MATCH(BM$3,'Annual_Prices-Nominal'!$A$3:$CA$3,0),0)</f>
        <v>4.7888095238095048</v>
      </c>
      <c r="BN299" s="32">
        <f>VLOOKUP($A299,'Annual_Prices-Nominal'!$A:$CA,MATCH(BN$3,'Annual_Prices-Nominal'!$A$3:$CA$3,0),0)</f>
        <v>4.7888095238095048</v>
      </c>
      <c r="BO299" s="32">
        <f>VLOOKUP($A299,'Annual_Prices-Nominal'!$A:$CA,MATCH(BO$3,'Annual_Prices-Nominal'!$A$3:$CA$3,0),0)</f>
        <v>4.7888095238095048</v>
      </c>
      <c r="BP299" s="32">
        <f>VLOOKUP($A299,'Annual_Prices-Nominal'!$A:$CA,MATCH(BP$3,'Annual_Prices-Nominal'!$A$3:$CA$3,0),0)</f>
        <v>4.7888095238095048</v>
      </c>
      <c r="BQ299" s="32">
        <f>VLOOKUP($A299,'Annual_Prices-Nominal'!$A:$CA,MATCH(BQ$3,'Annual_Prices-Nominal'!$A$3:$CA$3,0),0)</f>
        <v>15.983333333333235</v>
      </c>
      <c r="BR299" s="32">
        <f>VLOOKUP($A299,'Annual_Prices-Nominal'!$A:$CA,MATCH(BR$3,'Annual_Prices-Nominal'!$A$3:$CA$3,0),0)</f>
        <v>25.581666666666706</v>
      </c>
      <c r="BS299" s="32">
        <f>VLOOKUP($A299,'Annual_Prices-Nominal'!$A:$CA,MATCH(BS$3,'Annual_Prices-Nominal'!$A$3:$CA$3,0),0)</f>
        <v>23.970833333333303</v>
      </c>
      <c r="BT299" s="32">
        <f>VLOOKUP($A299,'Annual_Prices-Nominal'!$A:$CA,MATCH(BT$3,'Annual_Prices-Nominal'!$A$3:$CA$3,0),0)</f>
        <v>19.182023809523798</v>
      </c>
      <c r="BU299" s="32">
        <f>VLOOKUP($A299,'Annual_Prices-Nominal'!$A:$CA,MATCH(BU$3,'Annual_Prices-Nominal'!$A$3:$CA$3,0),0)</f>
        <v>19.182023809523798</v>
      </c>
      <c r="BV299" s="32">
        <f>VLOOKUP($A299,'Annual_Prices-Nominal'!$A:$CA,MATCH(BV$3,'Annual_Prices-Nominal'!$A$3:$CA$3,0),0)</f>
        <v>19.182023809523798</v>
      </c>
      <c r="BW299" s="32">
        <f>VLOOKUP($A299,'Annual_Prices-Nominal'!$A:$CA,MATCH(BW$3,'Annual_Prices-Nominal'!$A$3:$CA$3,0),0)</f>
        <v>18.424999999999727</v>
      </c>
      <c r="BX299" s="32">
        <f>VLOOKUP($A299,'Annual_Prices-Nominal'!$A:$CA,MATCH(BX$3,'Annual_Prices-Nominal'!$A$3:$CA$3,0),0)</f>
        <v>0.73595238095231252</v>
      </c>
      <c r="BY299" s="32">
        <f>VLOOKUP($A299,'Annual_Prices-Nominal'!$A:$CA,MATCH(BY$3,'Annual_Prices-Nominal'!$A$3:$CA$3,0),0)</f>
        <v>4.7888095238095048</v>
      </c>
      <c r="BZ299" s="32">
        <f>VLOOKUP($A299,'Annual_Prices-Nominal'!$A:$CA,MATCH(BZ$3,'Annual_Prices-Nominal'!$A$3:$CA$3,0),0)</f>
        <v>4.7888095238095048</v>
      </c>
      <c r="CA299" s="32">
        <f>VLOOKUP($A299,'Annual_Prices-Nominal'!$A:$CA,MATCH(CA$3,'Annual_Prices-Nominal'!$A$3:$CA$3,0),0)</f>
        <v>4.7660432976190634</v>
      </c>
      <c r="CB299" s="38">
        <f>VLOOKUP($A299,'Annual_Prices-Nominal'!$A:$CA,MATCH(CB$3,'Annual_Prices-Nominal'!$A$3:$CA$3,0),0)</f>
        <v>0</v>
      </c>
      <c r="CD299" s="39">
        <f>VLOOKUP($A299,GDP!$A$8:$D$50,3,0)</f>
        <v>2.0228848308720352E-2</v>
      </c>
    </row>
    <row r="300" spans="1:82" ht="14.4" x14ac:dyDescent="0.3">
      <c r="A300" s="23">
        <f t="shared" si="38"/>
        <v>2047</v>
      </c>
      <c r="B300" s="27">
        <f t="shared" si="39"/>
        <v>53936</v>
      </c>
      <c r="C300" s="31">
        <v>51.771000000000001</v>
      </c>
      <c r="D300" s="32">
        <v>45.699579999999997</v>
      </c>
      <c r="E300" s="32">
        <v>60.409590000000001</v>
      </c>
      <c r="F300" s="32">
        <v>51.529000000000003</v>
      </c>
      <c r="G300" s="32">
        <v>61.166490000000003</v>
      </c>
      <c r="H300" s="32">
        <v>50.770740000000004</v>
      </c>
      <c r="I300" s="32">
        <v>44.7</v>
      </c>
      <c r="J300" s="32">
        <v>42.25</v>
      </c>
      <c r="K300" s="32">
        <v>44.28</v>
      </c>
      <c r="L300" s="32">
        <v>42.03</v>
      </c>
      <c r="M300" s="32">
        <v>43.94</v>
      </c>
      <c r="N300" s="32">
        <v>42.08</v>
      </c>
      <c r="P300" s="32">
        <f>VLOOKUP($A300,'Annual_Prices-Nominal'!$A$4:$X$39,MATCH('Forecast-Peak_OffPeak-Nominal'!P$3,'Annual_Prices-Nominal'!$A$3:$X$3,0),FALSE)</f>
        <v>181.59200000000001</v>
      </c>
      <c r="Q300" s="32">
        <f>VLOOKUP($A300,'Annual_Prices-Nominal'!$A$4:$X$39,MATCH('Forecast-Peak_OffPeak-Nominal'!Q$3,'Annual_Prices-Nominal'!$A$3:$X$3,0),FALSE)</f>
        <v>183.13</v>
      </c>
      <c r="R300" s="32">
        <f>VLOOKUP($A300,'Annual_Prices-Nominal'!$A$4:$X$39,MATCH('Forecast-Peak_OffPeak-Nominal'!R$3,'Annual_Prices-Nominal'!$A$3:$X$3,0),FALSE)</f>
        <v>179.87</v>
      </c>
      <c r="S300" s="32">
        <f>VLOOKUP($A300,'Annual_Prices-Nominal'!$A$4:$X$39,MATCH('Forecast-Peak_OffPeak-Nominal'!S$3,'Annual_Prices-Nominal'!$A$3:$X$3,0),FALSE)</f>
        <v>178.93</v>
      </c>
      <c r="T300" s="32">
        <f>VLOOKUP($A300,'Annual_Prices-Nominal'!$A$4:$X$39,MATCH('Forecast-Peak_OffPeak-Nominal'!T$3,'Annual_Prices-Nominal'!$A$3:$X$3,0),FALSE)</f>
        <v>60.847580836522418</v>
      </c>
      <c r="U300" s="32">
        <f>VLOOKUP($A300,'Annual_Prices-Nominal'!$A$4:$X$39,MATCH('Forecast-Peak_OffPeak-Nominal'!U$3,'Annual_Prices-Nominal'!$A$3:$X$3,0),FALSE)</f>
        <v>74.83</v>
      </c>
      <c r="V300" s="32">
        <f>VLOOKUP($A300,'Annual_Prices-Nominal'!$A$4:$X$39,MATCH('Forecast-Peak_OffPeak-Nominal'!V$3,'Annual_Prices-Nominal'!$A$3:$X$3,0),FALSE)</f>
        <v>61.121836521739127</v>
      </c>
      <c r="W300" s="32">
        <f>VLOOKUP($A300,'Annual_Prices-Nominal'!$A$4:$X$39,MATCH('Forecast-Peak_OffPeak-Nominal'!W$3,'Annual_Prices-Nominal'!$A$3:$X$3,0),FALSE)</f>
        <v>26.6</v>
      </c>
      <c r="X300" s="32">
        <f>VLOOKUP($A300,'Annual_Prices-Nominal'!$A$4:$X$39,MATCH('Forecast-Peak_OffPeak-Nominal'!X$3,'Annual_Prices-Nominal'!$A$3:$X$3,0),FALSE)</f>
        <v>22.83</v>
      </c>
      <c r="Y300" s="38">
        <f>VLOOKUP($A300,'Annual_Prices-Nominal'!$A$4:$X$39,MATCH('Forecast-Peak_OffPeak-Nominal'!Y$3,'Annual_Prices-Nominal'!$A$3:$X$3,0),FALSE)</f>
        <v>57.226297872340432</v>
      </c>
      <c r="AA300" s="31">
        <v>5.42</v>
      </c>
      <c r="AB300" s="32">
        <v>5.04</v>
      </c>
      <c r="AC300" s="32">
        <v>5.01</v>
      </c>
      <c r="AD300" s="32">
        <v>5.41</v>
      </c>
      <c r="AE300" s="32">
        <v>5.42</v>
      </c>
      <c r="AF300" s="32">
        <v>5.0999999999999996</v>
      </c>
      <c r="AG300" s="38">
        <v>0.47988098494845405</v>
      </c>
      <c r="AI300" s="32">
        <v>10.543608626484897</v>
      </c>
      <c r="AJ300" s="38">
        <v>5.98319551815902</v>
      </c>
      <c r="AL300" s="33">
        <v>0.8566482481047949</v>
      </c>
      <c r="AM300" s="33">
        <v>1.0970359611114298</v>
      </c>
      <c r="AO300" s="34">
        <f>VLOOKUP($A300,'Annual_Prices-Nominal'!$A$4:$CH$39,MATCH('Forecast-Peak_OffPeak-Nominal'!AO$3,'Annual_Prices-Nominal'!$A$3:$CH$3,0),FALSE)</f>
        <v>2</v>
      </c>
      <c r="AP300" s="35">
        <f>VLOOKUP($A300,'Annual_Prices-Nominal'!$A$4:$CH$39,MATCH('Forecast-Peak_OffPeak-Nominal'!AP$3,'Annual_Prices-Nominal'!$A$3:$CH$3,0),FALSE)</f>
        <v>2</v>
      </c>
      <c r="AQ300" s="36">
        <f>IF(AND(MONTH($B300)&gt;=5,MONTH($B300)&lt;=9),VLOOKUP($A300,'Annual_Prices-Nominal'!$A$1:$AQ$39,MATCH('Forecast-Peak_OffPeak-Nominal'!AQ$2,'Annual_Prices-Nominal'!$A$2:$AQ$2,0),FALSE),0)</f>
        <v>365</v>
      </c>
      <c r="AR300" s="37">
        <f>IF(AND(MONTH($B300)&gt;=5,MONTH($B300)&lt;=9),VLOOKUP($A300,'Annual_Prices-Nominal'!$A$1:$AQ$39,MATCH('Forecast-Peak_OffPeak-Nominal'!AR$2,'Annual_Prices-Nominal'!$A$2:$AQ$2,0),FALSE),0)</f>
        <v>2500</v>
      </c>
      <c r="AT300" s="83">
        <f>VLOOKUP($A300,'Annual_Prices-Nominal'!$A$4:$CH$39,MATCH('Forecast-Peak_OffPeak-Nominal'!AT$3,'Annual_Prices-Nominal'!$A$3:$CH$3,0),FALSE)</f>
        <v>34.85</v>
      </c>
      <c r="AU300" s="38">
        <f>VLOOKUP($A300,'Annual_Prices-Nominal'!$A$4:$CH$39,MATCH('Forecast-Peak_OffPeak-Nominal'!AU$3,'Annual_Prices-Nominal'!$A$3:$CH$3,0),FALSE)</f>
        <v>34.85</v>
      </c>
      <c r="AV300" s="38">
        <f>VLOOKUP($A300,'Annual_Prices-Nominal'!$A$4:$CH$39,MATCH('Forecast-Peak_OffPeak-Nominal'!AV$3,'Annual_Prices-Nominal'!$A$3:$CH$3,0),FALSE)</f>
        <v>0</v>
      </c>
      <c r="AX300" s="31">
        <f t="shared" si="32"/>
        <v>10.272023809523809</v>
      </c>
      <c r="AY300" s="32">
        <f t="shared" si="33"/>
        <v>11.845017647058825</v>
      </c>
      <c r="AZ300" s="32">
        <f t="shared" si="34"/>
        <v>11.993429411764707</v>
      </c>
      <c r="BA300" s="32">
        <f t="shared" si="35"/>
        <v>8.2472324723247237</v>
      </c>
      <c r="BB300" s="32">
        <f t="shared" si="36"/>
        <v>8.1697416974169741</v>
      </c>
      <c r="BC300" s="38">
        <f t="shared" si="37"/>
        <v>8.1219963031423283</v>
      </c>
      <c r="BE300" s="60">
        <v>280.92177120979289</v>
      </c>
      <c r="BF300" s="38">
        <v>373.20600320741124</v>
      </c>
      <c r="BH300" s="31">
        <f>VLOOKUP($A300,'Annual_Prices-Nominal'!$A:$CA,MATCH(BH$3,'Annual_Prices-Nominal'!$A$3:$CA$3,0),0)</f>
        <v>42</v>
      </c>
      <c r="BI300" s="31">
        <f>VLOOKUP($A300,'Annual_Prices-Nominal'!$A:$CA,MATCH(BI$3,'Annual_Prices-Nominal'!$A$3:$CA$3,0),0)</f>
        <v>0</v>
      </c>
      <c r="BJ300" s="32">
        <f>VLOOKUP($A300,'Annual_Prices-Nominal'!$A:$CA,MATCH(BJ$3,'Annual_Prices-Nominal'!$A$3:$CA$3,0),0)</f>
        <v>0</v>
      </c>
      <c r="BK300" s="32">
        <f>VLOOKUP($A300,'Annual_Prices-Nominal'!$A:$CA,MATCH(BK$3,'Annual_Prices-Nominal'!$A$3:$CA$3,0),0)</f>
        <v>15.983333333333235</v>
      </c>
      <c r="BL300" s="32">
        <f>VLOOKUP($A300,'Annual_Prices-Nominal'!$A:$CA,MATCH(BL$3,'Annual_Prices-Nominal'!$A$3:$CA$3,0),0)</f>
        <v>15.983333333333235</v>
      </c>
      <c r="BM300" s="32">
        <f>VLOOKUP($A300,'Annual_Prices-Nominal'!$A:$CA,MATCH(BM$3,'Annual_Prices-Nominal'!$A$3:$CA$3,0),0)</f>
        <v>4.7888095238095048</v>
      </c>
      <c r="BN300" s="32">
        <f>VLOOKUP($A300,'Annual_Prices-Nominal'!$A:$CA,MATCH(BN$3,'Annual_Prices-Nominal'!$A$3:$CA$3,0),0)</f>
        <v>4.7888095238095048</v>
      </c>
      <c r="BO300" s="32">
        <f>VLOOKUP($A300,'Annual_Prices-Nominal'!$A:$CA,MATCH(BO$3,'Annual_Prices-Nominal'!$A$3:$CA$3,0),0)</f>
        <v>4.7888095238095048</v>
      </c>
      <c r="BP300" s="32">
        <f>VLOOKUP($A300,'Annual_Prices-Nominal'!$A:$CA,MATCH(BP$3,'Annual_Prices-Nominal'!$A$3:$CA$3,0),0)</f>
        <v>4.7888095238095048</v>
      </c>
      <c r="BQ300" s="32">
        <f>VLOOKUP($A300,'Annual_Prices-Nominal'!$A:$CA,MATCH(BQ$3,'Annual_Prices-Nominal'!$A$3:$CA$3,0),0)</f>
        <v>15.983333333333235</v>
      </c>
      <c r="BR300" s="32">
        <f>VLOOKUP($A300,'Annual_Prices-Nominal'!$A:$CA,MATCH(BR$3,'Annual_Prices-Nominal'!$A$3:$CA$3,0),0)</f>
        <v>25.581666666666706</v>
      </c>
      <c r="BS300" s="32">
        <f>VLOOKUP($A300,'Annual_Prices-Nominal'!$A:$CA,MATCH(BS$3,'Annual_Prices-Nominal'!$A$3:$CA$3,0),0)</f>
        <v>23.970833333333303</v>
      </c>
      <c r="BT300" s="32">
        <f>VLOOKUP($A300,'Annual_Prices-Nominal'!$A:$CA,MATCH(BT$3,'Annual_Prices-Nominal'!$A$3:$CA$3,0),0)</f>
        <v>19.182023809523798</v>
      </c>
      <c r="BU300" s="32">
        <f>VLOOKUP($A300,'Annual_Prices-Nominal'!$A:$CA,MATCH(BU$3,'Annual_Prices-Nominal'!$A$3:$CA$3,0),0)</f>
        <v>19.182023809523798</v>
      </c>
      <c r="BV300" s="32">
        <f>VLOOKUP($A300,'Annual_Prices-Nominal'!$A:$CA,MATCH(BV$3,'Annual_Prices-Nominal'!$A$3:$CA$3,0),0)</f>
        <v>19.182023809523798</v>
      </c>
      <c r="BW300" s="32">
        <f>VLOOKUP($A300,'Annual_Prices-Nominal'!$A:$CA,MATCH(BW$3,'Annual_Prices-Nominal'!$A$3:$CA$3,0),0)</f>
        <v>18.424999999999727</v>
      </c>
      <c r="BX300" s="32">
        <f>VLOOKUP($A300,'Annual_Prices-Nominal'!$A:$CA,MATCH(BX$3,'Annual_Prices-Nominal'!$A$3:$CA$3,0),0)</f>
        <v>0.73595238095231252</v>
      </c>
      <c r="BY300" s="32">
        <f>VLOOKUP($A300,'Annual_Prices-Nominal'!$A:$CA,MATCH(BY$3,'Annual_Prices-Nominal'!$A$3:$CA$3,0),0)</f>
        <v>4.7888095238095048</v>
      </c>
      <c r="BZ300" s="32">
        <f>VLOOKUP($A300,'Annual_Prices-Nominal'!$A:$CA,MATCH(BZ$3,'Annual_Prices-Nominal'!$A$3:$CA$3,0),0)</f>
        <v>4.7888095238095048</v>
      </c>
      <c r="CA300" s="32">
        <f>VLOOKUP($A300,'Annual_Prices-Nominal'!$A:$CA,MATCH(CA$3,'Annual_Prices-Nominal'!$A$3:$CA$3,0),0)</f>
        <v>4.7660432976190634</v>
      </c>
      <c r="CB300" s="38">
        <f>VLOOKUP($A300,'Annual_Prices-Nominal'!$A:$CA,MATCH(CB$3,'Annual_Prices-Nominal'!$A$3:$CA$3,0),0)</f>
        <v>0</v>
      </c>
      <c r="CD300" s="39">
        <f>VLOOKUP($A300,GDP!$A$8:$D$50,3,0)</f>
        <v>2.0228848308720352E-2</v>
      </c>
    </row>
    <row r="301" spans="1:82" ht="14.4" x14ac:dyDescent="0.3">
      <c r="A301" s="23">
        <f t="shared" si="38"/>
        <v>2047</v>
      </c>
      <c r="B301" s="27">
        <f t="shared" si="39"/>
        <v>53966</v>
      </c>
      <c r="C301" s="31">
        <v>44.223790000000001</v>
      </c>
      <c r="D301" s="32">
        <v>42.574890000000003</v>
      </c>
      <c r="E301" s="32">
        <v>48.605200000000004</v>
      </c>
      <c r="F301" s="32">
        <v>46.70384</v>
      </c>
      <c r="G301" s="32">
        <v>49.280650000000001</v>
      </c>
      <c r="H301" s="32">
        <v>46.410980000000002</v>
      </c>
      <c r="I301" s="32">
        <v>40.56</v>
      </c>
      <c r="J301" s="32">
        <v>40.67</v>
      </c>
      <c r="K301" s="32">
        <v>40.119999999999997</v>
      </c>
      <c r="L301" s="32">
        <v>40.61</v>
      </c>
      <c r="M301" s="32">
        <v>39.869999999999997</v>
      </c>
      <c r="N301" s="32">
        <v>40.520000000000003</v>
      </c>
      <c r="P301" s="32">
        <f>VLOOKUP($A301,'Annual_Prices-Nominal'!$A$4:$X$39,MATCH('Forecast-Peak_OffPeak-Nominal'!P$3,'Annual_Prices-Nominal'!$A$3:$X$3,0),FALSE)</f>
        <v>181.59200000000001</v>
      </c>
      <c r="Q301" s="32">
        <f>VLOOKUP($A301,'Annual_Prices-Nominal'!$A$4:$X$39,MATCH('Forecast-Peak_OffPeak-Nominal'!Q$3,'Annual_Prices-Nominal'!$A$3:$X$3,0),FALSE)</f>
        <v>183.13</v>
      </c>
      <c r="R301" s="32">
        <f>VLOOKUP($A301,'Annual_Prices-Nominal'!$A$4:$X$39,MATCH('Forecast-Peak_OffPeak-Nominal'!R$3,'Annual_Prices-Nominal'!$A$3:$X$3,0),FALSE)</f>
        <v>179.87</v>
      </c>
      <c r="S301" s="32">
        <f>VLOOKUP($A301,'Annual_Prices-Nominal'!$A$4:$X$39,MATCH('Forecast-Peak_OffPeak-Nominal'!S$3,'Annual_Prices-Nominal'!$A$3:$X$3,0),FALSE)</f>
        <v>178.93</v>
      </c>
      <c r="T301" s="32">
        <f>VLOOKUP($A301,'Annual_Prices-Nominal'!$A$4:$X$39,MATCH('Forecast-Peak_OffPeak-Nominal'!T$3,'Annual_Prices-Nominal'!$A$3:$X$3,0),FALSE)</f>
        <v>60.847580836522418</v>
      </c>
      <c r="U301" s="32">
        <f>VLOOKUP($A301,'Annual_Prices-Nominal'!$A$4:$X$39,MATCH('Forecast-Peak_OffPeak-Nominal'!U$3,'Annual_Prices-Nominal'!$A$3:$X$3,0),FALSE)</f>
        <v>74.83</v>
      </c>
      <c r="V301" s="32">
        <f>VLOOKUP($A301,'Annual_Prices-Nominal'!$A$4:$X$39,MATCH('Forecast-Peak_OffPeak-Nominal'!V$3,'Annual_Prices-Nominal'!$A$3:$X$3,0),FALSE)</f>
        <v>61.121836521739127</v>
      </c>
      <c r="W301" s="32">
        <f>VLOOKUP($A301,'Annual_Prices-Nominal'!$A$4:$X$39,MATCH('Forecast-Peak_OffPeak-Nominal'!W$3,'Annual_Prices-Nominal'!$A$3:$X$3,0),FALSE)</f>
        <v>26.6</v>
      </c>
      <c r="X301" s="32">
        <f>VLOOKUP($A301,'Annual_Prices-Nominal'!$A$4:$X$39,MATCH('Forecast-Peak_OffPeak-Nominal'!X$3,'Annual_Prices-Nominal'!$A$3:$X$3,0),FALSE)</f>
        <v>22.83</v>
      </c>
      <c r="Y301" s="38">
        <f>VLOOKUP($A301,'Annual_Prices-Nominal'!$A$4:$X$39,MATCH('Forecast-Peak_OffPeak-Nominal'!Y$3,'Annual_Prices-Nominal'!$A$3:$X$3,0),FALSE)</f>
        <v>57.226297872340432</v>
      </c>
      <c r="AA301" s="31">
        <v>5.47</v>
      </c>
      <c r="AB301" s="32">
        <v>5.12</v>
      </c>
      <c r="AC301" s="32">
        <v>5.0599999999999996</v>
      </c>
      <c r="AD301" s="32">
        <v>5.49</v>
      </c>
      <c r="AE301" s="32">
        <v>5.47</v>
      </c>
      <c r="AF301" s="32">
        <v>5.27</v>
      </c>
      <c r="AG301" s="38">
        <v>0.47988098494845405</v>
      </c>
      <c r="AI301" s="32">
        <v>10.589738225061947</v>
      </c>
      <c r="AJ301" s="38">
        <v>6.0293251167360697</v>
      </c>
      <c r="AL301" s="33">
        <v>0.84167067763325931</v>
      </c>
      <c r="AM301" s="33">
        <v>1.082058390639894</v>
      </c>
      <c r="AO301" s="34">
        <f>VLOOKUP($A301,'Annual_Prices-Nominal'!$A$4:$CH$39,MATCH('Forecast-Peak_OffPeak-Nominal'!AO$3,'Annual_Prices-Nominal'!$A$3:$CH$3,0),FALSE)</f>
        <v>2</v>
      </c>
      <c r="AP301" s="35">
        <f>VLOOKUP($A301,'Annual_Prices-Nominal'!$A$4:$CH$39,MATCH('Forecast-Peak_OffPeak-Nominal'!AP$3,'Annual_Prices-Nominal'!$A$3:$CH$3,0),FALSE)</f>
        <v>2</v>
      </c>
      <c r="AQ301" s="36">
        <f>IF(AND(MONTH($B301)&gt;=5,MONTH($B301)&lt;=9),VLOOKUP($A301,'Annual_Prices-Nominal'!$A$1:$AQ$39,MATCH('Forecast-Peak_OffPeak-Nominal'!AQ$2,'Annual_Prices-Nominal'!$A$2:$AQ$2,0),FALSE),0)</f>
        <v>0</v>
      </c>
      <c r="AR301" s="37">
        <f>IF(AND(MONTH($B301)&gt;=5,MONTH($B301)&lt;=9),VLOOKUP($A301,'Annual_Prices-Nominal'!$A$1:$AQ$39,MATCH('Forecast-Peak_OffPeak-Nominal'!AR$2,'Annual_Prices-Nominal'!$A$2:$AQ$2,0),FALSE),0)</f>
        <v>0</v>
      </c>
      <c r="AT301" s="83">
        <f>VLOOKUP($A301,'Annual_Prices-Nominal'!$A$4:$CH$39,MATCH('Forecast-Peak_OffPeak-Nominal'!AT$3,'Annual_Prices-Nominal'!$A$3:$CH$3,0),FALSE)</f>
        <v>34.85</v>
      </c>
      <c r="AU301" s="38">
        <f>VLOOKUP($A301,'Annual_Prices-Nominal'!$A$4:$CH$39,MATCH('Forecast-Peak_OffPeak-Nominal'!AU$3,'Annual_Prices-Nominal'!$A$3:$CH$3,0),FALSE)</f>
        <v>34.85</v>
      </c>
      <c r="AV301" s="38">
        <f>VLOOKUP($A301,'Annual_Prices-Nominal'!$A$4:$CH$39,MATCH('Forecast-Peak_OffPeak-Nominal'!AV$3,'Annual_Prices-Nominal'!$A$3:$CH$3,0),FALSE)</f>
        <v>0</v>
      </c>
      <c r="AX301" s="31">
        <f t="shared" si="32"/>
        <v>8.6374589843749998</v>
      </c>
      <c r="AY301" s="32">
        <f t="shared" si="33"/>
        <v>9.2229981024667946</v>
      </c>
      <c r="AZ301" s="32">
        <f t="shared" si="34"/>
        <v>9.3511669829222015</v>
      </c>
      <c r="BA301" s="32">
        <f t="shared" si="35"/>
        <v>7.4149908592321765</v>
      </c>
      <c r="BB301" s="32">
        <f t="shared" si="36"/>
        <v>7.3345521023765992</v>
      </c>
      <c r="BC301" s="38">
        <f t="shared" si="37"/>
        <v>7.2622950819672125</v>
      </c>
      <c r="BE301" s="60">
        <v>280.92177120979289</v>
      </c>
      <c r="BF301" s="38">
        <v>373.20600320741124</v>
      </c>
      <c r="BH301" s="31">
        <f>VLOOKUP($A301,'Annual_Prices-Nominal'!$A:$CA,MATCH(BH$3,'Annual_Prices-Nominal'!$A$3:$CA$3,0),0)</f>
        <v>42</v>
      </c>
      <c r="BI301" s="31">
        <f>VLOOKUP($A301,'Annual_Prices-Nominal'!$A:$CA,MATCH(BI$3,'Annual_Prices-Nominal'!$A$3:$CA$3,0),0)</f>
        <v>0</v>
      </c>
      <c r="BJ301" s="32">
        <f>VLOOKUP($A301,'Annual_Prices-Nominal'!$A:$CA,MATCH(BJ$3,'Annual_Prices-Nominal'!$A$3:$CA$3,0),0)</f>
        <v>0</v>
      </c>
      <c r="BK301" s="32">
        <f>VLOOKUP($A301,'Annual_Prices-Nominal'!$A:$CA,MATCH(BK$3,'Annual_Prices-Nominal'!$A$3:$CA$3,0),0)</f>
        <v>15.983333333333235</v>
      </c>
      <c r="BL301" s="32">
        <f>VLOOKUP($A301,'Annual_Prices-Nominal'!$A:$CA,MATCH(BL$3,'Annual_Prices-Nominal'!$A$3:$CA$3,0),0)</f>
        <v>15.983333333333235</v>
      </c>
      <c r="BM301" s="32">
        <f>VLOOKUP($A301,'Annual_Prices-Nominal'!$A:$CA,MATCH(BM$3,'Annual_Prices-Nominal'!$A$3:$CA$3,0),0)</f>
        <v>4.7888095238095048</v>
      </c>
      <c r="BN301" s="32">
        <f>VLOOKUP($A301,'Annual_Prices-Nominal'!$A:$CA,MATCH(BN$3,'Annual_Prices-Nominal'!$A$3:$CA$3,0),0)</f>
        <v>4.7888095238095048</v>
      </c>
      <c r="BO301" s="32">
        <f>VLOOKUP($A301,'Annual_Prices-Nominal'!$A:$CA,MATCH(BO$3,'Annual_Prices-Nominal'!$A$3:$CA$3,0),0)</f>
        <v>4.7888095238095048</v>
      </c>
      <c r="BP301" s="32">
        <f>VLOOKUP($A301,'Annual_Prices-Nominal'!$A:$CA,MATCH(BP$3,'Annual_Prices-Nominal'!$A$3:$CA$3,0),0)</f>
        <v>4.7888095238095048</v>
      </c>
      <c r="BQ301" s="32">
        <f>VLOOKUP($A301,'Annual_Prices-Nominal'!$A:$CA,MATCH(BQ$3,'Annual_Prices-Nominal'!$A$3:$CA$3,0),0)</f>
        <v>15.983333333333235</v>
      </c>
      <c r="BR301" s="32">
        <f>VLOOKUP($A301,'Annual_Prices-Nominal'!$A:$CA,MATCH(BR$3,'Annual_Prices-Nominal'!$A$3:$CA$3,0),0)</f>
        <v>25.581666666666706</v>
      </c>
      <c r="BS301" s="32">
        <f>VLOOKUP($A301,'Annual_Prices-Nominal'!$A:$CA,MATCH(BS$3,'Annual_Prices-Nominal'!$A$3:$CA$3,0),0)</f>
        <v>23.970833333333303</v>
      </c>
      <c r="BT301" s="32">
        <f>VLOOKUP($A301,'Annual_Prices-Nominal'!$A:$CA,MATCH(BT$3,'Annual_Prices-Nominal'!$A$3:$CA$3,0),0)</f>
        <v>19.182023809523798</v>
      </c>
      <c r="BU301" s="32">
        <f>VLOOKUP($A301,'Annual_Prices-Nominal'!$A:$CA,MATCH(BU$3,'Annual_Prices-Nominal'!$A$3:$CA$3,0),0)</f>
        <v>19.182023809523798</v>
      </c>
      <c r="BV301" s="32">
        <f>VLOOKUP($A301,'Annual_Prices-Nominal'!$A:$CA,MATCH(BV$3,'Annual_Prices-Nominal'!$A$3:$CA$3,0),0)</f>
        <v>19.182023809523798</v>
      </c>
      <c r="BW301" s="32">
        <f>VLOOKUP($A301,'Annual_Prices-Nominal'!$A:$CA,MATCH(BW$3,'Annual_Prices-Nominal'!$A$3:$CA$3,0),0)</f>
        <v>18.424999999999727</v>
      </c>
      <c r="BX301" s="32">
        <f>VLOOKUP($A301,'Annual_Prices-Nominal'!$A:$CA,MATCH(BX$3,'Annual_Prices-Nominal'!$A$3:$CA$3,0),0)</f>
        <v>0.73595238095231252</v>
      </c>
      <c r="BY301" s="32">
        <f>VLOOKUP($A301,'Annual_Prices-Nominal'!$A:$CA,MATCH(BY$3,'Annual_Prices-Nominal'!$A$3:$CA$3,0),0)</f>
        <v>4.7888095238095048</v>
      </c>
      <c r="BZ301" s="32">
        <f>VLOOKUP($A301,'Annual_Prices-Nominal'!$A:$CA,MATCH(BZ$3,'Annual_Prices-Nominal'!$A$3:$CA$3,0),0)</f>
        <v>4.7888095238095048</v>
      </c>
      <c r="CA301" s="32">
        <f>VLOOKUP($A301,'Annual_Prices-Nominal'!$A:$CA,MATCH(CA$3,'Annual_Prices-Nominal'!$A$3:$CA$3,0),0)</f>
        <v>4.7660432976190634</v>
      </c>
      <c r="CB301" s="38">
        <f>VLOOKUP($A301,'Annual_Prices-Nominal'!$A:$CA,MATCH(CB$3,'Annual_Prices-Nominal'!$A$3:$CA$3,0),0)</f>
        <v>0</v>
      </c>
      <c r="CD301" s="39">
        <f>VLOOKUP($A301,GDP!$A$8:$D$50,3,0)</f>
        <v>2.0228848308720352E-2</v>
      </c>
    </row>
    <row r="302" spans="1:82" ht="14.4" x14ac:dyDescent="0.3">
      <c r="A302" s="23">
        <f t="shared" si="38"/>
        <v>2047</v>
      </c>
      <c r="B302" s="27">
        <f t="shared" si="39"/>
        <v>53997</v>
      </c>
      <c r="C302" s="31">
        <v>43.578279999999999</v>
      </c>
      <c r="D302" s="32">
        <v>41.272950000000002</v>
      </c>
      <c r="E302" s="32">
        <v>53.212150000000001</v>
      </c>
      <c r="F302" s="32">
        <v>50.204090000000001</v>
      </c>
      <c r="G302" s="32">
        <v>55.44903</v>
      </c>
      <c r="H302" s="32">
        <v>50.813630000000003</v>
      </c>
      <c r="I302" s="32">
        <v>43.82</v>
      </c>
      <c r="J302" s="32">
        <v>43.87</v>
      </c>
      <c r="K302" s="32">
        <v>43.06</v>
      </c>
      <c r="L302" s="32">
        <v>43.48</v>
      </c>
      <c r="M302" s="32">
        <v>43.46</v>
      </c>
      <c r="N302" s="32">
        <v>43.83</v>
      </c>
      <c r="P302" s="32">
        <f>VLOOKUP($A302,'Annual_Prices-Nominal'!$A$4:$X$39,MATCH('Forecast-Peak_OffPeak-Nominal'!P$3,'Annual_Prices-Nominal'!$A$3:$X$3,0),FALSE)</f>
        <v>181.59200000000001</v>
      </c>
      <c r="Q302" s="32">
        <f>VLOOKUP($A302,'Annual_Prices-Nominal'!$A$4:$X$39,MATCH('Forecast-Peak_OffPeak-Nominal'!Q$3,'Annual_Prices-Nominal'!$A$3:$X$3,0),FALSE)</f>
        <v>183.13</v>
      </c>
      <c r="R302" s="32">
        <f>VLOOKUP($A302,'Annual_Prices-Nominal'!$A$4:$X$39,MATCH('Forecast-Peak_OffPeak-Nominal'!R$3,'Annual_Prices-Nominal'!$A$3:$X$3,0),FALSE)</f>
        <v>179.87</v>
      </c>
      <c r="S302" s="32">
        <f>VLOOKUP($A302,'Annual_Prices-Nominal'!$A$4:$X$39,MATCH('Forecast-Peak_OffPeak-Nominal'!S$3,'Annual_Prices-Nominal'!$A$3:$X$3,0),FALSE)</f>
        <v>178.93</v>
      </c>
      <c r="T302" s="32">
        <f>VLOOKUP($A302,'Annual_Prices-Nominal'!$A$4:$X$39,MATCH('Forecast-Peak_OffPeak-Nominal'!T$3,'Annual_Prices-Nominal'!$A$3:$X$3,0),FALSE)</f>
        <v>60.847580836522418</v>
      </c>
      <c r="U302" s="32">
        <f>VLOOKUP($A302,'Annual_Prices-Nominal'!$A$4:$X$39,MATCH('Forecast-Peak_OffPeak-Nominal'!U$3,'Annual_Prices-Nominal'!$A$3:$X$3,0),FALSE)</f>
        <v>74.83</v>
      </c>
      <c r="V302" s="32">
        <f>VLOOKUP($A302,'Annual_Prices-Nominal'!$A$4:$X$39,MATCH('Forecast-Peak_OffPeak-Nominal'!V$3,'Annual_Prices-Nominal'!$A$3:$X$3,0),FALSE)</f>
        <v>61.121836521739127</v>
      </c>
      <c r="W302" s="32">
        <f>VLOOKUP($A302,'Annual_Prices-Nominal'!$A$4:$X$39,MATCH('Forecast-Peak_OffPeak-Nominal'!W$3,'Annual_Prices-Nominal'!$A$3:$X$3,0),FALSE)</f>
        <v>26.6</v>
      </c>
      <c r="X302" s="32">
        <f>VLOOKUP($A302,'Annual_Prices-Nominal'!$A$4:$X$39,MATCH('Forecast-Peak_OffPeak-Nominal'!X$3,'Annual_Prices-Nominal'!$A$3:$X$3,0),FALSE)</f>
        <v>22.83</v>
      </c>
      <c r="Y302" s="38">
        <f>VLOOKUP($A302,'Annual_Prices-Nominal'!$A$4:$X$39,MATCH('Forecast-Peak_OffPeak-Nominal'!Y$3,'Annual_Prices-Nominal'!$A$3:$X$3,0),FALSE)</f>
        <v>57.226297872340432</v>
      </c>
      <c r="AA302" s="31">
        <v>5.86</v>
      </c>
      <c r="AB302" s="32">
        <v>5.22</v>
      </c>
      <c r="AC302" s="32">
        <v>4.5</v>
      </c>
      <c r="AD302" s="32">
        <v>5.73</v>
      </c>
      <c r="AE302" s="32">
        <v>5.83</v>
      </c>
      <c r="AF302" s="32">
        <v>5.48</v>
      </c>
      <c r="AG302" s="38">
        <v>0.47988098494845405</v>
      </c>
      <c r="AI302" s="32">
        <v>10.982476055408817</v>
      </c>
      <c r="AJ302" s="38">
        <v>6.4220629470829396</v>
      </c>
      <c r="AL302" s="33">
        <v>0.86677331765009835</v>
      </c>
      <c r="AM302" s="33">
        <v>1.107161030656733</v>
      </c>
      <c r="AO302" s="34">
        <f>VLOOKUP($A302,'Annual_Prices-Nominal'!$A$4:$CH$39,MATCH('Forecast-Peak_OffPeak-Nominal'!AO$3,'Annual_Prices-Nominal'!$A$3:$CH$3,0),FALSE)</f>
        <v>2</v>
      </c>
      <c r="AP302" s="35">
        <f>VLOOKUP($A302,'Annual_Prices-Nominal'!$A$4:$CH$39,MATCH('Forecast-Peak_OffPeak-Nominal'!AP$3,'Annual_Prices-Nominal'!$A$3:$CH$3,0),FALSE)</f>
        <v>2</v>
      </c>
      <c r="AQ302" s="36">
        <f>IF(AND(MONTH($B302)&gt;=5,MONTH($B302)&lt;=9),VLOOKUP($A302,'Annual_Prices-Nominal'!$A$1:$AQ$39,MATCH('Forecast-Peak_OffPeak-Nominal'!AQ$2,'Annual_Prices-Nominal'!$A$2:$AQ$2,0),FALSE),0)</f>
        <v>0</v>
      </c>
      <c r="AR302" s="37">
        <f>IF(AND(MONTH($B302)&gt;=5,MONTH($B302)&lt;=9),VLOOKUP($A302,'Annual_Prices-Nominal'!$A$1:$AQ$39,MATCH('Forecast-Peak_OffPeak-Nominal'!AR$2,'Annual_Prices-Nominal'!$A$2:$AQ$2,0),FALSE),0)</f>
        <v>0</v>
      </c>
      <c r="AT302" s="83">
        <f>VLOOKUP($A302,'Annual_Prices-Nominal'!$A$4:$CH$39,MATCH('Forecast-Peak_OffPeak-Nominal'!AT$3,'Annual_Prices-Nominal'!$A$3:$CH$3,0),FALSE)</f>
        <v>34.85</v>
      </c>
      <c r="AU302" s="38">
        <f>VLOOKUP($A302,'Annual_Prices-Nominal'!$A$4:$CH$39,MATCH('Forecast-Peak_OffPeak-Nominal'!AU$3,'Annual_Prices-Nominal'!$A$3:$CH$3,0),FALSE)</f>
        <v>34.85</v>
      </c>
      <c r="AV302" s="38">
        <f>VLOOKUP($A302,'Annual_Prices-Nominal'!$A$4:$CH$39,MATCH('Forecast-Peak_OffPeak-Nominal'!AV$3,'Annual_Prices-Nominal'!$A$3:$CH$3,0),FALSE)</f>
        <v>0</v>
      </c>
      <c r="AX302" s="31">
        <f t="shared" si="32"/>
        <v>8.3483295019157087</v>
      </c>
      <c r="AY302" s="32">
        <f t="shared" si="33"/>
        <v>9.7102463503649634</v>
      </c>
      <c r="AZ302" s="32">
        <f t="shared" si="34"/>
        <v>10.118436131386861</v>
      </c>
      <c r="BA302" s="32">
        <f t="shared" si="35"/>
        <v>7.5162950257289882</v>
      </c>
      <c r="BB302" s="32">
        <f t="shared" si="36"/>
        <v>7.3859348198970842</v>
      </c>
      <c r="BC302" s="38">
        <f t="shared" si="37"/>
        <v>7.5846422338568935</v>
      </c>
      <c r="BE302" s="60">
        <v>280.92177120979289</v>
      </c>
      <c r="BF302" s="38">
        <v>373.20600320741124</v>
      </c>
      <c r="BH302" s="31">
        <f>VLOOKUP($A302,'Annual_Prices-Nominal'!$A:$CA,MATCH(BH$3,'Annual_Prices-Nominal'!$A$3:$CA$3,0),0)</f>
        <v>42</v>
      </c>
      <c r="BI302" s="31">
        <f>VLOOKUP($A302,'Annual_Prices-Nominal'!$A:$CA,MATCH(BI$3,'Annual_Prices-Nominal'!$A$3:$CA$3,0),0)</f>
        <v>0</v>
      </c>
      <c r="BJ302" s="32">
        <f>VLOOKUP($A302,'Annual_Prices-Nominal'!$A:$CA,MATCH(BJ$3,'Annual_Prices-Nominal'!$A$3:$CA$3,0),0)</f>
        <v>0</v>
      </c>
      <c r="BK302" s="32">
        <f>VLOOKUP($A302,'Annual_Prices-Nominal'!$A:$CA,MATCH(BK$3,'Annual_Prices-Nominal'!$A$3:$CA$3,0),0)</f>
        <v>15.983333333333235</v>
      </c>
      <c r="BL302" s="32">
        <f>VLOOKUP($A302,'Annual_Prices-Nominal'!$A:$CA,MATCH(BL$3,'Annual_Prices-Nominal'!$A$3:$CA$3,0),0)</f>
        <v>15.983333333333235</v>
      </c>
      <c r="BM302" s="32">
        <f>VLOOKUP($A302,'Annual_Prices-Nominal'!$A:$CA,MATCH(BM$3,'Annual_Prices-Nominal'!$A$3:$CA$3,0),0)</f>
        <v>4.7888095238095048</v>
      </c>
      <c r="BN302" s="32">
        <f>VLOOKUP($A302,'Annual_Prices-Nominal'!$A:$CA,MATCH(BN$3,'Annual_Prices-Nominal'!$A$3:$CA$3,0),0)</f>
        <v>4.7888095238095048</v>
      </c>
      <c r="BO302" s="32">
        <f>VLOOKUP($A302,'Annual_Prices-Nominal'!$A:$CA,MATCH(BO$3,'Annual_Prices-Nominal'!$A$3:$CA$3,0),0)</f>
        <v>4.7888095238095048</v>
      </c>
      <c r="BP302" s="32">
        <f>VLOOKUP($A302,'Annual_Prices-Nominal'!$A:$CA,MATCH(BP$3,'Annual_Prices-Nominal'!$A$3:$CA$3,0),0)</f>
        <v>4.7888095238095048</v>
      </c>
      <c r="BQ302" s="32">
        <f>VLOOKUP($A302,'Annual_Prices-Nominal'!$A:$CA,MATCH(BQ$3,'Annual_Prices-Nominal'!$A$3:$CA$3,0),0)</f>
        <v>15.983333333333235</v>
      </c>
      <c r="BR302" s="32">
        <f>VLOOKUP($A302,'Annual_Prices-Nominal'!$A:$CA,MATCH(BR$3,'Annual_Prices-Nominal'!$A$3:$CA$3,0),0)</f>
        <v>25.581666666666706</v>
      </c>
      <c r="BS302" s="32">
        <f>VLOOKUP($A302,'Annual_Prices-Nominal'!$A:$CA,MATCH(BS$3,'Annual_Prices-Nominal'!$A$3:$CA$3,0),0)</f>
        <v>23.970833333333303</v>
      </c>
      <c r="BT302" s="32">
        <f>VLOOKUP($A302,'Annual_Prices-Nominal'!$A:$CA,MATCH(BT$3,'Annual_Prices-Nominal'!$A$3:$CA$3,0),0)</f>
        <v>19.182023809523798</v>
      </c>
      <c r="BU302" s="32">
        <f>VLOOKUP($A302,'Annual_Prices-Nominal'!$A:$CA,MATCH(BU$3,'Annual_Prices-Nominal'!$A$3:$CA$3,0),0)</f>
        <v>19.182023809523798</v>
      </c>
      <c r="BV302" s="32">
        <f>VLOOKUP($A302,'Annual_Prices-Nominal'!$A:$CA,MATCH(BV$3,'Annual_Prices-Nominal'!$A$3:$CA$3,0),0)</f>
        <v>19.182023809523798</v>
      </c>
      <c r="BW302" s="32">
        <f>VLOOKUP($A302,'Annual_Prices-Nominal'!$A:$CA,MATCH(BW$3,'Annual_Prices-Nominal'!$A$3:$CA$3,0),0)</f>
        <v>18.424999999999727</v>
      </c>
      <c r="BX302" s="32">
        <f>VLOOKUP($A302,'Annual_Prices-Nominal'!$A:$CA,MATCH(BX$3,'Annual_Prices-Nominal'!$A$3:$CA$3,0),0)</f>
        <v>0.73595238095231252</v>
      </c>
      <c r="BY302" s="32">
        <f>VLOOKUP($A302,'Annual_Prices-Nominal'!$A:$CA,MATCH(BY$3,'Annual_Prices-Nominal'!$A$3:$CA$3,0),0)</f>
        <v>4.7888095238095048</v>
      </c>
      <c r="BZ302" s="32">
        <f>VLOOKUP($A302,'Annual_Prices-Nominal'!$A:$CA,MATCH(BZ$3,'Annual_Prices-Nominal'!$A$3:$CA$3,0),0)</f>
        <v>4.7888095238095048</v>
      </c>
      <c r="CA302" s="32">
        <f>VLOOKUP($A302,'Annual_Prices-Nominal'!$A:$CA,MATCH(CA$3,'Annual_Prices-Nominal'!$A$3:$CA$3,0),0)</f>
        <v>4.7660432976190634</v>
      </c>
      <c r="CB302" s="38">
        <f>VLOOKUP($A302,'Annual_Prices-Nominal'!$A:$CA,MATCH(CB$3,'Annual_Prices-Nominal'!$A$3:$CA$3,0),0)</f>
        <v>0</v>
      </c>
      <c r="CD302" s="39">
        <f>VLOOKUP($A302,GDP!$A$8:$D$50,3,0)</f>
        <v>2.0228848308720352E-2</v>
      </c>
    </row>
    <row r="303" spans="1:82" ht="15" thickBot="1" x14ac:dyDescent="0.35">
      <c r="A303" s="23">
        <f t="shared" si="38"/>
        <v>2047</v>
      </c>
      <c r="B303" s="27">
        <f t="shared" si="39"/>
        <v>54027</v>
      </c>
      <c r="C303" s="31">
        <v>55.683880000000002</v>
      </c>
      <c r="D303" s="32">
        <v>52.841819999999998</v>
      </c>
      <c r="E303" s="32">
        <v>58.24736</v>
      </c>
      <c r="F303" s="32">
        <v>57.810029999999998</v>
      </c>
      <c r="G303" s="32">
        <v>60.526310000000002</v>
      </c>
      <c r="H303" s="32">
        <v>58.598329999999997</v>
      </c>
      <c r="I303" s="32">
        <v>46.74</v>
      </c>
      <c r="J303" s="32">
        <v>47.33</v>
      </c>
      <c r="K303" s="32">
        <v>46.51</v>
      </c>
      <c r="L303" s="32">
        <v>47.25</v>
      </c>
      <c r="M303" s="32">
        <v>46.46</v>
      </c>
      <c r="N303" s="32">
        <v>47.58</v>
      </c>
      <c r="P303" s="32">
        <f>VLOOKUP($A303,'Annual_Prices-Nominal'!$A$4:$X$39,MATCH('Forecast-Peak_OffPeak-Nominal'!P$3,'Annual_Prices-Nominal'!$A$3:$X$3,0),FALSE)</f>
        <v>181.59200000000001</v>
      </c>
      <c r="Q303" s="32">
        <f>VLOOKUP($A303,'Annual_Prices-Nominal'!$A$4:$X$39,MATCH('Forecast-Peak_OffPeak-Nominal'!Q$3,'Annual_Prices-Nominal'!$A$3:$X$3,0),FALSE)</f>
        <v>183.13</v>
      </c>
      <c r="R303" s="32">
        <f>VLOOKUP($A303,'Annual_Prices-Nominal'!$A$4:$X$39,MATCH('Forecast-Peak_OffPeak-Nominal'!R$3,'Annual_Prices-Nominal'!$A$3:$X$3,0),FALSE)</f>
        <v>179.87</v>
      </c>
      <c r="S303" s="32">
        <f>VLOOKUP($A303,'Annual_Prices-Nominal'!$A$4:$X$39,MATCH('Forecast-Peak_OffPeak-Nominal'!S$3,'Annual_Prices-Nominal'!$A$3:$X$3,0),FALSE)</f>
        <v>178.93</v>
      </c>
      <c r="T303" s="32">
        <f>VLOOKUP($A303,'Annual_Prices-Nominal'!$A$4:$X$39,MATCH('Forecast-Peak_OffPeak-Nominal'!T$3,'Annual_Prices-Nominal'!$A$3:$X$3,0),FALSE)</f>
        <v>60.847580836522418</v>
      </c>
      <c r="U303" s="32">
        <f>VLOOKUP($A303,'Annual_Prices-Nominal'!$A$4:$X$39,MATCH('Forecast-Peak_OffPeak-Nominal'!U$3,'Annual_Prices-Nominal'!$A$3:$X$3,0),FALSE)</f>
        <v>74.83</v>
      </c>
      <c r="V303" s="32">
        <f>VLOOKUP($A303,'Annual_Prices-Nominal'!$A$4:$X$39,MATCH('Forecast-Peak_OffPeak-Nominal'!V$3,'Annual_Prices-Nominal'!$A$3:$X$3,0),FALSE)</f>
        <v>61.121836521739127</v>
      </c>
      <c r="W303" s="32">
        <f>VLOOKUP($A303,'Annual_Prices-Nominal'!$A$4:$X$39,MATCH('Forecast-Peak_OffPeak-Nominal'!W$3,'Annual_Prices-Nominal'!$A$3:$X$3,0),FALSE)</f>
        <v>26.6</v>
      </c>
      <c r="X303" s="32">
        <f>VLOOKUP($A303,'Annual_Prices-Nominal'!$A$4:$X$39,MATCH('Forecast-Peak_OffPeak-Nominal'!X$3,'Annual_Prices-Nominal'!$A$3:$X$3,0),FALSE)</f>
        <v>22.83</v>
      </c>
      <c r="Y303" s="38">
        <f>VLOOKUP($A303,'Annual_Prices-Nominal'!$A$4:$X$39,MATCH('Forecast-Peak_OffPeak-Nominal'!Y$3,'Annual_Prices-Nominal'!$A$3:$X$3,0),FALSE)</f>
        <v>57.226297872340432</v>
      </c>
      <c r="AA303" s="31">
        <v>6.37</v>
      </c>
      <c r="AB303" s="32">
        <v>5.96</v>
      </c>
      <c r="AC303" s="32">
        <v>5.69</v>
      </c>
      <c r="AD303" s="32">
        <v>6.48</v>
      </c>
      <c r="AE303" s="32">
        <v>6.33</v>
      </c>
      <c r="AF303" s="32">
        <v>6.13</v>
      </c>
      <c r="AG303" s="38">
        <v>0.47988098494845405</v>
      </c>
      <c r="AI303" s="32">
        <v>11.493037380186976</v>
      </c>
      <c r="AJ303" s="38">
        <v>6.9326242718610995</v>
      </c>
      <c r="AL303" s="33">
        <v>0.84784966165641829</v>
      </c>
      <c r="AM303" s="33">
        <v>1.0882373746630529</v>
      </c>
      <c r="AO303" s="34">
        <f>VLOOKUP($A303,'Annual_Prices-Nominal'!$A$4:$CH$39,MATCH('Forecast-Peak_OffPeak-Nominal'!AO$3,'Annual_Prices-Nominal'!$A$3:$CH$3,0),FALSE)</f>
        <v>2</v>
      </c>
      <c r="AP303" s="35">
        <f>VLOOKUP($A303,'Annual_Prices-Nominal'!$A$4:$CH$39,MATCH('Forecast-Peak_OffPeak-Nominal'!AP$3,'Annual_Prices-Nominal'!$A$3:$CH$3,0),FALSE)</f>
        <v>2</v>
      </c>
      <c r="AQ303" s="36">
        <f>IF(AND(MONTH($B303)&gt;=5,MONTH($B303)&lt;=9),VLOOKUP($A303,'Annual_Prices-Nominal'!$A$1:$AQ$39,MATCH('Forecast-Peak_OffPeak-Nominal'!AQ$2,'Annual_Prices-Nominal'!$A$2:$AQ$2,0),FALSE),0)</f>
        <v>0</v>
      </c>
      <c r="AR303" s="37">
        <f>IF(AND(MONTH($B303)&gt;=5,MONTH($B303)&lt;=9),VLOOKUP($A303,'Annual_Prices-Nominal'!$A$1:$AQ$39,MATCH('Forecast-Peak_OffPeak-Nominal'!AR$2,'Annual_Prices-Nominal'!$A$2:$AQ$2,0),FALSE),0)</f>
        <v>0</v>
      </c>
      <c r="AT303" s="83">
        <f>VLOOKUP($A303,'Annual_Prices-Nominal'!$A$4:$CH$39,MATCH('Forecast-Peak_OffPeak-Nominal'!AT$3,'Annual_Prices-Nominal'!$A$3:$CH$3,0),FALSE)</f>
        <v>34.85</v>
      </c>
      <c r="AU303" s="38">
        <f>VLOOKUP($A303,'Annual_Prices-Nominal'!$A$4:$CH$39,MATCH('Forecast-Peak_OffPeak-Nominal'!AU$3,'Annual_Prices-Nominal'!$A$3:$CH$3,0),FALSE)</f>
        <v>34.85</v>
      </c>
      <c r="AV303" s="38">
        <f>VLOOKUP($A303,'Annual_Prices-Nominal'!$A$4:$CH$39,MATCH('Forecast-Peak_OffPeak-Nominal'!AV$3,'Annual_Prices-Nominal'!$A$3:$CH$3,0),FALSE)</f>
        <v>0</v>
      </c>
      <c r="AX303" s="31">
        <f t="shared" si="32"/>
        <v>9.3429328859060412</v>
      </c>
      <c r="AY303" s="32">
        <f t="shared" si="33"/>
        <v>9.5020163132137032</v>
      </c>
      <c r="AZ303" s="32">
        <f t="shared" si="34"/>
        <v>9.8737862969004908</v>
      </c>
      <c r="BA303" s="32">
        <f t="shared" si="35"/>
        <v>7.3838862559241711</v>
      </c>
      <c r="BB303" s="32">
        <f t="shared" si="36"/>
        <v>7.3475513428120056</v>
      </c>
      <c r="BC303" s="38">
        <f t="shared" si="37"/>
        <v>7.1697530864197532</v>
      </c>
      <c r="BE303" s="60">
        <v>280.92177120979289</v>
      </c>
      <c r="BF303" s="38">
        <v>373.20600320741124</v>
      </c>
      <c r="BH303" s="31">
        <f>VLOOKUP($A303,'Annual_Prices-Nominal'!$A:$CA,MATCH(BH$3,'Annual_Prices-Nominal'!$A$3:$CA$3,0),0)</f>
        <v>42</v>
      </c>
      <c r="BI303" s="31">
        <f>VLOOKUP($A303,'Annual_Prices-Nominal'!$A:$CA,MATCH(BI$3,'Annual_Prices-Nominal'!$A$3:$CA$3,0),0)</f>
        <v>0</v>
      </c>
      <c r="BJ303" s="32">
        <f>VLOOKUP($A303,'Annual_Prices-Nominal'!$A:$CA,MATCH(BJ$3,'Annual_Prices-Nominal'!$A$3:$CA$3,0),0)</f>
        <v>0</v>
      </c>
      <c r="BK303" s="32">
        <f>VLOOKUP($A303,'Annual_Prices-Nominal'!$A:$CA,MATCH(BK$3,'Annual_Prices-Nominal'!$A$3:$CA$3,0),0)</f>
        <v>15.983333333333235</v>
      </c>
      <c r="BL303" s="32">
        <f>VLOOKUP($A303,'Annual_Prices-Nominal'!$A:$CA,MATCH(BL$3,'Annual_Prices-Nominal'!$A$3:$CA$3,0),0)</f>
        <v>15.983333333333235</v>
      </c>
      <c r="BM303" s="32">
        <f>VLOOKUP($A303,'Annual_Prices-Nominal'!$A:$CA,MATCH(BM$3,'Annual_Prices-Nominal'!$A$3:$CA$3,0),0)</f>
        <v>4.7888095238095048</v>
      </c>
      <c r="BN303" s="32">
        <f>VLOOKUP($A303,'Annual_Prices-Nominal'!$A:$CA,MATCH(BN$3,'Annual_Prices-Nominal'!$A$3:$CA$3,0),0)</f>
        <v>4.7888095238095048</v>
      </c>
      <c r="BO303" s="32">
        <f>VLOOKUP($A303,'Annual_Prices-Nominal'!$A:$CA,MATCH(BO$3,'Annual_Prices-Nominal'!$A$3:$CA$3,0),0)</f>
        <v>4.7888095238095048</v>
      </c>
      <c r="BP303" s="32">
        <f>VLOOKUP($A303,'Annual_Prices-Nominal'!$A:$CA,MATCH(BP$3,'Annual_Prices-Nominal'!$A$3:$CA$3,0),0)</f>
        <v>4.7888095238095048</v>
      </c>
      <c r="BQ303" s="32">
        <f>VLOOKUP($A303,'Annual_Prices-Nominal'!$A:$CA,MATCH(BQ$3,'Annual_Prices-Nominal'!$A$3:$CA$3,0),0)</f>
        <v>15.983333333333235</v>
      </c>
      <c r="BR303" s="32">
        <f>VLOOKUP($A303,'Annual_Prices-Nominal'!$A:$CA,MATCH(BR$3,'Annual_Prices-Nominal'!$A$3:$CA$3,0),0)</f>
        <v>25.581666666666706</v>
      </c>
      <c r="BS303" s="32">
        <f>VLOOKUP($A303,'Annual_Prices-Nominal'!$A:$CA,MATCH(BS$3,'Annual_Prices-Nominal'!$A$3:$CA$3,0),0)</f>
        <v>23.970833333333303</v>
      </c>
      <c r="BT303" s="32">
        <f>VLOOKUP($A303,'Annual_Prices-Nominal'!$A:$CA,MATCH(BT$3,'Annual_Prices-Nominal'!$A$3:$CA$3,0),0)</f>
        <v>19.182023809523798</v>
      </c>
      <c r="BU303" s="32">
        <f>VLOOKUP($A303,'Annual_Prices-Nominal'!$A:$CA,MATCH(BU$3,'Annual_Prices-Nominal'!$A$3:$CA$3,0),0)</f>
        <v>19.182023809523798</v>
      </c>
      <c r="BV303" s="32">
        <f>VLOOKUP($A303,'Annual_Prices-Nominal'!$A:$CA,MATCH(BV$3,'Annual_Prices-Nominal'!$A$3:$CA$3,0),0)</f>
        <v>19.182023809523798</v>
      </c>
      <c r="BW303" s="32">
        <f>VLOOKUP($A303,'Annual_Prices-Nominal'!$A:$CA,MATCH(BW$3,'Annual_Prices-Nominal'!$A$3:$CA$3,0),0)</f>
        <v>18.424999999999727</v>
      </c>
      <c r="BX303" s="32">
        <f>VLOOKUP($A303,'Annual_Prices-Nominal'!$A:$CA,MATCH(BX$3,'Annual_Prices-Nominal'!$A$3:$CA$3,0),0)</f>
        <v>0.73595238095231252</v>
      </c>
      <c r="BY303" s="32">
        <f>VLOOKUP($A303,'Annual_Prices-Nominal'!$A:$CA,MATCH(BY$3,'Annual_Prices-Nominal'!$A$3:$CA$3,0),0)</f>
        <v>4.7888095238095048</v>
      </c>
      <c r="BZ303" s="32">
        <f>VLOOKUP($A303,'Annual_Prices-Nominal'!$A:$CA,MATCH(BZ$3,'Annual_Prices-Nominal'!$A$3:$CA$3,0),0)</f>
        <v>4.7888095238095048</v>
      </c>
      <c r="CA303" s="32">
        <f>VLOOKUP($A303,'Annual_Prices-Nominal'!$A:$CA,MATCH(CA$3,'Annual_Prices-Nominal'!$A$3:$CA$3,0),0)</f>
        <v>4.7660432976190634</v>
      </c>
      <c r="CB303" s="38">
        <f>VLOOKUP($A303,'Annual_Prices-Nominal'!$A:$CA,MATCH(CB$3,'Annual_Prices-Nominal'!$A$3:$CA$3,0),0)</f>
        <v>0</v>
      </c>
      <c r="CD303" s="39">
        <f>VLOOKUP($A303,GDP!$A$8:$D$50,3,0)</f>
        <v>2.0228848308720352E-2</v>
      </c>
    </row>
    <row r="304" spans="1:82" ht="14.4" x14ac:dyDescent="0.3">
      <c r="A304" s="23">
        <f t="shared" si="38"/>
        <v>2048</v>
      </c>
      <c r="B304" s="27">
        <f t="shared" si="39"/>
        <v>54058</v>
      </c>
      <c r="C304" s="28">
        <v>62.060859999999998</v>
      </c>
      <c r="D304" s="29">
        <v>61.946190000000001</v>
      </c>
      <c r="E304" s="29">
        <v>60.546289999999999</v>
      </c>
      <c r="F304" s="29">
        <v>57.200090000000003</v>
      </c>
      <c r="G304" s="29">
        <v>62.600079999999998</v>
      </c>
      <c r="H304" s="29">
        <v>57.640099999999997</v>
      </c>
      <c r="I304" s="29">
        <v>46.02</v>
      </c>
      <c r="J304" s="29">
        <v>45.59</v>
      </c>
      <c r="K304" s="29">
        <v>45.79</v>
      </c>
      <c r="L304" s="29">
        <v>44.64</v>
      </c>
      <c r="M304" s="29">
        <v>45.67</v>
      </c>
      <c r="N304" s="29">
        <v>44.98</v>
      </c>
      <c r="P304" s="29">
        <f>VLOOKUP($A304,'Annual_Prices-Nominal'!$A$4:$X$39,MATCH('Forecast-Peak_OffPeak-Nominal'!P$3,'Annual_Prices-Nominal'!$A$3:$X$3,0),FALSE)</f>
        <v>160.69900000000001</v>
      </c>
      <c r="Q304" s="29">
        <f>VLOOKUP($A304,'Annual_Prices-Nominal'!$A$4:$X$39,MATCH('Forecast-Peak_OffPeak-Nominal'!Q$3,'Annual_Prices-Nominal'!$A$3:$X$3,0),FALSE)</f>
        <v>162.06</v>
      </c>
      <c r="R304" s="29">
        <f>VLOOKUP($A304,'Annual_Prices-Nominal'!$A$4:$X$39,MATCH('Forecast-Peak_OffPeak-Nominal'!R$3,'Annual_Prices-Nominal'!$A$3:$X$3,0),FALSE)</f>
        <v>159.66</v>
      </c>
      <c r="S304" s="29">
        <f>VLOOKUP($A304,'Annual_Prices-Nominal'!$A$4:$X$39,MATCH('Forecast-Peak_OffPeak-Nominal'!S$3,'Annual_Prices-Nominal'!$A$3:$X$3,0),FALSE)</f>
        <v>158.72</v>
      </c>
      <c r="T304" s="29">
        <f>VLOOKUP($A304,'Annual_Prices-Nominal'!$A$4:$X$39,MATCH('Forecast-Peak_OffPeak-Nominal'!T$3,'Annual_Prices-Nominal'!$A$3:$X$3,0),FALSE)</f>
        <v>62.101634760176061</v>
      </c>
      <c r="U304" s="29">
        <f>VLOOKUP($A304,'Annual_Prices-Nominal'!$A$4:$X$39,MATCH('Forecast-Peak_OffPeak-Nominal'!U$3,'Annual_Prices-Nominal'!$A$3:$X$3,0),FALSE)</f>
        <v>79.75</v>
      </c>
      <c r="V304" s="29">
        <f>VLOOKUP($A304,'Annual_Prices-Nominal'!$A$4:$X$39,MATCH('Forecast-Peak_OffPeak-Nominal'!V$3,'Annual_Prices-Nominal'!$A$3:$X$3,0),FALSE)</f>
        <v>62.303067826086945</v>
      </c>
      <c r="W304" s="29">
        <f>VLOOKUP($A304,'Annual_Prices-Nominal'!$A$4:$X$39,MATCH('Forecast-Peak_OffPeak-Nominal'!W$3,'Annual_Prices-Nominal'!$A$3:$X$3,0),FALSE)</f>
        <v>27.32</v>
      </c>
      <c r="X304" s="29">
        <f>VLOOKUP($A304,'Annual_Prices-Nominal'!$A$4:$X$39,MATCH('Forecast-Peak_OffPeak-Nominal'!X$3,'Annual_Prices-Nominal'!$A$3:$X$3,0),FALSE)</f>
        <v>23.44</v>
      </c>
      <c r="Y304" s="30">
        <f>VLOOKUP($A304,'Annual_Prices-Nominal'!$A$4:$X$39,MATCH('Forecast-Peak_OffPeak-Nominal'!Y$3,'Annual_Prices-Nominal'!$A$3:$X$3,0),FALSE)</f>
        <v>57.405531914893622</v>
      </c>
      <c r="AA304" s="31">
        <v>6.21</v>
      </c>
      <c r="AB304" s="32">
        <v>5.9</v>
      </c>
      <c r="AC304" s="32">
        <v>5.87</v>
      </c>
      <c r="AD304" s="32">
        <v>6.41</v>
      </c>
      <c r="AE304" s="32">
        <v>6.19</v>
      </c>
      <c r="AF304" s="32">
        <v>6.07</v>
      </c>
      <c r="AG304" s="38">
        <v>0.48906681656465567</v>
      </c>
      <c r="AI304" s="32">
        <v>11.320219767107879</v>
      </c>
      <c r="AJ304" s="38">
        <v>6.775022787814259</v>
      </c>
      <c r="AL304" s="33">
        <v>0.88574110083505464</v>
      </c>
      <c r="AM304" s="33">
        <v>1.1292742074470026</v>
      </c>
      <c r="AO304" s="34">
        <f>VLOOKUP($A304,'Annual_Prices-Nominal'!$A$4:$CH$39,MATCH('Forecast-Peak_OffPeak-Nominal'!AO$3,'Annual_Prices-Nominal'!$A$3:$CH$3,0),FALSE)</f>
        <v>2</v>
      </c>
      <c r="AP304" s="35">
        <f>VLOOKUP($A304,'Annual_Prices-Nominal'!$A$4:$CH$39,MATCH('Forecast-Peak_OffPeak-Nominal'!AP$3,'Annual_Prices-Nominal'!$A$3:$CH$3,0),FALSE)</f>
        <v>2</v>
      </c>
      <c r="AQ304" s="36">
        <f>IF(AND(MONTH($B304)&gt;=5,MONTH($B304)&lt;=9),VLOOKUP($A304,'Annual_Prices-Nominal'!$A$1:$AQ$39,MATCH('Forecast-Peak_OffPeak-Nominal'!AQ$2,'Annual_Prices-Nominal'!$A$2:$AQ$2,0),FALSE),0)</f>
        <v>0</v>
      </c>
      <c r="AR304" s="37">
        <f>IF(AND(MONTH($B304)&gt;=5,MONTH($B304)&lt;=9),VLOOKUP($A304,'Annual_Prices-Nominal'!$A$1:$AQ$39,MATCH('Forecast-Peak_OffPeak-Nominal'!AR$2,'Annual_Prices-Nominal'!$A$2:$AQ$2,0),FALSE),0)</f>
        <v>0</v>
      </c>
      <c r="AT304" s="83">
        <f>VLOOKUP($A304,'Annual_Prices-Nominal'!$A$4:$CH$39,MATCH('Forecast-Peak_OffPeak-Nominal'!AT$3,'Annual_Prices-Nominal'!$A$3:$CH$3,0),FALSE)</f>
        <v>37.28</v>
      </c>
      <c r="AU304" s="38">
        <f>VLOOKUP($A304,'Annual_Prices-Nominal'!$A$4:$CH$39,MATCH('Forecast-Peak_OffPeak-Nominal'!AU$3,'Annual_Prices-Nominal'!$A$3:$CH$3,0),FALSE)</f>
        <v>37.28</v>
      </c>
      <c r="AV304" s="38">
        <f>VLOOKUP($A304,'Annual_Prices-Nominal'!$A$4:$CH$39,MATCH('Forecast-Peak_OffPeak-Nominal'!AV$3,'Annual_Prices-Nominal'!$A$3:$CH$3,0),FALSE)</f>
        <v>0</v>
      </c>
      <c r="AX304" s="31">
        <f t="shared" si="32"/>
        <v>10.518789830508474</v>
      </c>
      <c r="AY304" s="32">
        <f t="shared" si="33"/>
        <v>9.9746771004942332</v>
      </c>
      <c r="AZ304" s="32">
        <f t="shared" si="34"/>
        <v>10.313028006589786</v>
      </c>
      <c r="BA304" s="32">
        <f t="shared" si="35"/>
        <v>7.4345718901453957</v>
      </c>
      <c r="BB304" s="32">
        <f t="shared" si="36"/>
        <v>7.3974151857835215</v>
      </c>
      <c r="BC304" s="38">
        <f t="shared" si="37"/>
        <v>7.1248049921996879</v>
      </c>
      <c r="BE304" s="60">
        <v>286.64669774054403</v>
      </c>
      <c r="BF304" s="38">
        <v>380.81159724875772</v>
      </c>
      <c r="BH304" s="31">
        <f>VLOOKUP($A304,'Annual_Prices-Nominal'!$A:$CA,MATCH(BH$3,'Annual_Prices-Nominal'!$A$3:$CA$3,0),0)</f>
        <v>43</v>
      </c>
      <c r="BI304" s="31">
        <f>VLOOKUP($A304,'Annual_Prices-Nominal'!$A:$CA,MATCH(BI$3,'Annual_Prices-Nominal'!$A$3:$CA$3,0),0)</f>
        <v>0</v>
      </c>
      <c r="BJ304" s="32">
        <f>VLOOKUP($A304,'Annual_Prices-Nominal'!$A:$CA,MATCH(BJ$3,'Annual_Prices-Nominal'!$A$3:$CA$3,0),0)</f>
        <v>0</v>
      </c>
      <c r="BK304" s="32">
        <f>VLOOKUP($A304,'Annual_Prices-Nominal'!$A:$CA,MATCH(BK$3,'Annual_Prices-Nominal'!$A$3:$CA$3,0),0)</f>
        <v>16.254166666666606</v>
      </c>
      <c r="BL304" s="32">
        <f>VLOOKUP($A304,'Annual_Prices-Nominal'!$A:$CA,MATCH(BL$3,'Annual_Prices-Nominal'!$A$3:$CA$3,0),0)</f>
        <v>16.254166666666606</v>
      </c>
      <c r="BM304" s="32">
        <f>VLOOKUP($A304,'Annual_Prices-Nominal'!$A:$CA,MATCH(BM$3,'Annual_Prices-Nominal'!$A$3:$CA$3,0),0)</f>
        <v>4.8694047619047467</v>
      </c>
      <c r="BN304" s="32">
        <f>VLOOKUP($A304,'Annual_Prices-Nominal'!$A:$CA,MATCH(BN$3,'Annual_Prices-Nominal'!$A$3:$CA$3,0),0)</f>
        <v>4.8694047619047467</v>
      </c>
      <c r="BO304" s="32">
        <f>VLOOKUP($A304,'Annual_Prices-Nominal'!$A:$CA,MATCH(BO$3,'Annual_Prices-Nominal'!$A$3:$CA$3,0),0)</f>
        <v>4.8694047619047467</v>
      </c>
      <c r="BP304" s="32">
        <f>VLOOKUP($A304,'Annual_Prices-Nominal'!$A:$CA,MATCH(BP$3,'Annual_Prices-Nominal'!$A$3:$CA$3,0),0)</f>
        <v>4.8694047619047467</v>
      </c>
      <c r="BQ304" s="32">
        <f>VLOOKUP($A304,'Annual_Prices-Nominal'!$A:$CA,MATCH(BQ$3,'Annual_Prices-Nominal'!$A$3:$CA$3,0),0)</f>
        <v>16.254166666666606</v>
      </c>
      <c r="BR304" s="32">
        <f>VLOOKUP($A304,'Annual_Prices-Nominal'!$A:$CA,MATCH(BR$3,'Annual_Prices-Nominal'!$A$3:$CA$3,0),0)</f>
        <v>26.015833333333376</v>
      </c>
      <c r="BS304" s="32">
        <f>VLOOKUP($A304,'Annual_Prices-Nominal'!$A:$CA,MATCH(BS$3,'Annual_Prices-Nominal'!$A$3:$CA$3,0),0)</f>
        <v>24.376666666666665</v>
      </c>
      <c r="BT304" s="32">
        <f>VLOOKUP($A304,'Annual_Prices-Nominal'!$A:$CA,MATCH(BT$3,'Annual_Prices-Nominal'!$A$3:$CA$3,0),0)</f>
        <v>19.50726190476189</v>
      </c>
      <c r="BU304" s="32">
        <f>VLOOKUP($A304,'Annual_Prices-Nominal'!$A:$CA,MATCH(BU$3,'Annual_Prices-Nominal'!$A$3:$CA$3,0),0)</f>
        <v>19.50726190476189</v>
      </c>
      <c r="BV304" s="32">
        <f>VLOOKUP($A304,'Annual_Prices-Nominal'!$A:$CA,MATCH(BV$3,'Annual_Prices-Nominal'!$A$3:$CA$3,0),0)</f>
        <v>19.50726190476189</v>
      </c>
      <c r="BW304" s="32">
        <f>VLOOKUP($A304,'Annual_Prices-Nominal'!$A:$CA,MATCH(BW$3,'Annual_Prices-Nominal'!$A$3:$CA$3,0),0)</f>
        <v>18.939999999999827</v>
      </c>
      <c r="BX304" s="32">
        <f>VLOOKUP($A304,'Annual_Prices-Nominal'!$A:$CA,MATCH(BX$3,'Annual_Prices-Nominal'!$A$3:$CA$3,0),0)</f>
        <v>0</v>
      </c>
      <c r="BY304" s="32">
        <f>VLOOKUP($A304,'Annual_Prices-Nominal'!$A:$CA,MATCH(BY$3,'Annual_Prices-Nominal'!$A$3:$CA$3,0),0)</f>
        <v>4.8694047619047467</v>
      </c>
      <c r="BZ304" s="32">
        <f>VLOOKUP($A304,'Annual_Prices-Nominal'!$A:$CA,MATCH(BZ$3,'Annual_Prices-Nominal'!$A$3:$CA$3,0),0)</f>
        <v>4.8694047619047467</v>
      </c>
      <c r="CA304" s="32">
        <f>VLOOKUP($A304,'Annual_Prices-Nominal'!$A:$CA,MATCH(CA$3,'Annual_Prices-Nominal'!$A$3:$CA$3,0),0)</f>
        <v>4.8515755238095437</v>
      </c>
      <c r="CB304" s="38">
        <f>VLOOKUP($A304,'Annual_Prices-Nominal'!$A:$CA,MATCH(CB$3,'Annual_Prices-Nominal'!$A$3:$CA$3,0),0)</f>
        <v>0</v>
      </c>
      <c r="CD304" s="39">
        <f>VLOOKUP($A304,GDP!$A$8:$D$50,3,0)</f>
        <v>2.0379077442437808E-2</v>
      </c>
    </row>
    <row r="305" spans="1:82" ht="14.4" x14ac:dyDescent="0.3">
      <c r="A305" s="23">
        <f t="shared" si="38"/>
        <v>2048</v>
      </c>
      <c r="B305" s="27">
        <f t="shared" si="39"/>
        <v>54089</v>
      </c>
      <c r="C305" s="31">
        <v>49.96255</v>
      </c>
      <c r="D305" s="32">
        <v>50.215980000000002</v>
      </c>
      <c r="E305" s="32">
        <v>53.014270000000003</v>
      </c>
      <c r="F305" s="32">
        <v>53.306049999999999</v>
      </c>
      <c r="G305" s="32">
        <v>54.184800000000003</v>
      </c>
      <c r="H305" s="32">
        <v>53.826320000000003</v>
      </c>
      <c r="I305" s="32">
        <v>43.78</v>
      </c>
      <c r="J305" s="32">
        <v>45.2</v>
      </c>
      <c r="K305" s="32">
        <v>42.84</v>
      </c>
      <c r="L305" s="32">
        <v>44.85</v>
      </c>
      <c r="M305" s="32">
        <v>43.12</v>
      </c>
      <c r="N305" s="32">
        <v>44.7</v>
      </c>
      <c r="P305" s="32">
        <f>VLOOKUP($A305,'Annual_Prices-Nominal'!$A$4:$X$39,MATCH('Forecast-Peak_OffPeak-Nominal'!P$3,'Annual_Prices-Nominal'!$A$3:$X$3,0),FALSE)</f>
        <v>160.69900000000001</v>
      </c>
      <c r="Q305" s="32">
        <f>VLOOKUP($A305,'Annual_Prices-Nominal'!$A$4:$X$39,MATCH('Forecast-Peak_OffPeak-Nominal'!Q$3,'Annual_Prices-Nominal'!$A$3:$X$3,0),FALSE)</f>
        <v>162.06</v>
      </c>
      <c r="R305" s="32">
        <f>VLOOKUP($A305,'Annual_Prices-Nominal'!$A$4:$X$39,MATCH('Forecast-Peak_OffPeak-Nominal'!R$3,'Annual_Prices-Nominal'!$A$3:$X$3,0),FALSE)</f>
        <v>159.66</v>
      </c>
      <c r="S305" s="32">
        <f>VLOOKUP($A305,'Annual_Prices-Nominal'!$A$4:$X$39,MATCH('Forecast-Peak_OffPeak-Nominal'!S$3,'Annual_Prices-Nominal'!$A$3:$X$3,0),FALSE)</f>
        <v>158.72</v>
      </c>
      <c r="T305" s="32">
        <f>VLOOKUP($A305,'Annual_Prices-Nominal'!$A$4:$X$39,MATCH('Forecast-Peak_OffPeak-Nominal'!T$3,'Annual_Prices-Nominal'!$A$3:$X$3,0),FALSE)</f>
        <v>62.101634760176061</v>
      </c>
      <c r="U305" s="32">
        <f>VLOOKUP($A305,'Annual_Prices-Nominal'!$A$4:$X$39,MATCH('Forecast-Peak_OffPeak-Nominal'!U$3,'Annual_Prices-Nominal'!$A$3:$X$3,0),FALSE)</f>
        <v>79.75</v>
      </c>
      <c r="V305" s="32">
        <f>VLOOKUP($A305,'Annual_Prices-Nominal'!$A$4:$X$39,MATCH('Forecast-Peak_OffPeak-Nominal'!V$3,'Annual_Prices-Nominal'!$A$3:$X$3,0),FALSE)</f>
        <v>62.303067826086945</v>
      </c>
      <c r="W305" s="32">
        <f>VLOOKUP($A305,'Annual_Prices-Nominal'!$A$4:$X$39,MATCH('Forecast-Peak_OffPeak-Nominal'!W$3,'Annual_Prices-Nominal'!$A$3:$X$3,0),FALSE)</f>
        <v>27.32</v>
      </c>
      <c r="X305" s="32">
        <f>VLOOKUP($A305,'Annual_Prices-Nominal'!$A$4:$X$39,MATCH('Forecast-Peak_OffPeak-Nominal'!X$3,'Annual_Prices-Nominal'!$A$3:$X$3,0),FALSE)</f>
        <v>23.44</v>
      </c>
      <c r="Y305" s="38">
        <f>VLOOKUP($A305,'Annual_Prices-Nominal'!$A$4:$X$39,MATCH('Forecast-Peak_OffPeak-Nominal'!Y$3,'Annual_Prices-Nominal'!$A$3:$X$3,0),FALSE)</f>
        <v>57.405531914893622</v>
      </c>
      <c r="AA305" s="31">
        <v>6.13</v>
      </c>
      <c r="AB305" s="32">
        <v>5.85</v>
      </c>
      <c r="AC305" s="32">
        <v>5.58</v>
      </c>
      <c r="AD305" s="32">
        <v>6.37</v>
      </c>
      <c r="AE305" s="32">
        <v>6.1</v>
      </c>
      <c r="AF305" s="32">
        <v>5.84</v>
      </c>
      <c r="AG305" s="38">
        <v>0.48906681656465567</v>
      </c>
      <c r="AI305" s="32">
        <v>11.241824973905</v>
      </c>
      <c r="AJ305" s="38">
        <v>6.6966279946113794</v>
      </c>
      <c r="AL305" s="33">
        <v>0.88952141603083845</v>
      </c>
      <c r="AM305" s="33">
        <v>1.1330545226427864</v>
      </c>
      <c r="AO305" s="34">
        <f>VLOOKUP($A305,'Annual_Prices-Nominal'!$A$4:$CH$39,MATCH('Forecast-Peak_OffPeak-Nominal'!AO$3,'Annual_Prices-Nominal'!$A$3:$CH$3,0),FALSE)</f>
        <v>2</v>
      </c>
      <c r="AP305" s="35">
        <f>VLOOKUP($A305,'Annual_Prices-Nominal'!$A$4:$CH$39,MATCH('Forecast-Peak_OffPeak-Nominal'!AP$3,'Annual_Prices-Nominal'!$A$3:$CH$3,0),FALSE)</f>
        <v>2</v>
      </c>
      <c r="AQ305" s="36">
        <f>IF(AND(MONTH($B305)&gt;=5,MONTH($B305)&lt;=9),VLOOKUP($A305,'Annual_Prices-Nominal'!$A$1:$AQ$39,MATCH('Forecast-Peak_OffPeak-Nominal'!AQ$2,'Annual_Prices-Nominal'!$A$2:$AQ$2,0),FALSE),0)</f>
        <v>0</v>
      </c>
      <c r="AR305" s="37">
        <f>IF(AND(MONTH($B305)&gt;=5,MONTH($B305)&lt;=9),VLOOKUP($A305,'Annual_Prices-Nominal'!$A$1:$AQ$39,MATCH('Forecast-Peak_OffPeak-Nominal'!AR$2,'Annual_Prices-Nominal'!$A$2:$AQ$2,0),FALSE),0)</f>
        <v>0</v>
      </c>
      <c r="AT305" s="83">
        <f>VLOOKUP($A305,'Annual_Prices-Nominal'!$A$4:$CH$39,MATCH('Forecast-Peak_OffPeak-Nominal'!AT$3,'Annual_Prices-Nominal'!$A$3:$CH$3,0),FALSE)</f>
        <v>37.28</v>
      </c>
      <c r="AU305" s="38">
        <f>VLOOKUP($A305,'Annual_Prices-Nominal'!$A$4:$CH$39,MATCH('Forecast-Peak_OffPeak-Nominal'!AU$3,'Annual_Prices-Nominal'!$A$3:$CH$3,0),FALSE)</f>
        <v>37.28</v>
      </c>
      <c r="AV305" s="38">
        <f>VLOOKUP($A305,'Annual_Prices-Nominal'!$A$4:$CH$39,MATCH('Forecast-Peak_OffPeak-Nominal'!AV$3,'Annual_Prices-Nominal'!$A$3:$CH$3,0),FALSE)</f>
        <v>0</v>
      </c>
      <c r="AX305" s="31">
        <f t="shared" si="32"/>
        <v>8.5406068376068376</v>
      </c>
      <c r="AY305" s="32">
        <f t="shared" si="33"/>
        <v>9.0777859589041103</v>
      </c>
      <c r="AZ305" s="32">
        <f t="shared" si="34"/>
        <v>9.2782191780821925</v>
      </c>
      <c r="BA305" s="32">
        <f t="shared" si="35"/>
        <v>7.1770491803278693</v>
      </c>
      <c r="BB305" s="32">
        <f t="shared" si="36"/>
        <v>7.0229508196721318</v>
      </c>
      <c r="BC305" s="38">
        <f t="shared" si="37"/>
        <v>6.7692307692307683</v>
      </c>
      <c r="BE305" s="60">
        <v>286.64669774054403</v>
      </c>
      <c r="BF305" s="38">
        <v>380.81159724875772</v>
      </c>
      <c r="BH305" s="31">
        <f>VLOOKUP($A305,'Annual_Prices-Nominal'!$A:$CA,MATCH(BH$3,'Annual_Prices-Nominal'!$A$3:$CA$3,0),0)</f>
        <v>43</v>
      </c>
      <c r="BI305" s="31">
        <f>VLOOKUP($A305,'Annual_Prices-Nominal'!$A:$CA,MATCH(BI$3,'Annual_Prices-Nominal'!$A$3:$CA$3,0),0)</f>
        <v>0</v>
      </c>
      <c r="BJ305" s="32">
        <f>VLOOKUP($A305,'Annual_Prices-Nominal'!$A:$CA,MATCH(BJ$3,'Annual_Prices-Nominal'!$A$3:$CA$3,0),0)</f>
        <v>0</v>
      </c>
      <c r="BK305" s="32">
        <f>VLOOKUP($A305,'Annual_Prices-Nominal'!$A:$CA,MATCH(BK$3,'Annual_Prices-Nominal'!$A$3:$CA$3,0),0)</f>
        <v>16.254166666666606</v>
      </c>
      <c r="BL305" s="32">
        <f>VLOOKUP($A305,'Annual_Prices-Nominal'!$A:$CA,MATCH(BL$3,'Annual_Prices-Nominal'!$A$3:$CA$3,0),0)</f>
        <v>16.254166666666606</v>
      </c>
      <c r="BM305" s="32">
        <f>VLOOKUP($A305,'Annual_Prices-Nominal'!$A:$CA,MATCH(BM$3,'Annual_Prices-Nominal'!$A$3:$CA$3,0),0)</f>
        <v>4.8694047619047467</v>
      </c>
      <c r="BN305" s="32">
        <f>VLOOKUP($A305,'Annual_Prices-Nominal'!$A:$CA,MATCH(BN$3,'Annual_Prices-Nominal'!$A$3:$CA$3,0),0)</f>
        <v>4.8694047619047467</v>
      </c>
      <c r="BO305" s="32">
        <f>VLOOKUP($A305,'Annual_Prices-Nominal'!$A:$CA,MATCH(BO$3,'Annual_Prices-Nominal'!$A$3:$CA$3,0),0)</f>
        <v>4.8694047619047467</v>
      </c>
      <c r="BP305" s="32">
        <f>VLOOKUP($A305,'Annual_Prices-Nominal'!$A:$CA,MATCH(BP$3,'Annual_Prices-Nominal'!$A$3:$CA$3,0),0)</f>
        <v>4.8694047619047467</v>
      </c>
      <c r="BQ305" s="32">
        <f>VLOOKUP($A305,'Annual_Prices-Nominal'!$A:$CA,MATCH(BQ$3,'Annual_Prices-Nominal'!$A$3:$CA$3,0),0)</f>
        <v>16.254166666666606</v>
      </c>
      <c r="BR305" s="32">
        <f>VLOOKUP($A305,'Annual_Prices-Nominal'!$A:$CA,MATCH(BR$3,'Annual_Prices-Nominal'!$A$3:$CA$3,0),0)</f>
        <v>26.015833333333376</v>
      </c>
      <c r="BS305" s="32">
        <f>VLOOKUP($A305,'Annual_Prices-Nominal'!$A:$CA,MATCH(BS$3,'Annual_Prices-Nominal'!$A$3:$CA$3,0),0)</f>
        <v>24.376666666666665</v>
      </c>
      <c r="BT305" s="32">
        <f>VLOOKUP($A305,'Annual_Prices-Nominal'!$A:$CA,MATCH(BT$3,'Annual_Prices-Nominal'!$A$3:$CA$3,0),0)</f>
        <v>19.50726190476189</v>
      </c>
      <c r="BU305" s="32">
        <f>VLOOKUP($A305,'Annual_Prices-Nominal'!$A:$CA,MATCH(BU$3,'Annual_Prices-Nominal'!$A$3:$CA$3,0),0)</f>
        <v>19.50726190476189</v>
      </c>
      <c r="BV305" s="32">
        <f>VLOOKUP($A305,'Annual_Prices-Nominal'!$A:$CA,MATCH(BV$3,'Annual_Prices-Nominal'!$A$3:$CA$3,0),0)</f>
        <v>19.50726190476189</v>
      </c>
      <c r="BW305" s="32">
        <f>VLOOKUP($A305,'Annual_Prices-Nominal'!$A:$CA,MATCH(BW$3,'Annual_Prices-Nominal'!$A$3:$CA$3,0),0)</f>
        <v>18.939999999999827</v>
      </c>
      <c r="BX305" s="32">
        <f>VLOOKUP($A305,'Annual_Prices-Nominal'!$A:$CA,MATCH(BX$3,'Annual_Prices-Nominal'!$A$3:$CA$3,0),0)</f>
        <v>0</v>
      </c>
      <c r="BY305" s="32">
        <f>VLOOKUP($A305,'Annual_Prices-Nominal'!$A:$CA,MATCH(BY$3,'Annual_Prices-Nominal'!$A$3:$CA$3,0),0)</f>
        <v>4.8694047619047467</v>
      </c>
      <c r="BZ305" s="32">
        <f>VLOOKUP($A305,'Annual_Prices-Nominal'!$A:$CA,MATCH(BZ$3,'Annual_Prices-Nominal'!$A$3:$CA$3,0),0)</f>
        <v>4.8694047619047467</v>
      </c>
      <c r="CA305" s="32">
        <f>VLOOKUP($A305,'Annual_Prices-Nominal'!$A:$CA,MATCH(CA$3,'Annual_Prices-Nominal'!$A$3:$CA$3,0),0)</f>
        <v>4.8515755238095437</v>
      </c>
      <c r="CB305" s="38">
        <f>VLOOKUP($A305,'Annual_Prices-Nominal'!$A:$CA,MATCH(CB$3,'Annual_Prices-Nominal'!$A$3:$CA$3,0),0)</f>
        <v>0</v>
      </c>
      <c r="CD305" s="39">
        <f>VLOOKUP($A305,GDP!$A$8:$D$50,3,0)</f>
        <v>2.0379077442437808E-2</v>
      </c>
    </row>
    <row r="306" spans="1:82" ht="14.4" x14ac:dyDescent="0.3">
      <c r="A306" s="23">
        <f t="shared" si="38"/>
        <v>2048</v>
      </c>
      <c r="B306" s="27">
        <f t="shared" si="39"/>
        <v>54118</v>
      </c>
      <c r="C306" s="31">
        <v>44.64141</v>
      </c>
      <c r="D306" s="32">
        <v>44.900219999999997</v>
      </c>
      <c r="E306" s="32">
        <v>48.62003</v>
      </c>
      <c r="F306" s="32">
        <v>46.775959999999998</v>
      </c>
      <c r="G306" s="32">
        <v>49.704810000000002</v>
      </c>
      <c r="H306" s="32">
        <v>46.652900000000002</v>
      </c>
      <c r="I306" s="32">
        <v>41.41</v>
      </c>
      <c r="J306" s="32">
        <v>42.39</v>
      </c>
      <c r="K306" s="32">
        <v>40.82</v>
      </c>
      <c r="L306" s="32">
        <v>42.29</v>
      </c>
      <c r="M306" s="32">
        <v>40.880000000000003</v>
      </c>
      <c r="N306" s="32">
        <v>42.16</v>
      </c>
      <c r="P306" s="32">
        <f>VLOOKUP($A306,'Annual_Prices-Nominal'!$A$4:$X$39,MATCH('Forecast-Peak_OffPeak-Nominal'!P$3,'Annual_Prices-Nominal'!$A$3:$X$3,0),FALSE)</f>
        <v>160.69900000000001</v>
      </c>
      <c r="Q306" s="32">
        <f>VLOOKUP($A306,'Annual_Prices-Nominal'!$A$4:$X$39,MATCH('Forecast-Peak_OffPeak-Nominal'!Q$3,'Annual_Prices-Nominal'!$A$3:$X$3,0),FALSE)</f>
        <v>162.06</v>
      </c>
      <c r="R306" s="32">
        <f>VLOOKUP($A306,'Annual_Prices-Nominal'!$A$4:$X$39,MATCH('Forecast-Peak_OffPeak-Nominal'!R$3,'Annual_Prices-Nominal'!$A$3:$X$3,0),FALSE)</f>
        <v>159.66</v>
      </c>
      <c r="S306" s="32">
        <f>VLOOKUP($A306,'Annual_Prices-Nominal'!$A$4:$X$39,MATCH('Forecast-Peak_OffPeak-Nominal'!S$3,'Annual_Prices-Nominal'!$A$3:$X$3,0),FALSE)</f>
        <v>158.72</v>
      </c>
      <c r="T306" s="32">
        <f>VLOOKUP($A306,'Annual_Prices-Nominal'!$A$4:$X$39,MATCH('Forecast-Peak_OffPeak-Nominal'!T$3,'Annual_Prices-Nominal'!$A$3:$X$3,0),FALSE)</f>
        <v>62.101634760176061</v>
      </c>
      <c r="U306" s="32">
        <f>VLOOKUP($A306,'Annual_Prices-Nominal'!$A$4:$X$39,MATCH('Forecast-Peak_OffPeak-Nominal'!U$3,'Annual_Prices-Nominal'!$A$3:$X$3,0),FALSE)</f>
        <v>79.75</v>
      </c>
      <c r="V306" s="32">
        <f>VLOOKUP($A306,'Annual_Prices-Nominal'!$A$4:$X$39,MATCH('Forecast-Peak_OffPeak-Nominal'!V$3,'Annual_Prices-Nominal'!$A$3:$X$3,0),FALSE)</f>
        <v>62.303067826086945</v>
      </c>
      <c r="W306" s="32">
        <f>VLOOKUP($A306,'Annual_Prices-Nominal'!$A$4:$X$39,MATCH('Forecast-Peak_OffPeak-Nominal'!W$3,'Annual_Prices-Nominal'!$A$3:$X$3,0),FALSE)</f>
        <v>27.32</v>
      </c>
      <c r="X306" s="32">
        <f>VLOOKUP($A306,'Annual_Prices-Nominal'!$A$4:$X$39,MATCH('Forecast-Peak_OffPeak-Nominal'!X$3,'Annual_Prices-Nominal'!$A$3:$X$3,0),FALSE)</f>
        <v>23.44</v>
      </c>
      <c r="Y306" s="38">
        <f>VLOOKUP($A306,'Annual_Prices-Nominal'!$A$4:$X$39,MATCH('Forecast-Peak_OffPeak-Nominal'!Y$3,'Annual_Prices-Nominal'!$A$3:$X$3,0),FALSE)</f>
        <v>57.405531914893622</v>
      </c>
      <c r="AA306" s="31">
        <v>6.06</v>
      </c>
      <c r="AB306" s="32">
        <v>5.65</v>
      </c>
      <c r="AC306" s="32">
        <v>5.46</v>
      </c>
      <c r="AD306" s="32">
        <v>6.16</v>
      </c>
      <c r="AE306" s="32">
        <v>6.03</v>
      </c>
      <c r="AF306" s="32">
        <v>5.82</v>
      </c>
      <c r="AG306" s="38">
        <v>0.48906681656465567</v>
      </c>
      <c r="AI306" s="32">
        <v>11.165685784306669</v>
      </c>
      <c r="AJ306" s="38">
        <v>6.620488805013049</v>
      </c>
      <c r="AL306" s="33">
        <v>0.88799986782209317</v>
      </c>
      <c r="AM306" s="33">
        <v>1.1315329744340412</v>
      </c>
      <c r="AO306" s="34">
        <f>VLOOKUP($A306,'Annual_Prices-Nominal'!$A$4:$CH$39,MATCH('Forecast-Peak_OffPeak-Nominal'!AO$3,'Annual_Prices-Nominal'!$A$3:$CH$3,0),FALSE)</f>
        <v>2</v>
      </c>
      <c r="AP306" s="35">
        <f>VLOOKUP($A306,'Annual_Prices-Nominal'!$A$4:$CH$39,MATCH('Forecast-Peak_OffPeak-Nominal'!AP$3,'Annual_Prices-Nominal'!$A$3:$CH$3,0),FALSE)</f>
        <v>2</v>
      </c>
      <c r="AQ306" s="36">
        <f>IF(AND(MONTH($B306)&gt;=5,MONTH($B306)&lt;=9),VLOOKUP($A306,'Annual_Prices-Nominal'!$A$1:$AQ$39,MATCH('Forecast-Peak_OffPeak-Nominal'!AQ$2,'Annual_Prices-Nominal'!$A$2:$AQ$2,0),FALSE),0)</f>
        <v>0</v>
      </c>
      <c r="AR306" s="37">
        <f>IF(AND(MONTH($B306)&gt;=5,MONTH($B306)&lt;=9),VLOOKUP($A306,'Annual_Prices-Nominal'!$A$1:$AQ$39,MATCH('Forecast-Peak_OffPeak-Nominal'!AR$2,'Annual_Prices-Nominal'!$A$2:$AQ$2,0),FALSE),0)</f>
        <v>0</v>
      </c>
      <c r="AT306" s="83">
        <f>VLOOKUP($A306,'Annual_Prices-Nominal'!$A$4:$CH$39,MATCH('Forecast-Peak_OffPeak-Nominal'!AT$3,'Annual_Prices-Nominal'!$A$3:$CH$3,0),FALSE)</f>
        <v>37.28</v>
      </c>
      <c r="AU306" s="38">
        <f>VLOOKUP($A306,'Annual_Prices-Nominal'!$A$4:$CH$39,MATCH('Forecast-Peak_OffPeak-Nominal'!AU$3,'Annual_Prices-Nominal'!$A$3:$CH$3,0),FALSE)</f>
        <v>37.28</v>
      </c>
      <c r="AV306" s="38">
        <f>VLOOKUP($A306,'Annual_Prices-Nominal'!$A$4:$CH$39,MATCH('Forecast-Peak_OffPeak-Nominal'!AV$3,'Annual_Prices-Nominal'!$A$3:$CH$3,0),FALSE)</f>
        <v>0</v>
      </c>
      <c r="AX306" s="31">
        <f t="shared" si="32"/>
        <v>7.9011345132743358</v>
      </c>
      <c r="AY306" s="32">
        <f t="shared" si="33"/>
        <v>8.3539570446735389</v>
      </c>
      <c r="AZ306" s="32">
        <f t="shared" si="34"/>
        <v>8.5403453608247428</v>
      </c>
      <c r="BA306" s="32">
        <f t="shared" si="35"/>
        <v>6.8673300165837468</v>
      </c>
      <c r="BB306" s="32">
        <f t="shared" si="36"/>
        <v>6.7694859038142621</v>
      </c>
      <c r="BC306" s="38">
        <f t="shared" si="37"/>
        <v>6.6363636363636367</v>
      </c>
      <c r="BE306" s="60">
        <v>286.64669774054403</v>
      </c>
      <c r="BF306" s="38">
        <v>380.81159724875772</v>
      </c>
      <c r="BH306" s="31">
        <f>VLOOKUP($A306,'Annual_Prices-Nominal'!$A:$CA,MATCH(BH$3,'Annual_Prices-Nominal'!$A$3:$CA$3,0),0)</f>
        <v>43</v>
      </c>
      <c r="BI306" s="31">
        <f>VLOOKUP($A306,'Annual_Prices-Nominal'!$A:$CA,MATCH(BI$3,'Annual_Prices-Nominal'!$A$3:$CA$3,0),0)</f>
        <v>0</v>
      </c>
      <c r="BJ306" s="32">
        <f>VLOOKUP($A306,'Annual_Prices-Nominal'!$A:$CA,MATCH(BJ$3,'Annual_Prices-Nominal'!$A$3:$CA$3,0),0)</f>
        <v>0</v>
      </c>
      <c r="BK306" s="32">
        <f>VLOOKUP($A306,'Annual_Prices-Nominal'!$A:$CA,MATCH(BK$3,'Annual_Prices-Nominal'!$A$3:$CA$3,0),0)</f>
        <v>16.254166666666606</v>
      </c>
      <c r="BL306" s="32">
        <f>VLOOKUP($A306,'Annual_Prices-Nominal'!$A:$CA,MATCH(BL$3,'Annual_Prices-Nominal'!$A$3:$CA$3,0),0)</f>
        <v>16.254166666666606</v>
      </c>
      <c r="BM306" s="32">
        <f>VLOOKUP($A306,'Annual_Prices-Nominal'!$A:$CA,MATCH(BM$3,'Annual_Prices-Nominal'!$A$3:$CA$3,0),0)</f>
        <v>4.8694047619047467</v>
      </c>
      <c r="BN306" s="32">
        <f>VLOOKUP($A306,'Annual_Prices-Nominal'!$A:$CA,MATCH(BN$3,'Annual_Prices-Nominal'!$A$3:$CA$3,0),0)</f>
        <v>4.8694047619047467</v>
      </c>
      <c r="BO306" s="32">
        <f>VLOOKUP($A306,'Annual_Prices-Nominal'!$A:$CA,MATCH(BO$3,'Annual_Prices-Nominal'!$A$3:$CA$3,0),0)</f>
        <v>4.8694047619047467</v>
      </c>
      <c r="BP306" s="32">
        <f>VLOOKUP($A306,'Annual_Prices-Nominal'!$A:$CA,MATCH(BP$3,'Annual_Prices-Nominal'!$A$3:$CA$3,0),0)</f>
        <v>4.8694047619047467</v>
      </c>
      <c r="BQ306" s="32">
        <f>VLOOKUP($A306,'Annual_Prices-Nominal'!$A:$CA,MATCH(BQ$3,'Annual_Prices-Nominal'!$A$3:$CA$3,0),0)</f>
        <v>16.254166666666606</v>
      </c>
      <c r="BR306" s="32">
        <f>VLOOKUP($A306,'Annual_Prices-Nominal'!$A:$CA,MATCH(BR$3,'Annual_Prices-Nominal'!$A$3:$CA$3,0),0)</f>
        <v>26.015833333333376</v>
      </c>
      <c r="BS306" s="32">
        <f>VLOOKUP($A306,'Annual_Prices-Nominal'!$A:$CA,MATCH(BS$3,'Annual_Prices-Nominal'!$A$3:$CA$3,0),0)</f>
        <v>24.376666666666665</v>
      </c>
      <c r="BT306" s="32">
        <f>VLOOKUP($A306,'Annual_Prices-Nominal'!$A:$CA,MATCH(BT$3,'Annual_Prices-Nominal'!$A$3:$CA$3,0),0)</f>
        <v>19.50726190476189</v>
      </c>
      <c r="BU306" s="32">
        <f>VLOOKUP($A306,'Annual_Prices-Nominal'!$A:$CA,MATCH(BU$3,'Annual_Prices-Nominal'!$A$3:$CA$3,0),0)</f>
        <v>19.50726190476189</v>
      </c>
      <c r="BV306" s="32">
        <f>VLOOKUP($A306,'Annual_Prices-Nominal'!$A:$CA,MATCH(BV$3,'Annual_Prices-Nominal'!$A$3:$CA$3,0),0)</f>
        <v>19.50726190476189</v>
      </c>
      <c r="BW306" s="32">
        <f>VLOOKUP($A306,'Annual_Prices-Nominal'!$A:$CA,MATCH(BW$3,'Annual_Prices-Nominal'!$A$3:$CA$3,0),0)</f>
        <v>18.939999999999827</v>
      </c>
      <c r="BX306" s="32">
        <f>VLOOKUP($A306,'Annual_Prices-Nominal'!$A:$CA,MATCH(BX$3,'Annual_Prices-Nominal'!$A$3:$CA$3,0),0)</f>
        <v>0</v>
      </c>
      <c r="BY306" s="32">
        <f>VLOOKUP($A306,'Annual_Prices-Nominal'!$A:$CA,MATCH(BY$3,'Annual_Prices-Nominal'!$A$3:$CA$3,0),0)</f>
        <v>4.8694047619047467</v>
      </c>
      <c r="BZ306" s="32">
        <f>VLOOKUP($A306,'Annual_Prices-Nominal'!$A:$CA,MATCH(BZ$3,'Annual_Prices-Nominal'!$A$3:$CA$3,0),0)</f>
        <v>4.8694047619047467</v>
      </c>
      <c r="CA306" s="32">
        <f>VLOOKUP($A306,'Annual_Prices-Nominal'!$A:$CA,MATCH(CA$3,'Annual_Prices-Nominal'!$A$3:$CA$3,0),0)</f>
        <v>4.8515755238095437</v>
      </c>
      <c r="CB306" s="38">
        <f>VLOOKUP($A306,'Annual_Prices-Nominal'!$A:$CA,MATCH(CB$3,'Annual_Prices-Nominal'!$A$3:$CA$3,0),0)</f>
        <v>0</v>
      </c>
      <c r="CD306" s="39">
        <f>VLOOKUP($A306,GDP!$A$8:$D$50,3,0)</f>
        <v>2.0379077442437808E-2</v>
      </c>
    </row>
    <row r="307" spans="1:82" ht="14.4" x14ac:dyDescent="0.3">
      <c r="A307" s="23">
        <f t="shared" si="38"/>
        <v>2048</v>
      </c>
      <c r="B307" s="27">
        <f t="shared" si="39"/>
        <v>54149</v>
      </c>
      <c r="C307" s="31">
        <v>42.356059999999999</v>
      </c>
      <c r="D307" s="32">
        <v>41.755659999999999</v>
      </c>
      <c r="E307" s="32">
        <v>47.377510000000001</v>
      </c>
      <c r="F307" s="32">
        <v>42.928109999999997</v>
      </c>
      <c r="G307" s="32">
        <v>47.579590000000003</v>
      </c>
      <c r="H307" s="32">
        <v>42.45138</v>
      </c>
      <c r="I307" s="32">
        <v>40.880000000000003</v>
      </c>
      <c r="J307" s="32">
        <v>41.4</v>
      </c>
      <c r="K307" s="32">
        <v>40.72</v>
      </c>
      <c r="L307" s="32">
        <v>41.64</v>
      </c>
      <c r="M307" s="32">
        <v>40.130000000000003</v>
      </c>
      <c r="N307" s="32">
        <v>40.92</v>
      </c>
      <c r="P307" s="32">
        <f>VLOOKUP($A307,'Annual_Prices-Nominal'!$A$4:$X$39,MATCH('Forecast-Peak_OffPeak-Nominal'!P$3,'Annual_Prices-Nominal'!$A$3:$X$3,0),FALSE)</f>
        <v>160.69900000000001</v>
      </c>
      <c r="Q307" s="32">
        <f>VLOOKUP($A307,'Annual_Prices-Nominal'!$A$4:$X$39,MATCH('Forecast-Peak_OffPeak-Nominal'!Q$3,'Annual_Prices-Nominal'!$A$3:$X$3,0),FALSE)</f>
        <v>162.06</v>
      </c>
      <c r="R307" s="32">
        <f>VLOOKUP($A307,'Annual_Prices-Nominal'!$A$4:$X$39,MATCH('Forecast-Peak_OffPeak-Nominal'!R$3,'Annual_Prices-Nominal'!$A$3:$X$3,0),FALSE)</f>
        <v>159.66</v>
      </c>
      <c r="S307" s="32">
        <f>VLOOKUP($A307,'Annual_Prices-Nominal'!$A$4:$X$39,MATCH('Forecast-Peak_OffPeak-Nominal'!S$3,'Annual_Prices-Nominal'!$A$3:$X$3,0),FALSE)</f>
        <v>158.72</v>
      </c>
      <c r="T307" s="32">
        <f>VLOOKUP($A307,'Annual_Prices-Nominal'!$A$4:$X$39,MATCH('Forecast-Peak_OffPeak-Nominal'!T$3,'Annual_Prices-Nominal'!$A$3:$X$3,0),FALSE)</f>
        <v>62.101634760176061</v>
      </c>
      <c r="U307" s="32">
        <f>VLOOKUP($A307,'Annual_Prices-Nominal'!$A$4:$X$39,MATCH('Forecast-Peak_OffPeak-Nominal'!U$3,'Annual_Prices-Nominal'!$A$3:$X$3,0),FALSE)</f>
        <v>79.75</v>
      </c>
      <c r="V307" s="32">
        <f>VLOOKUP($A307,'Annual_Prices-Nominal'!$A$4:$X$39,MATCH('Forecast-Peak_OffPeak-Nominal'!V$3,'Annual_Prices-Nominal'!$A$3:$X$3,0),FALSE)</f>
        <v>62.303067826086945</v>
      </c>
      <c r="W307" s="32">
        <f>VLOOKUP($A307,'Annual_Prices-Nominal'!$A$4:$X$39,MATCH('Forecast-Peak_OffPeak-Nominal'!W$3,'Annual_Prices-Nominal'!$A$3:$X$3,0),FALSE)</f>
        <v>27.32</v>
      </c>
      <c r="X307" s="32">
        <f>VLOOKUP($A307,'Annual_Prices-Nominal'!$A$4:$X$39,MATCH('Forecast-Peak_OffPeak-Nominal'!X$3,'Annual_Prices-Nominal'!$A$3:$X$3,0),FALSE)</f>
        <v>23.44</v>
      </c>
      <c r="Y307" s="38">
        <f>VLOOKUP($A307,'Annual_Prices-Nominal'!$A$4:$X$39,MATCH('Forecast-Peak_OffPeak-Nominal'!Y$3,'Annual_Prices-Nominal'!$A$3:$X$3,0),FALSE)</f>
        <v>57.405531914893622</v>
      </c>
      <c r="AA307" s="31">
        <v>5.56</v>
      </c>
      <c r="AB307" s="32">
        <v>4.8600000000000003</v>
      </c>
      <c r="AC307" s="32">
        <v>5.22</v>
      </c>
      <c r="AD307" s="32">
        <v>5.22</v>
      </c>
      <c r="AE307" s="32">
        <v>5.54</v>
      </c>
      <c r="AF307" s="32">
        <v>5.04</v>
      </c>
      <c r="AG307" s="38">
        <v>0.48906681656465567</v>
      </c>
      <c r="AI307" s="32">
        <v>10.66572016652237</v>
      </c>
      <c r="AJ307" s="38">
        <v>6.1205231872287493</v>
      </c>
      <c r="AL307" s="33">
        <v>0.8753921081378363</v>
      </c>
      <c r="AM307" s="33">
        <v>1.1189252147497841</v>
      </c>
      <c r="AO307" s="34">
        <f>VLOOKUP($A307,'Annual_Prices-Nominal'!$A$4:$CH$39,MATCH('Forecast-Peak_OffPeak-Nominal'!AO$3,'Annual_Prices-Nominal'!$A$3:$CH$3,0),FALSE)</f>
        <v>2</v>
      </c>
      <c r="AP307" s="35">
        <f>VLOOKUP($A307,'Annual_Prices-Nominal'!$A$4:$CH$39,MATCH('Forecast-Peak_OffPeak-Nominal'!AP$3,'Annual_Prices-Nominal'!$A$3:$CH$3,0),FALSE)</f>
        <v>2</v>
      </c>
      <c r="AQ307" s="36">
        <f>IF(AND(MONTH($B307)&gt;=5,MONTH($B307)&lt;=9),VLOOKUP($A307,'Annual_Prices-Nominal'!$A$1:$AQ$39,MATCH('Forecast-Peak_OffPeak-Nominal'!AQ$2,'Annual_Prices-Nominal'!$A$2:$AQ$2,0),FALSE),0)</f>
        <v>0</v>
      </c>
      <c r="AR307" s="37">
        <f>IF(AND(MONTH($B307)&gt;=5,MONTH($B307)&lt;=9),VLOOKUP($A307,'Annual_Prices-Nominal'!$A$1:$AQ$39,MATCH('Forecast-Peak_OffPeak-Nominal'!AR$2,'Annual_Prices-Nominal'!$A$2:$AQ$2,0),FALSE),0)</f>
        <v>0</v>
      </c>
      <c r="AT307" s="83">
        <f>VLOOKUP($A307,'Annual_Prices-Nominal'!$A$4:$CH$39,MATCH('Forecast-Peak_OffPeak-Nominal'!AT$3,'Annual_Prices-Nominal'!$A$3:$CH$3,0),FALSE)</f>
        <v>37.28</v>
      </c>
      <c r="AU307" s="38">
        <f>VLOOKUP($A307,'Annual_Prices-Nominal'!$A$4:$CH$39,MATCH('Forecast-Peak_OffPeak-Nominal'!AU$3,'Annual_Prices-Nominal'!$A$3:$CH$3,0),FALSE)</f>
        <v>37.28</v>
      </c>
      <c r="AV307" s="38">
        <f>VLOOKUP($A307,'Annual_Prices-Nominal'!$A$4:$CH$39,MATCH('Forecast-Peak_OffPeak-Nominal'!AV$3,'Annual_Prices-Nominal'!$A$3:$CH$3,0),FALSE)</f>
        <v>0</v>
      </c>
      <c r="AX307" s="31">
        <f t="shared" si="32"/>
        <v>8.7152386831275717</v>
      </c>
      <c r="AY307" s="32">
        <f t="shared" si="33"/>
        <v>9.400299603174604</v>
      </c>
      <c r="AZ307" s="32">
        <f t="shared" si="34"/>
        <v>9.4403948412698426</v>
      </c>
      <c r="BA307" s="32">
        <f t="shared" si="35"/>
        <v>7.3790613718411553</v>
      </c>
      <c r="BB307" s="32">
        <f t="shared" si="36"/>
        <v>7.3501805054151621</v>
      </c>
      <c r="BC307" s="38">
        <f t="shared" si="37"/>
        <v>7.6877394636015337</v>
      </c>
      <c r="BE307" s="60">
        <v>286.64669774054403</v>
      </c>
      <c r="BF307" s="38">
        <v>380.81159724875772</v>
      </c>
      <c r="BH307" s="31">
        <f>VLOOKUP($A307,'Annual_Prices-Nominal'!$A:$CA,MATCH(BH$3,'Annual_Prices-Nominal'!$A$3:$CA$3,0),0)</f>
        <v>43</v>
      </c>
      <c r="BI307" s="31">
        <f>VLOOKUP($A307,'Annual_Prices-Nominal'!$A:$CA,MATCH(BI$3,'Annual_Prices-Nominal'!$A$3:$CA$3,0),0)</f>
        <v>0</v>
      </c>
      <c r="BJ307" s="32">
        <f>VLOOKUP($A307,'Annual_Prices-Nominal'!$A:$CA,MATCH(BJ$3,'Annual_Prices-Nominal'!$A$3:$CA$3,0),0)</f>
        <v>0</v>
      </c>
      <c r="BK307" s="32">
        <f>VLOOKUP($A307,'Annual_Prices-Nominal'!$A:$CA,MATCH(BK$3,'Annual_Prices-Nominal'!$A$3:$CA$3,0),0)</f>
        <v>16.254166666666606</v>
      </c>
      <c r="BL307" s="32">
        <f>VLOOKUP($A307,'Annual_Prices-Nominal'!$A:$CA,MATCH(BL$3,'Annual_Prices-Nominal'!$A$3:$CA$3,0),0)</f>
        <v>16.254166666666606</v>
      </c>
      <c r="BM307" s="32">
        <f>VLOOKUP($A307,'Annual_Prices-Nominal'!$A:$CA,MATCH(BM$3,'Annual_Prices-Nominal'!$A$3:$CA$3,0),0)</f>
        <v>4.8694047619047467</v>
      </c>
      <c r="BN307" s="32">
        <f>VLOOKUP($A307,'Annual_Prices-Nominal'!$A:$CA,MATCH(BN$3,'Annual_Prices-Nominal'!$A$3:$CA$3,0),0)</f>
        <v>4.8694047619047467</v>
      </c>
      <c r="BO307" s="32">
        <f>VLOOKUP($A307,'Annual_Prices-Nominal'!$A:$CA,MATCH(BO$3,'Annual_Prices-Nominal'!$A$3:$CA$3,0),0)</f>
        <v>4.8694047619047467</v>
      </c>
      <c r="BP307" s="32">
        <f>VLOOKUP($A307,'Annual_Prices-Nominal'!$A:$CA,MATCH(BP$3,'Annual_Prices-Nominal'!$A$3:$CA$3,0),0)</f>
        <v>4.8694047619047467</v>
      </c>
      <c r="BQ307" s="32">
        <f>VLOOKUP($A307,'Annual_Prices-Nominal'!$A:$CA,MATCH(BQ$3,'Annual_Prices-Nominal'!$A$3:$CA$3,0),0)</f>
        <v>16.254166666666606</v>
      </c>
      <c r="BR307" s="32">
        <f>VLOOKUP($A307,'Annual_Prices-Nominal'!$A:$CA,MATCH(BR$3,'Annual_Prices-Nominal'!$A$3:$CA$3,0),0)</f>
        <v>26.015833333333376</v>
      </c>
      <c r="BS307" s="32">
        <f>VLOOKUP($A307,'Annual_Prices-Nominal'!$A:$CA,MATCH(BS$3,'Annual_Prices-Nominal'!$A$3:$CA$3,0),0)</f>
        <v>24.376666666666665</v>
      </c>
      <c r="BT307" s="32">
        <f>VLOOKUP($A307,'Annual_Prices-Nominal'!$A:$CA,MATCH(BT$3,'Annual_Prices-Nominal'!$A$3:$CA$3,0),0)</f>
        <v>19.50726190476189</v>
      </c>
      <c r="BU307" s="32">
        <f>VLOOKUP($A307,'Annual_Prices-Nominal'!$A:$CA,MATCH(BU$3,'Annual_Prices-Nominal'!$A$3:$CA$3,0),0)</f>
        <v>19.50726190476189</v>
      </c>
      <c r="BV307" s="32">
        <f>VLOOKUP($A307,'Annual_Prices-Nominal'!$A:$CA,MATCH(BV$3,'Annual_Prices-Nominal'!$A$3:$CA$3,0),0)</f>
        <v>19.50726190476189</v>
      </c>
      <c r="BW307" s="32">
        <f>VLOOKUP($A307,'Annual_Prices-Nominal'!$A:$CA,MATCH(BW$3,'Annual_Prices-Nominal'!$A$3:$CA$3,0),0)</f>
        <v>18.939999999999827</v>
      </c>
      <c r="BX307" s="32">
        <f>VLOOKUP($A307,'Annual_Prices-Nominal'!$A:$CA,MATCH(BX$3,'Annual_Prices-Nominal'!$A$3:$CA$3,0),0)</f>
        <v>0</v>
      </c>
      <c r="BY307" s="32">
        <f>VLOOKUP($A307,'Annual_Prices-Nominal'!$A:$CA,MATCH(BY$3,'Annual_Prices-Nominal'!$A$3:$CA$3,0),0)</f>
        <v>4.8694047619047467</v>
      </c>
      <c r="BZ307" s="32">
        <f>VLOOKUP($A307,'Annual_Prices-Nominal'!$A:$CA,MATCH(BZ$3,'Annual_Prices-Nominal'!$A$3:$CA$3,0),0)</f>
        <v>4.8694047619047467</v>
      </c>
      <c r="CA307" s="32">
        <f>VLOOKUP($A307,'Annual_Prices-Nominal'!$A:$CA,MATCH(CA$3,'Annual_Prices-Nominal'!$A$3:$CA$3,0),0)</f>
        <v>4.8515755238095437</v>
      </c>
      <c r="CB307" s="38">
        <f>VLOOKUP($A307,'Annual_Prices-Nominal'!$A:$CA,MATCH(CB$3,'Annual_Prices-Nominal'!$A$3:$CA$3,0),0)</f>
        <v>0</v>
      </c>
      <c r="CD307" s="39">
        <f>VLOOKUP($A307,GDP!$A$8:$D$50,3,0)</f>
        <v>2.0379077442437808E-2</v>
      </c>
    </row>
    <row r="308" spans="1:82" ht="14.4" x14ac:dyDescent="0.3">
      <c r="A308" s="23">
        <f t="shared" si="38"/>
        <v>2048</v>
      </c>
      <c r="B308" s="27">
        <f t="shared" si="39"/>
        <v>54179</v>
      </c>
      <c r="C308" s="31">
        <v>52.734949999999998</v>
      </c>
      <c r="D308" s="32">
        <v>46.395870000000002</v>
      </c>
      <c r="E308" s="32">
        <v>58.95326</v>
      </c>
      <c r="F308" s="32">
        <v>50.637909999999998</v>
      </c>
      <c r="G308" s="32">
        <v>59.383519999999997</v>
      </c>
      <c r="H308" s="32">
        <v>49.69952</v>
      </c>
      <c r="I308" s="32">
        <v>43.58</v>
      </c>
      <c r="J308" s="32">
        <v>42.93</v>
      </c>
      <c r="K308" s="32">
        <v>43.18</v>
      </c>
      <c r="L308" s="32">
        <v>42.74</v>
      </c>
      <c r="M308" s="32">
        <v>42.73</v>
      </c>
      <c r="N308" s="32">
        <v>42.7</v>
      </c>
      <c r="P308" s="32">
        <f>VLOOKUP($A308,'Annual_Prices-Nominal'!$A$4:$X$39,MATCH('Forecast-Peak_OffPeak-Nominal'!P$3,'Annual_Prices-Nominal'!$A$3:$X$3,0),FALSE)</f>
        <v>160.69900000000001</v>
      </c>
      <c r="Q308" s="32">
        <f>VLOOKUP($A308,'Annual_Prices-Nominal'!$A$4:$X$39,MATCH('Forecast-Peak_OffPeak-Nominal'!Q$3,'Annual_Prices-Nominal'!$A$3:$X$3,0),FALSE)</f>
        <v>162.06</v>
      </c>
      <c r="R308" s="32">
        <f>VLOOKUP($A308,'Annual_Prices-Nominal'!$A$4:$X$39,MATCH('Forecast-Peak_OffPeak-Nominal'!R$3,'Annual_Prices-Nominal'!$A$3:$X$3,0),FALSE)</f>
        <v>159.66</v>
      </c>
      <c r="S308" s="32">
        <f>VLOOKUP($A308,'Annual_Prices-Nominal'!$A$4:$X$39,MATCH('Forecast-Peak_OffPeak-Nominal'!S$3,'Annual_Prices-Nominal'!$A$3:$X$3,0),FALSE)</f>
        <v>158.72</v>
      </c>
      <c r="T308" s="32">
        <f>VLOOKUP($A308,'Annual_Prices-Nominal'!$A$4:$X$39,MATCH('Forecast-Peak_OffPeak-Nominal'!T$3,'Annual_Prices-Nominal'!$A$3:$X$3,0),FALSE)</f>
        <v>62.101634760176061</v>
      </c>
      <c r="U308" s="32">
        <f>VLOOKUP($A308,'Annual_Prices-Nominal'!$A$4:$X$39,MATCH('Forecast-Peak_OffPeak-Nominal'!U$3,'Annual_Prices-Nominal'!$A$3:$X$3,0),FALSE)</f>
        <v>79.75</v>
      </c>
      <c r="V308" s="32">
        <f>VLOOKUP($A308,'Annual_Prices-Nominal'!$A$4:$X$39,MATCH('Forecast-Peak_OffPeak-Nominal'!V$3,'Annual_Prices-Nominal'!$A$3:$X$3,0),FALSE)</f>
        <v>62.303067826086945</v>
      </c>
      <c r="W308" s="32">
        <f>VLOOKUP($A308,'Annual_Prices-Nominal'!$A$4:$X$39,MATCH('Forecast-Peak_OffPeak-Nominal'!W$3,'Annual_Prices-Nominal'!$A$3:$X$3,0),FALSE)</f>
        <v>27.32</v>
      </c>
      <c r="X308" s="32">
        <f>VLOOKUP($A308,'Annual_Prices-Nominal'!$A$4:$X$39,MATCH('Forecast-Peak_OffPeak-Nominal'!X$3,'Annual_Prices-Nominal'!$A$3:$X$3,0),FALSE)</f>
        <v>23.44</v>
      </c>
      <c r="Y308" s="38">
        <f>VLOOKUP($A308,'Annual_Prices-Nominal'!$A$4:$X$39,MATCH('Forecast-Peak_OffPeak-Nominal'!Y$3,'Annual_Prices-Nominal'!$A$3:$X$3,0),FALSE)</f>
        <v>57.405531914893622</v>
      </c>
      <c r="AA308" s="31">
        <v>5.6</v>
      </c>
      <c r="AB308" s="32">
        <v>5.22</v>
      </c>
      <c r="AC308" s="32">
        <v>5.19</v>
      </c>
      <c r="AD308" s="32">
        <v>5.59</v>
      </c>
      <c r="AE308" s="32">
        <v>5.58</v>
      </c>
      <c r="AF308" s="32">
        <v>5.35</v>
      </c>
      <c r="AG308" s="38">
        <v>0.48906681656465567</v>
      </c>
      <c r="AI308" s="32">
        <v>10.707384742137529</v>
      </c>
      <c r="AJ308" s="38">
        <v>6.1621877628439092</v>
      </c>
      <c r="AL308" s="33">
        <v>0.86507877651236065</v>
      </c>
      <c r="AM308" s="33">
        <v>1.1086118831243086</v>
      </c>
      <c r="AO308" s="34">
        <f>VLOOKUP($A308,'Annual_Prices-Nominal'!$A$4:$CH$39,MATCH('Forecast-Peak_OffPeak-Nominal'!AO$3,'Annual_Prices-Nominal'!$A$3:$CH$3,0),FALSE)</f>
        <v>2</v>
      </c>
      <c r="AP308" s="35">
        <f>VLOOKUP($A308,'Annual_Prices-Nominal'!$A$4:$CH$39,MATCH('Forecast-Peak_OffPeak-Nominal'!AP$3,'Annual_Prices-Nominal'!$A$3:$CH$3,0),FALSE)</f>
        <v>2</v>
      </c>
      <c r="AQ308" s="36">
        <f>IF(AND(MONTH($B308)&gt;=5,MONTH($B308)&lt;=9),VLOOKUP($A308,'Annual_Prices-Nominal'!$A$1:$AQ$39,MATCH('Forecast-Peak_OffPeak-Nominal'!AQ$2,'Annual_Prices-Nominal'!$A$2:$AQ$2,0),FALSE),0)</f>
        <v>365</v>
      </c>
      <c r="AR308" s="37">
        <f>IF(AND(MONTH($B308)&gt;=5,MONTH($B308)&lt;=9),VLOOKUP($A308,'Annual_Prices-Nominal'!$A$1:$AQ$39,MATCH('Forecast-Peak_OffPeak-Nominal'!AR$2,'Annual_Prices-Nominal'!$A$2:$AQ$2,0),FALSE),0)</f>
        <v>2500</v>
      </c>
      <c r="AT308" s="83">
        <f>VLOOKUP($A308,'Annual_Prices-Nominal'!$A$4:$CH$39,MATCH('Forecast-Peak_OffPeak-Nominal'!AT$3,'Annual_Prices-Nominal'!$A$3:$CH$3,0),FALSE)</f>
        <v>37.28</v>
      </c>
      <c r="AU308" s="38">
        <f>VLOOKUP($A308,'Annual_Prices-Nominal'!$A$4:$CH$39,MATCH('Forecast-Peak_OffPeak-Nominal'!AU$3,'Annual_Prices-Nominal'!$A$3:$CH$3,0),FALSE)</f>
        <v>37.28</v>
      </c>
      <c r="AV308" s="38">
        <f>VLOOKUP($A308,'Annual_Prices-Nominal'!$A$4:$CH$39,MATCH('Forecast-Peak_OffPeak-Nominal'!AV$3,'Annual_Prices-Nominal'!$A$3:$CH$3,0),FALSE)</f>
        <v>0</v>
      </c>
      <c r="AX308" s="31">
        <f t="shared" si="32"/>
        <v>10.102480842911877</v>
      </c>
      <c r="AY308" s="32">
        <f t="shared" si="33"/>
        <v>11.019300934579441</v>
      </c>
      <c r="AZ308" s="32">
        <f t="shared" si="34"/>
        <v>11.099723364485982</v>
      </c>
      <c r="BA308" s="32">
        <f t="shared" si="35"/>
        <v>7.8100358422939067</v>
      </c>
      <c r="BB308" s="32">
        <f t="shared" si="36"/>
        <v>7.7383512544802864</v>
      </c>
      <c r="BC308" s="38">
        <f t="shared" si="37"/>
        <v>7.6440071556350624</v>
      </c>
      <c r="BE308" s="60">
        <v>286.64669774054403</v>
      </c>
      <c r="BF308" s="38">
        <v>380.81159724875772</v>
      </c>
      <c r="BH308" s="31">
        <f>VLOOKUP($A308,'Annual_Prices-Nominal'!$A:$CA,MATCH(BH$3,'Annual_Prices-Nominal'!$A$3:$CA$3,0),0)</f>
        <v>43</v>
      </c>
      <c r="BI308" s="31">
        <f>VLOOKUP($A308,'Annual_Prices-Nominal'!$A:$CA,MATCH(BI$3,'Annual_Prices-Nominal'!$A$3:$CA$3,0),0)</f>
        <v>0</v>
      </c>
      <c r="BJ308" s="32">
        <f>VLOOKUP($A308,'Annual_Prices-Nominal'!$A:$CA,MATCH(BJ$3,'Annual_Prices-Nominal'!$A$3:$CA$3,0),0)</f>
        <v>0</v>
      </c>
      <c r="BK308" s="32">
        <f>VLOOKUP($A308,'Annual_Prices-Nominal'!$A:$CA,MATCH(BK$3,'Annual_Prices-Nominal'!$A$3:$CA$3,0),0)</f>
        <v>16.254166666666606</v>
      </c>
      <c r="BL308" s="32">
        <f>VLOOKUP($A308,'Annual_Prices-Nominal'!$A:$CA,MATCH(BL$3,'Annual_Prices-Nominal'!$A$3:$CA$3,0),0)</f>
        <v>16.254166666666606</v>
      </c>
      <c r="BM308" s="32">
        <f>VLOOKUP($A308,'Annual_Prices-Nominal'!$A:$CA,MATCH(BM$3,'Annual_Prices-Nominal'!$A$3:$CA$3,0),0)</f>
        <v>4.8694047619047467</v>
      </c>
      <c r="BN308" s="32">
        <f>VLOOKUP($A308,'Annual_Prices-Nominal'!$A:$CA,MATCH(BN$3,'Annual_Prices-Nominal'!$A$3:$CA$3,0),0)</f>
        <v>4.8694047619047467</v>
      </c>
      <c r="BO308" s="32">
        <f>VLOOKUP($A308,'Annual_Prices-Nominal'!$A:$CA,MATCH(BO$3,'Annual_Prices-Nominal'!$A$3:$CA$3,0),0)</f>
        <v>4.8694047619047467</v>
      </c>
      <c r="BP308" s="32">
        <f>VLOOKUP($A308,'Annual_Prices-Nominal'!$A:$CA,MATCH(BP$3,'Annual_Prices-Nominal'!$A$3:$CA$3,0),0)</f>
        <v>4.8694047619047467</v>
      </c>
      <c r="BQ308" s="32">
        <f>VLOOKUP($A308,'Annual_Prices-Nominal'!$A:$CA,MATCH(BQ$3,'Annual_Prices-Nominal'!$A$3:$CA$3,0),0)</f>
        <v>16.254166666666606</v>
      </c>
      <c r="BR308" s="32">
        <f>VLOOKUP($A308,'Annual_Prices-Nominal'!$A:$CA,MATCH(BR$3,'Annual_Prices-Nominal'!$A$3:$CA$3,0),0)</f>
        <v>26.015833333333376</v>
      </c>
      <c r="BS308" s="32">
        <f>VLOOKUP($A308,'Annual_Prices-Nominal'!$A:$CA,MATCH(BS$3,'Annual_Prices-Nominal'!$A$3:$CA$3,0),0)</f>
        <v>24.376666666666665</v>
      </c>
      <c r="BT308" s="32">
        <f>VLOOKUP($A308,'Annual_Prices-Nominal'!$A:$CA,MATCH(BT$3,'Annual_Prices-Nominal'!$A$3:$CA$3,0),0)</f>
        <v>19.50726190476189</v>
      </c>
      <c r="BU308" s="32">
        <f>VLOOKUP($A308,'Annual_Prices-Nominal'!$A:$CA,MATCH(BU$3,'Annual_Prices-Nominal'!$A$3:$CA$3,0),0)</f>
        <v>19.50726190476189</v>
      </c>
      <c r="BV308" s="32">
        <f>VLOOKUP($A308,'Annual_Prices-Nominal'!$A:$CA,MATCH(BV$3,'Annual_Prices-Nominal'!$A$3:$CA$3,0),0)</f>
        <v>19.50726190476189</v>
      </c>
      <c r="BW308" s="32">
        <f>VLOOKUP($A308,'Annual_Prices-Nominal'!$A:$CA,MATCH(BW$3,'Annual_Prices-Nominal'!$A$3:$CA$3,0),0)</f>
        <v>18.939999999999827</v>
      </c>
      <c r="BX308" s="32">
        <f>VLOOKUP($A308,'Annual_Prices-Nominal'!$A:$CA,MATCH(BX$3,'Annual_Prices-Nominal'!$A$3:$CA$3,0),0)</f>
        <v>0</v>
      </c>
      <c r="BY308" s="32">
        <f>VLOOKUP($A308,'Annual_Prices-Nominal'!$A:$CA,MATCH(BY$3,'Annual_Prices-Nominal'!$A$3:$CA$3,0),0)</f>
        <v>4.8694047619047467</v>
      </c>
      <c r="BZ308" s="32">
        <f>VLOOKUP($A308,'Annual_Prices-Nominal'!$A:$CA,MATCH(BZ$3,'Annual_Prices-Nominal'!$A$3:$CA$3,0),0)</f>
        <v>4.8694047619047467</v>
      </c>
      <c r="CA308" s="32">
        <f>VLOOKUP($A308,'Annual_Prices-Nominal'!$A:$CA,MATCH(CA$3,'Annual_Prices-Nominal'!$A$3:$CA$3,0),0)</f>
        <v>4.8515755238095437</v>
      </c>
      <c r="CB308" s="38">
        <f>VLOOKUP($A308,'Annual_Prices-Nominal'!$A:$CA,MATCH(CB$3,'Annual_Prices-Nominal'!$A$3:$CA$3,0),0)</f>
        <v>0</v>
      </c>
      <c r="CD308" s="39">
        <f>VLOOKUP($A308,GDP!$A$8:$D$50,3,0)</f>
        <v>2.0379077442437808E-2</v>
      </c>
    </row>
    <row r="309" spans="1:82" ht="14.4" x14ac:dyDescent="0.3">
      <c r="A309" s="23">
        <f t="shared" si="38"/>
        <v>2048</v>
      </c>
      <c r="B309" s="27">
        <f t="shared" si="39"/>
        <v>54210</v>
      </c>
      <c r="C309" s="31">
        <v>54.907739999999997</v>
      </c>
      <c r="D309" s="32">
        <v>46.32846</v>
      </c>
      <c r="E309" s="32">
        <v>63.469949999999997</v>
      </c>
      <c r="F309" s="32">
        <v>53.350079999999998</v>
      </c>
      <c r="G309" s="32">
        <v>64.384810000000002</v>
      </c>
      <c r="H309" s="32">
        <v>53.733260000000001</v>
      </c>
      <c r="I309" s="32">
        <v>43.25</v>
      </c>
      <c r="J309" s="32">
        <v>42.84</v>
      </c>
      <c r="K309" s="32">
        <v>42.82</v>
      </c>
      <c r="L309" s="32">
        <v>42.56</v>
      </c>
      <c r="M309" s="32">
        <v>42.4</v>
      </c>
      <c r="N309" s="32">
        <v>42.32</v>
      </c>
      <c r="P309" s="32">
        <f>VLOOKUP($A309,'Annual_Prices-Nominal'!$A$4:$X$39,MATCH('Forecast-Peak_OffPeak-Nominal'!P$3,'Annual_Prices-Nominal'!$A$3:$X$3,0),FALSE)</f>
        <v>160.69900000000001</v>
      </c>
      <c r="Q309" s="32">
        <f>VLOOKUP($A309,'Annual_Prices-Nominal'!$A$4:$X$39,MATCH('Forecast-Peak_OffPeak-Nominal'!Q$3,'Annual_Prices-Nominal'!$A$3:$X$3,0),FALSE)</f>
        <v>162.06</v>
      </c>
      <c r="R309" s="32">
        <f>VLOOKUP($A309,'Annual_Prices-Nominal'!$A$4:$X$39,MATCH('Forecast-Peak_OffPeak-Nominal'!R$3,'Annual_Prices-Nominal'!$A$3:$X$3,0),FALSE)</f>
        <v>159.66</v>
      </c>
      <c r="S309" s="32">
        <f>VLOOKUP($A309,'Annual_Prices-Nominal'!$A$4:$X$39,MATCH('Forecast-Peak_OffPeak-Nominal'!S$3,'Annual_Prices-Nominal'!$A$3:$X$3,0),FALSE)</f>
        <v>158.72</v>
      </c>
      <c r="T309" s="32">
        <f>VLOOKUP($A309,'Annual_Prices-Nominal'!$A$4:$X$39,MATCH('Forecast-Peak_OffPeak-Nominal'!T$3,'Annual_Prices-Nominal'!$A$3:$X$3,0),FALSE)</f>
        <v>62.101634760176061</v>
      </c>
      <c r="U309" s="32">
        <f>VLOOKUP($A309,'Annual_Prices-Nominal'!$A$4:$X$39,MATCH('Forecast-Peak_OffPeak-Nominal'!U$3,'Annual_Prices-Nominal'!$A$3:$X$3,0),FALSE)</f>
        <v>79.75</v>
      </c>
      <c r="V309" s="32">
        <f>VLOOKUP($A309,'Annual_Prices-Nominal'!$A$4:$X$39,MATCH('Forecast-Peak_OffPeak-Nominal'!V$3,'Annual_Prices-Nominal'!$A$3:$X$3,0),FALSE)</f>
        <v>62.303067826086945</v>
      </c>
      <c r="W309" s="32">
        <f>VLOOKUP($A309,'Annual_Prices-Nominal'!$A$4:$X$39,MATCH('Forecast-Peak_OffPeak-Nominal'!W$3,'Annual_Prices-Nominal'!$A$3:$X$3,0),FALSE)</f>
        <v>27.32</v>
      </c>
      <c r="X309" s="32">
        <f>VLOOKUP($A309,'Annual_Prices-Nominal'!$A$4:$X$39,MATCH('Forecast-Peak_OffPeak-Nominal'!X$3,'Annual_Prices-Nominal'!$A$3:$X$3,0),FALSE)</f>
        <v>23.44</v>
      </c>
      <c r="Y309" s="38">
        <f>VLOOKUP($A309,'Annual_Prices-Nominal'!$A$4:$X$39,MATCH('Forecast-Peak_OffPeak-Nominal'!Y$3,'Annual_Prices-Nominal'!$A$3:$X$3,0),FALSE)</f>
        <v>57.405531914893622</v>
      </c>
      <c r="AA309" s="31">
        <v>5.57</v>
      </c>
      <c r="AB309" s="32">
        <v>4.8899999999999997</v>
      </c>
      <c r="AC309" s="32">
        <v>5.18</v>
      </c>
      <c r="AD309" s="32">
        <v>5.26</v>
      </c>
      <c r="AE309" s="32">
        <v>5.57</v>
      </c>
      <c r="AF309" s="32">
        <v>5.03</v>
      </c>
      <c r="AG309" s="38">
        <v>0.48906681656465567</v>
      </c>
      <c r="AI309" s="32">
        <v>10.680681579072539</v>
      </c>
      <c r="AJ309" s="38">
        <v>6.1354845997789189</v>
      </c>
      <c r="AL309" s="33">
        <v>0.86945970589218546</v>
      </c>
      <c r="AM309" s="33">
        <v>1.1129928125041331</v>
      </c>
      <c r="AO309" s="34">
        <f>VLOOKUP($A309,'Annual_Prices-Nominal'!$A$4:$CH$39,MATCH('Forecast-Peak_OffPeak-Nominal'!AO$3,'Annual_Prices-Nominal'!$A$3:$CH$3,0),FALSE)</f>
        <v>2</v>
      </c>
      <c r="AP309" s="35">
        <f>VLOOKUP($A309,'Annual_Prices-Nominal'!$A$4:$CH$39,MATCH('Forecast-Peak_OffPeak-Nominal'!AP$3,'Annual_Prices-Nominal'!$A$3:$CH$3,0),FALSE)</f>
        <v>2</v>
      </c>
      <c r="AQ309" s="36">
        <f>IF(AND(MONTH($B309)&gt;=5,MONTH($B309)&lt;=9),VLOOKUP($A309,'Annual_Prices-Nominal'!$A$1:$AQ$39,MATCH('Forecast-Peak_OffPeak-Nominal'!AQ$2,'Annual_Prices-Nominal'!$A$2:$AQ$2,0),FALSE),0)</f>
        <v>365</v>
      </c>
      <c r="AR309" s="37">
        <f>IF(AND(MONTH($B309)&gt;=5,MONTH($B309)&lt;=9),VLOOKUP($A309,'Annual_Prices-Nominal'!$A$1:$AQ$39,MATCH('Forecast-Peak_OffPeak-Nominal'!AR$2,'Annual_Prices-Nominal'!$A$2:$AQ$2,0),FALSE),0)</f>
        <v>2500</v>
      </c>
      <c r="AT309" s="83">
        <f>VLOOKUP($A309,'Annual_Prices-Nominal'!$A$4:$CH$39,MATCH('Forecast-Peak_OffPeak-Nominal'!AT$3,'Annual_Prices-Nominal'!$A$3:$CH$3,0),FALSE)</f>
        <v>37.28</v>
      </c>
      <c r="AU309" s="38">
        <f>VLOOKUP($A309,'Annual_Prices-Nominal'!$A$4:$CH$39,MATCH('Forecast-Peak_OffPeak-Nominal'!AU$3,'Annual_Prices-Nominal'!$A$3:$CH$3,0),FALSE)</f>
        <v>37.28</v>
      </c>
      <c r="AV309" s="38">
        <f>VLOOKUP($A309,'Annual_Prices-Nominal'!$A$4:$CH$39,MATCH('Forecast-Peak_OffPeak-Nominal'!AV$3,'Annual_Prices-Nominal'!$A$3:$CH$3,0),FALSE)</f>
        <v>0</v>
      </c>
      <c r="AX309" s="31">
        <f t="shared" si="32"/>
        <v>11.228576687116565</v>
      </c>
      <c r="AY309" s="32">
        <f t="shared" si="33"/>
        <v>12.61828031809145</v>
      </c>
      <c r="AZ309" s="32">
        <f t="shared" si="34"/>
        <v>12.800161033797217</v>
      </c>
      <c r="BA309" s="32">
        <f t="shared" si="35"/>
        <v>7.7648114901256733</v>
      </c>
      <c r="BB309" s="32">
        <f t="shared" si="36"/>
        <v>7.6876122082585274</v>
      </c>
      <c r="BC309" s="38">
        <f t="shared" si="37"/>
        <v>8.0608365019011412</v>
      </c>
      <c r="BE309" s="60">
        <v>286.64669774054403</v>
      </c>
      <c r="BF309" s="38">
        <v>380.81159724875772</v>
      </c>
      <c r="BH309" s="31">
        <f>VLOOKUP($A309,'Annual_Prices-Nominal'!$A:$CA,MATCH(BH$3,'Annual_Prices-Nominal'!$A$3:$CA$3,0),0)</f>
        <v>43</v>
      </c>
      <c r="BI309" s="31">
        <f>VLOOKUP($A309,'Annual_Prices-Nominal'!$A:$CA,MATCH(BI$3,'Annual_Prices-Nominal'!$A$3:$CA$3,0),0)</f>
        <v>0</v>
      </c>
      <c r="BJ309" s="32">
        <f>VLOOKUP($A309,'Annual_Prices-Nominal'!$A:$CA,MATCH(BJ$3,'Annual_Prices-Nominal'!$A$3:$CA$3,0),0)</f>
        <v>0</v>
      </c>
      <c r="BK309" s="32">
        <f>VLOOKUP($A309,'Annual_Prices-Nominal'!$A:$CA,MATCH(BK$3,'Annual_Prices-Nominal'!$A$3:$CA$3,0),0)</f>
        <v>16.254166666666606</v>
      </c>
      <c r="BL309" s="32">
        <f>VLOOKUP($A309,'Annual_Prices-Nominal'!$A:$CA,MATCH(BL$3,'Annual_Prices-Nominal'!$A$3:$CA$3,0),0)</f>
        <v>16.254166666666606</v>
      </c>
      <c r="BM309" s="32">
        <f>VLOOKUP($A309,'Annual_Prices-Nominal'!$A:$CA,MATCH(BM$3,'Annual_Prices-Nominal'!$A$3:$CA$3,0),0)</f>
        <v>4.8694047619047467</v>
      </c>
      <c r="BN309" s="32">
        <f>VLOOKUP($A309,'Annual_Prices-Nominal'!$A:$CA,MATCH(BN$3,'Annual_Prices-Nominal'!$A$3:$CA$3,0),0)</f>
        <v>4.8694047619047467</v>
      </c>
      <c r="BO309" s="32">
        <f>VLOOKUP($A309,'Annual_Prices-Nominal'!$A:$CA,MATCH(BO$3,'Annual_Prices-Nominal'!$A$3:$CA$3,0),0)</f>
        <v>4.8694047619047467</v>
      </c>
      <c r="BP309" s="32">
        <f>VLOOKUP($A309,'Annual_Prices-Nominal'!$A:$CA,MATCH(BP$3,'Annual_Prices-Nominal'!$A$3:$CA$3,0),0)</f>
        <v>4.8694047619047467</v>
      </c>
      <c r="BQ309" s="32">
        <f>VLOOKUP($A309,'Annual_Prices-Nominal'!$A:$CA,MATCH(BQ$3,'Annual_Prices-Nominal'!$A$3:$CA$3,0),0)</f>
        <v>16.254166666666606</v>
      </c>
      <c r="BR309" s="32">
        <f>VLOOKUP($A309,'Annual_Prices-Nominal'!$A:$CA,MATCH(BR$3,'Annual_Prices-Nominal'!$A$3:$CA$3,0),0)</f>
        <v>26.015833333333376</v>
      </c>
      <c r="BS309" s="32">
        <f>VLOOKUP($A309,'Annual_Prices-Nominal'!$A:$CA,MATCH(BS$3,'Annual_Prices-Nominal'!$A$3:$CA$3,0),0)</f>
        <v>24.376666666666665</v>
      </c>
      <c r="BT309" s="32">
        <f>VLOOKUP($A309,'Annual_Prices-Nominal'!$A:$CA,MATCH(BT$3,'Annual_Prices-Nominal'!$A$3:$CA$3,0),0)</f>
        <v>19.50726190476189</v>
      </c>
      <c r="BU309" s="32">
        <f>VLOOKUP($A309,'Annual_Prices-Nominal'!$A:$CA,MATCH(BU$3,'Annual_Prices-Nominal'!$A$3:$CA$3,0),0)</f>
        <v>19.50726190476189</v>
      </c>
      <c r="BV309" s="32">
        <f>VLOOKUP($A309,'Annual_Prices-Nominal'!$A:$CA,MATCH(BV$3,'Annual_Prices-Nominal'!$A$3:$CA$3,0),0)</f>
        <v>19.50726190476189</v>
      </c>
      <c r="BW309" s="32">
        <f>VLOOKUP($A309,'Annual_Prices-Nominal'!$A:$CA,MATCH(BW$3,'Annual_Prices-Nominal'!$A$3:$CA$3,0),0)</f>
        <v>18.939999999999827</v>
      </c>
      <c r="BX309" s="32">
        <f>VLOOKUP($A309,'Annual_Prices-Nominal'!$A:$CA,MATCH(BX$3,'Annual_Prices-Nominal'!$A$3:$CA$3,0),0)</f>
        <v>0</v>
      </c>
      <c r="BY309" s="32">
        <f>VLOOKUP($A309,'Annual_Prices-Nominal'!$A:$CA,MATCH(BY$3,'Annual_Prices-Nominal'!$A$3:$CA$3,0),0)</f>
        <v>4.8694047619047467</v>
      </c>
      <c r="BZ309" s="32">
        <f>VLOOKUP($A309,'Annual_Prices-Nominal'!$A:$CA,MATCH(BZ$3,'Annual_Prices-Nominal'!$A$3:$CA$3,0),0)</f>
        <v>4.8694047619047467</v>
      </c>
      <c r="CA309" s="32">
        <f>VLOOKUP($A309,'Annual_Prices-Nominal'!$A:$CA,MATCH(CA$3,'Annual_Prices-Nominal'!$A$3:$CA$3,0),0)</f>
        <v>4.8515755238095437</v>
      </c>
      <c r="CB309" s="38">
        <f>VLOOKUP($A309,'Annual_Prices-Nominal'!$A:$CA,MATCH(CB$3,'Annual_Prices-Nominal'!$A$3:$CA$3,0),0)</f>
        <v>0</v>
      </c>
      <c r="CD309" s="39">
        <f>VLOOKUP($A309,GDP!$A$8:$D$50,3,0)</f>
        <v>2.0379077442437808E-2</v>
      </c>
    </row>
    <row r="310" spans="1:82" ht="14.4" x14ac:dyDescent="0.3">
      <c r="A310" s="23">
        <f t="shared" si="38"/>
        <v>2048</v>
      </c>
      <c r="B310" s="27">
        <f t="shared" si="39"/>
        <v>54240</v>
      </c>
      <c r="C310" s="31">
        <v>64.572940000000003</v>
      </c>
      <c r="D310" s="32">
        <v>52.816070000000003</v>
      </c>
      <c r="E310" s="32">
        <v>70.158180000000002</v>
      </c>
      <c r="F310" s="32">
        <v>61.74736</v>
      </c>
      <c r="G310" s="32">
        <v>71.455889999999997</v>
      </c>
      <c r="H310" s="32">
        <v>62.207099999999997</v>
      </c>
      <c r="I310" s="32">
        <v>43.28</v>
      </c>
      <c r="J310" s="32">
        <v>42.89</v>
      </c>
      <c r="K310" s="32">
        <v>42.53</v>
      </c>
      <c r="L310" s="32">
        <v>42.65</v>
      </c>
      <c r="M310" s="32">
        <v>42.42</v>
      </c>
      <c r="N310" s="32">
        <v>42.66</v>
      </c>
      <c r="P310" s="32">
        <f>VLOOKUP($A310,'Annual_Prices-Nominal'!$A$4:$X$39,MATCH('Forecast-Peak_OffPeak-Nominal'!P$3,'Annual_Prices-Nominal'!$A$3:$X$3,0),FALSE)</f>
        <v>160.69900000000001</v>
      </c>
      <c r="Q310" s="32">
        <f>VLOOKUP($A310,'Annual_Prices-Nominal'!$A$4:$X$39,MATCH('Forecast-Peak_OffPeak-Nominal'!Q$3,'Annual_Prices-Nominal'!$A$3:$X$3,0),FALSE)</f>
        <v>162.06</v>
      </c>
      <c r="R310" s="32">
        <f>VLOOKUP($A310,'Annual_Prices-Nominal'!$A$4:$X$39,MATCH('Forecast-Peak_OffPeak-Nominal'!R$3,'Annual_Prices-Nominal'!$A$3:$X$3,0),FALSE)</f>
        <v>159.66</v>
      </c>
      <c r="S310" s="32">
        <f>VLOOKUP($A310,'Annual_Prices-Nominal'!$A$4:$X$39,MATCH('Forecast-Peak_OffPeak-Nominal'!S$3,'Annual_Prices-Nominal'!$A$3:$X$3,0),FALSE)</f>
        <v>158.72</v>
      </c>
      <c r="T310" s="32">
        <f>VLOOKUP($A310,'Annual_Prices-Nominal'!$A$4:$X$39,MATCH('Forecast-Peak_OffPeak-Nominal'!T$3,'Annual_Prices-Nominal'!$A$3:$X$3,0),FALSE)</f>
        <v>62.101634760176061</v>
      </c>
      <c r="U310" s="32">
        <f>VLOOKUP($A310,'Annual_Prices-Nominal'!$A$4:$X$39,MATCH('Forecast-Peak_OffPeak-Nominal'!U$3,'Annual_Prices-Nominal'!$A$3:$X$3,0),FALSE)</f>
        <v>79.75</v>
      </c>
      <c r="V310" s="32">
        <f>VLOOKUP($A310,'Annual_Prices-Nominal'!$A$4:$X$39,MATCH('Forecast-Peak_OffPeak-Nominal'!V$3,'Annual_Prices-Nominal'!$A$3:$X$3,0),FALSE)</f>
        <v>62.303067826086945</v>
      </c>
      <c r="W310" s="32">
        <f>VLOOKUP($A310,'Annual_Prices-Nominal'!$A$4:$X$39,MATCH('Forecast-Peak_OffPeak-Nominal'!W$3,'Annual_Prices-Nominal'!$A$3:$X$3,0),FALSE)</f>
        <v>27.32</v>
      </c>
      <c r="X310" s="32">
        <f>VLOOKUP($A310,'Annual_Prices-Nominal'!$A$4:$X$39,MATCH('Forecast-Peak_OffPeak-Nominal'!X$3,'Annual_Prices-Nominal'!$A$3:$X$3,0),FALSE)</f>
        <v>23.44</v>
      </c>
      <c r="Y310" s="38">
        <f>VLOOKUP($A310,'Annual_Prices-Nominal'!$A$4:$X$39,MATCH('Forecast-Peak_OffPeak-Nominal'!Y$3,'Annual_Prices-Nominal'!$A$3:$X$3,0),FALSE)</f>
        <v>57.405531914893622</v>
      </c>
      <c r="AA310" s="31">
        <v>5.56</v>
      </c>
      <c r="AB310" s="32">
        <v>4.99</v>
      </c>
      <c r="AC310" s="32">
        <v>5.12</v>
      </c>
      <c r="AD310" s="32">
        <v>5.35</v>
      </c>
      <c r="AE310" s="32">
        <v>5.55</v>
      </c>
      <c r="AF310" s="32">
        <v>5.09</v>
      </c>
      <c r="AG310" s="38">
        <v>0.48906681656465567</v>
      </c>
      <c r="AI310" s="32">
        <v>10.665842136651179</v>
      </c>
      <c r="AJ310" s="38">
        <v>6.1206451573575595</v>
      </c>
      <c r="AL310" s="33">
        <v>0.86170942631967518</v>
      </c>
      <c r="AM310" s="33">
        <v>1.1052425329316229</v>
      </c>
      <c r="AO310" s="34">
        <f>VLOOKUP($A310,'Annual_Prices-Nominal'!$A$4:$CH$39,MATCH('Forecast-Peak_OffPeak-Nominal'!AO$3,'Annual_Prices-Nominal'!$A$3:$CH$3,0),FALSE)</f>
        <v>2</v>
      </c>
      <c r="AP310" s="35">
        <f>VLOOKUP($A310,'Annual_Prices-Nominal'!$A$4:$CH$39,MATCH('Forecast-Peak_OffPeak-Nominal'!AP$3,'Annual_Prices-Nominal'!$A$3:$CH$3,0),FALSE)</f>
        <v>2</v>
      </c>
      <c r="AQ310" s="36">
        <f>IF(AND(MONTH($B310)&gt;=5,MONTH($B310)&lt;=9),VLOOKUP($A310,'Annual_Prices-Nominal'!$A$1:$AQ$39,MATCH('Forecast-Peak_OffPeak-Nominal'!AQ$2,'Annual_Prices-Nominal'!$A$2:$AQ$2,0),FALSE),0)</f>
        <v>365</v>
      </c>
      <c r="AR310" s="37">
        <f>IF(AND(MONTH($B310)&gt;=5,MONTH($B310)&lt;=9),VLOOKUP($A310,'Annual_Prices-Nominal'!$A$1:$AQ$39,MATCH('Forecast-Peak_OffPeak-Nominal'!AR$2,'Annual_Prices-Nominal'!$A$2:$AQ$2,0),FALSE),0)</f>
        <v>2500</v>
      </c>
      <c r="AT310" s="83">
        <f>VLOOKUP($A310,'Annual_Prices-Nominal'!$A$4:$CH$39,MATCH('Forecast-Peak_OffPeak-Nominal'!AT$3,'Annual_Prices-Nominal'!$A$3:$CH$3,0),FALSE)</f>
        <v>37.28</v>
      </c>
      <c r="AU310" s="38">
        <f>VLOOKUP($A310,'Annual_Prices-Nominal'!$A$4:$CH$39,MATCH('Forecast-Peak_OffPeak-Nominal'!AU$3,'Annual_Prices-Nominal'!$A$3:$CH$3,0),FALSE)</f>
        <v>37.28</v>
      </c>
      <c r="AV310" s="38">
        <f>VLOOKUP($A310,'Annual_Prices-Nominal'!$A$4:$CH$39,MATCH('Forecast-Peak_OffPeak-Nominal'!AV$3,'Annual_Prices-Nominal'!$A$3:$CH$3,0),FALSE)</f>
        <v>0</v>
      </c>
      <c r="AX310" s="31">
        <f t="shared" si="32"/>
        <v>12.940468937875751</v>
      </c>
      <c r="AY310" s="32">
        <f t="shared" si="33"/>
        <v>13.783532416502947</v>
      </c>
      <c r="AZ310" s="32">
        <f t="shared" si="34"/>
        <v>14.038485265225933</v>
      </c>
      <c r="BA310" s="32">
        <f t="shared" si="35"/>
        <v>7.7981981981981985</v>
      </c>
      <c r="BB310" s="32">
        <f t="shared" si="36"/>
        <v>7.6630630630630634</v>
      </c>
      <c r="BC310" s="38">
        <f t="shared" si="37"/>
        <v>7.9289719626168234</v>
      </c>
      <c r="BE310" s="60">
        <v>286.64669774054403</v>
      </c>
      <c r="BF310" s="38">
        <v>380.81159724875772</v>
      </c>
      <c r="BH310" s="31">
        <f>VLOOKUP($A310,'Annual_Prices-Nominal'!$A:$CA,MATCH(BH$3,'Annual_Prices-Nominal'!$A$3:$CA$3,0),0)</f>
        <v>43</v>
      </c>
      <c r="BI310" s="31">
        <f>VLOOKUP($A310,'Annual_Prices-Nominal'!$A:$CA,MATCH(BI$3,'Annual_Prices-Nominal'!$A$3:$CA$3,0),0)</f>
        <v>0</v>
      </c>
      <c r="BJ310" s="32">
        <f>VLOOKUP($A310,'Annual_Prices-Nominal'!$A:$CA,MATCH(BJ$3,'Annual_Prices-Nominal'!$A$3:$CA$3,0),0)</f>
        <v>0</v>
      </c>
      <c r="BK310" s="32">
        <f>VLOOKUP($A310,'Annual_Prices-Nominal'!$A:$CA,MATCH(BK$3,'Annual_Prices-Nominal'!$A$3:$CA$3,0),0)</f>
        <v>16.254166666666606</v>
      </c>
      <c r="BL310" s="32">
        <f>VLOOKUP($A310,'Annual_Prices-Nominal'!$A:$CA,MATCH(BL$3,'Annual_Prices-Nominal'!$A$3:$CA$3,0),0)</f>
        <v>16.254166666666606</v>
      </c>
      <c r="BM310" s="32">
        <f>VLOOKUP($A310,'Annual_Prices-Nominal'!$A:$CA,MATCH(BM$3,'Annual_Prices-Nominal'!$A$3:$CA$3,0),0)</f>
        <v>4.8694047619047467</v>
      </c>
      <c r="BN310" s="32">
        <f>VLOOKUP($A310,'Annual_Prices-Nominal'!$A:$CA,MATCH(BN$3,'Annual_Prices-Nominal'!$A$3:$CA$3,0),0)</f>
        <v>4.8694047619047467</v>
      </c>
      <c r="BO310" s="32">
        <f>VLOOKUP($A310,'Annual_Prices-Nominal'!$A:$CA,MATCH(BO$3,'Annual_Prices-Nominal'!$A$3:$CA$3,0),0)</f>
        <v>4.8694047619047467</v>
      </c>
      <c r="BP310" s="32">
        <f>VLOOKUP($A310,'Annual_Prices-Nominal'!$A:$CA,MATCH(BP$3,'Annual_Prices-Nominal'!$A$3:$CA$3,0),0)</f>
        <v>4.8694047619047467</v>
      </c>
      <c r="BQ310" s="32">
        <f>VLOOKUP($A310,'Annual_Prices-Nominal'!$A:$CA,MATCH(BQ$3,'Annual_Prices-Nominal'!$A$3:$CA$3,0),0)</f>
        <v>16.254166666666606</v>
      </c>
      <c r="BR310" s="32">
        <f>VLOOKUP($A310,'Annual_Prices-Nominal'!$A:$CA,MATCH(BR$3,'Annual_Prices-Nominal'!$A$3:$CA$3,0),0)</f>
        <v>26.015833333333376</v>
      </c>
      <c r="BS310" s="32">
        <f>VLOOKUP($A310,'Annual_Prices-Nominal'!$A:$CA,MATCH(BS$3,'Annual_Prices-Nominal'!$A$3:$CA$3,0),0)</f>
        <v>24.376666666666665</v>
      </c>
      <c r="BT310" s="32">
        <f>VLOOKUP($A310,'Annual_Prices-Nominal'!$A:$CA,MATCH(BT$3,'Annual_Prices-Nominal'!$A$3:$CA$3,0),0)</f>
        <v>19.50726190476189</v>
      </c>
      <c r="BU310" s="32">
        <f>VLOOKUP($A310,'Annual_Prices-Nominal'!$A:$CA,MATCH(BU$3,'Annual_Prices-Nominal'!$A$3:$CA$3,0),0)</f>
        <v>19.50726190476189</v>
      </c>
      <c r="BV310" s="32">
        <f>VLOOKUP($A310,'Annual_Prices-Nominal'!$A:$CA,MATCH(BV$3,'Annual_Prices-Nominal'!$A$3:$CA$3,0),0)</f>
        <v>19.50726190476189</v>
      </c>
      <c r="BW310" s="32">
        <f>VLOOKUP($A310,'Annual_Prices-Nominal'!$A:$CA,MATCH(BW$3,'Annual_Prices-Nominal'!$A$3:$CA$3,0),0)</f>
        <v>18.939999999999827</v>
      </c>
      <c r="BX310" s="32">
        <f>VLOOKUP($A310,'Annual_Prices-Nominal'!$A:$CA,MATCH(BX$3,'Annual_Prices-Nominal'!$A$3:$CA$3,0),0)</f>
        <v>0</v>
      </c>
      <c r="BY310" s="32">
        <f>VLOOKUP($A310,'Annual_Prices-Nominal'!$A:$CA,MATCH(BY$3,'Annual_Prices-Nominal'!$A$3:$CA$3,0),0)</f>
        <v>4.8694047619047467</v>
      </c>
      <c r="BZ310" s="32">
        <f>VLOOKUP($A310,'Annual_Prices-Nominal'!$A:$CA,MATCH(BZ$3,'Annual_Prices-Nominal'!$A$3:$CA$3,0),0)</f>
        <v>4.8694047619047467</v>
      </c>
      <c r="CA310" s="32">
        <f>VLOOKUP($A310,'Annual_Prices-Nominal'!$A:$CA,MATCH(CA$3,'Annual_Prices-Nominal'!$A$3:$CA$3,0),0)</f>
        <v>4.8515755238095437</v>
      </c>
      <c r="CB310" s="38">
        <f>VLOOKUP($A310,'Annual_Prices-Nominal'!$A:$CA,MATCH(CB$3,'Annual_Prices-Nominal'!$A$3:$CA$3,0),0)</f>
        <v>0</v>
      </c>
      <c r="CD310" s="39">
        <f>VLOOKUP($A310,GDP!$A$8:$D$50,3,0)</f>
        <v>2.0379077442437808E-2</v>
      </c>
    </row>
    <row r="311" spans="1:82" ht="14.4" x14ac:dyDescent="0.3">
      <c r="A311" s="23">
        <f t="shared" si="38"/>
        <v>2048</v>
      </c>
      <c r="B311" s="27">
        <f t="shared" si="39"/>
        <v>54271</v>
      </c>
      <c r="C311" s="31">
        <v>56.616790000000002</v>
      </c>
      <c r="D311" s="32">
        <v>48.656649999999999</v>
      </c>
      <c r="E311" s="32">
        <v>61.221170000000001</v>
      </c>
      <c r="F311" s="32">
        <v>53.964790000000001</v>
      </c>
      <c r="G311" s="32">
        <v>62.809269999999998</v>
      </c>
      <c r="H311" s="32">
        <v>54.560540000000003</v>
      </c>
      <c r="I311" s="32">
        <v>42.22</v>
      </c>
      <c r="J311" s="32">
        <v>41.89</v>
      </c>
      <c r="K311" s="32">
        <v>41.35</v>
      </c>
      <c r="L311" s="32">
        <v>41.42</v>
      </c>
      <c r="M311" s="32">
        <v>41.99</v>
      </c>
      <c r="N311" s="32">
        <v>41.98</v>
      </c>
      <c r="P311" s="32">
        <f>VLOOKUP($A311,'Annual_Prices-Nominal'!$A$4:$X$39,MATCH('Forecast-Peak_OffPeak-Nominal'!P$3,'Annual_Prices-Nominal'!$A$3:$X$3,0),FALSE)</f>
        <v>160.69900000000001</v>
      </c>
      <c r="Q311" s="32">
        <f>VLOOKUP($A311,'Annual_Prices-Nominal'!$A$4:$X$39,MATCH('Forecast-Peak_OffPeak-Nominal'!Q$3,'Annual_Prices-Nominal'!$A$3:$X$3,0),FALSE)</f>
        <v>162.06</v>
      </c>
      <c r="R311" s="32">
        <f>VLOOKUP($A311,'Annual_Prices-Nominal'!$A$4:$X$39,MATCH('Forecast-Peak_OffPeak-Nominal'!R$3,'Annual_Prices-Nominal'!$A$3:$X$3,0),FALSE)</f>
        <v>159.66</v>
      </c>
      <c r="S311" s="32">
        <f>VLOOKUP($A311,'Annual_Prices-Nominal'!$A$4:$X$39,MATCH('Forecast-Peak_OffPeak-Nominal'!S$3,'Annual_Prices-Nominal'!$A$3:$X$3,0),FALSE)</f>
        <v>158.72</v>
      </c>
      <c r="T311" s="32">
        <f>VLOOKUP($A311,'Annual_Prices-Nominal'!$A$4:$X$39,MATCH('Forecast-Peak_OffPeak-Nominal'!T$3,'Annual_Prices-Nominal'!$A$3:$X$3,0),FALSE)</f>
        <v>62.101634760176061</v>
      </c>
      <c r="U311" s="32">
        <f>VLOOKUP($A311,'Annual_Prices-Nominal'!$A$4:$X$39,MATCH('Forecast-Peak_OffPeak-Nominal'!U$3,'Annual_Prices-Nominal'!$A$3:$X$3,0),FALSE)</f>
        <v>79.75</v>
      </c>
      <c r="V311" s="32">
        <f>VLOOKUP($A311,'Annual_Prices-Nominal'!$A$4:$X$39,MATCH('Forecast-Peak_OffPeak-Nominal'!V$3,'Annual_Prices-Nominal'!$A$3:$X$3,0),FALSE)</f>
        <v>62.303067826086945</v>
      </c>
      <c r="W311" s="32">
        <f>VLOOKUP($A311,'Annual_Prices-Nominal'!$A$4:$X$39,MATCH('Forecast-Peak_OffPeak-Nominal'!W$3,'Annual_Prices-Nominal'!$A$3:$X$3,0),FALSE)</f>
        <v>27.32</v>
      </c>
      <c r="X311" s="32">
        <f>VLOOKUP($A311,'Annual_Prices-Nominal'!$A$4:$X$39,MATCH('Forecast-Peak_OffPeak-Nominal'!X$3,'Annual_Prices-Nominal'!$A$3:$X$3,0),FALSE)</f>
        <v>23.44</v>
      </c>
      <c r="Y311" s="38">
        <f>VLOOKUP($A311,'Annual_Prices-Nominal'!$A$4:$X$39,MATCH('Forecast-Peak_OffPeak-Nominal'!Y$3,'Annual_Prices-Nominal'!$A$3:$X$3,0),FALSE)</f>
        <v>57.405531914893622</v>
      </c>
      <c r="AA311" s="31">
        <v>5.49</v>
      </c>
      <c r="AB311" s="32">
        <v>5.0999999999999996</v>
      </c>
      <c r="AC311" s="32">
        <v>5.07</v>
      </c>
      <c r="AD311" s="32">
        <v>5.47</v>
      </c>
      <c r="AE311" s="32">
        <v>5.49</v>
      </c>
      <c r="AF311" s="32">
        <v>5.22</v>
      </c>
      <c r="AG311" s="38">
        <v>0.48906681656465567</v>
      </c>
      <c r="AI311" s="32">
        <v>10.597322609830389</v>
      </c>
      <c r="AJ311" s="38">
        <v>6.0521256305367697</v>
      </c>
      <c r="AL311" s="33">
        <v>0.87066123343707313</v>
      </c>
      <c r="AM311" s="33">
        <v>1.1141943400490211</v>
      </c>
      <c r="AO311" s="34">
        <f>VLOOKUP($A311,'Annual_Prices-Nominal'!$A$4:$CH$39,MATCH('Forecast-Peak_OffPeak-Nominal'!AO$3,'Annual_Prices-Nominal'!$A$3:$CH$3,0),FALSE)</f>
        <v>2</v>
      </c>
      <c r="AP311" s="35">
        <f>VLOOKUP($A311,'Annual_Prices-Nominal'!$A$4:$CH$39,MATCH('Forecast-Peak_OffPeak-Nominal'!AP$3,'Annual_Prices-Nominal'!$A$3:$CH$3,0),FALSE)</f>
        <v>2</v>
      </c>
      <c r="AQ311" s="36">
        <f>IF(AND(MONTH($B311)&gt;=5,MONTH($B311)&lt;=9),VLOOKUP($A311,'Annual_Prices-Nominal'!$A$1:$AQ$39,MATCH('Forecast-Peak_OffPeak-Nominal'!AQ$2,'Annual_Prices-Nominal'!$A$2:$AQ$2,0),FALSE),0)</f>
        <v>365</v>
      </c>
      <c r="AR311" s="37">
        <f>IF(AND(MONTH($B311)&gt;=5,MONTH($B311)&lt;=9),VLOOKUP($A311,'Annual_Prices-Nominal'!$A$1:$AQ$39,MATCH('Forecast-Peak_OffPeak-Nominal'!AR$2,'Annual_Prices-Nominal'!$A$2:$AQ$2,0),FALSE),0)</f>
        <v>2500</v>
      </c>
      <c r="AT311" s="83">
        <f>VLOOKUP($A311,'Annual_Prices-Nominal'!$A$4:$CH$39,MATCH('Forecast-Peak_OffPeak-Nominal'!AT$3,'Annual_Prices-Nominal'!$A$3:$CH$3,0),FALSE)</f>
        <v>37.28</v>
      </c>
      <c r="AU311" s="38">
        <f>VLOOKUP($A311,'Annual_Prices-Nominal'!$A$4:$CH$39,MATCH('Forecast-Peak_OffPeak-Nominal'!AU$3,'Annual_Prices-Nominal'!$A$3:$CH$3,0),FALSE)</f>
        <v>37.28</v>
      </c>
      <c r="AV311" s="38">
        <f>VLOOKUP($A311,'Annual_Prices-Nominal'!$A$4:$CH$39,MATCH('Forecast-Peak_OffPeak-Nominal'!AV$3,'Annual_Prices-Nominal'!$A$3:$CH$3,0),FALSE)</f>
        <v>0</v>
      </c>
      <c r="AX311" s="31">
        <f t="shared" si="32"/>
        <v>11.101331372549021</v>
      </c>
      <c r="AY311" s="32">
        <f t="shared" si="33"/>
        <v>11.728193486590039</v>
      </c>
      <c r="AZ311" s="32">
        <f t="shared" si="34"/>
        <v>12.032427203065135</v>
      </c>
      <c r="BA311" s="32">
        <f t="shared" si="35"/>
        <v>7.6903460837887065</v>
      </c>
      <c r="BB311" s="32">
        <f t="shared" si="36"/>
        <v>7.5318761384335158</v>
      </c>
      <c r="BC311" s="38">
        <f t="shared" si="37"/>
        <v>7.6764168190127977</v>
      </c>
      <c r="BE311" s="60">
        <v>286.64669774054403</v>
      </c>
      <c r="BF311" s="38">
        <v>380.81159724875772</v>
      </c>
      <c r="BH311" s="31">
        <f>VLOOKUP($A311,'Annual_Prices-Nominal'!$A:$CA,MATCH(BH$3,'Annual_Prices-Nominal'!$A$3:$CA$3,0),0)</f>
        <v>43</v>
      </c>
      <c r="BI311" s="31">
        <f>VLOOKUP($A311,'Annual_Prices-Nominal'!$A:$CA,MATCH(BI$3,'Annual_Prices-Nominal'!$A$3:$CA$3,0),0)</f>
        <v>0</v>
      </c>
      <c r="BJ311" s="32">
        <f>VLOOKUP($A311,'Annual_Prices-Nominal'!$A:$CA,MATCH(BJ$3,'Annual_Prices-Nominal'!$A$3:$CA$3,0),0)</f>
        <v>0</v>
      </c>
      <c r="BK311" s="32">
        <f>VLOOKUP($A311,'Annual_Prices-Nominal'!$A:$CA,MATCH(BK$3,'Annual_Prices-Nominal'!$A$3:$CA$3,0),0)</f>
        <v>16.254166666666606</v>
      </c>
      <c r="BL311" s="32">
        <f>VLOOKUP($A311,'Annual_Prices-Nominal'!$A:$CA,MATCH(BL$3,'Annual_Prices-Nominal'!$A$3:$CA$3,0),0)</f>
        <v>16.254166666666606</v>
      </c>
      <c r="BM311" s="32">
        <f>VLOOKUP($A311,'Annual_Prices-Nominal'!$A:$CA,MATCH(BM$3,'Annual_Prices-Nominal'!$A$3:$CA$3,0),0)</f>
        <v>4.8694047619047467</v>
      </c>
      <c r="BN311" s="32">
        <f>VLOOKUP($A311,'Annual_Prices-Nominal'!$A:$CA,MATCH(BN$3,'Annual_Prices-Nominal'!$A$3:$CA$3,0),0)</f>
        <v>4.8694047619047467</v>
      </c>
      <c r="BO311" s="32">
        <f>VLOOKUP($A311,'Annual_Prices-Nominal'!$A:$CA,MATCH(BO$3,'Annual_Prices-Nominal'!$A$3:$CA$3,0),0)</f>
        <v>4.8694047619047467</v>
      </c>
      <c r="BP311" s="32">
        <f>VLOOKUP($A311,'Annual_Prices-Nominal'!$A:$CA,MATCH(BP$3,'Annual_Prices-Nominal'!$A$3:$CA$3,0),0)</f>
        <v>4.8694047619047467</v>
      </c>
      <c r="BQ311" s="32">
        <f>VLOOKUP($A311,'Annual_Prices-Nominal'!$A:$CA,MATCH(BQ$3,'Annual_Prices-Nominal'!$A$3:$CA$3,0),0)</f>
        <v>16.254166666666606</v>
      </c>
      <c r="BR311" s="32">
        <f>VLOOKUP($A311,'Annual_Prices-Nominal'!$A:$CA,MATCH(BR$3,'Annual_Prices-Nominal'!$A$3:$CA$3,0),0)</f>
        <v>26.015833333333376</v>
      </c>
      <c r="BS311" s="32">
        <f>VLOOKUP($A311,'Annual_Prices-Nominal'!$A:$CA,MATCH(BS$3,'Annual_Prices-Nominal'!$A$3:$CA$3,0),0)</f>
        <v>24.376666666666665</v>
      </c>
      <c r="BT311" s="32">
        <f>VLOOKUP($A311,'Annual_Prices-Nominal'!$A:$CA,MATCH(BT$3,'Annual_Prices-Nominal'!$A$3:$CA$3,0),0)</f>
        <v>19.50726190476189</v>
      </c>
      <c r="BU311" s="32">
        <f>VLOOKUP($A311,'Annual_Prices-Nominal'!$A:$CA,MATCH(BU$3,'Annual_Prices-Nominal'!$A$3:$CA$3,0),0)</f>
        <v>19.50726190476189</v>
      </c>
      <c r="BV311" s="32">
        <f>VLOOKUP($A311,'Annual_Prices-Nominal'!$A:$CA,MATCH(BV$3,'Annual_Prices-Nominal'!$A$3:$CA$3,0),0)</f>
        <v>19.50726190476189</v>
      </c>
      <c r="BW311" s="32">
        <f>VLOOKUP($A311,'Annual_Prices-Nominal'!$A:$CA,MATCH(BW$3,'Annual_Prices-Nominal'!$A$3:$CA$3,0),0)</f>
        <v>18.939999999999827</v>
      </c>
      <c r="BX311" s="32">
        <f>VLOOKUP($A311,'Annual_Prices-Nominal'!$A:$CA,MATCH(BX$3,'Annual_Prices-Nominal'!$A$3:$CA$3,0),0)</f>
        <v>0</v>
      </c>
      <c r="BY311" s="32">
        <f>VLOOKUP($A311,'Annual_Prices-Nominal'!$A:$CA,MATCH(BY$3,'Annual_Prices-Nominal'!$A$3:$CA$3,0),0)</f>
        <v>4.8694047619047467</v>
      </c>
      <c r="BZ311" s="32">
        <f>VLOOKUP($A311,'Annual_Prices-Nominal'!$A:$CA,MATCH(BZ$3,'Annual_Prices-Nominal'!$A$3:$CA$3,0),0)</f>
        <v>4.8694047619047467</v>
      </c>
      <c r="CA311" s="32">
        <f>VLOOKUP($A311,'Annual_Prices-Nominal'!$A:$CA,MATCH(CA$3,'Annual_Prices-Nominal'!$A$3:$CA$3,0),0)</f>
        <v>4.8515755238095437</v>
      </c>
      <c r="CB311" s="38">
        <f>VLOOKUP($A311,'Annual_Prices-Nominal'!$A:$CA,MATCH(CB$3,'Annual_Prices-Nominal'!$A$3:$CA$3,0),0)</f>
        <v>0</v>
      </c>
      <c r="CD311" s="39">
        <f>VLOOKUP($A311,GDP!$A$8:$D$50,3,0)</f>
        <v>2.0379077442437808E-2</v>
      </c>
    </row>
    <row r="312" spans="1:82" ht="14.4" x14ac:dyDescent="0.3">
      <c r="A312" s="23">
        <f t="shared" si="38"/>
        <v>2048</v>
      </c>
      <c r="B312" s="27">
        <f t="shared" si="39"/>
        <v>54302</v>
      </c>
      <c r="C312" s="31">
        <v>51.861400000000003</v>
      </c>
      <c r="D312" s="32">
        <v>45.672049999999999</v>
      </c>
      <c r="E312" s="32">
        <v>58.360309999999998</v>
      </c>
      <c r="F312" s="32">
        <v>50.907769999999999</v>
      </c>
      <c r="G312" s="32">
        <v>58.879600000000003</v>
      </c>
      <c r="H312" s="32">
        <v>49.7881</v>
      </c>
      <c r="I312" s="32">
        <v>44.25</v>
      </c>
      <c r="J312" s="32">
        <v>42.34</v>
      </c>
      <c r="K312" s="32">
        <v>43.91</v>
      </c>
      <c r="L312" s="32">
        <v>42.13</v>
      </c>
      <c r="M312" s="32">
        <v>43.71</v>
      </c>
      <c r="N312" s="32">
        <v>42.29</v>
      </c>
      <c r="P312" s="32">
        <f>VLOOKUP($A312,'Annual_Prices-Nominal'!$A$4:$X$39,MATCH('Forecast-Peak_OffPeak-Nominal'!P$3,'Annual_Prices-Nominal'!$A$3:$X$3,0),FALSE)</f>
        <v>160.69900000000001</v>
      </c>
      <c r="Q312" s="32">
        <f>VLOOKUP($A312,'Annual_Prices-Nominal'!$A$4:$X$39,MATCH('Forecast-Peak_OffPeak-Nominal'!Q$3,'Annual_Prices-Nominal'!$A$3:$X$3,0),FALSE)</f>
        <v>162.06</v>
      </c>
      <c r="R312" s="32">
        <f>VLOOKUP($A312,'Annual_Prices-Nominal'!$A$4:$X$39,MATCH('Forecast-Peak_OffPeak-Nominal'!R$3,'Annual_Prices-Nominal'!$A$3:$X$3,0),FALSE)</f>
        <v>159.66</v>
      </c>
      <c r="S312" s="32">
        <f>VLOOKUP($A312,'Annual_Prices-Nominal'!$A$4:$X$39,MATCH('Forecast-Peak_OffPeak-Nominal'!S$3,'Annual_Prices-Nominal'!$A$3:$X$3,0),FALSE)</f>
        <v>158.72</v>
      </c>
      <c r="T312" s="32">
        <f>VLOOKUP($A312,'Annual_Prices-Nominal'!$A$4:$X$39,MATCH('Forecast-Peak_OffPeak-Nominal'!T$3,'Annual_Prices-Nominal'!$A$3:$X$3,0),FALSE)</f>
        <v>62.101634760176061</v>
      </c>
      <c r="U312" s="32">
        <f>VLOOKUP($A312,'Annual_Prices-Nominal'!$A$4:$X$39,MATCH('Forecast-Peak_OffPeak-Nominal'!U$3,'Annual_Prices-Nominal'!$A$3:$X$3,0),FALSE)</f>
        <v>79.75</v>
      </c>
      <c r="V312" s="32">
        <f>VLOOKUP($A312,'Annual_Prices-Nominal'!$A$4:$X$39,MATCH('Forecast-Peak_OffPeak-Nominal'!V$3,'Annual_Prices-Nominal'!$A$3:$X$3,0),FALSE)</f>
        <v>62.303067826086945</v>
      </c>
      <c r="W312" s="32">
        <f>VLOOKUP($A312,'Annual_Prices-Nominal'!$A$4:$X$39,MATCH('Forecast-Peak_OffPeak-Nominal'!W$3,'Annual_Prices-Nominal'!$A$3:$X$3,0),FALSE)</f>
        <v>27.32</v>
      </c>
      <c r="X312" s="32">
        <f>VLOOKUP($A312,'Annual_Prices-Nominal'!$A$4:$X$39,MATCH('Forecast-Peak_OffPeak-Nominal'!X$3,'Annual_Prices-Nominal'!$A$3:$X$3,0),FALSE)</f>
        <v>23.44</v>
      </c>
      <c r="Y312" s="38">
        <f>VLOOKUP($A312,'Annual_Prices-Nominal'!$A$4:$X$39,MATCH('Forecast-Peak_OffPeak-Nominal'!Y$3,'Annual_Prices-Nominal'!$A$3:$X$3,0),FALSE)</f>
        <v>57.405531914893622</v>
      </c>
      <c r="AA312" s="31">
        <v>5.5</v>
      </c>
      <c r="AB312" s="32">
        <v>4.92</v>
      </c>
      <c r="AC312" s="32">
        <v>5.13</v>
      </c>
      <c r="AD312" s="32">
        <v>5.29</v>
      </c>
      <c r="AE312" s="32">
        <v>5.5</v>
      </c>
      <c r="AF312" s="32">
        <v>5.0199999999999996</v>
      </c>
      <c r="AG312" s="38">
        <v>0.48906681656465567</v>
      </c>
      <c r="AI312" s="32">
        <v>10.606356375968961</v>
      </c>
      <c r="AJ312" s="38">
        <v>6.0611593966753397</v>
      </c>
      <c r="AL312" s="33">
        <v>0.87748776092314051</v>
      </c>
      <c r="AM312" s="33">
        <v>1.1210208675350886</v>
      </c>
      <c r="AO312" s="34">
        <f>VLOOKUP($A312,'Annual_Prices-Nominal'!$A$4:$CH$39,MATCH('Forecast-Peak_OffPeak-Nominal'!AO$3,'Annual_Prices-Nominal'!$A$3:$CH$3,0),FALSE)</f>
        <v>2</v>
      </c>
      <c r="AP312" s="35">
        <f>VLOOKUP($A312,'Annual_Prices-Nominal'!$A$4:$CH$39,MATCH('Forecast-Peak_OffPeak-Nominal'!AP$3,'Annual_Prices-Nominal'!$A$3:$CH$3,0),FALSE)</f>
        <v>2</v>
      </c>
      <c r="AQ312" s="36">
        <f>IF(AND(MONTH($B312)&gt;=5,MONTH($B312)&lt;=9),VLOOKUP($A312,'Annual_Prices-Nominal'!$A$1:$AQ$39,MATCH('Forecast-Peak_OffPeak-Nominal'!AQ$2,'Annual_Prices-Nominal'!$A$2:$AQ$2,0),FALSE),0)</f>
        <v>365</v>
      </c>
      <c r="AR312" s="37">
        <f>IF(AND(MONTH($B312)&gt;=5,MONTH($B312)&lt;=9),VLOOKUP($A312,'Annual_Prices-Nominal'!$A$1:$AQ$39,MATCH('Forecast-Peak_OffPeak-Nominal'!AR$2,'Annual_Prices-Nominal'!$A$2:$AQ$2,0),FALSE),0)</f>
        <v>2500</v>
      </c>
      <c r="AT312" s="83">
        <f>VLOOKUP($A312,'Annual_Prices-Nominal'!$A$4:$CH$39,MATCH('Forecast-Peak_OffPeak-Nominal'!AT$3,'Annual_Prices-Nominal'!$A$3:$CH$3,0),FALSE)</f>
        <v>37.28</v>
      </c>
      <c r="AU312" s="38">
        <f>VLOOKUP($A312,'Annual_Prices-Nominal'!$A$4:$CH$39,MATCH('Forecast-Peak_OffPeak-Nominal'!AU$3,'Annual_Prices-Nominal'!$A$3:$CH$3,0),FALSE)</f>
        <v>37.28</v>
      </c>
      <c r="AV312" s="38">
        <f>VLOOKUP($A312,'Annual_Prices-Nominal'!$A$4:$CH$39,MATCH('Forecast-Peak_OffPeak-Nominal'!AV$3,'Annual_Prices-Nominal'!$A$3:$CH$3,0),FALSE)</f>
        <v>0</v>
      </c>
      <c r="AX312" s="31">
        <f t="shared" ref="AX312:AX351" si="40">+C312/AB312</f>
        <v>10.540934959349594</v>
      </c>
      <c r="AY312" s="32">
        <f t="shared" ref="AY312:AY351" si="41">+E312/AF312</f>
        <v>11.625559760956175</v>
      </c>
      <c r="AZ312" s="32">
        <f t="shared" ref="AZ312:AZ351" si="42">+G312/AF312</f>
        <v>11.729003984063747</v>
      </c>
      <c r="BA312" s="32">
        <f t="shared" ref="BA312:BA351" si="43">+I312/AE312</f>
        <v>8.045454545454545</v>
      </c>
      <c r="BB312" s="32">
        <f t="shared" ref="BB312:BB351" si="44">+K312/AE312</f>
        <v>7.9836363636363634</v>
      </c>
      <c r="BC312" s="38">
        <f t="shared" ref="BC312:BC351" si="45">+M312/AD312</f>
        <v>8.2627599243856338</v>
      </c>
      <c r="BE312" s="60">
        <v>286.64669774054403</v>
      </c>
      <c r="BF312" s="38">
        <v>380.81159724875772</v>
      </c>
      <c r="BH312" s="31">
        <f>VLOOKUP($A312,'Annual_Prices-Nominal'!$A:$CA,MATCH(BH$3,'Annual_Prices-Nominal'!$A$3:$CA$3,0),0)</f>
        <v>43</v>
      </c>
      <c r="BI312" s="31">
        <f>VLOOKUP($A312,'Annual_Prices-Nominal'!$A:$CA,MATCH(BI$3,'Annual_Prices-Nominal'!$A$3:$CA$3,0),0)</f>
        <v>0</v>
      </c>
      <c r="BJ312" s="32">
        <f>VLOOKUP($A312,'Annual_Prices-Nominal'!$A:$CA,MATCH(BJ$3,'Annual_Prices-Nominal'!$A$3:$CA$3,0),0)</f>
        <v>0</v>
      </c>
      <c r="BK312" s="32">
        <f>VLOOKUP($A312,'Annual_Prices-Nominal'!$A:$CA,MATCH(BK$3,'Annual_Prices-Nominal'!$A$3:$CA$3,0),0)</f>
        <v>16.254166666666606</v>
      </c>
      <c r="BL312" s="32">
        <f>VLOOKUP($A312,'Annual_Prices-Nominal'!$A:$CA,MATCH(BL$3,'Annual_Prices-Nominal'!$A$3:$CA$3,0),0)</f>
        <v>16.254166666666606</v>
      </c>
      <c r="BM312" s="32">
        <f>VLOOKUP($A312,'Annual_Prices-Nominal'!$A:$CA,MATCH(BM$3,'Annual_Prices-Nominal'!$A$3:$CA$3,0),0)</f>
        <v>4.8694047619047467</v>
      </c>
      <c r="BN312" s="32">
        <f>VLOOKUP($A312,'Annual_Prices-Nominal'!$A:$CA,MATCH(BN$3,'Annual_Prices-Nominal'!$A$3:$CA$3,0),0)</f>
        <v>4.8694047619047467</v>
      </c>
      <c r="BO312" s="32">
        <f>VLOOKUP($A312,'Annual_Prices-Nominal'!$A:$CA,MATCH(BO$3,'Annual_Prices-Nominal'!$A$3:$CA$3,0),0)</f>
        <v>4.8694047619047467</v>
      </c>
      <c r="BP312" s="32">
        <f>VLOOKUP($A312,'Annual_Prices-Nominal'!$A:$CA,MATCH(BP$3,'Annual_Prices-Nominal'!$A$3:$CA$3,0),0)</f>
        <v>4.8694047619047467</v>
      </c>
      <c r="BQ312" s="32">
        <f>VLOOKUP($A312,'Annual_Prices-Nominal'!$A:$CA,MATCH(BQ$3,'Annual_Prices-Nominal'!$A$3:$CA$3,0),0)</f>
        <v>16.254166666666606</v>
      </c>
      <c r="BR312" s="32">
        <f>VLOOKUP($A312,'Annual_Prices-Nominal'!$A:$CA,MATCH(BR$3,'Annual_Prices-Nominal'!$A$3:$CA$3,0),0)</f>
        <v>26.015833333333376</v>
      </c>
      <c r="BS312" s="32">
        <f>VLOOKUP($A312,'Annual_Prices-Nominal'!$A:$CA,MATCH(BS$3,'Annual_Prices-Nominal'!$A$3:$CA$3,0),0)</f>
        <v>24.376666666666665</v>
      </c>
      <c r="BT312" s="32">
        <f>VLOOKUP($A312,'Annual_Prices-Nominal'!$A:$CA,MATCH(BT$3,'Annual_Prices-Nominal'!$A$3:$CA$3,0),0)</f>
        <v>19.50726190476189</v>
      </c>
      <c r="BU312" s="32">
        <f>VLOOKUP($A312,'Annual_Prices-Nominal'!$A:$CA,MATCH(BU$3,'Annual_Prices-Nominal'!$A$3:$CA$3,0),0)</f>
        <v>19.50726190476189</v>
      </c>
      <c r="BV312" s="32">
        <f>VLOOKUP($A312,'Annual_Prices-Nominal'!$A:$CA,MATCH(BV$3,'Annual_Prices-Nominal'!$A$3:$CA$3,0),0)</f>
        <v>19.50726190476189</v>
      </c>
      <c r="BW312" s="32">
        <f>VLOOKUP($A312,'Annual_Prices-Nominal'!$A:$CA,MATCH(BW$3,'Annual_Prices-Nominal'!$A$3:$CA$3,0),0)</f>
        <v>18.939999999999827</v>
      </c>
      <c r="BX312" s="32">
        <f>VLOOKUP($A312,'Annual_Prices-Nominal'!$A:$CA,MATCH(BX$3,'Annual_Prices-Nominal'!$A$3:$CA$3,0),0)</f>
        <v>0</v>
      </c>
      <c r="BY312" s="32">
        <f>VLOOKUP($A312,'Annual_Prices-Nominal'!$A:$CA,MATCH(BY$3,'Annual_Prices-Nominal'!$A$3:$CA$3,0),0)</f>
        <v>4.8694047619047467</v>
      </c>
      <c r="BZ312" s="32">
        <f>VLOOKUP($A312,'Annual_Prices-Nominal'!$A:$CA,MATCH(BZ$3,'Annual_Prices-Nominal'!$A$3:$CA$3,0),0)</f>
        <v>4.8694047619047467</v>
      </c>
      <c r="CA312" s="32">
        <f>VLOOKUP($A312,'Annual_Prices-Nominal'!$A:$CA,MATCH(CA$3,'Annual_Prices-Nominal'!$A$3:$CA$3,0),0)</f>
        <v>4.8515755238095437</v>
      </c>
      <c r="CB312" s="38">
        <f>VLOOKUP($A312,'Annual_Prices-Nominal'!$A:$CA,MATCH(CB$3,'Annual_Prices-Nominal'!$A$3:$CA$3,0),0)</f>
        <v>0</v>
      </c>
      <c r="CD312" s="39">
        <f>VLOOKUP($A312,GDP!$A$8:$D$50,3,0)</f>
        <v>2.0379077442437808E-2</v>
      </c>
    </row>
    <row r="313" spans="1:82" ht="14.4" x14ac:dyDescent="0.3">
      <c r="A313" s="23">
        <f t="shared" ref="A313:A351" si="46">YEAR(B313)</f>
        <v>2048</v>
      </c>
      <c r="B313" s="27">
        <f t="shared" si="39"/>
        <v>54332</v>
      </c>
      <c r="C313" s="31">
        <v>45.203139999999998</v>
      </c>
      <c r="D313" s="32">
        <v>43.091090000000001</v>
      </c>
      <c r="E313" s="32">
        <v>49.479320000000001</v>
      </c>
      <c r="F313" s="32">
        <v>46.399810000000002</v>
      </c>
      <c r="G313" s="32">
        <v>50.668599999999998</v>
      </c>
      <c r="H313" s="32">
        <v>45.878959999999999</v>
      </c>
      <c r="I313" s="32">
        <v>40.659999999999997</v>
      </c>
      <c r="J313" s="32">
        <v>41.94</v>
      </c>
      <c r="K313" s="32">
        <v>40.35</v>
      </c>
      <c r="L313" s="32">
        <v>42.07</v>
      </c>
      <c r="M313" s="32">
        <v>39.85</v>
      </c>
      <c r="N313" s="32">
        <v>41.83</v>
      </c>
      <c r="P313" s="32">
        <f>VLOOKUP($A313,'Annual_Prices-Nominal'!$A$4:$X$39,MATCH('Forecast-Peak_OffPeak-Nominal'!P$3,'Annual_Prices-Nominal'!$A$3:$X$3,0),FALSE)</f>
        <v>160.69900000000001</v>
      </c>
      <c r="Q313" s="32">
        <f>VLOOKUP($A313,'Annual_Prices-Nominal'!$A$4:$X$39,MATCH('Forecast-Peak_OffPeak-Nominal'!Q$3,'Annual_Prices-Nominal'!$A$3:$X$3,0),FALSE)</f>
        <v>162.06</v>
      </c>
      <c r="R313" s="32">
        <f>VLOOKUP($A313,'Annual_Prices-Nominal'!$A$4:$X$39,MATCH('Forecast-Peak_OffPeak-Nominal'!R$3,'Annual_Prices-Nominal'!$A$3:$X$3,0),FALSE)</f>
        <v>159.66</v>
      </c>
      <c r="S313" s="32">
        <f>VLOOKUP($A313,'Annual_Prices-Nominal'!$A$4:$X$39,MATCH('Forecast-Peak_OffPeak-Nominal'!S$3,'Annual_Prices-Nominal'!$A$3:$X$3,0),FALSE)</f>
        <v>158.72</v>
      </c>
      <c r="T313" s="32">
        <f>VLOOKUP($A313,'Annual_Prices-Nominal'!$A$4:$X$39,MATCH('Forecast-Peak_OffPeak-Nominal'!T$3,'Annual_Prices-Nominal'!$A$3:$X$3,0),FALSE)</f>
        <v>62.101634760176061</v>
      </c>
      <c r="U313" s="32">
        <f>VLOOKUP($A313,'Annual_Prices-Nominal'!$A$4:$X$39,MATCH('Forecast-Peak_OffPeak-Nominal'!U$3,'Annual_Prices-Nominal'!$A$3:$X$3,0),FALSE)</f>
        <v>79.75</v>
      </c>
      <c r="V313" s="32">
        <f>VLOOKUP($A313,'Annual_Prices-Nominal'!$A$4:$X$39,MATCH('Forecast-Peak_OffPeak-Nominal'!V$3,'Annual_Prices-Nominal'!$A$3:$X$3,0),FALSE)</f>
        <v>62.303067826086945</v>
      </c>
      <c r="W313" s="32">
        <f>VLOOKUP($A313,'Annual_Prices-Nominal'!$A$4:$X$39,MATCH('Forecast-Peak_OffPeak-Nominal'!W$3,'Annual_Prices-Nominal'!$A$3:$X$3,0),FALSE)</f>
        <v>27.32</v>
      </c>
      <c r="X313" s="32">
        <f>VLOOKUP($A313,'Annual_Prices-Nominal'!$A$4:$X$39,MATCH('Forecast-Peak_OffPeak-Nominal'!X$3,'Annual_Prices-Nominal'!$A$3:$X$3,0),FALSE)</f>
        <v>23.44</v>
      </c>
      <c r="Y313" s="38">
        <f>VLOOKUP($A313,'Annual_Prices-Nominal'!$A$4:$X$39,MATCH('Forecast-Peak_OffPeak-Nominal'!Y$3,'Annual_Prices-Nominal'!$A$3:$X$3,0),FALSE)</f>
        <v>57.405531914893622</v>
      </c>
      <c r="AA313" s="31">
        <v>5.55</v>
      </c>
      <c r="AB313" s="32">
        <v>5.21</v>
      </c>
      <c r="AC313" s="32">
        <v>5.13</v>
      </c>
      <c r="AD313" s="32">
        <v>5.58</v>
      </c>
      <c r="AE313" s="32">
        <v>5.55</v>
      </c>
      <c r="AF313" s="32">
        <v>5.34</v>
      </c>
      <c r="AG313" s="38">
        <v>0.48906681656465567</v>
      </c>
      <c r="AI313" s="32">
        <v>10.65320528140426</v>
      </c>
      <c r="AJ313" s="38">
        <v>6.1080083021106395</v>
      </c>
      <c r="AL313" s="33">
        <v>0.86208936142923442</v>
      </c>
      <c r="AM313" s="33">
        <v>1.1056224680411821</v>
      </c>
      <c r="AO313" s="34">
        <f>VLOOKUP($A313,'Annual_Prices-Nominal'!$A$4:$CH$39,MATCH('Forecast-Peak_OffPeak-Nominal'!AO$3,'Annual_Prices-Nominal'!$A$3:$CH$3,0),FALSE)</f>
        <v>2</v>
      </c>
      <c r="AP313" s="35">
        <f>VLOOKUP($A313,'Annual_Prices-Nominal'!$A$4:$CH$39,MATCH('Forecast-Peak_OffPeak-Nominal'!AP$3,'Annual_Prices-Nominal'!$A$3:$CH$3,0),FALSE)</f>
        <v>2</v>
      </c>
      <c r="AQ313" s="36">
        <f>IF(AND(MONTH($B313)&gt;=5,MONTH($B313)&lt;=9),VLOOKUP($A313,'Annual_Prices-Nominal'!$A$1:$AQ$39,MATCH('Forecast-Peak_OffPeak-Nominal'!AQ$2,'Annual_Prices-Nominal'!$A$2:$AQ$2,0),FALSE),0)</f>
        <v>0</v>
      </c>
      <c r="AR313" s="37">
        <f>IF(AND(MONTH($B313)&gt;=5,MONTH($B313)&lt;=9),VLOOKUP($A313,'Annual_Prices-Nominal'!$A$1:$AQ$39,MATCH('Forecast-Peak_OffPeak-Nominal'!AR$2,'Annual_Prices-Nominal'!$A$2:$AQ$2,0),FALSE),0)</f>
        <v>0</v>
      </c>
      <c r="AT313" s="83">
        <f>VLOOKUP($A313,'Annual_Prices-Nominal'!$A$4:$CH$39,MATCH('Forecast-Peak_OffPeak-Nominal'!AT$3,'Annual_Prices-Nominal'!$A$3:$CH$3,0),FALSE)</f>
        <v>37.28</v>
      </c>
      <c r="AU313" s="38">
        <f>VLOOKUP($A313,'Annual_Prices-Nominal'!$A$4:$CH$39,MATCH('Forecast-Peak_OffPeak-Nominal'!AU$3,'Annual_Prices-Nominal'!$A$3:$CH$3,0),FALSE)</f>
        <v>37.28</v>
      </c>
      <c r="AV313" s="38">
        <f>VLOOKUP($A313,'Annual_Prices-Nominal'!$A$4:$CH$39,MATCH('Forecast-Peak_OffPeak-Nominal'!AV$3,'Annual_Prices-Nominal'!$A$3:$CH$3,0),FALSE)</f>
        <v>0</v>
      </c>
      <c r="AX313" s="31">
        <f t="shared" si="40"/>
        <v>8.6762264875239925</v>
      </c>
      <c r="AY313" s="32">
        <f t="shared" si="41"/>
        <v>9.2657902621722847</v>
      </c>
      <c r="AZ313" s="32">
        <f t="shared" si="42"/>
        <v>9.4885018726591763</v>
      </c>
      <c r="BA313" s="32">
        <f t="shared" si="43"/>
        <v>7.3261261261261259</v>
      </c>
      <c r="BB313" s="32">
        <f t="shared" si="44"/>
        <v>7.2702702702702711</v>
      </c>
      <c r="BC313" s="38">
        <f t="shared" si="45"/>
        <v>7.1415770609318994</v>
      </c>
      <c r="BE313" s="60">
        <v>286.64669774054403</v>
      </c>
      <c r="BF313" s="38">
        <v>380.81159724875772</v>
      </c>
      <c r="BH313" s="31">
        <f>VLOOKUP($A313,'Annual_Prices-Nominal'!$A:$CA,MATCH(BH$3,'Annual_Prices-Nominal'!$A$3:$CA$3,0),0)</f>
        <v>43</v>
      </c>
      <c r="BI313" s="31">
        <f>VLOOKUP($A313,'Annual_Prices-Nominal'!$A:$CA,MATCH(BI$3,'Annual_Prices-Nominal'!$A$3:$CA$3,0),0)</f>
        <v>0</v>
      </c>
      <c r="BJ313" s="32">
        <f>VLOOKUP($A313,'Annual_Prices-Nominal'!$A:$CA,MATCH(BJ$3,'Annual_Prices-Nominal'!$A$3:$CA$3,0),0)</f>
        <v>0</v>
      </c>
      <c r="BK313" s="32">
        <f>VLOOKUP($A313,'Annual_Prices-Nominal'!$A:$CA,MATCH(BK$3,'Annual_Prices-Nominal'!$A$3:$CA$3,0),0)</f>
        <v>16.254166666666606</v>
      </c>
      <c r="BL313" s="32">
        <f>VLOOKUP($A313,'Annual_Prices-Nominal'!$A:$CA,MATCH(BL$3,'Annual_Prices-Nominal'!$A$3:$CA$3,0),0)</f>
        <v>16.254166666666606</v>
      </c>
      <c r="BM313" s="32">
        <f>VLOOKUP($A313,'Annual_Prices-Nominal'!$A:$CA,MATCH(BM$3,'Annual_Prices-Nominal'!$A$3:$CA$3,0),0)</f>
        <v>4.8694047619047467</v>
      </c>
      <c r="BN313" s="32">
        <f>VLOOKUP($A313,'Annual_Prices-Nominal'!$A:$CA,MATCH(BN$3,'Annual_Prices-Nominal'!$A$3:$CA$3,0),0)</f>
        <v>4.8694047619047467</v>
      </c>
      <c r="BO313" s="32">
        <f>VLOOKUP($A313,'Annual_Prices-Nominal'!$A:$CA,MATCH(BO$3,'Annual_Prices-Nominal'!$A$3:$CA$3,0),0)</f>
        <v>4.8694047619047467</v>
      </c>
      <c r="BP313" s="32">
        <f>VLOOKUP($A313,'Annual_Prices-Nominal'!$A:$CA,MATCH(BP$3,'Annual_Prices-Nominal'!$A$3:$CA$3,0),0)</f>
        <v>4.8694047619047467</v>
      </c>
      <c r="BQ313" s="32">
        <f>VLOOKUP($A313,'Annual_Prices-Nominal'!$A:$CA,MATCH(BQ$3,'Annual_Prices-Nominal'!$A$3:$CA$3,0),0)</f>
        <v>16.254166666666606</v>
      </c>
      <c r="BR313" s="32">
        <f>VLOOKUP($A313,'Annual_Prices-Nominal'!$A:$CA,MATCH(BR$3,'Annual_Prices-Nominal'!$A$3:$CA$3,0),0)</f>
        <v>26.015833333333376</v>
      </c>
      <c r="BS313" s="32">
        <f>VLOOKUP($A313,'Annual_Prices-Nominal'!$A:$CA,MATCH(BS$3,'Annual_Prices-Nominal'!$A$3:$CA$3,0),0)</f>
        <v>24.376666666666665</v>
      </c>
      <c r="BT313" s="32">
        <f>VLOOKUP($A313,'Annual_Prices-Nominal'!$A:$CA,MATCH(BT$3,'Annual_Prices-Nominal'!$A$3:$CA$3,0),0)</f>
        <v>19.50726190476189</v>
      </c>
      <c r="BU313" s="32">
        <f>VLOOKUP($A313,'Annual_Prices-Nominal'!$A:$CA,MATCH(BU$3,'Annual_Prices-Nominal'!$A$3:$CA$3,0),0)</f>
        <v>19.50726190476189</v>
      </c>
      <c r="BV313" s="32">
        <f>VLOOKUP($A313,'Annual_Prices-Nominal'!$A:$CA,MATCH(BV$3,'Annual_Prices-Nominal'!$A$3:$CA$3,0),0)</f>
        <v>19.50726190476189</v>
      </c>
      <c r="BW313" s="32">
        <f>VLOOKUP($A313,'Annual_Prices-Nominal'!$A:$CA,MATCH(BW$3,'Annual_Prices-Nominal'!$A$3:$CA$3,0),0)</f>
        <v>18.939999999999827</v>
      </c>
      <c r="BX313" s="32">
        <f>VLOOKUP($A313,'Annual_Prices-Nominal'!$A:$CA,MATCH(BX$3,'Annual_Prices-Nominal'!$A$3:$CA$3,0),0)</f>
        <v>0</v>
      </c>
      <c r="BY313" s="32">
        <f>VLOOKUP($A313,'Annual_Prices-Nominal'!$A:$CA,MATCH(BY$3,'Annual_Prices-Nominal'!$A$3:$CA$3,0),0)</f>
        <v>4.8694047619047467</v>
      </c>
      <c r="BZ313" s="32">
        <f>VLOOKUP($A313,'Annual_Prices-Nominal'!$A:$CA,MATCH(BZ$3,'Annual_Prices-Nominal'!$A$3:$CA$3,0),0)</f>
        <v>4.8694047619047467</v>
      </c>
      <c r="CA313" s="32">
        <f>VLOOKUP($A313,'Annual_Prices-Nominal'!$A:$CA,MATCH(CA$3,'Annual_Prices-Nominal'!$A$3:$CA$3,0),0)</f>
        <v>4.8515755238095437</v>
      </c>
      <c r="CB313" s="38">
        <f>VLOOKUP($A313,'Annual_Prices-Nominal'!$A:$CA,MATCH(CB$3,'Annual_Prices-Nominal'!$A$3:$CA$3,0),0)</f>
        <v>0</v>
      </c>
      <c r="CD313" s="39">
        <f>VLOOKUP($A313,GDP!$A$8:$D$50,3,0)</f>
        <v>2.0379077442437808E-2</v>
      </c>
    </row>
    <row r="314" spans="1:82" ht="14.4" x14ac:dyDescent="0.3">
      <c r="A314" s="23">
        <f t="shared" si="46"/>
        <v>2048</v>
      </c>
      <c r="B314" s="27">
        <f t="shared" ref="B314:B377" si="47">EDATE(B313,1)</f>
        <v>54363</v>
      </c>
      <c r="C314" s="31">
        <v>44.53969</v>
      </c>
      <c r="D314" s="32">
        <v>42.794089999999997</v>
      </c>
      <c r="E314" s="32">
        <v>52.453240000000001</v>
      </c>
      <c r="F314" s="32">
        <v>51.56664</v>
      </c>
      <c r="G314" s="32">
        <v>54.442880000000002</v>
      </c>
      <c r="H314" s="32">
        <v>52.479770000000002</v>
      </c>
      <c r="I314" s="32">
        <v>44.38</v>
      </c>
      <c r="J314" s="32">
        <v>44.47</v>
      </c>
      <c r="K314" s="32">
        <v>43.81</v>
      </c>
      <c r="L314" s="32">
        <v>44.33</v>
      </c>
      <c r="M314" s="32">
        <v>44.14</v>
      </c>
      <c r="N314" s="32">
        <v>44.67</v>
      </c>
      <c r="P314" s="32">
        <f>VLOOKUP($A314,'Annual_Prices-Nominal'!$A$4:$X$39,MATCH('Forecast-Peak_OffPeak-Nominal'!P$3,'Annual_Prices-Nominal'!$A$3:$X$3,0),FALSE)</f>
        <v>160.69900000000001</v>
      </c>
      <c r="Q314" s="32">
        <f>VLOOKUP($A314,'Annual_Prices-Nominal'!$A$4:$X$39,MATCH('Forecast-Peak_OffPeak-Nominal'!Q$3,'Annual_Prices-Nominal'!$A$3:$X$3,0),FALSE)</f>
        <v>162.06</v>
      </c>
      <c r="R314" s="32">
        <f>VLOOKUP($A314,'Annual_Prices-Nominal'!$A$4:$X$39,MATCH('Forecast-Peak_OffPeak-Nominal'!R$3,'Annual_Prices-Nominal'!$A$3:$X$3,0),FALSE)</f>
        <v>159.66</v>
      </c>
      <c r="S314" s="32">
        <f>VLOOKUP($A314,'Annual_Prices-Nominal'!$A$4:$X$39,MATCH('Forecast-Peak_OffPeak-Nominal'!S$3,'Annual_Prices-Nominal'!$A$3:$X$3,0),FALSE)</f>
        <v>158.72</v>
      </c>
      <c r="T314" s="32">
        <f>VLOOKUP($A314,'Annual_Prices-Nominal'!$A$4:$X$39,MATCH('Forecast-Peak_OffPeak-Nominal'!T$3,'Annual_Prices-Nominal'!$A$3:$X$3,0),FALSE)</f>
        <v>62.101634760176061</v>
      </c>
      <c r="U314" s="32">
        <f>VLOOKUP($A314,'Annual_Prices-Nominal'!$A$4:$X$39,MATCH('Forecast-Peak_OffPeak-Nominal'!U$3,'Annual_Prices-Nominal'!$A$3:$X$3,0),FALSE)</f>
        <v>79.75</v>
      </c>
      <c r="V314" s="32">
        <f>VLOOKUP($A314,'Annual_Prices-Nominal'!$A$4:$X$39,MATCH('Forecast-Peak_OffPeak-Nominal'!V$3,'Annual_Prices-Nominal'!$A$3:$X$3,0),FALSE)</f>
        <v>62.303067826086945</v>
      </c>
      <c r="W314" s="32">
        <f>VLOOKUP($A314,'Annual_Prices-Nominal'!$A$4:$X$39,MATCH('Forecast-Peak_OffPeak-Nominal'!W$3,'Annual_Prices-Nominal'!$A$3:$X$3,0),FALSE)</f>
        <v>27.32</v>
      </c>
      <c r="X314" s="32">
        <f>VLOOKUP($A314,'Annual_Prices-Nominal'!$A$4:$X$39,MATCH('Forecast-Peak_OffPeak-Nominal'!X$3,'Annual_Prices-Nominal'!$A$3:$X$3,0),FALSE)</f>
        <v>23.44</v>
      </c>
      <c r="Y314" s="38">
        <f>VLOOKUP($A314,'Annual_Prices-Nominal'!$A$4:$X$39,MATCH('Forecast-Peak_OffPeak-Nominal'!Y$3,'Annual_Prices-Nominal'!$A$3:$X$3,0),FALSE)</f>
        <v>57.405531914893622</v>
      </c>
      <c r="AA314" s="31">
        <v>5.94</v>
      </c>
      <c r="AB314" s="32">
        <v>5.29</v>
      </c>
      <c r="AC314" s="32">
        <v>4.7</v>
      </c>
      <c r="AD314" s="32">
        <v>5.79</v>
      </c>
      <c r="AE314" s="32">
        <v>5.91</v>
      </c>
      <c r="AF314" s="32">
        <v>5.51</v>
      </c>
      <c r="AG314" s="38">
        <v>0.48906681656465567</v>
      </c>
      <c r="AI314" s="32">
        <v>11.043936600327459</v>
      </c>
      <c r="AJ314" s="38">
        <v>6.4987396210338391</v>
      </c>
      <c r="AL314" s="33">
        <v>0.88789532417440131</v>
      </c>
      <c r="AM314" s="33">
        <v>1.1314284307863494</v>
      </c>
      <c r="AO314" s="34">
        <f>VLOOKUP($A314,'Annual_Prices-Nominal'!$A$4:$CH$39,MATCH('Forecast-Peak_OffPeak-Nominal'!AO$3,'Annual_Prices-Nominal'!$A$3:$CH$3,0),FALSE)</f>
        <v>2</v>
      </c>
      <c r="AP314" s="35">
        <f>VLOOKUP($A314,'Annual_Prices-Nominal'!$A$4:$CH$39,MATCH('Forecast-Peak_OffPeak-Nominal'!AP$3,'Annual_Prices-Nominal'!$A$3:$CH$3,0),FALSE)</f>
        <v>2</v>
      </c>
      <c r="AQ314" s="36">
        <f>IF(AND(MONTH($B314)&gt;=5,MONTH($B314)&lt;=9),VLOOKUP($A314,'Annual_Prices-Nominal'!$A$1:$AQ$39,MATCH('Forecast-Peak_OffPeak-Nominal'!AQ$2,'Annual_Prices-Nominal'!$A$2:$AQ$2,0),FALSE),0)</f>
        <v>0</v>
      </c>
      <c r="AR314" s="37">
        <f>IF(AND(MONTH($B314)&gt;=5,MONTH($B314)&lt;=9),VLOOKUP($A314,'Annual_Prices-Nominal'!$A$1:$AQ$39,MATCH('Forecast-Peak_OffPeak-Nominal'!AR$2,'Annual_Prices-Nominal'!$A$2:$AQ$2,0),FALSE),0)</f>
        <v>0</v>
      </c>
      <c r="AT314" s="83">
        <f>VLOOKUP($A314,'Annual_Prices-Nominal'!$A$4:$CH$39,MATCH('Forecast-Peak_OffPeak-Nominal'!AT$3,'Annual_Prices-Nominal'!$A$3:$CH$3,0),FALSE)</f>
        <v>37.28</v>
      </c>
      <c r="AU314" s="38">
        <f>VLOOKUP($A314,'Annual_Prices-Nominal'!$A$4:$CH$39,MATCH('Forecast-Peak_OffPeak-Nominal'!AU$3,'Annual_Prices-Nominal'!$A$3:$CH$3,0),FALSE)</f>
        <v>37.28</v>
      </c>
      <c r="AV314" s="38">
        <f>VLOOKUP($A314,'Annual_Prices-Nominal'!$A$4:$CH$39,MATCH('Forecast-Peak_OffPeak-Nominal'!AV$3,'Annual_Prices-Nominal'!$A$3:$CH$3,0),FALSE)</f>
        <v>0</v>
      </c>
      <c r="AX314" s="31">
        <f t="shared" si="40"/>
        <v>8.419601134215501</v>
      </c>
      <c r="AY314" s="32">
        <f t="shared" si="41"/>
        <v>9.5196442831215968</v>
      </c>
      <c r="AZ314" s="32">
        <f t="shared" si="42"/>
        <v>9.8807404718693288</v>
      </c>
      <c r="BA314" s="32">
        <f t="shared" si="43"/>
        <v>7.509306260575296</v>
      </c>
      <c r="BB314" s="32">
        <f t="shared" si="44"/>
        <v>7.4128595600676821</v>
      </c>
      <c r="BC314" s="38">
        <f t="shared" si="45"/>
        <v>7.623488773747841</v>
      </c>
      <c r="BE314" s="60">
        <v>286.64669774054403</v>
      </c>
      <c r="BF314" s="38">
        <v>380.81159724875772</v>
      </c>
      <c r="BH314" s="31">
        <f>VLOOKUP($A314,'Annual_Prices-Nominal'!$A:$CA,MATCH(BH$3,'Annual_Prices-Nominal'!$A$3:$CA$3,0),0)</f>
        <v>43</v>
      </c>
      <c r="BI314" s="31">
        <f>VLOOKUP($A314,'Annual_Prices-Nominal'!$A:$CA,MATCH(BI$3,'Annual_Prices-Nominal'!$A$3:$CA$3,0),0)</f>
        <v>0</v>
      </c>
      <c r="BJ314" s="32">
        <f>VLOOKUP($A314,'Annual_Prices-Nominal'!$A:$CA,MATCH(BJ$3,'Annual_Prices-Nominal'!$A$3:$CA$3,0),0)</f>
        <v>0</v>
      </c>
      <c r="BK314" s="32">
        <f>VLOOKUP($A314,'Annual_Prices-Nominal'!$A:$CA,MATCH(BK$3,'Annual_Prices-Nominal'!$A$3:$CA$3,0),0)</f>
        <v>16.254166666666606</v>
      </c>
      <c r="BL314" s="32">
        <f>VLOOKUP($A314,'Annual_Prices-Nominal'!$A:$CA,MATCH(BL$3,'Annual_Prices-Nominal'!$A$3:$CA$3,0),0)</f>
        <v>16.254166666666606</v>
      </c>
      <c r="BM314" s="32">
        <f>VLOOKUP($A314,'Annual_Prices-Nominal'!$A:$CA,MATCH(BM$3,'Annual_Prices-Nominal'!$A$3:$CA$3,0),0)</f>
        <v>4.8694047619047467</v>
      </c>
      <c r="BN314" s="32">
        <f>VLOOKUP($A314,'Annual_Prices-Nominal'!$A:$CA,MATCH(BN$3,'Annual_Prices-Nominal'!$A$3:$CA$3,0),0)</f>
        <v>4.8694047619047467</v>
      </c>
      <c r="BO314" s="32">
        <f>VLOOKUP($A314,'Annual_Prices-Nominal'!$A:$CA,MATCH(BO$3,'Annual_Prices-Nominal'!$A$3:$CA$3,0),0)</f>
        <v>4.8694047619047467</v>
      </c>
      <c r="BP314" s="32">
        <f>VLOOKUP($A314,'Annual_Prices-Nominal'!$A:$CA,MATCH(BP$3,'Annual_Prices-Nominal'!$A$3:$CA$3,0),0)</f>
        <v>4.8694047619047467</v>
      </c>
      <c r="BQ314" s="32">
        <f>VLOOKUP($A314,'Annual_Prices-Nominal'!$A:$CA,MATCH(BQ$3,'Annual_Prices-Nominal'!$A$3:$CA$3,0),0)</f>
        <v>16.254166666666606</v>
      </c>
      <c r="BR314" s="32">
        <f>VLOOKUP($A314,'Annual_Prices-Nominal'!$A:$CA,MATCH(BR$3,'Annual_Prices-Nominal'!$A$3:$CA$3,0),0)</f>
        <v>26.015833333333376</v>
      </c>
      <c r="BS314" s="32">
        <f>VLOOKUP($A314,'Annual_Prices-Nominal'!$A:$CA,MATCH(BS$3,'Annual_Prices-Nominal'!$A$3:$CA$3,0),0)</f>
        <v>24.376666666666665</v>
      </c>
      <c r="BT314" s="32">
        <f>VLOOKUP($A314,'Annual_Prices-Nominal'!$A:$CA,MATCH(BT$3,'Annual_Prices-Nominal'!$A$3:$CA$3,0),0)</f>
        <v>19.50726190476189</v>
      </c>
      <c r="BU314" s="32">
        <f>VLOOKUP($A314,'Annual_Prices-Nominal'!$A:$CA,MATCH(BU$3,'Annual_Prices-Nominal'!$A$3:$CA$3,0),0)</f>
        <v>19.50726190476189</v>
      </c>
      <c r="BV314" s="32">
        <f>VLOOKUP($A314,'Annual_Prices-Nominal'!$A:$CA,MATCH(BV$3,'Annual_Prices-Nominal'!$A$3:$CA$3,0),0)</f>
        <v>19.50726190476189</v>
      </c>
      <c r="BW314" s="32">
        <f>VLOOKUP($A314,'Annual_Prices-Nominal'!$A:$CA,MATCH(BW$3,'Annual_Prices-Nominal'!$A$3:$CA$3,0),0)</f>
        <v>18.939999999999827</v>
      </c>
      <c r="BX314" s="32">
        <f>VLOOKUP($A314,'Annual_Prices-Nominal'!$A:$CA,MATCH(BX$3,'Annual_Prices-Nominal'!$A$3:$CA$3,0),0)</f>
        <v>0</v>
      </c>
      <c r="BY314" s="32">
        <f>VLOOKUP($A314,'Annual_Prices-Nominal'!$A:$CA,MATCH(BY$3,'Annual_Prices-Nominal'!$A$3:$CA$3,0),0)</f>
        <v>4.8694047619047467</v>
      </c>
      <c r="BZ314" s="32">
        <f>VLOOKUP($A314,'Annual_Prices-Nominal'!$A:$CA,MATCH(BZ$3,'Annual_Prices-Nominal'!$A$3:$CA$3,0),0)</f>
        <v>4.8694047619047467</v>
      </c>
      <c r="CA314" s="32">
        <f>VLOOKUP($A314,'Annual_Prices-Nominal'!$A:$CA,MATCH(CA$3,'Annual_Prices-Nominal'!$A$3:$CA$3,0),0)</f>
        <v>4.8515755238095437</v>
      </c>
      <c r="CB314" s="38">
        <f>VLOOKUP($A314,'Annual_Prices-Nominal'!$A:$CA,MATCH(CB$3,'Annual_Prices-Nominal'!$A$3:$CA$3,0),0)</f>
        <v>0</v>
      </c>
      <c r="CD314" s="39">
        <f>VLOOKUP($A314,GDP!$A$8:$D$50,3,0)</f>
        <v>2.0379077442437808E-2</v>
      </c>
    </row>
    <row r="315" spans="1:82" ht="14.4" x14ac:dyDescent="0.3">
      <c r="A315" s="23">
        <f t="shared" si="46"/>
        <v>2048</v>
      </c>
      <c r="B315" s="27">
        <f t="shared" si="47"/>
        <v>54393</v>
      </c>
      <c r="C315" s="31">
        <v>56.802460000000004</v>
      </c>
      <c r="D315" s="32">
        <v>54.1372</v>
      </c>
      <c r="E315" s="32">
        <v>60.147860000000001</v>
      </c>
      <c r="F315" s="32">
        <v>59.173290000000001</v>
      </c>
      <c r="G315" s="32">
        <v>62.41216</v>
      </c>
      <c r="H315" s="32">
        <v>59.826230000000002</v>
      </c>
      <c r="I315" s="32">
        <v>46.4</v>
      </c>
      <c r="J315" s="32">
        <v>47.8</v>
      </c>
      <c r="K315" s="32">
        <v>46.25</v>
      </c>
      <c r="L315" s="32">
        <v>47.65</v>
      </c>
      <c r="M315" s="32">
        <v>46.06</v>
      </c>
      <c r="N315" s="32">
        <v>47.79</v>
      </c>
      <c r="P315" s="32">
        <f>VLOOKUP($A315,'Annual_Prices-Nominal'!$A$4:$X$39,MATCH('Forecast-Peak_OffPeak-Nominal'!P$3,'Annual_Prices-Nominal'!$A$3:$X$3,0),FALSE)</f>
        <v>160.69900000000001</v>
      </c>
      <c r="Q315" s="32">
        <f>VLOOKUP($A315,'Annual_Prices-Nominal'!$A$4:$X$39,MATCH('Forecast-Peak_OffPeak-Nominal'!Q$3,'Annual_Prices-Nominal'!$A$3:$X$3,0),FALSE)</f>
        <v>162.06</v>
      </c>
      <c r="R315" s="32">
        <f>VLOOKUP($A315,'Annual_Prices-Nominal'!$A$4:$X$39,MATCH('Forecast-Peak_OffPeak-Nominal'!R$3,'Annual_Prices-Nominal'!$A$3:$X$3,0),FALSE)</f>
        <v>159.66</v>
      </c>
      <c r="S315" s="32">
        <f>VLOOKUP($A315,'Annual_Prices-Nominal'!$A$4:$X$39,MATCH('Forecast-Peak_OffPeak-Nominal'!S$3,'Annual_Prices-Nominal'!$A$3:$X$3,0),FALSE)</f>
        <v>158.72</v>
      </c>
      <c r="T315" s="32">
        <f>VLOOKUP($A315,'Annual_Prices-Nominal'!$A$4:$X$39,MATCH('Forecast-Peak_OffPeak-Nominal'!T$3,'Annual_Prices-Nominal'!$A$3:$X$3,0),FALSE)</f>
        <v>62.101634760176061</v>
      </c>
      <c r="U315" s="32">
        <f>VLOOKUP($A315,'Annual_Prices-Nominal'!$A$4:$X$39,MATCH('Forecast-Peak_OffPeak-Nominal'!U$3,'Annual_Prices-Nominal'!$A$3:$X$3,0),FALSE)</f>
        <v>79.75</v>
      </c>
      <c r="V315" s="32">
        <f>VLOOKUP($A315,'Annual_Prices-Nominal'!$A$4:$X$39,MATCH('Forecast-Peak_OffPeak-Nominal'!V$3,'Annual_Prices-Nominal'!$A$3:$X$3,0),FALSE)</f>
        <v>62.303067826086945</v>
      </c>
      <c r="W315" s="32">
        <f>VLOOKUP($A315,'Annual_Prices-Nominal'!$A$4:$X$39,MATCH('Forecast-Peak_OffPeak-Nominal'!W$3,'Annual_Prices-Nominal'!$A$3:$X$3,0),FALSE)</f>
        <v>27.32</v>
      </c>
      <c r="X315" s="32">
        <f>VLOOKUP($A315,'Annual_Prices-Nominal'!$A$4:$X$39,MATCH('Forecast-Peak_OffPeak-Nominal'!X$3,'Annual_Prices-Nominal'!$A$3:$X$3,0),FALSE)</f>
        <v>23.44</v>
      </c>
      <c r="Y315" s="38">
        <f>VLOOKUP($A315,'Annual_Prices-Nominal'!$A$4:$X$39,MATCH('Forecast-Peak_OffPeak-Nominal'!Y$3,'Annual_Prices-Nominal'!$A$3:$X$3,0),FALSE)</f>
        <v>57.405531914893622</v>
      </c>
      <c r="AA315" s="31">
        <v>6.45</v>
      </c>
      <c r="AB315" s="32">
        <v>6.04</v>
      </c>
      <c r="AC315" s="32">
        <v>5.77</v>
      </c>
      <c r="AD315" s="32">
        <v>6.56</v>
      </c>
      <c r="AE315" s="32">
        <v>6.41</v>
      </c>
      <c r="AF315" s="32">
        <v>6.2</v>
      </c>
      <c r="AG315" s="38">
        <v>0.48906681656465567</v>
      </c>
      <c r="AI315" s="32">
        <v>11.55244699700566</v>
      </c>
      <c r="AJ315" s="38">
        <v>7.0072500177120389</v>
      </c>
      <c r="AL315" s="33">
        <v>0.86844055948103316</v>
      </c>
      <c r="AM315" s="33">
        <v>1.1119736660929811</v>
      </c>
      <c r="AO315" s="34">
        <f>VLOOKUP($A315,'Annual_Prices-Nominal'!$A$4:$CH$39,MATCH('Forecast-Peak_OffPeak-Nominal'!AO$3,'Annual_Prices-Nominal'!$A$3:$CH$3,0),FALSE)</f>
        <v>2</v>
      </c>
      <c r="AP315" s="35">
        <f>VLOOKUP($A315,'Annual_Prices-Nominal'!$A$4:$CH$39,MATCH('Forecast-Peak_OffPeak-Nominal'!AP$3,'Annual_Prices-Nominal'!$A$3:$CH$3,0),FALSE)</f>
        <v>2</v>
      </c>
      <c r="AQ315" s="36">
        <f>IF(AND(MONTH($B315)&gt;=5,MONTH($B315)&lt;=9),VLOOKUP($A315,'Annual_Prices-Nominal'!$A$1:$AQ$39,MATCH('Forecast-Peak_OffPeak-Nominal'!AQ$2,'Annual_Prices-Nominal'!$A$2:$AQ$2,0),FALSE),0)</f>
        <v>0</v>
      </c>
      <c r="AR315" s="37">
        <f>IF(AND(MONTH($B315)&gt;=5,MONTH($B315)&lt;=9),VLOOKUP($A315,'Annual_Prices-Nominal'!$A$1:$AQ$39,MATCH('Forecast-Peak_OffPeak-Nominal'!AR$2,'Annual_Prices-Nominal'!$A$2:$AQ$2,0),FALSE),0)</f>
        <v>0</v>
      </c>
      <c r="AT315" s="83">
        <f>VLOOKUP($A315,'Annual_Prices-Nominal'!$A$4:$CH$39,MATCH('Forecast-Peak_OffPeak-Nominal'!AT$3,'Annual_Prices-Nominal'!$A$3:$CH$3,0),FALSE)</f>
        <v>37.28</v>
      </c>
      <c r="AU315" s="38">
        <f>VLOOKUP($A315,'Annual_Prices-Nominal'!$A$4:$CH$39,MATCH('Forecast-Peak_OffPeak-Nominal'!AU$3,'Annual_Prices-Nominal'!$A$3:$CH$3,0),FALSE)</f>
        <v>37.28</v>
      </c>
      <c r="AV315" s="38">
        <f>VLOOKUP($A315,'Annual_Prices-Nominal'!$A$4:$CH$39,MATCH('Forecast-Peak_OffPeak-Nominal'!AV$3,'Annual_Prices-Nominal'!$A$3:$CH$3,0),FALSE)</f>
        <v>0</v>
      </c>
      <c r="AX315" s="31">
        <f t="shared" si="40"/>
        <v>9.4043807947019875</v>
      </c>
      <c r="AY315" s="32">
        <f t="shared" si="41"/>
        <v>9.7012677419354834</v>
      </c>
      <c r="AZ315" s="32">
        <f t="shared" si="42"/>
        <v>10.066477419354838</v>
      </c>
      <c r="BA315" s="32">
        <f t="shared" si="43"/>
        <v>7.2386895475819033</v>
      </c>
      <c r="BB315" s="32">
        <f t="shared" si="44"/>
        <v>7.2152886115444614</v>
      </c>
      <c r="BC315" s="38">
        <f t="shared" si="45"/>
        <v>7.0213414634146352</v>
      </c>
      <c r="BE315" s="60">
        <v>286.64669774054403</v>
      </c>
      <c r="BF315" s="38">
        <v>380.81159724875772</v>
      </c>
      <c r="BH315" s="31">
        <f>VLOOKUP($A315,'Annual_Prices-Nominal'!$A:$CA,MATCH(BH$3,'Annual_Prices-Nominal'!$A$3:$CA$3,0),0)</f>
        <v>43</v>
      </c>
      <c r="BI315" s="31">
        <f>VLOOKUP($A315,'Annual_Prices-Nominal'!$A:$CA,MATCH(BI$3,'Annual_Prices-Nominal'!$A$3:$CA$3,0),0)</f>
        <v>0</v>
      </c>
      <c r="BJ315" s="32">
        <f>VLOOKUP($A315,'Annual_Prices-Nominal'!$A:$CA,MATCH(BJ$3,'Annual_Prices-Nominal'!$A$3:$CA$3,0),0)</f>
        <v>0</v>
      </c>
      <c r="BK315" s="32">
        <f>VLOOKUP($A315,'Annual_Prices-Nominal'!$A:$CA,MATCH(BK$3,'Annual_Prices-Nominal'!$A$3:$CA$3,0),0)</f>
        <v>16.254166666666606</v>
      </c>
      <c r="BL315" s="32">
        <f>VLOOKUP($A315,'Annual_Prices-Nominal'!$A:$CA,MATCH(BL$3,'Annual_Prices-Nominal'!$A$3:$CA$3,0),0)</f>
        <v>16.254166666666606</v>
      </c>
      <c r="BM315" s="32">
        <f>VLOOKUP($A315,'Annual_Prices-Nominal'!$A:$CA,MATCH(BM$3,'Annual_Prices-Nominal'!$A$3:$CA$3,0),0)</f>
        <v>4.8694047619047467</v>
      </c>
      <c r="BN315" s="32">
        <f>VLOOKUP($A315,'Annual_Prices-Nominal'!$A:$CA,MATCH(BN$3,'Annual_Prices-Nominal'!$A$3:$CA$3,0),0)</f>
        <v>4.8694047619047467</v>
      </c>
      <c r="BO315" s="32">
        <f>VLOOKUP($A315,'Annual_Prices-Nominal'!$A:$CA,MATCH(BO$3,'Annual_Prices-Nominal'!$A$3:$CA$3,0),0)</f>
        <v>4.8694047619047467</v>
      </c>
      <c r="BP315" s="32">
        <f>VLOOKUP($A315,'Annual_Prices-Nominal'!$A:$CA,MATCH(BP$3,'Annual_Prices-Nominal'!$A$3:$CA$3,0),0)</f>
        <v>4.8694047619047467</v>
      </c>
      <c r="BQ315" s="32">
        <f>VLOOKUP($A315,'Annual_Prices-Nominal'!$A:$CA,MATCH(BQ$3,'Annual_Prices-Nominal'!$A$3:$CA$3,0),0)</f>
        <v>16.254166666666606</v>
      </c>
      <c r="BR315" s="32">
        <f>VLOOKUP($A315,'Annual_Prices-Nominal'!$A:$CA,MATCH(BR$3,'Annual_Prices-Nominal'!$A$3:$CA$3,0),0)</f>
        <v>26.015833333333376</v>
      </c>
      <c r="BS315" s="32">
        <f>VLOOKUP($A315,'Annual_Prices-Nominal'!$A:$CA,MATCH(BS$3,'Annual_Prices-Nominal'!$A$3:$CA$3,0),0)</f>
        <v>24.376666666666665</v>
      </c>
      <c r="BT315" s="32">
        <f>VLOOKUP($A315,'Annual_Prices-Nominal'!$A:$CA,MATCH(BT$3,'Annual_Prices-Nominal'!$A$3:$CA$3,0),0)</f>
        <v>19.50726190476189</v>
      </c>
      <c r="BU315" s="32">
        <f>VLOOKUP($A315,'Annual_Prices-Nominal'!$A:$CA,MATCH(BU$3,'Annual_Prices-Nominal'!$A$3:$CA$3,0),0)</f>
        <v>19.50726190476189</v>
      </c>
      <c r="BV315" s="32">
        <f>VLOOKUP($A315,'Annual_Prices-Nominal'!$A:$CA,MATCH(BV$3,'Annual_Prices-Nominal'!$A$3:$CA$3,0),0)</f>
        <v>19.50726190476189</v>
      </c>
      <c r="BW315" s="32">
        <f>VLOOKUP($A315,'Annual_Prices-Nominal'!$A:$CA,MATCH(BW$3,'Annual_Prices-Nominal'!$A$3:$CA$3,0),0)</f>
        <v>18.939999999999827</v>
      </c>
      <c r="BX315" s="32">
        <f>VLOOKUP($A315,'Annual_Prices-Nominal'!$A:$CA,MATCH(BX$3,'Annual_Prices-Nominal'!$A$3:$CA$3,0),0)</f>
        <v>0</v>
      </c>
      <c r="BY315" s="32">
        <f>VLOOKUP($A315,'Annual_Prices-Nominal'!$A:$CA,MATCH(BY$3,'Annual_Prices-Nominal'!$A$3:$CA$3,0),0)</f>
        <v>4.8694047619047467</v>
      </c>
      <c r="BZ315" s="32">
        <f>VLOOKUP($A315,'Annual_Prices-Nominal'!$A:$CA,MATCH(BZ$3,'Annual_Prices-Nominal'!$A$3:$CA$3,0),0)</f>
        <v>4.8694047619047467</v>
      </c>
      <c r="CA315" s="32">
        <f>VLOOKUP($A315,'Annual_Prices-Nominal'!$A:$CA,MATCH(CA$3,'Annual_Prices-Nominal'!$A$3:$CA$3,0),0)</f>
        <v>4.8515755238095437</v>
      </c>
      <c r="CB315" s="38">
        <f>VLOOKUP($A315,'Annual_Prices-Nominal'!$A:$CA,MATCH(CB$3,'Annual_Prices-Nominal'!$A$3:$CA$3,0),0)</f>
        <v>0</v>
      </c>
      <c r="CD315" s="39">
        <f>VLOOKUP($A315,GDP!$A$8:$D$50,3,0)</f>
        <v>2.0379077442437808E-2</v>
      </c>
    </row>
    <row r="316" spans="1:82" ht="14.4" x14ac:dyDescent="0.3">
      <c r="A316" s="23">
        <f t="shared" si="46"/>
        <v>2049</v>
      </c>
      <c r="B316" s="27">
        <f t="shared" si="47"/>
        <v>54424</v>
      </c>
      <c r="C316" s="31">
        <v>64.233170000000001</v>
      </c>
      <c r="D316" s="32">
        <v>62.57244</v>
      </c>
      <c r="E316" s="32">
        <v>63.587620000000001</v>
      </c>
      <c r="F316" s="32">
        <v>56.589469999999999</v>
      </c>
      <c r="G316" s="32">
        <v>66.137090000000001</v>
      </c>
      <c r="H316" s="32">
        <v>56.912790000000001</v>
      </c>
      <c r="I316" s="32">
        <v>46.55</v>
      </c>
      <c r="J316" s="32">
        <v>46.38</v>
      </c>
      <c r="K316" s="32">
        <v>46.21</v>
      </c>
      <c r="L316" s="32">
        <v>46.17</v>
      </c>
      <c r="M316" s="32">
        <v>46.2</v>
      </c>
      <c r="N316" s="32">
        <v>46.08</v>
      </c>
      <c r="P316" s="32">
        <f>VLOOKUP($A316,'Annual_Prices-Nominal'!$A$4:$X$39,MATCH('Forecast-Peak_OffPeak-Nominal'!P$3,'Annual_Prices-Nominal'!$A$3:$X$3,0),FALSE)</f>
        <v>195.494</v>
      </c>
      <c r="Q316" s="32">
        <f>VLOOKUP($A316,'Annual_Prices-Nominal'!$A$4:$X$39,MATCH('Forecast-Peak_OffPeak-Nominal'!Q$3,'Annual_Prices-Nominal'!$A$3:$X$3,0),FALSE)</f>
        <v>197.15</v>
      </c>
      <c r="R316" s="32">
        <f>VLOOKUP($A316,'Annual_Prices-Nominal'!$A$4:$X$39,MATCH('Forecast-Peak_OffPeak-Nominal'!R$3,'Annual_Prices-Nominal'!$A$3:$X$3,0),FALSE)</f>
        <v>193.63</v>
      </c>
      <c r="S316" s="32">
        <f>VLOOKUP($A316,'Annual_Prices-Nominal'!$A$4:$X$39,MATCH('Forecast-Peak_OffPeak-Nominal'!S$3,'Annual_Prices-Nominal'!$A$3:$X$3,0),FALSE)</f>
        <v>192.69</v>
      </c>
      <c r="T316" s="32">
        <f>VLOOKUP($A316,'Annual_Prices-Nominal'!$A$4:$X$39,MATCH('Forecast-Peak_OffPeak-Nominal'!T$3,'Annual_Prices-Nominal'!$A$3:$X$3,0),FALSE)</f>
        <v>63.376379857181327</v>
      </c>
      <c r="U316" s="32">
        <f>VLOOKUP($A316,'Annual_Prices-Nominal'!$A$4:$X$39,MATCH('Forecast-Peak_OffPeak-Nominal'!U$3,'Annual_Prices-Nominal'!$A$3:$X$3,0),FALSE)</f>
        <v>72.53</v>
      </c>
      <c r="V316" s="32">
        <f>VLOOKUP($A316,'Annual_Prices-Nominal'!$A$4:$X$39,MATCH('Forecast-Peak_OffPeak-Nominal'!V$3,'Annual_Prices-Nominal'!$A$3:$X$3,0),FALSE)</f>
        <v>63.514330434782607</v>
      </c>
      <c r="W316" s="32">
        <f>VLOOKUP($A316,'Annual_Prices-Nominal'!$A$4:$X$39,MATCH('Forecast-Peak_OffPeak-Nominal'!W$3,'Annual_Prices-Nominal'!$A$3:$X$3,0),FALSE)</f>
        <v>28.05</v>
      </c>
      <c r="X316" s="32">
        <f>VLOOKUP($A316,'Annual_Prices-Nominal'!$A$4:$X$39,MATCH('Forecast-Peak_OffPeak-Nominal'!X$3,'Annual_Prices-Nominal'!$A$3:$X$3,0),FALSE)</f>
        <v>24.05</v>
      </c>
      <c r="Y316" s="38">
        <f>VLOOKUP($A316,'Annual_Prices-Nominal'!$A$4:$X$39,MATCH('Forecast-Peak_OffPeak-Nominal'!Y$3,'Annual_Prices-Nominal'!$A$3:$X$3,0),FALSE)</f>
        <v>58.162297872340432</v>
      </c>
      <c r="AA316" s="31">
        <v>6.3</v>
      </c>
      <c r="AB316" s="32">
        <v>5.97</v>
      </c>
      <c r="AC316" s="32">
        <v>5.86</v>
      </c>
      <c r="AD316" s="32">
        <v>6.49</v>
      </c>
      <c r="AE316" s="32">
        <v>6.27</v>
      </c>
      <c r="AF316" s="32">
        <v>6.14</v>
      </c>
      <c r="AG316" s="38">
        <v>0.49843738266747367</v>
      </c>
      <c r="AI316" s="32">
        <v>11.38527049254122</v>
      </c>
      <c r="AJ316" s="38">
        <v>6.8552896422798586</v>
      </c>
      <c r="AL316" s="33">
        <v>0.90702989670605383</v>
      </c>
      <c r="AM316" s="33">
        <v>1.1537405196027437</v>
      </c>
      <c r="AO316" s="34">
        <f>VLOOKUP($A316,'Annual_Prices-Nominal'!$A$4:$CH$39,MATCH('Forecast-Peak_OffPeak-Nominal'!AO$3,'Annual_Prices-Nominal'!$A$3:$CH$3,0),FALSE)</f>
        <v>2</v>
      </c>
      <c r="AP316" s="35">
        <f>VLOOKUP($A316,'Annual_Prices-Nominal'!$A$4:$CH$39,MATCH('Forecast-Peak_OffPeak-Nominal'!AP$3,'Annual_Prices-Nominal'!$A$3:$CH$3,0),FALSE)</f>
        <v>2</v>
      </c>
      <c r="AQ316" s="36">
        <f>IF(AND(MONTH($B316)&gt;=5,MONTH($B316)&lt;=9),VLOOKUP($A316,'Annual_Prices-Nominal'!$A$1:$AQ$39,MATCH('Forecast-Peak_OffPeak-Nominal'!AQ$2,'Annual_Prices-Nominal'!$A$2:$AQ$2,0),FALSE),0)</f>
        <v>0</v>
      </c>
      <c r="AR316" s="37">
        <f>IF(AND(MONTH($B316)&gt;=5,MONTH($B316)&lt;=9),VLOOKUP($A316,'Annual_Prices-Nominal'!$A$1:$AQ$39,MATCH('Forecast-Peak_OffPeak-Nominal'!AR$2,'Annual_Prices-Nominal'!$A$2:$AQ$2,0),FALSE),0)</f>
        <v>0</v>
      </c>
      <c r="AT316" s="83">
        <f>VLOOKUP($A316,'Annual_Prices-Nominal'!$A$4:$CH$39,MATCH('Forecast-Peak_OffPeak-Nominal'!AT$3,'Annual_Prices-Nominal'!$A$3:$CH$3,0),FALSE)</f>
        <v>39.89</v>
      </c>
      <c r="AU316" s="38">
        <f>VLOOKUP($A316,'Annual_Prices-Nominal'!$A$4:$CH$39,MATCH('Forecast-Peak_OffPeak-Nominal'!AU$3,'Annual_Prices-Nominal'!$A$3:$CH$3,0),FALSE)</f>
        <v>39.89</v>
      </c>
      <c r="AV316" s="38">
        <f>VLOOKUP($A316,'Annual_Prices-Nominal'!$A$4:$CH$39,MATCH('Forecast-Peak_OffPeak-Nominal'!AV$3,'Annual_Prices-Nominal'!$A$3:$CH$3,0),FALSE)</f>
        <v>0</v>
      </c>
      <c r="AX316" s="31">
        <f t="shared" si="40"/>
        <v>10.759324958123953</v>
      </c>
      <c r="AY316" s="32">
        <f t="shared" si="41"/>
        <v>10.356289902280132</v>
      </c>
      <c r="AZ316" s="32">
        <f t="shared" si="42"/>
        <v>10.771513029315962</v>
      </c>
      <c r="BA316" s="32">
        <f t="shared" si="43"/>
        <v>7.4242424242424239</v>
      </c>
      <c r="BB316" s="32">
        <f t="shared" si="44"/>
        <v>7.3700159489633181</v>
      </c>
      <c r="BC316" s="38">
        <f t="shared" si="45"/>
        <v>7.1186440677966107</v>
      </c>
      <c r="BE316" s="60">
        <v>292.49678794082968</v>
      </c>
      <c r="BF316" s="38">
        <v>388.58347186228121</v>
      </c>
      <c r="BH316" s="31">
        <f>VLOOKUP($A316,'Annual_Prices-Nominal'!$A:$CA,MATCH(BH$3,'Annual_Prices-Nominal'!$A$3:$CA$3,0),0)</f>
        <v>44</v>
      </c>
      <c r="BI316" s="31">
        <f>VLOOKUP($A316,'Annual_Prices-Nominal'!$A:$CA,MATCH(BI$3,'Annual_Prices-Nominal'!$A$3:$CA$3,0),0)</f>
        <v>0</v>
      </c>
      <c r="BJ316" s="32">
        <f>VLOOKUP($A316,'Annual_Prices-Nominal'!$A:$CA,MATCH(BJ$3,'Annual_Prices-Nominal'!$A$3:$CA$3,0),0)</f>
        <v>0</v>
      </c>
      <c r="BK316" s="32">
        <f>VLOOKUP($A316,'Annual_Prices-Nominal'!$A:$CA,MATCH(BK$3,'Annual_Prices-Nominal'!$A$3:$CA$3,0),0)</f>
        <v>16.524999999999977</v>
      </c>
      <c r="BL316" s="32">
        <f>VLOOKUP($A316,'Annual_Prices-Nominal'!$A:$CA,MATCH(BL$3,'Annual_Prices-Nominal'!$A$3:$CA$3,0),0)</f>
        <v>16.524999999999977</v>
      </c>
      <c r="BM316" s="32">
        <f>VLOOKUP($A316,'Annual_Prices-Nominal'!$A:$CA,MATCH(BM$3,'Annual_Prices-Nominal'!$A$3:$CA$3,0),0)</f>
        <v>4.9499999999999886</v>
      </c>
      <c r="BN316" s="32">
        <f>VLOOKUP($A316,'Annual_Prices-Nominal'!$A:$CA,MATCH(BN$3,'Annual_Prices-Nominal'!$A$3:$CA$3,0),0)</f>
        <v>4.9499999999999886</v>
      </c>
      <c r="BO316" s="32">
        <f>VLOOKUP($A316,'Annual_Prices-Nominal'!$A:$CA,MATCH(BO$3,'Annual_Prices-Nominal'!$A$3:$CA$3,0),0)</f>
        <v>4.9499999999999886</v>
      </c>
      <c r="BP316" s="32">
        <f>VLOOKUP($A316,'Annual_Prices-Nominal'!$A:$CA,MATCH(BP$3,'Annual_Prices-Nominal'!$A$3:$CA$3,0),0)</f>
        <v>4.9499999999999886</v>
      </c>
      <c r="BQ316" s="32">
        <f>VLOOKUP($A316,'Annual_Prices-Nominal'!$A:$CA,MATCH(BQ$3,'Annual_Prices-Nominal'!$A$3:$CA$3,0),0)</f>
        <v>16.524999999999977</v>
      </c>
      <c r="BR316" s="32">
        <f>VLOOKUP($A316,'Annual_Prices-Nominal'!$A:$CA,MATCH(BR$3,'Annual_Prices-Nominal'!$A$3:$CA$3,0),0)</f>
        <v>26.450000000000045</v>
      </c>
      <c r="BS316" s="32">
        <f>VLOOKUP($A316,'Annual_Prices-Nominal'!$A:$CA,MATCH(BS$3,'Annual_Prices-Nominal'!$A$3:$CA$3,0),0)</f>
        <v>24.782500000000027</v>
      </c>
      <c r="BT316" s="32">
        <f>VLOOKUP($A316,'Annual_Prices-Nominal'!$A:$CA,MATCH(BT$3,'Annual_Prices-Nominal'!$A$3:$CA$3,0),0)</f>
        <v>19.832499999999982</v>
      </c>
      <c r="BU316" s="32">
        <f>VLOOKUP($A316,'Annual_Prices-Nominal'!$A:$CA,MATCH(BU$3,'Annual_Prices-Nominal'!$A$3:$CA$3,0),0)</f>
        <v>19.832499999999982</v>
      </c>
      <c r="BV316" s="32">
        <f>VLOOKUP($A316,'Annual_Prices-Nominal'!$A:$CA,MATCH(BV$3,'Annual_Prices-Nominal'!$A$3:$CA$3,0),0)</f>
        <v>19.832499999999982</v>
      </c>
      <c r="BW316" s="32">
        <f>VLOOKUP($A316,'Annual_Prices-Nominal'!$A:$CA,MATCH(BW$3,'Annual_Prices-Nominal'!$A$3:$CA$3,0),0)</f>
        <v>19.454999999999927</v>
      </c>
      <c r="BX316" s="32">
        <f>VLOOKUP($A316,'Annual_Prices-Nominal'!$A:$CA,MATCH(BX$3,'Annual_Prices-Nominal'!$A$3:$CA$3,0),0)</f>
        <v>0</v>
      </c>
      <c r="BY316" s="32">
        <f>VLOOKUP($A316,'Annual_Prices-Nominal'!$A:$CA,MATCH(BY$3,'Annual_Prices-Nominal'!$A$3:$CA$3,0),0)</f>
        <v>4.9499999999999886</v>
      </c>
      <c r="BZ316" s="32">
        <f>VLOOKUP($A316,'Annual_Prices-Nominal'!$A:$CA,MATCH(BZ$3,'Annual_Prices-Nominal'!$A$3:$CA$3,0),0)</f>
        <v>4.9499999999999886</v>
      </c>
      <c r="CA316" s="32">
        <f>VLOOKUP($A316,'Annual_Prices-Nominal'!$A:$CA,MATCH(CA$3,'Annual_Prices-Nominal'!$A$3:$CA$3,0),0)</f>
        <v>4.937107750000024</v>
      </c>
      <c r="CB316" s="38">
        <f>VLOOKUP($A316,'Annual_Prices-Nominal'!$A:$CA,MATCH(CB$3,'Annual_Prices-Nominal'!$A$3:$CA$3,0),0)</f>
        <v>0</v>
      </c>
      <c r="CD316" s="39">
        <f>VLOOKUP($A316,GDP!$A$8:$D$50,3,0)</f>
        <v>2.0408713047797976E-2</v>
      </c>
    </row>
    <row r="317" spans="1:82" ht="14.4" x14ac:dyDescent="0.3">
      <c r="A317" s="23">
        <f t="shared" si="46"/>
        <v>2049</v>
      </c>
      <c r="B317" s="27">
        <f t="shared" si="47"/>
        <v>54455</v>
      </c>
      <c r="C317" s="31">
        <v>50.893470000000001</v>
      </c>
      <c r="D317" s="32">
        <v>50.01379</v>
      </c>
      <c r="E317" s="32">
        <v>55.005000000000003</v>
      </c>
      <c r="F317" s="32">
        <v>53.384180000000001</v>
      </c>
      <c r="G317" s="32">
        <v>55.968960000000003</v>
      </c>
      <c r="H317" s="32">
        <v>53.881140000000002</v>
      </c>
      <c r="I317" s="32">
        <v>44.08</v>
      </c>
      <c r="J317" s="32">
        <v>45.39</v>
      </c>
      <c r="K317" s="32">
        <v>43.39</v>
      </c>
      <c r="L317" s="32">
        <v>45.13</v>
      </c>
      <c r="M317" s="32">
        <v>43.7</v>
      </c>
      <c r="N317" s="32">
        <v>45.04</v>
      </c>
      <c r="P317" s="32">
        <f>VLOOKUP($A317,'Annual_Prices-Nominal'!$A$4:$X$39,MATCH('Forecast-Peak_OffPeak-Nominal'!P$3,'Annual_Prices-Nominal'!$A$3:$X$3,0),FALSE)</f>
        <v>195.494</v>
      </c>
      <c r="Q317" s="32">
        <f>VLOOKUP($A317,'Annual_Prices-Nominal'!$A$4:$X$39,MATCH('Forecast-Peak_OffPeak-Nominal'!Q$3,'Annual_Prices-Nominal'!$A$3:$X$3,0),FALSE)</f>
        <v>197.15</v>
      </c>
      <c r="R317" s="32">
        <f>VLOOKUP($A317,'Annual_Prices-Nominal'!$A$4:$X$39,MATCH('Forecast-Peak_OffPeak-Nominal'!R$3,'Annual_Prices-Nominal'!$A$3:$X$3,0),FALSE)</f>
        <v>193.63</v>
      </c>
      <c r="S317" s="32">
        <f>VLOOKUP($A317,'Annual_Prices-Nominal'!$A$4:$X$39,MATCH('Forecast-Peak_OffPeak-Nominal'!S$3,'Annual_Prices-Nominal'!$A$3:$X$3,0),FALSE)</f>
        <v>192.69</v>
      </c>
      <c r="T317" s="32">
        <f>VLOOKUP($A317,'Annual_Prices-Nominal'!$A$4:$X$39,MATCH('Forecast-Peak_OffPeak-Nominal'!T$3,'Annual_Prices-Nominal'!$A$3:$X$3,0),FALSE)</f>
        <v>63.376379857181327</v>
      </c>
      <c r="U317" s="32">
        <f>VLOOKUP($A317,'Annual_Prices-Nominal'!$A$4:$X$39,MATCH('Forecast-Peak_OffPeak-Nominal'!U$3,'Annual_Prices-Nominal'!$A$3:$X$3,0),FALSE)</f>
        <v>72.53</v>
      </c>
      <c r="V317" s="32">
        <f>VLOOKUP($A317,'Annual_Prices-Nominal'!$A$4:$X$39,MATCH('Forecast-Peak_OffPeak-Nominal'!V$3,'Annual_Prices-Nominal'!$A$3:$X$3,0),FALSE)</f>
        <v>63.514330434782607</v>
      </c>
      <c r="W317" s="32">
        <f>VLOOKUP($A317,'Annual_Prices-Nominal'!$A$4:$X$39,MATCH('Forecast-Peak_OffPeak-Nominal'!W$3,'Annual_Prices-Nominal'!$A$3:$X$3,0),FALSE)</f>
        <v>28.05</v>
      </c>
      <c r="X317" s="32">
        <f>VLOOKUP($A317,'Annual_Prices-Nominal'!$A$4:$X$39,MATCH('Forecast-Peak_OffPeak-Nominal'!X$3,'Annual_Prices-Nominal'!$A$3:$X$3,0),FALSE)</f>
        <v>24.05</v>
      </c>
      <c r="Y317" s="38">
        <f>VLOOKUP($A317,'Annual_Prices-Nominal'!$A$4:$X$39,MATCH('Forecast-Peak_OffPeak-Nominal'!Y$3,'Annual_Prices-Nominal'!$A$3:$X$3,0),FALSE)</f>
        <v>58.162297872340432</v>
      </c>
      <c r="AA317" s="31">
        <v>6.12</v>
      </c>
      <c r="AB317" s="32">
        <v>5.75</v>
      </c>
      <c r="AC317" s="32">
        <v>5.74</v>
      </c>
      <c r="AD317" s="32">
        <v>6.26</v>
      </c>
      <c r="AE317" s="32">
        <v>6.09</v>
      </c>
      <c r="AF317" s="32">
        <v>6.01</v>
      </c>
      <c r="AG317" s="38">
        <v>0.49843738266747367</v>
      </c>
      <c r="AI317" s="32">
        <v>11.206787519228781</v>
      </c>
      <c r="AJ317" s="38">
        <v>6.6768066689674193</v>
      </c>
      <c r="AL317" s="33">
        <v>0.91091168602169514</v>
      </c>
      <c r="AM317" s="33">
        <v>1.157622308918385</v>
      </c>
      <c r="AO317" s="34">
        <f>VLOOKUP($A317,'Annual_Prices-Nominal'!$A$4:$CH$39,MATCH('Forecast-Peak_OffPeak-Nominal'!AO$3,'Annual_Prices-Nominal'!$A$3:$CH$3,0),FALSE)</f>
        <v>2</v>
      </c>
      <c r="AP317" s="35">
        <f>VLOOKUP($A317,'Annual_Prices-Nominal'!$A$4:$CH$39,MATCH('Forecast-Peak_OffPeak-Nominal'!AP$3,'Annual_Prices-Nominal'!$A$3:$CH$3,0),FALSE)</f>
        <v>2</v>
      </c>
      <c r="AQ317" s="36">
        <f>IF(AND(MONTH($B317)&gt;=5,MONTH($B317)&lt;=9),VLOOKUP($A317,'Annual_Prices-Nominal'!$A$1:$AQ$39,MATCH('Forecast-Peak_OffPeak-Nominal'!AQ$2,'Annual_Prices-Nominal'!$A$2:$AQ$2,0),FALSE),0)</f>
        <v>0</v>
      </c>
      <c r="AR317" s="37">
        <f>IF(AND(MONTH($B317)&gt;=5,MONTH($B317)&lt;=9),VLOOKUP($A317,'Annual_Prices-Nominal'!$A$1:$AQ$39,MATCH('Forecast-Peak_OffPeak-Nominal'!AR$2,'Annual_Prices-Nominal'!$A$2:$AQ$2,0),FALSE),0)</f>
        <v>0</v>
      </c>
      <c r="AT317" s="83">
        <f>VLOOKUP($A317,'Annual_Prices-Nominal'!$A$4:$CH$39,MATCH('Forecast-Peak_OffPeak-Nominal'!AT$3,'Annual_Prices-Nominal'!$A$3:$CH$3,0),FALSE)</f>
        <v>39.89</v>
      </c>
      <c r="AU317" s="38">
        <f>VLOOKUP($A317,'Annual_Prices-Nominal'!$A$4:$CH$39,MATCH('Forecast-Peak_OffPeak-Nominal'!AU$3,'Annual_Prices-Nominal'!$A$3:$CH$3,0),FALSE)</f>
        <v>39.89</v>
      </c>
      <c r="AV317" s="38">
        <f>VLOOKUP($A317,'Annual_Prices-Nominal'!$A$4:$CH$39,MATCH('Forecast-Peak_OffPeak-Nominal'!AV$3,'Annual_Prices-Nominal'!$A$3:$CH$3,0),FALSE)</f>
        <v>0</v>
      </c>
      <c r="AX317" s="31">
        <f t="shared" si="40"/>
        <v>8.851038260869565</v>
      </c>
      <c r="AY317" s="32">
        <f t="shared" si="41"/>
        <v>9.1522462562396019</v>
      </c>
      <c r="AZ317" s="32">
        <f t="shared" si="42"/>
        <v>9.3126389351081542</v>
      </c>
      <c r="BA317" s="32">
        <f t="shared" si="43"/>
        <v>7.2380952380952381</v>
      </c>
      <c r="BB317" s="32">
        <f t="shared" si="44"/>
        <v>7.1247947454844009</v>
      </c>
      <c r="BC317" s="38">
        <f t="shared" si="45"/>
        <v>6.980830670926518</v>
      </c>
      <c r="BE317" s="60">
        <v>292.49678794082968</v>
      </c>
      <c r="BF317" s="38">
        <v>388.58347186228121</v>
      </c>
      <c r="BH317" s="31">
        <f>VLOOKUP($A317,'Annual_Prices-Nominal'!$A:$CA,MATCH(BH$3,'Annual_Prices-Nominal'!$A$3:$CA$3,0),0)</f>
        <v>44</v>
      </c>
      <c r="BI317" s="31">
        <f>VLOOKUP($A317,'Annual_Prices-Nominal'!$A:$CA,MATCH(BI$3,'Annual_Prices-Nominal'!$A$3:$CA$3,0),0)</f>
        <v>0</v>
      </c>
      <c r="BJ317" s="32">
        <f>VLOOKUP($A317,'Annual_Prices-Nominal'!$A:$CA,MATCH(BJ$3,'Annual_Prices-Nominal'!$A$3:$CA$3,0),0)</f>
        <v>0</v>
      </c>
      <c r="BK317" s="32">
        <f>VLOOKUP($A317,'Annual_Prices-Nominal'!$A:$CA,MATCH(BK$3,'Annual_Prices-Nominal'!$A$3:$CA$3,0),0)</f>
        <v>16.524999999999977</v>
      </c>
      <c r="BL317" s="32">
        <f>VLOOKUP($A317,'Annual_Prices-Nominal'!$A:$CA,MATCH(BL$3,'Annual_Prices-Nominal'!$A$3:$CA$3,0),0)</f>
        <v>16.524999999999977</v>
      </c>
      <c r="BM317" s="32">
        <f>VLOOKUP($A317,'Annual_Prices-Nominal'!$A:$CA,MATCH(BM$3,'Annual_Prices-Nominal'!$A$3:$CA$3,0),0)</f>
        <v>4.9499999999999886</v>
      </c>
      <c r="BN317" s="32">
        <f>VLOOKUP($A317,'Annual_Prices-Nominal'!$A:$CA,MATCH(BN$3,'Annual_Prices-Nominal'!$A$3:$CA$3,0),0)</f>
        <v>4.9499999999999886</v>
      </c>
      <c r="BO317" s="32">
        <f>VLOOKUP($A317,'Annual_Prices-Nominal'!$A:$CA,MATCH(BO$3,'Annual_Prices-Nominal'!$A$3:$CA$3,0),0)</f>
        <v>4.9499999999999886</v>
      </c>
      <c r="BP317" s="32">
        <f>VLOOKUP($A317,'Annual_Prices-Nominal'!$A:$CA,MATCH(BP$3,'Annual_Prices-Nominal'!$A$3:$CA$3,0),0)</f>
        <v>4.9499999999999886</v>
      </c>
      <c r="BQ317" s="32">
        <f>VLOOKUP($A317,'Annual_Prices-Nominal'!$A:$CA,MATCH(BQ$3,'Annual_Prices-Nominal'!$A$3:$CA$3,0),0)</f>
        <v>16.524999999999977</v>
      </c>
      <c r="BR317" s="32">
        <f>VLOOKUP($A317,'Annual_Prices-Nominal'!$A:$CA,MATCH(BR$3,'Annual_Prices-Nominal'!$A$3:$CA$3,0),0)</f>
        <v>26.450000000000045</v>
      </c>
      <c r="BS317" s="32">
        <f>VLOOKUP($A317,'Annual_Prices-Nominal'!$A:$CA,MATCH(BS$3,'Annual_Prices-Nominal'!$A$3:$CA$3,0),0)</f>
        <v>24.782500000000027</v>
      </c>
      <c r="BT317" s="32">
        <f>VLOOKUP($A317,'Annual_Prices-Nominal'!$A:$CA,MATCH(BT$3,'Annual_Prices-Nominal'!$A$3:$CA$3,0),0)</f>
        <v>19.832499999999982</v>
      </c>
      <c r="BU317" s="32">
        <f>VLOOKUP($A317,'Annual_Prices-Nominal'!$A:$CA,MATCH(BU$3,'Annual_Prices-Nominal'!$A$3:$CA$3,0),0)</f>
        <v>19.832499999999982</v>
      </c>
      <c r="BV317" s="32">
        <f>VLOOKUP($A317,'Annual_Prices-Nominal'!$A:$CA,MATCH(BV$3,'Annual_Prices-Nominal'!$A$3:$CA$3,0),0)</f>
        <v>19.832499999999982</v>
      </c>
      <c r="BW317" s="32">
        <f>VLOOKUP($A317,'Annual_Prices-Nominal'!$A:$CA,MATCH(BW$3,'Annual_Prices-Nominal'!$A$3:$CA$3,0),0)</f>
        <v>19.454999999999927</v>
      </c>
      <c r="BX317" s="32">
        <f>VLOOKUP($A317,'Annual_Prices-Nominal'!$A:$CA,MATCH(BX$3,'Annual_Prices-Nominal'!$A$3:$CA$3,0),0)</f>
        <v>0</v>
      </c>
      <c r="BY317" s="32">
        <f>VLOOKUP($A317,'Annual_Prices-Nominal'!$A:$CA,MATCH(BY$3,'Annual_Prices-Nominal'!$A$3:$CA$3,0),0)</f>
        <v>4.9499999999999886</v>
      </c>
      <c r="BZ317" s="32">
        <f>VLOOKUP($A317,'Annual_Prices-Nominal'!$A:$CA,MATCH(BZ$3,'Annual_Prices-Nominal'!$A$3:$CA$3,0),0)</f>
        <v>4.9499999999999886</v>
      </c>
      <c r="CA317" s="32">
        <f>VLOOKUP($A317,'Annual_Prices-Nominal'!$A:$CA,MATCH(CA$3,'Annual_Prices-Nominal'!$A$3:$CA$3,0),0)</f>
        <v>4.937107750000024</v>
      </c>
      <c r="CB317" s="38">
        <f>VLOOKUP($A317,'Annual_Prices-Nominal'!$A:$CA,MATCH(CB$3,'Annual_Prices-Nominal'!$A$3:$CA$3,0),0)</f>
        <v>0</v>
      </c>
      <c r="CD317" s="39">
        <f>VLOOKUP($A317,GDP!$A$8:$D$50,3,0)</f>
        <v>2.0408713047797976E-2</v>
      </c>
    </row>
    <row r="318" spans="1:82" ht="14.4" x14ac:dyDescent="0.3">
      <c r="A318" s="23">
        <f t="shared" si="46"/>
        <v>2049</v>
      </c>
      <c r="B318" s="27">
        <f t="shared" si="47"/>
        <v>54483</v>
      </c>
      <c r="C318" s="31">
        <v>39.66892</v>
      </c>
      <c r="D318" s="32">
        <v>40.300269999999998</v>
      </c>
      <c r="E318" s="32">
        <v>47.957700000000003</v>
      </c>
      <c r="F318" s="32">
        <v>47.966410000000003</v>
      </c>
      <c r="G318" s="32">
        <v>48.636319999999998</v>
      </c>
      <c r="H318" s="32">
        <v>47.885219999999997</v>
      </c>
      <c r="I318" s="32">
        <v>43.79</v>
      </c>
      <c r="J318" s="32">
        <v>44.7</v>
      </c>
      <c r="K318" s="32">
        <v>43.14</v>
      </c>
      <c r="L318" s="32">
        <v>44.57</v>
      </c>
      <c r="M318" s="32">
        <v>43.1</v>
      </c>
      <c r="N318" s="32">
        <v>44.5</v>
      </c>
      <c r="P318" s="32">
        <f>VLOOKUP($A318,'Annual_Prices-Nominal'!$A$4:$X$39,MATCH('Forecast-Peak_OffPeak-Nominal'!P$3,'Annual_Prices-Nominal'!$A$3:$X$3,0),FALSE)</f>
        <v>195.494</v>
      </c>
      <c r="Q318" s="32">
        <f>VLOOKUP($A318,'Annual_Prices-Nominal'!$A$4:$X$39,MATCH('Forecast-Peak_OffPeak-Nominal'!Q$3,'Annual_Prices-Nominal'!$A$3:$X$3,0),FALSE)</f>
        <v>197.15</v>
      </c>
      <c r="R318" s="32">
        <f>VLOOKUP($A318,'Annual_Prices-Nominal'!$A$4:$X$39,MATCH('Forecast-Peak_OffPeak-Nominal'!R$3,'Annual_Prices-Nominal'!$A$3:$X$3,0),FALSE)</f>
        <v>193.63</v>
      </c>
      <c r="S318" s="32">
        <f>VLOOKUP($A318,'Annual_Prices-Nominal'!$A$4:$X$39,MATCH('Forecast-Peak_OffPeak-Nominal'!S$3,'Annual_Prices-Nominal'!$A$3:$X$3,0),FALSE)</f>
        <v>192.69</v>
      </c>
      <c r="T318" s="32">
        <f>VLOOKUP($A318,'Annual_Prices-Nominal'!$A$4:$X$39,MATCH('Forecast-Peak_OffPeak-Nominal'!T$3,'Annual_Prices-Nominal'!$A$3:$X$3,0),FALSE)</f>
        <v>63.376379857181327</v>
      </c>
      <c r="U318" s="32">
        <f>VLOOKUP($A318,'Annual_Prices-Nominal'!$A$4:$X$39,MATCH('Forecast-Peak_OffPeak-Nominal'!U$3,'Annual_Prices-Nominal'!$A$3:$X$3,0),FALSE)</f>
        <v>72.53</v>
      </c>
      <c r="V318" s="32">
        <f>VLOOKUP($A318,'Annual_Prices-Nominal'!$A$4:$X$39,MATCH('Forecast-Peak_OffPeak-Nominal'!V$3,'Annual_Prices-Nominal'!$A$3:$X$3,0),FALSE)</f>
        <v>63.514330434782607</v>
      </c>
      <c r="W318" s="32">
        <f>VLOOKUP($A318,'Annual_Prices-Nominal'!$A$4:$X$39,MATCH('Forecast-Peak_OffPeak-Nominal'!W$3,'Annual_Prices-Nominal'!$A$3:$X$3,0),FALSE)</f>
        <v>28.05</v>
      </c>
      <c r="X318" s="32">
        <f>VLOOKUP($A318,'Annual_Prices-Nominal'!$A$4:$X$39,MATCH('Forecast-Peak_OffPeak-Nominal'!X$3,'Annual_Prices-Nominal'!$A$3:$X$3,0),FALSE)</f>
        <v>24.05</v>
      </c>
      <c r="Y318" s="38">
        <f>VLOOKUP($A318,'Annual_Prices-Nominal'!$A$4:$X$39,MATCH('Forecast-Peak_OffPeak-Nominal'!Y$3,'Annual_Prices-Nominal'!$A$3:$X$3,0),FALSE)</f>
        <v>58.162297872340432</v>
      </c>
      <c r="AA318" s="31">
        <v>6.15</v>
      </c>
      <c r="AB318" s="32">
        <v>5.68</v>
      </c>
      <c r="AC318" s="32">
        <v>4.47</v>
      </c>
      <c r="AD318" s="32">
        <v>6.19</v>
      </c>
      <c r="AE318" s="32">
        <v>6.12</v>
      </c>
      <c r="AF318" s="32">
        <v>5.85</v>
      </c>
      <c r="AG318" s="38">
        <v>0.49843738266747367</v>
      </c>
      <c r="AI318" s="32">
        <v>11.236144737359531</v>
      </c>
      <c r="AJ318" s="38">
        <v>6.7061638870981692</v>
      </c>
      <c r="AL318" s="33">
        <v>0.90934551011742815</v>
      </c>
      <c r="AM318" s="33">
        <v>1.1560561330141181</v>
      </c>
      <c r="AO318" s="34">
        <f>VLOOKUP($A318,'Annual_Prices-Nominal'!$A$4:$CH$39,MATCH('Forecast-Peak_OffPeak-Nominal'!AO$3,'Annual_Prices-Nominal'!$A$3:$CH$3,0),FALSE)</f>
        <v>2</v>
      </c>
      <c r="AP318" s="35">
        <f>VLOOKUP($A318,'Annual_Prices-Nominal'!$A$4:$CH$39,MATCH('Forecast-Peak_OffPeak-Nominal'!AP$3,'Annual_Prices-Nominal'!$A$3:$CH$3,0),FALSE)</f>
        <v>2</v>
      </c>
      <c r="AQ318" s="36">
        <f>IF(AND(MONTH($B318)&gt;=5,MONTH($B318)&lt;=9),VLOOKUP($A318,'Annual_Prices-Nominal'!$A$1:$AQ$39,MATCH('Forecast-Peak_OffPeak-Nominal'!AQ$2,'Annual_Prices-Nominal'!$A$2:$AQ$2,0),FALSE),0)</f>
        <v>0</v>
      </c>
      <c r="AR318" s="37">
        <f>IF(AND(MONTH($B318)&gt;=5,MONTH($B318)&lt;=9),VLOOKUP($A318,'Annual_Prices-Nominal'!$A$1:$AQ$39,MATCH('Forecast-Peak_OffPeak-Nominal'!AR$2,'Annual_Prices-Nominal'!$A$2:$AQ$2,0),FALSE),0)</f>
        <v>0</v>
      </c>
      <c r="AT318" s="83">
        <f>VLOOKUP($A318,'Annual_Prices-Nominal'!$A$4:$CH$39,MATCH('Forecast-Peak_OffPeak-Nominal'!AT$3,'Annual_Prices-Nominal'!$A$3:$CH$3,0),FALSE)</f>
        <v>39.89</v>
      </c>
      <c r="AU318" s="38">
        <f>VLOOKUP($A318,'Annual_Prices-Nominal'!$A$4:$CH$39,MATCH('Forecast-Peak_OffPeak-Nominal'!AU$3,'Annual_Prices-Nominal'!$A$3:$CH$3,0),FALSE)</f>
        <v>39.89</v>
      </c>
      <c r="AV318" s="38">
        <f>VLOOKUP($A318,'Annual_Prices-Nominal'!$A$4:$CH$39,MATCH('Forecast-Peak_OffPeak-Nominal'!AV$3,'Annual_Prices-Nominal'!$A$3:$CH$3,0),FALSE)</f>
        <v>0</v>
      </c>
      <c r="AX318" s="31">
        <f t="shared" si="40"/>
        <v>6.9839647887323943</v>
      </c>
      <c r="AY318" s="32">
        <f t="shared" si="41"/>
        <v>8.1978974358974366</v>
      </c>
      <c r="AZ318" s="32">
        <f t="shared" si="42"/>
        <v>8.3139008547008544</v>
      </c>
      <c r="BA318" s="32">
        <f t="shared" si="43"/>
        <v>7.1552287581699341</v>
      </c>
      <c r="BB318" s="32">
        <f t="shared" si="44"/>
        <v>7.0490196078431371</v>
      </c>
      <c r="BC318" s="38">
        <f t="shared" si="45"/>
        <v>6.9628432956381259</v>
      </c>
      <c r="BE318" s="60">
        <v>292.49678794082968</v>
      </c>
      <c r="BF318" s="38">
        <v>388.58347186228121</v>
      </c>
      <c r="BH318" s="31">
        <f>VLOOKUP($A318,'Annual_Prices-Nominal'!$A:$CA,MATCH(BH$3,'Annual_Prices-Nominal'!$A$3:$CA$3,0),0)</f>
        <v>44</v>
      </c>
      <c r="BI318" s="31">
        <f>VLOOKUP($A318,'Annual_Prices-Nominal'!$A:$CA,MATCH(BI$3,'Annual_Prices-Nominal'!$A$3:$CA$3,0),0)</f>
        <v>0</v>
      </c>
      <c r="BJ318" s="32">
        <f>VLOOKUP($A318,'Annual_Prices-Nominal'!$A:$CA,MATCH(BJ$3,'Annual_Prices-Nominal'!$A$3:$CA$3,0),0)</f>
        <v>0</v>
      </c>
      <c r="BK318" s="32">
        <f>VLOOKUP($A318,'Annual_Prices-Nominal'!$A:$CA,MATCH(BK$3,'Annual_Prices-Nominal'!$A$3:$CA$3,0),0)</f>
        <v>16.524999999999977</v>
      </c>
      <c r="BL318" s="32">
        <f>VLOOKUP($A318,'Annual_Prices-Nominal'!$A:$CA,MATCH(BL$3,'Annual_Prices-Nominal'!$A$3:$CA$3,0),0)</f>
        <v>16.524999999999977</v>
      </c>
      <c r="BM318" s="32">
        <f>VLOOKUP($A318,'Annual_Prices-Nominal'!$A:$CA,MATCH(BM$3,'Annual_Prices-Nominal'!$A$3:$CA$3,0),0)</f>
        <v>4.9499999999999886</v>
      </c>
      <c r="BN318" s="32">
        <f>VLOOKUP($A318,'Annual_Prices-Nominal'!$A:$CA,MATCH(BN$3,'Annual_Prices-Nominal'!$A$3:$CA$3,0),0)</f>
        <v>4.9499999999999886</v>
      </c>
      <c r="BO318" s="32">
        <f>VLOOKUP($A318,'Annual_Prices-Nominal'!$A:$CA,MATCH(BO$3,'Annual_Prices-Nominal'!$A$3:$CA$3,0),0)</f>
        <v>4.9499999999999886</v>
      </c>
      <c r="BP318" s="32">
        <f>VLOOKUP($A318,'Annual_Prices-Nominal'!$A:$CA,MATCH(BP$3,'Annual_Prices-Nominal'!$A$3:$CA$3,0),0)</f>
        <v>4.9499999999999886</v>
      </c>
      <c r="BQ318" s="32">
        <f>VLOOKUP($A318,'Annual_Prices-Nominal'!$A:$CA,MATCH(BQ$3,'Annual_Prices-Nominal'!$A$3:$CA$3,0),0)</f>
        <v>16.524999999999977</v>
      </c>
      <c r="BR318" s="32">
        <f>VLOOKUP($A318,'Annual_Prices-Nominal'!$A:$CA,MATCH(BR$3,'Annual_Prices-Nominal'!$A$3:$CA$3,0),0)</f>
        <v>26.450000000000045</v>
      </c>
      <c r="BS318" s="32">
        <f>VLOOKUP($A318,'Annual_Prices-Nominal'!$A:$CA,MATCH(BS$3,'Annual_Prices-Nominal'!$A$3:$CA$3,0),0)</f>
        <v>24.782500000000027</v>
      </c>
      <c r="BT318" s="32">
        <f>VLOOKUP($A318,'Annual_Prices-Nominal'!$A:$CA,MATCH(BT$3,'Annual_Prices-Nominal'!$A$3:$CA$3,0),0)</f>
        <v>19.832499999999982</v>
      </c>
      <c r="BU318" s="32">
        <f>VLOOKUP($A318,'Annual_Prices-Nominal'!$A:$CA,MATCH(BU$3,'Annual_Prices-Nominal'!$A$3:$CA$3,0),0)</f>
        <v>19.832499999999982</v>
      </c>
      <c r="BV318" s="32">
        <f>VLOOKUP($A318,'Annual_Prices-Nominal'!$A:$CA,MATCH(BV$3,'Annual_Prices-Nominal'!$A$3:$CA$3,0),0)</f>
        <v>19.832499999999982</v>
      </c>
      <c r="BW318" s="32">
        <f>VLOOKUP($A318,'Annual_Prices-Nominal'!$A:$CA,MATCH(BW$3,'Annual_Prices-Nominal'!$A$3:$CA$3,0),0)</f>
        <v>19.454999999999927</v>
      </c>
      <c r="BX318" s="32">
        <f>VLOOKUP($A318,'Annual_Prices-Nominal'!$A:$CA,MATCH(BX$3,'Annual_Prices-Nominal'!$A$3:$CA$3,0),0)</f>
        <v>0</v>
      </c>
      <c r="BY318" s="32">
        <f>VLOOKUP($A318,'Annual_Prices-Nominal'!$A:$CA,MATCH(BY$3,'Annual_Prices-Nominal'!$A$3:$CA$3,0),0)</f>
        <v>4.9499999999999886</v>
      </c>
      <c r="BZ318" s="32">
        <f>VLOOKUP($A318,'Annual_Prices-Nominal'!$A:$CA,MATCH(BZ$3,'Annual_Prices-Nominal'!$A$3:$CA$3,0),0)</f>
        <v>4.9499999999999886</v>
      </c>
      <c r="CA318" s="32">
        <f>VLOOKUP($A318,'Annual_Prices-Nominal'!$A:$CA,MATCH(CA$3,'Annual_Prices-Nominal'!$A$3:$CA$3,0),0)</f>
        <v>4.937107750000024</v>
      </c>
      <c r="CB318" s="38">
        <f>VLOOKUP($A318,'Annual_Prices-Nominal'!$A:$CA,MATCH(CB$3,'Annual_Prices-Nominal'!$A$3:$CA$3,0),0)</f>
        <v>0</v>
      </c>
      <c r="CD318" s="39">
        <f>VLOOKUP($A318,GDP!$A$8:$D$50,3,0)</f>
        <v>2.0408713047797976E-2</v>
      </c>
    </row>
    <row r="319" spans="1:82" ht="14.4" x14ac:dyDescent="0.3">
      <c r="A319" s="23">
        <f t="shared" si="46"/>
        <v>2049</v>
      </c>
      <c r="B319" s="27">
        <f t="shared" si="47"/>
        <v>54514</v>
      </c>
      <c r="C319" s="31">
        <v>43.210470000000001</v>
      </c>
      <c r="D319" s="32">
        <v>42.609050000000003</v>
      </c>
      <c r="E319" s="32">
        <v>47.761830000000003</v>
      </c>
      <c r="F319" s="32">
        <v>44.122300000000003</v>
      </c>
      <c r="G319" s="32">
        <v>47.976750000000003</v>
      </c>
      <c r="H319" s="32">
        <v>43.689259999999997</v>
      </c>
      <c r="I319" s="32">
        <v>41.63</v>
      </c>
      <c r="J319" s="32">
        <v>42.23</v>
      </c>
      <c r="K319" s="32">
        <v>41.4</v>
      </c>
      <c r="L319" s="32">
        <v>42.35</v>
      </c>
      <c r="M319" s="32">
        <v>40.9</v>
      </c>
      <c r="N319" s="32">
        <v>41.82</v>
      </c>
      <c r="P319" s="32">
        <f>VLOOKUP($A319,'Annual_Prices-Nominal'!$A$4:$X$39,MATCH('Forecast-Peak_OffPeak-Nominal'!P$3,'Annual_Prices-Nominal'!$A$3:$X$3,0),FALSE)</f>
        <v>195.494</v>
      </c>
      <c r="Q319" s="32">
        <f>VLOOKUP($A319,'Annual_Prices-Nominal'!$A$4:$X$39,MATCH('Forecast-Peak_OffPeak-Nominal'!Q$3,'Annual_Prices-Nominal'!$A$3:$X$3,0),FALSE)</f>
        <v>197.15</v>
      </c>
      <c r="R319" s="32">
        <f>VLOOKUP($A319,'Annual_Prices-Nominal'!$A$4:$X$39,MATCH('Forecast-Peak_OffPeak-Nominal'!R$3,'Annual_Prices-Nominal'!$A$3:$X$3,0),FALSE)</f>
        <v>193.63</v>
      </c>
      <c r="S319" s="32">
        <f>VLOOKUP($A319,'Annual_Prices-Nominal'!$A$4:$X$39,MATCH('Forecast-Peak_OffPeak-Nominal'!S$3,'Annual_Prices-Nominal'!$A$3:$X$3,0),FALSE)</f>
        <v>192.69</v>
      </c>
      <c r="T319" s="32">
        <f>VLOOKUP($A319,'Annual_Prices-Nominal'!$A$4:$X$39,MATCH('Forecast-Peak_OffPeak-Nominal'!T$3,'Annual_Prices-Nominal'!$A$3:$X$3,0),FALSE)</f>
        <v>63.376379857181327</v>
      </c>
      <c r="U319" s="32">
        <f>VLOOKUP($A319,'Annual_Prices-Nominal'!$A$4:$X$39,MATCH('Forecast-Peak_OffPeak-Nominal'!U$3,'Annual_Prices-Nominal'!$A$3:$X$3,0),FALSE)</f>
        <v>72.53</v>
      </c>
      <c r="V319" s="32">
        <f>VLOOKUP($A319,'Annual_Prices-Nominal'!$A$4:$X$39,MATCH('Forecast-Peak_OffPeak-Nominal'!V$3,'Annual_Prices-Nominal'!$A$3:$X$3,0),FALSE)</f>
        <v>63.514330434782607</v>
      </c>
      <c r="W319" s="32">
        <f>VLOOKUP($A319,'Annual_Prices-Nominal'!$A$4:$X$39,MATCH('Forecast-Peak_OffPeak-Nominal'!W$3,'Annual_Prices-Nominal'!$A$3:$X$3,0),FALSE)</f>
        <v>28.05</v>
      </c>
      <c r="X319" s="32">
        <f>VLOOKUP($A319,'Annual_Prices-Nominal'!$A$4:$X$39,MATCH('Forecast-Peak_OffPeak-Nominal'!X$3,'Annual_Prices-Nominal'!$A$3:$X$3,0),FALSE)</f>
        <v>24.05</v>
      </c>
      <c r="Y319" s="38">
        <f>VLOOKUP($A319,'Annual_Prices-Nominal'!$A$4:$X$39,MATCH('Forecast-Peak_OffPeak-Nominal'!Y$3,'Annual_Prices-Nominal'!$A$3:$X$3,0),FALSE)</f>
        <v>58.162297872340432</v>
      </c>
      <c r="AA319" s="31">
        <v>5.65</v>
      </c>
      <c r="AB319" s="32">
        <v>4.95</v>
      </c>
      <c r="AC319" s="32">
        <v>5.31</v>
      </c>
      <c r="AD319" s="32">
        <v>5.31</v>
      </c>
      <c r="AE319" s="32">
        <v>5.63</v>
      </c>
      <c r="AF319" s="32">
        <v>5.12</v>
      </c>
      <c r="AG319" s="38">
        <v>0.49843738266747367</v>
      </c>
      <c r="AI319" s="32">
        <v>10.737004858842731</v>
      </c>
      <c r="AJ319" s="38">
        <v>6.207024008581369</v>
      </c>
      <c r="AL319" s="33">
        <v>0.89639017799972331</v>
      </c>
      <c r="AM319" s="33">
        <v>1.1431008008964132</v>
      </c>
      <c r="AO319" s="34">
        <f>VLOOKUP($A319,'Annual_Prices-Nominal'!$A$4:$CH$39,MATCH('Forecast-Peak_OffPeak-Nominal'!AO$3,'Annual_Prices-Nominal'!$A$3:$CH$3,0),FALSE)</f>
        <v>2</v>
      </c>
      <c r="AP319" s="35">
        <f>VLOOKUP($A319,'Annual_Prices-Nominal'!$A$4:$CH$39,MATCH('Forecast-Peak_OffPeak-Nominal'!AP$3,'Annual_Prices-Nominal'!$A$3:$CH$3,0),FALSE)</f>
        <v>2</v>
      </c>
      <c r="AQ319" s="36">
        <f>IF(AND(MONTH($B319)&gt;=5,MONTH($B319)&lt;=9),VLOOKUP($A319,'Annual_Prices-Nominal'!$A$1:$AQ$39,MATCH('Forecast-Peak_OffPeak-Nominal'!AQ$2,'Annual_Prices-Nominal'!$A$2:$AQ$2,0),FALSE),0)</f>
        <v>0</v>
      </c>
      <c r="AR319" s="37">
        <f>IF(AND(MONTH($B319)&gt;=5,MONTH($B319)&lt;=9),VLOOKUP($A319,'Annual_Prices-Nominal'!$A$1:$AQ$39,MATCH('Forecast-Peak_OffPeak-Nominal'!AR$2,'Annual_Prices-Nominal'!$A$2:$AQ$2,0),FALSE),0)</f>
        <v>0</v>
      </c>
      <c r="AT319" s="83">
        <f>VLOOKUP($A319,'Annual_Prices-Nominal'!$A$4:$CH$39,MATCH('Forecast-Peak_OffPeak-Nominal'!AT$3,'Annual_Prices-Nominal'!$A$3:$CH$3,0),FALSE)</f>
        <v>39.89</v>
      </c>
      <c r="AU319" s="38">
        <f>VLOOKUP($A319,'Annual_Prices-Nominal'!$A$4:$CH$39,MATCH('Forecast-Peak_OffPeak-Nominal'!AU$3,'Annual_Prices-Nominal'!$A$3:$CH$3,0),FALSE)</f>
        <v>39.89</v>
      </c>
      <c r="AV319" s="38">
        <f>VLOOKUP($A319,'Annual_Prices-Nominal'!$A$4:$CH$39,MATCH('Forecast-Peak_OffPeak-Nominal'!AV$3,'Annual_Prices-Nominal'!$A$3:$CH$3,0),FALSE)</f>
        <v>0</v>
      </c>
      <c r="AX319" s="31">
        <f t="shared" si="40"/>
        <v>8.7293878787878789</v>
      </c>
      <c r="AY319" s="32">
        <f t="shared" si="41"/>
        <v>9.328482421875</v>
      </c>
      <c r="AZ319" s="32">
        <f t="shared" si="42"/>
        <v>9.3704589843750004</v>
      </c>
      <c r="BA319" s="32">
        <f t="shared" si="43"/>
        <v>7.394316163410303</v>
      </c>
      <c r="BB319" s="32">
        <f t="shared" si="44"/>
        <v>7.3534635879218468</v>
      </c>
      <c r="BC319" s="38">
        <f t="shared" si="45"/>
        <v>7.7024482109227872</v>
      </c>
      <c r="BE319" s="60">
        <v>292.49678794082968</v>
      </c>
      <c r="BF319" s="38">
        <v>388.58347186228121</v>
      </c>
      <c r="BH319" s="31">
        <f>VLOOKUP($A319,'Annual_Prices-Nominal'!$A:$CA,MATCH(BH$3,'Annual_Prices-Nominal'!$A$3:$CA$3,0),0)</f>
        <v>44</v>
      </c>
      <c r="BI319" s="31">
        <f>VLOOKUP($A319,'Annual_Prices-Nominal'!$A:$CA,MATCH(BI$3,'Annual_Prices-Nominal'!$A$3:$CA$3,0),0)</f>
        <v>0</v>
      </c>
      <c r="BJ319" s="32">
        <f>VLOOKUP($A319,'Annual_Prices-Nominal'!$A:$CA,MATCH(BJ$3,'Annual_Prices-Nominal'!$A$3:$CA$3,0),0)</f>
        <v>0</v>
      </c>
      <c r="BK319" s="32">
        <f>VLOOKUP($A319,'Annual_Prices-Nominal'!$A:$CA,MATCH(BK$3,'Annual_Prices-Nominal'!$A$3:$CA$3,0),0)</f>
        <v>16.524999999999977</v>
      </c>
      <c r="BL319" s="32">
        <f>VLOOKUP($A319,'Annual_Prices-Nominal'!$A:$CA,MATCH(BL$3,'Annual_Prices-Nominal'!$A$3:$CA$3,0),0)</f>
        <v>16.524999999999977</v>
      </c>
      <c r="BM319" s="32">
        <f>VLOOKUP($A319,'Annual_Prices-Nominal'!$A:$CA,MATCH(BM$3,'Annual_Prices-Nominal'!$A$3:$CA$3,0),0)</f>
        <v>4.9499999999999886</v>
      </c>
      <c r="BN319" s="32">
        <f>VLOOKUP($A319,'Annual_Prices-Nominal'!$A:$CA,MATCH(BN$3,'Annual_Prices-Nominal'!$A$3:$CA$3,0),0)</f>
        <v>4.9499999999999886</v>
      </c>
      <c r="BO319" s="32">
        <f>VLOOKUP($A319,'Annual_Prices-Nominal'!$A:$CA,MATCH(BO$3,'Annual_Prices-Nominal'!$A$3:$CA$3,0),0)</f>
        <v>4.9499999999999886</v>
      </c>
      <c r="BP319" s="32">
        <f>VLOOKUP($A319,'Annual_Prices-Nominal'!$A:$CA,MATCH(BP$3,'Annual_Prices-Nominal'!$A$3:$CA$3,0),0)</f>
        <v>4.9499999999999886</v>
      </c>
      <c r="BQ319" s="32">
        <f>VLOOKUP($A319,'Annual_Prices-Nominal'!$A:$CA,MATCH(BQ$3,'Annual_Prices-Nominal'!$A$3:$CA$3,0),0)</f>
        <v>16.524999999999977</v>
      </c>
      <c r="BR319" s="32">
        <f>VLOOKUP($A319,'Annual_Prices-Nominal'!$A:$CA,MATCH(BR$3,'Annual_Prices-Nominal'!$A$3:$CA$3,0),0)</f>
        <v>26.450000000000045</v>
      </c>
      <c r="BS319" s="32">
        <f>VLOOKUP($A319,'Annual_Prices-Nominal'!$A:$CA,MATCH(BS$3,'Annual_Prices-Nominal'!$A$3:$CA$3,0),0)</f>
        <v>24.782500000000027</v>
      </c>
      <c r="BT319" s="32">
        <f>VLOOKUP($A319,'Annual_Prices-Nominal'!$A:$CA,MATCH(BT$3,'Annual_Prices-Nominal'!$A$3:$CA$3,0),0)</f>
        <v>19.832499999999982</v>
      </c>
      <c r="BU319" s="32">
        <f>VLOOKUP($A319,'Annual_Prices-Nominal'!$A:$CA,MATCH(BU$3,'Annual_Prices-Nominal'!$A$3:$CA$3,0),0)</f>
        <v>19.832499999999982</v>
      </c>
      <c r="BV319" s="32">
        <f>VLOOKUP($A319,'Annual_Prices-Nominal'!$A:$CA,MATCH(BV$3,'Annual_Prices-Nominal'!$A$3:$CA$3,0),0)</f>
        <v>19.832499999999982</v>
      </c>
      <c r="BW319" s="32">
        <f>VLOOKUP($A319,'Annual_Prices-Nominal'!$A:$CA,MATCH(BW$3,'Annual_Prices-Nominal'!$A$3:$CA$3,0),0)</f>
        <v>19.454999999999927</v>
      </c>
      <c r="BX319" s="32">
        <f>VLOOKUP($A319,'Annual_Prices-Nominal'!$A:$CA,MATCH(BX$3,'Annual_Prices-Nominal'!$A$3:$CA$3,0),0)</f>
        <v>0</v>
      </c>
      <c r="BY319" s="32">
        <f>VLOOKUP($A319,'Annual_Prices-Nominal'!$A:$CA,MATCH(BY$3,'Annual_Prices-Nominal'!$A$3:$CA$3,0),0)</f>
        <v>4.9499999999999886</v>
      </c>
      <c r="BZ319" s="32">
        <f>VLOOKUP($A319,'Annual_Prices-Nominal'!$A:$CA,MATCH(BZ$3,'Annual_Prices-Nominal'!$A$3:$CA$3,0),0)</f>
        <v>4.9499999999999886</v>
      </c>
      <c r="CA319" s="32">
        <f>VLOOKUP($A319,'Annual_Prices-Nominal'!$A:$CA,MATCH(CA$3,'Annual_Prices-Nominal'!$A$3:$CA$3,0),0)</f>
        <v>4.937107750000024</v>
      </c>
      <c r="CB319" s="38">
        <f>VLOOKUP($A319,'Annual_Prices-Nominal'!$A:$CA,MATCH(CB$3,'Annual_Prices-Nominal'!$A$3:$CA$3,0),0)</f>
        <v>0</v>
      </c>
      <c r="CD319" s="39">
        <f>VLOOKUP($A319,GDP!$A$8:$D$50,3,0)</f>
        <v>2.0408713047797976E-2</v>
      </c>
    </row>
    <row r="320" spans="1:82" ht="14.4" x14ac:dyDescent="0.3">
      <c r="A320" s="23">
        <f t="shared" si="46"/>
        <v>2049</v>
      </c>
      <c r="B320" s="27">
        <f t="shared" si="47"/>
        <v>54544</v>
      </c>
      <c r="C320" s="31">
        <v>51.679319999999997</v>
      </c>
      <c r="D320" s="32">
        <v>45.573909999999998</v>
      </c>
      <c r="E320" s="32">
        <v>58.812910000000002</v>
      </c>
      <c r="F320" s="32">
        <v>52.892229999999998</v>
      </c>
      <c r="G320" s="32">
        <v>58.990079999999999</v>
      </c>
      <c r="H320" s="32">
        <v>52.135930000000002</v>
      </c>
      <c r="I320" s="32">
        <v>44.24</v>
      </c>
      <c r="J320" s="32">
        <v>43.72</v>
      </c>
      <c r="K320" s="32">
        <v>43.63</v>
      </c>
      <c r="L320" s="32">
        <v>43.42</v>
      </c>
      <c r="M320" s="32">
        <v>43.37</v>
      </c>
      <c r="N320" s="32">
        <v>43.46</v>
      </c>
      <c r="P320" s="32">
        <f>VLOOKUP($A320,'Annual_Prices-Nominal'!$A$4:$X$39,MATCH('Forecast-Peak_OffPeak-Nominal'!P$3,'Annual_Prices-Nominal'!$A$3:$X$3,0),FALSE)</f>
        <v>195.494</v>
      </c>
      <c r="Q320" s="32">
        <f>VLOOKUP($A320,'Annual_Prices-Nominal'!$A$4:$X$39,MATCH('Forecast-Peak_OffPeak-Nominal'!Q$3,'Annual_Prices-Nominal'!$A$3:$X$3,0),FALSE)</f>
        <v>197.15</v>
      </c>
      <c r="R320" s="32">
        <f>VLOOKUP($A320,'Annual_Prices-Nominal'!$A$4:$X$39,MATCH('Forecast-Peak_OffPeak-Nominal'!R$3,'Annual_Prices-Nominal'!$A$3:$X$3,0),FALSE)</f>
        <v>193.63</v>
      </c>
      <c r="S320" s="32">
        <f>VLOOKUP($A320,'Annual_Prices-Nominal'!$A$4:$X$39,MATCH('Forecast-Peak_OffPeak-Nominal'!S$3,'Annual_Prices-Nominal'!$A$3:$X$3,0),FALSE)</f>
        <v>192.69</v>
      </c>
      <c r="T320" s="32">
        <f>VLOOKUP($A320,'Annual_Prices-Nominal'!$A$4:$X$39,MATCH('Forecast-Peak_OffPeak-Nominal'!T$3,'Annual_Prices-Nominal'!$A$3:$X$3,0),FALSE)</f>
        <v>63.376379857181327</v>
      </c>
      <c r="U320" s="32">
        <f>VLOOKUP($A320,'Annual_Prices-Nominal'!$A$4:$X$39,MATCH('Forecast-Peak_OffPeak-Nominal'!U$3,'Annual_Prices-Nominal'!$A$3:$X$3,0),FALSE)</f>
        <v>72.53</v>
      </c>
      <c r="V320" s="32">
        <f>VLOOKUP($A320,'Annual_Prices-Nominal'!$A$4:$X$39,MATCH('Forecast-Peak_OffPeak-Nominal'!V$3,'Annual_Prices-Nominal'!$A$3:$X$3,0),FALSE)</f>
        <v>63.514330434782607</v>
      </c>
      <c r="W320" s="32">
        <f>VLOOKUP($A320,'Annual_Prices-Nominal'!$A$4:$X$39,MATCH('Forecast-Peak_OffPeak-Nominal'!W$3,'Annual_Prices-Nominal'!$A$3:$X$3,0),FALSE)</f>
        <v>28.05</v>
      </c>
      <c r="X320" s="32">
        <f>VLOOKUP($A320,'Annual_Prices-Nominal'!$A$4:$X$39,MATCH('Forecast-Peak_OffPeak-Nominal'!X$3,'Annual_Prices-Nominal'!$A$3:$X$3,0),FALSE)</f>
        <v>24.05</v>
      </c>
      <c r="Y320" s="38">
        <f>VLOOKUP($A320,'Annual_Prices-Nominal'!$A$4:$X$39,MATCH('Forecast-Peak_OffPeak-Nominal'!Y$3,'Annual_Prices-Nominal'!$A$3:$X$3,0),FALSE)</f>
        <v>58.162297872340432</v>
      </c>
      <c r="AA320" s="31">
        <v>5.69</v>
      </c>
      <c r="AB320" s="32">
        <v>5.26</v>
      </c>
      <c r="AC320" s="32">
        <v>4.95</v>
      </c>
      <c r="AD320" s="32">
        <v>5.63</v>
      </c>
      <c r="AE320" s="32">
        <v>5.67</v>
      </c>
      <c r="AF320" s="32">
        <v>5.46</v>
      </c>
      <c r="AG320" s="38">
        <v>0.49843738266747367</v>
      </c>
      <c r="AI320" s="32">
        <v>10.78107543904294</v>
      </c>
      <c r="AJ320" s="38">
        <v>6.2510945887815792</v>
      </c>
      <c r="AL320" s="33">
        <v>0.88579211090066934</v>
      </c>
      <c r="AM320" s="33">
        <v>1.1325027337973592</v>
      </c>
      <c r="AO320" s="34">
        <f>VLOOKUP($A320,'Annual_Prices-Nominal'!$A$4:$CH$39,MATCH('Forecast-Peak_OffPeak-Nominal'!AO$3,'Annual_Prices-Nominal'!$A$3:$CH$3,0),FALSE)</f>
        <v>2</v>
      </c>
      <c r="AP320" s="35">
        <f>VLOOKUP($A320,'Annual_Prices-Nominal'!$A$4:$CH$39,MATCH('Forecast-Peak_OffPeak-Nominal'!AP$3,'Annual_Prices-Nominal'!$A$3:$CH$3,0),FALSE)</f>
        <v>2</v>
      </c>
      <c r="AQ320" s="36">
        <f>IF(AND(MONTH($B320)&gt;=5,MONTH($B320)&lt;=9),VLOOKUP($A320,'Annual_Prices-Nominal'!$A$1:$AQ$39,MATCH('Forecast-Peak_OffPeak-Nominal'!AQ$2,'Annual_Prices-Nominal'!$A$2:$AQ$2,0),FALSE),0)</f>
        <v>365</v>
      </c>
      <c r="AR320" s="37">
        <f>IF(AND(MONTH($B320)&gt;=5,MONTH($B320)&lt;=9),VLOOKUP($A320,'Annual_Prices-Nominal'!$A$1:$AQ$39,MATCH('Forecast-Peak_OffPeak-Nominal'!AR$2,'Annual_Prices-Nominal'!$A$2:$AQ$2,0),FALSE),0)</f>
        <v>2500</v>
      </c>
      <c r="AT320" s="83">
        <f>VLOOKUP($A320,'Annual_Prices-Nominal'!$A$4:$CH$39,MATCH('Forecast-Peak_OffPeak-Nominal'!AT$3,'Annual_Prices-Nominal'!$A$3:$CH$3,0),FALSE)</f>
        <v>39.89</v>
      </c>
      <c r="AU320" s="38">
        <f>VLOOKUP($A320,'Annual_Prices-Nominal'!$A$4:$CH$39,MATCH('Forecast-Peak_OffPeak-Nominal'!AU$3,'Annual_Prices-Nominal'!$A$3:$CH$3,0),FALSE)</f>
        <v>39.89</v>
      </c>
      <c r="AV320" s="38">
        <f>VLOOKUP($A320,'Annual_Prices-Nominal'!$A$4:$CH$39,MATCH('Forecast-Peak_OffPeak-Nominal'!AV$3,'Annual_Prices-Nominal'!$A$3:$CH$3,0),FALSE)</f>
        <v>0</v>
      </c>
      <c r="AX320" s="31">
        <f t="shared" si="40"/>
        <v>9.8249657794676803</v>
      </c>
      <c r="AY320" s="32">
        <f t="shared" si="41"/>
        <v>10.771595238095239</v>
      </c>
      <c r="AZ320" s="32">
        <f t="shared" si="42"/>
        <v>10.804043956043955</v>
      </c>
      <c r="BA320" s="32">
        <f t="shared" si="43"/>
        <v>7.8024691358024691</v>
      </c>
      <c r="BB320" s="32">
        <f t="shared" si="44"/>
        <v>7.6948853615520285</v>
      </c>
      <c r="BC320" s="38">
        <f t="shared" si="45"/>
        <v>7.7033747779751325</v>
      </c>
      <c r="BE320" s="60">
        <v>292.49678794082968</v>
      </c>
      <c r="BF320" s="38">
        <v>388.58347186228121</v>
      </c>
      <c r="BH320" s="31">
        <f>VLOOKUP($A320,'Annual_Prices-Nominal'!$A:$CA,MATCH(BH$3,'Annual_Prices-Nominal'!$A$3:$CA$3,0),0)</f>
        <v>44</v>
      </c>
      <c r="BI320" s="31">
        <f>VLOOKUP($A320,'Annual_Prices-Nominal'!$A:$CA,MATCH(BI$3,'Annual_Prices-Nominal'!$A$3:$CA$3,0),0)</f>
        <v>0</v>
      </c>
      <c r="BJ320" s="32">
        <f>VLOOKUP($A320,'Annual_Prices-Nominal'!$A:$CA,MATCH(BJ$3,'Annual_Prices-Nominal'!$A$3:$CA$3,0),0)</f>
        <v>0</v>
      </c>
      <c r="BK320" s="32">
        <f>VLOOKUP($A320,'Annual_Prices-Nominal'!$A:$CA,MATCH(BK$3,'Annual_Prices-Nominal'!$A$3:$CA$3,0),0)</f>
        <v>16.524999999999977</v>
      </c>
      <c r="BL320" s="32">
        <f>VLOOKUP($A320,'Annual_Prices-Nominal'!$A:$CA,MATCH(BL$3,'Annual_Prices-Nominal'!$A$3:$CA$3,0),0)</f>
        <v>16.524999999999977</v>
      </c>
      <c r="BM320" s="32">
        <f>VLOOKUP($A320,'Annual_Prices-Nominal'!$A:$CA,MATCH(BM$3,'Annual_Prices-Nominal'!$A$3:$CA$3,0),0)</f>
        <v>4.9499999999999886</v>
      </c>
      <c r="BN320" s="32">
        <f>VLOOKUP($A320,'Annual_Prices-Nominal'!$A:$CA,MATCH(BN$3,'Annual_Prices-Nominal'!$A$3:$CA$3,0),0)</f>
        <v>4.9499999999999886</v>
      </c>
      <c r="BO320" s="32">
        <f>VLOOKUP($A320,'Annual_Prices-Nominal'!$A:$CA,MATCH(BO$3,'Annual_Prices-Nominal'!$A$3:$CA$3,0),0)</f>
        <v>4.9499999999999886</v>
      </c>
      <c r="BP320" s="32">
        <f>VLOOKUP($A320,'Annual_Prices-Nominal'!$A:$CA,MATCH(BP$3,'Annual_Prices-Nominal'!$A$3:$CA$3,0),0)</f>
        <v>4.9499999999999886</v>
      </c>
      <c r="BQ320" s="32">
        <f>VLOOKUP($A320,'Annual_Prices-Nominal'!$A:$CA,MATCH(BQ$3,'Annual_Prices-Nominal'!$A$3:$CA$3,0),0)</f>
        <v>16.524999999999977</v>
      </c>
      <c r="BR320" s="32">
        <f>VLOOKUP($A320,'Annual_Prices-Nominal'!$A:$CA,MATCH(BR$3,'Annual_Prices-Nominal'!$A$3:$CA$3,0),0)</f>
        <v>26.450000000000045</v>
      </c>
      <c r="BS320" s="32">
        <f>VLOOKUP($A320,'Annual_Prices-Nominal'!$A:$CA,MATCH(BS$3,'Annual_Prices-Nominal'!$A$3:$CA$3,0),0)</f>
        <v>24.782500000000027</v>
      </c>
      <c r="BT320" s="32">
        <f>VLOOKUP($A320,'Annual_Prices-Nominal'!$A:$CA,MATCH(BT$3,'Annual_Prices-Nominal'!$A$3:$CA$3,0),0)</f>
        <v>19.832499999999982</v>
      </c>
      <c r="BU320" s="32">
        <f>VLOOKUP($A320,'Annual_Prices-Nominal'!$A:$CA,MATCH(BU$3,'Annual_Prices-Nominal'!$A$3:$CA$3,0),0)</f>
        <v>19.832499999999982</v>
      </c>
      <c r="BV320" s="32">
        <f>VLOOKUP($A320,'Annual_Prices-Nominal'!$A:$CA,MATCH(BV$3,'Annual_Prices-Nominal'!$A$3:$CA$3,0),0)</f>
        <v>19.832499999999982</v>
      </c>
      <c r="BW320" s="32">
        <f>VLOOKUP($A320,'Annual_Prices-Nominal'!$A:$CA,MATCH(BW$3,'Annual_Prices-Nominal'!$A$3:$CA$3,0),0)</f>
        <v>19.454999999999927</v>
      </c>
      <c r="BX320" s="32">
        <f>VLOOKUP($A320,'Annual_Prices-Nominal'!$A:$CA,MATCH(BX$3,'Annual_Prices-Nominal'!$A$3:$CA$3,0),0)</f>
        <v>0</v>
      </c>
      <c r="BY320" s="32">
        <f>VLOOKUP($A320,'Annual_Prices-Nominal'!$A:$CA,MATCH(BY$3,'Annual_Prices-Nominal'!$A$3:$CA$3,0),0)</f>
        <v>4.9499999999999886</v>
      </c>
      <c r="BZ320" s="32">
        <f>VLOOKUP($A320,'Annual_Prices-Nominal'!$A:$CA,MATCH(BZ$3,'Annual_Prices-Nominal'!$A$3:$CA$3,0),0)</f>
        <v>4.9499999999999886</v>
      </c>
      <c r="CA320" s="32">
        <f>VLOOKUP($A320,'Annual_Prices-Nominal'!$A:$CA,MATCH(CA$3,'Annual_Prices-Nominal'!$A$3:$CA$3,0),0)</f>
        <v>4.937107750000024</v>
      </c>
      <c r="CB320" s="38">
        <f>VLOOKUP($A320,'Annual_Prices-Nominal'!$A:$CA,MATCH(CB$3,'Annual_Prices-Nominal'!$A$3:$CA$3,0),0)</f>
        <v>0</v>
      </c>
      <c r="CD320" s="39">
        <f>VLOOKUP($A320,GDP!$A$8:$D$50,3,0)</f>
        <v>2.0408713047797976E-2</v>
      </c>
    </row>
    <row r="321" spans="1:82" ht="14.4" x14ac:dyDescent="0.3">
      <c r="A321" s="23">
        <f t="shared" si="46"/>
        <v>2049</v>
      </c>
      <c r="B321" s="27">
        <f t="shared" si="47"/>
        <v>54575</v>
      </c>
      <c r="C321" s="31">
        <v>57.022030000000001</v>
      </c>
      <c r="D321" s="32">
        <v>47.498179999999998</v>
      </c>
      <c r="E321" s="32">
        <v>65.708619999999996</v>
      </c>
      <c r="F321" s="32">
        <v>54.509860000000003</v>
      </c>
      <c r="G321" s="32">
        <v>66.722570000000005</v>
      </c>
      <c r="H321" s="32">
        <v>54.906440000000003</v>
      </c>
      <c r="I321" s="32">
        <v>43.68</v>
      </c>
      <c r="J321" s="32">
        <v>43.33</v>
      </c>
      <c r="K321" s="32">
        <v>43.23</v>
      </c>
      <c r="L321" s="32">
        <v>42.98</v>
      </c>
      <c r="M321" s="32">
        <v>42.93</v>
      </c>
      <c r="N321" s="32">
        <v>42.83</v>
      </c>
      <c r="P321" s="32">
        <f>VLOOKUP($A321,'Annual_Prices-Nominal'!$A$4:$X$39,MATCH('Forecast-Peak_OffPeak-Nominal'!P$3,'Annual_Prices-Nominal'!$A$3:$X$3,0),FALSE)</f>
        <v>195.494</v>
      </c>
      <c r="Q321" s="32">
        <f>VLOOKUP($A321,'Annual_Prices-Nominal'!$A$4:$X$39,MATCH('Forecast-Peak_OffPeak-Nominal'!Q$3,'Annual_Prices-Nominal'!$A$3:$X$3,0),FALSE)</f>
        <v>197.15</v>
      </c>
      <c r="R321" s="32">
        <f>VLOOKUP($A321,'Annual_Prices-Nominal'!$A$4:$X$39,MATCH('Forecast-Peak_OffPeak-Nominal'!R$3,'Annual_Prices-Nominal'!$A$3:$X$3,0),FALSE)</f>
        <v>193.63</v>
      </c>
      <c r="S321" s="32">
        <f>VLOOKUP($A321,'Annual_Prices-Nominal'!$A$4:$X$39,MATCH('Forecast-Peak_OffPeak-Nominal'!S$3,'Annual_Prices-Nominal'!$A$3:$X$3,0),FALSE)</f>
        <v>192.69</v>
      </c>
      <c r="T321" s="32">
        <f>VLOOKUP($A321,'Annual_Prices-Nominal'!$A$4:$X$39,MATCH('Forecast-Peak_OffPeak-Nominal'!T$3,'Annual_Prices-Nominal'!$A$3:$X$3,0),FALSE)</f>
        <v>63.376379857181327</v>
      </c>
      <c r="U321" s="32">
        <f>VLOOKUP($A321,'Annual_Prices-Nominal'!$A$4:$X$39,MATCH('Forecast-Peak_OffPeak-Nominal'!U$3,'Annual_Prices-Nominal'!$A$3:$X$3,0),FALSE)</f>
        <v>72.53</v>
      </c>
      <c r="V321" s="32">
        <f>VLOOKUP($A321,'Annual_Prices-Nominal'!$A$4:$X$39,MATCH('Forecast-Peak_OffPeak-Nominal'!V$3,'Annual_Prices-Nominal'!$A$3:$X$3,0),FALSE)</f>
        <v>63.514330434782607</v>
      </c>
      <c r="W321" s="32">
        <f>VLOOKUP($A321,'Annual_Prices-Nominal'!$A$4:$X$39,MATCH('Forecast-Peak_OffPeak-Nominal'!W$3,'Annual_Prices-Nominal'!$A$3:$X$3,0),FALSE)</f>
        <v>28.05</v>
      </c>
      <c r="X321" s="32">
        <f>VLOOKUP($A321,'Annual_Prices-Nominal'!$A$4:$X$39,MATCH('Forecast-Peak_OffPeak-Nominal'!X$3,'Annual_Prices-Nominal'!$A$3:$X$3,0),FALSE)</f>
        <v>24.05</v>
      </c>
      <c r="Y321" s="38">
        <f>VLOOKUP($A321,'Annual_Prices-Nominal'!$A$4:$X$39,MATCH('Forecast-Peak_OffPeak-Nominal'!Y$3,'Annual_Prices-Nominal'!$A$3:$X$3,0),FALSE)</f>
        <v>58.162297872340432</v>
      </c>
      <c r="AA321" s="31">
        <v>5.67</v>
      </c>
      <c r="AB321" s="32">
        <v>4.9800000000000004</v>
      </c>
      <c r="AC321" s="32">
        <v>5.28</v>
      </c>
      <c r="AD321" s="32">
        <v>5.34</v>
      </c>
      <c r="AE321" s="32">
        <v>5.67</v>
      </c>
      <c r="AF321" s="32">
        <v>5.12</v>
      </c>
      <c r="AG321" s="38">
        <v>0.49843738266747367</v>
      </c>
      <c r="AI321" s="32">
        <v>10.755580830502451</v>
      </c>
      <c r="AJ321" s="38">
        <v>6.2255999802410891</v>
      </c>
      <c r="AL321" s="33">
        <v>0.8902924529574382</v>
      </c>
      <c r="AM321" s="33">
        <v>1.1370030758541281</v>
      </c>
      <c r="AO321" s="34">
        <f>VLOOKUP($A321,'Annual_Prices-Nominal'!$A$4:$CH$39,MATCH('Forecast-Peak_OffPeak-Nominal'!AO$3,'Annual_Prices-Nominal'!$A$3:$CH$3,0),FALSE)</f>
        <v>2</v>
      </c>
      <c r="AP321" s="35">
        <f>VLOOKUP($A321,'Annual_Prices-Nominal'!$A$4:$CH$39,MATCH('Forecast-Peak_OffPeak-Nominal'!AP$3,'Annual_Prices-Nominal'!$A$3:$CH$3,0),FALSE)</f>
        <v>2</v>
      </c>
      <c r="AQ321" s="36">
        <f>IF(AND(MONTH($B321)&gt;=5,MONTH($B321)&lt;=9),VLOOKUP($A321,'Annual_Prices-Nominal'!$A$1:$AQ$39,MATCH('Forecast-Peak_OffPeak-Nominal'!AQ$2,'Annual_Prices-Nominal'!$A$2:$AQ$2,0),FALSE),0)</f>
        <v>365</v>
      </c>
      <c r="AR321" s="37">
        <f>IF(AND(MONTH($B321)&gt;=5,MONTH($B321)&lt;=9),VLOOKUP($A321,'Annual_Prices-Nominal'!$A$1:$AQ$39,MATCH('Forecast-Peak_OffPeak-Nominal'!AR$2,'Annual_Prices-Nominal'!$A$2:$AQ$2,0),FALSE),0)</f>
        <v>2500</v>
      </c>
      <c r="AT321" s="83">
        <f>VLOOKUP($A321,'Annual_Prices-Nominal'!$A$4:$CH$39,MATCH('Forecast-Peak_OffPeak-Nominal'!AT$3,'Annual_Prices-Nominal'!$A$3:$CH$3,0),FALSE)</f>
        <v>39.89</v>
      </c>
      <c r="AU321" s="38">
        <f>VLOOKUP($A321,'Annual_Prices-Nominal'!$A$4:$CH$39,MATCH('Forecast-Peak_OffPeak-Nominal'!AU$3,'Annual_Prices-Nominal'!$A$3:$CH$3,0),FALSE)</f>
        <v>39.89</v>
      </c>
      <c r="AV321" s="38">
        <f>VLOOKUP($A321,'Annual_Prices-Nominal'!$A$4:$CH$39,MATCH('Forecast-Peak_OffPeak-Nominal'!AV$3,'Annual_Prices-Nominal'!$A$3:$CH$3,0),FALSE)</f>
        <v>0</v>
      </c>
      <c r="AX321" s="31">
        <f t="shared" si="40"/>
        <v>11.450206827309236</v>
      </c>
      <c r="AY321" s="32">
        <f t="shared" si="41"/>
        <v>12.833714843749998</v>
      </c>
      <c r="AZ321" s="32">
        <f t="shared" si="42"/>
        <v>13.031751953125001</v>
      </c>
      <c r="BA321" s="32">
        <f t="shared" si="43"/>
        <v>7.7037037037037042</v>
      </c>
      <c r="BB321" s="32">
        <f t="shared" si="44"/>
        <v>7.6243386243386242</v>
      </c>
      <c r="BC321" s="38">
        <f t="shared" si="45"/>
        <v>8.0393258426966288</v>
      </c>
      <c r="BE321" s="60">
        <v>292.49678794082968</v>
      </c>
      <c r="BF321" s="38">
        <v>388.58347186228121</v>
      </c>
      <c r="BH321" s="31">
        <f>VLOOKUP($A321,'Annual_Prices-Nominal'!$A:$CA,MATCH(BH$3,'Annual_Prices-Nominal'!$A$3:$CA$3,0),0)</f>
        <v>44</v>
      </c>
      <c r="BI321" s="31">
        <f>VLOOKUP($A321,'Annual_Prices-Nominal'!$A:$CA,MATCH(BI$3,'Annual_Prices-Nominal'!$A$3:$CA$3,0),0)</f>
        <v>0</v>
      </c>
      <c r="BJ321" s="32">
        <f>VLOOKUP($A321,'Annual_Prices-Nominal'!$A:$CA,MATCH(BJ$3,'Annual_Prices-Nominal'!$A$3:$CA$3,0),0)</f>
        <v>0</v>
      </c>
      <c r="BK321" s="32">
        <f>VLOOKUP($A321,'Annual_Prices-Nominal'!$A:$CA,MATCH(BK$3,'Annual_Prices-Nominal'!$A$3:$CA$3,0),0)</f>
        <v>16.524999999999977</v>
      </c>
      <c r="BL321" s="32">
        <f>VLOOKUP($A321,'Annual_Prices-Nominal'!$A:$CA,MATCH(BL$3,'Annual_Prices-Nominal'!$A$3:$CA$3,0),0)</f>
        <v>16.524999999999977</v>
      </c>
      <c r="BM321" s="32">
        <f>VLOOKUP($A321,'Annual_Prices-Nominal'!$A:$CA,MATCH(BM$3,'Annual_Prices-Nominal'!$A$3:$CA$3,0),0)</f>
        <v>4.9499999999999886</v>
      </c>
      <c r="BN321" s="32">
        <f>VLOOKUP($A321,'Annual_Prices-Nominal'!$A:$CA,MATCH(BN$3,'Annual_Prices-Nominal'!$A$3:$CA$3,0),0)</f>
        <v>4.9499999999999886</v>
      </c>
      <c r="BO321" s="32">
        <f>VLOOKUP($A321,'Annual_Prices-Nominal'!$A:$CA,MATCH(BO$3,'Annual_Prices-Nominal'!$A$3:$CA$3,0),0)</f>
        <v>4.9499999999999886</v>
      </c>
      <c r="BP321" s="32">
        <f>VLOOKUP($A321,'Annual_Prices-Nominal'!$A:$CA,MATCH(BP$3,'Annual_Prices-Nominal'!$A$3:$CA$3,0),0)</f>
        <v>4.9499999999999886</v>
      </c>
      <c r="BQ321" s="32">
        <f>VLOOKUP($A321,'Annual_Prices-Nominal'!$A:$CA,MATCH(BQ$3,'Annual_Prices-Nominal'!$A$3:$CA$3,0),0)</f>
        <v>16.524999999999977</v>
      </c>
      <c r="BR321" s="32">
        <f>VLOOKUP($A321,'Annual_Prices-Nominal'!$A:$CA,MATCH(BR$3,'Annual_Prices-Nominal'!$A$3:$CA$3,0),0)</f>
        <v>26.450000000000045</v>
      </c>
      <c r="BS321" s="32">
        <f>VLOOKUP($A321,'Annual_Prices-Nominal'!$A:$CA,MATCH(BS$3,'Annual_Prices-Nominal'!$A$3:$CA$3,0),0)</f>
        <v>24.782500000000027</v>
      </c>
      <c r="BT321" s="32">
        <f>VLOOKUP($A321,'Annual_Prices-Nominal'!$A:$CA,MATCH(BT$3,'Annual_Prices-Nominal'!$A$3:$CA$3,0),0)</f>
        <v>19.832499999999982</v>
      </c>
      <c r="BU321" s="32">
        <f>VLOOKUP($A321,'Annual_Prices-Nominal'!$A:$CA,MATCH(BU$3,'Annual_Prices-Nominal'!$A$3:$CA$3,0),0)</f>
        <v>19.832499999999982</v>
      </c>
      <c r="BV321" s="32">
        <f>VLOOKUP($A321,'Annual_Prices-Nominal'!$A:$CA,MATCH(BV$3,'Annual_Prices-Nominal'!$A$3:$CA$3,0),0)</f>
        <v>19.832499999999982</v>
      </c>
      <c r="BW321" s="32">
        <f>VLOOKUP($A321,'Annual_Prices-Nominal'!$A:$CA,MATCH(BW$3,'Annual_Prices-Nominal'!$A$3:$CA$3,0),0)</f>
        <v>19.454999999999927</v>
      </c>
      <c r="BX321" s="32">
        <f>VLOOKUP($A321,'Annual_Prices-Nominal'!$A:$CA,MATCH(BX$3,'Annual_Prices-Nominal'!$A$3:$CA$3,0),0)</f>
        <v>0</v>
      </c>
      <c r="BY321" s="32">
        <f>VLOOKUP($A321,'Annual_Prices-Nominal'!$A:$CA,MATCH(BY$3,'Annual_Prices-Nominal'!$A$3:$CA$3,0),0)</f>
        <v>4.9499999999999886</v>
      </c>
      <c r="BZ321" s="32">
        <f>VLOOKUP($A321,'Annual_Prices-Nominal'!$A:$CA,MATCH(BZ$3,'Annual_Prices-Nominal'!$A$3:$CA$3,0),0)</f>
        <v>4.9499999999999886</v>
      </c>
      <c r="CA321" s="32">
        <f>VLOOKUP($A321,'Annual_Prices-Nominal'!$A:$CA,MATCH(CA$3,'Annual_Prices-Nominal'!$A$3:$CA$3,0),0)</f>
        <v>4.937107750000024</v>
      </c>
      <c r="CB321" s="38">
        <f>VLOOKUP($A321,'Annual_Prices-Nominal'!$A:$CA,MATCH(CB$3,'Annual_Prices-Nominal'!$A$3:$CA$3,0),0)</f>
        <v>0</v>
      </c>
      <c r="CD321" s="39">
        <f>VLOOKUP($A321,GDP!$A$8:$D$50,3,0)</f>
        <v>2.0408713047797976E-2</v>
      </c>
    </row>
    <row r="322" spans="1:82" ht="14.4" x14ac:dyDescent="0.3">
      <c r="A322" s="23">
        <f t="shared" si="46"/>
        <v>2049</v>
      </c>
      <c r="B322" s="27">
        <f t="shared" si="47"/>
        <v>54605</v>
      </c>
      <c r="C322" s="31">
        <v>65.102410000000006</v>
      </c>
      <c r="D322" s="32">
        <v>53.114319999999999</v>
      </c>
      <c r="E322" s="32">
        <v>76.897090000000006</v>
      </c>
      <c r="F322" s="32">
        <v>61.759270000000001</v>
      </c>
      <c r="G322" s="32">
        <v>80.000889999999998</v>
      </c>
      <c r="H322" s="32">
        <v>62.170059999999999</v>
      </c>
      <c r="I322" s="32">
        <v>44.12</v>
      </c>
      <c r="J322" s="32">
        <v>43.37</v>
      </c>
      <c r="K322" s="32">
        <v>43.19</v>
      </c>
      <c r="L322" s="32">
        <v>42.96</v>
      </c>
      <c r="M322" s="32">
        <v>43.36</v>
      </c>
      <c r="N322" s="32">
        <v>43.1</v>
      </c>
      <c r="P322" s="32">
        <f>VLOOKUP($A322,'Annual_Prices-Nominal'!$A$4:$X$39,MATCH('Forecast-Peak_OffPeak-Nominal'!P$3,'Annual_Prices-Nominal'!$A$3:$X$3,0),FALSE)</f>
        <v>195.494</v>
      </c>
      <c r="Q322" s="32">
        <f>VLOOKUP($A322,'Annual_Prices-Nominal'!$A$4:$X$39,MATCH('Forecast-Peak_OffPeak-Nominal'!Q$3,'Annual_Prices-Nominal'!$A$3:$X$3,0),FALSE)</f>
        <v>197.15</v>
      </c>
      <c r="R322" s="32">
        <f>VLOOKUP($A322,'Annual_Prices-Nominal'!$A$4:$X$39,MATCH('Forecast-Peak_OffPeak-Nominal'!R$3,'Annual_Prices-Nominal'!$A$3:$X$3,0),FALSE)</f>
        <v>193.63</v>
      </c>
      <c r="S322" s="32">
        <f>VLOOKUP($A322,'Annual_Prices-Nominal'!$A$4:$X$39,MATCH('Forecast-Peak_OffPeak-Nominal'!S$3,'Annual_Prices-Nominal'!$A$3:$X$3,0),FALSE)</f>
        <v>192.69</v>
      </c>
      <c r="T322" s="32">
        <f>VLOOKUP($A322,'Annual_Prices-Nominal'!$A$4:$X$39,MATCH('Forecast-Peak_OffPeak-Nominal'!T$3,'Annual_Prices-Nominal'!$A$3:$X$3,0),FALSE)</f>
        <v>63.376379857181327</v>
      </c>
      <c r="U322" s="32">
        <f>VLOOKUP($A322,'Annual_Prices-Nominal'!$A$4:$X$39,MATCH('Forecast-Peak_OffPeak-Nominal'!U$3,'Annual_Prices-Nominal'!$A$3:$X$3,0),FALSE)</f>
        <v>72.53</v>
      </c>
      <c r="V322" s="32">
        <f>VLOOKUP($A322,'Annual_Prices-Nominal'!$A$4:$X$39,MATCH('Forecast-Peak_OffPeak-Nominal'!V$3,'Annual_Prices-Nominal'!$A$3:$X$3,0),FALSE)</f>
        <v>63.514330434782607</v>
      </c>
      <c r="W322" s="32">
        <f>VLOOKUP($A322,'Annual_Prices-Nominal'!$A$4:$X$39,MATCH('Forecast-Peak_OffPeak-Nominal'!W$3,'Annual_Prices-Nominal'!$A$3:$X$3,0),FALSE)</f>
        <v>28.05</v>
      </c>
      <c r="X322" s="32">
        <f>VLOOKUP($A322,'Annual_Prices-Nominal'!$A$4:$X$39,MATCH('Forecast-Peak_OffPeak-Nominal'!X$3,'Annual_Prices-Nominal'!$A$3:$X$3,0),FALSE)</f>
        <v>24.05</v>
      </c>
      <c r="Y322" s="38">
        <f>VLOOKUP($A322,'Annual_Prices-Nominal'!$A$4:$X$39,MATCH('Forecast-Peak_OffPeak-Nominal'!Y$3,'Annual_Prices-Nominal'!$A$3:$X$3,0),FALSE)</f>
        <v>58.162297872340432</v>
      </c>
      <c r="AA322" s="31">
        <v>5.65</v>
      </c>
      <c r="AB322" s="32">
        <v>5.16</v>
      </c>
      <c r="AC322" s="32">
        <v>5.2</v>
      </c>
      <c r="AD322" s="32">
        <v>5.53</v>
      </c>
      <c r="AE322" s="32">
        <v>5.64</v>
      </c>
      <c r="AF322" s="32">
        <v>5.36</v>
      </c>
      <c r="AG322" s="38">
        <v>0.49843738266747367</v>
      </c>
      <c r="AI322" s="32">
        <v>10.740334358061229</v>
      </c>
      <c r="AJ322" s="38">
        <v>6.2103535077998684</v>
      </c>
      <c r="AL322" s="33">
        <v>0.88232746286228303</v>
      </c>
      <c r="AM322" s="33">
        <v>1.1290380857589728</v>
      </c>
      <c r="AO322" s="34">
        <f>VLOOKUP($A322,'Annual_Prices-Nominal'!$A$4:$CH$39,MATCH('Forecast-Peak_OffPeak-Nominal'!AO$3,'Annual_Prices-Nominal'!$A$3:$CH$3,0),FALSE)</f>
        <v>2</v>
      </c>
      <c r="AP322" s="35">
        <f>VLOOKUP($A322,'Annual_Prices-Nominal'!$A$4:$CH$39,MATCH('Forecast-Peak_OffPeak-Nominal'!AP$3,'Annual_Prices-Nominal'!$A$3:$CH$3,0),FALSE)</f>
        <v>2</v>
      </c>
      <c r="AQ322" s="36">
        <f>IF(AND(MONTH($B322)&gt;=5,MONTH($B322)&lt;=9),VLOOKUP($A322,'Annual_Prices-Nominal'!$A$1:$AQ$39,MATCH('Forecast-Peak_OffPeak-Nominal'!AQ$2,'Annual_Prices-Nominal'!$A$2:$AQ$2,0),FALSE),0)</f>
        <v>365</v>
      </c>
      <c r="AR322" s="37">
        <f>IF(AND(MONTH($B322)&gt;=5,MONTH($B322)&lt;=9),VLOOKUP($A322,'Annual_Prices-Nominal'!$A$1:$AQ$39,MATCH('Forecast-Peak_OffPeak-Nominal'!AR$2,'Annual_Prices-Nominal'!$A$2:$AQ$2,0),FALSE),0)</f>
        <v>2500</v>
      </c>
      <c r="AT322" s="83">
        <f>VLOOKUP($A322,'Annual_Prices-Nominal'!$A$4:$CH$39,MATCH('Forecast-Peak_OffPeak-Nominal'!AT$3,'Annual_Prices-Nominal'!$A$3:$CH$3,0),FALSE)</f>
        <v>39.89</v>
      </c>
      <c r="AU322" s="38">
        <f>VLOOKUP($A322,'Annual_Prices-Nominal'!$A$4:$CH$39,MATCH('Forecast-Peak_OffPeak-Nominal'!AU$3,'Annual_Prices-Nominal'!$A$3:$CH$3,0),FALSE)</f>
        <v>39.89</v>
      </c>
      <c r="AV322" s="38">
        <f>VLOOKUP($A322,'Annual_Prices-Nominal'!$A$4:$CH$39,MATCH('Forecast-Peak_OffPeak-Nominal'!AV$3,'Annual_Prices-Nominal'!$A$3:$CH$3,0),FALSE)</f>
        <v>0</v>
      </c>
      <c r="AX322" s="31">
        <f t="shared" si="40"/>
        <v>12.616746124031009</v>
      </c>
      <c r="AY322" s="32">
        <f t="shared" si="41"/>
        <v>14.346472014925373</v>
      </c>
      <c r="AZ322" s="32">
        <f t="shared" si="42"/>
        <v>14.925539179104476</v>
      </c>
      <c r="BA322" s="32">
        <f t="shared" si="43"/>
        <v>7.8226950354609928</v>
      </c>
      <c r="BB322" s="32">
        <f t="shared" si="44"/>
        <v>7.6578014184397167</v>
      </c>
      <c r="BC322" s="38">
        <f t="shared" si="45"/>
        <v>7.8408679927667269</v>
      </c>
      <c r="BE322" s="60">
        <v>292.49678794082968</v>
      </c>
      <c r="BF322" s="38">
        <v>388.58347186228121</v>
      </c>
      <c r="BH322" s="31">
        <f>VLOOKUP($A322,'Annual_Prices-Nominal'!$A:$CA,MATCH(BH$3,'Annual_Prices-Nominal'!$A$3:$CA$3,0),0)</f>
        <v>44</v>
      </c>
      <c r="BI322" s="31">
        <f>VLOOKUP($A322,'Annual_Prices-Nominal'!$A:$CA,MATCH(BI$3,'Annual_Prices-Nominal'!$A$3:$CA$3,0),0)</f>
        <v>0</v>
      </c>
      <c r="BJ322" s="32">
        <f>VLOOKUP($A322,'Annual_Prices-Nominal'!$A:$CA,MATCH(BJ$3,'Annual_Prices-Nominal'!$A$3:$CA$3,0),0)</f>
        <v>0</v>
      </c>
      <c r="BK322" s="32">
        <f>VLOOKUP($A322,'Annual_Prices-Nominal'!$A:$CA,MATCH(BK$3,'Annual_Prices-Nominal'!$A$3:$CA$3,0),0)</f>
        <v>16.524999999999977</v>
      </c>
      <c r="BL322" s="32">
        <f>VLOOKUP($A322,'Annual_Prices-Nominal'!$A:$CA,MATCH(BL$3,'Annual_Prices-Nominal'!$A$3:$CA$3,0),0)</f>
        <v>16.524999999999977</v>
      </c>
      <c r="BM322" s="32">
        <f>VLOOKUP($A322,'Annual_Prices-Nominal'!$A:$CA,MATCH(BM$3,'Annual_Prices-Nominal'!$A$3:$CA$3,0),0)</f>
        <v>4.9499999999999886</v>
      </c>
      <c r="BN322" s="32">
        <f>VLOOKUP($A322,'Annual_Prices-Nominal'!$A:$CA,MATCH(BN$3,'Annual_Prices-Nominal'!$A$3:$CA$3,0),0)</f>
        <v>4.9499999999999886</v>
      </c>
      <c r="BO322" s="32">
        <f>VLOOKUP($A322,'Annual_Prices-Nominal'!$A:$CA,MATCH(BO$3,'Annual_Prices-Nominal'!$A$3:$CA$3,0),0)</f>
        <v>4.9499999999999886</v>
      </c>
      <c r="BP322" s="32">
        <f>VLOOKUP($A322,'Annual_Prices-Nominal'!$A:$CA,MATCH(BP$3,'Annual_Prices-Nominal'!$A$3:$CA$3,0),0)</f>
        <v>4.9499999999999886</v>
      </c>
      <c r="BQ322" s="32">
        <f>VLOOKUP($A322,'Annual_Prices-Nominal'!$A:$CA,MATCH(BQ$3,'Annual_Prices-Nominal'!$A$3:$CA$3,0),0)</f>
        <v>16.524999999999977</v>
      </c>
      <c r="BR322" s="32">
        <f>VLOOKUP($A322,'Annual_Prices-Nominal'!$A:$CA,MATCH(BR$3,'Annual_Prices-Nominal'!$A$3:$CA$3,0),0)</f>
        <v>26.450000000000045</v>
      </c>
      <c r="BS322" s="32">
        <f>VLOOKUP($A322,'Annual_Prices-Nominal'!$A:$CA,MATCH(BS$3,'Annual_Prices-Nominal'!$A$3:$CA$3,0),0)</f>
        <v>24.782500000000027</v>
      </c>
      <c r="BT322" s="32">
        <f>VLOOKUP($A322,'Annual_Prices-Nominal'!$A:$CA,MATCH(BT$3,'Annual_Prices-Nominal'!$A$3:$CA$3,0),0)</f>
        <v>19.832499999999982</v>
      </c>
      <c r="BU322" s="32">
        <f>VLOOKUP($A322,'Annual_Prices-Nominal'!$A:$CA,MATCH(BU$3,'Annual_Prices-Nominal'!$A$3:$CA$3,0),0)</f>
        <v>19.832499999999982</v>
      </c>
      <c r="BV322" s="32">
        <f>VLOOKUP($A322,'Annual_Prices-Nominal'!$A:$CA,MATCH(BV$3,'Annual_Prices-Nominal'!$A$3:$CA$3,0),0)</f>
        <v>19.832499999999982</v>
      </c>
      <c r="BW322" s="32">
        <f>VLOOKUP($A322,'Annual_Prices-Nominal'!$A:$CA,MATCH(BW$3,'Annual_Prices-Nominal'!$A$3:$CA$3,0),0)</f>
        <v>19.454999999999927</v>
      </c>
      <c r="BX322" s="32">
        <f>VLOOKUP($A322,'Annual_Prices-Nominal'!$A:$CA,MATCH(BX$3,'Annual_Prices-Nominal'!$A$3:$CA$3,0),0)</f>
        <v>0</v>
      </c>
      <c r="BY322" s="32">
        <f>VLOOKUP($A322,'Annual_Prices-Nominal'!$A:$CA,MATCH(BY$3,'Annual_Prices-Nominal'!$A$3:$CA$3,0),0)</f>
        <v>4.9499999999999886</v>
      </c>
      <c r="BZ322" s="32">
        <f>VLOOKUP($A322,'Annual_Prices-Nominal'!$A:$CA,MATCH(BZ$3,'Annual_Prices-Nominal'!$A$3:$CA$3,0),0)</f>
        <v>4.9499999999999886</v>
      </c>
      <c r="CA322" s="32">
        <f>VLOOKUP($A322,'Annual_Prices-Nominal'!$A:$CA,MATCH(CA$3,'Annual_Prices-Nominal'!$A$3:$CA$3,0),0)</f>
        <v>4.937107750000024</v>
      </c>
      <c r="CB322" s="38">
        <f>VLOOKUP($A322,'Annual_Prices-Nominal'!$A:$CA,MATCH(CB$3,'Annual_Prices-Nominal'!$A$3:$CA$3,0),0)</f>
        <v>0</v>
      </c>
      <c r="CD322" s="39">
        <f>VLOOKUP($A322,GDP!$A$8:$D$50,3,0)</f>
        <v>2.0408713047797976E-2</v>
      </c>
    </row>
    <row r="323" spans="1:82" ht="14.4" x14ac:dyDescent="0.3">
      <c r="A323" s="23">
        <f t="shared" si="46"/>
        <v>2049</v>
      </c>
      <c r="B323" s="27">
        <f t="shared" si="47"/>
        <v>54636</v>
      </c>
      <c r="C323" s="31">
        <v>58.163249999999998</v>
      </c>
      <c r="D323" s="32">
        <v>49.54712</v>
      </c>
      <c r="E323" s="32">
        <v>62.62032</v>
      </c>
      <c r="F323" s="32">
        <v>54.259030000000003</v>
      </c>
      <c r="G323" s="32">
        <v>64.619609999999994</v>
      </c>
      <c r="H323" s="32">
        <v>54.60577</v>
      </c>
      <c r="I323" s="32">
        <v>42.78</v>
      </c>
      <c r="J323" s="32">
        <v>42.63</v>
      </c>
      <c r="K323" s="32">
        <v>41.94</v>
      </c>
      <c r="L323" s="32">
        <v>42.21</v>
      </c>
      <c r="M323" s="32">
        <v>42.44</v>
      </c>
      <c r="N323" s="32">
        <v>42.82</v>
      </c>
      <c r="P323" s="32">
        <f>VLOOKUP($A323,'Annual_Prices-Nominal'!$A$4:$X$39,MATCH('Forecast-Peak_OffPeak-Nominal'!P$3,'Annual_Prices-Nominal'!$A$3:$X$3,0),FALSE)</f>
        <v>195.494</v>
      </c>
      <c r="Q323" s="32">
        <f>VLOOKUP($A323,'Annual_Prices-Nominal'!$A$4:$X$39,MATCH('Forecast-Peak_OffPeak-Nominal'!Q$3,'Annual_Prices-Nominal'!$A$3:$X$3,0),FALSE)</f>
        <v>197.15</v>
      </c>
      <c r="R323" s="32">
        <f>VLOOKUP($A323,'Annual_Prices-Nominal'!$A$4:$X$39,MATCH('Forecast-Peak_OffPeak-Nominal'!R$3,'Annual_Prices-Nominal'!$A$3:$X$3,0),FALSE)</f>
        <v>193.63</v>
      </c>
      <c r="S323" s="32">
        <f>VLOOKUP($A323,'Annual_Prices-Nominal'!$A$4:$X$39,MATCH('Forecast-Peak_OffPeak-Nominal'!S$3,'Annual_Prices-Nominal'!$A$3:$X$3,0),FALSE)</f>
        <v>192.69</v>
      </c>
      <c r="T323" s="32">
        <f>VLOOKUP($A323,'Annual_Prices-Nominal'!$A$4:$X$39,MATCH('Forecast-Peak_OffPeak-Nominal'!T$3,'Annual_Prices-Nominal'!$A$3:$X$3,0),FALSE)</f>
        <v>63.376379857181327</v>
      </c>
      <c r="U323" s="32">
        <f>VLOOKUP($A323,'Annual_Prices-Nominal'!$A$4:$X$39,MATCH('Forecast-Peak_OffPeak-Nominal'!U$3,'Annual_Prices-Nominal'!$A$3:$X$3,0),FALSE)</f>
        <v>72.53</v>
      </c>
      <c r="V323" s="32">
        <f>VLOOKUP($A323,'Annual_Prices-Nominal'!$A$4:$X$39,MATCH('Forecast-Peak_OffPeak-Nominal'!V$3,'Annual_Prices-Nominal'!$A$3:$X$3,0),FALSE)</f>
        <v>63.514330434782607</v>
      </c>
      <c r="W323" s="32">
        <f>VLOOKUP($A323,'Annual_Prices-Nominal'!$A$4:$X$39,MATCH('Forecast-Peak_OffPeak-Nominal'!W$3,'Annual_Prices-Nominal'!$A$3:$X$3,0),FALSE)</f>
        <v>28.05</v>
      </c>
      <c r="X323" s="32">
        <f>VLOOKUP($A323,'Annual_Prices-Nominal'!$A$4:$X$39,MATCH('Forecast-Peak_OffPeak-Nominal'!X$3,'Annual_Prices-Nominal'!$A$3:$X$3,0),FALSE)</f>
        <v>24.05</v>
      </c>
      <c r="Y323" s="38">
        <f>VLOOKUP($A323,'Annual_Prices-Nominal'!$A$4:$X$39,MATCH('Forecast-Peak_OffPeak-Nominal'!Y$3,'Annual_Prices-Nominal'!$A$3:$X$3,0),FALSE)</f>
        <v>58.162297872340432</v>
      </c>
      <c r="AA323" s="31">
        <v>5.58</v>
      </c>
      <c r="AB323" s="32">
        <v>5.21</v>
      </c>
      <c r="AC323" s="32">
        <v>5.2</v>
      </c>
      <c r="AD323" s="32">
        <v>5.58</v>
      </c>
      <c r="AE323" s="32">
        <v>5.58</v>
      </c>
      <c r="AF323" s="32">
        <v>5.31</v>
      </c>
      <c r="AG323" s="38">
        <v>0.49843738266747367</v>
      </c>
      <c r="AI323" s="32">
        <v>10.670366690452891</v>
      </c>
      <c r="AJ323" s="38">
        <v>6.140385840191529</v>
      </c>
      <c r="AL323" s="33">
        <v>0.891524331366922</v>
      </c>
      <c r="AM323" s="33">
        <v>1.1382349542636117</v>
      </c>
      <c r="AO323" s="34">
        <f>VLOOKUP($A323,'Annual_Prices-Nominal'!$A$4:$CH$39,MATCH('Forecast-Peak_OffPeak-Nominal'!AO$3,'Annual_Prices-Nominal'!$A$3:$CH$3,0),FALSE)</f>
        <v>2</v>
      </c>
      <c r="AP323" s="35">
        <f>VLOOKUP($A323,'Annual_Prices-Nominal'!$A$4:$CH$39,MATCH('Forecast-Peak_OffPeak-Nominal'!AP$3,'Annual_Prices-Nominal'!$A$3:$CH$3,0),FALSE)</f>
        <v>2</v>
      </c>
      <c r="AQ323" s="36">
        <f>IF(AND(MONTH($B323)&gt;=5,MONTH($B323)&lt;=9),VLOOKUP($A323,'Annual_Prices-Nominal'!$A$1:$AQ$39,MATCH('Forecast-Peak_OffPeak-Nominal'!AQ$2,'Annual_Prices-Nominal'!$A$2:$AQ$2,0),FALSE),0)</f>
        <v>365</v>
      </c>
      <c r="AR323" s="37">
        <f>IF(AND(MONTH($B323)&gt;=5,MONTH($B323)&lt;=9),VLOOKUP($A323,'Annual_Prices-Nominal'!$A$1:$AQ$39,MATCH('Forecast-Peak_OffPeak-Nominal'!AR$2,'Annual_Prices-Nominal'!$A$2:$AQ$2,0),FALSE),0)</f>
        <v>2500</v>
      </c>
      <c r="AT323" s="83">
        <f>VLOOKUP($A323,'Annual_Prices-Nominal'!$A$4:$CH$39,MATCH('Forecast-Peak_OffPeak-Nominal'!AT$3,'Annual_Prices-Nominal'!$A$3:$CH$3,0),FALSE)</f>
        <v>39.89</v>
      </c>
      <c r="AU323" s="38">
        <f>VLOOKUP($A323,'Annual_Prices-Nominal'!$A$4:$CH$39,MATCH('Forecast-Peak_OffPeak-Nominal'!AU$3,'Annual_Prices-Nominal'!$A$3:$CH$3,0),FALSE)</f>
        <v>39.89</v>
      </c>
      <c r="AV323" s="38">
        <f>VLOOKUP($A323,'Annual_Prices-Nominal'!$A$4:$CH$39,MATCH('Forecast-Peak_OffPeak-Nominal'!AV$3,'Annual_Prices-Nominal'!$A$3:$CH$3,0),FALSE)</f>
        <v>0</v>
      </c>
      <c r="AX323" s="31">
        <f t="shared" si="40"/>
        <v>11.16377159309021</v>
      </c>
      <c r="AY323" s="32">
        <f t="shared" si="41"/>
        <v>11.792903954802261</v>
      </c>
      <c r="AZ323" s="32">
        <f t="shared" si="42"/>
        <v>12.169418079096046</v>
      </c>
      <c r="BA323" s="32">
        <f t="shared" si="43"/>
        <v>7.666666666666667</v>
      </c>
      <c r="BB323" s="32">
        <f t="shared" si="44"/>
        <v>7.5161290322580641</v>
      </c>
      <c r="BC323" s="38">
        <f t="shared" si="45"/>
        <v>7.6057347670250888</v>
      </c>
      <c r="BE323" s="60">
        <v>292.49678794082968</v>
      </c>
      <c r="BF323" s="38">
        <v>388.58347186228121</v>
      </c>
      <c r="BH323" s="31">
        <f>VLOOKUP($A323,'Annual_Prices-Nominal'!$A:$CA,MATCH(BH$3,'Annual_Prices-Nominal'!$A$3:$CA$3,0),0)</f>
        <v>44</v>
      </c>
      <c r="BI323" s="31">
        <f>VLOOKUP($A323,'Annual_Prices-Nominal'!$A:$CA,MATCH(BI$3,'Annual_Prices-Nominal'!$A$3:$CA$3,0),0)</f>
        <v>0</v>
      </c>
      <c r="BJ323" s="32">
        <f>VLOOKUP($A323,'Annual_Prices-Nominal'!$A:$CA,MATCH(BJ$3,'Annual_Prices-Nominal'!$A$3:$CA$3,0),0)</f>
        <v>0</v>
      </c>
      <c r="BK323" s="32">
        <f>VLOOKUP($A323,'Annual_Prices-Nominal'!$A:$CA,MATCH(BK$3,'Annual_Prices-Nominal'!$A$3:$CA$3,0),0)</f>
        <v>16.524999999999977</v>
      </c>
      <c r="BL323" s="32">
        <f>VLOOKUP($A323,'Annual_Prices-Nominal'!$A:$CA,MATCH(BL$3,'Annual_Prices-Nominal'!$A$3:$CA$3,0),0)</f>
        <v>16.524999999999977</v>
      </c>
      <c r="BM323" s="32">
        <f>VLOOKUP($A323,'Annual_Prices-Nominal'!$A:$CA,MATCH(BM$3,'Annual_Prices-Nominal'!$A$3:$CA$3,0),0)</f>
        <v>4.9499999999999886</v>
      </c>
      <c r="BN323" s="32">
        <f>VLOOKUP($A323,'Annual_Prices-Nominal'!$A:$CA,MATCH(BN$3,'Annual_Prices-Nominal'!$A$3:$CA$3,0),0)</f>
        <v>4.9499999999999886</v>
      </c>
      <c r="BO323" s="32">
        <f>VLOOKUP($A323,'Annual_Prices-Nominal'!$A:$CA,MATCH(BO$3,'Annual_Prices-Nominal'!$A$3:$CA$3,0),0)</f>
        <v>4.9499999999999886</v>
      </c>
      <c r="BP323" s="32">
        <f>VLOOKUP($A323,'Annual_Prices-Nominal'!$A:$CA,MATCH(BP$3,'Annual_Prices-Nominal'!$A$3:$CA$3,0),0)</f>
        <v>4.9499999999999886</v>
      </c>
      <c r="BQ323" s="32">
        <f>VLOOKUP($A323,'Annual_Prices-Nominal'!$A:$CA,MATCH(BQ$3,'Annual_Prices-Nominal'!$A$3:$CA$3,0),0)</f>
        <v>16.524999999999977</v>
      </c>
      <c r="BR323" s="32">
        <f>VLOOKUP($A323,'Annual_Prices-Nominal'!$A:$CA,MATCH(BR$3,'Annual_Prices-Nominal'!$A$3:$CA$3,0),0)</f>
        <v>26.450000000000045</v>
      </c>
      <c r="BS323" s="32">
        <f>VLOOKUP($A323,'Annual_Prices-Nominal'!$A:$CA,MATCH(BS$3,'Annual_Prices-Nominal'!$A$3:$CA$3,0),0)</f>
        <v>24.782500000000027</v>
      </c>
      <c r="BT323" s="32">
        <f>VLOOKUP($A323,'Annual_Prices-Nominal'!$A:$CA,MATCH(BT$3,'Annual_Prices-Nominal'!$A$3:$CA$3,0),0)</f>
        <v>19.832499999999982</v>
      </c>
      <c r="BU323" s="32">
        <f>VLOOKUP($A323,'Annual_Prices-Nominal'!$A:$CA,MATCH(BU$3,'Annual_Prices-Nominal'!$A$3:$CA$3,0),0)</f>
        <v>19.832499999999982</v>
      </c>
      <c r="BV323" s="32">
        <f>VLOOKUP($A323,'Annual_Prices-Nominal'!$A:$CA,MATCH(BV$3,'Annual_Prices-Nominal'!$A$3:$CA$3,0),0)</f>
        <v>19.832499999999982</v>
      </c>
      <c r="BW323" s="32">
        <f>VLOOKUP($A323,'Annual_Prices-Nominal'!$A:$CA,MATCH(BW$3,'Annual_Prices-Nominal'!$A$3:$CA$3,0),0)</f>
        <v>19.454999999999927</v>
      </c>
      <c r="BX323" s="32">
        <f>VLOOKUP($A323,'Annual_Prices-Nominal'!$A:$CA,MATCH(BX$3,'Annual_Prices-Nominal'!$A$3:$CA$3,0),0)</f>
        <v>0</v>
      </c>
      <c r="BY323" s="32">
        <f>VLOOKUP($A323,'Annual_Prices-Nominal'!$A:$CA,MATCH(BY$3,'Annual_Prices-Nominal'!$A$3:$CA$3,0),0)</f>
        <v>4.9499999999999886</v>
      </c>
      <c r="BZ323" s="32">
        <f>VLOOKUP($A323,'Annual_Prices-Nominal'!$A:$CA,MATCH(BZ$3,'Annual_Prices-Nominal'!$A$3:$CA$3,0),0)</f>
        <v>4.9499999999999886</v>
      </c>
      <c r="CA323" s="32">
        <f>VLOOKUP($A323,'Annual_Prices-Nominal'!$A:$CA,MATCH(CA$3,'Annual_Prices-Nominal'!$A$3:$CA$3,0),0)</f>
        <v>4.937107750000024</v>
      </c>
      <c r="CB323" s="38">
        <f>VLOOKUP($A323,'Annual_Prices-Nominal'!$A:$CA,MATCH(CB$3,'Annual_Prices-Nominal'!$A$3:$CA$3,0),0)</f>
        <v>0</v>
      </c>
      <c r="CD323" s="39">
        <f>VLOOKUP($A323,GDP!$A$8:$D$50,3,0)</f>
        <v>2.0408713047797976E-2</v>
      </c>
    </row>
    <row r="324" spans="1:82" ht="14.4" x14ac:dyDescent="0.3">
      <c r="A324" s="23">
        <f t="shared" si="46"/>
        <v>2049</v>
      </c>
      <c r="B324" s="27">
        <f t="shared" si="47"/>
        <v>54667</v>
      </c>
      <c r="C324" s="31">
        <v>52.248330000000003</v>
      </c>
      <c r="D324" s="32">
        <v>46.710659999999997</v>
      </c>
      <c r="E324" s="32">
        <v>59.782229999999998</v>
      </c>
      <c r="F324" s="32">
        <v>54.179929999999999</v>
      </c>
      <c r="G324" s="32">
        <v>60.494729999999997</v>
      </c>
      <c r="H324" s="32">
        <v>53.265470000000001</v>
      </c>
      <c r="I324" s="32">
        <v>45.04</v>
      </c>
      <c r="J324" s="32">
        <v>43.21</v>
      </c>
      <c r="K324" s="32">
        <v>44.57</v>
      </c>
      <c r="L324" s="32">
        <v>42.96</v>
      </c>
      <c r="M324" s="32">
        <v>44.39</v>
      </c>
      <c r="N324" s="32">
        <v>42.73</v>
      </c>
      <c r="P324" s="32">
        <f>VLOOKUP($A324,'Annual_Prices-Nominal'!$A$4:$X$39,MATCH('Forecast-Peak_OffPeak-Nominal'!P$3,'Annual_Prices-Nominal'!$A$3:$X$3,0),FALSE)</f>
        <v>195.494</v>
      </c>
      <c r="Q324" s="32">
        <f>VLOOKUP($A324,'Annual_Prices-Nominal'!$A$4:$X$39,MATCH('Forecast-Peak_OffPeak-Nominal'!Q$3,'Annual_Prices-Nominal'!$A$3:$X$3,0),FALSE)</f>
        <v>197.15</v>
      </c>
      <c r="R324" s="32">
        <f>VLOOKUP($A324,'Annual_Prices-Nominal'!$A$4:$X$39,MATCH('Forecast-Peak_OffPeak-Nominal'!R$3,'Annual_Prices-Nominal'!$A$3:$X$3,0),FALSE)</f>
        <v>193.63</v>
      </c>
      <c r="S324" s="32">
        <f>VLOOKUP($A324,'Annual_Prices-Nominal'!$A$4:$X$39,MATCH('Forecast-Peak_OffPeak-Nominal'!S$3,'Annual_Prices-Nominal'!$A$3:$X$3,0),FALSE)</f>
        <v>192.69</v>
      </c>
      <c r="T324" s="32">
        <f>VLOOKUP($A324,'Annual_Prices-Nominal'!$A$4:$X$39,MATCH('Forecast-Peak_OffPeak-Nominal'!T$3,'Annual_Prices-Nominal'!$A$3:$X$3,0),FALSE)</f>
        <v>63.376379857181327</v>
      </c>
      <c r="U324" s="32">
        <f>VLOOKUP($A324,'Annual_Prices-Nominal'!$A$4:$X$39,MATCH('Forecast-Peak_OffPeak-Nominal'!U$3,'Annual_Prices-Nominal'!$A$3:$X$3,0),FALSE)</f>
        <v>72.53</v>
      </c>
      <c r="V324" s="32">
        <f>VLOOKUP($A324,'Annual_Prices-Nominal'!$A$4:$X$39,MATCH('Forecast-Peak_OffPeak-Nominal'!V$3,'Annual_Prices-Nominal'!$A$3:$X$3,0),FALSE)</f>
        <v>63.514330434782607</v>
      </c>
      <c r="W324" s="32">
        <f>VLOOKUP($A324,'Annual_Prices-Nominal'!$A$4:$X$39,MATCH('Forecast-Peak_OffPeak-Nominal'!W$3,'Annual_Prices-Nominal'!$A$3:$X$3,0),FALSE)</f>
        <v>28.05</v>
      </c>
      <c r="X324" s="32">
        <f>VLOOKUP($A324,'Annual_Prices-Nominal'!$A$4:$X$39,MATCH('Forecast-Peak_OffPeak-Nominal'!X$3,'Annual_Prices-Nominal'!$A$3:$X$3,0),FALSE)</f>
        <v>24.05</v>
      </c>
      <c r="Y324" s="38">
        <f>VLOOKUP($A324,'Annual_Prices-Nominal'!$A$4:$X$39,MATCH('Forecast-Peak_OffPeak-Nominal'!Y$3,'Annual_Prices-Nominal'!$A$3:$X$3,0),FALSE)</f>
        <v>58.162297872340432</v>
      </c>
      <c r="AA324" s="31">
        <v>5.59</v>
      </c>
      <c r="AB324" s="32">
        <v>5.23</v>
      </c>
      <c r="AC324" s="32">
        <v>5.21</v>
      </c>
      <c r="AD324" s="32">
        <v>5.6</v>
      </c>
      <c r="AE324" s="32">
        <v>5.59</v>
      </c>
      <c r="AF324" s="32">
        <v>5.29</v>
      </c>
      <c r="AG324" s="38">
        <v>0.49843738266747367</v>
      </c>
      <c r="AI324" s="32">
        <v>10.679037643988581</v>
      </c>
      <c r="AJ324" s="38">
        <v>6.1490567937272189</v>
      </c>
      <c r="AL324" s="33">
        <v>0.8985376161192038</v>
      </c>
      <c r="AM324" s="33">
        <v>1.1452482390158936</v>
      </c>
      <c r="AO324" s="34">
        <f>VLOOKUP($A324,'Annual_Prices-Nominal'!$A$4:$CH$39,MATCH('Forecast-Peak_OffPeak-Nominal'!AO$3,'Annual_Prices-Nominal'!$A$3:$CH$3,0),FALSE)</f>
        <v>2</v>
      </c>
      <c r="AP324" s="35">
        <f>VLOOKUP($A324,'Annual_Prices-Nominal'!$A$4:$CH$39,MATCH('Forecast-Peak_OffPeak-Nominal'!AP$3,'Annual_Prices-Nominal'!$A$3:$CH$3,0),FALSE)</f>
        <v>2</v>
      </c>
      <c r="AQ324" s="36">
        <f>IF(AND(MONTH($B324)&gt;=5,MONTH($B324)&lt;=9),VLOOKUP($A324,'Annual_Prices-Nominal'!$A$1:$AQ$39,MATCH('Forecast-Peak_OffPeak-Nominal'!AQ$2,'Annual_Prices-Nominal'!$A$2:$AQ$2,0),FALSE),0)</f>
        <v>365</v>
      </c>
      <c r="AR324" s="37">
        <f>IF(AND(MONTH($B324)&gt;=5,MONTH($B324)&lt;=9),VLOOKUP($A324,'Annual_Prices-Nominal'!$A$1:$AQ$39,MATCH('Forecast-Peak_OffPeak-Nominal'!AR$2,'Annual_Prices-Nominal'!$A$2:$AQ$2,0),FALSE),0)</f>
        <v>2500</v>
      </c>
      <c r="AT324" s="83">
        <f>VLOOKUP($A324,'Annual_Prices-Nominal'!$A$4:$CH$39,MATCH('Forecast-Peak_OffPeak-Nominal'!AT$3,'Annual_Prices-Nominal'!$A$3:$CH$3,0),FALSE)</f>
        <v>39.89</v>
      </c>
      <c r="AU324" s="38">
        <f>VLOOKUP($A324,'Annual_Prices-Nominal'!$A$4:$CH$39,MATCH('Forecast-Peak_OffPeak-Nominal'!AU$3,'Annual_Prices-Nominal'!$A$3:$CH$3,0),FALSE)</f>
        <v>39.89</v>
      </c>
      <c r="AV324" s="38">
        <f>VLOOKUP($A324,'Annual_Prices-Nominal'!$A$4:$CH$39,MATCH('Forecast-Peak_OffPeak-Nominal'!AV$3,'Annual_Prices-Nominal'!$A$3:$CH$3,0),FALSE)</f>
        <v>0</v>
      </c>
      <c r="AX324" s="31">
        <f t="shared" si="40"/>
        <v>9.9901204588910133</v>
      </c>
      <c r="AY324" s="32">
        <f t="shared" si="41"/>
        <v>11.300988657844989</v>
      </c>
      <c r="AZ324" s="32">
        <f t="shared" si="42"/>
        <v>11.43567674858223</v>
      </c>
      <c r="BA324" s="32">
        <f t="shared" si="43"/>
        <v>8.0572450805008948</v>
      </c>
      <c r="BB324" s="32">
        <f t="shared" si="44"/>
        <v>7.9731663685152059</v>
      </c>
      <c r="BC324" s="38">
        <f t="shared" si="45"/>
        <v>7.9267857142857148</v>
      </c>
      <c r="BE324" s="60">
        <v>292.49678794082968</v>
      </c>
      <c r="BF324" s="38">
        <v>388.58347186228121</v>
      </c>
      <c r="BH324" s="31">
        <f>VLOOKUP($A324,'Annual_Prices-Nominal'!$A:$CA,MATCH(BH$3,'Annual_Prices-Nominal'!$A$3:$CA$3,0),0)</f>
        <v>44</v>
      </c>
      <c r="BI324" s="31">
        <f>VLOOKUP($A324,'Annual_Prices-Nominal'!$A:$CA,MATCH(BI$3,'Annual_Prices-Nominal'!$A$3:$CA$3,0),0)</f>
        <v>0</v>
      </c>
      <c r="BJ324" s="32">
        <f>VLOOKUP($A324,'Annual_Prices-Nominal'!$A:$CA,MATCH(BJ$3,'Annual_Prices-Nominal'!$A$3:$CA$3,0),0)</f>
        <v>0</v>
      </c>
      <c r="BK324" s="32">
        <f>VLOOKUP($A324,'Annual_Prices-Nominal'!$A:$CA,MATCH(BK$3,'Annual_Prices-Nominal'!$A$3:$CA$3,0),0)</f>
        <v>16.524999999999977</v>
      </c>
      <c r="BL324" s="32">
        <f>VLOOKUP($A324,'Annual_Prices-Nominal'!$A:$CA,MATCH(BL$3,'Annual_Prices-Nominal'!$A$3:$CA$3,0),0)</f>
        <v>16.524999999999977</v>
      </c>
      <c r="BM324" s="32">
        <f>VLOOKUP($A324,'Annual_Prices-Nominal'!$A:$CA,MATCH(BM$3,'Annual_Prices-Nominal'!$A$3:$CA$3,0),0)</f>
        <v>4.9499999999999886</v>
      </c>
      <c r="BN324" s="32">
        <f>VLOOKUP($A324,'Annual_Prices-Nominal'!$A:$CA,MATCH(BN$3,'Annual_Prices-Nominal'!$A$3:$CA$3,0),0)</f>
        <v>4.9499999999999886</v>
      </c>
      <c r="BO324" s="32">
        <f>VLOOKUP($A324,'Annual_Prices-Nominal'!$A:$CA,MATCH(BO$3,'Annual_Prices-Nominal'!$A$3:$CA$3,0),0)</f>
        <v>4.9499999999999886</v>
      </c>
      <c r="BP324" s="32">
        <f>VLOOKUP($A324,'Annual_Prices-Nominal'!$A:$CA,MATCH(BP$3,'Annual_Prices-Nominal'!$A$3:$CA$3,0),0)</f>
        <v>4.9499999999999886</v>
      </c>
      <c r="BQ324" s="32">
        <f>VLOOKUP($A324,'Annual_Prices-Nominal'!$A:$CA,MATCH(BQ$3,'Annual_Prices-Nominal'!$A$3:$CA$3,0),0)</f>
        <v>16.524999999999977</v>
      </c>
      <c r="BR324" s="32">
        <f>VLOOKUP($A324,'Annual_Prices-Nominal'!$A:$CA,MATCH(BR$3,'Annual_Prices-Nominal'!$A$3:$CA$3,0),0)</f>
        <v>26.450000000000045</v>
      </c>
      <c r="BS324" s="32">
        <f>VLOOKUP($A324,'Annual_Prices-Nominal'!$A:$CA,MATCH(BS$3,'Annual_Prices-Nominal'!$A$3:$CA$3,0),0)</f>
        <v>24.782500000000027</v>
      </c>
      <c r="BT324" s="32">
        <f>VLOOKUP($A324,'Annual_Prices-Nominal'!$A:$CA,MATCH(BT$3,'Annual_Prices-Nominal'!$A$3:$CA$3,0),0)</f>
        <v>19.832499999999982</v>
      </c>
      <c r="BU324" s="32">
        <f>VLOOKUP($A324,'Annual_Prices-Nominal'!$A:$CA,MATCH(BU$3,'Annual_Prices-Nominal'!$A$3:$CA$3,0),0)</f>
        <v>19.832499999999982</v>
      </c>
      <c r="BV324" s="32">
        <f>VLOOKUP($A324,'Annual_Prices-Nominal'!$A:$CA,MATCH(BV$3,'Annual_Prices-Nominal'!$A$3:$CA$3,0),0)</f>
        <v>19.832499999999982</v>
      </c>
      <c r="BW324" s="32">
        <f>VLOOKUP($A324,'Annual_Prices-Nominal'!$A:$CA,MATCH(BW$3,'Annual_Prices-Nominal'!$A$3:$CA$3,0),0)</f>
        <v>19.454999999999927</v>
      </c>
      <c r="BX324" s="32">
        <f>VLOOKUP($A324,'Annual_Prices-Nominal'!$A:$CA,MATCH(BX$3,'Annual_Prices-Nominal'!$A$3:$CA$3,0),0)</f>
        <v>0</v>
      </c>
      <c r="BY324" s="32">
        <f>VLOOKUP($A324,'Annual_Prices-Nominal'!$A:$CA,MATCH(BY$3,'Annual_Prices-Nominal'!$A$3:$CA$3,0),0)</f>
        <v>4.9499999999999886</v>
      </c>
      <c r="BZ324" s="32">
        <f>VLOOKUP($A324,'Annual_Prices-Nominal'!$A:$CA,MATCH(BZ$3,'Annual_Prices-Nominal'!$A$3:$CA$3,0),0)</f>
        <v>4.9499999999999886</v>
      </c>
      <c r="CA324" s="32">
        <f>VLOOKUP($A324,'Annual_Prices-Nominal'!$A:$CA,MATCH(CA$3,'Annual_Prices-Nominal'!$A$3:$CA$3,0),0)</f>
        <v>4.937107750000024</v>
      </c>
      <c r="CB324" s="38">
        <f>VLOOKUP($A324,'Annual_Prices-Nominal'!$A:$CA,MATCH(CB$3,'Annual_Prices-Nominal'!$A$3:$CA$3,0),0)</f>
        <v>0</v>
      </c>
      <c r="CD324" s="39">
        <f>VLOOKUP($A324,GDP!$A$8:$D$50,3,0)</f>
        <v>2.0408713047797976E-2</v>
      </c>
    </row>
    <row r="325" spans="1:82" ht="14.4" x14ac:dyDescent="0.3">
      <c r="A325" s="23">
        <f t="shared" si="46"/>
        <v>2049</v>
      </c>
      <c r="B325" s="27">
        <f t="shared" si="47"/>
        <v>54697</v>
      </c>
      <c r="C325" s="31">
        <v>46.226739999999999</v>
      </c>
      <c r="D325" s="32">
        <v>43.203569999999999</v>
      </c>
      <c r="E325" s="32">
        <v>49.998159999999999</v>
      </c>
      <c r="F325" s="32">
        <v>47.73321</v>
      </c>
      <c r="G325" s="32">
        <v>51.510730000000002</v>
      </c>
      <c r="H325" s="32">
        <v>47.304040000000001</v>
      </c>
      <c r="I325" s="32">
        <v>40.700000000000003</v>
      </c>
      <c r="J325" s="32">
        <v>42.66</v>
      </c>
      <c r="K325" s="32">
        <v>40.299999999999997</v>
      </c>
      <c r="L325" s="32">
        <v>42.82</v>
      </c>
      <c r="M325" s="32">
        <v>39.97</v>
      </c>
      <c r="N325" s="32">
        <v>42.69</v>
      </c>
      <c r="P325" s="32">
        <f>VLOOKUP($A325,'Annual_Prices-Nominal'!$A$4:$X$39,MATCH('Forecast-Peak_OffPeak-Nominal'!P$3,'Annual_Prices-Nominal'!$A$3:$X$3,0),FALSE)</f>
        <v>195.494</v>
      </c>
      <c r="Q325" s="32">
        <f>VLOOKUP($A325,'Annual_Prices-Nominal'!$A$4:$X$39,MATCH('Forecast-Peak_OffPeak-Nominal'!Q$3,'Annual_Prices-Nominal'!$A$3:$X$3,0),FALSE)</f>
        <v>197.15</v>
      </c>
      <c r="R325" s="32">
        <f>VLOOKUP($A325,'Annual_Prices-Nominal'!$A$4:$X$39,MATCH('Forecast-Peak_OffPeak-Nominal'!R$3,'Annual_Prices-Nominal'!$A$3:$X$3,0),FALSE)</f>
        <v>193.63</v>
      </c>
      <c r="S325" s="32">
        <f>VLOOKUP($A325,'Annual_Prices-Nominal'!$A$4:$X$39,MATCH('Forecast-Peak_OffPeak-Nominal'!S$3,'Annual_Prices-Nominal'!$A$3:$X$3,0),FALSE)</f>
        <v>192.69</v>
      </c>
      <c r="T325" s="32">
        <f>VLOOKUP($A325,'Annual_Prices-Nominal'!$A$4:$X$39,MATCH('Forecast-Peak_OffPeak-Nominal'!T$3,'Annual_Prices-Nominal'!$A$3:$X$3,0),FALSE)</f>
        <v>63.376379857181327</v>
      </c>
      <c r="U325" s="32">
        <f>VLOOKUP($A325,'Annual_Prices-Nominal'!$A$4:$X$39,MATCH('Forecast-Peak_OffPeak-Nominal'!U$3,'Annual_Prices-Nominal'!$A$3:$X$3,0),FALSE)</f>
        <v>72.53</v>
      </c>
      <c r="V325" s="32">
        <f>VLOOKUP($A325,'Annual_Prices-Nominal'!$A$4:$X$39,MATCH('Forecast-Peak_OffPeak-Nominal'!V$3,'Annual_Prices-Nominal'!$A$3:$X$3,0),FALSE)</f>
        <v>63.514330434782607</v>
      </c>
      <c r="W325" s="32">
        <f>VLOOKUP($A325,'Annual_Prices-Nominal'!$A$4:$X$39,MATCH('Forecast-Peak_OffPeak-Nominal'!W$3,'Annual_Prices-Nominal'!$A$3:$X$3,0),FALSE)</f>
        <v>28.05</v>
      </c>
      <c r="X325" s="32">
        <f>VLOOKUP($A325,'Annual_Prices-Nominal'!$A$4:$X$39,MATCH('Forecast-Peak_OffPeak-Nominal'!X$3,'Annual_Prices-Nominal'!$A$3:$X$3,0),FALSE)</f>
        <v>24.05</v>
      </c>
      <c r="Y325" s="38">
        <f>VLOOKUP($A325,'Annual_Prices-Nominal'!$A$4:$X$39,MATCH('Forecast-Peak_OffPeak-Nominal'!Y$3,'Annual_Prices-Nominal'!$A$3:$X$3,0),FALSE)</f>
        <v>58.162297872340432</v>
      </c>
      <c r="AA325" s="31">
        <v>5.64</v>
      </c>
      <c r="AB325" s="32">
        <v>5.26</v>
      </c>
      <c r="AC325" s="32">
        <v>5.21</v>
      </c>
      <c r="AD325" s="32">
        <v>5.63</v>
      </c>
      <c r="AE325" s="32">
        <v>5.64</v>
      </c>
      <c r="AF325" s="32">
        <v>5.45</v>
      </c>
      <c r="AG325" s="38">
        <v>0.49843738266747367</v>
      </c>
      <c r="AI325" s="32">
        <v>10.72644589943472</v>
      </c>
      <c r="AJ325" s="38">
        <v>6.1964650491733586</v>
      </c>
      <c r="AL325" s="33">
        <v>0.88271427927200952</v>
      </c>
      <c r="AM325" s="33">
        <v>1.1294249021686995</v>
      </c>
      <c r="AO325" s="34">
        <f>VLOOKUP($A325,'Annual_Prices-Nominal'!$A$4:$CH$39,MATCH('Forecast-Peak_OffPeak-Nominal'!AO$3,'Annual_Prices-Nominal'!$A$3:$CH$3,0),FALSE)</f>
        <v>2</v>
      </c>
      <c r="AP325" s="35">
        <f>VLOOKUP($A325,'Annual_Prices-Nominal'!$A$4:$CH$39,MATCH('Forecast-Peak_OffPeak-Nominal'!AP$3,'Annual_Prices-Nominal'!$A$3:$CH$3,0),FALSE)</f>
        <v>2</v>
      </c>
      <c r="AQ325" s="36">
        <f>IF(AND(MONTH($B325)&gt;=5,MONTH($B325)&lt;=9),VLOOKUP($A325,'Annual_Prices-Nominal'!$A$1:$AQ$39,MATCH('Forecast-Peak_OffPeak-Nominal'!AQ$2,'Annual_Prices-Nominal'!$A$2:$AQ$2,0),FALSE),0)</f>
        <v>0</v>
      </c>
      <c r="AR325" s="37">
        <f>IF(AND(MONTH($B325)&gt;=5,MONTH($B325)&lt;=9),VLOOKUP($A325,'Annual_Prices-Nominal'!$A$1:$AQ$39,MATCH('Forecast-Peak_OffPeak-Nominal'!AR$2,'Annual_Prices-Nominal'!$A$2:$AQ$2,0),FALSE),0)</f>
        <v>0</v>
      </c>
      <c r="AT325" s="83">
        <f>VLOOKUP($A325,'Annual_Prices-Nominal'!$A$4:$CH$39,MATCH('Forecast-Peak_OffPeak-Nominal'!AT$3,'Annual_Prices-Nominal'!$A$3:$CH$3,0),FALSE)</f>
        <v>39.89</v>
      </c>
      <c r="AU325" s="38">
        <f>VLOOKUP($A325,'Annual_Prices-Nominal'!$A$4:$CH$39,MATCH('Forecast-Peak_OffPeak-Nominal'!AU$3,'Annual_Prices-Nominal'!$A$3:$CH$3,0),FALSE)</f>
        <v>39.89</v>
      </c>
      <c r="AV325" s="38">
        <f>VLOOKUP($A325,'Annual_Prices-Nominal'!$A$4:$CH$39,MATCH('Forecast-Peak_OffPeak-Nominal'!AV$3,'Annual_Prices-Nominal'!$A$3:$CH$3,0),FALSE)</f>
        <v>0</v>
      </c>
      <c r="AX325" s="31">
        <f t="shared" si="40"/>
        <v>8.7883536121673007</v>
      </c>
      <c r="AY325" s="32">
        <f t="shared" si="41"/>
        <v>9.1739743119266048</v>
      </c>
      <c r="AZ325" s="32">
        <f t="shared" si="42"/>
        <v>9.4515100917431187</v>
      </c>
      <c r="BA325" s="32">
        <f>+I325/AE325</f>
        <v>7.2163120567375891</v>
      </c>
      <c r="BB325" s="32">
        <f t="shared" si="44"/>
        <v>7.1453900709219855</v>
      </c>
      <c r="BC325" s="38">
        <f t="shared" si="45"/>
        <v>7.0994671403197156</v>
      </c>
      <c r="BE325" s="60">
        <v>292.49678794082968</v>
      </c>
      <c r="BF325" s="38">
        <v>388.58347186228121</v>
      </c>
      <c r="BH325" s="31">
        <f>VLOOKUP($A325,'Annual_Prices-Nominal'!$A:$CA,MATCH(BH$3,'Annual_Prices-Nominal'!$A$3:$CA$3,0),0)</f>
        <v>44</v>
      </c>
      <c r="BI325" s="31">
        <f>VLOOKUP($A325,'Annual_Prices-Nominal'!$A:$CA,MATCH(BI$3,'Annual_Prices-Nominal'!$A$3:$CA$3,0),0)</f>
        <v>0</v>
      </c>
      <c r="BJ325" s="32">
        <f>VLOOKUP($A325,'Annual_Prices-Nominal'!$A:$CA,MATCH(BJ$3,'Annual_Prices-Nominal'!$A$3:$CA$3,0),0)</f>
        <v>0</v>
      </c>
      <c r="BK325" s="32">
        <f>VLOOKUP($A325,'Annual_Prices-Nominal'!$A:$CA,MATCH(BK$3,'Annual_Prices-Nominal'!$A$3:$CA$3,0),0)</f>
        <v>16.524999999999977</v>
      </c>
      <c r="BL325" s="32">
        <f>VLOOKUP($A325,'Annual_Prices-Nominal'!$A:$CA,MATCH(BL$3,'Annual_Prices-Nominal'!$A$3:$CA$3,0),0)</f>
        <v>16.524999999999977</v>
      </c>
      <c r="BM325" s="32">
        <f>VLOOKUP($A325,'Annual_Prices-Nominal'!$A:$CA,MATCH(BM$3,'Annual_Prices-Nominal'!$A$3:$CA$3,0),0)</f>
        <v>4.9499999999999886</v>
      </c>
      <c r="BN325" s="32">
        <f>VLOOKUP($A325,'Annual_Prices-Nominal'!$A:$CA,MATCH(BN$3,'Annual_Prices-Nominal'!$A$3:$CA$3,0),0)</f>
        <v>4.9499999999999886</v>
      </c>
      <c r="BO325" s="32">
        <f>VLOOKUP($A325,'Annual_Prices-Nominal'!$A:$CA,MATCH(BO$3,'Annual_Prices-Nominal'!$A$3:$CA$3,0),0)</f>
        <v>4.9499999999999886</v>
      </c>
      <c r="BP325" s="32">
        <f>VLOOKUP($A325,'Annual_Prices-Nominal'!$A:$CA,MATCH(BP$3,'Annual_Prices-Nominal'!$A$3:$CA$3,0),0)</f>
        <v>4.9499999999999886</v>
      </c>
      <c r="BQ325" s="32">
        <f>VLOOKUP($A325,'Annual_Prices-Nominal'!$A:$CA,MATCH(BQ$3,'Annual_Prices-Nominal'!$A$3:$CA$3,0),0)</f>
        <v>16.524999999999977</v>
      </c>
      <c r="BR325" s="32">
        <f>VLOOKUP($A325,'Annual_Prices-Nominal'!$A:$CA,MATCH(BR$3,'Annual_Prices-Nominal'!$A$3:$CA$3,0),0)</f>
        <v>26.450000000000045</v>
      </c>
      <c r="BS325" s="32">
        <f>VLOOKUP($A325,'Annual_Prices-Nominal'!$A:$CA,MATCH(BS$3,'Annual_Prices-Nominal'!$A$3:$CA$3,0),0)</f>
        <v>24.782500000000027</v>
      </c>
      <c r="BT325" s="32">
        <f>VLOOKUP($A325,'Annual_Prices-Nominal'!$A:$CA,MATCH(BT$3,'Annual_Prices-Nominal'!$A$3:$CA$3,0),0)</f>
        <v>19.832499999999982</v>
      </c>
      <c r="BU325" s="32">
        <f>VLOOKUP($A325,'Annual_Prices-Nominal'!$A:$CA,MATCH(BU$3,'Annual_Prices-Nominal'!$A$3:$CA$3,0),0)</f>
        <v>19.832499999999982</v>
      </c>
      <c r="BV325" s="32">
        <f>VLOOKUP($A325,'Annual_Prices-Nominal'!$A:$CA,MATCH(BV$3,'Annual_Prices-Nominal'!$A$3:$CA$3,0),0)</f>
        <v>19.832499999999982</v>
      </c>
      <c r="BW325" s="32">
        <f>VLOOKUP($A325,'Annual_Prices-Nominal'!$A:$CA,MATCH(BW$3,'Annual_Prices-Nominal'!$A$3:$CA$3,0),0)</f>
        <v>19.454999999999927</v>
      </c>
      <c r="BX325" s="32">
        <f>VLOOKUP($A325,'Annual_Prices-Nominal'!$A:$CA,MATCH(BX$3,'Annual_Prices-Nominal'!$A$3:$CA$3,0),0)</f>
        <v>0</v>
      </c>
      <c r="BY325" s="32">
        <f>VLOOKUP($A325,'Annual_Prices-Nominal'!$A:$CA,MATCH(BY$3,'Annual_Prices-Nominal'!$A$3:$CA$3,0),0)</f>
        <v>4.9499999999999886</v>
      </c>
      <c r="BZ325" s="32">
        <f>VLOOKUP($A325,'Annual_Prices-Nominal'!$A:$CA,MATCH(BZ$3,'Annual_Prices-Nominal'!$A$3:$CA$3,0),0)</f>
        <v>4.9499999999999886</v>
      </c>
      <c r="CA325" s="32">
        <f>VLOOKUP($A325,'Annual_Prices-Nominal'!$A:$CA,MATCH(CA$3,'Annual_Prices-Nominal'!$A$3:$CA$3,0),0)</f>
        <v>4.937107750000024</v>
      </c>
      <c r="CB325" s="38">
        <f>VLOOKUP($A325,'Annual_Prices-Nominal'!$A:$CA,MATCH(CB$3,'Annual_Prices-Nominal'!$A$3:$CA$3,0),0)</f>
        <v>0</v>
      </c>
      <c r="CD325" s="39">
        <f>VLOOKUP($A325,GDP!$A$8:$D$50,3,0)</f>
        <v>2.0408713047797976E-2</v>
      </c>
    </row>
    <row r="326" spans="1:82" ht="14.4" x14ac:dyDescent="0.3">
      <c r="A326" s="23">
        <f t="shared" si="46"/>
        <v>2049</v>
      </c>
      <c r="B326" s="27">
        <f t="shared" si="47"/>
        <v>54728</v>
      </c>
      <c r="C326" s="31">
        <v>45.791229999999999</v>
      </c>
      <c r="D326" s="32">
        <v>43.886069999999997</v>
      </c>
      <c r="E326" s="32">
        <v>53.662770000000002</v>
      </c>
      <c r="F326" s="32">
        <v>52.689889999999998</v>
      </c>
      <c r="G326" s="32">
        <v>55.283070000000002</v>
      </c>
      <c r="H326" s="32">
        <v>53.95635</v>
      </c>
      <c r="I326" s="32">
        <v>44.91</v>
      </c>
      <c r="J326" s="32">
        <v>45.11</v>
      </c>
      <c r="K326" s="32">
        <v>44.45</v>
      </c>
      <c r="L326" s="32">
        <v>45.01</v>
      </c>
      <c r="M326" s="32">
        <v>44.87</v>
      </c>
      <c r="N326" s="32">
        <v>45.26</v>
      </c>
      <c r="P326" s="32">
        <f>VLOOKUP($A326,'Annual_Prices-Nominal'!$A$4:$X$39,MATCH('Forecast-Peak_OffPeak-Nominal'!P$3,'Annual_Prices-Nominal'!$A$3:$X$3,0),FALSE)</f>
        <v>195.494</v>
      </c>
      <c r="Q326" s="32">
        <f>VLOOKUP($A326,'Annual_Prices-Nominal'!$A$4:$X$39,MATCH('Forecast-Peak_OffPeak-Nominal'!Q$3,'Annual_Prices-Nominal'!$A$3:$X$3,0),FALSE)</f>
        <v>197.15</v>
      </c>
      <c r="R326" s="32">
        <f>VLOOKUP($A326,'Annual_Prices-Nominal'!$A$4:$X$39,MATCH('Forecast-Peak_OffPeak-Nominal'!R$3,'Annual_Prices-Nominal'!$A$3:$X$3,0),FALSE)</f>
        <v>193.63</v>
      </c>
      <c r="S326" s="32">
        <f>VLOOKUP($A326,'Annual_Prices-Nominal'!$A$4:$X$39,MATCH('Forecast-Peak_OffPeak-Nominal'!S$3,'Annual_Prices-Nominal'!$A$3:$X$3,0),FALSE)</f>
        <v>192.69</v>
      </c>
      <c r="T326" s="32">
        <f>VLOOKUP($A326,'Annual_Prices-Nominal'!$A$4:$X$39,MATCH('Forecast-Peak_OffPeak-Nominal'!T$3,'Annual_Prices-Nominal'!$A$3:$X$3,0),FALSE)</f>
        <v>63.376379857181327</v>
      </c>
      <c r="U326" s="32">
        <f>VLOOKUP($A326,'Annual_Prices-Nominal'!$A$4:$X$39,MATCH('Forecast-Peak_OffPeak-Nominal'!U$3,'Annual_Prices-Nominal'!$A$3:$X$3,0),FALSE)</f>
        <v>72.53</v>
      </c>
      <c r="V326" s="32">
        <f>VLOOKUP($A326,'Annual_Prices-Nominal'!$A$4:$X$39,MATCH('Forecast-Peak_OffPeak-Nominal'!V$3,'Annual_Prices-Nominal'!$A$3:$X$3,0),FALSE)</f>
        <v>63.514330434782607</v>
      </c>
      <c r="W326" s="32">
        <f>VLOOKUP($A326,'Annual_Prices-Nominal'!$A$4:$X$39,MATCH('Forecast-Peak_OffPeak-Nominal'!W$3,'Annual_Prices-Nominal'!$A$3:$X$3,0),FALSE)</f>
        <v>28.05</v>
      </c>
      <c r="X326" s="32">
        <f>VLOOKUP($A326,'Annual_Prices-Nominal'!$A$4:$X$39,MATCH('Forecast-Peak_OffPeak-Nominal'!X$3,'Annual_Prices-Nominal'!$A$3:$X$3,0),FALSE)</f>
        <v>24.05</v>
      </c>
      <c r="Y326" s="38">
        <f>VLOOKUP($A326,'Annual_Prices-Nominal'!$A$4:$X$39,MATCH('Forecast-Peak_OffPeak-Nominal'!Y$3,'Annual_Prices-Nominal'!$A$3:$X$3,0),FALSE)</f>
        <v>58.162297872340432</v>
      </c>
      <c r="AA326" s="31">
        <v>6.02</v>
      </c>
      <c r="AB326" s="32">
        <v>5.37</v>
      </c>
      <c r="AC326" s="32">
        <v>4.78</v>
      </c>
      <c r="AD326" s="32">
        <v>5.88</v>
      </c>
      <c r="AE326" s="32">
        <v>5.99</v>
      </c>
      <c r="AF326" s="32">
        <v>5.6</v>
      </c>
      <c r="AG326" s="38">
        <v>0.49843738266747367</v>
      </c>
      <c r="AI326" s="32">
        <v>11.114002646642511</v>
      </c>
      <c r="AJ326" s="38">
        <v>6.5840217963811485</v>
      </c>
      <c r="AL326" s="33">
        <v>0.90922947834421308</v>
      </c>
      <c r="AM326" s="33">
        <v>1.155940101240903</v>
      </c>
      <c r="AO326" s="34">
        <f>VLOOKUP($A326,'Annual_Prices-Nominal'!$A$4:$CH$39,MATCH('Forecast-Peak_OffPeak-Nominal'!AO$3,'Annual_Prices-Nominal'!$A$3:$CH$3,0),FALSE)</f>
        <v>2</v>
      </c>
      <c r="AP326" s="35">
        <f>VLOOKUP($A326,'Annual_Prices-Nominal'!$A$4:$CH$39,MATCH('Forecast-Peak_OffPeak-Nominal'!AP$3,'Annual_Prices-Nominal'!$A$3:$CH$3,0),FALSE)</f>
        <v>2</v>
      </c>
      <c r="AQ326" s="36">
        <f>IF(AND(MONTH($B326)&gt;=5,MONTH($B326)&lt;=9),VLOOKUP($A326,'Annual_Prices-Nominal'!$A$1:$AQ$39,MATCH('Forecast-Peak_OffPeak-Nominal'!AQ$2,'Annual_Prices-Nominal'!$A$2:$AQ$2,0),FALSE),0)</f>
        <v>0</v>
      </c>
      <c r="AR326" s="37">
        <f>IF(AND(MONTH($B326)&gt;=5,MONTH($B326)&lt;=9),VLOOKUP($A326,'Annual_Prices-Nominal'!$A$1:$AQ$39,MATCH('Forecast-Peak_OffPeak-Nominal'!AR$2,'Annual_Prices-Nominal'!$A$2:$AQ$2,0),FALSE),0)</f>
        <v>0</v>
      </c>
      <c r="AT326" s="83">
        <f>VLOOKUP($A326,'Annual_Prices-Nominal'!$A$4:$CH$39,MATCH('Forecast-Peak_OffPeak-Nominal'!AT$3,'Annual_Prices-Nominal'!$A$3:$CH$3,0),FALSE)</f>
        <v>39.89</v>
      </c>
      <c r="AU326" s="38">
        <f>VLOOKUP($A326,'Annual_Prices-Nominal'!$A$4:$CH$39,MATCH('Forecast-Peak_OffPeak-Nominal'!AU$3,'Annual_Prices-Nominal'!$A$3:$CH$3,0),FALSE)</f>
        <v>39.89</v>
      </c>
      <c r="AV326" s="38">
        <f>VLOOKUP($A326,'Annual_Prices-Nominal'!$A$4:$CH$39,MATCH('Forecast-Peak_OffPeak-Nominal'!AV$3,'Annual_Prices-Nominal'!$A$3:$CH$3,0),FALSE)</f>
        <v>0</v>
      </c>
      <c r="AX326" s="31">
        <f t="shared" si="40"/>
        <v>8.5272309124767229</v>
      </c>
      <c r="AY326" s="32">
        <f t="shared" si="41"/>
        <v>9.5826375000000006</v>
      </c>
      <c r="AZ326" s="32">
        <f t="shared" si="42"/>
        <v>9.8719767857142866</v>
      </c>
      <c r="BA326" s="32">
        <f t="shared" si="43"/>
        <v>7.4974958263772944</v>
      </c>
      <c r="BB326" s="32">
        <f>+K326/AE326</f>
        <v>7.4207011686143574</v>
      </c>
      <c r="BC326" s="38">
        <f t="shared" si="45"/>
        <v>7.6309523809523805</v>
      </c>
      <c r="BE326" s="60">
        <v>292.49678794082968</v>
      </c>
      <c r="BF326" s="38">
        <v>388.58347186228121</v>
      </c>
      <c r="BH326" s="31">
        <f>VLOOKUP($A326,'Annual_Prices-Nominal'!$A:$CA,MATCH(BH$3,'Annual_Prices-Nominal'!$A$3:$CA$3,0),0)</f>
        <v>44</v>
      </c>
      <c r="BI326" s="31">
        <f>VLOOKUP($A326,'Annual_Prices-Nominal'!$A:$CA,MATCH(BI$3,'Annual_Prices-Nominal'!$A$3:$CA$3,0),0)</f>
        <v>0</v>
      </c>
      <c r="BJ326" s="32">
        <f>VLOOKUP($A326,'Annual_Prices-Nominal'!$A:$CA,MATCH(BJ$3,'Annual_Prices-Nominal'!$A$3:$CA$3,0),0)</f>
        <v>0</v>
      </c>
      <c r="BK326" s="32">
        <f>VLOOKUP($A326,'Annual_Prices-Nominal'!$A:$CA,MATCH(BK$3,'Annual_Prices-Nominal'!$A$3:$CA$3,0),0)</f>
        <v>16.524999999999977</v>
      </c>
      <c r="BL326" s="32">
        <f>VLOOKUP($A326,'Annual_Prices-Nominal'!$A:$CA,MATCH(BL$3,'Annual_Prices-Nominal'!$A$3:$CA$3,0),0)</f>
        <v>16.524999999999977</v>
      </c>
      <c r="BM326" s="32">
        <f>VLOOKUP($A326,'Annual_Prices-Nominal'!$A:$CA,MATCH(BM$3,'Annual_Prices-Nominal'!$A$3:$CA$3,0),0)</f>
        <v>4.9499999999999886</v>
      </c>
      <c r="BN326" s="32">
        <f>VLOOKUP($A326,'Annual_Prices-Nominal'!$A:$CA,MATCH(BN$3,'Annual_Prices-Nominal'!$A$3:$CA$3,0),0)</f>
        <v>4.9499999999999886</v>
      </c>
      <c r="BO326" s="32">
        <f>VLOOKUP($A326,'Annual_Prices-Nominal'!$A:$CA,MATCH(BO$3,'Annual_Prices-Nominal'!$A$3:$CA$3,0),0)</f>
        <v>4.9499999999999886</v>
      </c>
      <c r="BP326" s="32">
        <f>VLOOKUP($A326,'Annual_Prices-Nominal'!$A:$CA,MATCH(BP$3,'Annual_Prices-Nominal'!$A$3:$CA$3,0),0)</f>
        <v>4.9499999999999886</v>
      </c>
      <c r="BQ326" s="32">
        <f>VLOOKUP($A326,'Annual_Prices-Nominal'!$A:$CA,MATCH(BQ$3,'Annual_Prices-Nominal'!$A$3:$CA$3,0),0)</f>
        <v>16.524999999999977</v>
      </c>
      <c r="BR326" s="32">
        <f>VLOOKUP($A326,'Annual_Prices-Nominal'!$A:$CA,MATCH(BR$3,'Annual_Prices-Nominal'!$A$3:$CA$3,0),0)</f>
        <v>26.450000000000045</v>
      </c>
      <c r="BS326" s="32">
        <f>VLOOKUP($A326,'Annual_Prices-Nominal'!$A:$CA,MATCH(BS$3,'Annual_Prices-Nominal'!$A$3:$CA$3,0),0)</f>
        <v>24.782500000000027</v>
      </c>
      <c r="BT326" s="32">
        <f>VLOOKUP($A326,'Annual_Prices-Nominal'!$A:$CA,MATCH(BT$3,'Annual_Prices-Nominal'!$A$3:$CA$3,0),0)</f>
        <v>19.832499999999982</v>
      </c>
      <c r="BU326" s="32">
        <f>VLOOKUP($A326,'Annual_Prices-Nominal'!$A:$CA,MATCH(BU$3,'Annual_Prices-Nominal'!$A$3:$CA$3,0),0)</f>
        <v>19.832499999999982</v>
      </c>
      <c r="BV326" s="32">
        <f>VLOOKUP($A326,'Annual_Prices-Nominal'!$A:$CA,MATCH(BV$3,'Annual_Prices-Nominal'!$A$3:$CA$3,0),0)</f>
        <v>19.832499999999982</v>
      </c>
      <c r="BW326" s="32">
        <f>VLOOKUP($A326,'Annual_Prices-Nominal'!$A:$CA,MATCH(BW$3,'Annual_Prices-Nominal'!$A$3:$CA$3,0),0)</f>
        <v>19.454999999999927</v>
      </c>
      <c r="BX326" s="32">
        <f>VLOOKUP($A326,'Annual_Prices-Nominal'!$A:$CA,MATCH(BX$3,'Annual_Prices-Nominal'!$A$3:$CA$3,0),0)</f>
        <v>0</v>
      </c>
      <c r="BY326" s="32">
        <f>VLOOKUP($A326,'Annual_Prices-Nominal'!$A:$CA,MATCH(BY$3,'Annual_Prices-Nominal'!$A$3:$CA$3,0),0)</f>
        <v>4.9499999999999886</v>
      </c>
      <c r="BZ326" s="32">
        <f>VLOOKUP($A326,'Annual_Prices-Nominal'!$A:$CA,MATCH(BZ$3,'Annual_Prices-Nominal'!$A$3:$CA$3,0),0)</f>
        <v>4.9499999999999886</v>
      </c>
      <c r="CA326" s="32">
        <f>VLOOKUP($A326,'Annual_Prices-Nominal'!$A:$CA,MATCH(CA$3,'Annual_Prices-Nominal'!$A$3:$CA$3,0),0)</f>
        <v>4.937107750000024</v>
      </c>
      <c r="CB326" s="38">
        <f>VLOOKUP($A326,'Annual_Prices-Nominal'!$A:$CA,MATCH(CB$3,'Annual_Prices-Nominal'!$A$3:$CA$3,0),0)</f>
        <v>0</v>
      </c>
      <c r="CD326" s="39">
        <f>VLOOKUP($A326,GDP!$A$8:$D$50,3,0)</f>
        <v>2.0408713047797976E-2</v>
      </c>
    </row>
    <row r="327" spans="1:82" ht="15" thickBot="1" x14ac:dyDescent="0.35">
      <c r="A327" s="23">
        <f t="shared" si="46"/>
        <v>2049</v>
      </c>
      <c r="B327" s="27">
        <f t="shared" si="47"/>
        <v>54758</v>
      </c>
      <c r="C327" s="31">
        <v>59.400739999999999</v>
      </c>
      <c r="D327" s="32">
        <v>55.16921</v>
      </c>
      <c r="E327" s="32">
        <v>63.258879999999998</v>
      </c>
      <c r="F327" s="32">
        <v>58.147469999999998</v>
      </c>
      <c r="G327" s="32">
        <v>66.427599999999998</v>
      </c>
      <c r="H327" s="32">
        <v>58.348680000000002</v>
      </c>
      <c r="I327" s="32">
        <v>47.22</v>
      </c>
      <c r="J327" s="32">
        <v>48.32</v>
      </c>
      <c r="K327" s="32">
        <v>46.93</v>
      </c>
      <c r="L327" s="32">
        <v>48.29</v>
      </c>
      <c r="M327" s="32">
        <v>46.92</v>
      </c>
      <c r="N327" s="32">
        <v>48.04</v>
      </c>
      <c r="P327" s="32">
        <f>VLOOKUP($A327,'Annual_Prices-Nominal'!$A$4:$X$39,MATCH('Forecast-Peak_OffPeak-Nominal'!P$3,'Annual_Prices-Nominal'!$A$3:$X$3,0),FALSE)</f>
        <v>195.494</v>
      </c>
      <c r="Q327" s="32">
        <f>VLOOKUP($A327,'Annual_Prices-Nominal'!$A$4:$X$39,MATCH('Forecast-Peak_OffPeak-Nominal'!Q$3,'Annual_Prices-Nominal'!$A$3:$X$3,0),FALSE)</f>
        <v>197.15</v>
      </c>
      <c r="R327" s="32">
        <f>VLOOKUP($A327,'Annual_Prices-Nominal'!$A$4:$X$39,MATCH('Forecast-Peak_OffPeak-Nominal'!R$3,'Annual_Prices-Nominal'!$A$3:$X$3,0),FALSE)</f>
        <v>193.63</v>
      </c>
      <c r="S327" s="32">
        <f>VLOOKUP($A327,'Annual_Prices-Nominal'!$A$4:$X$39,MATCH('Forecast-Peak_OffPeak-Nominal'!S$3,'Annual_Prices-Nominal'!$A$3:$X$3,0),FALSE)</f>
        <v>192.69</v>
      </c>
      <c r="T327" s="32">
        <f>VLOOKUP($A327,'Annual_Prices-Nominal'!$A$4:$X$39,MATCH('Forecast-Peak_OffPeak-Nominal'!T$3,'Annual_Prices-Nominal'!$A$3:$X$3,0),FALSE)</f>
        <v>63.376379857181327</v>
      </c>
      <c r="U327" s="32">
        <f>VLOOKUP($A327,'Annual_Prices-Nominal'!$A$4:$X$39,MATCH('Forecast-Peak_OffPeak-Nominal'!U$3,'Annual_Prices-Nominal'!$A$3:$X$3,0),FALSE)</f>
        <v>72.53</v>
      </c>
      <c r="V327" s="32">
        <f>VLOOKUP($A327,'Annual_Prices-Nominal'!$A$4:$X$39,MATCH('Forecast-Peak_OffPeak-Nominal'!V$3,'Annual_Prices-Nominal'!$A$3:$X$3,0),FALSE)</f>
        <v>63.514330434782607</v>
      </c>
      <c r="W327" s="32">
        <f>VLOOKUP($A327,'Annual_Prices-Nominal'!$A$4:$X$39,MATCH('Forecast-Peak_OffPeak-Nominal'!W$3,'Annual_Prices-Nominal'!$A$3:$X$3,0),FALSE)</f>
        <v>28.05</v>
      </c>
      <c r="X327" s="32">
        <f>VLOOKUP($A327,'Annual_Prices-Nominal'!$A$4:$X$39,MATCH('Forecast-Peak_OffPeak-Nominal'!X$3,'Annual_Prices-Nominal'!$A$3:$X$3,0),FALSE)</f>
        <v>24.05</v>
      </c>
      <c r="Y327" s="38">
        <f>VLOOKUP($A327,'Annual_Prices-Nominal'!$A$4:$X$39,MATCH('Forecast-Peak_OffPeak-Nominal'!Y$3,'Annual_Prices-Nominal'!$A$3:$X$3,0),FALSE)</f>
        <v>58.162297872340432</v>
      </c>
      <c r="AA327" s="31">
        <v>6.53</v>
      </c>
      <c r="AB327" s="32">
        <v>6.12</v>
      </c>
      <c r="AC327" s="32">
        <v>5.84</v>
      </c>
      <c r="AD327" s="32">
        <v>6.64</v>
      </c>
      <c r="AE327" s="32">
        <v>6.5</v>
      </c>
      <c r="AF327" s="32">
        <v>6.29</v>
      </c>
      <c r="AG327" s="38">
        <v>0.49843738266747367</v>
      </c>
      <c r="AI327" s="32">
        <v>11.620060629541641</v>
      </c>
      <c r="AJ327" s="38">
        <v>7.0900797792802788</v>
      </c>
      <c r="AL327" s="33">
        <v>0.8892378767767708</v>
      </c>
      <c r="AM327" s="33">
        <v>1.1359484996734608</v>
      </c>
      <c r="AO327" s="34">
        <f>VLOOKUP($A327,'Annual_Prices-Nominal'!$A$4:$CH$39,MATCH('Forecast-Peak_OffPeak-Nominal'!AO$3,'Annual_Prices-Nominal'!$A$3:$CH$3,0),FALSE)</f>
        <v>2</v>
      </c>
      <c r="AP327" s="35">
        <f>VLOOKUP($A327,'Annual_Prices-Nominal'!$A$4:$CH$39,MATCH('Forecast-Peak_OffPeak-Nominal'!AP$3,'Annual_Prices-Nominal'!$A$3:$CH$3,0),FALSE)</f>
        <v>2</v>
      </c>
      <c r="AQ327" s="36">
        <f>IF(AND(MONTH($B327)&gt;=5,MONTH($B327)&lt;=9),VLOOKUP($A327,'Annual_Prices-Nominal'!$A$1:$AQ$39,MATCH('Forecast-Peak_OffPeak-Nominal'!AQ$2,'Annual_Prices-Nominal'!$A$2:$AQ$2,0),FALSE),0)</f>
        <v>0</v>
      </c>
      <c r="AR327" s="37">
        <f>IF(AND(MONTH($B327)&gt;=5,MONTH($B327)&lt;=9),VLOOKUP($A327,'Annual_Prices-Nominal'!$A$1:$AQ$39,MATCH('Forecast-Peak_OffPeak-Nominal'!AR$2,'Annual_Prices-Nominal'!$A$2:$AQ$2,0),FALSE),0)</f>
        <v>0</v>
      </c>
      <c r="AT327" s="83">
        <f>VLOOKUP($A327,'Annual_Prices-Nominal'!$A$4:$CH$39,MATCH('Forecast-Peak_OffPeak-Nominal'!AT$3,'Annual_Prices-Nominal'!$A$3:$CH$3,0),FALSE)</f>
        <v>39.89</v>
      </c>
      <c r="AU327" s="38">
        <f>VLOOKUP($A327,'Annual_Prices-Nominal'!$A$4:$CH$39,MATCH('Forecast-Peak_OffPeak-Nominal'!AU$3,'Annual_Prices-Nominal'!$A$3:$CH$3,0),FALSE)</f>
        <v>39.89</v>
      </c>
      <c r="AV327" s="38">
        <f>VLOOKUP($A327,'Annual_Prices-Nominal'!$A$4:$CH$39,MATCH('Forecast-Peak_OffPeak-Nominal'!AV$3,'Annual_Prices-Nominal'!$A$3:$CH$3,0),FALSE)</f>
        <v>0</v>
      </c>
      <c r="AX327" s="31">
        <f t="shared" si="40"/>
        <v>9.7060032679738555</v>
      </c>
      <c r="AY327" s="32">
        <f t="shared" si="41"/>
        <v>10.057055643879172</v>
      </c>
      <c r="AZ327" s="32">
        <f t="shared" si="42"/>
        <v>10.560826709062002</v>
      </c>
      <c r="BA327" s="32">
        <f t="shared" si="43"/>
        <v>7.264615384615384</v>
      </c>
      <c r="BB327" s="32">
        <f t="shared" si="44"/>
        <v>7.22</v>
      </c>
      <c r="BC327" s="38">
        <f t="shared" si="45"/>
        <v>7.0662650602409647</v>
      </c>
      <c r="BE327" s="60">
        <v>292.49678794082968</v>
      </c>
      <c r="BF327" s="38">
        <v>388.58347186228121</v>
      </c>
      <c r="BH327" s="31">
        <f>VLOOKUP($A327,'Annual_Prices-Nominal'!$A:$CA,MATCH(BH$3,'Annual_Prices-Nominal'!$A$3:$CA$3,0),0)</f>
        <v>44</v>
      </c>
      <c r="BI327" s="31">
        <f>VLOOKUP($A327,'Annual_Prices-Nominal'!$A:$CA,MATCH(BI$3,'Annual_Prices-Nominal'!$A$3:$CA$3,0),0)</f>
        <v>0</v>
      </c>
      <c r="BJ327" s="32">
        <f>VLOOKUP($A327,'Annual_Prices-Nominal'!$A:$CA,MATCH(BJ$3,'Annual_Prices-Nominal'!$A$3:$CA$3,0),0)</f>
        <v>0</v>
      </c>
      <c r="BK327" s="32">
        <f>VLOOKUP($A327,'Annual_Prices-Nominal'!$A:$CA,MATCH(BK$3,'Annual_Prices-Nominal'!$A$3:$CA$3,0),0)</f>
        <v>16.524999999999977</v>
      </c>
      <c r="BL327" s="32">
        <f>VLOOKUP($A327,'Annual_Prices-Nominal'!$A:$CA,MATCH(BL$3,'Annual_Prices-Nominal'!$A$3:$CA$3,0),0)</f>
        <v>16.524999999999977</v>
      </c>
      <c r="BM327" s="32">
        <f>VLOOKUP($A327,'Annual_Prices-Nominal'!$A:$CA,MATCH(BM$3,'Annual_Prices-Nominal'!$A$3:$CA$3,0),0)</f>
        <v>4.9499999999999886</v>
      </c>
      <c r="BN327" s="32">
        <f>VLOOKUP($A327,'Annual_Prices-Nominal'!$A:$CA,MATCH(BN$3,'Annual_Prices-Nominal'!$A$3:$CA$3,0),0)</f>
        <v>4.9499999999999886</v>
      </c>
      <c r="BO327" s="32">
        <f>VLOOKUP($A327,'Annual_Prices-Nominal'!$A:$CA,MATCH(BO$3,'Annual_Prices-Nominal'!$A$3:$CA$3,0),0)</f>
        <v>4.9499999999999886</v>
      </c>
      <c r="BP327" s="32">
        <f>VLOOKUP($A327,'Annual_Prices-Nominal'!$A:$CA,MATCH(BP$3,'Annual_Prices-Nominal'!$A$3:$CA$3,0),0)</f>
        <v>4.9499999999999886</v>
      </c>
      <c r="BQ327" s="32">
        <f>VLOOKUP($A327,'Annual_Prices-Nominal'!$A:$CA,MATCH(BQ$3,'Annual_Prices-Nominal'!$A$3:$CA$3,0),0)</f>
        <v>16.524999999999977</v>
      </c>
      <c r="BR327" s="32">
        <f>VLOOKUP($A327,'Annual_Prices-Nominal'!$A:$CA,MATCH(BR$3,'Annual_Prices-Nominal'!$A$3:$CA$3,0),0)</f>
        <v>26.450000000000045</v>
      </c>
      <c r="BS327" s="32">
        <f>VLOOKUP($A327,'Annual_Prices-Nominal'!$A:$CA,MATCH(BS$3,'Annual_Prices-Nominal'!$A$3:$CA$3,0),0)</f>
        <v>24.782500000000027</v>
      </c>
      <c r="BT327" s="32">
        <f>VLOOKUP($A327,'Annual_Prices-Nominal'!$A:$CA,MATCH(BT$3,'Annual_Prices-Nominal'!$A$3:$CA$3,0),0)</f>
        <v>19.832499999999982</v>
      </c>
      <c r="BU327" s="32">
        <f>VLOOKUP($A327,'Annual_Prices-Nominal'!$A:$CA,MATCH(BU$3,'Annual_Prices-Nominal'!$A$3:$CA$3,0),0)</f>
        <v>19.832499999999982</v>
      </c>
      <c r="BV327" s="32">
        <f>VLOOKUP($A327,'Annual_Prices-Nominal'!$A:$CA,MATCH(BV$3,'Annual_Prices-Nominal'!$A$3:$CA$3,0),0)</f>
        <v>19.832499999999982</v>
      </c>
      <c r="BW327" s="32">
        <f>VLOOKUP($A327,'Annual_Prices-Nominal'!$A:$CA,MATCH(BW$3,'Annual_Prices-Nominal'!$A$3:$CA$3,0),0)</f>
        <v>19.454999999999927</v>
      </c>
      <c r="BX327" s="32">
        <f>VLOOKUP($A327,'Annual_Prices-Nominal'!$A:$CA,MATCH(BX$3,'Annual_Prices-Nominal'!$A$3:$CA$3,0),0)</f>
        <v>0</v>
      </c>
      <c r="BY327" s="32">
        <f>VLOOKUP($A327,'Annual_Prices-Nominal'!$A:$CA,MATCH(BY$3,'Annual_Prices-Nominal'!$A$3:$CA$3,0),0)</f>
        <v>4.9499999999999886</v>
      </c>
      <c r="BZ327" s="32">
        <f>VLOOKUP($A327,'Annual_Prices-Nominal'!$A:$CA,MATCH(BZ$3,'Annual_Prices-Nominal'!$A$3:$CA$3,0),0)</f>
        <v>4.9499999999999886</v>
      </c>
      <c r="CA327" s="32">
        <f>VLOOKUP($A327,'Annual_Prices-Nominal'!$A:$CA,MATCH(CA$3,'Annual_Prices-Nominal'!$A$3:$CA$3,0),0)</f>
        <v>4.937107750000024</v>
      </c>
      <c r="CB327" s="38">
        <f>VLOOKUP($A327,'Annual_Prices-Nominal'!$A:$CA,MATCH(CB$3,'Annual_Prices-Nominal'!$A$3:$CA$3,0),0)</f>
        <v>0</v>
      </c>
      <c r="CD327" s="39">
        <f>VLOOKUP($A327,GDP!$A$8:$D$50,3,0)</f>
        <v>2.0408713047797976E-2</v>
      </c>
    </row>
    <row r="328" spans="1:82" ht="14.4" x14ac:dyDescent="0.3">
      <c r="A328" s="23">
        <f t="shared" si="46"/>
        <v>2050</v>
      </c>
      <c r="B328" s="27">
        <f t="shared" si="47"/>
        <v>54789</v>
      </c>
      <c r="C328" s="28">
        <v>61.193170000000002</v>
      </c>
      <c r="D328" s="29">
        <v>57.242089999999997</v>
      </c>
      <c r="E328" s="29">
        <v>62.774839999999998</v>
      </c>
      <c r="F328" s="29">
        <v>58.446489999999997</v>
      </c>
      <c r="G328" s="29">
        <v>64.784829999999999</v>
      </c>
      <c r="H328" s="29">
        <v>58.659370000000003</v>
      </c>
      <c r="I328" s="29">
        <v>47.13</v>
      </c>
      <c r="J328" s="29">
        <v>47.26</v>
      </c>
      <c r="K328" s="29">
        <v>46.59</v>
      </c>
      <c r="L328" s="29">
        <v>46.96</v>
      </c>
      <c r="M328" s="29">
        <v>46.76</v>
      </c>
      <c r="N328" s="29">
        <v>46.89</v>
      </c>
      <c r="P328" s="29">
        <f>VLOOKUP($A328,'Annual_Prices-Nominal'!$A$4:$X$39,MATCH('Forecast-Peak_OffPeak-Nominal'!P$3,'Annual_Prices-Nominal'!$A$3:$X$3,0),FALSE)</f>
        <v>169.048</v>
      </c>
      <c r="Q328" s="29">
        <f>VLOOKUP($A328,'Annual_Prices-Nominal'!$A$4:$X$39,MATCH('Forecast-Peak_OffPeak-Nominal'!Q$3,'Annual_Prices-Nominal'!$A$3:$X$3,0),FALSE)</f>
        <v>170.48</v>
      </c>
      <c r="R328" s="29">
        <f>VLOOKUP($A328,'Annual_Prices-Nominal'!$A$4:$X$39,MATCH('Forecast-Peak_OffPeak-Nominal'!R$3,'Annual_Prices-Nominal'!$A$3:$X$3,0),FALSE)</f>
        <v>167.51</v>
      </c>
      <c r="S328" s="29">
        <f>VLOOKUP($A328,'Annual_Prices-Nominal'!$A$4:$X$39,MATCH('Forecast-Peak_OffPeak-Nominal'!S$3,'Annual_Prices-Nominal'!$A$3:$X$3,0),FALSE)</f>
        <v>166.57</v>
      </c>
      <c r="T328" s="29">
        <f>VLOOKUP($A328,'Annual_Prices-Nominal'!$A$4:$X$39,MATCH('Forecast-Peak_OffPeak-Nominal'!T$3,'Annual_Prices-Nominal'!$A$3:$X$3,0),FALSE)</f>
        <v>64.667231240111818</v>
      </c>
      <c r="U328" s="29">
        <f>VLOOKUP($A328,'Annual_Prices-Nominal'!$A$4:$X$39,MATCH('Forecast-Peak_OffPeak-Nominal'!U$3,'Annual_Prices-Nominal'!$A$3:$X$3,0),FALSE)</f>
        <v>82.97</v>
      </c>
      <c r="V328" s="29">
        <f>VLOOKUP($A328,'Annual_Prices-Nominal'!$A$4:$X$39,MATCH('Forecast-Peak_OffPeak-Nominal'!V$3,'Annual_Prices-Nominal'!$A$3:$X$3,0),FALSE)</f>
        <v>64.755624347826085</v>
      </c>
      <c r="W328" s="29">
        <f>VLOOKUP($A328,'Annual_Prices-Nominal'!$A$4:$X$39,MATCH('Forecast-Peak_OffPeak-Nominal'!W$3,'Annual_Prices-Nominal'!$A$3:$X$3,0),FALSE)</f>
        <v>28.75</v>
      </c>
      <c r="X328" s="29">
        <f>VLOOKUP($A328,'Annual_Prices-Nominal'!$A$4:$X$39,MATCH('Forecast-Peak_OffPeak-Nominal'!X$3,'Annual_Prices-Nominal'!$A$3:$X$3,0),FALSE)</f>
        <v>24.68</v>
      </c>
      <c r="Y328" s="30">
        <f>VLOOKUP($A328,'Annual_Prices-Nominal'!$A$4:$X$39,MATCH('Forecast-Peak_OffPeak-Nominal'!Y$3,'Annual_Prices-Nominal'!$A$3:$X$3,0),FALSE)</f>
        <v>59.317361702127663</v>
      </c>
      <c r="AA328" s="31">
        <v>6.38</v>
      </c>
      <c r="AB328" s="32">
        <v>6.05</v>
      </c>
      <c r="AC328" s="32">
        <v>5.8</v>
      </c>
      <c r="AD328" s="32">
        <v>6.57</v>
      </c>
      <c r="AE328" s="32">
        <v>6.35</v>
      </c>
      <c r="AF328" s="32">
        <v>6.23</v>
      </c>
      <c r="AG328" s="38">
        <v>0.50799570575527209</v>
      </c>
      <c r="AI328" s="32">
        <v>11.453130012999242</v>
      </c>
      <c r="AJ328" s="38">
        <v>6.9383652917701388</v>
      </c>
      <c r="AL328" s="33">
        <v>0.92852854448126854</v>
      </c>
      <c r="AM328" s="33">
        <v>1.1784488063421299</v>
      </c>
      <c r="AO328" s="34">
        <f>VLOOKUP($A328,'Annual_Prices-Nominal'!$A$4:$CH$39,MATCH('Forecast-Peak_OffPeak-Nominal'!AO$3,'Annual_Prices-Nominal'!$A$3:$CH$3,0),FALSE)</f>
        <v>2</v>
      </c>
      <c r="AP328" s="35">
        <f>VLOOKUP($A328,'Annual_Prices-Nominal'!$A$4:$CH$39,MATCH('Forecast-Peak_OffPeak-Nominal'!AP$3,'Annual_Prices-Nominal'!$A$3:$CH$3,0),FALSE)</f>
        <v>2</v>
      </c>
      <c r="AQ328" s="36">
        <f>IF(AND(MONTH($B328)&gt;=5,MONTH($B328)&lt;=9),VLOOKUP($A328,'Annual_Prices-Nominal'!$A$1:$AQ$39,MATCH('Forecast-Peak_OffPeak-Nominal'!AQ$2,'Annual_Prices-Nominal'!$A$2:$AQ$2,0),FALSE),0)</f>
        <v>0</v>
      </c>
      <c r="AR328" s="37">
        <f>IF(AND(MONTH($B328)&gt;=5,MONTH($B328)&lt;=9),VLOOKUP($A328,'Annual_Prices-Nominal'!$A$1:$AQ$39,MATCH('Forecast-Peak_OffPeak-Nominal'!AR$2,'Annual_Prices-Nominal'!$A$2:$AQ$2,0),FALSE),0)</f>
        <v>0</v>
      </c>
      <c r="AT328" s="83">
        <f>VLOOKUP($A328,'Annual_Prices-Nominal'!$A$4:$CH$39,MATCH('Forecast-Peak_OffPeak-Nominal'!AT$3,'Annual_Prices-Nominal'!$A$3:$CH$3,0),FALSE)</f>
        <v>42.69</v>
      </c>
      <c r="AU328" s="38">
        <f>VLOOKUP($A328,'Annual_Prices-Nominal'!$A$4:$CH$39,MATCH('Forecast-Peak_OffPeak-Nominal'!AU$3,'Annual_Prices-Nominal'!$A$3:$CH$3,0),FALSE)</f>
        <v>42.69</v>
      </c>
      <c r="AV328" s="38">
        <f>VLOOKUP($A328,'Annual_Prices-Nominal'!$A$4:$CH$39,MATCH('Forecast-Peak_OffPeak-Nominal'!AV$3,'Annual_Prices-Nominal'!$A$3:$CH$3,0),FALSE)</f>
        <v>0</v>
      </c>
      <c r="AX328" s="31">
        <f t="shared" si="40"/>
        <v>10.114573553719008</v>
      </c>
      <c r="AY328" s="32">
        <f t="shared" si="41"/>
        <v>10.076218298555377</v>
      </c>
      <c r="AZ328" s="32">
        <f t="shared" si="42"/>
        <v>10.39884911717496</v>
      </c>
      <c r="BA328" s="32">
        <f t="shared" si="43"/>
        <v>7.4220472440944887</v>
      </c>
      <c r="BB328" s="32">
        <f t="shared" si="44"/>
        <v>7.3370078740157494</v>
      </c>
      <c r="BC328" s="38">
        <f t="shared" si="45"/>
        <v>7.1171993911719937</v>
      </c>
      <c r="BE328" s="60">
        <v>298.44563386998885</v>
      </c>
      <c r="BF328" s="38">
        <v>396.48654396437246</v>
      </c>
      <c r="BH328" s="31">
        <f>VLOOKUP($A328,'Annual_Prices-Nominal'!$A:$CA,MATCH(BH$3,'Annual_Prices-Nominal'!$A$3:$CA$3,0),0)</f>
        <v>45</v>
      </c>
      <c r="BI328" s="31">
        <f>VLOOKUP($A328,'Annual_Prices-Nominal'!$A:$CA,MATCH(BI$3,'Annual_Prices-Nominal'!$A$3:$CA$3,0),0)</f>
        <v>0</v>
      </c>
      <c r="BJ328" s="32">
        <f>VLOOKUP($A328,'Annual_Prices-Nominal'!$A:$CA,MATCH(BJ$3,'Annual_Prices-Nominal'!$A$3:$CA$3,0),0)</f>
        <v>0</v>
      </c>
      <c r="BK328" s="32">
        <f>VLOOKUP($A328,'Annual_Prices-Nominal'!$A:$CA,MATCH(BK$3,'Annual_Prices-Nominal'!$A$3:$CA$3,0),0)</f>
        <v>16.795833333333235</v>
      </c>
      <c r="BL328" s="32">
        <f>VLOOKUP($A328,'Annual_Prices-Nominal'!$A:$CA,MATCH(BL$3,'Annual_Prices-Nominal'!$A$3:$CA$3,0),0)</f>
        <v>16.795833333333235</v>
      </c>
      <c r="BM328" s="32">
        <f>VLOOKUP($A328,'Annual_Prices-Nominal'!$A:$CA,MATCH(BM$3,'Annual_Prices-Nominal'!$A$3:$CA$3,0),0)</f>
        <v>5.0305952380952306</v>
      </c>
      <c r="BN328" s="32">
        <f>VLOOKUP($A328,'Annual_Prices-Nominal'!$A:$CA,MATCH(BN$3,'Annual_Prices-Nominal'!$A$3:$CA$3,0),0)</f>
        <v>5.0305952380952306</v>
      </c>
      <c r="BO328" s="32">
        <f>VLOOKUP($A328,'Annual_Prices-Nominal'!$A:$CA,MATCH(BO$3,'Annual_Prices-Nominal'!$A$3:$CA$3,0),0)</f>
        <v>5.0305952380952306</v>
      </c>
      <c r="BP328" s="32">
        <f>VLOOKUP($A328,'Annual_Prices-Nominal'!$A:$CA,MATCH(BP$3,'Annual_Prices-Nominal'!$A$3:$CA$3,0),0)</f>
        <v>5.0305952380952306</v>
      </c>
      <c r="BQ328" s="32">
        <f>VLOOKUP($A328,'Annual_Prices-Nominal'!$A:$CA,MATCH(BQ$3,'Annual_Prices-Nominal'!$A$3:$CA$3,0),0)</f>
        <v>16.795833333333235</v>
      </c>
      <c r="BR328" s="32">
        <f>VLOOKUP($A328,'Annual_Prices-Nominal'!$A:$CA,MATCH(BR$3,'Annual_Prices-Nominal'!$A$3:$CA$3,0),0)</f>
        <v>26.884166666666715</v>
      </c>
      <c r="BS328" s="32">
        <f>VLOOKUP($A328,'Annual_Prices-Nominal'!$A:$CA,MATCH(BS$3,'Annual_Prices-Nominal'!$A$3:$CA$3,0),0)</f>
        <v>25.188333333333276</v>
      </c>
      <c r="BT328" s="32">
        <f>VLOOKUP($A328,'Annual_Prices-Nominal'!$A:$CA,MATCH(BT$3,'Annual_Prices-Nominal'!$A$3:$CA$3,0),0)</f>
        <v>20.157738095238074</v>
      </c>
      <c r="BU328" s="32">
        <f>VLOOKUP($A328,'Annual_Prices-Nominal'!$A:$CA,MATCH(BU$3,'Annual_Prices-Nominal'!$A$3:$CA$3,0),0)</f>
        <v>20.157738095238074</v>
      </c>
      <c r="BV328" s="32">
        <f>VLOOKUP($A328,'Annual_Prices-Nominal'!$A:$CA,MATCH(BV$3,'Annual_Prices-Nominal'!$A$3:$CA$3,0),0)</f>
        <v>20.157738095238074</v>
      </c>
      <c r="BW328" s="32">
        <f>VLOOKUP($A328,'Annual_Prices-Nominal'!$A:$CA,MATCH(BW$3,'Annual_Prices-Nominal'!$A$3:$CA$3,0),0)</f>
        <v>19.9699999999998</v>
      </c>
      <c r="BX328" s="32">
        <f>VLOOKUP($A328,'Annual_Prices-Nominal'!$A:$CA,MATCH(BX$3,'Annual_Prices-Nominal'!$A$3:$CA$3,0),0)</f>
        <v>0</v>
      </c>
      <c r="BY328" s="32">
        <f>VLOOKUP($A328,'Annual_Prices-Nominal'!$A:$CA,MATCH(BY$3,'Annual_Prices-Nominal'!$A$3:$CA$3,0),0)</f>
        <v>5.0305952380952306</v>
      </c>
      <c r="BZ328" s="32">
        <f>VLOOKUP($A328,'Annual_Prices-Nominal'!$A:$CA,MATCH(BZ$3,'Annual_Prices-Nominal'!$A$3:$CA$3,0),0)</f>
        <v>5.0305952380952306</v>
      </c>
      <c r="CA328" s="32">
        <f>VLOOKUP($A328,'Annual_Prices-Nominal'!$A:$CA,MATCH(CA$3,'Annual_Prices-Nominal'!$A$3:$CA$3,0),0)</f>
        <v>5.0226399761905043</v>
      </c>
      <c r="CB328" s="38">
        <f>VLOOKUP($A328,'Annual_Prices-Nominal'!$A:$CA,MATCH(CB$3,'Annual_Prices-Nominal'!$A$3:$CA$3,0),0)</f>
        <v>0</v>
      </c>
      <c r="CD328" s="39">
        <f>VLOOKUP($A328,GDP!$A$8:$D$50,3,0)</f>
        <v>2.0338158141971038E-2</v>
      </c>
    </row>
    <row r="329" spans="1:82" ht="14.4" x14ac:dyDescent="0.3">
      <c r="A329" s="23">
        <f t="shared" si="46"/>
        <v>2050</v>
      </c>
      <c r="B329" s="27">
        <f t="shared" si="47"/>
        <v>54820</v>
      </c>
      <c r="C329" s="31">
        <v>53.668990000000001</v>
      </c>
      <c r="D329" s="32">
        <v>53.260860000000001</v>
      </c>
      <c r="E329" s="32">
        <v>57.290790000000001</v>
      </c>
      <c r="F329" s="32">
        <v>56.230260000000001</v>
      </c>
      <c r="G329" s="32">
        <v>58.41433</v>
      </c>
      <c r="H329" s="32">
        <v>56.480690000000003</v>
      </c>
      <c r="I329" s="32">
        <v>45.74</v>
      </c>
      <c r="J329" s="32">
        <v>46.58</v>
      </c>
      <c r="K329" s="32">
        <v>44.98</v>
      </c>
      <c r="L329" s="32">
        <v>46.29</v>
      </c>
      <c r="M329" s="32">
        <v>45.38</v>
      </c>
      <c r="N329" s="32">
        <v>46.13</v>
      </c>
      <c r="P329" s="32">
        <f>VLOOKUP($A329,'Annual_Prices-Nominal'!$A$4:$X$39,MATCH('Forecast-Peak_OffPeak-Nominal'!P$3,'Annual_Prices-Nominal'!$A$3:$X$3,0),FALSE)</f>
        <v>169.048</v>
      </c>
      <c r="Q329" s="32">
        <f>VLOOKUP($A329,'Annual_Prices-Nominal'!$A$4:$X$39,MATCH('Forecast-Peak_OffPeak-Nominal'!Q$3,'Annual_Prices-Nominal'!$A$3:$X$3,0),FALSE)</f>
        <v>170.48</v>
      </c>
      <c r="R329" s="32">
        <f>VLOOKUP($A329,'Annual_Prices-Nominal'!$A$4:$X$39,MATCH('Forecast-Peak_OffPeak-Nominal'!R$3,'Annual_Prices-Nominal'!$A$3:$X$3,0),FALSE)</f>
        <v>167.51</v>
      </c>
      <c r="S329" s="32">
        <f>VLOOKUP($A329,'Annual_Prices-Nominal'!$A$4:$X$39,MATCH('Forecast-Peak_OffPeak-Nominal'!S$3,'Annual_Prices-Nominal'!$A$3:$X$3,0),FALSE)</f>
        <v>166.57</v>
      </c>
      <c r="T329" s="32">
        <f>VLOOKUP($A329,'Annual_Prices-Nominal'!$A$4:$X$39,MATCH('Forecast-Peak_OffPeak-Nominal'!T$3,'Annual_Prices-Nominal'!$A$3:$X$3,0),FALSE)</f>
        <v>64.667231240111818</v>
      </c>
      <c r="U329" s="32">
        <f>VLOOKUP($A329,'Annual_Prices-Nominal'!$A$4:$X$39,MATCH('Forecast-Peak_OffPeak-Nominal'!U$3,'Annual_Prices-Nominal'!$A$3:$X$3,0),FALSE)</f>
        <v>82.97</v>
      </c>
      <c r="V329" s="32">
        <f>VLOOKUP($A329,'Annual_Prices-Nominal'!$A$4:$X$39,MATCH('Forecast-Peak_OffPeak-Nominal'!V$3,'Annual_Prices-Nominal'!$A$3:$X$3,0),FALSE)</f>
        <v>64.755624347826085</v>
      </c>
      <c r="W329" s="32">
        <f>VLOOKUP($A329,'Annual_Prices-Nominal'!$A$4:$X$39,MATCH('Forecast-Peak_OffPeak-Nominal'!W$3,'Annual_Prices-Nominal'!$A$3:$X$3,0),FALSE)</f>
        <v>28.75</v>
      </c>
      <c r="X329" s="32">
        <f>VLOOKUP($A329,'Annual_Prices-Nominal'!$A$4:$X$39,MATCH('Forecast-Peak_OffPeak-Nominal'!X$3,'Annual_Prices-Nominal'!$A$3:$X$3,0),FALSE)</f>
        <v>24.68</v>
      </c>
      <c r="Y329" s="38">
        <f>VLOOKUP($A329,'Annual_Prices-Nominal'!$A$4:$X$39,MATCH('Forecast-Peak_OffPeak-Nominal'!Y$3,'Annual_Prices-Nominal'!$A$3:$X$3,0),FALSE)</f>
        <v>59.317361702127663</v>
      </c>
      <c r="AA329" s="31">
        <v>6.21</v>
      </c>
      <c r="AB329" s="32">
        <v>5.91</v>
      </c>
      <c r="AC329" s="32">
        <v>5.89</v>
      </c>
      <c r="AD329" s="32">
        <v>6.43</v>
      </c>
      <c r="AE329" s="32">
        <v>6.17</v>
      </c>
      <c r="AF329" s="32">
        <v>6.19</v>
      </c>
      <c r="AG329" s="38">
        <v>0.50799570575527209</v>
      </c>
      <c r="AI329" s="32">
        <v>11.278021364279402</v>
      </c>
      <c r="AJ329" s="38">
        <v>6.7632566430502994</v>
      </c>
      <c r="AL329" s="33">
        <v>0.93251381403203171</v>
      </c>
      <c r="AM329" s="33">
        <v>1.1824340758928931</v>
      </c>
      <c r="AO329" s="34">
        <f>VLOOKUP($A329,'Annual_Prices-Nominal'!$A$4:$CH$39,MATCH('Forecast-Peak_OffPeak-Nominal'!AO$3,'Annual_Prices-Nominal'!$A$3:$CH$3,0),FALSE)</f>
        <v>2</v>
      </c>
      <c r="AP329" s="35">
        <f>VLOOKUP($A329,'Annual_Prices-Nominal'!$A$4:$CH$39,MATCH('Forecast-Peak_OffPeak-Nominal'!AP$3,'Annual_Prices-Nominal'!$A$3:$CH$3,0),FALSE)</f>
        <v>2</v>
      </c>
      <c r="AQ329" s="36">
        <f>IF(AND(MONTH($B329)&gt;=5,MONTH($B329)&lt;=9),VLOOKUP($A329,'Annual_Prices-Nominal'!$A$1:$AQ$39,MATCH('Forecast-Peak_OffPeak-Nominal'!AQ$2,'Annual_Prices-Nominal'!$A$2:$AQ$2,0),FALSE),0)</f>
        <v>0</v>
      </c>
      <c r="AR329" s="37">
        <f>IF(AND(MONTH($B329)&gt;=5,MONTH($B329)&lt;=9),VLOOKUP($A329,'Annual_Prices-Nominal'!$A$1:$AQ$39,MATCH('Forecast-Peak_OffPeak-Nominal'!AR$2,'Annual_Prices-Nominal'!$A$2:$AQ$2,0),FALSE),0)</f>
        <v>0</v>
      </c>
      <c r="AT329" s="83">
        <f>VLOOKUP($A329,'Annual_Prices-Nominal'!$A$4:$CH$39,MATCH('Forecast-Peak_OffPeak-Nominal'!AT$3,'Annual_Prices-Nominal'!$A$3:$CH$3,0),FALSE)</f>
        <v>42.69</v>
      </c>
      <c r="AU329" s="38">
        <f>VLOOKUP($A329,'Annual_Prices-Nominal'!$A$4:$CH$39,MATCH('Forecast-Peak_OffPeak-Nominal'!AU$3,'Annual_Prices-Nominal'!$A$3:$CH$3,0),FALSE)</f>
        <v>42.69</v>
      </c>
      <c r="AV329" s="38">
        <f>VLOOKUP($A329,'Annual_Prices-Nominal'!$A$4:$CH$39,MATCH('Forecast-Peak_OffPeak-Nominal'!AV$3,'Annual_Prices-Nominal'!$A$3:$CH$3,0),FALSE)</f>
        <v>0</v>
      </c>
      <c r="AX329" s="31">
        <f t="shared" si="40"/>
        <v>9.0810473773265645</v>
      </c>
      <c r="AY329" s="32">
        <f t="shared" si="41"/>
        <v>9.255378029079159</v>
      </c>
      <c r="AZ329" s="32">
        <f t="shared" si="42"/>
        <v>9.4368869143780287</v>
      </c>
      <c r="BA329" s="32">
        <f t="shared" si="43"/>
        <v>7.413290113452188</v>
      </c>
      <c r="BB329" s="32">
        <f t="shared" si="44"/>
        <v>7.290113452188006</v>
      </c>
      <c r="BC329" s="38">
        <f t="shared" si="45"/>
        <v>7.0575427682737173</v>
      </c>
      <c r="BE329" s="60">
        <v>298.44563386998885</v>
      </c>
      <c r="BF329" s="38">
        <v>396.48654396437246</v>
      </c>
      <c r="BH329" s="31">
        <f>VLOOKUP($A329,'Annual_Prices-Nominal'!$A:$CA,MATCH(BH$3,'Annual_Prices-Nominal'!$A$3:$CA$3,0),0)</f>
        <v>45</v>
      </c>
      <c r="BI329" s="31">
        <f>VLOOKUP($A329,'Annual_Prices-Nominal'!$A:$CA,MATCH(BI$3,'Annual_Prices-Nominal'!$A$3:$CA$3,0),0)</f>
        <v>0</v>
      </c>
      <c r="BJ329" s="32">
        <f>VLOOKUP($A329,'Annual_Prices-Nominal'!$A:$CA,MATCH(BJ$3,'Annual_Prices-Nominal'!$A$3:$CA$3,0),0)</f>
        <v>0</v>
      </c>
      <c r="BK329" s="32">
        <f>VLOOKUP($A329,'Annual_Prices-Nominal'!$A:$CA,MATCH(BK$3,'Annual_Prices-Nominal'!$A$3:$CA$3,0),0)</f>
        <v>16.795833333333235</v>
      </c>
      <c r="BL329" s="32">
        <f>VLOOKUP($A329,'Annual_Prices-Nominal'!$A:$CA,MATCH(BL$3,'Annual_Prices-Nominal'!$A$3:$CA$3,0),0)</f>
        <v>16.795833333333235</v>
      </c>
      <c r="BM329" s="32">
        <f>VLOOKUP($A329,'Annual_Prices-Nominal'!$A:$CA,MATCH(BM$3,'Annual_Prices-Nominal'!$A$3:$CA$3,0),0)</f>
        <v>5.0305952380952306</v>
      </c>
      <c r="BN329" s="32">
        <f>VLOOKUP($A329,'Annual_Prices-Nominal'!$A:$CA,MATCH(BN$3,'Annual_Prices-Nominal'!$A$3:$CA$3,0),0)</f>
        <v>5.0305952380952306</v>
      </c>
      <c r="BO329" s="32">
        <f>VLOOKUP($A329,'Annual_Prices-Nominal'!$A:$CA,MATCH(BO$3,'Annual_Prices-Nominal'!$A$3:$CA$3,0),0)</f>
        <v>5.0305952380952306</v>
      </c>
      <c r="BP329" s="32">
        <f>VLOOKUP($A329,'Annual_Prices-Nominal'!$A:$CA,MATCH(BP$3,'Annual_Prices-Nominal'!$A$3:$CA$3,0),0)</f>
        <v>5.0305952380952306</v>
      </c>
      <c r="BQ329" s="32">
        <f>VLOOKUP($A329,'Annual_Prices-Nominal'!$A:$CA,MATCH(BQ$3,'Annual_Prices-Nominal'!$A$3:$CA$3,0),0)</f>
        <v>16.795833333333235</v>
      </c>
      <c r="BR329" s="32">
        <f>VLOOKUP($A329,'Annual_Prices-Nominal'!$A:$CA,MATCH(BR$3,'Annual_Prices-Nominal'!$A$3:$CA$3,0),0)</f>
        <v>26.884166666666715</v>
      </c>
      <c r="BS329" s="32">
        <f>VLOOKUP($A329,'Annual_Prices-Nominal'!$A:$CA,MATCH(BS$3,'Annual_Prices-Nominal'!$A$3:$CA$3,0),0)</f>
        <v>25.188333333333276</v>
      </c>
      <c r="BT329" s="32">
        <f>VLOOKUP($A329,'Annual_Prices-Nominal'!$A:$CA,MATCH(BT$3,'Annual_Prices-Nominal'!$A$3:$CA$3,0),0)</f>
        <v>20.157738095238074</v>
      </c>
      <c r="BU329" s="32">
        <f>VLOOKUP($A329,'Annual_Prices-Nominal'!$A:$CA,MATCH(BU$3,'Annual_Prices-Nominal'!$A$3:$CA$3,0),0)</f>
        <v>20.157738095238074</v>
      </c>
      <c r="BV329" s="32">
        <f>VLOOKUP($A329,'Annual_Prices-Nominal'!$A:$CA,MATCH(BV$3,'Annual_Prices-Nominal'!$A$3:$CA$3,0),0)</f>
        <v>20.157738095238074</v>
      </c>
      <c r="BW329" s="32">
        <f>VLOOKUP($A329,'Annual_Prices-Nominal'!$A:$CA,MATCH(BW$3,'Annual_Prices-Nominal'!$A$3:$CA$3,0),0)</f>
        <v>19.9699999999998</v>
      </c>
      <c r="BX329" s="32">
        <f>VLOOKUP($A329,'Annual_Prices-Nominal'!$A:$CA,MATCH(BX$3,'Annual_Prices-Nominal'!$A$3:$CA$3,0),0)</f>
        <v>0</v>
      </c>
      <c r="BY329" s="32">
        <f>VLOOKUP($A329,'Annual_Prices-Nominal'!$A:$CA,MATCH(BY$3,'Annual_Prices-Nominal'!$A$3:$CA$3,0),0)</f>
        <v>5.0305952380952306</v>
      </c>
      <c r="BZ329" s="32">
        <f>VLOOKUP($A329,'Annual_Prices-Nominal'!$A:$CA,MATCH(BZ$3,'Annual_Prices-Nominal'!$A$3:$CA$3,0),0)</f>
        <v>5.0305952380952306</v>
      </c>
      <c r="CA329" s="32">
        <f>VLOOKUP($A329,'Annual_Prices-Nominal'!$A:$CA,MATCH(CA$3,'Annual_Prices-Nominal'!$A$3:$CA$3,0),0)</f>
        <v>5.0226399761905043</v>
      </c>
      <c r="CB329" s="38">
        <f>VLOOKUP($A329,'Annual_Prices-Nominal'!$A:$CA,MATCH(CB$3,'Annual_Prices-Nominal'!$A$3:$CA$3,0),0)</f>
        <v>0</v>
      </c>
      <c r="CD329" s="39">
        <f>VLOOKUP($A329,GDP!$A$8:$D$50,3,0)</f>
        <v>2.0338158141971038E-2</v>
      </c>
    </row>
    <row r="330" spans="1:82" ht="14.4" x14ac:dyDescent="0.3">
      <c r="A330" s="23">
        <f t="shared" si="46"/>
        <v>2050</v>
      </c>
      <c r="B330" s="27">
        <f t="shared" si="47"/>
        <v>54848</v>
      </c>
      <c r="C330" s="31">
        <v>40.955730000000003</v>
      </c>
      <c r="D330" s="32">
        <v>41.376890000000003</v>
      </c>
      <c r="E330" s="32">
        <v>47.594119999999997</v>
      </c>
      <c r="F330" s="32">
        <v>49.385219999999997</v>
      </c>
      <c r="G330" s="32">
        <v>47.857370000000003</v>
      </c>
      <c r="H330" s="32">
        <v>48.817070000000001</v>
      </c>
      <c r="I330" s="32">
        <v>44.02</v>
      </c>
      <c r="J330" s="32">
        <v>45.46</v>
      </c>
      <c r="K330" s="32">
        <v>43.18</v>
      </c>
      <c r="L330" s="32">
        <v>45.27</v>
      </c>
      <c r="M330" s="32">
        <v>43.22</v>
      </c>
      <c r="N330" s="32">
        <v>45.45</v>
      </c>
      <c r="P330" s="32">
        <f>VLOOKUP($A330,'Annual_Prices-Nominal'!$A$4:$X$39,MATCH('Forecast-Peak_OffPeak-Nominal'!P$3,'Annual_Prices-Nominal'!$A$3:$X$3,0),FALSE)</f>
        <v>169.048</v>
      </c>
      <c r="Q330" s="32">
        <f>VLOOKUP($A330,'Annual_Prices-Nominal'!$A$4:$X$39,MATCH('Forecast-Peak_OffPeak-Nominal'!Q$3,'Annual_Prices-Nominal'!$A$3:$X$3,0),FALSE)</f>
        <v>170.48</v>
      </c>
      <c r="R330" s="32">
        <f>VLOOKUP($A330,'Annual_Prices-Nominal'!$A$4:$X$39,MATCH('Forecast-Peak_OffPeak-Nominal'!R$3,'Annual_Prices-Nominal'!$A$3:$X$3,0),FALSE)</f>
        <v>167.51</v>
      </c>
      <c r="S330" s="32">
        <f>VLOOKUP($A330,'Annual_Prices-Nominal'!$A$4:$X$39,MATCH('Forecast-Peak_OffPeak-Nominal'!S$3,'Annual_Prices-Nominal'!$A$3:$X$3,0),FALSE)</f>
        <v>166.57</v>
      </c>
      <c r="T330" s="32">
        <f>VLOOKUP($A330,'Annual_Prices-Nominal'!$A$4:$X$39,MATCH('Forecast-Peak_OffPeak-Nominal'!T$3,'Annual_Prices-Nominal'!$A$3:$X$3,0),FALSE)</f>
        <v>64.667231240111818</v>
      </c>
      <c r="U330" s="32">
        <f>VLOOKUP($A330,'Annual_Prices-Nominal'!$A$4:$X$39,MATCH('Forecast-Peak_OffPeak-Nominal'!U$3,'Annual_Prices-Nominal'!$A$3:$X$3,0),FALSE)</f>
        <v>82.97</v>
      </c>
      <c r="V330" s="32">
        <f>VLOOKUP($A330,'Annual_Prices-Nominal'!$A$4:$X$39,MATCH('Forecast-Peak_OffPeak-Nominal'!V$3,'Annual_Prices-Nominal'!$A$3:$X$3,0),FALSE)</f>
        <v>64.755624347826085</v>
      </c>
      <c r="W330" s="32">
        <f>VLOOKUP($A330,'Annual_Prices-Nominal'!$A$4:$X$39,MATCH('Forecast-Peak_OffPeak-Nominal'!W$3,'Annual_Prices-Nominal'!$A$3:$X$3,0),FALSE)</f>
        <v>28.75</v>
      </c>
      <c r="X330" s="32">
        <f>VLOOKUP($A330,'Annual_Prices-Nominal'!$A$4:$X$39,MATCH('Forecast-Peak_OffPeak-Nominal'!X$3,'Annual_Prices-Nominal'!$A$3:$X$3,0),FALSE)</f>
        <v>24.68</v>
      </c>
      <c r="Y330" s="38">
        <f>VLOOKUP($A330,'Annual_Prices-Nominal'!$A$4:$X$39,MATCH('Forecast-Peak_OffPeak-Nominal'!Y$3,'Annual_Prices-Nominal'!$A$3:$X$3,0),FALSE)</f>
        <v>59.317361702127663</v>
      </c>
      <c r="AA330" s="31">
        <v>6.24</v>
      </c>
      <c r="AB330" s="32">
        <v>5.75</v>
      </c>
      <c r="AC330" s="32">
        <v>4.54</v>
      </c>
      <c r="AD330" s="32">
        <v>6.26</v>
      </c>
      <c r="AE330" s="32">
        <v>6.21</v>
      </c>
      <c r="AF330" s="32">
        <v>6</v>
      </c>
      <c r="AG330" s="38">
        <v>0.50799570575527209</v>
      </c>
      <c r="AI330" s="32">
        <v>11.309971185750792</v>
      </c>
      <c r="AJ330" s="38">
        <v>6.795206464521689</v>
      </c>
      <c r="AL330" s="33">
        <v>0.93090379104782717</v>
      </c>
      <c r="AM330" s="33">
        <v>1.1808240529086884</v>
      </c>
      <c r="AO330" s="34">
        <f>VLOOKUP($A330,'Annual_Prices-Nominal'!$A$4:$CH$39,MATCH('Forecast-Peak_OffPeak-Nominal'!AO$3,'Annual_Prices-Nominal'!$A$3:$CH$3,0),FALSE)</f>
        <v>2</v>
      </c>
      <c r="AP330" s="35">
        <f>VLOOKUP($A330,'Annual_Prices-Nominal'!$A$4:$CH$39,MATCH('Forecast-Peak_OffPeak-Nominal'!AP$3,'Annual_Prices-Nominal'!$A$3:$CH$3,0),FALSE)</f>
        <v>2</v>
      </c>
      <c r="AQ330" s="36">
        <f>IF(AND(MONTH($B330)&gt;=5,MONTH($B330)&lt;=9),VLOOKUP($A330,'Annual_Prices-Nominal'!$A$1:$AQ$39,MATCH('Forecast-Peak_OffPeak-Nominal'!AQ$2,'Annual_Prices-Nominal'!$A$2:$AQ$2,0),FALSE),0)</f>
        <v>0</v>
      </c>
      <c r="AR330" s="37">
        <f>IF(AND(MONTH($B330)&gt;=5,MONTH($B330)&lt;=9),VLOOKUP($A330,'Annual_Prices-Nominal'!$A$1:$AQ$39,MATCH('Forecast-Peak_OffPeak-Nominal'!AR$2,'Annual_Prices-Nominal'!$A$2:$AQ$2,0),FALSE),0)</f>
        <v>0</v>
      </c>
      <c r="AT330" s="83">
        <f>VLOOKUP($A330,'Annual_Prices-Nominal'!$A$4:$CH$39,MATCH('Forecast-Peak_OffPeak-Nominal'!AT$3,'Annual_Prices-Nominal'!$A$3:$CH$3,0),FALSE)</f>
        <v>42.69</v>
      </c>
      <c r="AU330" s="38">
        <f>VLOOKUP($A330,'Annual_Prices-Nominal'!$A$4:$CH$39,MATCH('Forecast-Peak_OffPeak-Nominal'!AU$3,'Annual_Prices-Nominal'!$A$3:$CH$3,0),FALSE)</f>
        <v>42.69</v>
      </c>
      <c r="AV330" s="38">
        <f>VLOOKUP($A330,'Annual_Prices-Nominal'!$A$4:$CH$39,MATCH('Forecast-Peak_OffPeak-Nominal'!AV$3,'Annual_Prices-Nominal'!$A$3:$CH$3,0),FALSE)</f>
        <v>0</v>
      </c>
      <c r="AX330" s="31">
        <f t="shared" si="40"/>
        <v>7.1227356521739136</v>
      </c>
      <c r="AY330" s="32">
        <f t="shared" si="41"/>
        <v>7.9323533333333325</v>
      </c>
      <c r="AZ330" s="32">
        <f t="shared" si="42"/>
        <v>7.9762283333333341</v>
      </c>
      <c r="BA330" s="32">
        <f t="shared" si="43"/>
        <v>7.0885668276972629</v>
      </c>
      <c r="BB330" s="32">
        <f t="shared" si="44"/>
        <v>6.9533011272141705</v>
      </c>
      <c r="BC330" s="38">
        <f t="shared" si="45"/>
        <v>6.9041533546325882</v>
      </c>
      <c r="BE330" s="60">
        <v>298.44563386998885</v>
      </c>
      <c r="BF330" s="38">
        <v>396.48654396437246</v>
      </c>
      <c r="BH330" s="31">
        <f>VLOOKUP($A330,'Annual_Prices-Nominal'!$A:$CA,MATCH(BH$3,'Annual_Prices-Nominal'!$A$3:$CA$3,0),0)</f>
        <v>45</v>
      </c>
      <c r="BI330" s="31">
        <f>VLOOKUP($A330,'Annual_Prices-Nominal'!$A:$CA,MATCH(BI$3,'Annual_Prices-Nominal'!$A$3:$CA$3,0),0)</f>
        <v>0</v>
      </c>
      <c r="BJ330" s="32">
        <f>VLOOKUP($A330,'Annual_Prices-Nominal'!$A:$CA,MATCH(BJ$3,'Annual_Prices-Nominal'!$A$3:$CA$3,0),0)</f>
        <v>0</v>
      </c>
      <c r="BK330" s="32">
        <f>VLOOKUP($A330,'Annual_Prices-Nominal'!$A:$CA,MATCH(BK$3,'Annual_Prices-Nominal'!$A$3:$CA$3,0),0)</f>
        <v>16.795833333333235</v>
      </c>
      <c r="BL330" s="32">
        <f>VLOOKUP($A330,'Annual_Prices-Nominal'!$A:$CA,MATCH(BL$3,'Annual_Prices-Nominal'!$A$3:$CA$3,0),0)</f>
        <v>16.795833333333235</v>
      </c>
      <c r="BM330" s="32">
        <f>VLOOKUP($A330,'Annual_Prices-Nominal'!$A:$CA,MATCH(BM$3,'Annual_Prices-Nominal'!$A$3:$CA$3,0),0)</f>
        <v>5.0305952380952306</v>
      </c>
      <c r="BN330" s="32">
        <f>VLOOKUP($A330,'Annual_Prices-Nominal'!$A:$CA,MATCH(BN$3,'Annual_Prices-Nominal'!$A$3:$CA$3,0),0)</f>
        <v>5.0305952380952306</v>
      </c>
      <c r="BO330" s="32">
        <f>VLOOKUP($A330,'Annual_Prices-Nominal'!$A:$CA,MATCH(BO$3,'Annual_Prices-Nominal'!$A$3:$CA$3,0),0)</f>
        <v>5.0305952380952306</v>
      </c>
      <c r="BP330" s="32">
        <f>VLOOKUP($A330,'Annual_Prices-Nominal'!$A:$CA,MATCH(BP$3,'Annual_Prices-Nominal'!$A$3:$CA$3,0),0)</f>
        <v>5.0305952380952306</v>
      </c>
      <c r="BQ330" s="32">
        <f>VLOOKUP($A330,'Annual_Prices-Nominal'!$A:$CA,MATCH(BQ$3,'Annual_Prices-Nominal'!$A$3:$CA$3,0),0)</f>
        <v>16.795833333333235</v>
      </c>
      <c r="BR330" s="32">
        <f>VLOOKUP($A330,'Annual_Prices-Nominal'!$A:$CA,MATCH(BR$3,'Annual_Prices-Nominal'!$A$3:$CA$3,0),0)</f>
        <v>26.884166666666715</v>
      </c>
      <c r="BS330" s="32">
        <f>VLOOKUP($A330,'Annual_Prices-Nominal'!$A:$CA,MATCH(BS$3,'Annual_Prices-Nominal'!$A$3:$CA$3,0),0)</f>
        <v>25.188333333333276</v>
      </c>
      <c r="BT330" s="32">
        <f>VLOOKUP($A330,'Annual_Prices-Nominal'!$A:$CA,MATCH(BT$3,'Annual_Prices-Nominal'!$A$3:$CA$3,0),0)</f>
        <v>20.157738095238074</v>
      </c>
      <c r="BU330" s="32">
        <f>VLOOKUP($A330,'Annual_Prices-Nominal'!$A:$CA,MATCH(BU$3,'Annual_Prices-Nominal'!$A$3:$CA$3,0),0)</f>
        <v>20.157738095238074</v>
      </c>
      <c r="BV330" s="32">
        <f>VLOOKUP($A330,'Annual_Prices-Nominal'!$A:$CA,MATCH(BV$3,'Annual_Prices-Nominal'!$A$3:$CA$3,0),0)</f>
        <v>20.157738095238074</v>
      </c>
      <c r="BW330" s="32">
        <f>VLOOKUP($A330,'Annual_Prices-Nominal'!$A:$CA,MATCH(BW$3,'Annual_Prices-Nominal'!$A$3:$CA$3,0),0)</f>
        <v>19.9699999999998</v>
      </c>
      <c r="BX330" s="32">
        <f>VLOOKUP($A330,'Annual_Prices-Nominal'!$A:$CA,MATCH(BX$3,'Annual_Prices-Nominal'!$A$3:$CA$3,0),0)</f>
        <v>0</v>
      </c>
      <c r="BY330" s="32">
        <f>VLOOKUP($A330,'Annual_Prices-Nominal'!$A:$CA,MATCH(BY$3,'Annual_Prices-Nominal'!$A$3:$CA$3,0),0)</f>
        <v>5.0305952380952306</v>
      </c>
      <c r="BZ330" s="32">
        <f>VLOOKUP($A330,'Annual_Prices-Nominal'!$A:$CA,MATCH(BZ$3,'Annual_Prices-Nominal'!$A$3:$CA$3,0),0)</f>
        <v>5.0305952380952306</v>
      </c>
      <c r="CA330" s="32">
        <f>VLOOKUP($A330,'Annual_Prices-Nominal'!$A:$CA,MATCH(CA$3,'Annual_Prices-Nominal'!$A$3:$CA$3,0),0)</f>
        <v>5.0226399761905043</v>
      </c>
      <c r="CB330" s="38">
        <f>VLOOKUP($A330,'Annual_Prices-Nominal'!$A:$CA,MATCH(CB$3,'Annual_Prices-Nominal'!$A$3:$CA$3,0),0)</f>
        <v>0</v>
      </c>
      <c r="CD330" s="39">
        <f>VLOOKUP($A330,GDP!$A$8:$D$50,3,0)</f>
        <v>2.0338158141971038E-2</v>
      </c>
    </row>
    <row r="331" spans="1:82" ht="14.4" x14ac:dyDescent="0.3">
      <c r="A331" s="23">
        <f t="shared" si="46"/>
        <v>2050</v>
      </c>
      <c r="B331" s="27">
        <f t="shared" si="47"/>
        <v>54879</v>
      </c>
      <c r="C331" s="31">
        <v>44.266089999999998</v>
      </c>
      <c r="D331" s="32">
        <v>43.502369999999999</v>
      </c>
      <c r="E331" s="32">
        <v>47.809220000000003</v>
      </c>
      <c r="F331" s="32">
        <v>46.338520000000003</v>
      </c>
      <c r="G331" s="32">
        <v>48.096310000000003</v>
      </c>
      <c r="H331" s="32">
        <v>45.934559999999998</v>
      </c>
      <c r="I331" s="32">
        <v>42.33</v>
      </c>
      <c r="J331" s="32">
        <v>43.48</v>
      </c>
      <c r="K331" s="32">
        <v>41.83</v>
      </c>
      <c r="L331" s="32">
        <v>43.39</v>
      </c>
      <c r="M331" s="32">
        <v>41.48</v>
      </c>
      <c r="N331" s="32">
        <v>42.99</v>
      </c>
      <c r="P331" s="32">
        <f>VLOOKUP($A331,'Annual_Prices-Nominal'!$A$4:$X$39,MATCH('Forecast-Peak_OffPeak-Nominal'!P$3,'Annual_Prices-Nominal'!$A$3:$X$3,0),FALSE)</f>
        <v>169.048</v>
      </c>
      <c r="Q331" s="32">
        <f>VLOOKUP($A331,'Annual_Prices-Nominal'!$A$4:$X$39,MATCH('Forecast-Peak_OffPeak-Nominal'!Q$3,'Annual_Prices-Nominal'!$A$3:$X$3,0),FALSE)</f>
        <v>170.48</v>
      </c>
      <c r="R331" s="32">
        <f>VLOOKUP($A331,'Annual_Prices-Nominal'!$A$4:$X$39,MATCH('Forecast-Peak_OffPeak-Nominal'!R$3,'Annual_Prices-Nominal'!$A$3:$X$3,0),FALSE)</f>
        <v>167.51</v>
      </c>
      <c r="S331" s="32">
        <f>VLOOKUP($A331,'Annual_Prices-Nominal'!$A$4:$X$39,MATCH('Forecast-Peak_OffPeak-Nominal'!S$3,'Annual_Prices-Nominal'!$A$3:$X$3,0),FALSE)</f>
        <v>166.57</v>
      </c>
      <c r="T331" s="32">
        <f>VLOOKUP($A331,'Annual_Prices-Nominal'!$A$4:$X$39,MATCH('Forecast-Peak_OffPeak-Nominal'!T$3,'Annual_Prices-Nominal'!$A$3:$X$3,0),FALSE)</f>
        <v>64.667231240111818</v>
      </c>
      <c r="U331" s="32">
        <f>VLOOKUP($A331,'Annual_Prices-Nominal'!$A$4:$X$39,MATCH('Forecast-Peak_OffPeak-Nominal'!U$3,'Annual_Prices-Nominal'!$A$3:$X$3,0),FALSE)</f>
        <v>82.97</v>
      </c>
      <c r="V331" s="32">
        <f>VLOOKUP($A331,'Annual_Prices-Nominal'!$A$4:$X$39,MATCH('Forecast-Peak_OffPeak-Nominal'!V$3,'Annual_Prices-Nominal'!$A$3:$X$3,0),FALSE)</f>
        <v>64.755624347826085</v>
      </c>
      <c r="W331" s="32">
        <f>VLOOKUP($A331,'Annual_Prices-Nominal'!$A$4:$X$39,MATCH('Forecast-Peak_OffPeak-Nominal'!W$3,'Annual_Prices-Nominal'!$A$3:$X$3,0),FALSE)</f>
        <v>28.75</v>
      </c>
      <c r="X331" s="32">
        <f>VLOOKUP($A331,'Annual_Prices-Nominal'!$A$4:$X$39,MATCH('Forecast-Peak_OffPeak-Nominal'!X$3,'Annual_Prices-Nominal'!$A$3:$X$3,0),FALSE)</f>
        <v>24.68</v>
      </c>
      <c r="Y331" s="38">
        <f>VLOOKUP($A331,'Annual_Prices-Nominal'!$A$4:$X$39,MATCH('Forecast-Peak_OffPeak-Nominal'!Y$3,'Annual_Prices-Nominal'!$A$3:$X$3,0),FALSE)</f>
        <v>59.317361702127663</v>
      </c>
      <c r="AA331" s="31">
        <v>5.74</v>
      </c>
      <c r="AB331" s="32">
        <v>5.27</v>
      </c>
      <c r="AC331" s="32">
        <v>5.36</v>
      </c>
      <c r="AD331" s="32">
        <v>5.64</v>
      </c>
      <c r="AE331" s="32">
        <v>5.72</v>
      </c>
      <c r="AF331" s="32">
        <v>5.47</v>
      </c>
      <c r="AG331" s="38">
        <v>0.50799570575527209</v>
      </c>
      <c r="AI331" s="32">
        <v>10.810952568143872</v>
      </c>
      <c r="AJ331" s="38">
        <v>6.2961878469147692</v>
      </c>
      <c r="AL331" s="33">
        <v>0.91759660461113446</v>
      </c>
      <c r="AM331" s="33">
        <v>1.1675168664719959</v>
      </c>
      <c r="AO331" s="34">
        <f>VLOOKUP($A331,'Annual_Prices-Nominal'!$A$4:$CH$39,MATCH('Forecast-Peak_OffPeak-Nominal'!AO$3,'Annual_Prices-Nominal'!$A$3:$CH$3,0),FALSE)</f>
        <v>2</v>
      </c>
      <c r="AP331" s="35">
        <f>VLOOKUP($A331,'Annual_Prices-Nominal'!$A$4:$CH$39,MATCH('Forecast-Peak_OffPeak-Nominal'!AP$3,'Annual_Prices-Nominal'!$A$3:$CH$3,0),FALSE)</f>
        <v>2</v>
      </c>
      <c r="AQ331" s="36">
        <f>IF(AND(MONTH($B331)&gt;=5,MONTH($B331)&lt;=9),VLOOKUP($A331,'Annual_Prices-Nominal'!$A$1:$AQ$39,MATCH('Forecast-Peak_OffPeak-Nominal'!AQ$2,'Annual_Prices-Nominal'!$A$2:$AQ$2,0),FALSE),0)</f>
        <v>0</v>
      </c>
      <c r="AR331" s="37">
        <f>IF(AND(MONTH($B331)&gt;=5,MONTH($B331)&lt;=9),VLOOKUP($A331,'Annual_Prices-Nominal'!$A$1:$AQ$39,MATCH('Forecast-Peak_OffPeak-Nominal'!AR$2,'Annual_Prices-Nominal'!$A$2:$AQ$2,0),FALSE),0)</f>
        <v>0</v>
      </c>
      <c r="AT331" s="83">
        <f>VLOOKUP($A331,'Annual_Prices-Nominal'!$A$4:$CH$39,MATCH('Forecast-Peak_OffPeak-Nominal'!AT$3,'Annual_Prices-Nominal'!$A$3:$CH$3,0),FALSE)</f>
        <v>42.69</v>
      </c>
      <c r="AU331" s="38">
        <f>VLOOKUP($A331,'Annual_Prices-Nominal'!$A$4:$CH$39,MATCH('Forecast-Peak_OffPeak-Nominal'!AU$3,'Annual_Prices-Nominal'!$A$3:$CH$3,0),FALSE)</f>
        <v>42.69</v>
      </c>
      <c r="AV331" s="38">
        <f>VLOOKUP($A331,'Annual_Prices-Nominal'!$A$4:$CH$39,MATCH('Forecast-Peak_OffPeak-Nominal'!AV$3,'Annual_Prices-Nominal'!$A$3:$CH$3,0),FALSE)</f>
        <v>0</v>
      </c>
      <c r="AX331" s="31">
        <f t="shared" si="40"/>
        <v>8.3996375711574949</v>
      </c>
      <c r="AY331" s="32">
        <f t="shared" si="41"/>
        <v>8.740259597806217</v>
      </c>
      <c r="AZ331" s="32">
        <f t="shared" si="42"/>
        <v>8.7927440585009151</v>
      </c>
      <c r="BA331" s="32">
        <f t="shared" si="43"/>
        <v>7.40034965034965</v>
      </c>
      <c r="BB331" s="32">
        <f t="shared" si="44"/>
        <v>7.3129370629370634</v>
      </c>
      <c r="BC331" s="38">
        <f t="shared" si="45"/>
        <v>7.3546099290780145</v>
      </c>
      <c r="BE331" s="60">
        <v>298.44563386998885</v>
      </c>
      <c r="BF331" s="38">
        <v>396.48654396437246</v>
      </c>
      <c r="BH331" s="31">
        <f>VLOOKUP($A331,'Annual_Prices-Nominal'!$A:$CA,MATCH(BH$3,'Annual_Prices-Nominal'!$A$3:$CA$3,0),0)</f>
        <v>45</v>
      </c>
      <c r="BI331" s="31">
        <f>VLOOKUP($A331,'Annual_Prices-Nominal'!$A:$CA,MATCH(BI$3,'Annual_Prices-Nominal'!$A$3:$CA$3,0),0)</f>
        <v>0</v>
      </c>
      <c r="BJ331" s="32">
        <f>VLOOKUP($A331,'Annual_Prices-Nominal'!$A:$CA,MATCH(BJ$3,'Annual_Prices-Nominal'!$A$3:$CA$3,0),0)</f>
        <v>0</v>
      </c>
      <c r="BK331" s="32">
        <f>VLOOKUP($A331,'Annual_Prices-Nominal'!$A:$CA,MATCH(BK$3,'Annual_Prices-Nominal'!$A$3:$CA$3,0),0)</f>
        <v>16.795833333333235</v>
      </c>
      <c r="BL331" s="32">
        <f>VLOOKUP($A331,'Annual_Prices-Nominal'!$A:$CA,MATCH(BL$3,'Annual_Prices-Nominal'!$A$3:$CA$3,0),0)</f>
        <v>16.795833333333235</v>
      </c>
      <c r="BM331" s="32">
        <f>VLOOKUP($A331,'Annual_Prices-Nominal'!$A:$CA,MATCH(BM$3,'Annual_Prices-Nominal'!$A$3:$CA$3,0),0)</f>
        <v>5.0305952380952306</v>
      </c>
      <c r="BN331" s="32">
        <f>VLOOKUP($A331,'Annual_Prices-Nominal'!$A:$CA,MATCH(BN$3,'Annual_Prices-Nominal'!$A$3:$CA$3,0),0)</f>
        <v>5.0305952380952306</v>
      </c>
      <c r="BO331" s="32">
        <f>VLOOKUP($A331,'Annual_Prices-Nominal'!$A:$CA,MATCH(BO$3,'Annual_Prices-Nominal'!$A$3:$CA$3,0),0)</f>
        <v>5.0305952380952306</v>
      </c>
      <c r="BP331" s="32">
        <f>VLOOKUP($A331,'Annual_Prices-Nominal'!$A:$CA,MATCH(BP$3,'Annual_Prices-Nominal'!$A$3:$CA$3,0),0)</f>
        <v>5.0305952380952306</v>
      </c>
      <c r="BQ331" s="32">
        <f>VLOOKUP($A331,'Annual_Prices-Nominal'!$A:$CA,MATCH(BQ$3,'Annual_Prices-Nominal'!$A$3:$CA$3,0),0)</f>
        <v>16.795833333333235</v>
      </c>
      <c r="BR331" s="32">
        <f>VLOOKUP($A331,'Annual_Prices-Nominal'!$A:$CA,MATCH(BR$3,'Annual_Prices-Nominal'!$A$3:$CA$3,0),0)</f>
        <v>26.884166666666715</v>
      </c>
      <c r="BS331" s="32">
        <f>VLOOKUP($A331,'Annual_Prices-Nominal'!$A:$CA,MATCH(BS$3,'Annual_Prices-Nominal'!$A$3:$CA$3,0),0)</f>
        <v>25.188333333333276</v>
      </c>
      <c r="BT331" s="32">
        <f>VLOOKUP($A331,'Annual_Prices-Nominal'!$A:$CA,MATCH(BT$3,'Annual_Prices-Nominal'!$A$3:$CA$3,0),0)</f>
        <v>20.157738095238074</v>
      </c>
      <c r="BU331" s="32">
        <f>VLOOKUP($A331,'Annual_Prices-Nominal'!$A:$CA,MATCH(BU$3,'Annual_Prices-Nominal'!$A$3:$CA$3,0),0)</f>
        <v>20.157738095238074</v>
      </c>
      <c r="BV331" s="32">
        <f>VLOOKUP($A331,'Annual_Prices-Nominal'!$A:$CA,MATCH(BV$3,'Annual_Prices-Nominal'!$A$3:$CA$3,0),0)</f>
        <v>20.157738095238074</v>
      </c>
      <c r="BW331" s="32">
        <f>VLOOKUP($A331,'Annual_Prices-Nominal'!$A:$CA,MATCH(BW$3,'Annual_Prices-Nominal'!$A$3:$CA$3,0),0)</f>
        <v>19.9699999999998</v>
      </c>
      <c r="BX331" s="32">
        <f>VLOOKUP($A331,'Annual_Prices-Nominal'!$A:$CA,MATCH(BX$3,'Annual_Prices-Nominal'!$A$3:$CA$3,0),0)</f>
        <v>0</v>
      </c>
      <c r="BY331" s="32">
        <f>VLOOKUP($A331,'Annual_Prices-Nominal'!$A:$CA,MATCH(BY$3,'Annual_Prices-Nominal'!$A$3:$CA$3,0),0)</f>
        <v>5.0305952380952306</v>
      </c>
      <c r="BZ331" s="32">
        <f>VLOOKUP($A331,'Annual_Prices-Nominal'!$A:$CA,MATCH(BZ$3,'Annual_Prices-Nominal'!$A$3:$CA$3,0),0)</f>
        <v>5.0305952380952306</v>
      </c>
      <c r="CA331" s="32">
        <f>VLOOKUP($A331,'Annual_Prices-Nominal'!$A:$CA,MATCH(CA$3,'Annual_Prices-Nominal'!$A$3:$CA$3,0),0)</f>
        <v>5.0226399761905043</v>
      </c>
      <c r="CB331" s="38">
        <f>VLOOKUP($A331,'Annual_Prices-Nominal'!$A:$CA,MATCH(CB$3,'Annual_Prices-Nominal'!$A$3:$CA$3,0),0)</f>
        <v>0</v>
      </c>
      <c r="CD331" s="39">
        <f>VLOOKUP($A331,GDP!$A$8:$D$50,3,0)</f>
        <v>2.0338158141971038E-2</v>
      </c>
    </row>
    <row r="332" spans="1:82" ht="14.4" x14ac:dyDescent="0.3">
      <c r="A332" s="23">
        <f t="shared" si="46"/>
        <v>2050</v>
      </c>
      <c r="B332" s="27">
        <f t="shared" si="47"/>
        <v>54909</v>
      </c>
      <c r="C332" s="31">
        <v>51.39385</v>
      </c>
      <c r="D332" s="32">
        <v>48.118180000000002</v>
      </c>
      <c r="E332" s="32">
        <v>53.416910000000001</v>
      </c>
      <c r="F332" s="32">
        <v>51.656649999999999</v>
      </c>
      <c r="G332" s="32">
        <v>53.295999999999999</v>
      </c>
      <c r="H332" s="32">
        <v>50.244689999999999</v>
      </c>
      <c r="I332" s="32">
        <v>44.5</v>
      </c>
      <c r="J332" s="32">
        <v>44.25</v>
      </c>
      <c r="K332" s="32">
        <v>44.11</v>
      </c>
      <c r="L332" s="32">
        <v>43.99</v>
      </c>
      <c r="M332" s="32">
        <v>43.87</v>
      </c>
      <c r="N332" s="32">
        <v>44.12</v>
      </c>
      <c r="P332" s="32">
        <f>VLOOKUP($A332,'Annual_Prices-Nominal'!$A$4:$X$39,MATCH('Forecast-Peak_OffPeak-Nominal'!P$3,'Annual_Prices-Nominal'!$A$3:$X$3,0),FALSE)</f>
        <v>169.048</v>
      </c>
      <c r="Q332" s="32">
        <f>VLOOKUP($A332,'Annual_Prices-Nominal'!$A$4:$X$39,MATCH('Forecast-Peak_OffPeak-Nominal'!Q$3,'Annual_Prices-Nominal'!$A$3:$X$3,0),FALSE)</f>
        <v>170.48</v>
      </c>
      <c r="R332" s="32">
        <f>VLOOKUP($A332,'Annual_Prices-Nominal'!$A$4:$X$39,MATCH('Forecast-Peak_OffPeak-Nominal'!R$3,'Annual_Prices-Nominal'!$A$3:$X$3,0),FALSE)</f>
        <v>167.51</v>
      </c>
      <c r="S332" s="32">
        <f>VLOOKUP($A332,'Annual_Prices-Nominal'!$A$4:$X$39,MATCH('Forecast-Peak_OffPeak-Nominal'!S$3,'Annual_Prices-Nominal'!$A$3:$X$3,0),FALSE)</f>
        <v>166.57</v>
      </c>
      <c r="T332" s="32">
        <f>VLOOKUP($A332,'Annual_Prices-Nominal'!$A$4:$X$39,MATCH('Forecast-Peak_OffPeak-Nominal'!T$3,'Annual_Prices-Nominal'!$A$3:$X$3,0),FALSE)</f>
        <v>64.667231240111818</v>
      </c>
      <c r="U332" s="32">
        <f>VLOOKUP($A332,'Annual_Prices-Nominal'!$A$4:$X$39,MATCH('Forecast-Peak_OffPeak-Nominal'!U$3,'Annual_Prices-Nominal'!$A$3:$X$3,0),FALSE)</f>
        <v>82.97</v>
      </c>
      <c r="V332" s="32">
        <f>VLOOKUP($A332,'Annual_Prices-Nominal'!$A$4:$X$39,MATCH('Forecast-Peak_OffPeak-Nominal'!V$3,'Annual_Prices-Nominal'!$A$3:$X$3,0),FALSE)</f>
        <v>64.755624347826085</v>
      </c>
      <c r="W332" s="32">
        <f>VLOOKUP($A332,'Annual_Prices-Nominal'!$A$4:$X$39,MATCH('Forecast-Peak_OffPeak-Nominal'!W$3,'Annual_Prices-Nominal'!$A$3:$X$3,0),FALSE)</f>
        <v>28.75</v>
      </c>
      <c r="X332" s="32">
        <f>VLOOKUP($A332,'Annual_Prices-Nominal'!$A$4:$X$39,MATCH('Forecast-Peak_OffPeak-Nominal'!X$3,'Annual_Prices-Nominal'!$A$3:$X$3,0),FALSE)</f>
        <v>24.68</v>
      </c>
      <c r="Y332" s="38">
        <f>VLOOKUP($A332,'Annual_Prices-Nominal'!$A$4:$X$39,MATCH('Forecast-Peak_OffPeak-Nominal'!Y$3,'Annual_Prices-Nominal'!$A$3:$X$3,0),FALSE)</f>
        <v>59.317361702127663</v>
      </c>
      <c r="AA332" s="31">
        <v>5.78</v>
      </c>
      <c r="AB332" s="32">
        <v>5.24</v>
      </c>
      <c r="AC332" s="32">
        <v>5.34</v>
      </c>
      <c r="AD332" s="32">
        <v>5.61</v>
      </c>
      <c r="AE332" s="32">
        <v>5.77</v>
      </c>
      <c r="AF332" s="32">
        <v>5.5</v>
      </c>
      <c r="AG332" s="38">
        <v>0.50799570575527209</v>
      </c>
      <c r="AI332" s="32">
        <v>10.857705843158612</v>
      </c>
      <c r="AJ332" s="38">
        <v>6.3429411219295089</v>
      </c>
      <c r="AL332" s="33">
        <v>0.90671023516575022</v>
      </c>
      <c r="AM332" s="33">
        <v>1.1566304970266115</v>
      </c>
      <c r="AO332" s="34">
        <f>VLOOKUP($A332,'Annual_Prices-Nominal'!$A$4:$CH$39,MATCH('Forecast-Peak_OffPeak-Nominal'!AO$3,'Annual_Prices-Nominal'!$A$3:$CH$3,0),FALSE)</f>
        <v>2</v>
      </c>
      <c r="AP332" s="35">
        <f>VLOOKUP($A332,'Annual_Prices-Nominal'!$A$4:$CH$39,MATCH('Forecast-Peak_OffPeak-Nominal'!AP$3,'Annual_Prices-Nominal'!$A$3:$CH$3,0),FALSE)</f>
        <v>2</v>
      </c>
      <c r="AQ332" s="36">
        <f>IF(AND(MONTH($B332)&gt;=5,MONTH($B332)&lt;=9),VLOOKUP($A332,'Annual_Prices-Nominal'!$A$1:$AQ$39,MATCH('Forecast-Peak_OffPeak-Nominal'!AQ$2,'Annual_Prices-Nominal'!$A$2:$AQ$2,0),FALSE),0)</f>
        <v>365</v>
      </c>
      <c r="AR332" s="37">
        <f>IF(AND(MONTH($B332)&gt;=5,MONTH($B332)&lt;=9),VLOOKUP($A332,'Annual_Prices-Nominal'!$A$1:$AQ$39,MATCH('Forecast-Peak_OffPeak-Nominal'!AR$2,'Annual_Prices-Nominal'!$A$2:$AQ$2,0),FALSE),0)</f>
        <v>2500</v>
      </c>
      <c r="AT332" s="83">
        <f>VLOOKUP($A332,'Annual_Prices-Nominal'!$A$4:$CH$39,MATCH('Forecast-Peak_OffPeak-Nominal'!AT$3,'Annual_Prices-Nominal'!$A$3:$CH$3,0),FALSE)</f>
        <v>42.69</v>
      </c>
      <c r="AU332" s="38">
        <f>VLOOKUP($A332,'Annual_Prices-Nominal'!$A$4:$CH$39,MATCH('Forecast-Peak_OffPeak-Nominal'!AU$3,'Annual_Prices-Nominal'!$A$3:$CH$3,0),FALSE)</f>
        <v>42.69</v>
      </c>
      <c r="AV332" s="38">
        <f>VLOOKUP($A332,'Annual_Prices-Nominal'!$A$4:$CH$39,MATCH('Forecast-Peak_OffPeak-Nominal'!AV$3,'Annual_Prices-Nominal'!$A$3:$CH$3,0),FALSE)</f>
        <v>0</v>
      </c>
      <c r="AX332" s="31">
        <f t="shared" si="40"/>
        <v>9.8079866412213743</v>
      </c>
      <c r="AY332" s="32">
        <f t="shared" si="41"/>
        <v>9.7121654545454543</v>
      </c>
      <c r="AZ332" s="32">
        <f t="shared" si="42"/>
        <v>9.6901818181818182</v>
      </c>
      <c r="BA332" s="32">
        <f t="shared" si="43"/>
        <v>7.7123050259965344</v>
      </c>
      <c r="BB332" s="32">
        <f t="shared" si="44"/>
        <v>7.6447140381282503</v>
      </c>
      <c r="BC332" s="38">
        <f t="shared" si="45"/>
        <v>7.8199643493761135</v>
      </c>
      <c r="BE332" s="60">
        <v>298.44563386998885</v>
      </c>
      <c r="BF332" s="38">
        <v>396.48654396437246</v>
      </c>
      <c r="BH332" s="31">
        <f>VLOOKUP($A332,'Annual_Prices-Nominal'!$A:$CA,MATCH(BH$3,'Annual_Prices-Nominal'!$A$3:$CA$3,0),0)</f>
        <v>45</v>
      </c>
      <c r="BI332" s="31">
        <f>VLOOKUP($A332,'Annual_Prices-Nominal'!$A:$CA,MATCH(BI$3,'Annual_Prices-Nominal'!$A$3:$CA$3,0),0)</f>
        <v>0</v>
      </c>
      <c r="BJ332" s="32">
        <f>VLOOKUP($A332,'Annual_Prices-Nominal'!$A:$CA,MATCH(BJ$3,'Annual_Prices-Nominal'!$A$3:$CA$3,0),0)</f>
        <v>0</v>
      </c>
      <c r="BK332" s="32">
        <f>VLOOKUP($A332,'Annual_Prices-Nominal'!$A:$CA,MATCH(BK$3,'Annual_Prices-Nominal'!$A$3:$CA$3,0),0)</f>
        <v>16.795833333333235</v>
      </c>
      <c r="BL332" s="32">
        <f>VLOOKUP($A332,'Annual_Prices-Nominal'!$A:$CA,MATCH(BL$3,'Annual_Prices-Nominal'!$A$3:$CA$3,0),0)</f>
        <v>16.795833333333235</v>
      </c>
      <c r="BM332" s="32">
        <f>VLOOKUP($A332,'Annual_Prices-Nominal'!$A:$CA,MATCH(BM$3,'Annual_Prices-Nominal'!$A$3:$CA$3,0),0)</f>
        <v>5.0305952380952306</v>
      </c>
      <c r="BN332" s="32">
        <f>VLOOKUP($A332,'Annual_Prices-Nominal'!$A:$CA,MATCH(BN$3,'Annual_Prices-Nominal'!$A$3:$CA$3,0),0)</f>
        <v>5.0305952380952306</v>
      </c>
      <c r="BO332" s="32">
        <f>VLOOKUP($A332,'Annual_Prices-Nominal'!$A:$CA,MATCH(BO$3,'Annual_Prices-Nominal'!$A$3:$CA$3,0),0)</f>
        <v>5.0305952380952306</v>
      </c>
      <c r="BP332" s="32">
        <f>VLOOKUP($A332,'Annual_Prices-Nominal'!$A:$CA,MATCH(BP$3,'Annual_Prices-Nominal'!$A$3:$CA$3,0),0)</f>
        <v>5.0305952380952306</v>
      </c>
      <c r="BQ332" s="32">
        <f>VLOOKUP($A332,'Annual_Prices-Nominal'!$A:$CA,MATCH(BQ$3,'Annual_Prices-Nominal'!$A$3:$CA$3,0),0)</f>
        <v>16.795833333333235</v>
      </c>
      <c r="BR332" s="32">
        <f>VLOOKUP($A332,'Annual_Prices-Nominal'!$A:$CA,MATCH(BR$3,'Annual_Prices-Nominal'!$A$3:$CA$3,0),0)</f>
        <v>26.884166666666715</v>
      </c>
      <c r="BS332" s="32">
        <f>VLOOKUP($A332,'Annual_Prices-Nominal'!$A:$CA,MATCH(BS$3,'Annual_Prices-Nominal'!$A$3:$CA$3,0),0)</f>
        <v>25.188333333333276</v>
      </c>
      <c r="BT332" s="32">
        <f>VLOOKUP($A332,'Annual_Prices-Nominal'!$A:$CA,MATCH(BT$3,'Annual_Prices-Nominal'!$A$3:$CA$3,0),0)</f>
        <v>20.157738095238074</v>
      </c>
      <c r="BU332" s="32">
        <f>VLOOKUP($A332,'Annual_Prices-Nominal'!$A:$CA,MATCH(BU$3,'Annual_Prices-Nominal'!$A$3:$CA$3,0),0)</f>
        <v>20.157738095238074</v>
      </c>
      <c r="BV332" s="32">
        <f>VLOOKUP($A332,'Annual_Prices-Nominal'!$A:$CA,MATCH(BV$3,'Annual_Prices-Nominal'!$A$3:$CA$3,0),0)</f>
        <v>20.157738095238074</v>
      </c>
      <c r="BW332" s="32">
        <f>VLOOKUP($A332,'Annual_Prices-Nominal'!$A:$CA,MATCH(BW$3,'Annual_Prices-Nominal'!$A$3:$CA$3,0),0)</f>
        <v>19.9699999999998</v>
      </c>
      <c r="BX332" s="32">
        <f>VLOOKUP($A332,'Annual_Prices-Nominal'!$A:$CA,MATCH(BX$3,'Annual_Prices-Nominal'!$A$3:$CA$3,0),0)</f>
        <v>0</v>
      </c>
      <c r="BY332" s="32">
        <f>VLOOKUP($A332,'Annual_Prices-Nominal'!$A:$CA,MATCH(BY$3,'Annual_Prices-Nominal'!$A$3:$CA$3,0),0)</f>
        <v>5.0305952380952306</v>
      </c>
      <c r="BZ332" s="32">
        <f>VLOOKUP($A332,'Annual_Prices-Nominal'!$A:$CA,MATCH(BZ$3,'Annual_Prices-Nominal'!$A$3:$CA$3,0),0)</f>
        <v>5.0305952380952306</v>
      </c>
      <c r="CA332" s="32">
        <f>VLOOKUP($A332,'Annual_Prices-Nominal'!$A:$CA,MATCH(CA$3,'Annual_Prices-Nominal'!$A$3:$CA$3,0),0)</f>
        <v>5.0226399761905043</v>
      </c>
      <c r="CB332" s="38">
        <f>VLOOKUP($A332,'Annual_Prices-Nominal'!$A:$CA,MATCH(CB$3,'Annual_Prices-Nominal'!$A$3:$CA$3,0),0)</f>
        <v>0</v>
      </c>
      <c r="CD332" s="39">
        <f>VLOOKUP($A332,GDP!$A$8:$D$50,3,0)</f>
        <v>2.0338158141971038E-2</v>
      </c>
    </row>
    <row r="333" spans="1:82" ht="14.4" x14ac:dyDescent="0.3">
      <c r="A333" s="23">
        <f t="shared" si="46"/>
        <v>2050</v>
      </c>
      <c r="B333" s="27">
        <f t="shared" si="47"/>
        <v>54940</v>
      </c>
      <c r="C333" s="31">
        <v>57.443869999999997</v>
      </c>
      <c r="D333" s="32">
        <v>47.349220000000003</v>
      </c>
      <c r="E333" s="32">
        <v>65.309979999999996</v>
      </c>
      <c r="F333" s="32">
        <v>53.10933</v>
      </c>
      <c r="G333" s="32">
        <v>66.354929999999996</v>
      </c>
      <c r="H333" s="32">
        <v>52.595640000000003</v>
      </c>
      <c r="I333" s="32">
        <v>44.39</v>
      </c>
      <c r="J333" s="32">
        <v>44.09</v>
      </c>
      <c r="K333" s="32">
        <v>43.98</v>
      </c>
      <c r="L333" s="32">
        <v>43.82</v>
      </c>
      <c r="M333" s="32">
        <v>43.64</v>
      </c>
      <c r="N333" s="32">
        <v>43.51</v>
      </c>
      <c r="P333" s="32">
        <f>VLOOKUP($A333,'Annual_Prices-Nominal'!$A$4:$X$39,MATCH('Forecast-Peak_OffPeak-Nominal'!P$3,'Annual_Prices-Nominal'!$A$3:$X$3,0),FALSE)</f>
        <v>169.048</v>
      </c>
      <c r="Q333" s="32">
        <f>VLOOKUP($A333,'Annual_Prices-Nominal'!$A$4:$X$39,MATCH('Forecast-Peak_OffPeak-Nominal'!Q$3,'Annual_Prices-Nominal'!$A$3:$X$3,0),FALSE)</f>
        <v>170.48</v>
      </c>
      <c r="R333" s="32">
        <f>VLOOKUP($A333,'Annual_Prices-Nominal'!$A$4:$X$39,MATCH('Forecast-Peak_OffPeak-Nominal'!R$3,'Annual_Prices-Nominal'!$A$3:$X$3,0),FALSE)</f>
        <v>167.51</v>
      </c>
      <c r="S333" s="32">
        <f>VLOOKUP($A333,'Annual_Prices-Nominal'!$A$4:$X$39,MATCH('Forecast-Peak_OffPeak-Nominal'!S$3,'Annual_Prices-Nominal'!$A$3:$X$3,0),FALSE)</f>
        <v>166.57</v>
      </c>
      <c r="T333" s="32">
        <f>VLOOKUP($A333,'Annual_Prices-Nominal'!$A$4:$X$39,MATCH('Forecast-Peak_OffPeak-Nominal'!T$3,'Annual_Prices-Nominal'!$A$3:$X$3,0),FALSE)</f>
        <v>64.667231240111818</v>
      </c>
      <c r="U333" s="32">
        <f>VLOOKUP($A333,'Annual_Prices-Nominal'!$A$4:$X$39,MATCH('Forecast-Peak_OffPeak-Nominal'!U$3,'Annual_Prices-Nominal'!$A$3:$X$3,0),FALSE)</f>
        <v>82.97</v>
      </c>
      <c r="V333" s="32">
        <f>VLOOKUP($A333,'Annual_Prices-Nominal'!$A$4:$X$39,MATCH('Forecast-Peak_OffPeak-Nominal'!V$3,'Annual_Prices-Nominal'!$A$3:$X$3,0),FALSE)</f>
        <v>64.755624347826085</v>
      </c>
      <c r="W333" s="32">
        <f>VLOOKUP($A333,'Annual_Prices-Nominal'!$A$4:$X$39,MATCH('Forecast-Peak_OffPeak-Nominal'!W$3,'Annual_Prices-Nominal'!$A$3:$X$3,0),FALSE)</f>
        <v>28.75</v>
      </c>
      <c r="X333" s="32">
        <f>VLOOKUP($A333,'Annual_Prices-Nominal'!$A$4:$X$39,MATCH('Forecast-Peak_OffPeak-Nominal'!X$3,'Annual_Prices-Nominal'!$A$3:$X$3,0),FALSE)</f>
        <v>24.68</v>
      </c>
      <c r="Y333" s="38">
        <f>VLOOKUP($A333,'Annual_Prices-Nominal'!$A$4:$X$39,MATCH('Forecast-Peak_OffPeak-Nominal'!Y$3,'Annual_Prices-Nominal'!$A$3:$X$3,0),FALSE)</f>
        <v>59.317361702127663</v>
      </c>
      <c r="AA333" s="31">
        <v>5.76</v>
      </c>
      <c r="AB333" s="32">
        <v>5.22</v>
      </c>
      <c r="AC333" s="32">
        <v>5.34</v>
      </c>
      <c r="AD333" s="32">
        <v>5.59</v>
      </c>
      <c r="AE333" s="32">
        <v>5.76</v>
      </c>
      <c r="AF333" s="32">
        <v>5.45</v>
      </c>
      <c r="AG333" s="38">
        <v>0.50799570575527209</v>
      </c>
      <c r="AI333" s="32">
        <v>10.833105680154041</v>
      </c>
      <c r="AJ333" s="38">
        <v>6.3183409589249395</v>
      </c>
      <c r="AL333" s="33">
        <v>0.91133018811897581</v>
      </c>
      <c r="AM333" s="33">
        <v>1.1612504499798371</v>
      </c>
      <c r="AO333" s="34">
        <f>VLOOKUP($A333,'Annual_Prices-Nominal'!$A$4:$CH$39,MATCH('Forecast-Peak_OffPeak-Nominal'!AO$3,'Annual_Prices-Nominal'!$A$3:$CH$3,0),FALSE)</f>
        <v>2</v>
      </c>
      <c r="AP333" s="35">
        <f>VLOOKUP($A333,'Annual_Prices-Nominal'!$A$4:$CH$39,MATCH('Forecast-Peak_OffPeak-Nominal'!AP$3,'Annual_Prices-Nominal'!$A$3:$CH$3,0),FALSE)</f>
        <v>2</v>
      </c>
      <c r="AQ333" s="36">
        <f>IF(AND(MONTH($B333)&gt;=5,MONTH($B333)&lt;=9),VLOOKUP($A333,'Annual_Prices-Nominal'!$A$1:$AQ$39,MATCH('Forecast-Peak_OffPeak-Nominal'!AQ$2,'Annual_Prices-Nominal'!$A$2:$AQ$2,0),FALSE),0)</f>
        <v>365</v>
      </c>
      <c r="AR333" s="37">
        <f>IF(AND(MONTH($B333)&gt;=5,MONTH($B333)&lt;=9),VLOOKUP($A333,'Annual_Prices-Nominal'!$A$1:$AQ$39,MATCH('Forecast-Peak_OffPeak-Nominal'!AR$2,'Annual_Prices-Nominal'!$A$2:$AQ$2,0),FALSE),0)</f>
        <v>2500</v>
      </c>
      <c r="AT333" s="83">
        <f>VLOOKUP($A333,'Annual_Prices-Nominal'!$A$4:$CH$39,MATCH('Forecast-Peak_OffPeak-Nominal'!AT$3,'Annual_Prices-Nominal'!$A$3:$CH$3,0),FALSE)</f>
        <v>42.69</v>
      </c>
      <c r="AU333" s="38">
        <f>VLOOKUP($A333,'Annual_Prices-Nominal'!$A$4:$CH$39,MATCH('Forecast-Peak_OffPeak-Nominal'!AU$3,'Annual_Prices-Nominal'!$A$3:$CH$3,0),FALSE)</f>
        <v>42.69</v>
      </c>
      <c r="AV333" s="38">
        <f>VLOOKUP($A333,'Annual_Prices-Nominal'!$A$4:$CH$39,MATCH('Forecast-Peak_OffPeak-Nominal'!AV$3,'Annual_Prices-Nominal'!$A$3:$CH$3,0),FALSE)</f>
        <v>0</v>
      </c>
      <c r="AX333" s="31">
        <f t="shared" si="40"/>
        <v>11.004572796934866</v>
      </c>
      <c r="AY333" s="32">
        <f t="shared" si="41"/>
        <v>11.983482568807338</v>
      </c>
      <c r="AZ333" s="32">
        <f t="shared" si="42"/>
        <v>12.175216513761466</v>
      </c>
      <c r="BA333" s="32">
        <f t="shared" si="43"/>
        <v>7.7065972222222223</v>
      </c>
      <c r="BB333" s="32">
        <f t="shared" si="44"/>
        <v>7.6354166666666661</v>
      </c>
      <c r="BC333" s="38">
        <f t="shared" si="45"/>
        <v>7.8067978533094813</v>
      </c>
      <c r="BE333" s="60">
        <v>298.44563386998885</v>
      </c>
      <c r="BF333" s="38">
        <v>396.48654396437246</v>
      </c>
      <c r="BH333" s="31">
        <f>VLOOKUP($A333,'Annual_Prices-Nominal'!$A:$CA,MATCH(BH$3,'Annual_Prices-Nominal'!$A$3:$CA$3,0),0)</f>
        <v>45</v>
      </c>
      <c r="BI333" s="31">
        <f>VLOOKUP($A333,'Annual_Prices-Nominal'!$A:$CA,MATCH(BI$3,'Annual_Prices-Nominal'!$A$3:$CA$3,0),0)</f>
        <v>0</v>
      </c>
      <c r="BJ333" s="32">
        <f>VLOOKUP($A333,'Annual_Prices-Nominal'!$A:$CA,MATCH(BJ$3,'Annual_Prices-Nominal'!$A$3:$CA$3,0),0)</f>
        <v>0</v>
      </c>
      <c r="BK333" s="32">
        <f>VLOOKUP($A333,'Annual_Prices-Nominal'!$A:$CA,MATCH(BK$3,'Annual_Prices-Nominal'!$A$3:$CA$3,0),0)</f>
        <v>16.795833333333235</v>
      </c>
      <c r="BL333" s="32">
        <f>VLOOKUP($A333,'Annual_Prices-Nominal'!$A:$CA,MATCH(BL$3,'Annual_Prices-Nominal'!$A$3:$CA$3,0),0)</f>
        <v>16.795833333333235</v>
      </c>
      <c r="BM333" s="32">
        <f>VLOOKUP($A333,'Annual_Prices-Nominal'!$A:$CA,MATCH(BM$3,'Annual_Prices-Nominal'!$A$3:$CA$3,0),0)</f>
        <v>5.0305952380952306</v>
      </c>
      <c r="BN333" s="32">
        <f>VLOOKUP($A333,'Annual_Prices-Nominal'!$A:$CA,MATCH(BN$3,'Annual_Prices-Nominal'!$A$3:$CA$3,0),0)</f>
        <v>5.0305952380952306</v>
      </c>
      <c r="BO333" s="32">
        <f>VLOOKUP($A333,'Annual_Prices-Nominal'!$A:$CA,MATCH(BO$3,'Annual_Prices-Nominal'!$A$3:$CA$3,0),0)</f>
        <v>5.0305952380952306</v>
      </c>
      <c r="BP333" s="32">
        <f>VLOOKUP($A333,'Annual_Prices-Nominal'!$A:$CA,MATCH(BP$3,'Annual_Prices-Nominal'!$A$3:$CA$3,0),0)</f>
        <v>5.0305952380952306</v>
      </c>
      <c r="BQ333" s="32">
        <f>VLOOKUP($A333,'Annual_Prices-Nominal'!$A:$CA,MATCH(BQ$3,'Annual_Prices-Nominal'!$A$3:$CA$3,0),0)</f>
        <v>16.795833333333235</v>
      </c>
      <c r="BR333" s="32">
        <f>VLOOKUP($A333,'Annual_Prices-Nominal'!$A:$CA,MATCH(BR$3,'Annual_Prices-Nominal'!$A$3:$CA$3,0),0)</f>
        <v>26.884166666666715</v>
      </c>
      <c r="BS333" s="32">
        <f>VLOOKUP($A333,'Annual_Prices-Nominal'!$A:$CA,MATCH(BS$3,'Annual_Prices-Nominal'!$A$3:$CA$3,0),0)</f>
        <v>25.188333333333276</v>
      </c>
      <c r="BT333" s="32">
        <f>VLOOKUP($A333,'Annual_Prices-Nominal'!$A:$CA,MATCH(BT$3,'Annual_Prices-Nominal'!$A$3:$CA$3,0),0)</f>
        <v>20.157738095238074</v>
      </c>
      <c r="BU333" s="32">
        <f>VLOOKUP($A333,'Annual_Prices-Nominal'!$A:$CA,MATCH(BU$3,'Annual_Prices-Nominal'!$A$3:$CA$3,0),0)</f>
        <v>20.157738095238074</v>
      </c>
      <c r="BV333" s="32">
        <f>VLOOKUP($A333,'Annual_Prices-Nominal'!$A:$CA,MATCH(BV$3,'Annual_Prices-Nominal'!$A$3:$CA$3,0),0)</f>
        <v>20.157738095238074</v>
      </c>
      <c r="BW333" s="32">
        <f>VLOOKUP($A333,'Annual_Prices-Nominal'!$A:$CA,MATCH(BW$3,'Annual_Prices-Nominal'!$A$3:$CA$3,0),0)</f>
        <v>19.9699999999998</v>
      </c>
      <c r="BX333" s="32">
        <f>VLOOKUP($A333,'Annual_Prices-Nominal'!$A:$CA,MATCH(BX$3,'Annual_Prices-Nominal'!$A$3:$CA$3,0),0)</f>
        <v>0</v>
      </c>
      <c r="BY333" s="32">
        <f>VLOOKUP($A333,'Annual_Prices-Nominal'!$A:$CA,MATCH(BY$3,'Annual_Prices-Nominal'!$A$3:$CA$3,0),0)</f>
        <v>5.0305952380952306</v>
      </c>
      <c r="BZ333" s="32">
        <f>VLOOKUP($A333,'Annual_Prices-Nominal'!$A:$CA,MATCH(BZ$3,'Annual_Prices-Nominal'!$A$3:$CA$3,0),0)</f>
        <v>5.0305952380952306</v>
      </c>
      <c r="CA333" s="32">
        <f>VLOOKUP($A333,'Annual_Prices-Nominal'!$A:$CA,MATCH(CA$3,'Annual_Prices-Nominal'!$A$3:$CA$3,0),0)</f>
        <v>5.0226399761905043</v>
      </c>
      <c r="CB333" s="38">
        <f>VLOOKUP($A333,'Annual_Prices-Nominal'!$A:$CA,MATCH(CB$3,'Annual_Prices-Nominal'!$A$3:$CA$3,0),0)</f>
        <v>0</v>
      </c>
      <c r="CD333" s="39">
        <f>VLOOKUP($A333,GDP!$A$8:$D$50,3,0)</f>
        <v>2.0338158141971038E-2</v>
      </c>
    </row>
    <row r="334" spans="1:82" ht="14.4" x14ac:dyDescent="0.3">
      <c r="A334" s="23">
        <f t="shared" si="46"/>
        <v>2050</v>
      </c>
      <c r="B334" s="27">
        <f t="shared" si="47"/>
        <v>54970</v>
      </c>
      <c r="C334" s="31">
        <v>65.208920000000006</v>
      </c>
      <c r="D334" s="32">
        <v>54.178130000000003</v>
      </c>
      <c r="E334" s="32">
        <v>73.777519999999996</v>
      </c>
      <c r="F334" s="32">
        <v>61.000720000000001</v>
      </c>
      <c r="G334" s="32">
        <v>75.183459999999997</v>
      </c>
      <c r="H334" s="32">
        <v>61.140700000000002</v>
      </c>
      <c r="I334" s="32">
        <v>44.7</v>
      </c>
      <c r="J334" s="32">
        <v>43.94</v>
      </c>
      <c r="K334" s="32">
        <v>43.98</v>
      </c>
      <c r="L334" s="32">
        <v>43.62</v>
      </c>
      <c r="M334" s="32">
        <v>43.88</v>
      </c>
      <c r="N334" s="32">
        <v>43.61</v>
      </c>
      <c r="P334" s="32">
        <f>VLOOKUP($A334,'Annual_Prices-Nominal'!$A$4:$X$39,MATCH('Forecast-Peak_OffPeak-Nominal'!P$3,'Annual_Prices-Nominal'!$A$3:$X$3,0),FALSE)</f>
        <v>169.048</v>
      </c>
      <c r="Q334" s="32">
        <f>VLOOKUP($A334,'Annual_Prices-Nominal'!$A$4:$X$39,MATCH('Forecast-Peak_OffPeak-Nominal'!Q$3,'Annual_Prices-Nominal'!$A$3:$X$3,0),FALSE)</f>
        <v>170.48</v>
      </c>
      <c r="R334" s="32">
        <f>VLOOKUP($A334,'Annual_Prices-Nominal'!$A$4:$X$39,MATCH('Forecast-Peak_OffPeak-Nominal'!R$3,'Annual_Prices-Nominal'!$A$3:$X$3,0),FALSE)</f>
        <v>167.51</v>
      </c>
      <c r="S334" s="32">
        <f>VLOOKUP($A334,'Annual_Prices-Nominal'!$A$4:$X$39,MATCH('Forecast-Peak_OffPeak-Nominal'!S$3,'Annual_Prices-Nominal'!$A$3:$X$3,0),FALSE)</f>
        <v>166.57</v>
      </c>
      <c r="T334" s="32">
        <f>VLOOKUP($A334,'Annual_Prices-Nominal'!$A$4:$X$39,MATCH('Forecast-Peak_OffPeak-Nominal'!T$3,'Annual_Prices-Nominal'!$A$3:$X$3,0),FALSE)</f>
        <v>64.667231240111818</v>
      </c>
      <c r="U334" s="32">
        <f>VLOOKUP($A334,'Annual_Prices-Nominal'!$A$4:$X$39,MATCH('Forecast-Peak_OffPeak-Nominal'!U$3,'Annual_Prices-Nominal'!$A$3:$X$3,0),FALSE)</f>
        <v>82.97</v>
      </c>
      <c r="V334" s="32">
        <f>VLOOKUP($A334,'Annual_Prices-Nominal'!$A$4:$X$39,MATCH('Forecast-Peak_OffPeak-Nominal'!V$3,'Annual_Prices-Nominal'!$A$3:$X$3,0),FALSE)</f>
        <v>64.755624347826085</v>
      </c>
      <c r="W334" s="32">
        <f>VLOOKUP($A334,'Annual_Prices-Nominal'!$A$4:$X$39,MATCH('Forecast-Peak_OffPeak-Nominal'!W$3,'Annual_Prices-Nominal'!$A$3:$X$3,0),FALSE)</f>
        <v>28.75</v>
      </c>
      <c r="X334" s="32">
        <f>VLOOKUP($A334,'Annual_Prices-Nominal'!$A$4:$X$39,MATCH('Forecast-Peak_OffPeak-Nominal'!X$3,'Annual_Prices-Nominal'!$A$3:$X$3,0),FALSE)</f>
        <v>24.68</v>
      </c>
      <c r="Y334" s="38">
        <f>VLOOKUP($A334,'Annual_Prices-Nominal'!$A$4:$X$39,MATCH('Forecast-Peak_OffPeak-Nominal'!Y$3,'Annual_Prices-Nominal'!$A$3:$X$3,0),FALSE)</f>
        <v>59.317361702127663</v>
      </c>
      <c r="AA334" s="31">
        <v>5.75</v>
      </c>
      <c r="AB334" s="32">
        <v>5.18</v>
      </c>
      <c r="AC334" s="32">
        <v>5.32</v>
      </c>
      <c r="AD334" s="32">
        <v>5.55</v>
      </c>
      <c r="AE334" s="32">
        <v>5.73</v>
      </c>
      <c r="AF334" s="32">
        <v>5.41</v>
      </c>
      <c r="AG334" s="38">
        <v>0.50799570575527209</v>
      </c>
      <c r="AI334" s="32">
        <v>10.817919217766882</v>
      </c>
      <c r="AJ334" s="38">
        <v>6.303154496537779</v>
      </c>
      <c r="AL334" s="33">
        <v>0.90314769166770748</v>
      </c>
      <c r="AM334" s="33">
        <v>1.1530679535285688</v>
      </c>
      <c r="AO334" s="34">
        <f>VLOOKUP($A334,'Annual_Prices-Nominal'!$A$4:$CH$39,MATCH('Forecast-Peak_OffPeak-Nominal'!AO$3,'Annual_Prices-Nominal'!$A$3:$CH$3,0),FALSE)</f>
        <v>2</v>
      </c>
      <c r="AP334" s="35">
        <f>VLOOKUP($A334,'Annual_Prices-Nominal'!$A$4:$CH$39,MATCH('Forecast-Peak_OffPeak-Nominal'!AP$3,'Annual_Prices-Nominal'!$A$3:$CH$3,0),FALSE)</f>
        <v>2</v>
      </c>
      <c r="AQ334" s="36">
        <f>IF(AND(MONTH($B334)&gt;=5,MONTH($B334)&lt;=9),VLOOKUP($A334,'Annual_Prices-Nominal'!$A$1:$AQ$39,MATCH('Forecast-Peak_OffPeak-Nominal'!AQ$2,'Annual_Prices-Nominal'!$A$2:$AQ$2,0),FALSE),0)</f>
        <v>365</v>
      </c>
      <c r="AR334" s="37">
        <f>IF(AND(MONTH($B334)&gt;=5,MONTH($B334)&lt;=9),VLOOKUP($A334,'Annual_Prices-Nominal'!$A$1:$AQ$39,MATCH('Forecast-Peak_OffPeak-Nominal'!AR$2,'Annual_Prices-Nominal'!$A$2:$AQ$2,0),FALSE),0)</f>
        <v>2500</v>
      </c>
      <c r="AT334" s="83">
        <f>VLOOKUP($A334,'Annual_Prices-Nominal'!$A$4:$CH$39,MATCH('Forecast-Peak_OffPeak-Nominal'!AT$3,'Annual_Prices-Nominal'!$A$3:$CH$3,0),FALSE)</f>
        <v>42.69</v>
      </c>
      <c r="AU334" s="38">
        <f>VLOOKUP($A334,'Annual_Prices-Nominal'!$A$4:$CH$39,MATCH('Forecast-Peak_OffPeak-Nominal'!AU$3,'Annual_Prices-Nominal'!$A$3:$CH$3,0),FALSE)</f>
        <v>42.69</v>
      </c>
      <c r="AV334" s="38">
        <f>VLOOKUP($A334,'Annual_Prices-Nominal'!$A$4:$CH$39,MATCH('Forecast-Peak_OffPeak-Nominal'!AV$3,'Annual_Prices-Nominal'!$A$3:$CH$3,0),FALSE)</f>
        <v>0</v>
      </c>
      <c r="AX334" s="31">
        <f t="shared" si="40"/>
        <v>12.588594594594596</v>
      </c>
      <c r="AY334" s="32">
        <f t="shared" si="41"/>
        <v>13.63724953789279</v>
      </c>
      <c r="AZ334" s="32">
        <f t="shared" si="42"/>
        <v>13.897127541589647</v>
      </c>
      <c r="BA334" s="32">
        <f t="shared" si="43"/>
        <v>7.8010471204188478</v>
      </c>
      <c r="BB334" s="32">
        <f t="shared" si="44"/>
        <v>7.6753926701570672</v>
      </c>
      <c r="BC334" s="38">
        <f t="shared" si="45"/>
        <v>7.9063063063063073</v>
      </c>
      <c r="BE334" s="60">
        <v>298.44563386998885</v>
      </c>
      <c r="BF334" s="38">
        <v>396.48654396437246</v>
      </c>
      <c r="BH334" s="31">
        <f>VLOOKUP($A334,'Annual_Prices-Nominal'!$A:$CA,MATCH(BH$3,'Annual_Prices-Nominal'!$A$3:$CA$3,0),0)</f>
        <v>45</v>
      </c>
      <c r="BI334" s="31">
        <f>VLOOKUP($A334,'Annual_Prices-Nominal'!$A:$CA,MATCH(BI$3,'Annual_Prices-Nominal'!$A$3:$CA$3,0),0)</f>
        <v>0</v>
      </c>
      <c r="BJ334" s="32">
        <f>VLOOKUP($A334,'Annual_Prices-Nominal'!$A:$CA,MATCH(BJ$3,'Annual_Prices-Nominal'!$A$3:$CA$3,0),0)</f>
        <v>0</v>
      </c>
      <c r="BK334" s="32">
        <f>VLOOKUP($A334,'Annual_Prices-Nominal'!$A:$CA,MATCH(BK$3,'Annual_Prices-Nominal'!$A$3:$CA$3,0),0)</f>
        <v>16.795833333333235</v>
      </c>
      <c r="BL334" s="32">
        <f>VLOOKUP($A334,'Annual_Prices-Nominal'!$A:$CA,MATCH(BL$3,'Annual_Prices-Nominal'!$A$3:$CA$3,0),0)</f>
        <v>16.795833333333235</v>
      </c>
      <c r="BM334" s="32">
        <f>VLOOKUP($A334,'Annual_Prices-Nominal'!$A:$CA,MATCH(BM$3,'Annual_Prices-Nominal'!$A$3:$CA$3,0),0)</f>
        <v>5.0305952380952306</v>
      </c>
      <c r="BN334" s="32">
        <f>VLOOKUP($A334,'Annual_Prices-Nominal'!$A:$CA,MATCH(BN$3,'Annual_Prices-Nominal'!$A$3:$CA$3,0),0)</f>
        <v>5.0305952380952306</v>
      </c>
      <c r="BO334" s="32">
        <f>VLOOKUP($A334,'Annual_Prices-Nominal'!$A:$CA,MATCH(BO$3,'Annual_Prices-Nominal'!$A$3:$CA$3,0),0)</f>
        <v>5.0305952380952306</v>
      </c>
      <c r="BP334" s="32">
        <f>VLOOKUP($A334,'Annual_Prices-Nominal'!$A:$CA,MATCH(BP$3,'Annual_Prices-Nominal'!$A$3:$CA$3,0),0)</f>
        <v>5.0305952380952306</v>
      </c>
      <c r="BQ334" s="32">
        <f>VLOOKUP($A334,'Annual_Prices-Nominal'!$A:$CA,MATCH(BQ$3,'Annual_Prices-Nominal'!$A$3:$CA$3,0),0)</f>
        <v>16.795833333333235</v>
      </c>
      <c r="BR334" s="32">
        <f>VLOOKUP($A334,'Annual_Prices-Nominal'!$A:$CA,MATCH(BR$3,'Annual_Prices-Nominal'!$A$3:$CA$3,0),0)</f>
        <v>26.884166666666715</v>
      </c>
      <c r="BS334" s="32">
        <f>VLOOKUP($A334,'Annual_Prices-Nominal'!$A:$CA,MATCH(BS$3,'Annual_Prices-Nominal'!$A$3:$CA$3,0),0)</f>
        <v>25.188333333333276</v>
      </c>
      <c r="BT334" s="32">
        <f>VLOOKUP($A334,'Annual_Prices-Nominal'!$A:$CA,MATCH(BT$3,'Annual_Prices-Nominal'!$A$3:$CA$3,0),0)</f>
        <v>20.157738095238074</v>
      </c>
      <c r="BU334" s="32">
        <f>VLOOKUP($A334,'Annual_Prices-Nominal'!$A:$CA,MATCH(BU$3,'Annual_Prices-Nominal'!$A$3:$CA$3,0),0)</f>
        <v>20.157738095238074</v>
      </c>
      <c r="BV334" s="32">
        <f>VLOOKUP($A334,'Annual_Prices-Nominal'!$A:$CA,MATCH(BV$3,'Annual_Prices-Nominal'!$A$3:$CA$3,0),0)</f>
        <v>20.157738095238074</v>
      </c>
      <c r="BW334" s="32">
        <f>VLOOKUP($A334,'Annual_Prices-Nominal'!$A:$CA,MATCH(BW$3,'Annual_Prices-Nominal'!$A$3:$CA$3,0),0)</f>
        <v>19.9699999999998</v>
      </c>
      <c r="BX334" s="32">
        <f>VLOOKUP($A334,'Annual_Prices-Nominal'!$A:$CA,MATCH(BX$3,'Annual_Prices-Nominal'!$A$3:$CA$3,0),0)</f>
        <v>0</v>
      </c>
      <c r="BY334" s="32">
        <f>VLOOKUP($A334,'Annual_Prices-Nominal'!$A:$CA,MATCH(BY$3,'Annual_Prices-Nominal'!$A$3:$CA$3,0),0)</f>
        <v>5.0305952380952306</v>
      </c>
      <c r="BZ334" s="32">
        <f>VLOOKUP($A334,'Annual_Prices-Nominal'!$A:$CA,MATCH(BZ$3,'Annual_Prices-Nominal'!$A$3:$CA$3,0),0)</f>
        <v>5.0305952380952306</v>
      </c>
      <c r="CA334" s="32">
        <f>VLOOKUP($A334,'Annual_Prices-Nominal'!$A:$CA,MATCH(CA$3,'Annual_Prices-Nominal'!$A$3:$CA$3,0),0)</f>
        <v>5.0226399761905043</v>
      </c>
      <c r="CB334" s="38">
        <f>VLOOKUP($A334,'Annual_Prices-Nominal'!$A:$CA,MATCH(CB$3,'Annual_Prices-Nominal'!$A$3:$CA$3,0),0)</f>
        <v>0</v>
      </c>
      <c r="CD334" s="39">
        <f>VLOOKUP($A334,GDP!$A$8:$D$50,3,0)</f>
        <v>2.0338158141971038E-2</v>
      </c>
    </row>
    <row r="335" spans="1:82" ht="14.4" x14ac:dyDescent="0.3">
      <c r="A335" s="23">
        <f t="shared" si="46"/>
        <v>2050</v>
      </c>
      <c r="B335" s="27">
        <f t="shared" si="47"/>
        <v>55001</v>
      </c>
      <c r="C335" s="31">
        <v>61.188899999999997</v>
      </c>
      <c r="D335" s="32">
        <v>51.758960000000002</v>
      </c>
      <c r="E335" s="32">
        <v>64.572509999999994</v>
      </c>
      <c r="F335" s="32">
        <v>56.840220000000002</v>
      </c>
      <c r="G335" s="32">
        <v>65.927530000000004</v>
      </c>
      <c r="H335" s="32">
        <v>57.097189999999998</v>
      </c>
      <c r="I335" s="32">
        <v>43.82</v>
      </c>
      <c r="J335" s="32">
        <v>43.58</v>
      </c>
      <c r="K335" s="32">
        <v>43.13</v>
      </c>
      <c r="L335" s="32">
        <v>43.24</v>
      </c>
      <c r="M335" s="32">
        <v>43.39</v>
      </c>
      <c r="N335" s="32">
        <v>44.18</v>
      </c>
      <c r="P335" s="32">
        <f>VLOOKUP($A335,'Annual_Prices-Nominal'!$A$4:$X$39,MATCH('Forecast-Peak_OffPeak-Nominal'!P$3,'Annual_Prices-Nominal'!$A$3:$X$3,0),FALSE)</f>
        <v>169.048</v>
      </c>
      <c r="Q335" s="32">
        <f>VLOOKUP($A335,'Annual_Prices-Nominal'!$A$4:$X$39,MATCH('Forecast-Peak_OffPeak-Nominal'!Q$3,'Annual_Prices-Nominal'!$A$3:$X$3,0),FALSE)</f>
        <v>170.48</v>
      </c>
      <c r="R335" s="32">
        <f>VLOOKUP($A335,'Annual_Prices-Nominal'!$A$4:$X$39,MATCH('Forecast-Peak_OffPeak-Nominal'!R$3,'Annual_Prices-Nominal'!$A$3:$X$3,0),FALSE)</f>
        <v>167.51</v>
      </c>
      <c r="S335" s="32">
        <f>VLOOKUP($A335,'Annual_Prices-Nominal'!$A$4:$X$39,MATCH('Forecast-Peak_OffPeak-Nominal'!S$3,'Annual_Prices-Nominal'!$A$3:$X$3,0),FALSE)</f>
        <v>166.57</v>
      </c>
      <c r="T335" s="32">
        <f>VLOOKUP($A335,'Annual_Prices-Nominal'!$A$4:$X$39,MATCH('Forecast-Peak_OffPeak-Nominal'!T$3,'Annual_Prices-Nominal'!$A$3:$X$3,0),FALSE)</f>
        <v>64.667231240111818</v>
      </c>
      <c r="U335" s="32">
        <f>VLOOKUP($A335,'Annual_Prices-Nominal'!$A$4:$X$39,MATCH('Forecast-Peak_OffPeak-Nominal'!U$3,'Annual_Prices-Nominal'!$A$3:$X$3,0),FALSE)</f>
        <v>82.97</v>
      </c>
      <c r="V335" s="32">
        <f>VLOOKUP($A335,'Annual_Prices-Nominal'!$A$4:$X$39,MATCH('Forecast-Peak_OffPeak-Nominal'!V$3,'Annual_Prices-Nominal'!$A$3:$X$3,0),FALSE)</f>
        <v>64.755624347826085</v>
      </c>
      <c r="W335" s="32">
        <f>VLOOKUP($A335,'Annual_Prices-Nominal'!$A$4:$X$39,MATCH('Forecast-Peak_OffPeak-Nominal'!W$3,'Annual_Prices-Nominal'!$A$3:$X$3,0),FALSE)</f>
        <v>28.75</v>
      </c>
      <c r="X335" s="32">
        <f>VLOOKUP($A335,'Annual_Prices-Nominal'!$A$4:$X$39,MATCH('Forecast-Peak_OffPeak-Nominal'!X$3,'Annual_Prices-Nominal'!$A$3:$X$3,0),FALSE)</f>
        <v>24.68</v>
      </c>
      <c r="Y335" s="38">
        <f>VLOOKUP($A335,'Annual_Prices-Nominal'!$A$4:$X$39,MATCH('Forecast-Peak_OffPeak-Nominal'!Y$3,'Annual_Prices-Nominal'!$A$3:$X$3,0),FALSE)</f>
        <v>59.317361702127663</v>
      </c>
      <c r="AA335" s="31">
        <v>5.67</v>
      </c>
      <c r="AB335" s="32">
        <v>5.29</v>
      </c>
      <c r="AC335" s="32">
        <v>5.21</v>
      </c>
      <c r="AD335" s="32">
        <v>5.66</v>
      </c>
      <c r="AE335" s="32">
        <v>5.67</v>
      </c>
      <c r="AF335" s="32">
        <v>5.45</v>
      </c>
      <c r="AG335" s="38">
        <v>0.50799570575527209</v>
      </c>
      <c r="AI335" s="32">
        <v>10.746598056837682</v>
      </c>
      <c r="AJ335" s="38">
        <v>6.2318333356085791</v>
      </c>
      <c r="AL335" s="33">
        <v>0.91259078115005654</v>
      </c>
      <c r="AM335" s="33">
        <v>1.162511043010918</v>
      </c>
      <c r="AO335" s="34">
        <f>VLOOKUP($A335,'Annual_Prices-Nominal'!$A$4:$CH$39,MATCH('Forecast-Peak_OffPeak-Nominal'!AO$3,'Annual_Prices-Nominal'!$A$3:$CH$3,0),FALSE)</f>
        <v>2</v>
      </c>
      <c r="AP335" s="35">
        <f>VLOOKUP($A335,'Annual_Prices-Nominal'!$A$4:$CH$39,MATCH('Forecast-Peak_OffPeak-Nominal'!AP$3,'Annual_Prices-Nominal'!$A$3:$CH$3,0),FALSE)</f>
        <v>2</v>
      </c>
      <c r="AQ335" s="36">
        <f>IF(AND(MONTH($B335)&gt;=5,MONTH($B335)&lt;=9),VLOOKUP($A335,'Annual_Prices-Nominal'!$A$1:$AQ$39,MATCH('Forecast-Peak_OffPeak-Nominal'!AQ$2,'Annual_Prices-Nominal'!$A$2:$AQ$2,0),FALSE),0)</f>
        <v>365</v>
      </c>
      <c r="AR335" s="37">
        <f>IF(AND(MONTH($B335)&gt;=5,MONTH($B335)&lt;=9),VLOOKUP($A335,'Annual_Prices-Nominal'!$A$1:$AQ$39,MATCH('Forecast-Peak_OffPeak-Nominal'!AR$2,'Annual_Prices-Nominal'!$A$2:$AQ$2,0),FALSE),0)</f>
        <v>2500</v>
      </c>
      <c r="AT335" s="83">
        <f>VLOOKUP($A335,'Annual_Prices-Nominal'!$A$4:$CH$39,MATCH('Forecast-Peak_OffPeak-Nominal'!AT$3,'Annual_Prices-Nominal'!$A$3:$CH$3,0),FALSE)</f>
        <v>42.69</v>
      </c>
      <c r="AU335" s="38">
        <f>VLOOKUP($A335,'Annual_Prices-Nominal'!$A$4:$CH$39,MATCH('Forecast-Peak_OffPeak-Nominal'!AU$3,'Annual_Prices-Nominal'!$A$3:$CH$3,0),FALSE)</f>
        <v>42.69</v>
      </c>
      <c r="AV335" s="38">
        <f>VLOOKUP($A335,'Annual_Prices-Nominal'!$A$4:$CH$39,MATCH('Forecast-Peak_OffPeak-Nominal'!AV$3,'Annual_Prices-Nominal'!$A$3:$CH$3,0),FALSE)</f>
        <v>0</v>
      </c>
      <c r="AX335" s="31">
        <f t="shared" si="40"/>
        <v>11.566899810964083</v>
      </c>
      <c r="AY335" s="32">
        <f t="shared" si="41"/>
        <v>11.848166972477063</v>
      </c>
      <c r="AZ335" s="32">
        <f t="shared" si="42"/>
        <v>12.096794495412844</v>
      </c>
      <c r="BA335" s="32">
        <f t="shared" si="43"/>
        <v>7.7283950617283956</v>
      </c>
      <c r="BB335" s="32">
        <f t="shared" si="44"/>
        <v>7.6067019400352738</v>
      </c>
      <c r="BC335" s="38">
        <f t="shared" si="45"/>
        <v>7.6660777385159014</v>
      </c>
      <c r="BE335" s="60">
        <v>298.44563386998885</v>
      </c>
      <c r="BF335" s="38">
        <v>396.48654396437246</v>
      </c>
      <c r="BH335" s="31">
        <f>VLOOKUP($A335,'Annual_Prices-Nominal'!$A:$CA,MATCH(BH$3,'Annual_Prices-Nominal'!$A$3:$CA$3,0),0)</f>
        <v>45</v>
      </c>
      <c r="BI335" s="31">
        <f>VLOOKUP($A335,'Annual_Prices-Nominal'!$A:$CA,MATCH(BI$3,'Annual_Prices-Nominal'!$A$3:$CA$3,0),0)</f>
        <v>0</v>
      </c>
      <c r="BJ335" s="32">
        <f>VLOOKUP($A335,'Annual_Prices-Nominal'!$A:$CA,MATCH(BJ$3,'Annual_Prices-Nominal'!$A$3:$CA$3,0),0)</f>
        <v>0</v>
      </c>
      <c r="BK335" s="32">
        <f>VLOOKUP($A335,'Annual_Prices-Nominal'!$A:$CA,MATCH(BK$3,'Annual_Prices-Nominal'!$A$3:$CA$3,0),0)</f>
        <v>16.795833333333235</v>
      </c>
      <c r="BL335" s="32">
        <f>VLOOKUP($A335,'Annual_Prices-Nominal'!$A:$CA,MATCH(BL$3,'Annual_Prices-Nominal'!$A$3:$CA$3,0),0)</f>
        <v>16.795833333333235</v>
      </c>
      <c r="BM335" s="32">
        <f>VLOOKUP($A335,'Annual_Prices-Nominal'!$A:$CA,MATCH(BM$3,'Annual_Prices-Nominal'!$A$3:$CA$3,0),0)</f>
        <v>5.0305952380952306</v>
      </c>
      <c r="BN335" s="32">
        <f>VLOOKUP($A335,'Annual_Prices-Nominal'!$A:$CA,MATCH(BN$3,'Annual_Prices-Nominal'!$A$3:$CA$3,0),0)</f>
        <v>5.0305952380952306</v>
      </c>
      <c r="BO335" s="32">
        <f>VLOOKUP($A335,'Annual_Prices-Nominal'!$A:$CA,MATCH(BO$3,'Annual_Prices-Nominal'!$A$3:$CA$3,0),0)</f>
        <v>5.0305952380952306</v>
      </c>
      <c r="BP335" s="32">
        <f>VLOOKUP($A335,'Annual_Prices-Nominal'!$A:$CA,MATCH(BP$3,'Annual_Prices-Nominal'!$A$3:$CA$3,0),0)</f>
        <v>5.0305952380952306</v>
      </c>
      <c r="BQ335" s="32">
        <f>VLOOKUP($A335,'Annual_Prices-Nominal'!$A:$CA,MATCH(BQ$3,'Annual_Prices-Nominal'!$A$3:$CA$3,0),0)</f>
        <v>16.795833333333235</v>
      </c>
      <c r="BR335" s="32">
        <f>VLOOKUP($A335,'Annual_Prices-Nominal'!$A:$CA,MATCH(BR$3,'Annual_Prices-Nominal'!$A$3:$CA$3,0),0)</f>
        <v>26.884166666666715</v>
      </c>
      <c r="BS335" s="32">
        <f>VLOOKUP($A335,'Annual_Prices-Nominal'!$A:$CA,MATCH(BS$3,'Annual_Prices-Nominal'!$A$3:$CA$3,0),0)</f>
        <v>25.188333333333276</v>
      </c>
      <c r="BT335" s="32">
        <f>VLOOKUP($A335,'Annual_Prices-Nominal'!$A:$CA,MATCH(BT$3,'Annual_Prices-Nominal'!$A$3:$CA$3,0),0)</f>
        <v>20.157738095238074</v>
      </c>
      <c r="BU335" s="32">
        <f>VLOOKUP($A335,'Annual_Prices-Nominal'!$A:$CA,MATCH(BU$3,'Annual_Prices-Nominal'!$A$3:$CA$3,0),0)</f>
        <v>20.157738095238074</v>
      </c>
      <c r="BV335" s="32">
        <f>VLOOKUP($A335,'Annual_Prices-Nominal'!$A:$CA,MATCH(BV$3,'Annual_Prices-Nominal'!$A$3:$CA$3,0),0)</f>
        <v>20.157738095238074</v>
      </c>
      <c r="BW335" s="32">
        <f>VLOOKUP($A335,'Annual_Prices-Nominal'!$A:$CA,MATCH(BW$3,'Annual_Prices-Nominal'!$A$3:$CA$3,0),0)</f>
        <v>19.9699999999998</v>
      </c>
      <c r="BX335" s="32">
        <f>VLOOKUP($A335,'Annual_Prices-Nominal'!$A:$CA,MATCH(BX$3,'Annual_Prices-Nominal'!$A$3:$CA$3,0),0)</f>
        <v>0</v>
      </c>
      <c r="BY335" s="32">
        <f>VLOOKUP($A335,'Annual_Prices-Nominal'!$A:$CA,MATCH(BY$3,'Annual_Prices-Nominal'!$A$3:$CA$3,0),0)</f>
        <v>5.0305952380952306</v>
      </c>
      <c r="BZ335" s="32">
        <f>VLOOKUP($A335,'Annual_Prices-Nominal'!$A:$CA,MATCH(BZ$3,'Annual_Prices-Nominal'!$A$3:$CA$3,0),0)</f>
        <v>5.0305952380952306</v>
      </c>
      <c r="CA335" s="32">
        <f>VLOOKUP($A335,'Annual_Prices-Nominal'!$A:$CA,MATCH(CA$3,'Annual_Prices-Nominal'!$A$3:$CA$3,0),0)</f>
        <v>5.0226399761905043</v>
      </c>
      <c r="CB335" s="38">
        <f>VLOOKUP($A335,'Annual_Prices-Nominal'!$A:$CA,MATCH(CB$3,'Annual_Prices-Nominal'!$A$3:$CA$3,0),0)</f>
        <v>0</v>
      </c>
      <c r="CD335" s="39">
        <f>VLOOKUP($A335,GDP!$A$8:$D$50,3,0)</f>
        <v>2.0338158141971038E-2</v>
      </c>
    </row>
    <row r="336" spans="1:82" ht="14.4" x14ac:dyDescent="0.3">
      <c r="A336" s="23">
        <f t="shared" si="46"/>
        <v>2050</v>
      </c>
      <c r="B336" s="27">
        <f t="shared" si="47"/>
        <v>55032</v>
      </c>
      <c r="C336" s="31">
        <v>55.704250000000002</v>
      </c>
      <c r="D336" s="32">
        <v>50.16431</v>
      </c>
      <c r="E336" s="32">
        <v>62.812710000000003</v>
      </c>
      <c r="F336" s="32">
        <v>56.254550000000002</v>
      </c>
      <c r="G336" s="32">
        <v>63.03049</v>
      </c>
      <c r="H336" s="32">
        <v>55.360590000000002</v>
      </c>
      <c r="I336" s="32">
        <v>45.74</v>
      </c>
      <c r="J336" s="32">
        <v>43.9</v>
      </c>
      <c r="K336" s="32">
        <v>45.25</v>
      </c>
      <c r="L336" s="32">
        <v>43.48</v>
      </c>
      <c r="M336" s="32">
        <v>45.08</v>
      </c>
      <c r="N336" s="32">
        <v>43.47</v>
      </c>
      <c r="P336" s="32">
        <f>VLOOKUP($A336,'Annual_Prices-Nominal'!$A$4:$X$39,MATCH('Forecast-Peak_OffPeak-Nominal'!P$3,'Annual_Prices-Nominal'!$A$3:$X$3,0),FALSE)</f>
        <v>169.048</v>
      </c>
      <c r="Q336" s="32">
        <f>VLOOKUP($A336,'Annual_Prices-Nominal'!$A$4:$X$39,MATCH('Forecast-Peak_OffPeak-Nominal'!Q$3,'Annual_Prices-Nominal'!$A$3:$X$3,0),FALSE)</f>
        <v>170.48</v>
      </c>
      <c r="R336" s="32">
        <f>VLOOKUP($A336,'Annual_Prices-Nominal'!$A$4:$X$39,MATCH('Forecast-Peak_OffPeak-Nominal'!R$3,'Annual_Prices-Nominal'!$A$3:$X$3,0),FALSE)</f>
        <v>167.51</v>
      </c>
      <c r="S336" s="32">
        <f>VLOOKUP($A336,'Annual_Prices-Nominal'!$A$4:$X$39,MATCH('Forecast-Peak_OffPeak-Nominal'!S$3,'Annual_Prices-Nominal'!$A$3:$X$3,0),FALSE)</f>
        <v>166.57</v>
      </c>
      <c r="T336" s="32">
        <f>VLOOKUP($A336,'Annual_Prices-Nominal'!$A$4:$X$39,MATCH('Forecast-Peak_OffPeak-Nominal'!T$3,'Annual_Prices-Nominal'!$A$3:$X$3,0),FALSE)</f>
        <v>64.667231240111818</v>
      </c>
      <c r="U336" s="32">
        <f>VLOOKUP($A336,'Annual_Prices-Nominal'!$A$4:$X$39,MATCH('Forecast-Peak_OffPeak-Nominal'!U$3,'Annual_Prices-Nominal'!$A$3:$X$3,0),FALSE)</f>
        <v>82.97</v>
      </c>
      <c r="V336" s="32">
        <f>VLOOKUP($A336,'Annual_Prices-Nominal'!$A$4:$X$39,MATCH('Forecast-Peak_OffPeak-Nominal'!V$3,'Annual_Prices-Nominal'!$A$3:$X$3,0),FALSE)</f>
        <v>64.755624347826085</v>
      </c>
      <c r="W336" s="32">
        <f>VLOOKUP($A336,'Annual_Prices-Nominal'!$A$4:$X$39,MATCH('Forecast-Peak_OffPeak-Nominal'!W$3,'Annual_Prices-Nominal'!$A$3:$X$3,0),FALSE)</f>
        <v>28.75</v>
      </c>
      <c r="X336" s="32">
        <f>VLOOKUP($A336,'Annual_Prices-Nominal'!$A$4:$X$39,MATCH('Forecast-Peak_OffPeak-Nominal'!X$3,'Annual_Prices-Nominal'!$A$3:$X$3,0),FALSE)</f>
        <v>24.68</v>
      </c>
      <c r="Y336" s="38">
        <f>VLOOKUP($A336,'Annual_Prices-Nominal'!$A$4:$X$39,MATCH('Forecast-Peak_OffPeak-Nominal'!Y$3,'Annual_Prices-Nominal'!$A$3:$X$3,0),FALSE)</f>
        <v>59.317361702127663</v>
      </c>
      <c r="AA336" s="31">
        <v>5.68</v>
      </c>
      <c r="AB336" s="32">
        <v>5.3</v>
      </c>
      <c r="AC336" s="32">
        <v>5.24</v>
      </c>
      <c r="AD336" s="32">
        <v>5.68</v>
      </c>
      <c r="AE336" s="32">
        <v>5.68</v>
      </c>
      <c r="AF336" s="32">
        <v>5.43</v>
      </c>
      <c r="AG336" s="38">
        <v>0.50799570575527209</v>
      </c>
      <c r="AI336" s="32">
        <v>10.754757985293612</v>
      </c>
      <c r="AJ336" s="38">
        <v>6.239993264064509</v>
      </c>
      <c r="AL336" s="33">
        <v>0.91979123274898467</v>
      </c>
      <c r="AM336" s="33">
        <v>1.1697114946098461</v>
      </c>
      <c r="AO336" s="34">
        <f>VLOOKUP($A336,'Annual_Prices-Nominal'!$A$4:$CH$39,MATCH('Forecast-Peak_OffPeak-Nominal'!AO$3,'Annual_Prices-Nominal'!$A$3:$CH$3,0),FALSE)</f>
        <v>2</v>
      </c>
      <c r="AP336" s="35">
        <f>VLOOKUP($A336,'Annual_Prices-Nominal'!$A$4:$CH$39,MATCH('Forecast-Peak_OffPeak-Nominal'!AP$3,'Annual_Prices-Nominal'!$A$3:$CH$3,0),FALSE)</f>
        <v>2</v>
      </c>
      <c r="AQ336" s="36">
        <f>IF(AND(MONTH($B336)&gt;=5,MONTH($B336)&lt;=9),VLOOKUP($A336,'Annual_Prices-Nominal'!$A$1:$AQ$39,MATCH('Forecast-Peak_OffPeak-Nominal'!AQ$2,'Annual_Prices-Nominal'!$A$2:$AQ$2,0),FALSE),0)</f>
        <v>365</v>
      </c>
      <c r="AR336" s="37">
        <f>IF(AND(MONTH($B336)&gt;=5,MONTH($B336)&lt;=9),VLOOKUP($A336,'Annual_Prices-Nominal'!$A$1:$AQ$39,MATCH('Forecast-Peak_OffPeak-Nominal'!AR$2,'Annual_Prices-Nominal'!$A$2:$AQ$2,0),FALSE),0)</f>
        <v>2500</v>
      </c>
      <c r="AT336" s="83">
        <f>VLOOKUP($A336,'Annual_Prices-Nominal'!$A$4:$CH$39,MATCH('Forecast-Peak_OffPeak-Nominal'!AT$3,'Annual_Prices-Nominal'!$A$3:$CH$3,0),FALSE)</f>
        <v>42.69</v>
      </c>
      <c r="AU336" s="38">
        <f>VLOOKUP($A336,'Annual_Prices-Nominal'!$A$4:$CH$39,MATCH('Forecast-Peak_OffPeak-Nominal'!AU$3,'Annual_Prices-Nominal'!$A$3:$CH$3,0),FALSE)</f>
        <v>42.69</v>
      </c>
      <c r="AV336" s="38">
        <f>VLOOKUP($A336,'Annual_Prices-Nominal'!$A$4:$CH$39,MATCH('Forecast-Peak_OffPeak-Nominal'!AV$3,'Annual_Prices-Nominal'!$A$3:$CH$3,0),FALSE)</f>
        <v>0</v>
      </c>
      <c r="AX336" s="31">
        <f t="shared" si="40"/>
        <v>10.510235849056604</v>
      </c>
      <c r="AY336" s="32">
        <f t="shared" si="41"/>
        <v>11.5677182320442</v>
      </c>
      <c r="AZ336" s="32">
        <f t="shared" si="42"/>
        <v>11.607825046040515</v>
      </c>
      <c r="BA336" s="32">
        <f t="shared" si="43"/>
        <v>8.0528169014084519</v>
      </c>
      <c r="BB336" s="32">
        <f t="shared" si="44"/>
        <v>7.966549295774648</v>
      </c>
      <c r="BC336" s="38">
        <f t="shared" si="45"/>
        <v>7.936619718309859</v>
      </c>
      <c r="BE336" s="60">
        <v>298.44563386998885</v>
      </c>
      <c r="BF336" s="38">
        <v>396.48654396437246</v>
      </c>
      <c r="BH336" s="31">
        <f>VLOOKUP($A336,'Annual_Prices-Nominal'!$A:$CA,MATCH(BH$3,'Annual_Prices-Nominal'!$A$3:$CA$3,0),0)</f>
        <v>45</v>
      </c>
      <c r="BI336" s="31">
        <f>VLOOKUP($A336,'Annual_Prices-Nominal'!$A:$CA,MATCH(BI$3,'Annual_Prices-Nominal'!$A$3:$CA$3,0),0)</f>
        <v>0</v>
      </c>
      <c r="BJ336" s="32">
        <f>VLOOKUP($A336,'Annual_Prices-Nominal'!$A:$CA,MATCH(BJ$3,'Annual_Prices-Nominal'!$A$3:$CA$3,0),0)</f>
        <v>0</v>
      </c>
      <c r="BK336" s="32">
        <f>VLOOKUP($A336,'Annual_Prices-Nominal'!$A:$CA,MATCH(BK$3,'Annual_Prices-Nominal'!$A$3:$CA$3,0),0)</f>
        <v>16.795833333333235</v>
      </c>
      <c r="BL336" s="32">
        <f>VLOOKUP($A336,'Annual_Prices-Nominal'!$A:$CA,MATCH(BL$3,'Annual_Prices-Nominal'!$A$3:$CA$3,0),0)</f>
        <v>16.795833333333235</v>
      </c>
      <c r="BM336" s="32">
        <f>VLOOKUP($A336,'Annual_Prices-Nominal'!$A:$CA,MATCH(BM$3,'Annual_Prices-Nominal'!$A$3:$CA$3,0),0)</f>
        <v>5.0305952380952306</v>
      </c>
      <c r="BN336" s="32">
        <f>VLOOKUP($A336,'Annual_Prices-Nominal'!$A:$CA,MATCH(BN$3,'Annual_Prices-Nominal'!$A$3:$CA$3,0),0)</f>
        <v>5.0305952380952306</v>
      </c>
      <c r="BO336" s="32">
        <f>VLOOKUP($A336,'Annual_Prices-Nominal'!$A:$CA,MATCH(BO$3,'Annual_Prices-Nominal'!$A$3:$CA$3,0),0)</f>
        <v>5.0305952380952306</v>
      </c>
      <c r="BP336" s="32">
        <f>VLOOKUP($A336,'Annual_Prices-Nominal'!$A:$CA,MATCH(BP$3,'Annual_Prices-Nominal'!$A$3:$CA$3,0),0)</f>
        <v>5.0305952380952306</v>
      </c>
      <c r="BQ336" s="32">
        <f>VLOOKUP($A336,'Annual_Prices-Nominal'!$A:$CA,MATCH(BQ$3,'Annual_Prices-Nominal'!$A$3:$CA$3,0),0)</f>
        <v>16.795833333333235</v>
      </c>
      <c r="BR336" s="32">
        <f>VLOOKUP($A336,'Annual_Prices-Nominal'!$A:$CA,MATCH(BR$3,'Annual_Prices-Nominal'!$A$3:$CA$3,0),0)</f>
        <v>26.884166666666715</v>
      </c>
      <c r="BS336" s="32">
        <f>VLOOKUP($A336,'Annual_Prices-Nominal'!$A:$CA,MATCH(BS$3,'Annual_Prices-Nominal'!$A$3:$CA$3,0),0)</f>
        <v>25.188333333333276</v>
      </c>
      <c r="BT336" s="32">
        <f>VLOOKUP($A336,'Annual_Prices-Nominal'!$A:$CA,MATCH(BT$3,'Annual_Prices-Nominal'!$A$3:$CA$3,0),0)</f>
        <v>20.157738095238074</v>
      </c>
      <c r="BU336" s="32">
        <f>VLOOKUP($A336,'Annual_Prices-Nominal'!$A:$CA,MATCH(BU$3,'Annual_Prices-Nominal'!$A$3:$CA$3,0),0)</f>
        <v>20.157738095238074</v>
      </c>
      <c r="BV336" s="32">
        <f>VLOOKUP($A336,'Annual_Prices-Nominal'!$A:$CA,MATCH(BV$3,'Annual_Prices-Nominal'!$A$3:$CA$3,0),0)</f>
        <v>20.157738095238074</v>
      </c>
      <c r="BW336" s="32">
        <f>VLOOKUP($A336,'Annual_Prices-Nominal'!$A:$CA,MATCH(BW$3,'Annual_Prices-Nominal'!$A$3:$CA$3,0),0)</f>
        <v>19.9699999999998</v>
      </c>
      <c r="BX336" s="32">
        <f>VLOOKUP($A336,'Annual_Prices-Nominal'!$A:$CA,MATCH(BX$3,'Annual_Prices-Nominal'!$A$3:$CA$3,0),0)</f>
        <v>0</v>
      </c>
      <c r="BY336" s="32">
        <f>VLOOKUP($A336,'Annual_Prices-Nominal'!$A:$CA,MATCH(BY$3,'Annual_Prices-Nominal'!$A$3:$CA$3,0),0)</f>
        <v>5.0305952380952306</v>
      </c>
      <c r="BZ336" s="32">
        <f>VLOOKUP($A336,'Annual_Prices-Nominal'!$A:$CA,MATCH(BZ$3,'Annual_Prices-Nominal'!$A$3:$CA$3,0),0)</f>
        <v>5.0305952380952306</v>
      </c>
      <c r="CA336" s="32">
        <f>VLOOKUP($A336,'Annual_Prices-Nominal'!$A:$CA,MATCH(CA$3,'Annual_Prices-Nominal'!$A$3:$CA$3,0),0)</f>
        <v>5.0226399761905043</v>
      </c>
      <c r="CB336" s="38">
        <f>VLOOKUP($A336,'Annual_Prices-Nominal'!$A:$CA,MATCH(CB$3,'Annual_Prices-Nominal'!$A$3:$CA$3,0),0)</f>
        <v>0</v>
      </c>
      <c r="CD336" s="39">
        <f>VLOOKUP($A336,GDP!$A$8:$D$50,3,0)</f>
        <v>2.0338158141971038E-2</v>
      </c>
    </row>
    <row r="337" spans="1:82" ht="14.4" x14ac:dyDescent="0.3">
      <c r="A337" s="23">
        <f t="shared" si="46"/>
        <v>2050</v>
      </c>
      <c r="B337" s="27">
        <f t="shared" si="47"/>
        <v>55062</v>
      </c>
      <c r="C337" s="31">
        <v>47.5901</v>
      </c>
      <c r="D337" s="32">
        <v>44.687750000000001</v>
      </c>
      <c r="E337" s="32">
        <v>49.918430000000001</v>
      </c>
      <c r="F337" s="32">
        <v>47.051409999999997</v>
      </c>
      <c r="G337" s="32">
        <v>50.486420000000003</v>
      </c>
      <c r="H337" s="32">
        <v>46.017409999999998</v>
      </c>
      <c r="I337" s="32">
        <v>41.93</v>
      </c>
      <c r="J337" s="32">
        <v>42.82</v>
      </c>
      <c r="K337" s="32">
        <v>41.15</v>
      </c>
      <c r="L337" s="32">
        <v>42.69</v>
      </c>
      <c r="M337" s="32">
        <v>41.34</v>
      </c>
      <c r="N337" s="32">
        <v>42.65</v>
      </c>
      <c r="P337" s="32">
        <f>VLOOKUP($A337,'Annual_Prices-Nominal'!$A$4:$X$39,MATCH('Forecast-Peak_OffPeak-Nominal'!P$3,'Annual_Prices-Nominal'!$A$3:$X$3,0),FALSE)</f>
        <v>169.048</v>
      </c>
      <c r="Q337" s="32">
        <f>VLOOKUP($A337,'Annual_Prices-Nominal'!$A$4:$X$39,MATCH('Forecast-Peak_OffPeak-Nominal'!Q$3,'Annual_Prices-Nominal'!$A$3:$X$3,0),FALSE)</f>
        <v>170.48</v>
      </c>
      <c r="R337" s="32">
        <f>VLOOKUP($A337,'Annual_Prices-Nominal'!$A$4:$X$39,MATCH('Forecast-Peak_OffPeak-Nominal'!R$3,'Annual_Prices-Nominal'!$A$3:$X$3,0),FALSE)</f>
        <v>167.51</v>
      </c>
      <c r="S337" s="32">
        <f>VLOOKUP($A337,'Annual_Prices-Nominal'!$A$4:$X$39,MATCH('Forecast-Peak_OffPeak-Nominal'!S$3,'Annual_Prices-Nominal'!$A$3:$X$3,0),FALSE)</f>
        <v>166.57</v>
      </c>
      <c r="T337" s="32">
        <f>VLOOKUP($A337,'Annual_Prices-Nominal'!$A$4:$X$39,MATCH('Forecast-Peak_OffPeak-Nominal'!T$3,'Annual_Prices-Nominal'!$A$3:$X$3,0),FALSE)</f>
        <v>64.667231240111818</v>
      </c>
      <c r="U337" s="32">
        <f>VLOOKUP($A337,'Annual_Prices-Nominal'!$A$4:$X$39,MATCH('Forecast-Peak_OffPeak-Nominal'!U$3,'Annual_Prices-Nominal'!$A$3:$X$3,0),FALSE)</f>
        <v>82.97</v>
      </c>
      <c r="V337" s="32">
        <f>VLOOKUP($A337,'Annual_Prices-Nominal'!$A$4:$X$39,MATCH('Forecast-Peak_OffPeak-Nominal'!V$3,'Annual_Prices-Nominal'!$A$3:$X$3,0),FALSE)</f>
        <v>64.755624347826085</v>
      </c>
      <c r="W337" s="32">
        <f>VLOOKUP($A337,'Annual_Prices-Nominal'!$A$4:$X$39,MATCH('Forecast-Peak_OffPeak-Nominal'!W$3,'Annual_Prices-Nominal'!$A$3:$X$3,0),FALSE)</f>
        <v>28.75</v>
      </c>
      <c r="X337" s="32">
        <f>VLOOKUP($A337,'Annual_Prices-Nominal'!$A$4:$X$39,MATCH('Forecast-Peak_OffPeak-Nominal'!X$3,'Annual_Prices-Nominal'!$A$3:$X$3,0),FALSE)</f>
        <v>24.68</v>
      </c>
      <c r="Y337" s="38">
        <f>VLOOKUP($A337,'Annual_Prices-Nominal'!$A$4:$X$39,MATCH('Forecast-Peak_OffPeak-Nominal'!Y$3,'Annual_Prices-Nominal'!$A$3:$X$3,0),FALSE)</f>
        <v>59.317361702127663</v>
      </c>
      <c r="AA337" s="31">
        <v>5.73</v>
      </c>
      <c r="AB337" s="32">
        <v>5.38</v>
      </c>
      <c r="AC337" s="32">
        <v>5.32</v>
      </c>
      <c r="AD337" s="32">
        <v>5.76</v>
      </c>
      <c r="AE337" s="32">
        <v>5.73</v>
      </c>
      <c r="AF337" s="32">
        <v>5.55</v>
      </c>
      <c r="AG337" s="38">
        <v>0.50799570575527209</v>
      </c>
      <c r="AI337" s="32">
        <v>10.802817928392411</v>
      </c>
      <c r="AJ337" s="38">
        <v>6.2880532071633093</v>
      </c>
      <c r="AL337" s="33">
        <v>0.90353778256853978</v>
      </c>
      <c r="AM337" s="33">
        <v>1.1534580444294011</v>
      </c>
      <c r="AO337" s="34">
        <f>VLOOKUP($A337,'Annual_Prices-Nominal'!$A$4:$CH$39,MATCH('Forecast-Peak_OffPeak-Nominal'!AO$3,'Annual_Prices-Nominal'!$A$3:$CH$3,0),FALSE)</f>
        <v>2</v>
      </c>
      <c r="AP337" s="35">
        <f>VLOOKUP($A337,'Annual_Prices-Nominal'!$A$4:$CH$39,MATCH('Forecast-Peak_OffPeak-Nominal'!AP$3,'Annual_Prices-Nominal'!$A$3:$CH$3,0),FALSE)</f>
        <v>2</v>
      </c>
      <c r="AQ337" s="36">
        <f>IF(AND(MONTH($B337)&gt;=5,MONTH($B337)&lt;=9),VLOOKUP($A337,'Annual_Prices-Nominal'!$A$1:$AQ$39,MATCH('Forecast-Peak_OffPeak-Nominal'!AQ$2,'Annual_Prices-Nominal'!$A$2:$AQ$2,0),FALSE),0)</f>
        <v>0</v>
      </c>
      <c r="AR337" s="37">
        <f>IF(AND(MONTH($B337)&gt;=5,MONTH($B337)&lt;=9),VLOOKUP($A337,'Annual_Prices-Nominal'!$A$1:$AQ$39,MATCH('Forecast-Peak_OffPeak-Nominal'!AR$2,'Annual_Prices-Nominal'!$A$2:$AQ$2,0),FALSE),0)</f>
        <v>0</v>
      </c>
      <c r="AT337" s="83">
        <f>VLOOKUP($A337,'Annual_Prices-Nominal'!$A$4:$CH$39,MATCH('Forecast-Peak_OffPeak-Nominal'!AT$3,'Annual_Prices-Nominal'!$A$3:$CH$3,0),FALSE)</f>
        <v>42.69</v>
      </c>
      <c r="AU337" s="38">
        <f>VLOOKUP($A337,'Annual_Prices-Nominal'!$A$4:$CH$39,MATCH('Forecast-Peak_OffPeak-Nominal'!AU$3,'Annual_Prices-Nominal'!$A$3:$CH$3,0),FALSE)</f>
        <v>42.69</v>
      </c>
      <c r="AV337" s="38">
        <f>VLOOKUP($A337,'Annual_Prices-Nominal'!$A$4:$CH$39,MATCH('Forecast-Peak_OffPeak-Nominal'!AV$3,'Annual_Prices-Nominal'!$A$3:$CH$3,0),FALSE)</f>
        <v>0</v>
      </c>
      <c r="AX337" s="31">
        <f t="shared" si="40"/>
        <v>8.8457434944237914</v>
      </c>
      <c r="AY337" s="32">
        <f t="shared" si="41"/>
        <v>8.9943117117117115</v>
      </c>
      <c r="AZ337" s="32">
        <f t="shared" si="42"/>
        <v>9.0966522522522535</v>
      </c>
      <c r="BA337" s="32">
        <f t="shared" si="43"/>
        <v>7.31762652705061</v>
      </c>
      <c r="BB337" s="32">
        <f t="shared" si="44"/>
        <v>7.1815008726003482</v>
      </c>
      <c r="BC337" s="38">
        <f t="shared" si="45"/>
        <v>7.1770833333333339</v>
      </c>
      <c r="BE337" s="60">
        <v>298.44563386998885</v>
      </c>
      <c r="BF337" s="38">
        <v>396.48654396437246</v>
      </c>
      <c r="BH337" s="31">
        <f>VLOOKUP($A337,'Annual_Prices-Nominal'!$A:$CA,MATCH(BH$3,'Annual_Prices-Nominal'!$A$3:$CA$3,0),0)</f>
        <v>45</v>
      </c>
      <c r="BI337" s="31">
        <f>VLOOKUP($A337,'Annual_Prices-Nominal'!$A:$CA,MATCH(BI$3,'Annual_Prices-Nominal'!$A$3:$CA$3,0),0)</f>
        <v>0</v>
      </c>
      <c r="BJ337" s="32">
        <f>VLOOKUP($A337,'Annual_Prices-Nominal'!$A:$CA,MATCH(BJ$3,'Annual_Prices-Nominal'!$A$3:$CA$3,0),0)</f>
        <v>0</v>
      </c>
      <c r="BK337" s="32">
        <f>VLOOKUP($A337,'Annual_Prices-Nominal'!$A:$CA,MATCH(BK$3,'Annual_Prices-Nominal'!$A$3:$CA$3,0),0)</f>
        <v>16.795833333333235</v>
      </c>
      <c r="BL337" s="32">
        <f>VLOOKUP($A337,'Annual_Prices-Nominal'!$A:$CA,MATCH(BL$3,'Annual_Prices-Nominal'!$A$3:$CA$3,0),0)</f>
        <v>16.795833333333235</v>
      </c>
      <c r="BM337" s="32">
        <f>VLOOKUP($A337,'Annual_Prices-Nominal'!$A:$CA,MATCH(BM$3,'Annual_Prices-Nominal'!$A$3:$CA$3,0),0)</f>
        <v>5.0305952380952306</v>
      </c>
      <c r="BN337" s="32">
        <f>VLOOKUP($A337,'Annual_Prices-Nominal'!$A:$CA,MATCH(BN$3,'Annual_Prices-Nominal'!$A$3:$CA$3,0),0)</f>
        <v>5.0305952380952306</v>
      </c>
      <c r="BO337" s="32">
        <f>VLOOKUP($A337,'Annual_Prices-Nominal'!$A:$CA,MATCH(BO$3,'Annual_Prices-Nominal'!$A$3:$CA$3,0),0)</f>
        <v>5.0305952380952306</v>
      </c>
      <c r="BP337" s="32">
        <f>VLOOKUP($A337,'Annual_Prices-Nominal'!$A:$CA,MATCH(BP$3,'Annual_Prices-Nominal'!$A$3:$CA$3,0),0)</f>
        <v>5.0305952380952306</v>
      </c>
      <c r="BQ337" s="32">
        <f>VLOOKUP($A337,'Annual_Prices-Nominal'!$A:$CA,MATCH(BQ$3,'Annual_Prices-Nominal'!$A$3:$CA$3,0),0)</f>
        <v>16.795833333333235</v>
      </c>
      <c r="BR337" s="32">
        <f>VLOOKUP($A337,'Annual_Prices-Nominal'!$A:$CA,MATCH(BR$3,'Annual_Prices-Nominal'!$A$3:$CA$3,0),0)</f>
        <v>26.884166666666715</v>
      </c>
      <c r="BS337" s="32">
        <f>VLOOKUP($A337,'Annual_Prices-Nominal'!$A:$CA,MATCH(BS$3,'Annual_Prices-Nominal'!$A$3:$CA$3,0),0)</f>
        <v>25.188333333333276</v>
      </c>
      <c r="BT337" s="32">
        <f>VLOOKUP($A337,'Annual_Prices-Nominal'!$A:$CA,MATCH(BT$3,'Annual_Prices-Nominal'!$A$3:$CA$3,0),0)</f>
        <v>20.157738095238074</v>
      </c>
      <c r="BU337" s="32">
        <f>VLOOKUP($A337,'Annual_Prices-Nominal'!$A:$CA,MATCH(BU$3,'Annual_Prices-Nominal'!$A$3:$CA$3,0),0)</f>
        <v>20.157738095238074</v>
      </c>
      <c r="BV337" s="32">
        <f>VLOOKUP($A337,'Annual_Prices-Nominal'!$A:$CA,MATCH(BV$3,'Annual_Prices-Nominal'!$A$3:$CA$3,0),0)</f>
        <v>20.157738095238074</v>
      </c>
      <c r="BW337" s="32">
        <f>VLOOKUP($A337,'Annual_Prices-Nominal'!$A:$CA,MATCH(BW$3,'Annual_Prices-Nominal'!$A$3:$CA$3,0),0)</f>
        <v>19.9699999999998</v>
      </c>
      <c r="BX337" s="32">
        <f>VLOOKUP($A337,'Annual_Prices-Nominal'!$A:$CA,MATCH(BX$3,'Annual_Prices-Nominal'!$A$3:$CA$3,0),0)</f>
        <v>0</v>
      </c>
      <c r="BY337" s="32">
        <f>VLOOKUP($A337,'Annual_Prices-Nominal'!$A:$CA,MATCH(BY$3,'Annual_Prices-Nominal'!$A$3:$CA$3,0),0)</f>
        <v>5.0305952380952306</v>
      </c>
      <c r="BZ337" s="32">
        <f>VLOOKUP($A337,'Annual_Prices-Nominal'!$A:$CA,MATCH(BZ$3,'Annual_Prices-Nominal'!$A$3:$CA$3,0),0)</f>
        <v>5.0305952380952306</v>
      </c>
      <c r="CA337" s="32">
        <f>VLOOKUP($A337,'Annual_Prices-Nominal'!$A:$CA,MATCH(CA$3,'Annual_Prices-Nominal'!$A$3:$CA$3,0),0)</f>
        <v>5.0226399761905043</v>
      </c>
      <c r="CB337" s="38">
        <f>VLOOKUP($A337,'Annual_Prices-Nominal'!$A:$CA,MATCH(CB$3,'Annual_Prices-Nominal'!$A$3:$CA$3,0),0)</f>
        <v>0</v>
      </c>
      <c r="CD337" s="39">
        <f>VLOOKUP($A337,GDP!$A$8:$D$50,3,0)</f>
        <v>2.0338158141971038E-2</v>
      </c>
    </row>
    <row r="338" spans="1:82" ht="14.4" x14ac:dyDescent="0.3">
      <c r="A338" s="23">
        <f t="shared" si="46"/>
        <v>2050</v>
      </c>
      <c r="B338" s="27">
        <f t="shared" si="47"/>
        <v>55093</v>
      </c>
      <c r="C338" s="31">
        <v>44.953870000000002</v>
      </c>
      <c r="D338" s="32">
        <v>43.628360000000001</v>
      </c>
      <c r="E338" s="32">
        <v>52.961069999999999</v>
      </c>
      <c r="F338" s="32">
        <v>52.561929999999997</v>
      </c>
      <c r="G338" s="32">
        <v>54.223779999999998</v>
      </c>
      <c r="H338" s="32">
        <v>53.414050000000003</v>
      </c>
      <c r="I338" s="32">
        <v>45.66</v>
      </c>
      <c r="J338" s="32">
        <v>45.81</v>
      </c>
      <c r="K338" s="32">
        <v>45.27</v>
      </c>
      <c r="L338" s="32">
        <v>45.73</v>
      </c>
      <c r="M338" s="32">
        <v>45.64</v>
      </c>
      <c r="N338" s="32">
        <v>45.98</v>
      </c>
      <c r="P338" s="32">
        <f>VLOOKUP($A338,'Annual_Prices-Nominal'!$A$4:$X$39,MATCH('Forecast-Peak_OffPeak-Nominal'!P$3,'Annual_Prices-Nominal'!$A$3:$X$3,0),FALSE)</f>
        <v>169.048</v>
      </c>
      <c r="Q338" s="32">
        <f>VLOOKUP($A338,'Annual_Prices-Nominal'!$A$4:$X$39,MATCH('Forecast-Peak_OffPeak-Nominal'!Q$3,'Annual_Prices-Nominal'!$A$3:$X$3,0),FALSE)</f>
        <v>170.48</v>
      </c>
      <c r="R338" s="32">
        <f>VLOOKUP($A338,'Annual_Prices-Nominal'!$A$4:$X$39,MATCH('Forecast-Peak_OffPeak-Nominal'!R$3,'Annual_Prices-Nominal'!$A$3:$X$3,0),FALSE)</f>
        <v>167.51</v>
      </c>
      <c r="S338" s="32">
        <f>VLOOKUP($A338,'Annual_Prices-Nominal'!$A$4:$X$39,MATCH('Forecast-Peak_OffPeak-Nominal'!S$3,'Annual_Prices-Nominal'!$A$3:$X$3,0),FALSE)</f>
        <v>166.57</v>
      </c>
      <c r="T338" s="32">
        <f>VLOOKUP($A338,'Annual_Prices-Nominal'!$A$4:$X$39,MATCH('Forecast-Peak_OffPeak-Nominal'!T$3,'Annual_Prices-Nominal'!$A$3:$X$3,0),FALSE)</f>
        <v>64.667231240111818</v>
      </c>
      <c r="U338" s="32">
        <f>VLOOKUP($A338,'Annual_Prices-Nominal'!$A$4:$X$39,MATCH('Forecast-Peak_OffPeak-Nominal'!U$3,'Annual_Prices-Nominal'!$A$3:$X$3,0),FALSE)</f>
        <v>82.97</v>
      </c>
      <c r="V338" s="32">
        <f>VLOOKUP($A338,'Annual_Prices-Nominal'!$A$4:$X$39,MATCH('Forecast-Peak_OffPeak-Nominal'!V$3,'Annual_Prices-Nominal'!$A$3:$X$3,0),FALSE)</f>
        <v>64.755624347826085</v>
      </c>
      <c r="W338" s="32">
        <f>VLOOKUP($A338,'Annual_Prices-Nominal'!$A$4:$X$39,MATCH('Forecast-Peak_OffPeak-Nominal'!W$3,'Annual_Prices-Nominal'!$A$3:$X$3,0),FALSE)</f>
        <v>28.75</v>
      </c>
      <c r="X338" s="32">
        <f>VLOOKUP($A338,'Annual_Prices-Nominal'!$A$4:$X$39,MATCH('Forecast-Peak_OffPeak-Nominal'!X$3,'Annual_Prices-Nominal'!$A$3:$X$3,0),FALSE)</f>
        <v>24.68</v>
      </c>
      <c r="Y338" s="38">
        <f>VLOOKUP($A338,'Annual_Prices-Nominal'!$A$4:$X$39,MATCH('Forecast-Peak_OffPeak-Nominal'!Y$3,'Annual_Prices-Nominal'!$A$3:$X$3,0),FALSE)</f>
        <v>59.317361702127663</v>
      </c>
      <c r="AA338" s="31">
        <v>6.11</v>
      </c>
      <c r="AB338" s="32">
        <v>5.41</v>
      </c>
      <c r="AC338" s="32">
        <v>4.82</v>
      </c>
      <c r="AD338" s="32">
        <v>5.92</v>
      </c>
      <c r="AE338" s="32">
        <v>6.08</v>
      </c>
      <c r="AF338" s="32">
        <v>5.68</v>
      </c>
      <c r="AG338" s="38">
        <v>0.50799570575527209</v>
      </c>
      <c r="AI338" s="32">
        <v>11.187219280397251</v>
      </c>
      <c r="AJ338" s="38">
        <v>6.6724545591681492</v>
      </c>
      <c r="AL338" s="33">
        <v>0.9307673662962328</v>
      </c>
      <c r="AM338" s="33">
        <v>1.1806876281570942</v>
      </c>
      <c r="AO338" s="34">
        <f>VLOOKUP($A338,'Annual_Prices-Nominal'!$A$4:$CH$39,MATCH('Forecast-Peak_OffPeak-Nominal'!AO$3,'Annual_Prices-Nominal'!$A$3:$CH$3,0),FALSE)</f>
        <v>2</v>
      </c>
      <c r="AP338" s="35">
        <f>VLOOKUP($A338,'Annual_Prices-Nominal'!$A$4:$CH$39,MATCH('Forecast-Peak_OffPeak-Nominal'!AP$3,'Annual_Prices-Nominal'!$A$3:$CH$3,0),FALSE)</f>
        <v>2</v>
      </c>
      <c r="AQ338" s="36">
        <f>IF(AND(MONTH($B338)&gt;=5,MONTH($B338)&lt;=9),VLOOKUP($A338,'Annual_Prices-Nominal'!$A$1:$AQ$39,MATCH('Forecast-Peak_OffPeak-Nominal'!AQ$2,'Annual_Prices-Nominal'!$A$2:$AQ$2,0),FALSE),0)</f>
        <v>0</v>
      </c>
      <c r="AR338" s="37">
        <f>IF(AND(MONTH($B338)&gt;=5,MONTH($B338)&lt;=9),VLOOKUP($A338,'Annual_Prices-Nominal'!$A$1:$AQ$39,MATCH('Forecast-Peak_OffPeak-Nominal'!AR$2,'Annual_Prices-Nominal'!$A$2:$AQ$2,0),FALSE),0)</f>
        <v>0</v>
      </c>
      <c r="AT338" s="83">
        <f>VLOOKUP($A338,'Annual_Prices-Nominal'!$A$4:$CH$39,MATCH('Forecast-Peak_OffPeak-Nominal'!AT$3,'Annual_Prices-Nominal'!$A$3:$CH$3,0),FALSE)</f>
        <v>42.69</v>
      </c>
      <c r="AU338" s="38">
        <f>VLOOKUP($A338,'Annual_Prices-Nominal'!$A$4:$CH$39,MATCH('Forecast-Peak_OffPeak-Nominal'!AU$3,'Annual_Prices-Nominal'!$A$3:$CH$3,0),FALSE)</f>
        <v>42.69</v>
      </c>
      <c r="AV338" s="38">
        <f>VLOOKUP($A338,'Annual_Prices-Nominal'!$A$4:$CH$39,MATCH('Forecast-Peak_OffPeak-Nominal'!AV$3,'Annual_Prices-Nominal'!$A$3:$CH$3,0),FALSE)</f>
        <v>0</v>
      </c>
      <c r="AX338" s="31">
        <f t="shared" si="40"/>
        <v>8.309402957486137</v>
      </c>
      <c r="AY338" s="32">
        <f t="shared" si="41"/>
        <v>9.3241320422535221</v>
      </c>
      <c r="AZ338" s="32">
        <f t="shared" si="42"/>
        <v>9.5464401408450712</v>
      </c>
      <c r="BA338" s="32">
        <f t="shared" si="43"/>
        <v>7.509868421052631</v>
      </c>
      <c r="BB338" s="32">
        <f t="shared" si="44"/>
        <v>7.4457236842105265</v>
      </c>
      <c r="BC338" s="38">
        <f t="shared" si="45"/>
        <v>7.7094594594594597</v>
      </c>
      <c r="BE338" s="60">
        <v>298.44563386998885</v>
      </c>
      <c r="BF338" s="38">
        <v>396.48654396437246</v>
      </c>
      <c r="BH338" s="31">
        <f>VLOOKUP($A338,'Annual_Prices-Nominal'!$A:$CA,MATCH(BH$3,'Annual_Prices-Nominal'!$A$3:$CA$3,0),0)</f>
        <v>45</v>
      </c>
      <c r="BI338" s="31">
        <f>VLOOKUP($A338,'Annual_Prices-Nominal'!$A:$CA,MATCH(BI$3,'Annual_Prices-Nominal'!$A$3:$CA$3,0),0)</f>
        <v>0</v>
      </c>
      <c r="BJ338" s="32">
        <f>VLOOKUP($A338,'Annual_Prices-Nominal'!$A:$CA,MATCH(BJ$3,'Annual_Prices-Nominal'!$A$3:$CA$3,0),0)</f>
        <v>0</v>
      </c>
      <c r="BK338" s="32">
        <f>VLOOKUP($A338,'Annual_Prices-Nominal'!$A:$CA,MATCH(BK$3,'Annual_Prices-Nominal'!$A$3:$CA$3,0),0)</f>
        <v>16.795833333333235</v>
      </c>
      <c r="BL338" s="32">
        <f>VLOOKUP($A338,'Annual_Prices-Nominal'!$A:$CA,MATCH(BL$3,'Annual_Prices-Nominal'!$A$3:$CA$3,0),0)</f>
        <v>16.795833333333235</v>
      </c>
      <c r="BM338" s="32">
        <f>VLOOKUP($A338,'Annual_Prices-Nominal'!$A:$CA,MATCH(BM$3,'Annual_Prices-Nominal'!$A$3:$CA$3,0),0)</f>
        <v>5.0305952380952306</v>
      </c>
      <c r="BN338" s="32">
        <f>VLOOKUP($A338,'Annual_Prices-Nominal'!$A:$CA,MATCH(BN$3,'Annual_Prices-Nominal'!$A$3:$CA$3,0),0)</f>
        <v>5.0305952380952306</v>
      </c>
      <c r="BO338" s="32">
        <f>VLOOKUP($A338,'Annual_Prices-Nominal'!$A:$CA,MATCH(BO$3,'Annual_Prices-Nominal'!$A$3:$CA$3,0),0)</f>
        <v>5.0305952380952306</v>
      </c>
      <c r="BP338" s="32">
        <f>VLOOKUP($A338,'Annual_Prices-Nominal'!$A:$CA,MATCH(BP$3,'Annual_Prices-Nominal'!$A$3:$CA$3,0),0)</f>
        <v>5.0305952380952306</v>
      </c>
      <c r="BQ338" s="32">
        <f>VLOOKUP($A338,'Annual_Prices-Nominal'!$A:$CA,MATCH(BQ$3,'Annual_Prices-Nominal'!$A$3:$CA$3,0),0)</f>
        <v>16.795833333333235</v>
      </c>
      <c r="BR338" s="32">
        <f>VLOOKUP($A338,'Annual_Prices-Nominal'!$A:$CA,MATCH(BR$3,'Annual_Prices-Nominal'!$A$3:$CA$3,0),0)</f>
        <v>26.884166666666715</v>
      </c>
      <c r="BS338" s="32">
        <f>VLOOKUP($A338,'Annual_Prices-Nominal'!$A:$CA,MATCH(BS$3,'Annual_Prices-Nominal'!$A$3:$CA$3,0),0)</f>
        <v>25.188333333333276</v>
      </c>
      <c r="BT338" s="32">
        <f>VLOOKUP($A338,'Annual_Prices-Nominal'!$A:$CA,MATCH(BT$3,'Annual_Prices-Nominal'!$A$3:$CA$3,0),0)</f>
        <v>20.157738095238074</v>
      </c>
      <c r="BU338" s="32">
        <f>VLOOKUP($A338,'Annual_Prices-Nominal'!$A:$CA,MATCH(BU$3,'Annual_Prices-Nominal'!$A$3:$CA$3,0),0)</f>
        <v>20.157738095238074</v>
      </c>
      <c r="BV338" s="32">
        <f>VLOOKUP($A338,'Annual_Prices-Nominal'!$A:$CA,MATCH(BV$3,'Annual_Prices-Nominal'!$A$3:$CA$3,0),0)</f>
        <v>20.157738095238074</v>
      </c>
      <c r="BW338" s="32">
        <f>VLOOKUP($A338,'Annual_Prices-Nominal'!$A:$CA,MATCH(BW$3,'Annual_Prices-Nominal'!$A$3:$CA$3,0),0)</f>
        <v>19.9699999999998</v>
      </c>
      <c r="BX338" s="32">
        <f>VLOOKUP($A338,'Annual_Prices-Nominal'!$A:$CA,MATCH(BX$3,'Annual_Prices-Nominal'!$A$3:$CA$3,0),0)</f>
        <v>0</v>
      </c>
      <c r="BY338" s="32">
        <f>VLOOKUP($A338,'Annual_Prices-Nominal'!$A:$CA,MATCH(BY$3,'Annual_Prices-Nominal'!$A$3:$CA$3,0),0)</f>
        <v>5.0305952380952306</v>
      </c>
      <c r="BZ338" s="32">
        <f>VLOOKUP($A338,'Annual_Prices-Nominal'!$A:$CA,MATCH(BZ$3,'Annual_Prices-Nominal'!$A$3:$CA$3,0),0)</f>
        <v>5.0305952380952306</v>
      </c>
      <c r="CA338" s="32">
        <f>VLOOKUP($A338,'Annual_Prices-Nominal'!$A:$CA,MATCH(CA$3,'Annual_Prices-Nominal'!$A$3:$CA$3,0),0)</f>
        <v>5.0226399761905043</v>
      </c>
      <c r="CB338" s="38">
        <f>VLOOKUP($A338,'Annual_Prices-Nominal'!$A:$CA,MATCH(CB$3,'Annual_Prices-Nominal'!$A$3:$CA$3,0),0)</f>
        <v>0</v>
      </c>
      <c r="CD338" s="39">
        <f>VLOOKUP($A338,GDP!$A$8:$D$50,3,0)</f>
        <v>2.0338158141971038E-2</v>
      </c>
    </row>
    <row r="339" spans="1:82" ht="14.4" x14ac:dyDescent="0.3">
      <c r="A339" s="23">
        <f t="shared" si="46"/>
        <v>2050</v>
      </c>
      <c r="B339" s="27">
        <f t="shared" si="47"/>
        <v>55123</v>
      </c>
      <c r="C339" s="31">
        <v>58.10219</v>
      </c>
      <c r="D339" s="32">
        <v>55.338009999999997</v>
      </c>
      <c r="E339" s="32">
        <v>60.468089999999997</v>
      </c>
      <c r="F339" s="32">
        <v>57.982619999999997</v>
      </c>
      <c r="G339" s="32">
        <v>62.485129999999998</v>
      </c>
      <c r="H339" s="32">
        <v>58.501190000000001</v>
      </c>
      <c r="I339" s="32">
        <v>48.66</v>
      </c>
      <c r="J339" s="32">
        <v>48.86</v>
      </c>
      <c r="K339" s="32">
        <v>48.36</v>
      </c>
      <c r="L339" s="32">
        <v>48.84</v>
      </c>
      <c r="M339" s="32">
        <v>48.67</v>
      </c>
      <c r="N339" s="32">
        <v>49.08</v>
      </c>
      <c r="P339" s="32">
        <f>VLOOKUP($A339,'Annual_Prices-Nominal'!$A$4:$X$39,MATCH('Forecast-Peak_OffPeak-Nominal'!P$3,'Annual_Prices-Nominal'!$A$3:$X$3,0),FALSE)</f>
        <v>169.048</v>
      </c>
      <c r="Q339" s="32">
        <f>VLOOKUP($A339,'Annual_Prices-Nominal'!$A$4:$X$39,MATCH('Forecast-Peak_OffPeak-Nominal'!Q$3,'Annual_Prices-Nominal'!$A$3:$X$3,0),FALSE)</f>
        <v>170.48</v>
      </c>
      <c r="R339" s="32">
        <f>VLOOKUP($A339,'Annual_Prices-Nominal'!$A$4:$X$39,MATCH('Forecast-Peak_OffPeak-Nominal'!R$3,'Annual_Prices-Nominal'!$A$3:$X$3,0),FALSE)</f>
        <v>167.51</v>
      </c>
      <c r="S339" s="32">
        <f>VLOOKUP($A339,'Annual_Prices-Nominal'!$A$4:$X$39,MATCH('Forecast-Peak_OffPeak-Nominal'!S$3,'Annual_Prices-Nominal'!$A$3:$X$3,0),FALSE)</f>
        <v>166.57</v>
      </c>
      <c r="T339" s="32">
        <f>VLOOKUP($A339,'Annual_Prices-Nominal'!$A$4:$X$39,MATCH('Forecast-Peak_OffPeak-Nominal'!T$3,'Annual_Prices-Nominal'!$A$3:$X$3,0),FALSE)</f>
        <v>64.667231240111818</v>
      </c>
      <c r="U339" s="32">
        <f>VLOOKUP($A339,'Annual_Prices-Nominal'!$A$4:$X$39,MATCH('Forecast-Peak_OffPeak-Nominal'!U$3,'Annual_Prices-Nominal'!$A$3:$X$3,0),FALSE)</f>
        <v>82.97</v>
      </c>
      <c r="V339" s="32">
        <f>VLOOKUP($A339,'Annual_Prices-Nominal'!$A$4:$X$39,MATCH('Forecast-Peak_OffPeak-Nominal'!V$3,'Annual_Prices-Nominal'!$A$3:$X$3,0),FALSE)</f>
        <v>64.755624347826085</v>
      </c>
      <c r="W339" s="32">
        <f>VLOOKUP($A339,'Annual_Prices-Nominal'!$A$4:$X$39,MATCH('Forecast-Peak_OffPeak-Nominal'!W$3,'Annual_Prices-Nominal'!$A$3:$X$3,0),FALSE)</f>
        <v>28.75</v>
      </c>
      <c r="X339" s="32">
        <f>VLOOKUP($A339,'Annual_Prices-Nominal'!$A$4:$X$39,MATCH('Forecast-Peak_OffPeak-Nominal'!X$3,'Annual_Prices-Nominal'!$A$3:$X$3,0),FALSE)</f>
        <v>24.68</v>
      </c>
      <c r="Y339" s="38">
        <f>VLOOKUP($A339,'Annual_Prices-Nominal'!$A$4:$X$39,MATCH('Forecast-Peak_OffPeak-Nominal'!Y$3,'Annual_Prices-Nominal'!$A$3:$X$3,0),FALSE)</f>
        <v>59.317361702127663</v>
      </c>
      <c r="AA339" s="31">
        <v>6.62</v>
      </c>
      <c r="AB339" s="32">
        <v>6.22</v>
      </c>
      <c r="AC339" s="32">
        <v>5.94</v>
      </c>
      <c r="AD339" s="32">
        <v>6.74</v>
      </c>
      <c r="AE339" s="32">
        <v>6.58</v>
      </c>
      <c r="AF339" s="32">
        <v>6.44</v>
      </c>
      <c r="AG339" s="38">
        <v>0.50799570575527209</v>
      </c>
      <c r="AI339" s="32">
        <v>11.690604211552312</v>
      </c>
      <c r="AJ339" s="38">
        <v>7.1758394903232094</v>
      </c>
      <c r="AL339" s="33">
        <v>0.91023317669351878</v>
      </c>
      <c r="AM339" s="33">
        <v>1.1601534385543801</v>
      </c>
      <c r="AO339" s="34">
        <f>VLOOKUP($A339,'Annual_Prices-Nominal'!$A$4:$CH$39,MATCH('Forecast-Peak_OffPeak-Nominal'!AO$3,'Annual_Prices-Nominal'!$A$3:$CH$3,0),FALSE)</f>
        <v>2</v>
      </c>
      <c r="AP339" s="35">
        <f>VLOOKUP($A339,'Annual_Prices-Nominal'!$A$4:$CH$39,MATCH('Forecast-Peak_OffPeak-Nominal'!AP$3,'Annual_Prices-Nominal'!$A$3:$CH$3,0),FALSE)</f>
        <v>2</v>
      </c>
      <c r="AQ339" s="36">
        <f>IF(AND(MONTH($B339)&gt;=5,MONTH($B339)&lt;=9),VLOOKUP($A339,'Annual_Prices-Nominal'!$A$1:$AQ$39,MATCH('Forecast-Peak_OffPeak-Nominal'!AQ$2,'Annual_Prices-Nominal'!$A$2:$AQ$2,0),FALSE),0)</f>
        <v>0</v>
      </c>
      <c r="AR339" s="37">
        <f>IF(AND(MONTH($B339)&gt;=5,MONTH($B339)&lt;=9),VLOOKUP($A339,'Annual_Prices-Nominal'!$A$1:$AQ$39,MATCH('Forecast-Peak_OffPeak-Nominal'!AR$2,'Annual_Prices-Nominal'!$A$2:$AQ$2,0),FALSE),0)</f>
        <v>0</v>
      </c>
      <c r="AT339" s="83">
        <f>VLOOKUP($A339,'Annual_Prices-Nominal'!$A$4:$CH$39,MATCH('Forecast-Peak_OffPeak-Nominal'!AT$3,'Annual_Prices-Nominal'!$A$3:$CH$3,0),FALSE)</f>
        <v>42.69</v>
      </c>
      <c r="AU339" s="38">
        <f>VLOOKUP($A339,'Annual_Prices-Nominal'!$A$4:$CH$39,MATCH('Forecast-Peak_OffPeak-Nominal'!AU$3,'Annual_Prices-Nominal'!$A$3:$CH$3,0),FALSE)</f>
        <v>42.69</v>
      </c>
      <c r="AV339" s="38">
        <f>VLOOKUP($A339,'Annual_Prices-Nominal'!$A$4:$CH$39,MATCH('Forecast-Peak_OffPeak-Nominal'!AV$3,'Annual_Prices-Nominal'!$A$3:$CH$3,0),FALSE)</f>
        <v>0</v>
      </c>
      <c r="AX339" s="31">
        <f t="shared" si="40"/>
        <v>9.3411881028938915</v>
      </c>
      <c r="AY339" s="32">
        <f t="shared" si="41"/>
        <v>9.3894549689440989</v>
      </c>
      <c r="AZ339" s="32">
        <f t="shared" si="42"/>
        <v>9.7026599378881979</v>
      </c>
      <c r="BA339" s="32">
        <f t="shared" si="43"/>
        <v>7.3951367781155009</v>
      </c>
      <c r="BB339" s="32">
        <f t="shared" si="44"/>
        <v>7.3495440729483281</v>
      </c>
      <c r="BC339" s="38">
        <f t="shared" si="45"/>
        <v>7.2210682492581606</v>
      </c>
      <c r="BE339" s="60">
        <v>298.44563386998885</v>
      </c>
      <c r="BF339" s="38">
        <v>396.48654396437246</v>
      </c>
      <c r="BH339" s="31">
        <f>VLOOKUP($A339,'Annual_Prices-Nominal'!$A:$CA,MATCH(BH$3,'Annual_Prices-Nominal'!$A$3:$CA$3,0),0)</f>
        <v>45</v>
      </c>
      <c r="BI339" s="31">
        <f>VLOOKUP($A339,'Annual_Prices-Nominal'!$A:$CA,MATCH(BI$3,'Annual_Prices-Nominal'!$A$3:$CA$3,0),0)</f>
        <v>0</v>
      </c>
      <c r="BJ339" s="32">
        <f>VLOOKUP($A339,'Annual_Prices-Nominal'!$A:$CA,MATCH(BJ$3,'Annual_Prices-Nominal'!$A$3:$CA$3,0),0)</f>
        <v>0</v>
      </c>
      <c r="BK339" s="32">
        <f>VLOOKUP($A339,'Annual_Prices-Nominal'!$A:$CA,MATCH(BK$3,'Annual_Prices-Nominal'!$A$3:$CA$3,0),0)</f>
        <v>16.795833333333235</v>
      </c>
      <c r="BL339" s="32">
        <f>VLOOKUP($A339,'Annual_Prices-Nominal'!$A:$CA,MATCH(BL$3,'Annual_Prices-Nominal'!$A$3:$CA$3,0),0)</f>
        <v>16.795833333333235</v>
      </c>
      <c r="BM339" s="32">
        <f>VLOOKUP($A339,'Annual_Prices-Nominal'!$A:$CA,MATCH(BM$3,'Annual_Prices-Nominal'!$A$3:$CA$3,0),0)</f>
        <v>5.0305952380952306</v>
      </c>
      <c r="BN339" s="32">
        <f>VLOOKUP($A339,'Annual_Prices-Nominal'!$A:$CA,MATCH(BN$3,'Annual_Prices-Nominal'!$A$3:$CA$3,0),0)</f>
        <v>5.0305952380952306</v>
      </c>
      <c r="BO339" s="32">
        <f>VLOOKUP($A339,'Annual_Prices-Nominal'!$A:$CA,MATCH(BO$3,'Annual_Prices-Nominal'!$A$3:$CA$3,0),0)</f>
        <v>5.0305952380952306</v>
      </c>
      <c r="BP339" s="32">
        <f>VLOOKUP($A339,'Annual_Prices-Nominal'!$A:$CA,MATCH(BP$3,'Annual_Prices-Nominal'!$A$3:$CA$3,0),0)</f>
        <v>5.0305952380952306</v>
      </c>
      <c r="BQ339" s="32">
        <f>VLOOKUP($A339,'Annual_Prices-Nominal'!$A:$CA,MATCH(BQ$3,'Annual_Prices-Nominal'!$A$3:$CA$3,0),0)</f>
        <v>16.795833333333235</v>
      </c>
      <c r="BR339" s="32">
        <f>VLOOKUP($A339,'Annual_Prices-Nominal'!$A:$CA,MATCH(BR$3,'Annual_Prices-Nominal'!$A$3:$CA$3,0),0)</f>
        <v>26.884166666666715</v>
      </c>
      <c r="BS339" s="32">
        <f>VLOOKUP($A339,'Annual_Prices-Nominal'!$A:$CA,MATCH(BS$3,'Annual_Prices-Nominal'!$A$3:$CA$3,0),0)</f>
        <v>25.188333333333276</v>
      </c>
      <c r="BT339" s="32">
        <f>VLOOKUP($A339,'Annual_Prices-Nominal'!$A:$CA,MATCH(BT$3,'Annual_Prices-Nominal'!$A$3:$CA$3,0),0)</f>
        <v>20.157738095238074</v>
      </c>
      <c r="BU339" s="32">
        <f>VLOOKUP($A339,'Annual_Prices-Nominal'!$A:$CA,MATCH(BU$3,'Annual_Prices-Nominal'!$A$3:$CA$3,0),0)</f>
        <v>20.157738095238074</v>
      </c>
      <c r="BV339" s="32">
        <f>VLOOKUP($A339,'Annual_Prices-Nominal'!$A:$CA,MATCH(BV$3,'Annual_Prices-Nominal'!$A$3:$CA$3,0),0)</f>
        <v>20.157738095238074</v>
      </c>
      <c r="BW339" s="32">
        <f>VLOOKUP($A339,'Annual_Prices-Nominal'!$A:$CA,MATCH(BW$3,'Annual_Prices-Nominal'!$A$3:$CA$3,0),0)</f>
        <v>19.9699999999998</v>
      </c>
      <c r="BX339" s="32">
        <f>VLOOKUP($A339,'Annual_Prices-Nominal'!$A:$CA,MATCH(BX$3,'Annual_Prices-Nominal'!$A$3:$CA$3,0),0)</f>
        <v>0</v>
      </c>
      <c r="BY339" s="32">
        <f>VLOOKUP($A339,'Annual_Prices-Nominal'!$A:$CA,MATCH(BY$3,'Annual_Prices-Nominal'!$A$3:$CA$3,0),0)</f>
        <v>5.0305952380952306</v>
      </c>
      <c r="BZ339" s="32">
        <f>VLOOKUP($A339,'Annual_Prices-Nominal'!$A:$CA,MATCH(BZ$3,'Annual_Prices-Nominal'!$A$3:$CA$3,0),0)</f>
        <v>5.0305952380952306</v>
      </c>
      <c r="CA339" s="32">
        <f>VLOOKUP($A339,'Annual_Prices-Nominal'!$A:$CA,MATCH(CA$3,'Annual_Prices-Nominal'!$A$3:$CA$3,0),0)</f>
        <v>5.0226399761905043</v>
      </c>
      <c r="CB339" s="38">
        <f>VLOOKUP($A339,'Annual_Prices-Nominal'!$A:$CA,MATCH(CB$3,'Annual_Prices-Nominal'!$A$3:$CA$3,0),0)</f>
        <v>0</v>
      </c>
      <c r="CD339" s="39">
        <f>VLOOKUP($A339,GDP!$A$8:$D$50,3,0)</f>
        <v>2.0338158141971038E-2</v>
      </c>
    </row>
    <row r="340" spans="1:82" ht="14.4" x14ac:dyDescent="0.3">
      <c r="A340" s="23">
        <f t="shared" si="46"/>
        <v>2051</v>
      </c>
      <c r="B340" s="27">
        <f t="shared" si="47"/>
        <v>55154</v>
      </c>
      <c r="C340" s="31">
        <v>66.705629999999999</v>
      </c>
      <c r="D340" s="32">
        <v>64.846400000000003</v>
      </c>
      <c r="E340" s="32">
        <v>62.559959999999997</v>
      </c>
      <c r="F340" s="32">
        <v>62.066090000000003</v>
      </c>
      <c r="G340" s="32">
        <v>63.93647</v>
      </c>
      <c r="H340" s="32">
        <v>62.098199999999999</v>
      </c>
      <c r="I340" s="32">
        <v>47.74</v>
      </c>
      <c r="J340" s="32">
        <v>48.36</v>
      </c>
      <c r="K340" s="32">
        <v>47.4</v>
      </c>
      <c r="L340" s="32">
        <v>47.91</v>
      </c>
      <c r="M340" s="32">
        <v>47.27</v>
      </c>
      <c r="N340" s="32">
        <v>48.44</v>
      </c>
      <c r="P340" s="32">
        <f>VLOOKUP($A340,'Annual_Prices-Nominal'!$A$4:$X$39,MATCH('Forecast-Peak_OffPeak-Nominal'!P$3,'Annual_Prices-Nominal'!$A$3:$X$3,0),FALSE)</f>
        <v>174.119</v>
      </c>
      <c r="Q340" s="32">
        <f>VLOOKUP($A340,'Annual_Prices-Nominal'!$A$4:$X$39,MATCH('Forecast-Peak_OffPeak-Nominal'!Q$3,'Annual_Prices-Nominal'!$A$3:$X$3,0),FALSE)</f>
        <v>175.59440000000001</v>
      </c>
      <c r="R340" s="32">
        <f>VLOOKUP($A340,'Annual_Prices-Nominal'!$A$4:$X$39,MATCH('Forecast-Peak_OffPeak-Nominal'!R$3,'Annual_Prices-Nominal'!$A$3:$X$3,0),FALSE)</f>
        <v>172.53530000000001</v>
      </c>
      <c r="S340" s="32">
        <f>VLOOKUP($A340,'Annual_Prices-Nominal'!$A$4:$X$39,MATCH('Forecast-Peak_OffPeak-Nominal'!S$3,'Annual_Prices-Nominal'!$A$3:$X$3,0),FALSE)</f>
        <v>171.56710000000001</v>
      </c>
      <c r="T340" s="32">
        <f>VLOOKUP($A340,'Annual_Prices-Nominal'!$A$4:$X$39,MATCH('Forecast-Peak_OffPeak-Nominal'!T$3,'Annual_Prices-Nominal'!$A$3:$X$3,0),FALSE)</f>
        <v>66.607248177315171</v>
      </c>
      <c r="U340" s="32">
        <f>VLOOKUP($A340,'Annual_Prices-Nominal'!$A$4:$X$39,MATCH('Forecast-Peak_OffPeak-Nominal'!U$3,'Annual_Prices-Nominal'!$A$3:$X$3,0),FALSE)</f>
        <v>85.459100000000007</v>
      </c>
      <c r="V340" s="32">
        <f>VLOOKUP($A340,'Annual_Prices-Nominal'!$A$4:$X$39,MATCH('Forecast-Peak_OffPeak-Nominal'!V$3,'Annual_Prices-Nominal'!$A$3:$X$3,0),FALSE)</f>
        <v>66.698293078260875</v>
      </c>
      <c r="W340" s="32">
        <f>VLOOKUP($A340,'Annual_Prices-Nominal'!$A$4:$X$39,MATCH('Forecast-Peak_OffPeak-Nominal'!W$3,'Annual_Prices-Nominal'!$A$3:$X$3,0),FALSE)</f>
        <v>29.612500000000001</v>
      </c>
      <c r="X340" s="32">
        <f>VLOOKUP($A340,'Annual_Prices-Nominal'!$A$4:$X$39,MATCH('Forecast-Peak_OffPeak-Nominal'!X$3,'Annual_Prices-Nominal'!$A$3:$X$3,0),FALSE)</f>
        <v>25.420400000000001</v>
      </c>
      <c r="Y340" s="38">
        <f>VLOOKUP($A340,'Annual_Prices-Nominal'!$A$4:$X$39,MATCH('Forecast-Peak_OffPeak-Nominal'!Y$3,'Annual_Prices-Nominal'!$A$3:$X$3,0),FALSE)</f>
        <v>61.096882553191492</v>
      </c>
      <c r="AA340" s="31">
        <v>6.47</v>
      </c>
      <c r="AB340" s="32">
        <v>6.17</v>
      </c>
      <c r="AC340" s="32">
        <v>6.11</v>
      </c>
      <c r="AD340" s="32">
        <v>6.7</v>
      </c>
      <c r="AE340" s="32">
        <v>6.44</v>
      </c>
      <c r="AF340" s="32">
        <v>6.45</v>
      </c>
      <c r="AG340" s="38">
        <v>0.51763317008771959</v>
      </c>
      <c r="AI340" s="32">
        <v>11.521983482846926</v>
      </c>
      <c r="AJ340" s="38">
        <v>7.0224348906500786</v>
      </c>
      <c r="AL340" s="33">
        <v>0.9516692305659209</v>
      </c>
      <c r="AM340" s="33">
        <v>1.2051759094771977</v>
      </c>
      <c r="AO340" s="34">
        <f>VLOOKUP($A340,'Annual_Prices-Nominal'!$A$4:$CH$39,MATCH('Forecast-Peak_OffPeak-Nominal'!AO$3,'Annual_Prices-Nominal'!$A$3:$CH$3,0),FALSE)</f>
        <v>2</v>
      </c>
      <c r="AP340" s="35">
        <f>VLOOKUP($A340,'Annual_Prices-Nominal'!$A$4:$CH$39,MATCH('Forecast-Peak_OffPeak-Nominal'!AP$3,'Annual_Prices-Nominal'!$A$3:$CH$3,0),FALSE)</f>
        <v>2</v>
      </c>
      <c r="AQ340" s="36">
        <f>IF(AND(MONTH($B340)&gt;=5,MONTH($B340)&lt;=9),VLOOKUP($A340,'Annual_Prices-Nominal'!$A$1:$AQ$39,MATCH('Forecast-Peak_OffPeak-Nominal'!AQ$2,'Annual_Prices-Nominal'!$A$2:$AQ$2,0),FALSE),0)</f>
        <v>0</v>
      </c>
      <c r="AR340" s="37">
        <f>IF(AND(MONTH($B340)&gt;=5,MONTH($B340)&lt;=9),VLOOKUP($A340,'Annual_Prices-Nominal'!$A$1:$AQ$39,MATCH('Forecast-Peak_OffPeak-Nominal'!AR$2,'Annual_Prices-Nominal'!$A$2:$AQ$2,0),FALSE),0)</f>
        <v>0</v>
      </c>
      <c r="AT340" s="83">
        <f>VLOOKUP($A340,'Annual_Prices-Nominal'!$A$4:$CH$39,MATCH('Forecast-Peak_OffPeak-Nominal'!AT$3,'Annual_Prices-Nominal'!$A$3:$CH$3,0),FALSE)</f>
        <v>45.04</v>
      </c>
      <c r="AU340" s="38">
        <f>VLOOKUP($A340,'Annual_Prices-Nominal'!$A$4:$CH$39,MATCH('Forecast-Peak_OffPeak-Nominal'!AU$3,'Annual_Prices-Nominal'!$A$3:$CH$3,0),FALSE)</f>
        <v>45.04</v>
      </c>
      <c r="AV340" s="38">
        <f>VLOOKUP($A340,'Annual_Prices-Nominal'!$A$4:$CH$39,MATCH('Forecast-Peak_OffPeak-Nominal'!AV$3,'Annual_Prices-Nominal'!$A$3:$CH$3,0),FALSE)</f>
        <v>0</v>
      </c>
      <c r="AX340" s="31">
        <f t="shared" si="40"/>
        <v>10.811285251215558</v>
      </c>
      <c r="AY340" s="32">
        <f t="shared" si="41"/>
        <v>9.6992186046511613</v>
      </c>
      <c r="AZ340" s="32">
        <f t="shared" si="42"/>
        <v>9.9126310077519371</v>
      </c>
      <c r="BA340" s="32">
        <f t="shared" si="43"/>
        <v>7.4130434782608692</v>
      </c>
      <c r="BB340" s="32">
        <f t="shared" si="44"/>
        <v>7.3602484472049685</v>
      </c>
      <c r="BC340" s="38">
        <f t="shared" si="45"/>
        <v>7.0552238805970156</v>
      </c>
      <c r="BE340" s="60">
        <v>304.47238487157028</v>
      </c>
      <c r="BF340" s="38">
        <v>404.49311335178652</v>
      </c>
      <c r="BH340" s="31">
        <f>VLOOKUP($A340,'Annual_Prices-Nominal'!$A:$CA,MATCH(BH$3,'Annual_Prices-Nominal'!$A$3:$CA$3,0),0)</f>
        <v>46</v>
      </c>
      <c r="BI340" s="31">
        <f>VLOOKUP($A340,'Annual_Prices-Nominal'!$A:$CA,MATCH(BI$3,'Annual_Prices-Nominal'!$A$3:$CA$3,0),0)</f>
        <v>0</v>
      </c>
      <c r="BJ340" s="32">
        <f>VLOOKUP($A340,'Annual_Prices-Nominal'!$A:$CA,MATCH(BJ$3,'Annual_Prices-Nominal'!$A$3:$CA$3,0),0)</f>
        <v>0</v>
      </c>
      <c r="BK340" s="32">
        <f>VLOOKUP($A340,'Annual_Prices-Nominal'!$A:$CA,MATCH(BK$3,'Annual_Prices-Nominal'!$A$3:$CA$3,0),0)</f>
        <v>17.066666666666606</v>
      </c>
      <c r="BL340" s="32">
        <f>VLOOKUP($A340,'Annual_Prices-Nominal'!$A:$CA,MATCH(BL$3,'Annual_Prices-Nominal'!$A$3:$CA$3,0),0)</f>
        <v>17.066666666666606</v>
      </c>
      <c r="BM340" s="32">
        <f>VLOOKUP($A340,'Annual_Prices-Nominal'!$A:$CA,MATCH(BM$3,'Annual_Prices-Nominal'!$A$3:$CA$3,0),0)</f>
        <v>5.1111904761904725</v>
      </c>
      <c r="BN340" s="32">
        <f>VLOOKUP($A340,'Annual_Prices-Nominal'!$A:$CA,MATCH(BN$3,'Annual_Prices-Nominal'!$A$3:$CA$3,0),0)</f>
        <v>5.1111904761904725</v>
      </c>
      <c r="BO340" s="32">
        <f>VLOOKUP($A340,'Annual_Prices-Nominal'!$A:$CA,MATCH(BO$3,'Annual_Prices-Nominal'!$A$3:$CA$3,0),0)</f>
        <v>5.1111904761904725</v>
      </c>
      <c r="BP340" s="32">
        <f>VLOOKUP($A340,'Annual_Prices-Nominal'!$A:$CA,MATCH(BP$3,'Annual_Prices-Nominal'!$A$3:$CA$3,0),0)</f>
        <v>5.1111904761904725</v>
      </c>
      <c r="BQ340" s="32">
        <f>VLOOKUP($A340,'Annual_Prices-Nominal'!$A:$CA,MATCH(BQ$3,'Annual_Prices-Nominal'!$A$3:$CA$3,0),0)</f>
        <v>17.066666666666606</v>
      </c>
      <c r="BR340" s="32">
        <f>VLOOKUP($A340,'Annual_Prices-Nominal'!$A:$CA,MATCH(BR$3,'Annual_Prices-Nominal'!$A$3:$CA$3,0),0)</f>
        <v>27.318333333333385</v>
      </c>
      <c r="BS340" s="32">
        <f>VLOOKUP($A340,'Annual_Prices-Nominal'!$A:$CA,MATCH(BS$3,'Annual_Prices-Nominal'!$A$3:$CA$3,0),0)</f>
        <v>25.594166666666638</v>
      </c>
      <c r="BT340" s="32">
        <f>VLOOKUP($A340,'Annual_Prices-Nominal'!$A:$CA,MATCH(BT$3,'Annual_Prices-Nominal'!$A$3:$CA$3,0),0)</f>
        <v>20.482976190476165</v>
      </c>
      <c r="BU340" s="32">
        <f>VLOOKUP($A340,'Annual_Prices-Nominal'!$A:$CA,MATCH(BU$3,'Annual_Prices-Nominal'!$A$3:$CA$3,0),0)</f>
        <v>20.482976190476165</v>
      </c>
      <c r="BV340" s="32">
        <f>VLOOKUP($A340,'Annual_Prices-Nominal'!$A:$CA,MATCH(BV$3,'Annual_Prices-Nominal'!$A$3:$CA$3,0),0)</f>
        <v>20.482976190476165</v>
      </c>
      <c r="BW340" s="32">
        <f>VLOOKUP($A340,'Annual_Prices-Nominal'!$A:$CA,MATCH(BW$3,'Annual_Prices-Nominal'!$A$3:$CA$3,0),0)</f>
        <v>20.4849999999999</v>
      </c>
      <c r="BX340" s="32">
        <f>VLOOKUP($A340,'Annual_Prices-Nominal'!$A:$CA,MATCH(BX$3,'Annual_Prices-Nominal'!$A$3:$CA$3,0),0)</f>
        <v>0</v>
      </c>
      <c r="BY340" s="32">
        <f>VLOOKUP($A340,'Annual_Prices-Nominal'!$A:$CA,MATCH(BY$3,'Annual_Prices-Nominal'!$A$3:$CA$3,0),0)</f>
        <v>5.1111904761904725</v>
      </c>
      <c r="BZ340" s="32">
        <f>VLOOKUP($A340,'Annual_Prices-Nominal'!$A:$CA,MATCH(BZ$3,'Annual_Prices-Nominal'!$A$3:$CA$3,0),0)</f>
        <v>5.1111904761904725</v>
      </c>
      <c r="CA340" s="32">
        <f>VLOOKUP($A340,'Annual_Prices-Nominal'!$A:$CA,MATCH(CA$3,'Annual_Prices-Nominal'!$A$3:$CA$3,0),0)</f>
        <v>5.1081722023809846</v>
      </c>
      <c r="CB340" s="38">
        <f>VLOOKUP($A340,'Annual_Prices-Nominal'!$A:$CA,MATCH(CB$3,'Annual_Prices-Nominal'!$A$3:$CA$3,0),0)</f>
        <v>0</v>
      </c>
      <c r="CD340" s="39">
        <f>VLOOKUP($A340,GDP!$A$8:$D$50,3,0)</f>
        <v>2.0193798526826009E-2</v>
      </c>
    </row>
    <row r="341" spans="1:82" ht="14.4" x14ac:dyDescent="0.3">
      <c r="A341" s="23">
        <f t="shared" si="46"/>
        <v>2051</v>
      </c>
      <c r="B341" s="27">
        <f t="shared" si="47"/>
        <v>55185</v>
      </c>
      <c r="C341" s="31">
        <v>54.607640000000004</v>
      </c>
      <c r="D341" s="32">
        <v>53.676490000000001</v>
      </c>
      <c r="E341" s="32">
        <v>58.099989999999998</v>
      </c>
      <c r="F341" s="32">
        <v>57.127160000000003</v>
      </c>
      <c r="G341" s="32">
        <v>59.641509999999997</v>
      </c>
      <c r="H341" s="32">
        <v>57.154859999999999</v>
      </c>
      <c r="I341" s="32">
        <v>46.13</v>
      </c>
      <c r="J341" s="32">
        <v>47.07</v>
      </c>
      <c r="K341" s="32">
        <v>45.59</v>
      </c>
      <c r="L341" s="32">
        <v>46.84</v>
      </c>
      <c r="M341" s="32">
        <v>45.94</v>
      </c>
      <c r="N341" s="32">
        <v>47.15</v>
      </c>
      <c r="P341" s="32">
        <f>VLOOKUP($A341,'Annual_Prices-Nominal'!$A$4:$X$39,MATCH('Forecast-Peak_OffPeak-Nominal'!P$3,'Annual_Prices-Nominal'!$A$3:$X$3,0),FALSE)</f>
        <v>174.119</v>
      </c>
      <c r="Q341" s="32">
        <f>VLOOKUP($A341,'Annual_Prices-Nominal'!$A$4:$X$39,MATCH('Forecast-Peak_OffPeak-Nominal'!Q$3,'Annual_Prices-Nominal'!$A$3:$X$3,0),FALSE)</f>
        <v>175.59440000000001</v>
      </c>
      <c r="R341" s="32">
        <f>VLOOKUP($A341,'Annual_Prices-Nominal'!$A$4:$X$39,MATCH('Forecast-Peak_OffPeak-Nominal'!R$3,'Annual_Prices-Nominal'!$A$3:$X$3,0),FALSE)</f>
        <v>172.53530000000001</v>
      </c>
      <c r="S341" s="32">
        <f>VLOOKUP($A341,'Annual_Prices-Nominal'!$A$4:$X$39,MATCH('Forecast-Peak_OffPeak-Nominal'!S$3,'Annual_Prices-Nominal'!$A$3:$X$3,0),FALSE)</f>
        <v>171.56710000000001</v>
      </c>
      <c r="T341" s="32">
        <f>VLOOKUP($A341,'Annual_Prices-Nominal'!$A$4:$X$39,MATCH('Forecast-Peak_OffPeak-Nominal'!T$3,'Annual_Prices-Nominal'!$A$3:$X$3,0),FALSE)</f>
        <v>66.607248177315171</v>
      </c>
      <c r="U341" s="32">
        <f>VLOOKUP($A341,'Annual_Prices-Nominal'!$A$4:$X$39,MATCH('Forecast-Peak_OffPeak-Nominal'!U$3,'Annual_Prices-Nominal'!$A$3:$X$3,0),FALSE)</f>
        <v>85.459100000000007</v>
      </c>
      <c r="V341" s="32">
        <f>VLOOKUP($A341,'Annual_Prices-Nominal'!$A$4:$X$39,MATCH('Forecast-Peak_OffPeak-Nominal'!V$3,'Annual_Prices-Nominal'!$A$3:$X$3,0),FALSE)</f>
        <v>66.698293078260875</v>
      </c>
      <c r="W341" s="32">
        <f>VLOOKUP($A341,'Annual_Prices-Nominal'!$A$4:$X$39,MATCH('Forecast-Peak_OffPeak-Nominal'!W$3,'Annual_Prices-Nominal'!$A$3:$X$3,0),FALSE)</f>
        <v>29.612500000000001</v>
      </c>
      <c r="X341" s="32">
        <f>VLOOKUP($A341,'Annual_Prices-Nominal'!$A$4:$X$39,MATCH('Forecast-Peak_OffPeak-Nominal'!X$3,'Annual_Prices-Nominal'!$A$3:$X$3,0),FALSE)</f>
        <v>25.420400000000001</v>
      </c>
      <c r="Y341" s="38">
        <f>VLOOKUP($A341,'Annual_Prices-Nominal'!$A$4:$X$39,MATCH('Forecast-Peak_OffPeak-Nominal'!Y$3,'Annual_Prices-Nominal'!$A$3:$X$3,0),FALSE)</f>
        <v>61.096882553191492</v>
      </c>
      <c r="AA341" s="31">
        <v>6.3</v>
      </c>
      <c r="AB341" s="32">
        <v>6.02</v>
      </c>
      <c r="AC341" s="32">
        <v>5.97</v>
      </c>
      <c r="AD341" s="32">
        <v>6.54</v>
      </c>
      <c r="AE341" s="32">
        <v>6.26</v>
      </c>
      <c r="AF341" s="32">
        <v>6.22</v>
      </c>
      <c r="AG341" s="38">
        <v>0.51763317008771959</v>
      </c>
      <c r="AI341" s="32">
        <v>11.351013462682365</v>
      </c>
      <c r="AJ341" s="38">
        <v>6.8514648704855183</v>
      </c>
      <c r="AL341" s="33">
        <v>0.95576527606106998</v>
      </c>
      <c r="AM341" s="33">
        <v>1.209271954972347</v>
      </c>
      <c r="AO341" s="34">
        <f>VLOOKUP($A341,'Annual_Prices-Nominal'!$A$4:$CH$39,MATCH('Forecast-Peak_OffPeak-Nominal'!AO$3,'Annual_Prices-Nominal'!$A$3:$CH$3,0),FALSE)</f>
        <v>2</v>
      </c>
      <c r="AP341" s="35">
        <f>VLOOKUP($A341,'Annual_Prices-Nominal'!$A$4:$CH$39,MATCH('Forecast-Peak_OffPeak-Nominal'!AP$3,'Annual_Prices-Nominal'!$A$3:$CH$3,0),FALSE)</f>
        <v>2</v>
      </c>
      <c r="AQ341" s="36">
        <f>IF(AND(MONTH($B341)&gt;=5,MONTH($B341)&lt;=9),VLOOKUP($A341,'Annual_Prices-Nominal'!$A$1:$AQ$39,MATCH('Forecast-Peak_OffPeak-Nominal'!AQ$2,'Annual_Prices-Nominal'!$A$2:$AQ$2,0),FALSE),0)</f>
        <v>0</v>
      </c>
      <c r="AR341" s="37">
        <f>IF(AND(MONTH($B341)&gt;=5,MONTH($B341)&lt;=9),VLOOKUP($A341,'Annual_Prices-Nominal'!$A$1:$AQ$39,MATCH('Forecast-Peak_OffPeak-Nominal'!AR$2,'Annual_Prices-Nominal'!$A$2:$AQ$2,0),FALSE),0)</f>
        <v>0</v>
      </c>
      <c r="AT341" s="83">
        <f>VLOOKUP($A341,'Annual_Prices-Nominal'!$A$4:$CH$39,MATCH('Forecast-Peak_OffPeak-Nominal'!AT$3,'Annual_Prices-Nominal'!$A$3:$CH$3,0),FALSE)</f>
        <v>45.04</v>
      </c>
      <c r="AU341" s="38">
        <f>VLOOKUP($A341,'Annual_Prices-Nominal'!$A$4:$CH$39,MATCH('Forecast-Peak_OffPeak-Nominal'!AU$3,'Annual_Prices-Nominal'!$A$3:$CH$3,0),FALSE)</f>
        <v>45.04</v>
      </c>
      <c r="AV341" s="38">
        <f>VLOOKUP($A341,'Annual_Prices-Nominal'!$A$4:$CH$39,MATCH('Forecast-Peak_OffPeak-Nominal'!AV$3,'Annual_Prices-Nominal'!$A$3:$CH$3,0),FALSE)</f>
        <v>0</v>
      </c>
      <c r="AX341" s="31">
        <f t="shared" si="40"/>
        <v>9.0710365448505001</v>
      </c>
      <c r="AY341" s="32">
        <f t="shared" si="41"/>
        <v>9.3408344051446939</v>
      </c>
      <c r="AZ341" s="32">
        <f t="shared" si="42"/>
        <v>9.5886672025723474</v>
      </c>
      <c r="BA341" s="32">
        <f t="shared" si="43"/>
        <v>7.3690095846645374</v>
      </c>
      <c r="BB341" s="32">
        <f t="shared" si="44"/>
        <v>7.282747603833867</v>
      </c>
      <c r="BC341" s="38">
        <f t="shared" si="45"/>
        <v>7.0244648318042806</v>
      </c>
      <c r="BE341" s="60">
        <v>304.47238487157028</v>
      </c>
      <c r="BF341" s="38">
        <v>404.49311335178652</v>
      </c>
      <c r="BH341" s="31">
        <f>VLOOKUP($A341,'Annual_Prices-Nominal'!$A:$CA,MATCH(BH$3,'Annual_Prices-Nominal'!$A$3:$CA$3,0),0)</f>
        <v>46</v>
      </c>
      <c r="BI341" s="31">
        <f>VLOOKUP($A341,'Annual_Prices-Nominal'!$A:$CA,MATCH(BI$3,'Annual_Prices-Nominal'!$A$3:$CA$3,0),0)</f>
        <v>0</v>
      </c>
      <c r="BJ341" s="32">
        <f>VLOOKUP($A341,'Annual_Prices-Nominal'!$A:$CA,MATCH(BJ$3,'Annual_Prices-Nominal'!$A$3:$CA$3,0),0)</f>
        <v>0</v>
      </c>
      <c r="BK341" s="32">
        <f>VLOOKUP($A341,'Annual_Prices-Nominal'!$A:$CA,MATCH(BK$3,'Annual_Prices-Nominal'!$A$3:$CA$3,0),0)</f>
        <v>17.066666666666606</v>
      </c>
      <c r="BL341" s="32">
        <f>VLOOKUP($A341,'Annual_Prices-Nominal'!$A:$CA,MATCH(BL$3,'Annual_Prices-Nominal'!$A$3:$CA$3,0),0)</f>
        <v>17.066666666666606</v>
      </c>
      <c r="BM341" s="32">
        <f>VLOOKUP($A341,'Annual_Prices-Nominal'!$A:$CA,MATCH(BM$3,'Annual_Prices-Nominal'!$A$3:$CA$3,0),0)</f>
        <v>5.1111904761904725</v>
      </c>
      <c r="BN341" s="32">
        <f>VLOOKUP($A341,'Annual_Prices-Nominal'!$A:$CA,MATCH(BN$3,'Annual_Prices-Nominal'!$A$3:$CA$3,0),0)</f>
        <v>5.1111904761904725</v>
      </c>
      <c r="BO341" s="32">
        <f>VLOOKUP($A341,'Annual_Prices-Nominal'!$A:$CA,MATCH(BO$3,'Annual_Prices-Nominal'!$A$3:$CA$3,0),0)</f>
        <v>5.1111904761904725</v>
      </c>
      <c r="BP341" s="32">
        <f>VLOOKUP($A341,'Annual_Prices-Nominal'!$A:$CA,MATCH(BP$3,'Annual_Prices-Nominal'!$A$3:$CA$3,0),0)</f>
        <v>5.1111904761904725</v>
      </c>
      <c r="BQ341" s="32">
        <f>VLOOKUP($A341,'Annual_Prices-Nominal'!$A:$CA,MATCH(BQ$3,'Annual_Prices-Nominal'!$A$3:$CA$3,0),0)</f>
        <v>17.066666666666606</v>
      </c>
      <c r="BR341" s="32">
        <f>VLOOKUP($A341,'Annual_Prices-Nominal'!$A:$CA,MATCH(BR$3,'Annual_Prices-Nominal'!$A$3:$CA$3,0),0)</f>
        <v>27.318333333333385</v>
      </c>
      <c r="BS341" s="32">
        <f>VLOOKUP($A341,'Annual_Prices-Nominal'!$A:$CA,MATCH(BS$3,'Annual_Prices-Nominal'!$A$3:$CA$3,0),0)</f>
        <v>25.594166666666638</v>
      </c>
      <c r="BT341" s="32">
        <f>VLOOKUP($A341,'Annual_Prices-Nominal'!$A:$CA,MATCH(BT$3,'Annual_Prices-Nominal'!$A$3:$CA$3,0),0)</f>
        <v>20.482976190476165</v>
      </c>
      <c r="BU341" s="32">
        <f>VLOOKUP($A341,'Annual_Prices-Nominal'!$A:$CA,MATCH(BU$3,'Annual_Prices-Nominal'!$A$3:$CA$3,0),0)</f>
        <v>20.482976190476165</v>
      </c>
      <c r="BV341" s="32">
        <f>VLOOKUP($A341,'Annual_Prices-Nominal'!$A:$CA,MATCH(BV$3,'Annual_Prices-Nominal'!$A$3:$CA$3,0),0)</f>
        <v>20.482976190476165</v>
      </c>
      <c r="BW341" s="32">
        <f>VLOOKUP($A341,'Annual_Prices-Nominal'!$A:$CA,MATCH(BW$3,'Annual_Prices-Nominal'!$A$3:$CA$3,0),0)</f>
        <v>20.4849999999999</v>
      </c>
      <c r="BX341" s="32">
        <f>VLOOKUP($A341,'Annual_Prices-Nominal'!$A:$CA,MATCH(BX$3,'Annual_Prices-Nominal'!$A$3:$CA$3,0),0)</f>
        <v>0</v>
      </c>
      <c r="BY341" s="32">
        <f>VLOOKUP($A341,'Annual_Prices-Nominal'!$A:$CA,MATCH(BY$3,'Annual_Prices-Nominal'!$A$3:$CA$3,0),0)</f>
        <v>5.1111904761904725</v>
      </c>
      <c r="BZ341" s="32">
        <f>VLOOKUP($A341,'Annual_Prices-Nominal'!$A:$CA,MATCH(BZ$3,'Annual_Prices-Nominal'!$A$3:$CA$3,0),0)</f>
        <v>5.1111904761904725</v>
      </c>
      <c r="CA341" s="32">
        <f>VLOOKUP($A341,'Annual_Prices-Nominal'!$A:$CA,MATCH(CA$3,'Annual_Prices-Nominal'!$A$3:$CA$3,0),0)</f>
        <v>5.1081722023809846</v>
      </c>
      <c r="CB341" s="38">
        <f>VLOOKUP($A341,'Annual_Prices-Nominal'!$A:$CA,MATCH(CB$3,'Annual_Prices-Nominal'!$A$3:$CA$3,0),0)</f>
        <v>0</v>
      </c>
      <c r="CD341" s="39">
        <f>VLOOKUP($A341,GDP!$A$8:$D$50,3,0)</f>
        <v>2.0193798526826009E-2</v>
      </c>
    </row>
    <row r="342" spans="1:82" ht="14.4" x14ac:dyDescent="0.3">
      <c r="A342" s="23">
        <f t="shared" si="46"/>
        <v>2051</v>
      </c>
      <c r="B342" s="27">
        <f t="shared" si="47"/>
        <v>55213</v>
      </c>
      <c r="C342" s="31">
        <v>41.77028</v>
      </c>
      <c r="D342" s="32">
        <v>41.753909999999998</v>
      </c>
      <c r="E342" s="32">
        <v>48.91581</v>
      </c>
      <c r="F342" s="32">
        <v>50.884999999999998</v>
      </c>
      <c r="G342" s="32">
        <v>49.313989999999997</v>
      </c>
      <c r="H342" s="32">
        <v>50.62959</v>
      </c>
      <c r="I342" s="32">
        <v>43.82</v>
      </c>
      <c r="J342" s="32">
        <v>46.65</v>
      </c>
      <c r="K342" s="32">
        <v>43.03</v>
      </c>
      <c r="L342" s="32">
        <v>46.44</v>
      </c>
      <c r="M342" s="32">
        <v>43</v>
      </c>
      <c r="N342" s="32">
        <v>46.55</v>
      </c>
      <c r="P342" s="32">
        <f>VLOOKUP($A342,'Annual_Prices-Nominal'!$A$4:$X$39,MATCH('Forecast-Peak_OffPeak-Nominal'!P$3,'Annual_Prices-Nominal'!$A$3:$X$3,0),FALSE)</f>
        <v>174.119</v>
      </c>
      <c r="Q342" s="32">
        <f>VLOOKUP($A342,'Annual_Prices-Nominal'!$A$4:$X$39,MATCH('Forecast-Peak_OffPeak-Nominal'!Q$3,'Annual_Prices-Nominal'!$A$3:$X$3,0),FALSE)</f>
        <v>175.59440000000001</v>
      </c>
      <c r="R342" s="32">
        <f>VLOOKUP($A342,'Annual_Prices-Nominal'!$A$4:$X$39,MATCH('Forecast-Peak_OffPeak-Nominal'!R$3,'Annual_Prices-Nominal'!$A$3:$X$3,0),FALSE)</f>
        <v>172.53530000000001</v>
      </c>
      <c r="S342" s="32">
        <f>VLOOKUP($A342,'Annual_Prices-Nominal'!$A$4:$X$39,MATCH('Forecast-Peak_OffPeak-Nominal'!S$3,'Annual_Prices-Nominal'!$A$3:$X$3,0),FALSE)</f>
        <v>171.56710000000001</v>
      </c>
      <c r="T342" s="32">
        <f>VLOOKUP($A342,'Annual_Prices-Nominal'!$A$4:$X$39,MATCH('Forecast-Peak_OffPeak-Nominal'!T$3,'Annual_Prices-Nominal'!$A$3:$X$3,0),FALSE)</f>
        <v>66.607248177315171</v>
      </c>
      <c r="U342" s="32">
        <f>VLOOKUP($A342,'Annual_Prices-Nominal'!$A$4:$X$39,MATCH('Forecast-Peak_OffPeak-Nominal'!U$3,'Annual_Prices-Nominal'!$A$3:$X$3,0),FALSE)</f>
        <v>85.459100000000007</v>
      </c>
      <c r="V342" s="32">
        <f>VLOOKUP($A342,'Annual_Prices-Nominal'!$A$4:$X$39,MATCH('Forecast-Peak_OffPeak-Nominal'!V$3,'Annual_Prices-Nominal'!$A$3:$X$3,0),FALSE)</f>
        <v>66.698293078260875</v>
      </c>
      <c r="W342" s="32">
        <f>VLOOKUP($A342,'Annual_Prices-Nominal'!$A$4:$X$39,MATCH('Forecast-Peak_OffPeak-Nominal'!W$3,'Annual_Prices-Nominal'!$A$3:$X$3,0),FALSE)</f>
        <v>29.612500000000001</v>
      </c>
      <c r="X342" s="32">
        <f>VLOOKUP($A342,'Annual_Prices-Nominal'!$A$4:$X$39,MATCH('Forecast-Peak_OffPeak-Nominal'!X$3,'Annual_Prices-Nominal'!$A$3:$X$3,0),FALSE)</f>
        <v>25.420400000000001</v>
      </c>
      <c r="Y342" s="38">
        <f>VLOOKUP($A342,'Annual_Prices-Nominal'!$A$4:$X$39,MATCH('Forecast-Peak_OffPeak-Nominal'!Y$3,'Annual_Prices-Nominal'!$A$3:$X$3,0),FALSE)</f>
        <v>61.096882553191492</v>
      </c>
      <c r="AA342" s="31">
        <v>6.35</v>
      </c>
      <c r="AB342" s="32">
        <v>5.82</v>
      </c>
      <c r="AC342" s="32">
        <v>4.7300000000000004</v>
      </c>
      <c r="AD342" s="32">
        <v>6.34</v>
      </c>
      <c r="AE342" s="32">
        <v>6.32</v>
      </c>
      <c r="AF342" s="32">
        <v>6.14</v>
      </c>
      <c r="AG342" s="38">
        <v>0.51763317008771959</v>
      </c>
      <c r="AI342" s="32">
        <v>11.403952946922576</v>
      </c>
      <c r="AJ342" s="38">
        <v>6.9044043547257283</v>
      </c>
      <c r="AL342" s="33">
        <v>0.9541073248623646</v>
      </c>
      <c r="AM342" s="33">
        <v>1.2076140037736414</v>
      </c>
      <c r="AO342" s="34">
        <f>VLOOKUP($A342,'Annual_Prices-Nominal'!$A$4:$CH$39,MATCH('Forecast-Peak_OffPeak-Nominal'!AO$3,'Annual_Prices-Nominal'!$A$3:$CH$3,0),FALSE)</f>
        <v>2</v>
      </c>
      <c r="AP342" s="35">
        <f>VLOOKUP($A342,'Annual_Prices-Nominal'!$A$4:$CH$39,MATCH('Forecast-Peak_OffPeak-Nominal'!AP$3,'Annual_Prices-Nominal'!$A$3:$CH$3,0),FALSE)</f>
        <v>2</v>
      </c>
      <c r="AQ342" s="36">
        <f>IF(AND(MONTH($B342)&gt;=5,MONTH($B342)&lt;=9),VLOOKUP($A342,'Annual_Prices-Nominal'!$A$1:$AQ$39,MATCH('Forecast-Peak_OffPeak-Nominal'!AQ$2,'Annual_Prices-Nominal'!$A$2:$AQ$2,0),FALSE),0)</f>
        <v>0</v>
      </c>
      <c r="AR342" s="37">
        <f>IF(AND(MONTH($B342)&gt;=5,MONTH($B342)&lt;=9),VLOOKUP($A342,'Annual_Prices-Nominal'!$A$1:$AQ$39,MATCH('Forecast-Peak_OffPeak-Nominal'!AR$2,'Annual_Prices-Nominal'!$A$2:$AQ$2,0),FALSE),0)</f>
        <v>0</v>
      </c>
      <c r="AT342" s="83">
        <f>VLOOKUP($A342,'Annual_Prices-Nominal'!$A$4:$CH$39,MATCH('Forecast-Peak_OffPeak-Nominal'!AT$3,'Annual_Prices-Nominal'!$A$3:$CH$3,0),FALSE)</f>
        <v>45.04</v>
      </c>
      <c r="AU342" s="38">
        <f>VLOOKUP($A342,'Annual_Prices-Nominal'!$A$4:$CH$39,MATCH('Forecast-Peak_OffPeak-Nominal'!AU$3,'Annual_Prices-Nominal'!$A$3:$CH$3,0),FALSE)</f>
        <v>45.04</v>
      </c>
      <c r="AV342" s="38">
        <f>VLOOKUP($A342,'Annual_Prices-Nominal'!$A$4:$CH$39,MATCH('Forecast-Peak_OffPeak-Nominal'!AV$3,'Annual_Prices-Nominal'!$A$3:$CH$3,0),FALSE)</f>
        <v>0</v>
      </c>
      <c r="AX342" s="31">
        <f t="shared" si="40"/>
        <v>7.1770240549828177</v>
      </c>
      <c r="AY342" s="32">
        <f t="shared" si="41"/>
        <v>7.9667442996742679</v>
      </c>
      <c r="AZ342" s="32">
        <f t="shared" si="42"/>
        <v>8.031594462540717</v>
      </c>
      <c r="BA342" s="32">
        <f t="shared" si="43"/>
        <v>6.9335443037974684</v>
      </c>
      <c r="BB342" s="32">
        <f t="shared" si="44"/>
        <v>6.8085443037974684</v>
      </c>
      <c r="BC342" s="38">
        <f t="shared" si="45"/>
        <v>6.7823343848580446</v>
      </c>
      <c r="BE342" s="60">
        <v>304.47238487157028</v>
      </c>
      <c r="BF342" s="38">
        <v>404.49311335178652</v>
      </c>
      <c r="BH342" s="31">
        <f>VLOOKUP($A342,'Annual_Prices-Nominal'!$A:$CA,MATCH(BH$3,'Annual_Prices-Nominal'!$A$3:$CA$3,0),0)</f>
        <v>46</v>
      </c>
      <c r="BI342" s="31">
        <f>VLOOKUP($A342,'Annual_Prices-Nominal'!$A:$CA,MATCH(BI$3,'Annual_Prices-Nominal'!$A$3:$CA$3,0),0)</f>
        <v>0</v>
      </c>
      <c r="BJ342" s="32">
        <f>VLOOKUP($A342,'Annual_Prices-Nominal'!$A:$CA,MATCH(BJ$3,'Annual_Prices-Nominal'!$A$3:$CA$3,0),0)</f>
        <v>0</v>
      </c>
      <c r="BK342" s="32">
        <f>VLOOKUP($A342,'Annual_Prices-Nominal'!$A:$CA,MATCH(BK$3,'Annual_Prices-Nominal'!$A$3:$CA$3,0),0)</f>
        <v>17.066666666666606</v>
      </c>
      <c r="BL342" s="32">
        <f>VLOOKUP($A342,'Annual_Prices-Nominal'!$A:$CA,MATCH(BL$3,'Annual_Prices-Nominal'!$A$3:$CA$3,0),0)</f>
        <v>17.066666666666606</v>
      </c>
      <c r="BM342" s="32">
        <f>VLOOKUP($A342,'Annual_Prices-Nominal'!$A:$CA,MATCH(BM$3,'Annual_Prices-Nominal'!$A$3:$CA$3,0),0)</f>
        <v>5.1111904761904725</v>
      </c>
      <c r="BN342" s="32">
        <f>VLOOKUP($A342,'Annual_Prices-Nominal'!$A:$CA,MATCH(BN$3,'Annual_Prices-Nominal'!$A$3:$CA$3,0),0)</f>
        <v>5.1111904761904725</v>
      </c>
      <c r="BO342" s="32">
        <f>VLOOKUP($A342,'Annual_Prices-Nominal'!$A:$CA,MATCH(BO$3,'Annual_Prices-Nominal'!$A$3:$CA$3,0),0)</f>
        <v>5.1111904761904725</v>
      </c>
      <c r="BP342" s="32">
        <f>VLOOKUP($A342,'Annual_Prices-Nominal'!$A:$CA,MATCH(BP$3,'Annual_Prices-Nominal'!$A$3:$CA$3,0),0)</f>
        <v>5.1111904761904725</v>
      </c>
      <c r="BQ342" s="32">
        <f>VLOOKUP($A342,'Annual_Prices-Nominal'!$A:$CA,MATCH(BQ$3,'Annual_Prices-Nominal'!$A$3:$CA$3,0),0)</f>
        <v>17.066666666666606</v>
      </c>
      <c r="BR342" s="32">
        <f>VLOOKUP($A342,'Annual_Prices-Nominal'!$A:$CA,MATCH(BR$3,'Annual_Prices-Nominal'!$A$3:$CA$3,0),0)</f>
        <v>27.318333333333385</v>
      </c>
      <c r="BS342" s="32">
        <f>VLOOKUP($A342,'Annual_Prices-Nominal'!$A:$CA,MATCH(BS$3,'Annual_Prices-Nominal'!$A$3:$CA$3,0),0)</f>
        <v>25.594166666666638</v>
      </c>
      <c r="BT342" s="32">
        <f>VLOOKUP($A342,'Annual_Prices-Nominal'!$A:$CA,MATCH(BT$3,'Annual_Prices-Nominal'!$A$3:$CA$3,0),0)</f>
        <v>20.482976190476165</v>
      </c>
      <c r="BU342" s="32">
        <f>VLOOKUP($A342,'Annual_Prices-Nominal'!$A:$CA,MATCH(BU$3,'Annual_Prices-Nominal'!$A$3:$CA$3,0),0)</f>
        <v>20.482976190476165</v>
      </c>
      <c r="BV342" s="32">
        <f>VLOOKUP($A342,'Annual_Prices-Nominal'!$A:$CA,MATCH(BV$3,'Annual_Prices-Nominal'!$A$3:$CA$3,0),0)</f>
        <v>20.482976190476165</v>
      </c>
      <c r="BW342" s="32">
        <f>VLOOKUP($A342,'Annual_Prices-Nominal'!$A:$CA,MATCH(BW$3,'Annual_Prices-Nominal'!$A$3:$CA$3,0),0)</f>
        <v>20.4849999999999</v>
      </c>
      <c r="BX342" s="32">
        <f>VLOOKUP($A342,'Annual_Prices-Nominal'!$A:$CA,MATCH(BX$3,'Annual_Prices-Nominal'!$A$3:$CA$3,0),0)</f>
        <v>0</v>
      </c>
      <c r="BY342" s="32">
        <f>VLOOKUP($A342,'Annual_Prices-Nominal'!$A:$CA,MATCH(BY$3,'Annual_Prices-Nominal'!$A$3:$CA$3,0),0)</f>
        <v>5.1111904761904725</v>
      </c>
      <c r="BZ342" s="32">
        <f>VLOOKUP($A342,'Annual_Prices-Nominal'!$A:$CA,MATCH(BZ$3,'Annual_Prices-Nominal'!$A$3:$CA$3,0),0)</f>
        <v>5.1111904761904725</v>
      </c>
      <c r="CA342" s="32">
        <f>VLOOKUP($A342,'Annual_Prices-Nominal'!$A:$CA,MATCH(CA$3,'Annual_Prices-Nominal'!$A$3:$CA$3,0),0)</f>
        <v>5.1081722023809846</v>
      </c>
      <c r="CB342" s="38">
        <f>VLOOKUP($A342,'Annual_Prices-Nominal'!$A:$CA,MATCH(CB$3,'Annual_Prices-Nominal'!$A$3:$CA$3,0),0)</f>
        <v>0</v>
      </c>
      <c r="CD342" s="39">
        <f>VLOOKUP($A342,GDP!$A$8:$D$50,3,0)</f>
        <v>2.0193798526826009E-2</v>
      </c>
    </row>
    <row r="343" spans="1:82" ht="14.4" x14ac:dyDescent="0.3">
      <c r="A343" s="23">
        <f t="shared" si="46"/>
        <v>2051</v>
      </c>
      <c r="B343" s="27">
        <f t="shared" si="47"/>
        <v>55244</v>
      </c>
      <c r="C343" s="31">
        <v>44.478760000000001</v>
      </c>
      <c r="D343" s="32">
        <v>43.706969999999998</v>
      </c>
      <c r="E343" s="32">
        <v>47.49409</v>
      </c>
      <c r="F343" s="32">
        <v>46.464860000000002</v>
      </c>
      <c r="G343" s="32">
        <v>47.636969999999998</v>
      </c>
      <c r="H343" s="32">
        <v>45.86815</v>
      </c>
      <c r="I343" s="32">
        <v>42.37</v>
      </c>
      <c r="J343" s="32">
        <v>43.63</v>
      </c>
      <c r="K343" s="32">
        <v>42.07</v>
      </c>
      <c r="L343" s="32">
        <v>43.75</v>
      </c>
      <c r="M343" s="32">
        <v>41.69</v>
      </c>
      <c r="N343" s="32">
        <v>43.25</v>
      </c>
      <c r="P343" s="32">
        <f>VLOOKUP($A343,'Annual_Prices-Nominal'!$A$4:$X$39,MATCH('Forecast-Peak_OffPeak-Nominal'!P$3,'Annual_Prices-Nominal'!$A$3:$X$3,0),FALSE)</f>
        <v>174.119</v>
      </c>
      <c r="Q343" s="32">
        <f>VLOOKUP($A343,'Annual_Prices-Nominal'!$A$4:$X$39,MATCH('Forecast-Peak_OffPeak-Nominal'!Q$3,'Annual_Prices-Nominal'!$A$3:$X$3,0),FALSE)</f>
        <v>175.59440000000001</v>
      </c>
      <c r="R343" s="32">
        <f>VLOOKUP($A343,'Annual_Prices-Nominal'!$A$4:$X$39,MATCH('Forecast-Peak_OffPeak-Nominal'!R$3,'Annual_Prices-Nominal'!$A$3:$X$3,0),FALSE)</f>
        <v>172.53530000000001</v>
      </c>
      <c r="S343" s="32">
        <f>VLOOKUP($A343,'Annual_Prices-Nominal'!$A$4:$X$39,MATCH('Forecast-Peak_OffPeak-Nominal'!S$3,'Annual_Prices-Nominal'!$A$3:$X$3,0),FALSE)</f>
        <v>171.56710000000001</v>
      </c>
      <c r="T343" s="32">
        <f>VLOOKUP($A343,'Annual_Prices-Nominal'!$A$4:$X$39,MATCH('Forecast-Peak_OffPeak-Nominal'!T$3,'Annual_Prices-Nominal'!$A$3:$X$3,0),FALSE)</f>
        <v>66.607248177315171</v>
      </c>
      <c r="U343" s="32">
        <f>VLOOKUP($A343,'Annual_Prices-Nominal'!$A$4:$X$39,MATCH('Forecast-Peak_OffPeak-Nominal'!U$3,'Annual_Prices-Nominal'!$A$3:$X$3,0),FALSE)</f>
        <v>85.459100000000007</v>
      </c>
      <c r="V343" s="32">
        <f>VLOOKUP($A343,'Annual_Prices-Nominal'!$A$4:$X$39,MATCH('Forecast-Peak_OffPeak-Nominal'!V$3,'Annual_Prices-Nominal'!$A$3:$X$3,0),FALSE)</f>
        <v>66.698293078260875</v>
      </c>
      <c r="W343" s="32">
        <f>VLOOKUP($A343,'Annual_Prices-Nominal'!$A$4:$X$39,MATCH('Forecast-Peak_OffPeak-Nominal'!W$3,'Annual_Prices-Nominal'!$A$3:$X$3,0),FALSE)</f>
        <v>29.612500000000001</v>
      </c>
      <c r="X343" s="32">
        <f>VLOOKUP($A343,'Annual_Prices-Nominal'!$A$4:$X$39,MATCH('Forecast-Peak_OffPeak-Nominal'!X$3,'Annual_Prices-Nominal'!$A$3:$X$3,0),FALSE)</f>
        <v>25.420400000000001</v>
      </c>
      <c r="Y343" s="38">
        <f>VLOOKUP($A343,'Annual_Prices-Nominal'!$A$4:$X$39,MATCH('Forecast-Peak_OffPeak-Nominal'!Y$3,'Annual_Prices-Nominal'!$A$3:$X$3,0),FALSE)</f>
        <v>61.096882553191492</v>
      </c>
      <c r="AA343" s="31">
        <v>5.84</v>
      </c>
      <c r="AB343" s="32">
        <v>5.13</v>
      </c>
      <c r="AC343" s="32">
        <v>5.44</v>
      </c>
      <c r="AD343" s="32">
        <v>5.5</v>
      </c>
      <c r="AE343" s="32">
        <v>5.82</v>
      </c>
      <c r="AF343" s="32">
        <v>5.3</v>
      </c>
      <c r="AG343" s="38">
        <v>0.51763317008771959</v>
      </c>
      <c r="AI343" s="32">
        <v>10.891495153538026</v>
      </c>
      <c r="AJ343" s="38">
        <v>6.3919465613411788</v>
      </c>
      <c r="AL343" s="33">
        <v>0.9404204093891636</v>
      </c>
      <c r="AM343" s="33">
        <v>1.1939270883004405</v>
      </c>
      <c r="AO343" s="34">
        <f>VLOOKUP($A343,'Annual_Prices-Nominal'!$A$4:$CH$39,MATCH('Forecast-Peak_OffPeak-Nominal'!AO$3,'Annual_Prices-Nominal'!$A$3:$CH$3,0),FALSE)</f>
        <v>2</v>
      </c>
      <c r="AP343" s="35">
        <f>VLOOKUP($A343,'Annual_Prices-Nominal'!$A$4:$CH$39,MATCH('Forecast-Peak_OffPeak-Nominal'!AP$3,'Annual_Prices-Nominal'!$A$3:$CH$3,0),FALSE)</f>
        <v>2</v>
      </c>
      <c r="AQ343" s="36">
        <f>IF(AND(MONTH($B343)&gt;=5,MONTH($B343)&lt;=9),VLOOKUP($A343,'Annual_Prices-Nominal'!$A$1:$AQ$39,MATCH('Forecast-Peak_OffPeak-Nominal'!AQ$2,'Annual_Prices-Nominal'!$A$2:$AQ$2,0),FALSE),0)</f>
        <v>0</v>
      </c>
      <c r="AR343" s="37">
        <f>IF(AND(MONTH($B343)&gt;=5,MONTH($B343)&lt;=9),VLOOKUP($A343,'Annual_Prices-Nominal'!$A$1:$AQ$39,MATCH('Forecast-Peak_OffPeak-Nominal'!AR$2,'Annual_Prices-Nominal'!$A$2:$AQ$2,0),FALSE),0)</f>
        <v>0</v>
      </c>
      <c r="AT343" s="83">
        <f>VLOOKUP($A343,'Annual_Prices-Nominal'!$A$4:$CH$39,MATCH('Forecast-Peak_OffPeak-Nominal'!AT$3,'Annual_Prices-Nominal'!$A$3:$CH$3,0),FALSE)</f>
        <v>45.04</v>
      </c>
      <c r="AU343" s="38">
        <f>VLOOKUP($A343,'Annual_Prices-Nominal'!$A$4:$CH$39,MATCH('Forecast-Peak_OffPeak-Nominal'!AU$3,'Annual_Prices-Nominal'!$A$3:$CH$3,0),FALSE)</f>
        <v>45.04</v>
      </c>
      <c r="AV343" s="38">
        <f>VLOOKUP($A343,'Annual_Prices-Nominal'!$A$4:$CH$39,MATCH('Forecast-Peak_OffPeak-Nominal'!AV$3,'Annual_Prices-Nominal'!$A$3:$CH$3,0),FALSE)</f>
        <v>0</v>
      </c>
      <c r="AX343" s="31">
        <f t="shared" si="40"/>
        <v>8.6703235867446402</v>
      </c>
      <c r="AY343" s="32">
        <f t="shared" si="41"/>
        <v>8.961149056603773</v>
      </c>
      <c r="AZ343" s="32">
        <f t="shared" si="42"/>
        <v>8.9881075471698111</v>
      </c>
      <c r="BA343" s="32">
        <f t="shared" si="43"/>
        <v>7.2800687285223358</v>
      </c>
      <c r="BB343" s="32">
        <f t="shared" si="44"/>
        <v>7.2285223367697595</v>
      </c>
      <c r="BC343" s="38">
        <f t="shared" si="45"/>
        <v>7.5799999999999992</v>
      </c>
      <c r="BE343" s="60">
        <v>304.47238487157028</v>
      </c>
      <c r="BF343" s="38">
        <v>404.49311335178652</v>
      </c>
      <c r="BH343" s="31">
        <f>VLOOKUP($A343,'Annual_Prices-Nominal'!$A:$CA,MATCH(BH$3,'Annual_Prices-Nominal'!$A$3:$CA$3,0),0)</f>
        <v>46</v>
      </c>
      <c r="BI343" s="31">
        <f>VLOOKUP($A343,'Annual_Prices-Nominal'!$A:$CA,MATCH(BI$3,'Annual_Prices-Nominal'!$A$3:$CA$3,0),0)</f>
        <v>0</v>
      </c>
      <c r="BJ343" s="32">
        <f>VLOOKUP($A343,'Annual_Prices-Nominal'!$A:$CA,MATCH(BJ$3,'Annual_Prices-Nominal'!$A$3:$CA$3,0),0)</f>
        <v>0</v>
      </c>
      <c r="BK343" s="32">
        <f>VLOOKUP($A343,'Annual_Prices-Nominal'!$A:$CA,MATCH(BK$3,'Annual_Prices-Nominal'!$A$3:$CA$3,0),0)</f>
        <v>17.066666666666606</v>
      </c>
      <c r="BL343" s="32">
        <f>VLOOKUP($A343,'Annual_Prices-Nominal'!$A:$CA,MATCH(BL$3,'Annual_Prices-Nominal'!$A$3:$CA$3,0),0)</f>
        <v>17.066666666666606</v>
      </c>
      <c r="BM343" s="32">
        <f>VLOOKUP($A343,'Annual_Prices-Nominal'!$A:$CA,MATCH(BM$3,'Annual_Prices-Nominal'!$A$3:$CA$3,0),0)</f>
        <v>5.1111904761904725</v>
      </c>
      <c r="BN343" s="32">
        <f>VLOOKUP($A343,'Annual_Prices-Nominal'!$A:$CA,MATCH(BN$3,'Annual_Prices-Nominal'!$A$3:$CA$3,0),0)</f>
        <v>5.1111904761904725</v>
      </c>
      <c r="BO343" s="32">
        <f>VLOOKUP($A343,'Annual_Prices-Nominal'!$A:$CA,MATCH(BO$3,'Annual_Prices-Nominal'!$A$3:$CA$3,0),0)</f>
        <v>5.1111904761904725</v>
      </c>
      <c r="BP343" s="32">
        <f>VLOOKUP($A343,'Annual_Prices-Nominal'!$A:$CA,MATCH(BP$3,'Annual_Prices-Nominal'!$A$3:$CA$3,0),0)</f>
        <v>5.1111904761904725</v>
      </c>
      <c r="BQ343" s="32">
        <f>VLOOKUP($A343,'Annual_Prices-Nominal'!$A:$CA,MATCH(BQ$3,'Annual_Prices-Nominal'!$A$3:$CA$3,0),0)</f>
        <v>17.066666666666606</v>
      </c>
      <c r="BR343" s="32">
        <f>VLOOKUP($A343,'Annual_Prices-Nominal'!$A:$CA,MATCH(BR$3,'Annual_Prices-Nominal'!$A$3:$CA$3,0),0)</f>
        <v>27.318333333333385</v>
      </c>
      <c r="BS343" s="32">
        <f>VLOOKUP($A343,'Annual_Prices-Nominal'!$A:$CA,MATCH(BS$3,'Annual_Prices-Nominal'!$A$3:$CA$3,0),0)</f>
        <v>25.594166666666638</v>
      </c>
      <c r="BT343" s="32">
        <f>VLOOKUP($A343,'Annual_Prices-Nominal'!$A:$CA,MATCH(BT$3,'Annual_Prices-Nominal'!$A$3:$CA$3,0),0)</f>
        <v>20.482976190476165</v>
      </c>
      <c r="BU343" s="32">
        <f>VLOOKUP($A343,'Annual_Prices-Nominal'!$A:$CA,MATCH(BU$3,'Annual_Prices-Nominal'!$A$3:$CA$3,0),0)</f>
        <v>20.482976190476165</v>
      </c>
      <c r="BV343" s="32">
        <f>VLOOKUP($A343,'Annual_Prices-Nominal'!$A:$CA,MATCH(BV$3,'Annual_Prices-Nominal'!$A$3:$CA$3,0),0)</f>
        <v>20.482976190476165</v>
      </c>
      <c r="BW343" s="32">
        <f>VLOOKUP($A343,'Annual_Prices-Nominal'!$A:$CA,MATCH(BW$3,'Annual_Prices-Nominal'!$A$3:$CA$3,0),0)</f>
        <v>20.4849999999999</v>
      </c>
      <c r="BX343" s="32">
        <f>VLOOKUP($A343,'Annual_Prices-Nominal'!$A:$CA,MATCH(BX$3,'Annual_Prices-Nominal'!$A$3:$CA$3,0),0)</f>
        <v>0</v>
      </c>
      <c r="BY343" s="32">
        <f>VLOOKUP($A343,'Annual_Prices-Nominal'!$A:$CA,MATCH(BY$3,'Annual_Prices-Nominal'!$A$3:$CA$3,0),0)</f>
        <v>5.1111904761904725</v>
      </c>
      <c r="BZ343" s="32">
        <f>VLOOKUP($A343,'Annual_Prices-Nominal'!$A:$CA,MATCH(BZ$3,'Annual_Prices-Nominal'!$A$3:$CA$3,0),0)</f>
        <v>5.1111904761904725</v>
      </c>
      <c r="CA343" s="32">
        <f>VLOOKUP($A343,'Annual_Prices-Nominal'!$A:$CA,MATCH(CA$3,'Annual_Prices-Nominal'!$A$3:$CA$3,0),0)</f>
        <v>5.1081722023809846</v>
      </c>
      <c r="CB343" s="38">
        <f>VLOOKUP($A343,'Annual_Prices-Nominal'!$A:$CA,MATCH(CB$3,'Annual_Prices-Nominal'!$A$3:$CA$3,0),0)</f>
        <v>0</v>
      </c>
      <c r="CD343" s="39">
        <f>VLOOKUP($A343,GDP!$A$8:$D$50,3,0)</f>
        <v>2.0193798526826009E-2</v>
      </c>
    </row>
    <row r="344" spans="1:82" ht="14.4" x14ac:dyDescent="0.3">
      <c r="A344" s="23">
        <f t="shared" si="46"/>
        <v>2051</v>
      </c>
      <c r="B344" s="27">
        <f t="shared" si="47"/>
        <v>55274</v>
      </c>
      <c r="C344" s="31">
        <v>53.731830000000002</v>
      </c>
      <c r="D344" s="32">
        <v>49.257100000000001</v>
      </c>
      <c r="E344" s="32">
        <v>58.413339999999998</v>
      </c>
      <c r="F344" s="32">
        <v>52.941459999999999</v>
      </c>
      <c r="G344" s="32">
        <v>58.451129999999999</v>
      </c>
      <c r="H344" s="32">
        <v>51.529629999999997</v>
      </c>
      <c r="I344" s="32">
        <v>45.55</v>
      </c>
      <c r="J344" s="32">
        <v>45.14</v>
      </c>
      <c r="K344" s="32">
        <v>45.01</v>
      </c>
      <c r="L344" s="32">
        <v>44.78</v>
      </c>
      <c r="M344" s="32">
        <v>44.98</v>
      </c>
      <c r="N344" s="32">
        <v>44.95</v>
      </c>
      <c r="P344" s="32">
        <f>VLOOKUP($A344,'Annual_Prices-Nominal'!$A$4:$X$39,MATCH('Forecast-Peak_OffPeak-Nominal'!P$3,'Annual_Prices-Nominal'!$A$3:$X$3,0),FALSE)</f>
        <v>174.119</v>
      </c>
      <c r="Q344" s="32">
        <f>VLOOKUP($A344,'Annual_Prices-Nominal'!$A$4:$X$39,MATCH('Forecast-Peak_OffPeak-Nominal'!Q$3,'Annual_Prices-Nominal'!$A$3:$X$3,0),FALSE)</f>
        <v>175.59440000000001</v>
      </c>
      <c r="R344" s="32">
        <f>VLOOKUP($A344,'Annual_Prices-Nominal'!$A$4:$X$39,MATCH('Forecast-Peak_OffPeak-Nominal'!R$3,'Annual_Prices-Nominal'!$A$3:$X$3,0),FALSE)</f>
        <v>172.53530000000001</v>
      </c>
      <c r="S344" s="32">
        <f>VLOOKUP($A344,'Annual_Prices-Nominal'!$A$4:$X$39,MATCH('Forecast-Peak_OffPeak-Nominal'!S$3,'Annual_Prices-Nominal'!$A$3:$X$3,0),FALSE)</f>
        <v>171.56710000000001</v>
      </c>
      <c r="T344" s="32">
        <f>VLOOKUP($A344,'Annual_Prices-Nominal'!$A$4:$X$39,MATCH('Forecast-Peak_OffPeak-Nominal'!T$3,'Annual_Prices-Nominal'!$A$3:$X$3,0),FALSE)</f>
        <v>66.607248177315171</v>
      </c>
      <c r="U344" s="32">
        <f>VLOOKUP($A344,'Annual_Prices-Nominal'!$A$4:$X$39,MATCH('Forecast-Peak_OffPeak-Nominal'!U$3,'Annual_Prices-Nominal'!$A$3:$X$3,0),FALSE)</f>
        <v>85.459100000000007</v>
      </c>
      <c r="V344" s="32">
        <f>VLOOKUP($A344,'Annual_Prices-Nominal'!$A$4:$X$39,MATCH('Forecast-Peak_OffPeak-Nominal'!V$3,'Annual_Prices-Nominal'!$A$3:$X$3,0),FALSE)</f>
        <v>66.698293078260875</v>
      </c>
      <c r="W344" s="32">
        <f>VLOOKUP($A344,'Annual_Prices-Nominal'!$A$4:$X$39,MATCH('Forecast-Peak_OffPeak-Nominal'!W$3,'Annual_Prices-Nominal'!$A$3:$X$3,0),FALSE)</f>
        <v>29.612500000000001</v>
      </c>
      <c r="X344" s="32">
        <f>VLOOKUP($A344,'Annual_Prices-Nominal'!$A$4:$X$39,MATCH('Forecast-Peak_OffPeak-Nominal'!X$3,'Annual_Prices-Nominal'!$A$3:$X$3,0),FALSE)</f>
        <v>25.420400000000001</v>
      </c>
      <c r="Y344" s="38">
        <f>VLOOKUP($A344,'Annual_Prices-Nominal'!$A$4:$X$39,MATCH('Forecast-Peak_OffPeak-Nominal'!Y$3,'Annual_Prices-Nominal'!$A$3:$X$3,0),FALSE)</f>
        <v>61.096882553191492</v>
      </c>
      <c r="AA344" s="31">
        <v>5.89</v>
      </c>
      <c r="AB344" s="32">
        <v>5.5</v>
      </c>
      <c r="AC344" s="32">
        <v>5.5</v>
      </c>
      <c r="AD344" s="32">
        <v>5.88</v>
      </c>
      <c r="AE344" s="32">
        <v>5.87</v>
      </c>
      <c r="AF344" s="32">
        <v>5.62</v>
      </c>
      <c r="AG344" s="38">
        <v>0.51763317008771959</v>
      </c>
      <c r="AI344" s="32">
        <v>10.944981920594536</v>
      </c>
      <c r="AJ344" s="38">
        <v>6.445433328397689</v>
      </c>
      <c r="AL344" s="33">
        <v>0.92922299498617755</v>
      </c>
      <c r="AM344" s="33">
        <v>1.1827296738974546</v>
      </c>
      <c r="AO344" s="34">
        <f>VLOOKUP($A344,'Annual_Prices-Nominal'!$A$4:$CH$39,MATCH('Forecast-Peak_OffPeak-Nominal'!AO$3,'Annual_Prices-Nominal'!$A$3:$CH$3,0),FALSE)</f>
        <v>2</v>
      </c>
      <c r="AP344" s="35">
        <f>VLOOKUP($A344,'Annual_Prices-Nominal'!$A$4:$CH$39,MATCH('Forecast-Peak_OffPeak-Nominal'!AP$3,'Annual_Prices-Nominal'!$A$3:$CH$3,0),FALSE)</f>
        <v>2</v>
      </c>
      <c r="AQ344" s="36">
        <f>IF(AND(MONTH($B344)&gt;=5,MONTH($B344)&lt;=9),VLOOKUP($A344,'Annual_Prices-Nominal'!$A$1:$AQ$39,MATCH('Forecast-Peak_OffPeak-Nominal'!AQ$2,'Annual_Prices-Nominal'!$A$2:$AQ$2,0),FALSE),0)</f>
        <v>365</v>
      </c>
      <c r="AR344" s="37">
        <f>IF(AND(MONTH($B344)&gt;=5,MONTH($B344)&lt;=9),VLOOKUP($A344,'Annual_Prices-Nominal'!$A$1:$AQ$39,MATCH('Forecast-Peak_OffPeak-Nominal'!AR$2,'Annual_Prices-Nominal'!$A$2:$AQ$2,0),FALSE),0)</f>
        <v>2500</v>
      </c>
      <c r="AT344" s="83">
        <f>VLOOKUP($A344,'Annual_Prices-Nominal'!$A$4:$CH$39,MATCH('Forecast-Peak_OffPeak-Nominal'!AT$3,'Annual_Prices-Nominal'!$A$3:$CH$3,0),FALSE)</f>
        <v>45.04</v>
      </c>
      <c r="AU344" s="38">
        <f>VLOOKUP($A344,'Annual_Prices-Nominal'!$A$4:$CH$39,MATCH('Forecast-Peak_OffPeak-Nominal'!AU$3,'Annual_Prices-Nominal'!$A$3:$CH$3,0),FALSE)</f>
        <v>45.04</v>
      </c>
      <c r="AV344" s="38">
        <f>VLOOKUP($A344,'Annual_Prices-Nominal'!$A$4:$CH$39,MATCH('Forecast-Peak_OffPeak-Nominal'!AV$3,'Annual_Prices-Nominal'!$A$3:$CH$3,0),FALSE)</f>
        <v>0</v>
      </c>
      <c r="AX344" s="31">
        <f t="shared" si="40"/>
        <v>9.7694236363636371</v>
      </c>
      <c r="AY344" s="32">
        <f t="shared" si="41"/>
        <v>10.393832740213522</v>
      </c>
      <c r="AZ344" s="32">
        <f t="shared" si="42"/>
        <v>10.400556939501779</v>
      </c>
      <c r="BA344" s="32">
        <f t="shared" si="43"/>
        <v>7.7597955706984658</v>
      </c>
      <c r="BB344" s="32">
        <f t="shared" si="44"/>
        <v>7.6678023850085175</v>
      </c>
      <c r="BC344" s="38">
        <f t="shared" si="45"/>
        <v>7.649659863945578</v>
      </c>
      <c r="BE344" s="60">
        <v>304.47238487157028</v>
      </c>
      <c r="BF344" s="38">
        <v>404.49311335178652</v>
      </c>
      <c r="BH344" s="31">
        <f>VLOOKUP($A344,'Annual_Prices-Nominal'!$A:$CA,MATCH(BH$3,'Annual_Prices-Nominal'!$A$3:$CA$3,0),0)</f>
        <v>46</v>
      </c>
      <c r="BI344" s="31">
        <f>VLOOKUP($A344,'Annual_Prices-Nominal'!$A:$CA,MATCH(BI$3,'Annual_Prices-Nominal'!$A$3:$CA$3,0),0)</f>
        <v>0</v>
      </c>
      <c r="BJ344" s="32">
        <f>VLOOKUP($A344,'Annual_Prices-Nominal'!$A:$CA,MATCH(BJ$3,'Annual_Prices-Nominal'!$A$3:$CA$3,0),0)</f>
        <v>0</v>
      </c>
      <c r="BK344" s="32">
        <f>VLOOKUP($A344,'Annual_Prices-Nominal'!$A:$CA,MATCH(BK$3,'Annual_Prices-Nominal'!$A$3:$CA$3,0),0)</f>
        <v>17.066666666666606</v>
      </c>
      <c r="BL344" s="32">
        <f>VLOOKUP($A344,'Annual_Prices-Nominal'!$A:$CA,MATCH(BL$3,'Annual_Prices-Nominal'!$A$3:$CA$3,0),0)</f>
        <v>17.066666666666606</v>
      </c>
      <c r="BM344" s="32">
        <f>VLOOKUP($A344,'Annual_Prices-Nominal'!$A:$CA,MATCH(BM$3,'Annual_Prices-Nominal'!$A$3:$CA$3,0),0)</f>
        <v>5.1111904761904725</v>
      </c>
      <c r="BN344" s="32">
        <f>VLOOKUP($A344,'Annual_Prices-Nominal'!$A:$CA,MATCH(BN$3,'Annual_Prices-Nominal'!$A$3:$CA$3,0),0)</f>
        <v>5.1111904761904725</v>
      </c>
      <c r="BO344" s="32">
        <f>VLOOKUP($A344,'Annual_Prices-Nominal'!$A:$CA,MATCH(BO$3,'Annual_Prices-Nominal'!$A$3:$CA$3,0),0)</f>
        <v>5.1111904761904725</v>
      </c>
      <c r="BP344" s="32">
        <f>VLOOKUP($A344,'Annual_Prices-Nominal'!$A:$CA,MATCH(BP$3,'Annual_Prices-Nominal'!$A$3:$CA$3,0),0)</f>
        <v>5.1111904761904725</v>
      </c>
      <c r="BQ344" s="32">
        <f>VLOOKUP($A344,'Annual_Prices-Nominal'!$A:$CA,MATCH(BQ$3,'Annual_Prices-Nominal'!$A$3:$CA$3,0),0)</f>
        <v>17.066666666666606</v>
      </c>
      <c r="BR344" s="32">
        <f>VLOOKUP($A344,'Annual_Prices-Nominal'!$A:$CA,MATCH(BR$3,'Annual_Prices-Nominal'!$A$3:$CA$3,0),0)</f>
        <v>27.318333333333385</v>
      </c>
      <c r="BS344" s="32">
        <f>VLOOKUP($A344,'Annual_Prices-Nominal'!$A:$CA,MATCH(BS$3,'Annual_Prices-Nominal'!$A$3:$CA$3,0),0)</f>
        <v>25.594166666666638</v>
      </c>
      <c r="BT344" s="32">
        <f>VLOOKUP($A344,'Annual_Prices-Nominal'!$A:$CA,MATCH(BT$3,'Annual_Prices-Nominal'!$A$3:$CA$3,0),0)</f>
        <v>20.482976190476165</v>
      </c>
      <c r="BU344" s="32">
        <f>VLOOKUP($A344,'Annual_Prices-Nominal'!$A:$CA,MATCH(BU$3,'Annual_Prices-Nominal'!$A$3:$CA$3,0),0)</f>
        <v>20.482976190476165</v>
      </c>
      <c r="BV344" s="32">
        <f>VLOOKUP($A344,'Annual_Prices-Nominal'!$A:$CA,MATCH(BV$3,'Annual_Prices-Nominal'!$A$3:$CA$3,0),0)</f>
        <v>20.482976190476165</v>
      </c>
      <c r="BW344" s="32">
        <f>VLOOKUP($A344,'Annual_Prices-Nominal'!$A:$CA,MATCH(BW$3,'Annual_Prices-Nominal'!$A$3:$CA$3,0),0)</f>
        <v>20.4849999999999</v>
      </c>
      <c r="BX344" s="32">
        <f>VLOOKUP($A344,'Annual_Prices-Nominal'!$A:$CA,MATCH(BX$3,'Annual_Prices-Nominal'!$A$3:$CA$3,0),0)</f>
        <v>0</v>
      </c>
      <c r="BY344" s="32">
        <f>VLOOKUP($A344,'Annual_Prices-Nominal'!$A:$CA,MATCH(BY$3,'Annual_Prices-Nominal'!$A$3:$CA$3,0),0)</f>
        <v>5.1111904761904725</v>
      </c>
      <c r="BZ344" s="32">
        <f>VLOOKUP($A344,'Annual_Prices-Nominal'!$A:$CA,MATCH(BZ$3,'Annual_Prices-Nominal'!$A$3:$CA$3,0),0)</f>
        <v>5.1111904761904725</v>
      </c>
      <c r="CA344" s="32">
        <f>VLOOKUP($A344,'Annual_Prices-Nominal'!$A:$CA,MATCH(CA$3,'Annual_Prices-Nominal'!$A$3:$CA$3,0),0)</f>
        <v>5.1081722023809846</v>
      </c>
      <c r="CB344" s="38">
        <f>VLOOKUP($A344,'Annual_Prices-Nominal'!$A:$CA,MATCH(CB$3,'Annual_Prices-Nominal'!$A$3:$CA$3,0),0)</f>
        <v>0</v>
      </c>
      <c r="CD344" s="39">
        <f>VLOOKUP($A344,GDP!$A$8:$D$50,3,0)</f>
        <v>2.0193798526826009E-2</v>
      </c>
    </row>
    <row r="345" spans="1:82" ht="14.4" x14ac:dyDescent="0.3">
      <c r="A345" s="23">
        <f t="shared" si="46"/>
        <v>2051</v>
      </c>
      <c r="B345" s="27">
        <f t="shared" si="47"/>
        <v>55305</v>
      </c>
      <c r="C345" s="31">
        <v>58.537300000000002</v>
      </c>
      <c r="D345" s="32">
        <v>47.922930000000001</v>
      </c>
      <c r="E345" s="32">
        <v>67.110010000000003</v>
      </c>
      <c r="F345" s="32">
        <v>53.596730000000001</v>
      </c>
      <c r="G345" s="32">
        <v>67.755039999999994</v>
      </c>
      <c r="H345" s="32">
        <v>53.029089999999997</v>
      </c>
      <c r="I345" s="32">
        <v>45.18</v>
      </c>
      <c r="J345" s="32">
        <v>44.51</v>
      </c>
      <c r="K345" s="32">
        <v>44.83</v>
      </c>
      <c r="L345" s="32">
        <v>44.31</v>
      </c>
      <c r="M345" s="32">
        <v>44.55</v>
      </c>
      <c r="N345" s="32">
        <v>44.03</v>
      </c>
      <c r="P345" s="32">
        <f>VLOOKUP($A345,'Annual_Prices-Nominal'!$A$4:$X$39,MATCH('Forecast-Peak_OffPeak-Nominal'!P$3,'Annual_Prices-Nominal'!$A$3:$X$3,0),FALSE)</f>
        <v>174.119</v>
      </c>
      <c r="Q345" s="32">
        <f>VLOOKUP($A345,'Annual_Prices-Nominal'!$A$4:$X$39,MATCH('Forecast-Peak_OffPeak-Nominal'!Q$3,'Annual_Prices-Nominal'!$A$3:$X$3,0),FALSE)</f>
        <v>175.59440000000001</v>
      </c>
      <c r="R345" s="32">
        <f>VLOOKUP($A345,'Annual_Prices-Nominal'!$A$4:$X$39,MATCH('Forecast-Peak_OffPeak-Nominal'!R$3,'Annual_Prices-Nominal'!$A$3:$X$3,0),FALSE)</f>
        <v>172.53530000000001</v>
      </c>
      <c r="S345" s="32">
        <f>VLOOKUP($A345,'Annual_Prices-Nominal'!$A$4:$X$39,MATCH('Forecast-Peak_OffPeak-Nominal'!S$3,'Annual_Prices-Nominal'!$A$3:$X$3,0),FALSE)</f>
        <v>171.56710000000001</v>
      </c>
      <c r="T345" s="32">
        <f>VLOOKUP($A345,'Annual_Prices-Nominal'!$A$4:$X$39,MATCH('Forecast-Peak_OffPeak-Nominal'!T$3,'Annual_Prices-Nominal'!$A$3:$X$3,0),FALSE)</f>
        <v>66.607248177315171</v>
      </c>
      <c r="U345" s="32">
        <f>VLOOKUP($A345,'Annual_Prices-Nominal'!$A$4:$X$39,MATCH('Forecast-Peak_OffPeak-Nominal'!U$3,'Annual_Prices-Nominal'!$A$3:$X$3,0),FALSE)</f>
        <v>85.459100000000007</v>
      </c>
      <c r="V345" s="32">
        <f>VLOOKUP($A345,'Annual_Prices-Nominal'!$A$4:$X$39,MATCH('Forecast-Peak_OffPeak-Nominal'!V$3,'Annual_Prices-Nominal'!$A$3:$X$3,0),FALSE)</f>
        <v>66.698293078260875</v>
      </c>
      <c r="W345" s="32">
        <f>VLOOKUP($A345,'Annual_Prices-Nominal'!$A$4:$X$39,MATCH('Forecast-Peak_OffPeak-Nominal'!W$3,'Annual_Prices-Nominal'!$A$3:$X$3,0),FALSE)</f>
        <v>29.612500000000001</v>
      </c>
      <c r="X345" s="32">
        <f>VLOOKUP($A345,'Annual_Prices-Nominal'!$A$4:$X$39,MATCH('Forecast-Peak_OffPeak-Nominal'!X$3,'Annual_Prices-Nominal'!$A$3:$X$3,0),FALSE)</f>
        <v>25.420400000000001</v>
      </c>
      <c r="Y345" s="38">
        <f>VLOOKUP($A345,'Annual_Prices-Nominal'!$A$4:$X$39,MATCH('Forecast-Peak_OffPeak-Nominal'!Y$3,'Annual_Prices-Nominal'!$A$3:$X$3,0),FALSE)</f>
        <v>61.096882553191492</v>
      </c>
      <c r="AA345" s="31">
        <v>5.86</v>
      </c>
      <c r="AB345" s="32">
        <v>5.18</v>
      </c>
      <c r="AC345" s="32">
        <v>5.48</v>
      </c>
      <c r="AD345" s="32">
        <v>5.55</v>
      </c>
      <c r="AE345" s="32">
        <v>5.86</v>
      </c>
      <c r="AF345" s="32">
        <v>5.32</v>
      </c>
      <c r="AG345" s="38">
        <v>0.51763317008771959</v>
      </c>
      <c r="AI345" s="32">
        <v>10.912073802037195</v>
      </c>
      <c r="AJ345" s="38">
        <v>6.4125252098403491</v>
      </c>
      <c r="AL345" s="33">
        <v>0.93397171806516621</v>
      </c>
      <c r="AM345" s="33">
        <v>1.1874783969764431</v>
      </c>
      <c r="AO345" s="34">
        <f>VLOOKUP($A345,'Annual_Prices-Nominal'!$A$4:$CH$39,MATCH('Forecast-Peak_OffPeak-Nominal'!AO$3,'Annual_Prices-Nominal'!$A$3:$CH$3,0),FALSE)</f>
        <v>2</v>
      </c>
      <c r="AP345" s="35">
        <f>VLOOKUP($A345,'Annual_Prices-Nominal'!$A$4:$CH$39,MATCH('Forecast-Peak_OffPeak-Nominal'!AP$3,'Annual_Prices-Nominal'!$A$3:$CH$3,0),FALSE)</f>
        <v>2</v>
      </c>
      <c r="AQ345" s="36">
        <f>IF(AND(MONTH($B345)&gt;=5,MONTH($B345)&lt;=9),VLOOKUP($A345,'Annual_Prices-Nominal'!$A$1:$AQ$39,MATCH('Forecast-Peak_OffPeak-Nominal'!AQ$2,'Annual_Prices-Nominal'!$A$2:$AQ$2,0),FALSE),0)</f>
        <v>365</v>
      </c>
      <c r="AR345" s="37">
        <f>IF(AND(MONTH($B345)&gt;=5,MONTH($B345)&lt;=9),VLOOKUP($A345,'Annual_Prices-Nominal'!$A$1:$AQ$39,MATCH('Forecast-Peak_OffPeak-Nominal'!AR$2,'Annual_Prices-Nominal'!$A$2:$AQ$2,0),FALSE),0)</f>
        <v>2500</v>
      </c>
      <c r="AT345" s="83">
        <f>VLOOKUP($A345,'Annual_Prices-Nominal'!$A$4:$CH$39,MATCH('Forecast-Peak_OffPeak-Nominal'!AT$3,'Annual_Prices-Nominal'!$A$3:$CH$3,0),FALSE)</f>
        <v>45.04</v>
      </c>
      <c r="AU345" s="38">
        <f>VLOOKUP($A345,'Annual_Prices-Nominal'!$A$4:$CH$39,MATCH('Forecast-Peak_OffPeak-Nominal'!AU$3,'Annual_Prices-Nominal'!$A$3:$CH$3,0),FALSE)</f>
        <v>45.04</v>
      </c>
      <c r="AV345" s="38">
        <f>VLOOKUP($A345,'Annual_Prices-Nominal'!$A$4:$CH$39,MATCH('Forecast-Peak_OffPeak-Nominal'!AV$3,'Annual_Prices-Nominal'!$A$3:$CH$3,0),FALSE)</f>
        <v>0</v>
      </c>
      <c r="AX345" s="31">
        <f t="shared" si="40"/>
        <v>11.300637065637067</v>
      </c>
      <c r="AY345" s="32">
        <f t="shared" si="41"/>
        <v>12.614663533834586</v>
      </c>
      <c r="AZ345" s="32">
        <f t="shared" si="42"/>
        <v>12.735909774436088</v>
      </c>
      <c r="BA345" s="32">
        <f t="shared" si="43"/>
        <v>7.7098976109215016</v>
      </c>
      <c r="BB345" s="32">
        <f t="shared" si="44"/>
        <v>7.6501706484641634</v>
      </c>
      <c r="BC345" s="38">
        <f t="shared" si="45"/>
        <v>8.0270270270270263</v>
      </c>
      <c r="BE345" s="60">
        <v>304.47238487157028</v>
      </c>
      <c r="BF345" s="38">
        <v>404.49311335178652</v>
      </c>
      <c r="BH345" s="31">
        <f>VLOOKUP($A345,'Annual_Prices-Nominal'!$A:$CA,MATCH(BH$3,'Annual_Prices-Nominal'!$A$3:$CA$3,0),0)</f>
        <v>46</v>
      </c>
      <c r="BI345" s="31">
        <f>VLOOKUP($A345,'Annual_Prices-Nominal'!$A:$CA,MATCH(BI$3,'Annual_Prices-Nominal'!$A$3:$CA$3,0),0)</f>
        <v>0</v>
      </c>
      <c r="BJ345" s="32">
        <f>VLOOKUP($A345,'Annual_Prices-Nominal'!$A:$CA,MATCH(BJ$3,'Annual_Prices-Nominal'!$A$3:$CA$3,0),0)</f>
        <v>0</v>
      </c>
      <c r="BK345" s="32">
        <f>VLOOKUP($A345,'Annual_Prices-Nominal'!$A:$CA,MATCH(BK$3,'Annual_Prices-Nominal'!$A$3:$CA$3,0),0)</f>
        <v>17.066666666666606</v>
      </c>
      <c r="BL345" s="32">
        <f>VLOOKUP($A345,'Annual_Prices-Nominal'!$A:$CA,MATCH(BL$3,'Annual_Prices-Nominal'!$A$3:$CA$3,0),0)</f>
        <v>17.066666666666606</v>
      </c>
      <c r="BM345" s="32">
        <f>VLOOKUP($A345,'Annual_Prices-Nominal'!$A:$CA,MATCH(BM$3,'Annual_Prices-Nominal'!$A$3:$CA$3,0),0)</f>
        <v>5.1111904761904725</v>
      </c>
      <c r="BN345" s="32">
        <f>VLOOKUP($A345,'Annual_Prices-Nominal'!$A:$CA,MATCH(BN$3,'Annual_Prices-Nominal'!$A$3:$CA$3,0),0)</f>
        <v>5.1111904761904725</v>
      </c>
      <c r="BO345" s="32">
        <f>VLOOKUP($A345,'Annual_Prices-Nominal'!$A:$CA,MATCH(BO$3,'Annual_Prices-Nominal'!$A$3:$CA$3,0),0)</f>
        <v>5.1111904761904725</v>
      </c>
      <c r="BP345" s="32">
        <f>VLOOKUP($A345,'Annual_Prices-Nominal'!$A:$CA,MATCH(BP$3,'Annual_Prices-Nominal'!$A$3:$CA$3,0),0)</f>
        <v>5.1111904761904725</v>
      </c>
      <c r="BQ345" s="32">
        <f>VLOOKUP($A345,'Annual_Prices-Nominal'!$A:$CA,MATCH(BQ$3,'Annual_Prices-Nominal'!$A$3:$CA$3,0),0)</f>
        <v>17.066666666666606</v>
      </c>
      <c r="BR345" s="32">
        <f>VLOOKUP($A345,'Annual_Prices-Nominal'!$A:$CA,MATCH(BR$3,'Annual_Prices-Nominal'!$A$3:$CA$3,0),0)</f>
        <v>27.318333333333385</v>
      </c>
      <c r="BS345" s="32">
        <f>VLOOKUP($A345,'Annual_Prices-Nominal'!$A:$CA,MATCH(BS$3,'Annual_Prices-Nominal'!$A$3:$CA$3,0),0)</f>
        <v>25.594166666666638</v>
      </c>
      <c r="BT345" s="32">
        <f>VLOOKUP($A345,'Annual_Prices-Nominal'!$A:$CA,MATCH(BT$3,'Annual_Prices-Nominal'!$A$3:$CA$3,0),0)</f>
        <v>20.482976190476165</v>
      </c>
      <c r="BU345" s="32">
        <f>VLOOKUP($A345,'Annual_Prices-Nominal'!$A:$CA,MATCH(BU$3,'Annual_Prices-Nominal'!$A$3:$CA$3,0),0)</f>
        <v>20.482976190476165</v>
      </c>
      <c r="BV345" s="32">
        <f>VLOOKUP($A345,'Annual_Prices-Nominal'!$A:$CA,MATCH(BV$3,'Annual_Prices-Nominal'!$A$3:$CA$3,0),0)</f>
        <v>20.482976190476165</v>
      </c>
      <c r="BW345" s="32">
        <f>VLOOKUP($A345,'Annual_Prices-Nominal'!$A:$CA,MATCH(BW$3,'Annual_Prices-Nominal'!$A$3:$CA$3,0),0)</f>
        <v>20.4849999999999</v>
      </c>
      <c r="BX345" s="32">
        <f>VLOOKUP($A345,'Annual_Prices-Nominal'!$A:$CA,MATCH(BX$3,'Annual_Prices-Nominal'!$A$3:$CA$3,0),0)</f>
        <v>0</v>
      </c>
      <c r="BY345" s="32">
        <f>VLOOKUP($A345,'Annual_Prices-Nominal'!$A:$CA,MATCH(BY$3,'Annual_Prices-Nominal'!$A$3:$CA$3,0),0)</f>
        <v>5.1111904761904725</v>
      </c>
      <c r="BZ345" s="32">
        <f>VLOOKUP($A345,'Annual_Prices-Nominal'!$A:$CA,MATCH(BZ$3,'Annual_Prices-Nominal'!$A$3:$CA$3,0),0)</f>
        <v>5.1111904761904725</v>
      </c>
      <c r="CA345" s="32">
        <f>VLOOKUP($A345,'Annual_Prices-Nominal'!$A:$CA,MATCH(CA$3,'Annual_Prices-Nominal'!$A$3:$CA$3,0),0)</f>
        <v>5.1081722023809846</v>
      </c>
      <c r="CB345" s="38">
        <f>VLOOKUP($A345,'Annual_Prices-Nominal'!$A:$CA,MATCH(CB$3,'Annual_Prices-Nominal'!$A$3:$CA$3,0),0)</f>
        <v>0</v>
      </c>
      <c r="CD345" s="39">
        <f>VLOOKUP($A345,GDP!$A$8:$D$50,3,0)</f>
        <v>2.0193798526826009E-2</v>
      </c>
    </row>
    <row r="346" spans="1:82" ht="14.4" x14ac:dyDescent="0.3">
      <c r="A346" s="23">
        <f t="shared" si="46"/>
        <v>2051</v>
      </c>
      <c r="B346" s="27">
        <f t="shared" si="47"/>
        <v>55335</v>
      </c>
      <c r="C346" s="31">
        <v>66.713840000000005</v>
      </c>
      <c r="D346" s="32">
        <v>55.717080000000003</v>
      </c>
      <c r="E346" s="32">
        <v>77.653919999999999</v>
      </c>
      <c r="F346" s="32">
        <v>65.439340000000001</v>
      </c>
      <c r="G346" s="32">
        <v>78.790649999999999</v>
      </c>
      <c r="H346" s="32">
        <v>65.534520000000001</v>
      </c>
      <c r="I346" s="32">
        <v>45.56</v>
      </c>
      <c r="J346" s="32">
        <v>44.87</v>
      </c>
      <c r="K346" s="32">
        <v>44.57</v>
      </c>
      <c r="L346" s="32">
        <v>44.35</v>
      </c>
      <c r="M346" s="32">
        <v>44.63</v>
      </c>
      <c r="N346" s="32">
        <v>44.41</v>
      </c>
      <c r="P346" s="32">
        <f>VLOOKUP($A346,'Annual_Prices-Nominal'!$A$4:$X$39,MATCH('Forecast-Peak_OffPeak-Nominal'!P$3,'Annual_Prices-Nominal'!$A$3:$X$3,0),FALSE)</f>
        <v>174.119</v>
      </c>
      <c r="Q346" s="32">
        <f>VLOOKUP($A346,'Annual_Prices-Nominal'!$A$4:$X$39,MATCH('Forecast-Peak_OffPeak-Nominal'!Q$3,'Annual_Prices-Nominal'!$A$3:$X$3,0),FALSE)</f>
        <v>175.59440000000001</v>
      </c>
      <c r="R346" s="32">
        <f>VLOOKUP($A346,'Annual_Prices-Nominal'!$A$4:$X$39,MATCH('Forecast-Peak_OffPeak-Nominal'!R$3,'Annual_Prices-Nominal'!$A$3:$X$3,0),FALSE)</f>
        <v>172.53530000000001</v>
      </c>
      <c r="S346" s="32">
        <f>VLOOKUP($A346,'Annual_Prices-Nominal'!$A$4:$X$39,MATCH('Forecast-Peak_OffPeak-Nominal'!S$3,'Annual_Prices-Nominal'!$A$3:$X$3,0),FALSE)</f>
        <v>171.56710000000001</v>
      </c>
      <c r="T346" s="32">
        <f>VLOOKUP($A346,'Annual_Prices-Nominal'!$A$4:$X$39,MATCH('Forecast-Peak_OffPeak-Nominal'!T$3,'Annual_Prices-Nominal'!$A$3:$X$3,0),FALSE)</f>
        <v>66.607248177315171</v>
      </c>
      <c r="U346" s="32">
        <f>VLOOKUP($A346,'Annual_Prices-Nominal'!$A$4:$X$39,MATCH('Forecast-Peak_OffPeak-Nominal'!U$3,'Annual_Prices-Nominal'!$A$3:$X$3,0),FALSE)</f>
        <v>85.459100000000007</v>
      </c>
      <c r="V346" s="32">
        <f>VLOOKUP($A346,'Annual_Prices-Nominal'!$A$4:$X$39,MATCH('Forecast-Peak_OffPeak-Nominal'!V$3,'Annual_Prices-Nominal'!$A$3:$X$3,0),FALSE)</f>
        <v>66.698293078260875</v>
      </c>
      <c r="W346" s="32">
        <f>VLOOKUP($A346,'Annual_Prices-Nominal'!$A$4:$X$39,MATCH('Forecast-Peak_OffPeak-Nominal'!W$3,'Annual_Prices-Nominal'!$A$3:$X$3,0),FALSE)</f>
        <v>29.612500000000001</v>
      </c>
      <c r="X346" s="32">
        <f>VLOOKUP($A346,'Annual_Prices-Nominal'!$A$4:$X$39,MATCH('Forecast-Peak_OffPeak-Nominal'!X$3,'Annual_Prices-Nominal'!$A$3:$X$3,0),FALSE)</f>
        <v>25.420400000000001</v>
      </c>
      <c r="Y346" s="38">
        <f>VLOOKUP($A346,'Annual_Prices-Nominal'!$A$4:$X$39,MATCH('Forecast-Peak_OffPeak-Nominal'!Y$3,'Annual_Prices-Nominal'!$A$3:$X$3,0),FALSE)</f>
        <v>61.096882553191492</v>
      </c>
      <c r="AA346" s="31">
        <v>5.85</v>
      </c>
      <c r="AB346" s="32">
        <v>5.54</v>
      </c>
      <c r="AC346" s="32">
        <v>5.44</v>
      </c>
      <c r="AD346" s="32">
        <v>5.91</v>
      </c>
      <c r="AE346" s="32">
        <v>5.84</v>
      </c>
      <c r="AF346" s="32">
        <v>5.66</v>
      </c>
      <c r="AG346" s="38">
        <v>0.51763317008771959</v>
      </c>
      <c r="AI346" s="32">
        <v>10.907416145878685</v>
      </c>
      <c r="AJ346" s="38">
        <v>6.4078675536818386</v>
      </c>
      <c r="AL346" s="33">
        <v>0.92555506591205838</v>
      </c>
      <c r="AM346" s="33">
        <v>1.1790617448233351</v>
      </c>
      <c r="AO346" s="34">
        <f>VLOOKUP($A346,'Annual_Prices-Nominal'!$A$4:$CH$39,MATCH('Forecast-Peak_OffPeak-Nominal'!AO$3,'Annual_Prices-Nominal'!$A$3:$CH$3,0),FALSE)</f>
        <v>2</v>
      </c>
      <c r="AP346" s="35">
        <f>VLOOKUP($A346,'Annual_Prices-Nominal'!$A$4:$CH$39,MATCH('Forecast-Peak_OffPeak-Nominal'!AP$3,'Annual_Prices-Nominal'!$A$3:$CH$3,0),FALSE)</f>
        <v>2</v>
      </c>
      <c r="AQ346" s="36">
        <f>IF(AND(MONTH($B346)&gt;=5,MONTH($B346)&lt;=9),VLOOKUP($A346,'Annual_Prices-Nominal'!$A$1:$AQ$39,MATCH('Forecast-Peak_OffPeak-Nominal'!AQ$2,'Annual_Prices-Nominal'!$A$2:$AQ$2,0),FALSE),0)</f>
        <v>365</v>
      </c>
      <c r="AR346" s="37">
        <f>IF(AND(MONTH($B346)&gt;=5,MONTH($B346)&lt;=9),VLOOKUP($A346,'Annual_Prices-Nominal'!$A$1:$AQ$39,MATCH('Forecast-Peak_OffPeak-Nominal'!AR$2,'Annual_Prices-Nominal'!$A$2:$AQ$2,0),FALSE),0)</f>
        <v>2500</v>
      </c>
      <c r="AT346" s="83">
        <f>VLOOKUP($A346,'Annual_Prices-Nominal'!$A$4:$CH$39,MATCH('Forecast-Peak_OffPeak-Nominal'!AT$3,'Annual_Prices-Nominal'!$A$3:$CH$3,0),FALSE)</f>
        <v>45.04</v>
      </c>
      <c r="AU346" s="38">
        <f>VLOOKUP($A346,'Annual_Prices-Nominal'!$A$4:$CH$39,MATCH('Forecast-Peak_OffPeak-Nominal'!AU$3,'Annual_Prices-Nominal'!$A$3:$CH$3,0),FALSE)</f>
        <v>45.04</v>
      </c>
      <c r="AV346" s="38">
        <f>VLOOKUP($A346,'Annual_Prices-Nominal'!$A$4:$CH$39,MATCH('Forecast-Peak_OffPeak-Nominal'!AV$3,'Annual_Prices-Nominal'!$A$3:$CH$3,0),FALSE)</f>
        <v>0</v>
      </c>
      <c r="AX346" s="31">
        <f t="shared" si="40"/>
        <v>12.04220938628159</v>
      </c>
      <c r="AY346" s="32">
        <f t="shared" si="41"/>
        <v>13.719773851590105</v>
      </c>
      <c r="AZ346" s="32">
        <f t="shared" si="42"/>
        <v>13.920609540636042</v>
      </c>
      <c r="BA346" s="32">
        <f t="shared" si="43"/>
        <v>7.8013698630136989</v>
      </c>
      <c r="BB346" s="32">
        <f t="shared" si="44"/>
        <v>7.631849315068493</v>
      </c>
      <c r="BC346" s="38">
        <f t="shared" si="45"/>
        <v>7.5516074450084609</v>
      </c>
      <c r="BE346" s="60">
        <v>304.47238487157028</v>
      </c>
      <c r="BF346" s="38">
        <v>404.49311335178652</v>
      </c>
      <c r="BH346" s="31">
        <f>VLOOKUP($A346,'Annual_Prices-Nominal'!$A:$CA,MATCH(BH$3,'Annual_Prices-Nominal'!$A$3:$CA$3,0),0)</f>
        <v>46</v>
      </c>
      <c r="BI346" s="31">
        <f>VLOOKUP($A346,'Annual_Prices-Nominal'!$A:$CA,MATCH(BI$3,'Annual_Prices-Nominal'!$A$3:$CA$3,0),0)</f>
        <v>0</v>
      </c>
      <c r="BJ346" s="32">
        <f>VLOOKUP($A346,'Annual_Prices-Nominal'!$A:$CA,MATCH(BJ$3,'Annual_Prices-Nominal'!$A$3:$CA$3,0),0)</f>
        <v>0</v>
      </c>
      <c r="BK346" s="32">
        <f>VLOOKUP($A346,'Annual_Prices-Nominal'!$A:$CA,MATCH(BK$3,'Annual_Prices-Nominal'!$A$3:$CA$3,0),0)</f>
        <v>17.066666666666606</v>
      </c>
      <c r="BL346" s="32">
        <f>VLOOKUP($A346,'Annual_Prices-Nominal'!$A:$CA,MATCH(BL$3,'Annual_Prices-Nominal'!$A$3:$CA$3,0),0)</f>
        <v>17.066666666666606</v>
      </c>
      <c r="BM346" s="32">
        <f>VLOOKUP($A346,'Annual_Prices-Nominal'!$A:$CA,MATCH(BM$3,'Annual_Prices-Nominal'!$A$3:$CA$3,0),0)</f>
        <v>5.1111904761904725</v>
      </c>
      <c r="BN346" s="32">
        <f>VLOOKUP($A346,'Annual_Prices-Nominal'!$A:$CA,MATCH(BN$3,'Annual_Prices-Nominal'!$A$3:$CA$3,0),0)</f>
        <v>5.1111904761904725</v>
      </c>
      <c r="BO346" s="32">
        <f>VLOOKUP($A346,'Annual_Prices-Nominal'!$A:$CA,MATCH(BO$3,'Annual_Prices-Nominal'!$A$3:$CA$3,0),0)</f>
        <v>5.1111904761904725</v>
      </c>
      <c r="BP346" s="32">
        <f>VLOOKUP($A346,'Annual_Prices-Nominal'!$A:$CA,MATCH(BP$3,'Annual_Prices-Nominal'!$A$3:$CA$3,0),0)</f>
        <v>5.1111904761904725</v>
      </c>
      <c r="BQ346" s="32">
        <f>VLOOKUP($A346,'Annual_Prices-Nominal'!$A:$CA,MATCH(BQ$3,'Annual_Prices-Nominal'!$A$3:$CA$3,0),0)</f>
        <v>17.066666666666606</v>
      </c>
      <c r="BR346" s="32">
        <f>VLOOKUP($A346,'Annual_Prices-Nominal'!$A:$CA,MATCH(BR$3,'Annual_Prices-Nominal'!$A$3:$CA$3,0),0)</f>
        <v>27.318333333333385</v>
      </c>
      <c r="BS346" s="32">
        <f>VLOOKUP($A346,'Annual_Prices-Nominal'!$A:$CA,MATCH(BS$3,'Annual_Prices-Nominal'!$A$3:$CA$3,0),0)</f>
        <v>25.594166666666638</v>
      </c>
      <c r="BT346" s="32">
        <f>VLOOKUP($A346,'Annual_Prices-Nominal'!$A:$CA,MATCH(BT$3,'Annual_Prices-Nominal'!$A$3:$CA$3,0),0)</f>
        <v>20.482976190476165</v>
      </c>
      <c r="BU346" s="32">
        <f>VLOOKUP($A346,'Annual_Prices-Nominal'!$A:$CA,MATCH(BU$3,'Annual_Prices-Nominal'!$A$3:$CA$3,0),0)</f>
        <v>20.482976190476165</v>
      </c>
      <c r="BV346" s="32">
        <f>VLOOKUP($A346,'Annual_Prices-Nominal'!$A:$CA,MATCH(BV$3,'Annual_Prices-Nominal'!$A$3:$CA$3,0),0)</f>
        <v>20.482976190476165</v>
      </c>
      <c r="BW346" s="32">
        <f>VLOOKUP($A346,'Annual_Prices-Nominal'!$A:$CA,MATCH(BW$3,'Annual_Prices-Nominal'!$A$3:$CA$3,0),0)</f>
        <v>20.4849999999999</v>
      </c>
      <c r="BX346" s="32">
        <f>VLOOKUP($A346,'Annual_Prices-Nominal'!$A:$CA,MATCH(BX$3,'Annual_Prices-Nominal'!$A$3:$CA$3,0),0)</f>
        <v>0</v>
      </c>
      <c r="BY346" s="32">
        <f>VLOOKUP($A346,'Annual_Prices-Nominal'!$A:$CA,MATCH(BY$3,'Annual_Prices-Nominal'!$A$3:$CA$3,0),0)</f>
        <v>5.1111904761904725</v>
      </c>
      <c r="BZ346" s="32">
        <f>VLOOKUP($A346,'Annual_Prices-Nominal'!$A:$CA,MATCH(BZ$3,'Annual_Prices-Nominal'!$A$3:$CA$3,0),0)</f>
        <v>5.1111904761904725</v>
      </c>
      <c r="CA346" s="32">
        <f>VLOOKUP($A346,'Annual_Prices-Nominal'!$A:$CA,MATCH(CA$3,'Annual_Prices-Nominal'!$A$3:$CA$3,0),0)</f>
        <v>5.1081722023809846</v>
      </c>
      <c r="CB346" s="38">
        <f>VLOOKUP($A346,'Annual_Prices-Nominal'!$A:$CA,MATCH(CB$3,'Annual_Prices-Nominal'!$A$3:$CA$3,0),0)</f>
        <v>0</v>
      </c>
      <c r="CD346" s="39">
        <f>VLOOKUP($A346,GDP!$A$8:$D$50,3,0)</f>
        <v>2.0193798526826009E-2</v>
      </c>
    </row>
    <row r="347" spans="1:82" ht="14.4" x14ac:dyDescent="0.3">
      <c r="A347" s="23">
        <f t="shared" si="46"/>
        <v>2051</v>
      </c>
      <c r="B347" s="27">
        <f t="shared" si="47"/>
        <v>55366</v>
      </c>
      <c r="C347" s="31">
        <v>62.51097</v>
      </c>
      <c r="D347" s="32">
        <v>52.461550000000003</v>
      </c>
      <c r="E347" s="32">
        <v>66.557659999999998</v>
      </c>
      <c r="F347" s="32">
        <v>58.548780000000001</v>
      </c>
      <c r="G347" s="32">
        <v>68.02355</v>
      </c>
      <c r="H347" s="32">
        <v>58.579189999999997</v>
      </c>
      <c r="I347" s="32">
        <v>44.48</v>
      </c>
      <c r="J347" s="32">
        <v>44.12</v>
      </c>
      <c r="K347" s="32">
        <v>43.66</v>
      </c>
      <c r="L347" s="32">
        <v>43.7</v>
      </c>
      <c r="M347" s="32">
        <v>44.13</v>
      </c>
      <c r="N347" s="32">
        <v>44.43</v>
      </c>
      <c r="P347" s="32">
        <f>VLOOKUP($A347,'Annual_Prices-Nominal'!$A$4:$X$39,MATCH('Forecast-Peak_OffPeak-Nominal'!P$3,'Annual_Prices-Nominal'!$A$3:$X$3,0),FALSE)</f>
        <v>174.119</v>
      </c>
      <c r="Q347" s="32">
        <f>VLOOKUP($A347,'Annual_Prices-Nominal'!$A$4:$X$39,MATCH('Forecast-Peak_OffPeak-Nominal'!Q$3,'Annual_Prices-Nominal'!$A$3:$X$3,0),FALSE)</f>
        <v>175.59440000000001</v>
      </c>
      <c r="R347" s="32">
        <f>VLOOKUP($A347,'Annual_Prices-Nominal'!$A$4:$X$39,MATCH('Forecast-Peak_OffPeak-Nominal'!R$3,'Annual_Prices-Nominal'!$A$3:$X$3,0),FALSE)</f>
        <v>172.53530000000001</v>
      </c>
      <c r="S347" s="32">
        <f>VLOOKUP($A347,'Annual_Prices-Nominal'!$A$4:$X$39,MATCH('Forecast-Peak_OffPeak-Nominal'!S$3,'Annual_Prices-Nominal'!$A$3:$X$3,0),FALSE)</f>
        <v>171.56710000000001</v>
      </c>
      <c r="T347" s="32">
        <f>VLOOKUP($A347,'Annual_Prices-Nominal'!$A$4:$X$39,MATCH('Forecast-Peak_OffPeak-Nominal'!T$3,'Annual_Prices-Nominal'!$A$3:$X$3,0),FALSE)</f>
        <v>66.607248177315171</v>
      </c>
      <c r="U347" s="32">
        <f>VLOOKUP($A347,'Annual_Prices-Nominal'!$A$4:$X$39,MATCH('Forecast-Peak_OffPeak-Nominal'!U$3,'Annual_Prices-Nominal'!$A$3:$X$3,0),FALSE)</f>
        <v>85.459100000000007</v>
      </c>
      <c r="V347" s="32">
        <f>VLOOKUP($A347,'Annual_Prices-Nominal'!$A$4:$X$39,MATCH('Forecast-Peak_OffPeak-Nominal'!V$3,'Annual_Prices-Nominal'!$A$3:$X$3,0),FALSE)</f>
        <v>66.698293078260875</v>
      </c>
      <c r="W347" s="32">
        <f>VLOOKUP($A347,'Annual_Prices-Nominal'!$A$4:$X$39,MATCH('Forecast-Peak_OffPeak-Nominal'!W$3,'Annual_Prices-Nominal'!$A$3:$X$3,0),FALSE)</f>
        <v>29.612500000000001</v>
      </c>
      <c r="X347" s="32">
        <f>VLOOKUP($A347,'Annual_Prices-Nominal'!$A$4:$X$39,MATCH('Forecast-Peak_OffPeak-Nominal'!X$3,'Annual_Prices-Nominal'!$A$3:$X$3,0),FALSE)</f>
        <v>25.420400000000001</v>
      </c>
      <c r="Y347" s="38">
        <f>VLOOKUP($A347,'Annual_Prices-Nominal'!$A$4:$X$39,MATCH('Forecast-Peak_OffPeak-Nominal'!Y$3,'Annual_Prices-Nominal'!$A$3:$X$3,0),FALSE)</f>
        <v>61.096882553191492</v>
      </c>
      <c r="AA347" s="31">
        <v>5.78</v>
      </c>
      <c r="AB347" s="32">
        <v>5.38</v>
      </c>
      <c r="AC347" s="32">
        <v>5.32</v>
      </c>
      <c r="AD347" s="32">
        <v>5.75</v>
      </c>
      <c r="AE347" s="32">
        <v>5.77</v>
      </c>
      <c r="AF347" s="32">
        <v>5.5</v>
      </c>
      <c r="AG347" s="38">
        <v>0.51763317008771959</v>
      </c>
      <c r="AI347" s="32">
        <v>10.831419203226776</v>
      </c>
      <c r="AJ347" s="38">
        <v>6.3318706110299283</v>
      </c>
      <c r="AL347" s="33">
        <v>0.93526399022096096</v>
      </c>
      <c r="AM347" s="33">
        <v>1.1887706691322379</v>
      </c>
      <c r="AO347" s="34">
        <f>VLOOKUP($A347,'Annual_Prices-Nominal'!$A$4:$CH$39,MATCH('Forecast-Peak_OffPeak-Nominal'!AO$3,'Annual_Prices-Nominal'!$A$3:$CH$3,0),FALSE)</f>
        <v>2</v>
      </c>
      <c r="AP347" s="35">
        <f>VLOOKUP($A347,'Annual_Prices-Nominal'!$A$4:$CH$39,MATCH('Forecast-Peak_OffPeak-Nominal'!AP$3,'Annual_Prices-Nominal'!$A$3:$CH$3,0),FALSE)</f>
        <v>2</v>
      </c>
      <c r="AQ347" s="36">
        <f>IF(AND(MONTH($B347)&gt;=5,MONTH($B347)&lt;=9),VLOOKUP($A347,'Annual_Prices-Nominal'!$A$1:$AQ$39,MATCH('Forecast-Peak_OffPeak-Nominal'!AQ$2,'Annual_Prices-Nominal'!$A$2:$AQ$2,0),FALSE),0)</f>
        <v>365</v>
      </c>
      <c r="AR347" s="37">
        <f>IF(AND(MONTH($B347)&gt;=5,MONTH($B347)&lt;=9),VLOOKUP($A347,'Annual_Prices-Nominal'!$A$1:$AQ$39,MATCH('Forecast-Peak_OffPeak-Nominal'!AR$2,'Annual_Prices-Nominal'!$A$2:$AQ$2,0),FALSE),0)</f>
        <v>2500</v>
      </c>
      <c r="AT347" s="83">
        <f>VLOOKUP($A347,'Annual_Prices-Nominal'!$A$4:$CH$39,MATCH('Forecast-Peak_OffPeak-Nominal'!AT$3,'Annual_Prices-Nominal'!$A$3:$CH$3,0),FALSE)</f>
        <v>45.04</v>
      </c>
      <c r="AU347" s="38">
        <f>VLOOKUP($A347,'Annual_Prices-Nominal'!$A$4:$CH$39,MATCH('Forecast-Peak_OffPeak-Nominal'!AU$3,'Annual_Prices-Nominal'!$A$3:$CH$3,0),FALSE)</f>
        <v>45.04</v>
      </c>
      <c r="AV347" s="38">
        <f>VLOOKUP($A347,'Annual_Prices-Nominal'!$A$4:$CH$39,MATCH('Forecast-Peak_OffPeak-Nominal'!AV$3,'Annual_Prices-Nominal'!$A$3:$CH$3,0),FALSE)</f>
        <v>0</v>
      </c>
      <c r="AX347" s="31">
        <f t="shared" si="40"/>
        <v>11.619139405204461</v>
      </c>
      <c r="AY347" s="32">
        <f t="shared" si="41"/>
        <v>12.101392727272726</v>
      </c>
      <c r="AZ347" s="32">
        <f t="shared" si="42"/>
        <v>12.367918181818181</v>
      </c>
      <c r="BA347" s="32">
        <f t="shared" si="43"/>
        <v>7.7088388214904677</v>
      </c>
      <c r="BB347" s="32">
        <f t="shared" si="44"/>
        <v>7.5667244367417679</v>
      </c>
      <c r="BC347" s="38">
        <f t="shared" si="45"/>
        <v>7.6747826086956525</v>
      </c>
      <c r="BE347" s="60">
        <v>304.47238487157028</v>
      </c>
      <c r="BF347" s="38">
        <v>404.49311335178652</v>
      </c>
      <c r="BH347" s="31">
        <f>VLOOKUP($A347,'Annual_Prices-Nominal'!$A:$CA,MATCH(BH$3,'Annual_Prices-Nominal'!$A$3:$CA$3,0),0)</f>
        <v>46</v>
      </c>
      <c r="BI347" s="31">
        <f>VLOOKUP($A347,'Annual_Prices-Nominal'!$A:$CA,MATCH(BI$3,'Annual_Prices-Nominal'!$A$3:$CA$3,0),0)</f>
        <v>0</v>
      </c>
      <c r="BJ347" s="32">
        <f>VLOOKUP($A347,'Annual_Prices-Nominal'!$A:$CA,MATCH(BJ$3,'Annual_Prices-Nominal'!$A$3:$CA$3,0),0)</f>
        <v>0</v>
      </c>
      <c r="BK347" s="32">
        <f>VLOOKUP($A347,'Annual_Prices-Nominal'!$A:$CA,MATCH(BK$3,'Annual_Prices-Nominal'!$A$3:$CA$3,0),0)</f>
        <v>17.066666666666606</v>
      </c>
      <c r="BL347" s="32">
        <f>VLOOKUP($A347,'Annual_Prices-Nominal'!$A:$CA,MATCH(BL$3,'Annual_Prices-Nominal'!$A$3:$CA$3,0),0)</f>
        <v>17.066666666666606</v>
      </c>
      <c r="BM347" s="32">
        <f>VLOOKUP($A347,'Annual_Prices-Nominal'!$A:$CA,MATCH(BM$3,'Annual_Prices-Nominal'!$A$3:$CA$3,0),0)</f>
        <v>5.1111904761904725</v>
      </c>
      <c r="BN347" s="32">
        <f>VLOOKUP($A347,'Annual_Prices-Nominal'!$A:$CA,MATCH(BN$3,'Annual_Prices-Nominal'!$A$3:$CA$3,0),0)</f>
        <v>5.1111904761904725</v>
      </c>
      <c r="BO347" s="32">
        <f>VLOOKUP($A347,'Annual_Prices-Nominal'!$A:$CA,MATCH(BO$3,'Annual_Prices-Nominal'!$A$3:$CA$3,0),0)</f>
        <v>5.1111904761904725</v>
      </c>
      <c r="BP347" s="32">
        <f>VLOOKUP($A347,'Annual_Prices-Nominal'!$A:$CA,MATCH(BP$3,'Annual_Prices-Nominal'!$A$3:$CA$3,0),0)</f>
        <v>5.1111904761904725</v>
      </c>
      <c r="BQ347" s="32">
        <f>VLOOKUP($A347,'Annual_Prices-Nominal'!$A:$CA,MATCH(BQ$3,'Annual_Prices-Nominal'!$A$3:$CA$3,0),0)</f>
        <v>17.066666666666606</v>
      </c>
      <c r="BR347" s="32">
        <f>VLOOKUP($A347,'Annual_Prices-Nominal'!$A:$CA,MATCH(BR$3,'Annual_Prices-Nominal'!$A$3:$CA$3,0),0)</f>
        <v>27.318333333333385</v>
      </c>
      <c r="BS347" s="32">
        <f>VLOOKUP($A347,'Annual_Prices-Nominal'!$A:$CA,MATCH(BS$3,'Annual_Prices-Nominal'!$A$3:$CA$3,0),0)</f>
        <v>25.594166666666638</v>
      </c>
      <c r="BT347" s="32">
        <f>VLOOKUP($A347,'Annual_Prices-Nominal'!$A:$CA,MATCH(BT$3,'Annual_Prices-Nominal'!$A$3:$CA$3,0),0)</f>
        <v>20.482976190476165</v>
      </c>
      <c r="BU347" s="32">
        <f>VLOOKUP($A347,'Annual_Prices-Nominal'!$A:$CA,MATCH(BU$3,'Annual_Prices-Nominal'!$A$3:$CA$3,0),0)</f>
        <v>20.482976190476165</v>
      </c>
      <c r="BV347" s="32">
        <f>VLOOKUP($A347,'Annual_Prices-Nominal'!$A:$CA,MATCH(BV$3,'Annual_Prices-Nominal'!$A$3:$CA$3,0),0)</f>
        <v>20.482976190476165</v>
      </c>
      <c r="BW347" s="32">
        <f>VLOOKUP($A347,'Annual_Prices-Nominal'!$A:$CA,MATCH(BW$3,'Annual_Prices-Nominal'!$A$3:$CA$3,0),0)</f>
        <v>20.4849999999999</v>
      </c>
      <c r="BX347" s="32">
        <f>VLOOKUP($A347,'Annual_Prices-Nominal'!$A:$CA,MATCH(BX$3,'Annual_Prices-Nominal'!$A$3:$CA$3,0),0)</f>
        <v>0</v>
      </c>
      <c r="BY347" s="32">
        <f>VLOOKUP($A347,'Annual_Prices-Nominal'!$A:$CA,MATCH(BY$3,'Annual_Prices-Nominal'!$A$3:$CA$3,0),0)</f>
        <v>5.1111904761904725</v>
      </c>
      <c r="BZ347" s="32">
        <f>VLOOKUP($A347,'Annual_Prices-Nominal'!$A:$CA,MATCH(BZ$3,'Annual_Prices-Nominal'!$A$3:$CA$3,0),0)</f>
        <v>5.1111904761904725</v>
      </c>
      <c r="CA347" s="32">
        <f>VLOOKUP($A347,'Annual_Prices-Nominal'!$A:$CA,MATCH(CA$3,'Annual_Prices-Nominal'!$A$3:$CA$3,0),0)</f>
        <v>5.1081722023809846</v>
      </c>
      <c r="CB347" s="38">
        <f>VLOOKUP($A347,'Annual_Prices-Nominal'!$A:$CA,MATCH(CB$3,'Annual_Prices-Nominal'!$A$3:$CA$3,0),0)</f>
        <v>0</v>
      </c>
      <c r="CD347" s="39">
        <f>VLOOKUP($A347,GDP!$A$8:$D$50,3,0)</f>
        <v>2.0193798526826009E-2</v>
      </c>
    </row>
    <row r="348" spans="1:82" ht="14.4" x14ac:dyDescent="0.3">
      <c r="A348" s="23">
        <f t="shared" si="46"/>
        <v>2051</v>
      </c>
      <c r="B348" s="27">
        <f t="shared" si="47"/>
        <v>55397</v>
      </c>
      <c r="C348" s="31">
        <v>56.232390000000002</v>
      </c>
      <c r="D348" s="32">
        <v>50.082610000000003</v>
      </c>
      <c r="E348" s="32">
        <v>65.194000000000003</v>
      </c>
      <c r="F348" s="32">
        <v>56.037030000000001</v>
      </c>
      <c r="G348" s="32">
        <v>65.206850000000003</v>
      </c>
      <c r="H348" s="32">
        <v>55.115020000000001</v>
      </c>
      <c r="I348" s="32">
        <v>46.98</v>
      </c>
      <c r="J348" s="32">
        <v>44.49</v>
      </c>
      <c r="K348" s="32">
        <v>46.31</v>
      </c>
      <c r="L348" s="32">
        <v>44.15</v>
      </c>
      <c r="M348" s="32">
        <v>46.41</v>
      </c>
      <c r="N348" s="32">
        <v>44.37</v>
      </c>
      <c r="P348" s="32">
        <f>VLOOKUP($A348,'Annual_Prices-Nominal'!$A$4:$X$39,MATCH('Forecast-Peak_OffPeak-Nominal'!P$3,'Annual_Prices-Nominal'!$A$3:$X$3,0),FALSE)</f>
        <v>174.119</v>
      </c>
      <c r="Q348" s="32">
        <f>VLOOKUP($A348,'Annual_Prices-Nominal'!$A$4:$X$39,MATCH('Forecast-Peak_OffPeak-Nominal'!Q$3,'Annual_Prices-Nominal'!$A$3:$X$3,0),FALSE)</f>
        <v>175.59440000000001</v>
      </c>
      <c r="R348" s="32">
        <f>VLOOKUP($A348,'Annual_Prices-Nominal'!$A$4:$X$39,MATCH('Forecast-Peak_OffPeak-Nominal'!R$3,'Annual_Prices-Nominal'!$A$3:$X$3,0),FALSE)</f>
        <v>172.53530000000001</v>
      </c>
      <c r="S348" s="32">
        <f>VLOOKUP($A348,'Annual_Prices-Nominal'!$A$4:$X$39,MATCH('Forecast-Peak_OffPeak-Nominal'!S$3,'Annual_Prices-Nominal'!$A$3:$X$3,0),FALSE)</f>
        <v>171.56710000000001</v>
      </c>
      <c r="T348" s="32">
        <f>VLOOKUP($A348,'Annual_Prices-Nominal'!$A$4:$X$39,MATCH('Forecast-Peak_OffPeak-Nominal'!T$3,'Annual_Prices-Nominal'!$A$3:$X$3,0),FALSE)</f>
        <v>66.607248177315171</v>
      </c>
      <c r="U348" s="32">
        <f>VLOOKUP($A348,'Annual_Prices-Nominal'!$A$4:$X$39,MATCH('Forecast-Peak_OffPeak-Nominal'!U$3,'Annual_Prices-Nominal'!$A$3:$X$3,0),FALSE)</f>
        <v>85.459100000000007</v>
      </c>
      <c r="V348" s="32">
        <f>VLOOKUP($A348,'Annual_Prices-Nominal'!$A$4:$X$39,MATCH('Forecast-Peak_OffPeak-Nominal'!V$3,'Annual_Prices-Nominal'!$A$3:$X$3,0),FALSE)</f>
        <v>66.698293078260875</v>
      </c>
      <c r="W348" s="32">
        <f>VLOOKUP($A348,'Annual_Prices-Nominal'!$A$4:$X$39,MATCH('Forecast-Peak_OffPeak-Nominal'!W$3,'Annual_Prices-Nominal'!$A$3:$X$3,0),FALSE)</f>
        <v>29.612500000000001</v>
      </c>
      <c r="X348" s="32">
        <f>VLOOKUP($A348,'Annual_Prices-Nominal'!$A$4:$X$39,MATCH('Forecast-Peak_OffPeak-Nominal'!X$3,'Annual_Prices-Nominal'!$A$3:$X$3,0),FALSE)</f>
        <v>25.420400000000001</v>
      </c>
      <c r="Y348" s="38">
        <f>VLOOKUP($A348,'Annual_Prices-Nominal'!$A$4:$X$39,MATCH('Forecast-Peak_OffPeak-Nominal'!Y$3,'Annual_Prices-Nominal'!$A$3:$X$3,0),FALSE)</f>
        <v>61.096882553191492</v>
      </c>
      <c r="AA348" s="31">
        <v>5.78</v>
      </c>
      <c r="AB348" s="32">
        <v>5.39</v>
      </c>
      <c r="AC348" s="32">
        <v>5.35</v>
      </c>
      <c r="AD348" s="32">
        <v>5.77</v>
      </c>
      <c r="AE348" s="32">
        <v>5.78</v>
      </c>
      <c r="AF348" s="32">
        <v>5.47</v>
      </c>
      <c r="AG348" s="38">
        <v>0.51763317008771959</v>
      </c>
      <c r="AI348" s="32">
        <v>10.835788998077486</v>
      </c>
      <c r="AJ348" s="38">
        <v>6.3362404058806385</v>
      </c>
      <c r="AL348" s="33">
        <v>0.94266688043361035</v>
      </c>
      <c r="AM348" s="33">
        <v>1.1961735593448872</v>
      </c>
      <c r="AO348" s="34">
        <f>VLOOKUP($A348,'Annual_Prices-Nominal'!$A$4:$CH$39,MATCH('Forecast-Peak_OffPeak-Nominal'!AO$3,'Annual_Prices-Nominal'!$A$3:$CH$3,0),FALSE)</f>
        <v>2</v>
      </c>
      <c r="AP348" s="35">
        <f>VLOOKUP($A348,'Annual_Prices-Nominal'!$A$4:$CH$39,MATCH('Forecast-Peak_OffPeak-Nominal'!AP$3,'Annual_Prices-Nominal'!$A$3:$CH$3,0),FALSE)</f>
        <v>2</v>
      </c>
      <c r="AQ348" s="36">
        <f>IF(AND(MONTH($B348)&gt;=5,MONTH($B348)&lt;=9),VLOOKUP($A348,'Annual_Prices-Nominal'!$A$1:$AQ$39,MATCH('Forecast-Peak_OffPeak-Nominal'!AQ$2,'Annual_Prices-Nominal'!$A$2:$AQ$2,0),FALSE),0)</f>
        <v>365</v>
      </c>
      <c r="AR348" s="37">
        <f>IF(AND(MONTH($B348)&gt;=5,MONTH($B348)&lt;=9),VLOOKUP($A348,'Annual_Prices-Nominal'!$A$1:$AQ$39,MATCH('Forecast-Peak_OffPeak-Nominal'!AR$2,'Annual_Prices-Nominal'!$A$2:$AQ$2,0),FALSE),0)</f>
        <v>2500</v>
      </c>
      <c r="AT348" s="83">
        <f>VLOOKUP($A348,'Annual_Prices-Nominal'!$A$4:$CH$39,MATCH('Forecast-Peak_OffPeak-Nominal'!AT$3,'Annual_Prices-Nominal'!$A$3:$CH$3,0),FALSE)</f>
        <v>45.04</v>
      </c>
      <c r="AU348" s="38">
        <f>VLOOKUP($A348,'Annual_Prices-Nominal'!$A$4:$CH$39,MATCH('Forecast-Peak_OffPeak-Nominal'!AU$3,'Annual_Prices-Nominal'!$A$3:$CH$3,0),FALSE)</f>
        <v>45.04</v>
      </c>
      <c r="AV348" s="38">
        <f>VLOOKUP($A348,'Annual_Prices-Nominal'!$A$4:$CH$39,MATCH('Forecast-Peak_OffPeak-Nominal'!AV$3,'Annual_Prices-Nominal'!$A$3:$CH$3,0),FALSE)</f>
        <v>0</v>
      </c>
      <c r="AX348" s="31">
        <f t="shared" si="40"/>
        <v>10.432725417439704</v>
      </c>
      <c r="AY348" s="32">
        <f t="shared" si="41"/>
        <v>11.918464351005486</v>
      </c>
      <c r="AZ348" s="32">
        <f t="shared" si="42"/>
        <v>11.920813528336382</v>
      </c>
      <c r="BA348" s="32">
        <f t="shared" si="43"/>
        <v>8.1280276816608996</v>
      </c>
      <c r="BB348" s="32">
        <f t="shared" si="44"/>
        <v>8.0121107266435985</v>
      </c>
      <c r="BC348" s="38">
        <f t="shared" si="45"/>
        <v>8.0433275563258224</v>
      </c>
      <c r="BE348" s="60">
        <v>304.47238487157028</v>
      </c>
      <c r="BF348" s="38">
        <v>404.49311335178652</v>
      </c>
      <c r="BH348" s="31">
        <f>VLOOKUP($A348,'Annual_Prices-Nominal'!$A:$CA,MATCH(BH$3,'Annual_Prices-Nominal'!$A$3:$CA$3,0),0)</f>
        <v>46</v>
      </c>
      <c r="BI348" s="31">
        <f>VLOOKUP($A348,'Annual_Prices-Nominal'!$A:$CA,MATCH(BI$3,'Annual_Prices-Nominal'!$A$3:$CA$3,0),0)</f>
        <v>0</v>
      </c>
      <c r="BJ348" s="32">
        <f>VLOOKUP($A348,'Annual_Prices-Nominal'!$A:$CA,MATCH(BJ$3,'Annual_Prices-Nominal'!$A$3:$CA$3,0),0)</f>
        <v>0</v>
      </c>
      <c r="BK348" s="32">
        <f>VLOOKUP($A348,'Annual_Prices-Nominal'!$A:$CA,MATCH(BK$3,'Annual_Prices-Nominal'!$A$3:$CA$3,0),0)</f>
        <v>17.066666666666606</v>
      </c>
      <c r="BL348" s="32">
        <f>VLOOKUP($A348,'Annual_Prices-Nominal'!$A:$CA,MATCH(BL$3,'Annual_Prices-Nominal'!$A$3:$CA$3,0),0)</f>
        <v>17.066666666666606</v>
      </c>
      <c r="BM348" s="32">
        <f>VLOOKUP($A348,'Annual_Prices-Nominal'!$A:$CA,MATCH(BM$3,'Annual_Prices-Nominal'!$A$3:$CA$3,0),0)</f>
        <v>5.1111904761904725</v>
      </c>
      <c r="BN348" s="32">
        <f>VLOOKUP($A348,'Annual_Prices-Nominal'!$A:$CA,MATCH(BN$3,'Annual_Prices-Nominal'!$A$3:$CA$3,0),0)</f>
        <v>5.1111904761904725</v>
      </c>
      <c r="BO348" s="32">
        <f>VLOOKUP($A348,'Annual_Prices-Nominal'!$A:$CA,MATCH(BO$3,'Annual_Prices-Nominal'!$A$3:$CA$3,0),0)</f>
        <v>5.1111904761904725</v>
      </c>
      <c r="BP348" s="32">
        <f>VLOOKUP($A348,'Annual_Prices-Nominal'!$A:$CA,MATCH(BP$3,'Annual_Prices-Nominal'!$A$3:$CA$3,0),0)</f>
        <v>5.1111904761904725</v>
      </c>
      <c r="BQ348" s="32">
        <f>VLOOKUP($A348,'Annual_Prices-Nominal'!$A:$CA,MATCH(BQ$3,'Annual_Prices-Nominal'!$A$3:$CA$3,0),0)</f>
        <v>17.066666666666606</v>
      </c>
      <c r="BR348" s="32">
        <f>VLOOKUP($A348,'Annual_Prices-Nominal'!$A:$CA,MATCH(BR$3,'Annual_Prices-Nominal'!$A$3:$CA$3,0),0)</f>
        <v>27.318333333333385</v>
      </c>
      <c r="BS348" s="32">
        <f>VLOOKUP($A348,'Annual_Prices-Nominal'!$A:$CA,MATCH(BS$3,'Annual_Prices-Nominal'!$A$3:$CA$3,0),0)</f>
        <v>25.594166666666638</v>
      </c>
      <c r="BT348" s="32">
        <f>VLOOKUP($A348,'Annual_Prices-Nominal'!$A:$CA,MATCH(BT$3,'Annual_Prices-Nominal'!$A$3:$CA$3,0),0)</f>
        <v>20.482976190476165</v>
      </c>
      <c r="BU348" s="32">
        <f>VLOOKUP($A348,'Annual_Prices-Nominal'!$A:$CA,MATCH(BU$3,'Annual_Prices-Nominal'!$A$3:$CA$3,0),0)</f>
        <v>20.482976190476165</v>
      </c>
      <c r="BV348" s="32">
        <f>VLOOKUP($A348,'Annual_Prices-Nominal'!$A:$CA,MATCH(BV$3,'Annual_Prices-Nominal'!$A$3:$CA$3,0),0)</f>
        <v>20.482976190476165</v>
      </c>
      <c r="BW348" s="32">
        <f>VLOOKUP($A348,'Annual_Prices-Nominal'!$A:$CA,MATCH(BW$3,'Annual_Prices-Nominal'!$A$3:$CA$3,0),0)</f>
        <v>20.4849999999999</v>
      </c>
      <c r="BX348" s="32">
        <f>VLOOKUP($A348,'Annual_Prices-Nominal'!$A:$CA,MATCH(BX$3,'Annual_Prices-Nominal'!$A$3:$CA$3,0),0)</f>
        <v>0</v>
      </c>
      <c r="BY348" s="32">
        <f>VLOOKUP($A348,'Annual_Prices-Nominal'!$A:$CA,MATCH(BY$3,'Annual_Prices-Nominal'!$A$3:$CA$3,0),0)</f>
        <v>5.1111904761904725</v>
      </c>
      <c r="BZ348" s="32">
        <f>VLOOKUP($A348,'Annual_Prices-Nominal'!$A:$CA,MATCH(BZ$3,'Annual_Prices-Nominal'!$A$3:$CA$3,0),0)</f>
        <v>5.1111904761904725</v>
      </c>
      <c r="CA348" s="32">
        <f>VLOOKUP($A348,'Annual_Prices-Nominal'!$A:$CA,MATCH(CA$3,'Annual_Prices-Nominal'!$A$3:$CA$3,0),0)</f>
        <v>5.1081722023809846</v>
      </c>
      <c r="CB348" s="38">
        <f>VLOOKUP($A348,'Annual_Prices-Nominal'!$A:$CA,MATCH(CB$3,'Annual_Prices-Nominal'!$A$3:$CA$3,0),0)</f>
        <v>0</v>
      </c>
      <c r="CD348" s="39">
        <f>VLOOKUP($A348,GDP!$A$8:$D$50,3,0)</f>
        <v>2.0193798526826009E-2</v>
      </c>
    </row>
    <row r="349" spans="1:82" ht="14.4" x14ac:dyDescent="0.3">
      <c r="A349" s="23">
        <f t="shared" si="46"/>
        <v>2051</v>
      </c>
      <c r="B349" s="27">
        <f t="shared" si="47"/>
        <v>55427</v>
      </c>
      <c r="C349" s="31">
        <v>47.638750000000002</v>
      </c>
      <c r="D349" s="32">
        <v>45.423169999999999</v>
      </c>
      <c r="E349" s="32">
        <v>51.430729999999997</v>
      </c>
      <c r="F349" s="32">
        <v>48.990389999999998</v>
      </c>
      <c r="G349" s="32">
        <v>52.009160000000001</v>
      </c>
      <c r="H349" s="32">
        <v>48.394779999999997</v>
      </c>
      <c r="I349" s="32">
        <v>43.63</v>
      </c>
      <c r="J349" s="32">
        <v>42.87</v>
      </c>
      <c r="K349" s="32">
        <v>43</v>
      </c>
      <c r="L349" s="32">
        <v>42.66</v>
      </c>
      <c r="M349" s="32">
        <v>43.19</v>
      </c>
      <c r="N349" s="32">
        <v>42.72</v>
      </c>
      <c r="P349" s="32">
        <f>VLOOKUP($A349,'Annual_Prices-Nominal'!$A$4:$X$39,MATCH('Forecast-Peak_OffPeak-Nominal'!P$3,'Annual_Prices-Nominal'!$A$3:$X$3,0),FALSE)</f>
        <v>174.119</v>
      </c>
      <c r="Q349" s="32">
        <f>VLOOKUP($A349,'Annual_Prices-Nominal'!$A$4:$X$39,MATCH('Forecast-Peak_OffPeak-Nominal'!Q$3,'Annual_Prices-Nominal'!$A$3:$X$3,0),FALSE)</f>
        <v>175.59440000000001</v>
      </c>
      <c r="R349" s="32">
        <f>VLOOKUP($A349,'Annual_Prices-Nominal'!$A$4:$X$39,MATCH('Forecast-Peak_OffPeak-Nominal'!R$3,'Annual_Prices-Nominal'!$A$3:$X$3,0),FALSE)</f>
        <v>172.53530000000001</v>
      </c>
      <c r="S349" s="32">
        <f>VLOOKUP($A349,'Annual_Prices-Nominal'!$A$4:$X$39,MATCH('Forecast-Peak_OffPeak-Nominal'!S$3,'Annual_Prices-Nominal'!$A$3:$X$3,0),FALSE)</f>
        <v>171.56710000000001</v>
      </c>
      <c r="T349" s="32">
        <f>VLOOKUP($A349,'Annual_Prices-Nominal'!$A$4:$X$39,MATCH('Forecast-Peak_OffPeak-Nominal'!T$3,'Annual_Prices-Nominal'!$A$3:$X$3,0),FALSE)</f>
        <v>66.607248177315171</v>
      </c>
      <c r="U349" s="32">
        <f>VLOOKUP($A349,'Annual_Prices-Nominal'!$A$4:$X$39,MATCH('Forecast-Peak_OffPeak-Nominal'!U$3,'Annual_Prices-Nominal'!$A$3:$X$3,0),FALSE)</f>
        <v>85.459100000000007</v>
      </c>
      <c r="V349" s="32">
        <f>VLOOKUP($A349,'Annual_Prices-Nominal'!$A$4:$X$39,MATCH('Forecast-Peak_OffPeak-Nominal'!V$3,'Annual_Prices-Nominal'!$A$3:$X$3,0),FALSE)</f>
        <v>66.698293078260875</v>
      </c>
      <c r="W349" s="32">
        <f>VLOOKUP($A349,'Annual_Prices-Nominal'!$A$4:$X$39,MATCH('Forecast-Peak_OffPeak-Nominal'!W$3,'Annual_Prices-Nominal'!$A$3:$X$3,0),FALSE)</f>
        <v>29.612500000000001</v>
      </c>
      <c r="X349" s="32">
        <f>VLOOKUP($A349,'Annual_Prices-Nominal'!$A$4:$X$39,MATCH('Forecast-Peak_OffPeak-Nominal'!X$3,'Annual_Prices-Nominal'!$A$3:$X$3,0),FALSE)</f>
        <v>25.420400000000001</v>
      </c>
      <c r="Y349" s="38">
        <f>VLOOKUP($A349,'Annual_Prices-Nominal'!$A$4:$X$39,MATCH('Forecast-Peak_OffPeak-Nominal'!Y$3,'Annual_Prices-Nominal'!$A$3:$X$3,0),FALSE)</f>
        <v>61.096882553191492</v>
      </c>
      <c r="AA349" s="31">
        <v>5.83</v>
      </c>
      <c r="AB349" s="32">
        <v>5.48</v>
      </c>
      <c r="AC349" s="32">
        <v>5.41</v>
      </c>
      <c r="AD349" s="32">
        <v>5.85</v>
      </c>
      <c r="AE349" s="32">
        <v>5.83</v>
      </c>
      <c r="AF349" s="32">
        <v>5.64</v>
      </c>
      <c r="AG349" s="38">
        <v>0.51763317008771959</v>
      </c>
      <c r="AI349" s="32">
        <v>10.884277422510387</v>
      </c>
      <c r="AJ349" s="38">
        <v>6.3847288303135388</v>
      </c>
      <c r="AL349" s="33">
        <v>0.92595069469151914</v>
      </c>
      <c r="AM349" s="33">
        <v>1.1794573736027962</v>
      </c>
      <c r="AO349" s="34">
        <f>VLOOKUP($A349,'Annual_Prices-Nominal'!$A$4:$CH$39,MATCH('Forecast-Peak_OffPeak-Nominal'!AO$3,'Annual_Prices-Nominal'!$A$3:$CH$3,0),FALSE)</f>
        <v>2</v>
      </c>
      <c r="AP349" s="35">
        <f>VLOOKUP($A349,'Annual_Prices-Nominal'!$A$4:$CH$39,MATCH('Forecast-Peak_OffPeak-Nominal'!AP$3,'Annual_Prices-Nominal'!$A$3:$CH$3,0),FALSE)</f>
        <v>2</v>
      </c>
      <c r="AQ349" s="36">
        <f>IF(AND(MONTH($B349)&gt;=5,MONTH($B349)&lt;=9),VLOOKUP($A349,'Annual_Prices-Nominal'!$A$1:$AQ$39,MATCH('Forecast-Peak_OffPeak-Nominal'!AQ$2,'Annual_Prices-Nominal'!$A$2:$AQ$2,0),FALSE),0)</f>
        <v>0</v>
      </c>
      <c r="AR349" s="37">
        <f>IF(AND(MONTH($B349)&gt;=5,MONTH($B349)&lt;=9),VLOOKUP($A349,'Annual_Prices-Nominal'!$A$1:$AQ$39,MATCH('Forecast-Peak_OffPeak-Nominal'!AR$2,'Annual_Prices-Nominal'!$A$2:$AQ$2,0),FALSE),0)</f>
        <v>0</v>
      </c>
      <c r="AT349" s="83">
        <f>VLOOKUP($A349,'Annual_Prices-Nominal'!$A$4:$CH$39,MATCH('Forecast-Peak_OffPeak-Nominal'!AT$3,'Annual_Prices-Nominal'!$A$3:$CH$3,0),FALSE)</f>
        <v>45.04</v>
      </c>
      <c r="AU349" s="38">
        <f>VLOOKUP($A349,'Annual_Prices-Nominal'!$A$4:$CH$39,MATCH('Forecast-Peak_OffPeak-Nominal'!AU$3,'Annual_Prices-Nominal'!$A$3:$CH$3,0),FALSE)</f>
        <v>45.04</v>
      </c>
      <c r="AV349" s="38">
        <f>VLOOKUP($A349,'Annual_Prices-Nominal'!$A$4:$CH$39,MATCH('Forecast-Peak_OffPeak-Nominal'!AV$3,'Annual_Prices-Nominal'!$A$3:$CH$3,0),FALSE)</f>
        <v>0</v>
      </c>
      <c r="AX349" s="31">
        <f t="shared" si="40"/>
        <v>8.6932025547445253</v>
      </c>
      <c r="AY349" s="32">
        <f t="shared" si="41"/>
        <v>9.1189237588652485</v>
      </c>
      <c r="AZ349" s="32">
        <f t="shared" si="42"/>
        <v>9.2214822695035465</v>
      </c>
      <c r="BA349" s="32">
        <f t="shared" si="43"/>
        <v>7.4837049742710127</v>
      </c>
      <c r="BB349" s="32">
        <f t="shared" si="44"/>
        <v>7.3756432246998287</v>
      </c>
      <c r="BC349" s="38">
        <f t="shared" si="45"/>
        <v>7.3829059829059833</v>
      </c>
      <c r="BE349" s="60">
        <v>304.47238487157028</v>
      </c>
      <c r="BF349" s="38">
        <v>404.49311335178652</v>
      </c>
      <c r="BH349" s="31">
        <f>VLOOKUP($A349,'Annual_Prices-Nominal'!$A:$CA,MATCH(BH$3,'Annual_Prices-Nominal'!$A$3:$CA$3,0),0)</f>
        <v>46</v>
      </c>
      <c r="BI349" s="31">
        <f>VLOOKUP($A349,'Annual_Prices-Nominal'!$A:$CA,MATCH(BI$3,'Annual_Prices-Nominal'!$A$3:$CA$3,0),0)</f>
        <v>0</v>
      </c>
      <c r="BJ349" s="32">
        <f>VLOOKUP($A349,'Annual_Prices-Nominal'!$A:$CA,MATCH(BJ$3,'Annual_Prices-Nominal'!$A$3:$CA$3,0),0)</f>
        <v>0</v>
      </c>
      <c r="BK349" s="32">
        <f>VLOOKUP($A349,'Annual_Prices-Nominal'!$A:$CA,MATCH(BK$3,'Annual_Prices-Nominal'!$A$3:$CA$3,0),0)</f>
        <v>17.066666666666606</v>
      </c>
      <c r="BL349" s="32">
        <f>VLOOKUP($A349,'Annual_Prices-Nominal'!$A:$CA,MATCH(BL$3,'Annual_Prices-Nominal'!$A$3:$CA$3,0),0)</f>
        <v>17.066666666666606</v>
      </c>
      <c r="BM349" s="32">
        <f>VLOOKUP($A349,'Annual_Prices-Nominal'!$A:$CA,MATCH(BM$3,'Annual_Prices-Nominal'!$A$3:$CA$3,0),0)</f>
        <v>5.1111904761904725</v>
      </c>
      <c r="BN349" s="32">
        <f>VLOOKUP($A349,'Annual_Prices-Nominal'!$A:$CA,MATCH(BN$3,'Annual_Prices-Nominal'!$A$3:$CA$3,0),0)</f>
        <v>5.1111904761904725</v>
      </c>
      <c r="BO349" s="32">
        <f>VLOOKUP($A349,'Annual_Prices-Nominal'!$A:$CA,MATCH(BO$3,'Annual_Prices-Nominal'!$A$3:$CA$3,0),0)</f>
        <v>5.1111904761904725</v>
      </c>
      <c r="BP349" s="32">
        <f>VLOOKUP($A349,'Annual_Prices-Nominal'!$A:$CA,MATCH(BP$3,'Annual_Prices-Nominal'!$A$3:$CA$3,0),0)</f>
        <v>5.1111904761904725</v>
      </c>
      <c r="BQ349" s="32">
        <f>VLOOKUP($A349,'Annual_Prices-Nominal'!$A:$CA,MATCH(BQ$3,'Annual_Prices-Nominal'!$A$3:$CA$3,0),0)</f>
        <v>17.066666666666606</v>
      </c>
      <c r="BR349" s="32">
        <f>VLOOKUP($A349,'Annual_Prices-Nominal'!$A:$CA,MATCH(BR$3,'Annual_Prices-Nominal'!$A$3:$CA$3,0),0)</f>
        <v>27.318333333333385</v>
      </c>
      <c r="BS349" s="32">
        <f>VLOOKUP($A349,'Annual_Prices-Nominal'!$A:$CA,MATCH(BS$3,'Annual_Prices-Nominal'!$A$3:$CA$3,0),0)</f>
        <v>25.594166666666638</v>
      </c>
      <c r="BT349" s="32">
        <f>VLOOKUP($A349,'Annual_Prices-Nominal'!$A:$CA,MATCH(BT$3,'Annual_Prices-Nominal'!$A$3:$CA$3,0),0)</f>
        <v>20.482976190476165</v>
      </c>
      <c r="BU349" s="32">
        <f>VLOOKUP($A349,'Annual_Prices-Nominal'!$A:$CA,MATCH(BU$3,'Annual_Prices-Nominal'!$A$3:$CA$3,0),0)</f>
        <v>20.482976190476165</v>
      </c>
      <c r="BV349" s="32">
        <f>VLOOKUP($A349,'Annual_Prices-Nominal'!$A:$CA,MATCH(BV$3,'Annual_Prices-Nominal'!$A$3:$CA$3,0),0)</f>
        <v>20.482976190476165</v>
      </c>
      <c r="BW349" s="32">
        <f>VLOOKUP($A349,'Annual_Prices-Nominal'!$A:$CA,MATCH(BW$3,'Annual_Prices-Nominal'!$A$3:$CA$3,0),0)</f>
        <v>20.4849999999999</v>
      </c>
      <c r="BX349" s="32">
        <f>VLOOKUP($A349,'Annual_Prices-Nominal'!$A:$CA,MATCH(BX$3,'Annual_Prices-Nominal'!$A$3:$CA$3,0),0)</f>
        <v>0</v>
      </c>
      <c r="BY349" s="32">
        <f>VLOOKUP($A349,'Annual_Prices-Nominal'!$A:$CA,MATCH(BY$3,'Annual_Prices-Nominal'!$A$3:$CA$3,0),0)</f>
        <v>5.1111904761904725</v>
      </c>
      <c r="BZ349" s="32">
        <f>VLOOKUP($A349,'Annual_Prices-Nominal'!$A:$CA,MATCH(BZ$3,'Annual_Prices-Nominal'!$A$3:$CA$3,0),0)</f>
        <v>5.1111904761904725</v>
      </c>
      <c r="CA349" s="32">
        <f>VLOOKUP($A349,'Annual_Prices-Nominal'!$A:$CA,MATCH(CA$3,'Annual_Prices-Nominal'!$A$3:$CA$3,0),0)</f>
        <v>5.1081722023809846</v>
      </c>
      <c r="CB349" s="38">
        <f>VLOOKUP($A349,'Annual_Prices-Nominal'!$A:$CA,MATCH(CB$3,'Annual_Prices-Nominal'!$A$3:$CA$3,0),0)</f>
        <v>0</v>
      </c>
      <c r="CD349" s="39">
        <f>VLOOKUP($A349,GDP!$A$8:$D$50,3,0)</f>
        <v>2.0193798526826009E-2</v>
      </c>
    </row>
    <row r="350" spans="1:82" ht="14.4" x14ac:dyDescent="0.3">
      <c r="A350" s="23">
        <f t="shared" si="46"/>
        <v>2051</v>
      </c>
      <c r="B350" s="27">
        <f t="shared" si="47"/>
        <v>55458</v>
      </c>
      <c r="C350" s="31">
        <v>50.627400000000002</v>
      </c>
      <c r="D350" s="32">
        <v>49.146990000000002</v>
      </c>
      <c r="E350" s="32">
        <v>54.848669999999998</v>
      </c>
      <c r="F350" s="32">
        <v>53.036520000000003</v>
      </c>
      <c r="G350" s="32">
        <v>56.235660000000003</v>
      </c>
      <c r="H350" s="32">
        <v>53.419910000000002</v>
      </c>
      <c r="I350" s="32">
        <v>45.76</v>
      </c>
      <c r="J350" s="32">
        <v>46.07</v>
      </c>
      <c r="K350" s="32">
        <v>45.4</v>
      </c>
      <c r="L350" s="32">
        <v>46.38</v>
      </c>
      <c r="M350" s="32">
        <v>45.95</v>
      </c>
      <c r="N350" s="32">
        <v>46.51</v>
      </c>
      <c r="P350" s="32">
        <f>VLOOKUP($A350,'Annual_Prices-Nominal'!$A$4:$X$39,MATCH('Forecast-Peak_OffPeak-Nominal'!P$3,'Annual_Prices-Nominal'!$A$3:$X$3,0),FALSE)</f>
        <v>174.119</v>
      </c>
      <c r="Q350" s="32">
        <f>VLOOKUP($A350,'Annual_Prices-Nominal'!$A$4:$X$39,MATCH('Forecast-Peak_OffPeak-Nominal'!Q$3,'Annual_Prices-Nominal'!$A$3:$X$3,0),FALSE)</f>
        <v>175.59440000000001</v>
      </c>
      <c r="R350" s="32">
        <f>VLOOKUP($A350,'Annual_Prices-Nominal'!$A$4:$X$39,MATCH('Forecast-Peak_OffPeak-Nominal'!R$3,'Annual_Prices-Nominal'!$A$3:$X$3,0),FALSE)</f>
        <v>172.53530000000001</v>
      </c>
      <c r="S350" s="32">
        <f>VLOOKUP($A350,'Annual_Prices-Nominal'!$A$4:$X$39,MATCH('Forecast-Peak_OffPeak-Nominal'!S$3,'Annual_Prices-Nominal'!$A$3:$X$3,0),FALSE)</f>
        <v>171.56710000000001</v>
      </c>
      <c r="T350" s="32">
        <f>VLOOKUP($A350,'Annual_Prices-Nominal'!$A$4:$X$39,MATCH('Forecast-Peak_OffPeak-Nominal'!T$3,'Annual_Prices-Nominal'!$A$3:$X$3,0),FALSE)</f>
        <v>66.607248177315171</v>
      </c>
      <c r="U350" s="32">
        <f>VLOOKUP($A350,'Annual_Prices-Nominal'!$A$4:$X$39,MATCH('Forecast-Peak_OffPeak-Nominal'!U$3,'Annual_Prices-Nominal'!$A$3:$X$3,0),FALSE)</f>
        <v>85.459100000000007</v>
      </c>
      <c r="V350" s="32">
        <f>VLOOKUP($A350,'Annual_Prices-Nominal'!$A$4:$X$39,MATCH('Forecast-Peak_OffPeak-Nominal'!V$3,'Annual_Prices-Nominal'!$A$3:$X$3,0),FALSE)</f>
        <v>66.698293078260875</v>
      </c>
      <c r="W350" s="32">
        <f>VLOOKUP($A350,'Annual_Prices-Nominal'!$A$4:$X$39,MATCH('Forecast-Peak_OffPeak-Nominal'!W$3,'Annual_Prices-Nominal'!$A$3:$X$3,0),FALSE)</f>
        <v>29.612500000000001</v>
      </c>
      <c r="X350" s="32">
        <f>VLOOKUP($A350,'Annual_Prices-Nominal'!$A$4:$X$39,MATCH('Forecast-Peak_OffPeak-Nominal'!X$3,'Annual_Prices-Nominal'!$A$3:$X$3,0),FALSE)</f>
        <v>25.420400000000001</v>
      </c>
      <c r="Y350" s="38">
        <f>VLOOKUP($A350,'Annual_Prices-Nominal'!$A$4:$X$39,MATCH('Forecast-Peak_OffPeak-Nominal'!Y$3,'Annual_Prices-Nominal'!$A$3:$X$3,0),FALSE)</f>
        <v>61.096882553191492</v>
      </c>
      <c r="AA350" s="31">
        <v>6.21</v>
      </c>
      <c r="AB350" s="32">
        <v>5.43</v>
      </c>
      <c r="AC350" s="32">
        <v>5.66</v>
      </c>
      <c r="AD350" s="32">
        <v>5.94</v>
      </c>
      <c r="AE350" s="32">
        <v>6.18</v>
      </c>
      <c r="AF350" s="32">
        <v>5.66</v>
      </c>
      <c r="AG350" s="38">
        <v>0.51763317008771959</v>
      </c>
      <c r="AI350" s="32">
        <v>11.264378256726026</v>
      </c>
      <c r="AJ350" s="38">
        <v>6.764829664529179</v>
      </c>
      <c r="AL350" s="33">
        <v>0.95395031304638378</v>
      </c>
      <c r="AM350" s="33">
        <v>1.2074569919576608</v>
      </c>
      <c r="AO350" s="34">
        <f>VLOOKUP($A350,'Annual_Prices-Nominal'!$A$4:$CH$39,MATCH('Forecast-Peak_OffPeak-Nominal'!AO$3,'Annual_Prices-Nominal'!$A$3:$CH$3,0),FALSE)</f>
        <v>2</v>
      </c>
      <c r="AP350" s="35">
        <f>VLOOKUP($A350,'Annual_Prices-Nominal'!$A$4:$CH$39,MATCH('Forecast-Peak_OffPeak-Nominal'!AP$3,'Annual_Prices-Nominal'!$A$3:$CH$3,0),FALSE)</f>
        <v>2</v>
      </c>
      <c r="AQ350" s="36">
        <f>IF(AND(MONTH($B350)&gt;=5,MONTH($B350)&lt;=9),VLOOKUP($A350,'Annual_Prices-Nominal'!$A$1:$AQ$39,MATCH('Forecast-Peak_OffPeak-Nominal'!AQ$2,'Annual_Prices-Nominal'!$A$2:$AQ$2,0),FALSE),0)</f>
        <v>0</v>
      </c>
      <c r="AR350" s="37">
        <f>IF(AND(MONTH($B350)&gt;=5,MONTH($B350)&lt;=9),VLOOKUP($A350,'Annual_Prices-Nominal'!$A$1:$AQ$39,MATCH('Forecast-Peak_OffPeak-Nominal'!AR$2,'Annual_Prices-Nominal'!$A$2:$AQ$2,0),FALSE),0)</f>
        <v>0</v>
      </c>
      <c r="AT350" s="83">
        <f>VLOOKUP($A350,'Annual_Prices-Nominal'!$A$4:$CH$39,MATCH('Forecast-Peak_OffPeak-Nominal'!AT$3,'Annual_Prices-Nominal'!$A$3:$CH$3,0),FALSE)</f>
        <v>45.04</v>
      </c>
      <c r="AU350" s="38">
        <f>VLOOKUP($A350,'Annual_Prices-Nominal'!$A$4:$CH$39,MATCH('Forecast-Peak_OffPeak-Nominal'!AU$3,'Annual_Prices-Nominal'!$A$3:$CH$3,0),FALSE)</f>
        <v>45.04</v>
      </c>
      <c r="AV350" s="38">
        <f>VLOOKUP($A350,'Annual_Prices-Nominal'!$A$4:$CH$39,MATCH('Forecast-Peak_OffPeak-Nominal'!AV$3,'Annual_Prices-Nominal'!$A$3:$CH$3,0),FALSE)</f>
        <v>0</v>
      </c>
      <c r="AX350" s="31">
        <f t="shared" si="40"/>
        <v>9.3236464088397799</v>
      </c>
      <c r="AY350" s="32">
        <f t="shared" si="41"/>
        <v>9.6905777385159002</v>
      </c>
      <c r="AZ350" s="32">
        <f t="shared" si="42"/>
        <v>9.9356289752650184</v>
      </c>
      <c r="BA350" s="32">
        <f t="shared" si="43"/>
        <v>7.4045307443365695</v>
      </c>
      <c r="BB350" s="32">
        <f t="shared" si="44"/>
        <v>7.3462783171521036</v>
      </c>
      <c r="BC350" s="38">
        <f t="shared" si="45"/>
        <v>7.7356902356902353</v>
      </c>
      <c r="BE350" s="60">
        <v>304.47238487157028</v>
      </c>
      <c r="BF350" s="38">
        <v>404.49311335178652</v>
      </c>
      <c r="BH350" s="31">
        <f>VLOOKUP($A350,'Annual_Prices-Nominal'!$A:$CA,MATCH(BH$3,'Annual_Prices-Nominal'!$A$3:$CA$3,0),0)</f>
        <v>46</v>
      </c>
      <c r="BI350" s="31">
        <f>VLOOKUP($A350,'Annual_Prices-Nominal'!$A:$CA,MATCH(BI$3,'Annual_Prices-Nominal'!$A$3:$CA$3,0),0)</f>
        <v>0</v>
      </c>
      <c r="BJ350" s="32">
        <f>VLOOKUP($A350,'Annual_Prices-Nominal'!$A:$CA,MATCH(BJ$3,'Annual_Prices-Nominal'!$A$3:$CA$3,0),0)</f>
        <v>0</v>
      </c>
      <c r="BK350" s="32">
        <f>VLOOKUP($A350,'Annual_Prices-Nominal'!$A:$CA,MATCH(BK$3,'Annual_Prices-Nominal'!$A$3:$CA$3,0),0)</f>
        <v>17.066666666666606</v>
      </c>
      <c r="BL350" s="32">
        <f>VLOOKUP($A350,'Annual_Prices-Nominal'!$A:$CA,MATCH(BL$3,'Annual_Prices-Nominal'!$A$3:$CA$3,0),0)</f>
        <v>17.066666666666606</v>
      </c>
      <c r="BM350" s="32">
        <f>VLOOKUP($A350,'Annual_Prices-Nominal'!$A:$CA,MATCH(BM$3,'Annual_Prices-Nominal'!$A$3:$CA$3,0),0)</f>
        <v>5.1111904761904725</v>
      </c>
      <c r="BN350" s="32">
        <f>VLOOKUP($A350,'Annual_Prices-Nominal'!$A:$CA,MATCH(BN$3,'Annual_Prices-Nominal'!$A$3:$CA$3,0),0)</f>
        <v>5.1111904761904725</v>
      </c>
      <c r="BO350" s="32">
        <f>VLOOKUP($A350,'Annual_Prices-Nominal'!$A:$CA,MATCH(BO$3,'Annual_Prices-Nominal'!$A$3:$CA$3,0),0)</f>
        <v>5.1111904761904725</v>
      </c>
      <c r="BP350" s="32">
        <f>VLOOKUP($A350,'Annual_Prices-Nominal'!$A:$CA,MATCH(BP$3,'Annual_Prices-Nominal'!$A$3:$CA$3,0),0)</f>
        <v>5.1111904761904725</v>
      </c>
      <c r="BQ350" s="32">
        <f>VLOOKUP($A350,'Annual_Prices-Nominal'!$A:$CA,MATCH(BQ$3,'Annual_Prices-Nominal'!$A$3:$CA$3,0),0)</f>
        <v>17.066666666666606</v>
      </c>
      <c r="BR350" s="32">
        <f>VLOOKUP($A350,'Annual_Prices-Nominal'!$A:$CA,MATCH(BR$3,'Annual_Prices-Nominal'!$A$3:$CA$3,0),0)</f>
        <v>27.318333333333385</v>
      </c>
      <c r="BS350" s="32">
        <f>VLOOKUP($A350,'Annual_Prices-Nominal'!$A:$CA,MATCH(BS$3,'Annual_Prices-Nominal'!$A$3:$CA$3,0),0)</f>
        <v>25.594166666666638</v>
      </c>
      <c r="BT350" s="32">
        <f>VLOOKUP($A350,'Annual_Prices-Nominal'!$A:$CA,MATCH(BT$3,'Annual_Prices-Nominal'!$A$3:$CA$3,0),0)</f>
        <v>20.482976190476165</v>
      </c>
      <c r="BU350" s="32">
        <f>VLOOKUP($A350,'Annual_Prices-Nominal'!$A:$CA,MATCH(BU$3,'Annual_Prices-Nominal'!$A$3:$CA$3,0),0)</f>
        <v>20.482976190476165</v>
      </c>
      <c r="BV350" s="32">
        <f>VLOOKUP($A350,'Annual_Prices-Nominal'!$A:$CA,MATCH(BV$3,'Annual_Prices-Nominal'!$A$3:$CA$3,0),0)</f>
        <v>20.482976190476165</v>
      </c>
      <c r="BW350" s="32">
        <f>VLOOKUP($A350,'Annual_Prices-Nominal'!$A:$CA,MATCH(BW$3,'Annual_Prices-Nominal'!$A$3:$CA$3,0),0)</f>
        <v>20.4849999999999</v>
      </c>
      <c r="BX350" s="32">
        <f>VLOOKUP($A350,'Annual_Prices-Nominal'!$A:$CA,MATCH(BX$3,'Annual_Prices-Nominal'!$A$3:$CA$3,0),0)</f>
        <v>0</v>
      </c>
      <c r="BY350" s="32">
        <f>VLOOKUP($A350,'Annual_Prices-Nominal'!$A:$CA,MATCH(BY$3,'Annual_Prices-Nominal'!$A$3:$CA$3,0),0)</f>
        <v>5.1111904761904725</v>
      </c>
      <c r="BZ350" s="32">
        <f>VLOOKUP($A350,'Annual_Prices-Nominal'!$A:$CA,MATCH(BZ$3,'Annual_Prices-Nominal'!$A$3:$CA$3,0),0)</f>
        <v>5.1111904761904725</v>
      </c>
      <c r="CA350" s="32">
        <f>VLOOKUP($A350,'Annual_Prices-Nominal'!$A:$CA,MATCH(CA$3,'Annual_Prices-Nominal'!$A$3:$CA$3,0),0)</f>
        <v>5.1081722023809846</v>
      </c>
      <c r="CB350" s="38">
        <f>VLOOKUP($A350,'Annual_Prices-Nominal'!$A:$CA,MATCH(CB$3,'Annual_Prices-Nominal'!$A$3:$CA$3,0),0)</f>
        <v>0</v>
      </c>
      <c r="CD350" s="39">
        <f>VLOOKUP($A350,GDP!$A$8:$D$50,3,0)</f>
        <v>2.0193798526826009E-2</v>
      </c>
    </row>
    <row r="351" spans="1:82" ht="14.4" x14ac:dyDescent="0.3">
      <c r="A351" s="23">
        <f t="shared" si="46"/>
        <v>2051</v>
      </c>
      <c r="B351" s="27">
        <f t="shared" si="47"/>
        <v>55488</v>
      </c>
      <c r="C351" s="31">
        <v>59.197110000000002</v>
      </c>
      <c r="D351" s="32">
        <v>56.359430000000003</v>
      </c>
      <c r="E351" s="32">
        <v>61.164459999999998</v>
      </c>
      <c r="F351" s="32">
        <v>60.779980000000002</v>
      </c>
      <c r="G351" s="32">
        <v>62.40061</v>
      </c>
      <c r="H351" s="32">
        <v>61.45628</v>
      </c>
      <c r="I351" s="32">
        <v>49.37</v>
      </c>
      <c r="J351" s="32">
        <v>49.47</v>
      </c>
      <c r="K351" s="32">
        <v>49.2</v>
      </c>
      <c r="L351" s="32">
        <v>49.54</v>
      </c>
      <c r="M351" s="32">
        <v>49.36</v>
      </c>
      <c r="N351" s="32">
        <v>49.68</v>
      </c>
      <c r="P351" s="32">
        <f>VLOOKUP($A351,'Annual_Prices-Nominal'!$A$4:$X$39,MATCH('Forecast-Peak_OffPeak-Nominal'!P$3,'Annual_Prices-Nominal'!$A$3:$X$3,0),FALSE)</f>
        <v>174.119</v>
      </c>
      <c r="Q351" s="32">
        <f>VLOOKUP($A351,'Annual_Prices-Nominal'!$A$4:$X$39,MATCH('Forecast-Peak_OffPeak-Nominal'!Q$3,'Annual_Prices-Nominal'!$A$3:$X$3,0),FALSE)</f>
        <v>175.59440000000001</v>
      </c>
      <c r="R351" s="32">
        <f>VLOOKUP($A351,'Annual_Prices-Nominal'!$A$4:$X$39,MATCH('Forecast-Peak_OffPeak-Nominal'!R$3,'Annual_Prices-Nominal'!$A$3:$X$3,0),FALSE)</f>
        <v>172.53530000000001</v>
      </c>
      <c r="S351" s="32">
        <f>VLOOKUP($A351,'Annual_Prices-Nominal'!$A$4:$X$39,MATCH('Forecast-Peak_OffPeak-Nominal'!S$3,'Annual_Prices-Nominal'!$A$3:$X$3,0),FALSE)</f>
        <v>171.56710000000001</v>
      </c>
      <c r="T351" s="32">
        <f>VLOOKUP($A351,'Annual_Prices-Nominal'!$A$4:$X$39,MATCH('Forecast-Peak_OffPeak-Nominal'!T$3,'Annual_Prices-Nominal'!$A$3:$X$3,0),FALSE)</f>
        <v>66.607248177315171</v>
      </c>
      <c r="U351" s="32">
        <f>VLOOKUP($A351,'Annual_Prices-Nominal'!$A$4:$X$39,MATCH('Forecast-Peak_OffPeak-Nominal'!U$3,'Annual_Prices-Nominal'!$A$3:$X$3,0),FALSE)</f>
        <v>85.459100000000007</v>
      </c>
      <c r="V351" s="32">
        <f>VLOOKUP($A351,'Annual_Prices-Nominal'!$A$4:$X$39,MATCH('Forecast-Peak_OffPeak-Nominal'!V$3,'Annual_Prices-Nominal'!$A$3:$X$3,0),FALSE)</f>
        <v>66.698293078260875</v>
      </c>
      <c r="W351" s="32">
        <f>VLOOKUP($A351,'Annual_Prices-Nominal'!$A$4:$X$39,MATCH('Forecast-Peak_OffPeak-Nominal'!W$3,'Annual_Prices-Nominal'!$A$3:$X$3,0),FALSE)</f>
        <v>29.612500000000001</v>
      </c>
      <c r="X351" s="32">
        <f>VLOOKUP($A351,'Annual_Prices-Nominal'!$A$4:$X$39,MATCH('Forecast-Peak_OffPeak-Nominal'!X$3,'Annual_Prices-Nominal'!$A$3:$X$3,0),FALSE)</f>
        <v>25.420400000000001</v>
      </c>
      <c r="Y351" s="38">
        <f>VLOOKUP($A351,'Annual_Prices-Nominal'!$A$4:$X$39,MATCH('Forecast-Peak_OffPeak-Nominal'!Y$3,'Annual_Prices-Nominal'!$A$3:$X$3,0),FALSE)</f>
        <v>61.096882553191492</v>
      </c>
      <c r="AA351" s="31">
        <v>6.72</v>
      </c>
      <c r="AB351" s="32">
        <v>6.31</v>
      </c>
      <c r="AC351" s="32">
        <v>6.05</v>
      </c>
      <c r="AD351" s="32">
        <v>6.83</v>
      </c>
      <c r="AE351" s="32">
        <v>6.69</v>
      </c>
      <c r="AF351" s="32">
        <v>6.48</v>
      </c>
      <c r="AG351" s="38">
        <v>0.51763317008771959</v>
      </c>
      <c r="AI351" s="32">
        <v>11.779894022924996</v>
      </c>
      <c r="AJ351" s="38">
        <v>7.2803454307281488</v>
      </c>
      <c r="AL351" s="33">
        <v>0.93283111305436761</v>
      </c>
      <c r="AM351" s="33">
        <v>1.1863377919656444</v>
      </c>
      <c r="AO351" s="34">
        <f>VLOOKUP($A351,'Annual_Prices-Nominal'!$A$4:$CH$39,MATCH('Forecast-Peak_OffPeak-Nominal'!AO$3,'Annual_Prices-Nominal'!$A$3:$CH$3,0),FALSE)</f>
        <v>2</v>
      </c>
      <c r="AP351" s="35">
        <f>VLOOKUP($A351,'Annual_Prices-Nominal'!$A$4:$CH$39,MATCH('Forecast-Peak_OffPeak-Nominal'!AP$3,'Annual_Prices-Nominal'!$A$3:$CH$3,0),FALSE)</f>
        <v>2</v>
      </c>
      <c r="AQ351" s="36">
        <f>IF(AND(MONTH($B351)&gt;=5,MONTH($B351)&lt;=9),VLOOKUP($A351,'Annual_Prices-Nominal'!$A$1:$AQ$39,MATCH('Forecast-Peak_OffPeak-Nominal'!AQ$2,'Annual_Prices-Nominal'!$A$2:$AQ$2,0),FALSE),0)</f>
        <v>0</v>
      </c>
      <c r="AR351" s="37">
        <f>IF(AND(MONTH($B351)&gt;=5,MONTH($B351)&lt;=9),VLOOKUP($A351,'Annual_Prices-Nominal'!$A$1:$AQ$39,MATCH('Forecast-Peak_OffPeak-Nominal'!AR$2,'Annual_Prices-Nominal'!$A$2:$AQ$2,0),FALSE),0)</f>
        <v>0</v>
      </c>
      <c r="AT351" s="83">
        <f>VLOOKUP($A351,'Annual_Prices-Nominal'!$A$4:$CH$39,MATCH('Forecast-Peak_OffPeak-Nominal'!AT$3,'Annual_Prices-Nominal'!$A$3:$CH$3,0),FALSE)</f>
        <v>45.04</v>
      </c>
      <c r="AU351" s="38">
        <f>VLOOKUP($A351,'Annual_Prices-Nominal'!$A$4:$CH$39,MATCH('Forecast-Peak_OffPeak-Nominal'!AU$3,'Annual_Prices-Nominal'!$A$3:$CH$3,0),FALSE)</f>
        <v>45.04</v>
      </c>
      <c r="AV351" s="38">
        <f>VLOOKUP($A351,'Annual_Prices-Nominal'!$A$4:$CH$39,MATCH('Forecast-Peak_OffPeak-Nominal'!AV$3,'Annual_Prices-Nominal'!$A$3:$CH$3,0),FALSE)</f>
        <v>0</v>
      </c>
      <c r="AX351" s="31">
        <f t="shared" si="40"/>
        <v>9.3814754358161654</v>
      </c>
      <c r="AY351" s="32">
        <f t="shared" si="41"/>
        <v>9.4389598765432083</v>
      </c>
      <c r="AZ351" s="32">
        <f t="shared" si="42"/>
        <v>9.6297237654320984</v>
      </c>
      <c r="BA351" s="32">
        <f t="shared" si="43"/>
        <v>7.3796711509715989</v>
      </c>
      <c r="BB351" s="32">
        <f t="shared" si="44"/>
        <v>7.3542600896860986</v>
      </c>
      <c r="BC351" s="38">
        <f t="shared" si="45"/>
        <v>7.2269399707174227</v>
      </c>
      <c r="BE351" s="60">
        <v>304.47238487157028</v>
      </c>
      <c r="BF351" s="38">
        <v>404.49311335178652</v>
      </c>
      <c r="BH351" s="31">
        <f>VLOOKUP($A351,'Annual_Prices-Nominal'!$A:$CA,MATCH(BH$3,'Annual_Prices-Nominal'!$A$3:$CA$3,0),0)</f>
        <v>46</v>
      </c>
      <c r="BI351" s="31">
        <f>VLOOKUP($A351,'Annual_Prices-Nominal'!$A:$CA,MATCH(BI$3,'Annual_Prices-Nominal'!$A$3:$CA$3,0),0)</f>
        <v>0</v>
      </c>
      <c r="BJ351" s="32">
        <f>VLOOKUP($A351,'Annual_Prices-Nominal'!$A:$CA,MATCH(BJ$3,'Annual_Prices-Nominal'!$A$3:$CA$3,0),0)</f>
        <v>0</v>
      </c>
      <c r="BK351" s="32">
        <f>VLOOKUP($A351,'Annual_Prices-Nominal'!$A:$CA,MATCH(BK$3,'Annual_Prices-Nominal'!$A$3:$CA$3,0),0)</f>
        <v>17.066666666666606</v>
      </c>
      <c r="BL351" s="32">
        <f>VLOOKUP($A351,'Annual_Prices-Nominal'!$A:$CA,MATCH(BL$3,'Annual_Prices-Nominal'!$A$3:$CA$3,0),0)</f>
        <v>17.066666666666606</v>
      </c>
      <c r="BM351" s="32">
        <f>VLOOKUP($A351,'Annual_Prices-Nominal'!$A:$CA,MATCH(BM$3,'Annual_Prices-Nominal'!$A$3:$CA$3,0),0)</f>
        <v>5.1111904761904725</v>
      </c>
      <c r="BN351" s="32">
        <f>VLOOKUP($A351,'Annual_Prices-Nominal'!$A:$CA,MATCH(BN$3,'Annual_Prices-Nominal'!$A$3:$CA$3,0),0)</f>
        <v>5.1111904761904725</v>
      </c>
      <c r="BO351" s="32">
        <f>VLOOKUP($A351,'Annual_Prices-Nominal'!$A:$CA,MATCH(BO$3,'Annual_Prices-Nominal'!$A$3:$CA$3,0),0)</f>
        <v>5.1111904761904725</v>
      </c>
      <c r="BP351" s="32">
        <f>VLOOKUP($A351,'Annual_Prices-Nominal'!$A:$CA,MATCH(BP$3,'Annual_Prices-Nominal'!$A$3:$CA$3,0),0)</f>
        <v>5.1111904761904725</v>
      </c>
      <c r="BQ351" s="32">
        <f>VLOOKUP($A351,'Annual_Prices-Nominal'!$A:$CA,MATCH(BQ$3,'Annual_Prices-Nominal'!$A$3:$CA$3,0),0)</f>
        <v>17.066666666666606</v>
      </c>
      <c r="BR351" s="32">
        <f>VLOOKUP($A351,'Annual_Prices-Nominal'!$A:$CA,MATCH(BR$3,'Annual_Prices-Nominal'!$A$3:$CA$3,0),0)</f>
        <v>27.318333333333385</v>
      </c>
      <c r="BS351" s="32">
        <f>VLOOKUP($A351,'Annual_Prices-Nominal'!$A:$CA,MATCH(BS$3,'Annual_Prices-Nominal'!$A$3:$CA$3,0),0)</f>
        <v>25.594166666666638</v>
      </c>
      <c r="BT351" s="32">
        <f>VLOOKUP($A351,'Annual_Prices-Nominal'!$A:$CA,MATCH(BT$3,'Annual_Prices-Nominal'!$A$3:$CA$3,0),0)</f>
        <v>20.482976190476165</v>
      </c>
      <c r="BU351" s="32">
        <f>VLOOKUP($A351,'Annual_Prices-Nominal'!$A:$CA,MATCH(BU$3,'Annual_Prices-Nominal'!$A$3:$CA$3,0),0)</f>
        <v>20.482976190476165</v>
      </c>
      <c r="BV351" s="32">
        <f>VLOOKUP($A351,'Annual_Prices-Nominal'!$A:$CA,MATCH(BV$3,'Annual_Prices-Nominal'!$A$3:$CA$3,0),0)</f>
        <v>20.482976190476165</v>
      </c>
      <c r="BW351" s="32">
        <f>VLOOKUP($A351,'Annual_Prices-Nominal'!$A:$CA,MATCH(BW$3,'Annual_Prices-Nominal'!$A$3:$CA$3,0),0)</f>
        <v>20.4849999999999</v>
      </c>
      <c r="BX351" s="32">
        <f>VLOOKUP($A351,'Annual_Prices-Nominal'!$A:$CA,MATCH(BX$3,'Annual_Prices-Nominal'!$A$3:$CA$3,0),0)</f>
        <v>0</v>
      </c>
      <c r="BY351" s="32">
        <f>VLOOKUP($A351,'Annual_Prices-Nominal'!$A:$CA,MATCH(BY$3,'Annual_Prices-Nominal'!$A$3:$CA$3,0),0)</f>
        <v>5.1111904761904725</v>
      </c>
      <c r="BZ351" s="32">
        <f>VLOOKUP($A351,'Annual_Prices-Nominal'!$A:$CA,MATCH(BZ$3,'Annual_Prices-Nominal'!$A$3:$CA$3,0),0)</f>
        <v>5.1111904761904725</v>
      </c>
      <c r="CA351" s="32">
        <f>VLOOKUP($A351,'Annual_Prices-Nominal'!$A:$CA,MATCH(CA$3,'Annual_Prices-Nominal'!$A$3:$CA$3,0),0)</f>
        <v>5.1081722023809846</v>
      </c>
      <c r="CB351" s="38">
        <f>VLOOKUP($A351,'Annual_Prices-Nominal'!$A:$CA,MATCH(CB$3,'Annual_Prices-Nominal'!$A$3:$CA$3,0),0)</f>
        <v>0</v>
      </c>
      <c r="CD351" s="39">
        <f>VLOOKUP($A351,GDP!$A$8:$D$50,3,0)</f>
        <v>2.0193798526826009E-2</v>
      </c>
    </row>
    <row r="352" spans="1:82" ht="14.4" x14ac:dyDescent="0.3">
      <c r="A352" s="23">
        <f t="shared" ref="A352:A363" si="48">YEAR(B352)</f>
        <v>2052</v>
      </c>
      <c r="B352" s="27">
        <f t="shared" si="47"/>
        <v>55519</v>
      </c>
      <c r="C352" s="31">
        <v>62.358870000000003</v>
      </c>
      <c r="D352" s="32">
        <v>61.346899999999998</v>
      </c>
      <c r="E352" s="32">
        <v>62.174149999999997</v>
      </c>
      <c r="F352" s="32">
        <v>60.811250000000001</v>
      </c>
      <c r="G352" s="32">
        <v>64.256739999999994</v>
      </c>
      <c r="H352" s="32">
        <v>61.484319999999997</v>
      </c>
      <c r="I352" s="32">
        <v>48.5</v>
      </c>
      <c r="J352" s="32">
        <v>49.17</v>
      </c>
      <c r="K352" s="32">
        <v>48.18</v>
      </c>
      <c r="L352" s="32">
        <v>49.14</v>
      </c>
      <c r="M352" s="32">
        <v>48.11</v>
      </c>
      <c r="N352" s="32">
        <v>49.29</v>
      </c>
      <c r="P352" s="32">
        <f>VLOOKUP($A352,'Annual_Prices-Nominal'!$A$4:$X$39,MATCH('Forecast-Peak_OffPeak-Nominal'!P$3,'Annual_Prices-Nominal'!$A$3:$X$3,0),FALSE)</f>
        <v>179.34299999999999</v>
      </c>
      <c r="Q352" s="32">
        <f>VLOOKUP($A352,'Annual_Prices-Nominal'!$A$4:$X$39,MATCH('Forecast-Peak_OffPeak-Nominal'!Q$3,'Annual_Prices-Nominal'!$A$3:$X$3,0),FALSE)</f>
        <v>180.86223200000001</v>
      </c>
      <c r="R352" s="32">
        <f>VLOOKUP($A352,'Annual_Prices-Nominal'!$A$4:$X$39,MATCH('Forecast-Peak_OffPeak-Nominal'!R$3,'Annual_Prices-Nominal'!$A$3:$X$3,0),FALSE)</f>
        <v>177.71135900000002</v>
      </c>
      <c r="S352" s="32">
        <f>VLOOKUP($A352,'Annual_Prices-Nominal'!$A$4:$X$39,MATCH('Forecast-Peak_OffPeak-Nominal'!S$3,'Annual_Prices-Nominal'!$A$3:$X$3,0),FALSE)</f>
        <v>176.71411300000003</v>
      </c>
      <c r="T352" s="32">
        <f>VLOOKUP($A352,'Annual_Prices-Nominal'!$A$4:$X$39,MATCH('Forecast-Peak_OffPeak-Nominal'!T$3,'Annual_Prices-Nominal'!$A$3:$X$3,0),FALSE)</f>
        <v>68.605465622634625</v>
      </c>
      <c r="U352" s="32">
        <f>VLOOKUP($A352,'Annual_Prices-Nominal'!$A$4:$X$39,MATCH('Forecast-Peak_OffPeak-Nominal'!U$3,'Annual_Prices-Nominal'!$A$3:$X$3,0),FALSE)</f>
        <v>88.022873000000004</v>
      </c>
      <c r="V352" s="32">
        <f>VLOOKUP($A352,'Annual_Prices-Nominal'!$A$4:$X$39,MATCH('Forecast-Peak_OffPeak-Nominal'!V$3,'Annual_Prices-Nominal'!$A$3:$X$3,0),FALSE)</f>
        <v>68.699241870608702</v>
      </c>
      <c r="W352" s="32">
        <f>VLOOKUP($A352,'Annual_Prices-Nominal'!$A$4:$X$39,MATCH('Forecast-Peak_OffPeak-Nominal'!W$3,'Annual_Prices-Nominal'!$A$3:$X$3,0),FALSE)</f>
        <v>30.500875000000001</v>
      </c>
      <c r="X352" s="32">
        <f>VLOOKUP($A352,'Annual_Prices-Nominal'!$A$4:$X$39,MATCH('Forecast-Peak_OffPeak-Nominal'!X$3,'Annual_Prices-Nominal'!$A$3:$X$3,0),FALSE)</f>
        <v>26.183012000000002</v>
      </c>
      <c r="Y352" s="38">
        <f>VLOOKUP($A352,'Annual_Prices-Nominal'!$A$4:$X$39,MATCH('Forecast-Peak_OffPeak-Nominal'!Y$3,'Annual_Prices-Nominal'!$A$3:$X$3,0),FALSE)</f>
        <v>62.929789029787237</v>
      </c>
      <c r="AA352" s="31">
        <v>6.58</v>
      </c>
      <c r="AB352" s="32">
        <v>6.22</v>
      </c>
      <c r="AC352" s="32">
        <v>5.94</v>
      </c>
      <c r="AD352" s="32">
        <v>6.75</v>
      </c>
      <c r="AE352" s="32">
        <v>6.55</v>
      </c>
      <c r="AF352" s="32">
        <v>6.42</v>
      </c>
      <c r="AG352" s="38">
        <f>+AG340+0.01</f>
        <v>0.52763317008771959</v>
      </c>
      <c r="AI352" s="32">
        <v>11.616747873880286</v>
      </c>
      <c r="AJ352" s="38">
        <v>7.1324154107156978</v>
      </c>
      <c r="AL352" s="33">
        <v>0.97489966932244088</v>
      </c>
      <c r="AM352" s="33">
        <v>1.2320044499162139</v>
      </c>
      <c r="AO352" s="34">
        <f>VLOOKUP($A352,'Annual_Prices-Nominal'!$A$4:$CH$39,MATCH('Forecast-Peak_OffPeak-Nominal'!AO$3,'Annual_Prices-Nominal'!$A$3:$CH$3,0),FALSE)</f>
        <v>2</v>
      </c>
      <c r="AP352" s="35">
        <f>VLOOKUP($A352,'Annual_Prices-Nominal'!$A$4:$CH$39,MATCH('Forecast-Peak_OffPeak-Nominal'!AP$3,'Annual_Prices-Nominal'!$A$3:$CH$3,0),FALSE)</f>
        <v>2</v>
      </c>
      <c r="AQ352" s="36">
        <f>IF(AND(MONTH($B352)&gt;=5,MONTH($B352)&lt;=9),VLOOKUP($A352,'Annual_Prices-Nominal'!$A$1:$AQ$39,MATCH('Forecast-Peak_OffPeak-Nominal'!AQ$2,'Annual_Prices-Nominal'!$A$2:$AQ$2,0),FALSE),0)</f>
        <v>0</v>
      </c>
      <c r="AR352" s="37">
        <f>IF(AND(MONTH($B352)&gt;=5,MONTH($B352)&lt;=9),VLOOKUP($A352,'Annual_Prices-Nominal'!$A$1:$AQ$39,MATCH('Forecast-Peak_OffPeak-Nominal'!AR$2,'Annual_Prices-Nominal'!$A$2:$AQ$2,0),FALSE),0)</f>
        <v>0</v>
      </c>
      <c r="AT352" s="83">
        <f>VLOOKUP($A352,'Annual_Prices-Nominal'!$A$4:$CH$39,MATCH('Forecast-Peak_OffPeak-Nominal'!AT$3,'Annual_Prices-Nominal'!$A$3:$CH$3,0),FALSE)</f>
        <v>47.57</v>
      </c>
      <c r="AU352" s="38">
        <f>VLOOKUP($A352,'Annual_Prices-Nominal'!$A$4:$CH$39,MATCH('Forecast-Peak_OffPeak-Nominal'!AU$3,'Annual_Prices-Nominal'!$A$3:$CH$3,0),FALSE)</f>
        <v>47.57</v>
      </c>
      <c r="AV352" s="38">
        <f>VLOOKUP($A352,'Annual_Prices-Nominal'!$A$4:$CH$39,MATCH('Forecast-Peak_OffPeak-Nominal'!AV$3,'Annual_Prices-Nominal'!$A$3:$CH$3,0),FALSE)</f>
        <v>0</v>
      </c>
      <c r="AX352" s="31">
        <f t="shared" ref="AX352:AX363" si="49">+C352/AB352</f>
        <v>10.025541800643088</v>
      </c>
      <c r="AY352" s="32">
        <f t="shared" ref="AY352:AY363" si="50">+E352/AF352</f>
        <v>9.6844470404984424</v>
      </c>
      <c r="AZ352" s="32">
        <f t="shared" ref="AZ352:AZ363" si="51">+G352/AF352</f>
        <v>10.008838006230528</v>
      </c>
      <c r="BA352" s="32">
        <f t="shared" ref="BA352:BA363" si="52">+I352/AE352</f>
        <v>7.4045801526717563</v>
      </c>
      <c r="BB352" s="32">
        <f t="shared" ref="BB352:BB363" si="53">+K352/AE352</f>
        <v>7.3557251908396948</v>
      </c>
      <c r="BC352" s="38">
        <f t="shared" ref="BC352:BC363" si="54">+M352/AD352</f>
        <v>7.1274074074074072</v>
      </c>
      <c r="BE352" s="60">
        <v>310.58464278823169</v>
      </c>
      <c r="BF352" s="38">
        <v>412.61327911119474</v>
      </c>
      <c r="BH352" s="31">
        <f>VLOOKUP($A352,'Annual_Prices-Nominal'!$A:$CA,MATCH(BH$3,'Annual_Prices-Nominal'!$A$3:$CA$3,0),0)</f>
        <v>47</v>
      </c>
      <c r="BI352" s="31">
        <f>VLOOKUP($A352,'Annual_Prices-Nominal'!$A:$CA,MATCH(BI$3,'Annual_Prices-Nominal'!$A$3:$CA$3,0),0)</f>
        <v>0</v>
      </c>
      <c r="BJ352" s="32">
        <f>VLOOKUP($A352,'Annual_Prices-Nominal'!$A:$CA,MATCH(BJ$3,'Annual_Prices-Nominal'!$A$3:$CA$3,0),0)</f>
        <v>0</v>
      </c>
      <c r="BK352" s="32">
        <f>VLOOKUP($A352,'Annual_Prices-Nominal'!$A:$CA,MATCH(BK$3,'Annual_Prices-Nominal'!$A$3:$CA$3,0),0)</f>
        <v>17.337499999999977</v>
      </c>
      <c r="BL352" s="32">
        <f>VLOOKUP($A352,'Annual_Prices-Nominal'!$A:$CA,MATCH(BL$3,'Annual_Prices-Nominal'!$A$3:$CA$3,0),0)</f>
        <v>17.337499999999977</v>
      </c>
      <c r="BM352" s="32">
        <f>VLOOKUP($A352,'Annual_Prices-Nominal'!$A:$CA,MATCH(BM$3,'Annual_Prices-Nominal'!$A$3:$CA$3,0),0)</f>
        <v>5.191785714285686</v>
      </c>
      <c r="BN352" s="32">
        <f>VLOOKUP($A352,'Annual_Prices-Nominal'!$A:$CA,MATCH(BN$3,'Annual_Prices-Nominal'!$A$3:$CA$3,0),0)</f>
        <v>5.191785714285686</v>
      </c>
      <c r="BO352" s="32">
        <f>VLOOKUP($A352,'Annual_Prices-Nominal'!$A:$CA,MATCH(BO$3,'Annual_Prices-Nominal'!$A$3:$CA$3,0),0)</f>
        <v>5.191785714285686</v>
      </c>
      <c r="BP352" s="32">
        <f>VLOOKUP($A352,'Annual_Prices-Nominal'!$A:$CA,MATCH(BP$3,'Annual_Prices-Nominal'!$A$3:$CA$3,0),0)</f>
        <v>5.191785714285686</v>
      </c>
      <c r="BQ352" s="32">
        <f>VLOOKUP($A352,'Annual_Prices-Nominal'!$A:$CA,MATCH(BQ$3,'Annual_Prices-Nominal'!$A$3:$CA$3,0),0)</f>
        <v>17.337499999999977</v>
      </c>
      <c r="BR352" s="32">
        <f>VLOOKUP($A352,'Annual_Prices-Nominal'!$A:$CA,MATCH(BR$3,'Annual_Prices-Nominal'!$A$3:$CA$3,0),0)</f>
        <v>27.752500000000055</v>
      </c>
      <c r="BS352" s="32">
        <f>VLOOKUP($A352,'Annual_Prices-Nominal'!$A:$CA,MATCH(BS$3,'Annual_Prices-Nominal'!$A$3:$CA$3,0),0)</f>
        <v>26</v>
      </c>
      <c r="BT352" s="32">
        <f>VLOOKUP($A352,'Annual_Prices-Nominal'!$A:$CA,MATCH(BT$3,'Annual_Prices-Nominal'!$A$3:$CA$3,0),0)</f>
        <v>20.808214285714257</v>
      </c>
      <c r="BU352" s="32">
        <f>VLOOKUP($A352,'Annual_Prices-Nominal'!$A:$CA,MATCH(BU$3,'Annual_Prices-Nominal'!$A$3:$CA$3,0),0)</f>
        <v>20.808214285714257</v>
      </c>
      <c r="BV352" s="32">
        <f>VLOOKUP($A352,'Annual_Prices-Nominal'!$A:$CA,MATCH(BV$3,'Annual_Prices-Nominal'!$A$3:$CA$3,0),0)</f>
        <v>20.808214285714257</v>
      </c>
      <c r="BW352" s="32">
        <f>VLOOKUP($A352,'Annual_Prices-Nominal'!$A:$CA,MATCH(BW$3,'Annual_Prices-Nominal'!$A$3:$CA$3,0),0)</f>
        <v>20.999999999999773</v>
      </c>
      <c r="BX352" s="32">
        <f>VLOOKUP($A352,'Annual_Prices-Nominal'!$A:$CA,MATCH(BX$3,'Annual_Prices-Nominal'!$A$3:$CA$3,0),0)</f>
        <v>0</v>
      </c>
      <c r="BY352" s="32">
        <f>VLOOKUP($A352,'Annual_Prices-Nominal'!$A:$CA,MATCH(BY$3,'Annual_Prices-Nominal'!$A$3:$CA$3,0),0)</f>
        <v>5.191785714285686</v>
      </c>
      <c r="BZ352" s="32">
        <f>VLOOKUP($A352,'Annual_Prices-Nominal'!$A:$CA,MATCH(BZ$3,'Annual_Prices-Nominal'!$A$3:$CA$3,0),0)</f>
        <v>5.191785714285686</v>
      </c>
      <c r="CA352" s="32">
        <f>VLOOKUP($A352,'Annual_Prices-Nominal'!$A:$CA,MATCH(CA$3,'Annual_Prices-Nominal'!$A$3:$CA$3,0),0)</f>
        <v>5.1937044285714364</v>
      </c>
      <c r="CB352" s="38">
        <f>VLOOKUP($A352,'Annual_Prices-Nominal'!$A:$CA,MATCH(CB$3,'Annual_Prices-Nominal'!$A$3:$CA$3,0),0)</f>
        <v>0</v>
      </c>
      <c r="CD352" s="39">
        <f>VLOOKUP($A352,GDP!$A$8:$D$50,3,0)</f>
        <v>2.0074917202227281E-2</v>
      </c>
    </row>
    <row r="353" spans="1:82" ht="14.4" x14ac:dyDescent="0.3">
      <c r="A353" s="23">
        <f t="shared" si="48"/>
        <v>2052</v>
      </c>
      <c r="B353" s="27">
        <f t="shared" si="47"/>
        <v>55550</v>
      </c>
      <c r="C353" s="31">
        <v>53.755949999999999</v>
      </c>
      <c r="D353" s="32">
        <v>53.885620000000003</v>
      </c>
      <c r="E353" s="32">
        <v>56.288699999999999</v>
      </c>
      <c r="F353" s="32">
        <v>54.920250000000003</v>
      </c>
      <c r="G353" s="32">
        <v>57.690919999999998</v>
      </c>
      <c r="H353" s="32">
        <v>54.79589</v>
      </c>
      <c r="I353" s="32">
        <v>46.62</v>
      </c>
      <c r="J353" s="32">
        <v>48.1</v>
      </c>
      <c r="K353" s="32">
        <v>45.91</v>
      </c>
      <c r="L353" s="32">
        <v>47.86</v>
      </c>
      <c r="M353" s="32">
        <v>46.42</v>
      </c>
      <c r="N353" s="32">
        <v>47.95</v>
      </c>
      <c r="P353" s="32">
        <f>VLOOKUP($A353,'Annual_Prices-Nominal'!$A$4:$X$39,MATCH('Forecast-Peak_OffPeak-Nominal'!P$3,'Annual_Prices-Nominal'!$A$3:$X$3,0),FALSE)</f>
        <v>179.34299999999999</v>
      </c>
      <c r="Q353" s="32">
        <f>VLOOKUP($A353,'Annual_Prices-Nominal'!$A$4:$X$39,MATCH('Forecast-Peak_OffPeak-Nominal'!Q$3,'Annual_Prices-Nominal'!$A$3:$X$3,0),FALSE)</f>
        <v>180.86223200000001</v>
      </c>
      <c r="R353" s="32">
        <f>VLOOKUP($A353,'Annual_Prices-Nominal'!$A$4:$X$39,MATCH('Forecast-Peak_OffPeak-Nominal'!R$3,'Annual_Prices-Nominal'!$A$3:$X$3,0),FALSE)</f>
        <v>177.71135900000002</v>
      </c>
      <c r="S353" s="32">
        <f>VLOOKUP($A353,'Annual_Prices-Nominal'!$A$4:$X$39,MATCH('Forecast-Peak_OffPeak-Nominal'!S$3,'Annual_Prices-Nominal'!$A$3:$X$3,0),FALSE)</f>
        <v>176.71411300000003</v>
      </c>
      <c r="T353" s="32">
        <f>VLOOKUP($A353,'Annual_Prices-Nominal'!$A$4:$X$39,MATCH('Forecast-Peak_OffPeak-Nominal'!T$3,'Annual_Prices-Nominal'!$A$3:$X$3,0),FALSE)</f>
        <v>68.605465622634625</v>
      </c>
      <c r="U353" s="32">
        <f>VLOOKUP($A353,'Annual_Prices-Nominal'!$A$4:$X$39,MATCH('Forecast-Peak_OffPeak-Nominal'!U$3,'Annual_Prices-Nominal'!$A$3:$X$3,0),FALSE)</f>
        <v>88.022873000000004</v>
      </c>
      <c r="V353" s="32">
        <f>VLOOKUP($A353,'Annual_Prices-Nominal'!$A$4:$X$39,MATCH('Forecast-Peak_OffPeak-Nominal'!V$3,'Annual_Prices-Nominal'!$A$3:$X$3,0),FALSE)</f>
        <v>68.699241870608702</v>
      </c>
      <c r="W353" s="32">
        <f>VLOOKUP($A353,'Annual_Prices-Nominal'!$A$4:$X$39,MATCH('Forecast-Peak_OffPeak-Nominal'!W$3,'Annual_Prices-Nominal'!$A$3:$X$3,0),FALSE)</f>
        <v>30.500875000000001</v>
      </c>
      <c r="X353" s="32">
        <f>VLOOKUP($A353,'Annual_Prices-Nominal'!$A$4:$X$39,MATCH('Forecast-Peak_OffPeak-Nominal'!X$3,'Annual_Prices-Nominal'!$A$3:$X$3,0),FALSE)</f>
        <v>26.183012000000002</v>
      </c>
      <c r="Y353" s="38">
        <f>VLOOKUP($A353,'Annual_Prices-Nominal'!$A$4:$X$39,MATCH('Forecast-Peak_OffPeak-Nominal'!Y$3,'Annual_Prices-Nominal'!$A$3:$X$3,0),FALSE)</f>
        <v>62.929789029787237</v>
      </c>
      <c r="AA353" s="31">
        <v>6.5</v>
      </c>
      <c r="AB353" s="32">
        <v>5.91</v>
      </c>
      <c r="AC353" s="32">
        <v>5.98</v>
      </c>
      <c r="AD353" s="32">
        <v>6.42</v>
      </c>
      <c r="AE353" s="32">
        <v>6.47</v>
      </c>
      <c r="AF353" s="32">
        <v>6.21</v>
      </c>
      <c r="AG353" s="38">
        <f t="shared" ref="AG353:AG416" si="55">+AG341+0.01</f>
        <v>0.52763317008771959</v>
      </c>
      <c r="AI353" s="32">
        <v>11.539313189738337</v>
      </c>
      <c r="AJ353" s="38">
        <v>7.0549807265737483</v>
      </c>
      <c r="AL353" s="33">
        <v>0.97910849815231527</v>
      </c>
      <c r="AM353" s="33">
        <v>1.2362132787460882</v>
      </c>
      <c r="AO353" s="34">
        <f>VLOOKUP($A353,'Annual_Prices-Nominal'!$A$4:$CH$39,MATCH('Forecast-Peak_OffPeak-Nominal'!AO$3,'Annual_Prices-Nominal'!$A$3:$CH$3,0),FALSE)</f>
        <v>2</v>
      </c>
      <c r="AP353" s="35">
        <f>VLOOKUP($A353,'Annual_Prices-Nominal'!$A$4:$CH$39,MATCH('Forecast-Peak_OffPeak-Nominal'!AP$3,'Annual_Prices-Nominal'!$A$3:$CH$3,0),FALSE)</f>
        <v>2</v>
      </c>
      <c r="AQ353" s="36">
        <f>IF(AND(MONTH($B353)&gt;=5,MONTH($B353)&lt;=9),VLOOKUP($A353,'Annual_Prices-Nominal'!$A$1:$AQ$39,MATCH('Forecast-Peak_OffPeak-Nominal'!AQ$2,'Annual_Prices-Nominal'!$A$2:$AQ$2,0),FALSE),0)</f>
        <v>0</v>
      </c>
      <c r="AR353" s="37">
        <f>IF(AND(MONTH($B353)&gt;=5,MONTH($B353)&lt;=9),VLOOKUP($A353,'Annual_Prices-Nominal'!$A$1:$AQ$39,MATCH('Forecast-Peak_OffPeak-Nominal'!AR$2,'Annual_Prices-Nominal'!$A$2:$AQ$2,0),FALSE),0)</f>
        <v>0</v>
      </c>
      <c r="AT353" s="83">
        <f>VLOOKUP($A353,'Annual_Prices-Nominal'!$A$4:$CH$39,MATCH('Forecast-Peak_OffPeak-Nominal'!AT$3,'Annual_Prices-Nominal'!$A$3:$CH$3,0),FALSE)</f>
        <v>47.57</v>
      </c>
      <c r="AU353" s="38">
        <f>VLOOKUP($A353,'Annual_Prices-Nominal'!$A$4:$CH$39,MATCH('Forecast-Peak_OffPeak-Nominal'!AU$3,'Annual_Prices-Nominal'!$A$3:$CH$3,0),FALSE)</f>
        <v>47.57</v>
      </c>
      <c r="AV353" s="38">
        <f>VLOOKUP($A353,'Annual_Prices-Nominal'!$A$4:$CH$39,MATCH('Forecast-Peak_OffPeak-Nominal'!AV$3,'Annual_Prices-Nominal'!$A$3:$CH$3,0),FALSE)</f>
        <v>0</v>
      </c>
      <c r="AX353" s="31">
        <f t="shared" si="49"/>
        <v>9.0957614213197964</v>
      </c>
      <c r="AY353" s="32">
        <f t="shared" si="50"/>
        <v>9.0642028985507253</v>
      </c>
      <c r="AZ353" s="32">
        <f t="shared" si="51"/>
        <v>9.2900032206119167</v>
      </c>
      <c r="BA353" s="32">
        <f t="shared" si="52"/>
        <v>7.2055641421947447</v>
      </c>
      <c r="BB353" s="32">
        <f t="shared" si="53"/>
        <v>7.0958268933539408</v>
      </c>
      <c r="BC353" s="38">
        <f t="shared" si="54"/>
        <v>7.230529595015577</v>
      </c>
      <c r="BE353" s="60">
        <v>310.58464278823169</v>
      </c>
      <c r="BF353" s="38">
        <v>412.61327911119474</v>
      </c>
      <c r="BH353" s="31">
        <f>VLOOKUP($A353,'Annual_Prices-Nominal'!$A:$CA,MATCH(BH$3,'Annual_Prices-Nominal'!$A$3:$CA$3,0),0)</f>
        <v>47</v>
      </c>
      <c r="BI353" s="31">
        <f>VLOOKUP($A353,'Annual_Prices-Nominal'!$A:$CA,MATCH(BI$3,'Annual_Prices-Nominal'!$A$3:$CA$3,0),0)</f>
        <v>0</v>
      </c>
      <c r="BJ353" s="32">
        <f>VLOOKUP($A353,'Annual_Prices-Nominal'!$A:$CA,MATCH(BJ$3,'Annual_Prices-Nominal'!$A$3:$CA$3,0),0)</f>
        <v>0</v>
      </c>
      <c r="BK353" s="32">
        <f>VLOOKUP($A353,'Annual_Prices-Nominal'!$A:$CA,MATCH(BK$3,'Annual_Prices-Nominal'!$A$3:$CA$3,0),0)</f>
        <v>17.337499999999977</v>
      </c>
      <c r="BL353" s="32">
        <f>VLOOKUP($A353,'Annual_Prices-Nominal'!$A:$CA,MATCH(BL$3,'Annual_Prices-Nominal'!$A$3:$CA$3,0),0)</f>
        <v>17.337499999999977</v>
      </c>
      <c r="BM353" s="32">
        <f>VLOOKUP($A353,'Annual_Prices-Nominal'!$A:$CA,MATCH(BM$3,'Annual_Prices-Nominal'!$A$3:$CA$3,0),0)</f>
        <v>5.191785714285686</v>
      </c>
      <c r="BN353" s="32">
        <f>VLOOKUP($A353,'Annual_Prices-Nominal'!$A:$CA,MATCH(BN$3,'Annual_Prices-Nominal'!$A$3:$CA$3,0),0)</f>
        <v>5.191785714285686</v>
      </c>
      <c r="BO353" s="32">
        <f>VLOOKUP($A353,'Annual_Prices-Nominal'!$A:$CA,MATCH(BO$3,'Annual_Prices-Nominal'!$A$3:$CA$3,0),0)</f>
        <v>5.191785714285686</v>
      </c>
      <c r="BP353" s="32">
        <f>VLOOKUP($A353,'Annual_Prices-Nominal'!$A:$CA,MATCH(BP$3,'Annual_Prices-Nominal'!$A$3:$CA$3,0),0)</f>
        <v>5.191785714285686</v>
      </c>
      <c r="BQ353" s="32">
        <f>VLOOKUP($A353,'Annual_Prices-Nominal'!$A:$CA,MATCH(BQ$3,'Annual_Prices-Nominal'!$A$3:$CA$3,0),0)</f>
        <v>17.337499999999977</v>
      </c>
      <c r="BR353" s="32">
        <f>VLOOKUP($A353,'Annual_Prices-Nominal'!$A:$CA,MATCH(BR$3,'Annual_Prices-Nominal'!$A$3:$CA$3,0),0)</f>
        <v>27.752500000000055</v>
      </c>
      <c r="BS353" s="32">
        <f>VLOOKUP($A353,'Annual_Prices-Nominal'!$A:$CA,MATCH(BS$3,'Annual_Prices-Nominal'!$A$3:$CA$3,0),0)</f>
        <v>26</v>
      </c>
      <c r="BT353" s="32">
        <f>VLOOKUP($A353,'Annual_Prices-Nominal'!$A:$CA,MATCH(BT$3,'Annual_Prices-Nominal'!$A$3:$CA$3,0),0)</f>
        <v>20.808214285714257</v>
      </c>
      <c r="BU353" s="32">
        <f>VLOOKUP($A353,'Annual_Prices-Nominal'!$A:$CA,MATCH(BU$3,'Annual_Prices-Nominal'!$A$3:$CA$3,0),0)</f>
        <v>20.808214285714257</v>
      </c>
      <c r="BV353" s="32">
        <f>VLOOKUP($A353,'Annual_Prices-Nominal'!$A:$CA,MATCH(BV$3,'Annual_Prices-Nominal'!$A$3:$CA$3,0),0)</f>
        <v>20.808214285714257</v>
      </c>
      <c r="BW353" s="32">
        <f>VLOOKUP($A353,'Annual_Prices-Nominal'!$A:$CA,MATCH(BW$3,'Annual_Prices-Nominal'!$A$3:$CA$3,0),0)</f>
        <v>20.999999999999773</v>
      </c>
      <c r="BX353" s="32">
        <f>VLOOKUP($A353,'Annual_Prices-Nominal'!$A:$CA,MATCH(BX$3,'Annual_Prices-Nominal'!$A$3:$CA$3,0),0)</f>
        <v>0</v>
      </c>
      <c r="BY353" s="32">
        <f>VLOOKUP($A353,'Annual_Prices-Nominal'!$A:$CA,MATCH(BY$3,'Annual_Prices-Nominal'!$A$3:$CA$3,0),0)</f>
        <v>5.191785714285686</v>
      </c>
      <c r="BZ353" s="32">
        <f>VLOOKUP($A353,'Annual_Prices-Nominal'!$A:$CA,MATCH(BZ$3,'Annual_Prices-Nominal'!$A$3:$CA$3,0),0)</f>
        <v>5.191785714285686</v>
      </c>
      <c r="CA353" s="32">
        <f>VLOOKUP($A353,'Annual_Prices-Nominal'!$A:$CA,MATCH(CA$3,'Annual_Prices-Nominal'!$A$3:$CA$3,0),0)</f>
        <v>5.1937044285714364</v>
      </c>
      <c r="CB353" s="38">
        <f>VLOOKUP($A353,'Annual_Prices-Nominal'!$A:$CA,MATCH(CB$3,'Annual_Prices-Nominal'!$A$3:$CA$3,0),0)</f>
        <v>0</v>
      </c>
      <c r="CD353" s="39">
        <f>VLOOKUP($A353,GDP!$A$8:$D$50,3,0)</f>
        <v>2.0074917202227281E-2</v>
      </c>
    </row>
    <row r="354" spans="1:82" ht="14.4" x14ac:dyDescent="0.3">
      <c r="A354" s="23">
        <f t="shared" si="48"/>
        <v>2052</v>
      </c>
      <c r="B354" s="27">
        <f t="shared" si="47"/>
        <v>55579</v>
      </c>
      <c r="C354" s="31">
        <v>47.109059999999999</v>
      </c>
      <c r="D354" s="32">
        <v>46.99944</v>
      </c>
      <c r="E354" s="32">
        <v>50.947609999999997</v>
      </c>
      <c r="F354" s="32">
        <v>47.693129999999996</v>
      </c>
      <c r="G354" s="32">
        <v>51.778790000000001</v>
      </c>
      <c r="H354" s="32">
        <v>47.653019999999998</v>
      </c>
      <c r="I354" s="32">
        <v>43.85</v>
      </c>
      <c r="J354" s="32">
        <v>45.71</v>
      </c>
      <c r="K354" s="32">
        <v>43.15</v>
      </c>
      <c r="L354" s="32">
        <v>45.65</v>
      </c>
      <c r="M354" s="32">
        <v>43.11</v>
      </c>
      <c r="N354" s="32">
        <v>45.93</v>
      </c>
      <c r="P354" s="32">
        <f>VLOOKUP($A354,'Annual_Prices-Nominal'!$A$4:$X$39,MATCH('Forecast-Peak_OffPeak-Nominal'!P$3,'Annual_Prices-Nominal'!$A$3:$X$3,0),FALSE)</f>
        <v>179.34299999999999</v>
      </c>
      <c r="Q354" s="32">
        <f>VLOOKUP($A354,'Annual_Prices-Nominal'!$A$4:$X$39,MATCH('Forecast-Peak_OffPeak-Nominal'!Q$3,'Annual_Prices-Nominal'!$A$3:$X$3,0),FALSE)</f>
        <v>180.86223200000001</v>
      </c>
      <c r="R354" s="32">
        <f>VLOOKUP($A354,'Annual_Prices-Nominal'!$A$4:$X$39,MATCH('Forecast-Peak_OffPeak-Nominal'!R$3,'Annual_Prices-Nominal'!$A$3:$X$3,0),FALSE)</f>
        <v>177.71135900000002</v>
      </c>
      <c r="S354" s="32">
        <f>VLOOKUP($A354,'Annual_Prices-Nominal'!$A$4:$X$39,MATCH('Forecast-Peak_OffPeak-Nominal'!S$3,'Annual_Prices-Nominal'!$A$3:$X$3,0),FALSE)</f>
        <v>176.71411300000003</v>
      </c>
      <c r="T354" s="32">
        <f>VLOOKUP($A354,'Annual_Prices-Nominal'!$A$4:$X$39,MATCH('Forecast-Peak_OffPeak-Nominal'!T$3,'Annual_Prices-Nominal'!$A$3:$X$3,0),FALSE)</f>
        <v>68.605465622634625</v>
      </c>
      <c r="U354" s="32">
        <f>VLOOKUP($A354,'Annual_Prices-Nominal'!$A$4:$X$39,MATCH('Forecast-Peak_OffPeak-Nominal'!U$3,'Annual_Prices-Nominal'!$A$3:$X$3,0),FALSE)</f>
        <v>88.022873000000004</v>
      </c>
      <c r="V354" s="32">
        <f>VLOOKUP($A354,'Annual_Prices-Nominal'!$A$4:$X$39,MATCH('Forecast-Peak_OffPeak-Nominal'!V$3,'Annual_Prices-Nominal'!$A$3:$X$3,0),FALSE)</f>
        <v>68.699241870608702</v>
      </c>
      <c r="W354" s="32">
        <f>VLOOKUP($A354,'Annual_Prices-Nominal'!$A$4:$X$39,MATCH('Forecast-Peak_OffPeak-Nominal'!W$3,'Annual_Prices-Nominal'!$A$3:$X$3,0),FALSE)</f>
        <v>30.500875000000001</v>
      </c>
      <c r="X354" s="32">
        <f>VLOOKUP($A354,'Annual_Prices-Nominal'!$A$4:$X$39,MATCH('Forecast-Peak_OffPeak-Nominal'!X$3,'Annual_Prices-Nominal'!$A$3:$X$3,0),FALSE)</f>
        <v>26.183012000000002</v>
      </c>
      <c r="Y354" s="38">
        <f>VLOOKUP($A354,'Annual_Prices-Nominal'!$A$4:$X$39,MATCH('Forecast-Peak_OffPeak-Nominal'!Y$3,'Annual_Prices-Nominal'!$A$3:$X$3,0),FALSE)</f>
        <v>62.929789029787237</v>
      </c>
      <c r="AA354" s="31">
        <v>6.44</v>
      </c>
      <c r="AB354" s="32">
        <v>6</v>
      </c>
      <c r="AC354" s="32">
        <v>5.69</v>
      </c>
      <c r="AD354" s="32">
        <v>6.52</v>
      </c>
      <c r="AE354" s="32">
        <v>6.42</v>
      </c>
      <c r="AF354" s="32">
        <v>6.22</v>
      </c>
      <c r="AG354" s="38">
        <f t="shared" si="55"/>
        <v>0.52763317008771959</v>
      </c>
      <c r="AI354" s="32">
        <v>11.479613447097876</v>
      </c>
      <c r="AJ354" s="38">
        <v>6.9952809839332879</v>
      </c>
      <c r="AL354" s="33">
        <v>0.9774042226737133</v>
      </c>
      <c r="AM354" s="33">
        <v>1.2345090032674861</v>
      </c>
      <c r="AO354" s="34">
        <f>VLOOKUP($A354,'Annual_Prices-Nominal'!$A$4:$CH$39,MATCH('Forecast-Peak_OffPeak-Nominal'!AO$3,'Annual_Prices-Nominal'!$A$3:$CH$3,0),FALSE)</f>
        <v>2</v>
      </c>
      <c r="AP354" s="35">
        <f>VLOOKUP($A354,'Annual_Prices-Nominal'!$A$4:$CH$39,MATCH('Forecast-Peak_OffPeak-Nominal'!AP$3,'Annual_Prices-Nominal'!$A$3:$CH$3,0),FALSE)</f>
        <v>2</v>
      </c>
      <c r="AQ354" s="36">
        <f>IF(AND(MONTH($B354)&gt;=5,MONTH($B354)&lt;=9),VLOOKUP($A354,'Annual_Prices-Nominal'!$A$1:$AQ$39,MATCH('Forecast-Peak_OffPeak-Nominal'!AQ$2,'Annual_Prices-Nominal'!$A$2:$AQ$2,0),FALSE),0)</f>
        <v>0</v>
      </c>
      <c r="AR354" s="37">
        <f>IF(AND(MONTH($B354)&gt;=5,MONTH($B354)&lt;=9),VLOOKUP($A354,'Annual_Prices-Nominal'!$A$1:$AQ$39,MATCH('Forecast-Peak_OffPeak-Nominal'!AR$2,'Annual_Prices-Nominal'!$A$2:$AQ$2,0),FALSE),0)</f>
        <v>0</v>
      </c>
      <c r="AT354" s="83">
        <f>VLOOKUP($A354,'Annual_Prices-Nominal'!$A$4:$CH$39,MATCH('Forecast-Peak_OffPeak-Nominal'!AT$3,'Annual_Prices-Nominal'!$A$3:$CH$3,0),FALSE)</f>
        <v>47.57</v>
      </c>
      <c r="AU354" s="38">
        <f>VLOOKUP($A354,'Annual_Prices-Nominal'!$A$4:$CH$39,MATCH('Forecast-Peak_OffPeak-Nominal'!AU$3,'Annual_Prices-Nominal'!$A$3:$CH$3,0),FALSE)</f>
        <v>47.57</v>
      </c>
      <c r="AV354" s="38">
        <f>VLOOKUP($A354,'Annual_Prices-Nominal'!$A$4:$CH$39,MATCH('Forecast-Peak_OffPeak-Nominal'!AV$3,'Annual_Prices-Nominal'!$A$3:$CH$3,0),FALSE)</f>
        <v>0</v>
      </c>
      <c r="AX354" s="31">
        <f t="shared" si="49"/>
        <v>7.8515100000000002</v>
      </c>
      <c r="AY354" s="32">
        <f t="shared" si="50"/>
        <v>8.1909340836012863</v>
      </c>
      <c r="AZ354" s="32">
        <f t="shared" si="51"/>
        <v>8.3245643086816727</v>
      </c>
      <c r="BA354" s="32">
        <f t="shared" si="52"/>
        <v>6.8302180685358262</v>
      </c>
      <c r="BB354" s="32">
        <f t="shared" si="53"/>
        <v>6.7211838006230531</v>
      </c>
      <c r="BC354" s="38">
        <f t="shared" si="54"/>
        <v>6.6119631901840492</v>
      </c>
      <c r="BE354" s="60">
        <v>310.58464278823169</v>
      </c>
      <c r="BF354" s="38">
        <v>412.61327911119474</v>
      </c>
      <c r="BH354" s="31">
        <f>VLOOKUP($A354,'Annual_Prices-Nominal'!$A:$CA,MATCH(BH$3,'Annual_Prices-Nominal'!$A$3:$CA$3,0),0)</f>
        <v>47</v>
      </c>
      <c r="BI354" s="31">
        <f>VLOOKUP($A354,'Annual_Prices-Nominal'!$A:$CA,MATCH(BI$3,'Annual_Prices-Nominal'!$A$3:$CA$3,0),0)</f>
        <v>0</v>
      </c>
      <c r="BJ354" s="32">
        <f>VLOOKUP($A354,'Annual_Prices-Nominal'!$A:$CA,MATCH(BJ$3,'Annual_Prices-Nominal'!$A$3:$CA$3,0),0)</f>
        <v>0</v>
      </c>
      <c r="BK354" s="32">
        <f>VLOOKUP($A354,'Annual_Prices-Nominal'!$A:$CA,MATCH(BK$3,'Annual_Prices-Nominal'!$A$3:$CA$3,0),0)</f>
        <v>17.337499999999977</v>
      </c>
      <c r="BL354" s="32">
        <f>VLOOKUP($A354,'Annual_Prices-Nominal'!$A:$CA,MATCH(BL$3,'Annual_Prices-Nominal'!$A$3:$CA$3,0),0)</f>
        <v>17.337499999999977</v>
      </c>
      <c r="BM354" s="32">
        <f>VLOOKUP($A354,'Annual_Prices-Nominal'!$A:$CA,MATCH(BM$3,'Annual_Prices-Nominal'!$A$3:$CA$3,0),0)</f>
        <v>5.191785714285686</v>
      </c>
      <c r="BN354" s="32">
        <f>VLOOKUP($A354,'Annual_Prices-Nominal'!$A:$CA,MATCH(BN$3,'Annual_Prices-Nominal'!$A$3:$CA$3,0),0)</f>
        <v>5.191785714285686</v>
      </c>
      <c r="BO354" s="32">
        <f>VLOOKUP($A354,'Annual_Prices-Nominal'!$A:$CA,MATCH(BO$3,'Annual_Prices-Nominal'!$A$3:$CA$3,0),0)</f>
        <v>5.191785714285686</v>
      </c>
      <c r="BP354" s="32">
        <f>VLOOKUP($A354,'Annual_Prices-Nominal'!$A:$CA,MATCH(BP$3,'Annual_Prices-Nominal'!$A$3:$CA$3,0),0)</f>
        <v>5.191785714285686</v>
      </c>
      <c r="BQ354" s="32">
        <f>VLOOKUP($A354,'Annual_Prices-Nominal'!$A:$CA,MATCH(BQ$3,'Annual_Prices-Nominal'!$A$3:$CA$3,0),0)</f>
        <v>17.337499999999977</v>
      </c>
      <c r="BR354" s="32">
        <f>VLOOKUP($A354,'Annual_Prices-Nominal'!$A:$CA,MATCH(BR$3,'Annual_Prices-Nominal'!$A$3:$CA$3,0),0)</f>
        <v>27.752500000000055</v>
      </c>
      <c r="BS354" s="32">
        <f>VLOOKUP($A354,'Annual_Prices-Nominal'!$A:$CA,MATCH(BS$3,'Annual_Prices-Nominal'!$A$3:$CA$3,0),0)</f>
        <v>26</v>
      </c>
      <c r="BT354" s="32">
        <f>VLOOKUP($A354,'Annual_Prices-Nominal'!$A:$CA,MATCH(BT$3,'Annual_Prices-Nominal'!$A$3:$CA$3,0),0)</f>
        <v>20.808214285714257</v>
      </c>
      <c r="BU354" s="32">
        <f>VLOOKUP($A354,'Annual_Prices-Nominal'!$A:$CA,MATCH(BU$3,'Annual_Prices-Nominal'!$A$3:$CA$3,0),0)</f>
        <v>20.808214285714257</v>
      </c>
      <c r="BV354" s="32">
        <f>VLOOKUP($A354,'Annual_Prices-Nominal'!$A:$CA,MATCH(BV$3,'Annual_Prices-Nominal'!$A$3:$CA$3,0),0)</f>
        <v>20.808214285714257</v>
      </c>
      <c r="BW354" s="32">
        <f>VLOOKUP($A354,'Annual_Prices-Nominal'!$A:$CA,MATCH(BW$3,'Annual_Prices-Nominal'!$A$3:$CA$3,0),0)</f>
        <v>20.999999999999773</v>
      </c>
      <c r="BX354" s="32">
        <f>VLOOKUP($A354,'Annual_Prices-Nominal'!$A:$CA,MATCH(BX$3,'Annual_Prices-Nominal'!$A$3:$CA$3,0),0)</f>
        <v>0</v>
      </c>
      <c r="BY354" s="32">
        <f>VLOOKUP($A354,'Annual_Prices-Nominal'!$A:$CA,MATCH(BY$3,'Annual_Prices-Nominal'!$A$3:$CA$3,0),0)</f>
        <v>5.191785714285686</v>
      </c>
      <c r="BZ354" s="32">
        <f>VLOOKUP($A354,'Annual_Prices-Nominal'!$A:$CA,MATCH(BZ$3,'Annual_Prices-Nominal'!$A$3:$CA$3,0),0)</f>
        <v>5.191785714285686</v>
      </c>
      <c r="CA354" s="32">
        <f>VLOOKUP($A354,'Annual_Prices-Nominal'!$A:$CA,MATCH(CA$3,'Annual_Prices-Nominal'!$A$3:$CA$3,0),0)</f>
        <v>5.1937044285714364</v>
      </c>
      <c r="CB354" s="38">
        <f>VLOOKUP($A354,'Annual_Prices-Nominal'!$A:$CA,MATCH(CB$3,'Annual_Prices-Nominal'!$A$3:$CA$3,0),0)</f>
        <v>0</v>
      </c>
      <c r="CD354" s="39">
        <f>VLOOKUP($A354,GDP!$A$8:$D$50,3,0)</f>
        <v>2.0074917202227281E-2</v>
      </c>
    </row>
    <row r="355" spans="1:82" ht="14.4" x14ac:dyDescent="0.3">
      <c r="A355" s="23">
        <f t="shared" si="48"/>
        <v>2052</v>
      </c>
      <c r="B355" s="27">
        <f t="shared" si="47"/>
        <v>55610</v>
      </c>
      <c r="C355" s="31">
        <v>45.564819999999997</v>
      </c>
      <c r="D355" s="32">
        <v>44.782139999999998</v>
      </c>
      <c r="E355" s="32">
        <v>47.022060000000003</v>
      </c>
      <c r="F355" s="32">
        <v>47.336620000000003</v>
      </c>
      <c r="G355" s="32">
        <v>47.239829999999998</v>
      </c>
      <c r="H355" s="32">
        <v>46.81626</v>
      </c>
      <c r="I355" s="32">
        <v>43.04</v>
      </c>
      <c r="J355" s="32">
        <v>44.93</v>
      </c>
      <c r="K355" s="32">
        <v>42.33</v>
      </c>
      <c r="L355" s="32">
        <v>45.02</v>
      </c>
      <c r="M355" s="32">
        <v>42.26</v>
      </c>
      <c r="N355" s="32">
        <v>44.87</v>
      </c>
      <c r="P355" s="32">
        <f>VLOOKUP($A355,'Annual_Prices-Nominal'!$A$4:$X$39,MATCH('Forecast-Peak_OffPeak-Nominal'!P$3,'Annual_Prices-Nominal'!$A$3:$X$3,0),FALSE)</f>
        <v>179.34299999999999</v>
      </c>
      <c r="Q355" s="32">
        <f>VLOOKUP($A355,'Annual_Prices-Nominal'!$A$4:$X$39,MATCH('Forecast-Peak_OffPeak-Nominal'!Q$3,'Annual_Prices-Nominal'!$A$3:$X$3,0),FALSE)</f>
        <v>180.86223200000001</v>
      </c>
      <c r="R355" s="32">
        <f>VLOOKUP($A355,'Annual_Prices-Nominal'!$A$4:$X$39,MATCH('Forecast-Peak_OffPeak-Nominal'!R$3,'Annual_Prices-Nominal'!$A$3:$X$3,0),FALSE)</f>
        <v>177.71135900000002</v>
      </c>
      <c r="S355" s="32">
        <f>VLOOKUP($A355,'Annual_Prices-Nominal'!$A$4:$X$39,MATCH('Forecast-Peak_OffPeak-Nominal'!S$3,'Annual_Prices-Nominal'!$A$3:$X$3,0),FALSE)</f>
        <v>176.71411300000003</v>
      </c>
      <c r="T355" s="32">
        <f>VLOOKUP($A355,'Annual_Prices-Nominal'!$A$4:$X$39,MATCH('Forecast-Peak_OffPeak-Nominal'!T$3,'Annual_Prices-Nominal'!$A$3:$X$3,0),FALSE)</f>
        <v>68.605465622634625</v>
      </c>
      <c r="U355" s="32">
        <f>VLOOKUP($A355,'Annual_Prices-Nominal'!$A$4:$X$39,MATCH('Forecast-Peak_OffPeak-Nominal'!U$3,'Annual_Prices-Nominal'!$A$3:$X$3,0),FALSE)</f>
        <v>88.022873000000004</v>
      </c>
      <c r="V355" s="32">
        <f>VLOOKUP($A355,'Annual_Prices-Nominal'!$A$4:$X$39,MATCH('Forecast-Peak_OffPeak-Nominal'!V$3,'Annual_Prices-Nominal'!$A$3:$X$3,0),FALSE)</f>
        <v>68.699241870608702</v>
      </c>
      <c r="W355" s="32">
        <f>VLOOKUP($A355,'Annual_Prices-Nominal'!$A$4:$X$39,MATCH('Forecast-Peak_OffPeak-Nominal'!W$3,'Annual_Prices-Nominal'!$A$3:$X$3,0),FALSE)</f>
        <v>30.500875000000001</v>
      </c>
      <c r="X355" s="32">
        <f>VLOOKUP($A355,'Annual_Prices-Nominal'!$A$4:$X$39,MATCH('Forecast-Peak_OffPeak-Nominal'!X$3,'Annual_Prices-Nominal'!$A$3:$X$3,0),FALSE)</f>
        <v>26.183012000000002</v>
      </c>
      <c r="Y355" s="38">
        <f>VLOOKUP($A355,'Annual_Prices-Nominal'!$A$4:$X$39,MATCH('Forecast-Peak_OffPeak-Nominal'!Y$3,'Annual_Prices-Nominal'!$A$3:$X$3,0),FALSE)</f>
        <v>62.929789029787237</v>
      </c>
      <c r="AA355" s="31">
        <v>5.93</v>
      </c>
      <c r="AB355" s="32">
        <v>5.27</v>
      </c>
      <c r="AC355" s="32">
        <v>5.61</v>
      </c>
      <c r="AD355" s="32">
        <v>5.64</v>
      </c>
      <c r="AE355" s="32">
        <v>5.91</v>
      </c>
      <c r="AF355" s="32">
        <v>5.51</v>
      </c>
      <c r="AG355" s="38">
        <f t="shared" si="55"/>
        <v>0.52763317008771959</v>
      </c>
      <c r="AI355" s="32">
        <v>10.967501862904706</v>
      </c>
      <c r="AJ355" s="38">
        <v>6.4831693997401185</v>
      </c>
      <c r="AL355" s="33">
        <v>0.96333579899879418</v>
      </c>
      <c r="AM355" s="33">
        <v>1.220440579592567</v>
      </c>
      <c r="AO355" s="34">
        <f>VLOOKUP($A355,'Annual_Prices-Nominal'!$A$4:$CH$39,MATCH('Forecast-Peak_OffPeak-Nominal'!AO$3,'Annual_Prices-Nominal'!$A$3:$CH$3,0),FALSE)</f>
        <v>2</v>
      </c>
      <c r="AP355" s="35">
        <f>VLOOKUP($A355,'Annual_Prices-Nominal'!$A$4:$CH$39,MATCH('Forecast-Peak_OffPeak-Nominal'!AP$3,'Annual_Prices-Nominal'!$A$3:$CH$3,0),FALSE)</f>
        <v>2</v>
      </c>
      <c r="AQ355" s="36">
        <f>IF(AND(MONTH($B355)&gt;=5,MONTH($B355)&lt;=9),VLOOKUP($A355,'Annual_Prices-Nominal'!$A$1:$AQ$39,MATCH('Forecast-Peak_OffPeak-Nominal'!AQ$2,'Annual_Prices-Nominal'!$A$2:$AQ$2,0),FALSE),0)</f>
        <v>0</v>
      </c>
      <c r="AR355" s="37">
        <f>IF(AND(MONTH($B355)&gt;=5,MONTH($B355)&lt;=9),VLOOKUP($A355,'Annual_Prices-Nominal'!$A$1:$AQ$39,MATCH('Forecast-Peak_OffPeak-Nominal'!AR$2,'Annual_Prices-Nominal'!$A$2:$AQ$2,0),FALSE),0)</f>
        <v>0</v>
      </c>
      <c r="AT355" s="83">
        <f>VLOOKUP($A355,'Annual_Prices-Nominal'!$A$4:$CH$39,MATCH('Forecast-Peak_OffPeak-Nominal'!AT$3,'Annual_Prices-Nominal'!$A$3:$CH$3,0),FALSE)</f>
        <v>47.57</v>
      </c>
      <c r="AU355" s="38">
        <f>VLOOKUP($A355,'Annual_Prices-Nominal'!$A$4:$CH$39,MATCH('Forecast-Peak_OffPeak-Nominal'!AU$3,'Annual_Prices-Nominal'!$A$3:$CH$3,0),FALSE)</f>
        <v>47.57</v>
      </c>
      <c r="AV355" s="38">
        <f>VLOOKUP($A355,'Annual_Prices-Nominal'!$A$4:$CH$39,MATCH('Forecast-Peak_OffPeak-Nominal'!AV$3,'Annual_Prices-Nominal'!$A$3:$CH$3,0),FALSE)</f>
        <v>0</v>
      </c>
      <c r="AX355" s="31">
        <f t="shared" si="49"/>
        <v>8.646075901328274</v>
      </c>
      <c r="AY355" s="32">
        <f t="shared" si="50"/>
        <v>8.5339491833030863</v>
      </c>
      <c r="AZ355" s="32">
        <f t="shared" si="51"/>
        <v>8.5734718693284933</v>
      </c>
      <c r="BA355" s="32">
        <f t="shared" si="52"/>
        <v>7.2825719120135357</v>
      </c>
      <c r="BB355" s="32">
        <f t="shared" si="53"/>
        <v>7.1624365482233499</v>
      </c>
      <c r="BC355" s="38">
        <f t="shared" si="54"/>
        <v>7.4929078014184398</v>
      </c>
      <c r="BE355" s="60">
        <v>310.58464278823169</v>
      </c>
      <c r="BF355" s="38">
        <v>412.61327911119474</v>
      </c>
      <c r="BH355" s="31">
        <f>VLOOKUP($A355,'Annual_Prices-Nominal'!$A:$CA,MATCH(BH$3,'Annual_Prices-Nominal'!$A$3:$CA$3,0),0)</f>
        <v>47</v>
      </c>
      <c r="BI355" s="31">
        <f>VLOOKUP($A355,'Annual_Prices-Nominal'!$A:$CA,MATCH(BI$3,'Annual_Prices-Nominal'!$A$3:$CA$3,0),0)</f>
        <v>0</v>
      </c>
      <c r="BJ355" s="32">
        <f>VLOOKUP($A355,'Annual_Prices-Nominal'!$A:$CA,MATCH(BJ$3,'Annual_Prices-Nominal'!$A$3:$CA$3,0),0)</f>
        <v>0</v>
      </c>
      <c r="BK355" s="32">
        <f>VLOOKUP($A355,'Annual_Prices-Nominal'!$A:$CA,MATCH(BK$3,'Annual_Prices-Nominal'!$A$3:$CA$3,0),0)</f>
        <v>17.337499999999977</v>
      </c>
      <c r="BL355" s="32">
        <f>VLOOKUP($A355,'Annual_Prices-Nominal'!$A:$CA,MATCH(BL$3,'Annual_Prices-Nominal'!$A$3:$CA$3,0),0)</f>
        <v>17.337499999999977</v>
      </c>
      <c r="BM355" s="32">
        <f>VLOOKUP($A355,'Annual_Prices-Nominal'!$A:$CA,MATCH(BM$3,'Annual_Prices-Nominal'!$A$3:$CA$3,0),0)</f>
        <v>5.191785714285686</v>
      </c>
      <c r="BN355" s="32">
        <f>VLOOKUP($A355,'Annual_Prices-Nominal'!$A:$CA,MATCH(BN$3,'Annual_Prices-Nominal'!$A$3:$CA$3,0),0)</f>
        <v>5.191785714285686</v>
      </c>
      <c r="BO355" s="32">
        <f>VLOOKUP($A355,'Annual_Prices-Nominal'!$A:$CA,MATCH(BO$3,'Annual_Prices-Nominal'!$A$3:$CA$3,0),0)</f>
        <v>5.191785714285686</v>
      </c>
      <c r="BP355" s="32">
        <f>VLOOKUP($A355,'Annual_Prices-Nominal'!$A:$CA,MATCH(BP$3,'Annual_Prices-Nominal'!$A$3:$CA$3,0),0)</f>
        <v>5.191785714285686</v>
      </c>
      <c r="BQ355" s="32">
        <f>VLOOKUP($A355,'Annual_Prices-Nominal'!$A:$CA,MATCH(BQ$3,'Annual_Prices-Nominal'!$A$3:$CA$3,0),0)</f>
        <v>17.337499999999977</v>
      </c>
      <c r="BR355" s="32">
        <f>VLOOKUP($A355,'Annual_Prices-Nominal'!$A:$CA,MATCH(BR$3,'Annual_Prices-Nominal'!$A$3:$CA$3,0),0)</f>
        <v>27.752500000000055</v>
      </c>
      <c r="BS355" s="32">
        <f>VLOOKUP($A355,'Annual_Prices-Nominal'!$A:$CA,MATCH(BS$3,'Annual_Prices-Nominal'!$A$3:$CA$3,0),0)</f>
        <v>26</v>
      </c>
      <c r="BT355" s="32">
        <f>VLOOKUP($A355,'Annual_Prices-Nominal'!$A:$CA,MATCH(BT$3,'Annual_Prices-Nominal'!$A$3:$CA$3,0),0)</f>
        <v>20.808214285714257</v>
      </c>
      <c r="BU355" s="32">
        <f>VLOOKUP($A355,'Annual_Prices-Nominal'!$A:$CA,MATCH(BU$3,'Annual_Prices-Nominal'!$A$3:$CA$3,0),0)</f>
        <v>20.808214285714257</v>
      </c>
      <c r="BV355" s="32">
        <f>VLOOKUP($A355,'Annual_Prices-Nominal'!$A:$CA,MATCH(BV$3,'Annual_Prices-Nominal'!$A$3:$CA$3,0),0)</f>
        <v>20.808214285714257</v>
      </c>
      <c r="BW355" s="32">
        <f>VLOOKUP($A355,'Annual_Prices-Nominal'!$A:$CA,MATCH(BW$3,'Annual_Prices-Nominal'!$A$3:$CA$3,0),0)</f>
        <v>20.999999999999773</v>
      </c>
      <c r="BX355" s="32">
        <f>VLOOKUP($A355,'Annual_Prices-Nominal'!$A:$CA,MATCH(BX$3,'Annual_Prices-Nominal'!$A$3:$CA$3,0),0)</f>
        <v>0</v>
      </c>
      <c r="BY355" s="32">
        <f>VLOOKUP($A355,'Annual_Prices-Nominal'!$A:$CA,MATCH(BY$3,'Annual_Prices-Nominal'!$A$3:$CA$3,0),0)</f>
        <v>5.191785714285686</v>
      </c>
      <c r="BZ355" s="32">
        <f>VLOOKUP($A355,'Annual_Prices-Nominal'!$A:$CA,MATCH(BZ$3,'Annual_Prices-Nominal'!$A$3:$CA$3,0),0)</f>
        <v>5.191785714285686</v>
      </c>
      <c r="CA355" s="32">
        <f>VLOOKUP($A355,'Annual_Prices-Nominal'!$A:$CA,MATCH(CA$3,'Annual_Prices-Nominal'!$A$3:$CA$3,0),0)</f>
        <v>5.1937044285714364</v>
      </c>
      <c r="CB355" s="38">
        <f>VLOOKUP($A355,'Annual_Prices-Nominal'!$A:$CA,MATCH(CB$3,'Annual_Prices-Nominal'!$A$3:$CA$3,0),0)</f>
        <v>0</v>
      </c>
      <c r="CD355" s="39">
        <f>VLOOKUP($A355,GDP!$A$8:$D$50,3,0)</f>
        <v>2.0074917202227281E-2</v>
      </c>
    </row>
    <row r="356" spans="1:82" ht="14.4" x14ac:dyDescent="0.3">
      <c r="A356" s="23">
        <f t="shared" si="48"/>
        <v>2052</v>
      </c>
      <c r="B356" s="27">
        <f t="shared" si="47"/>
        <v>55640</v>
      </c>
      <c r="C356" s="31">
        <v>55.956220000000002</v>
      </c>
      <c r="D356" s="32">
        <v>49.778849999999998</v>
      </c>
      <c r="E356" s="32">
        <v>62.243340000000003</v>
      </c>
      <c r="F356" s="32">
        <v>50.088909999999998</v>
      </c>
      <c r="G356" s="32">
        <v>62.89537</v>
      </c>
      <c r="H356" s="32">
        <v>48.501919999999998</v>
      </c>
      <c r="I356" s="32">
        <v>46.73</v>
      </c>
      <c r="J356" s="32">
        <v>45.44</v>
      </c>
      <c r="K356" s="32">
        <v>46.2</v>
      </c>
      <c r="L356" s="32">
        <v>45.28</v>
      </c>
      <c r="M356" s="32">
        <v>46.27</v>
      </c>
      <c r="N356" s="32">
        <v>45.2</v>
      </c>
      <c r="P356" s="32">
        <f>VLOOKUP($A356,'Annual_Prices-Nominal'!$A$4:$X$39,MATCH('Forecast-Peak_OffPeak-Nominal'!P$3,'Annual_Prices-Nominal'!$A$3:$X$3,0),FALSE)</f>
        <v>179.34299999999999</v>
      </c>
      <c r="Q356" s="32">
        <f>VLOOKUP($A356,'Annual_Prices-Nominal'!$A$4:$X$39,MATCH('Forecast-Peak_OffPeak-Nominal'!Q$3,'Annual_Prices-Nominal'!$A$3:$X$3,0),FALSE)</f>
        <v>180.86223200000001</v>
      </c>
      <c r="R356" s="32">
        <f>VLOOKUP($A356,'Annual_Prices-Nominal'!$A$4:$X$39,MATCH('Forecast-Peak_OffPeak-Nominal'!R$3,'Annual_Prices-Nominal'!$A$3:$X$3,0),FALSE)</f>
        <v>177.71135900000002</v>
      </c>
      <c r="S356" s="32">
        <f>VLOOKUP($A356,'Annual_Prices-Nominal'!$A$4:$X$39,MATCH('Forecast-Peak_OffPeak-Nominal'!S$3,'Annual_Prices-Nominal'!$A$3:$X$3,0),FALSE)</f>
        <v>176.71411300000003</v>
      </c>
      <c r="T356" s="32">
        <f>VLOOKUP($A356,'Annual_Prices-Nominal'!$A$4:$X$39,MATCH('Forecast-Peak_OffPeak-Nominal'!T$3,'Annual_Prices-Nominal'!$A$3:$X$3,0),FALSE)</f>
        <v>68.605465622634625</v>
      </c>
      <c r="U356" s="32">
        <f>VLOOKUP($A356,'Annual_Prices-Nominal'!$A$4:$X$39,MATCH('Forecast-Peak_OffPeak-Nominal'!U$3,'Annual_Prices-Nominal'!$A$3:$X$3,0),FALSE)</f>
        <v>88.022873000000004</v>
      </c>
      <c r="V356" s="32">
        <f>VLOOKUP($A356,'Annual_Prices-Nominal'!$A$4:$X$39,MATCH('Forecast-Peak_OffPeak-Nominal'!V$3,'Annual_Prices-Nominal'!$A$3:$X$3,0),FALSE)</f>
        <v>68.699241870608702</v>
      </c>
      <c r="W356" s="32">
        <f>VLOOKUP($A356,'Annual_Prices-Nominal'!$A$4:$X$39,MATCH('Forecast-Peak_OffPeak-Nominal'!W$3,'Annual_Prices-Nominal'!$A$3:$X$3,0),FALSE)</f>
        <v>30.500875000000001</v>
      </c>
      <c r="X356" s="32">
        <f>VLOOKUP($A356,'Annual_Prices-Nominal'!$A$4:$X$39,MATCH('Forecast-Peak_OffPeak-Nominal'!X$3,'Annual_Prices-Nominal'!$A$3:$X$3,0),FALSE)</f>
        <v>26.183012000000002</v>
      </c>
      <c r="Y356" s="38">
        <f>VLOOKUP($A356,'Annual_Prices-Nominal'!$A$4:$X$39,MATCH('Forecast-Peak_OffPeak-Nominal'!Y$3,'Annual_Prices-Nominal'!$A$3:$X$3,0),FALSE)</f>
        <v>62.929789029787237</v>
      </c>
      <c r="AA356" s="31">
        <v>5.98</v>
      </c>
      <c r="AB356" s="32">
        <v>5.6</v>
      </c>
      <c r="AC356" s="32">
        <v>5.58</v>
      </c>
      <c r="AD356" s="32">
        <v>5.98</v>
      </c>
      <c r="AE356" s="32">
        <v>5.97</v>
      </c>
      <c r="AF356" s="32">
        <v>5.68</v>
      </c>
      <c r="AG356" s="38">
        <f t="shared" si="55"/>
        <v>0.52763317008771959</v>
      </c>
      <c r="AI356" s="32">
        <v>11.023285266987667</v>
      </c>
      <c r="AJ356" s="38">
        <v>6.5389528038230784</v>
      </c>
      <c r="AL356" s="33">
        <v>0.95182608776832889</v>
      </c>
      <c r="AM356" s="33">
        <v>1.2089308683621018</v>
      </c>
      <c r="AO356" s="34">
        <f>VLOOKUP($A356,'Annual_Prices-Nominal'!$A$4:$CH$39,MATCH('Forecast-Peak_OffPeak-Nominal'!AO$3,'Annual_Prices-Nominal'!$A$3:$CH$3,0),FALSE)</f>
        <v>2</v>
      </c>
      <c r="AP356" s="35">
        <f>VLOOKUP($A356,'Annual_Prices-Nominal'!$A$4:$CH$39,MATCH('Forecast-Peak_OffPeak-Nominal'!AP$3,'Annual_Prices-Nominal'!$A$3:$CH$3,0),FALSE)</f>
        <v>2</v>
      </c>
      <c r="AQ356" s="36">
        <f>IF(AND(MONTH($B356)&gt;=5,MONTH($B356)&lt;=9),VLOOKUP($A356,'Annual_Prices-Nominal'!$A$1:$AQ$39,MATCH('Forecast-Peak_OffPeak-Nominal'!AQ$2,'Annual_Prices-Nominal'!$A$2:$AQ$2,0),FALSE),0)</f>
        <v>365</v>
      </c>
      <c r="AR356" s="37">
        <f>IF(AND(MONTH($B356)&gt;=5,MONTH($B356)&lt;=9),VLOOKUP($A356,'Annual_Prices-Nominal'!$A$1:$AQ$39,MATCH('Forecast-Peak_OffPeak-Nominal'!AR$2,'Annual_Prices-Nominal'!$A$2:$AQ$2,0),FALSE),0)</f>
        <v>2500</v>
      </c>
      <c r="AT356" s="83">
        <f>VLOOKUP($A356,'Annual_Prices-Nominal'!$A$4:$CH$39,MATCH('Forecast-Peak_OffPeak-Nominal'!AT$3,'Annual_Prices-Nominal'!$A$3:$CH$3,0),FALSE)</f>
        <v>47.57</v>
      </c>
      <c r="AU356" s="38">
        <f>VLOOKUP($A356,'Annual_Prices-Nominal'!$A$4:$CH$39,MATCH('Forecast-Peak_OffPeak-Nominal'!AU$3,'Annual_Prices-Nominal'!$A$3:$CH$3,0),FALSE)</f>
        <v>47.57</v>
      </c>
      <c r="AV356" s="38">
        <f>VLOOKUP($A356,'Annual_Prices-Nominal'!$A$4:$CH$39,MATCH('Forecast-Peak_OffPeak-Nominal'!AV$3,'Annual_Prices-Nominal'!$A$3:$CH$3,0),FALSE)</f>
        <v>0</v>
      </c>
      <c r="AX356" s="31">
        <f t="shared" si="49"/>
        <v>9.9921821428571445</v>
      </c>
      <c r="AY356" s="32">
        <f t="shared" si="50"/>
        <v>10.958334507042254</v>
      </c>
      <c r="AZ356" s="32">
        <f t="shared" si="51"/>
        <v>11.073128521126762</v>
      </c>
      <c r="BA356" s="32">
        <f t="shared" si="52"/>
        <v>7.8274706867671693</v>
      </c>
      <c r="BB356" s="32">
        <f t="shared" si="53"/>
        <v>7.7386934673366845</v>
      </c>
      <c r="BC356" s="38">
        <f t="shared" si="54"/>
        <v>7.7374581939799327</v>
      </c>
      <c r="BE356" s="60">
        <v>310.58464278823169</v>
      </c>
      <c r="BF356" s="38">
        <v>412.61327911119474</v>
      </c>
      <c r="BH356" s="31">
        <f>VLOOKUP($A356,'Annual_Prices-Nominal'!$A:$CA,MATCH(BH$3,'Annual_Prices-Nominal'!$A$3:$CA$3,0),0)</f>
        <v>47</v>
      </c>
      <c r="BI356" s="31">
        <f>VLOOKUP($A356,'Annual_Prices-Nominal'!$A:$CA,MATCH(BI$3,'Annual_Prices-Nominal'!$A$3:$CA$3,0),0)</f>
        <v>0</v>
      </c>
      <c r="BJ356" s="32">
        <f>VLOOKUP($A356,'Annual_Prices-Nominal'!$A:$CA,MATCH(BJ$3,'Annual_Prices-Nominal'!$A$3:$CA$3,0),0)</f>
        <v>0</v>
      </c>
      <c r="BK356" s="32">
        <f>VLOOKUP($A356,'Annual_Prices-Nominal'!$A:$CA,MATCH(BK$3,'Annual_Prices-Nominal'!$A$3:$CA$3,0),0)</f>
        <v>17.337499999999977</v>
      </c>
      <c r="BL356" s="32">
        <f>VLOOKUP($A356,'Annual_Prices-Nominal'!$A:$CA,MATCH(BL$3,'Annual_Prices-Nominal'!$A$3:$CA$3,0),0)</f>
        <v>17.337499999999977</v>
      </c>
      <c r="BM356" s="32">
        <f>VLOOKUP($A356,'Annual_Prices-Nominal'!$A:$CA,MATCH(BM$3,'Annual_Prices-Nominal'!$A$3:$CA$3,0),0)</f>
        <v>5.191785714285686</v>
      </c>
      <c r="BN356" s="32">
        <f>VLOOKUP($A356,'Annual_Prices-Nominal'!$A:$CA,MATCH(BN$3,'Annual_Prices-Nominal'!$A$3:$CA$3,0),0)</f>
        <v>5.191785714285686</v>
      </c>
      <c r="BO356" s="32">
        <f>VLOOKUP($A356,'Annual_Prices-Nominal'!$A:$CA,MATCH(BO$3,'Annual_Prices-Nominal'!$A$3:$CA$3,0),0)</f>
        <v>5.191785714285686</v>
      </c>
      <c r="BP356" s="32">
        <f>VLOOKUP($A356,'Annual_Prices-Nominal'!$A:$CA,MATCH(BP$3,'Annual_Prices-Nominal'!$A$3:$CA$3,0),0)</f>
        <v>5.191785714285686</v>
      </c>
      <c r="BQ356" s="32">
        <f>VLOOKUP($A356,'Annual_Prices-Nominal'!$A:$CA,MATCH(BQ$3,'Annual_Prices-Nominal'!$A$3:$CA$3,0),0)</f>
        <v>17.337499999999977</v>
      </c>
      <c r="BR356" s="32">
        <f>VLOOKUP($A356,'Annual_Prices-Nominal'!$A:$CA,MATCH(BR$3,'Annual_Prices-Nominal'!$A$3:$CA$3,0),0)</f>
        <v>27.752500000000055</v>
      </c>
      <c r="BS356" s="32">
        <f>VLOOKUP($A356,'Annual_Prices-Nominal'!$A:$CA,MATCH(BS$3,'Annual_Prices-Nominal'!$A$3:$CA$3,0),0)</f>
        <v>26</v>
      </c>
      <c r="BT356" s="32">
        <f>VLOOKUP($A356,'Annual_Prices-Nominal'!$A:$CA,MATCH(BT$3,'Annual_Prices-Nominal'!$A$3:$CA$3,0),0)</f>
        <v>20.808214285714257</v>
      </c>
      <c r="BU356" s="32">
        <f>VLOOKUP($A356,'Annual_Prices-Nominal'!$A:$CA,MATCH(BU$3,'Annual_Prices-Nominal'!$A$3:$CA$3,0),0)</f>
        <v>20.808214285714257</v>
      </c>
      <c r="BV356" s="32">
        <f>VLOOKUP($A356,'Annual_Prices-Nominal'!$A:$CA,MATCH(BV$3,'Annual_Prices-Nominal'!$A$3:$CA$3,0),0)</f>
        <v>20.808214285714257</v>
      </c>
      <c r="BW356" s="32">
        <f>VLOOKUP($A356,'Annual_Prices-Nominal'!$A:$CA,MATCH(BW$3,'Annual_Prices-Nominal'!$A$3:$CA$3,0),0)</f>
        <v>20.999999999999773</v>
      </c>
      <c r="BX356" s="32">
        <f>VLOOKUP($A356,'Annual_Prices-Nominal'!$A:$CA,MATCH(BX$3,'Annual_Prices-Nominal'!$A$3:$CA$3,0),0)</f>
        <v>0</v>
      </c>
      <c r="BY356" s="32">
        <f>VLOOKUP($A356,'Annual_Prices-Nominal'!$A:$CA,MATCH(BY$3,'Annual_Prices-Nominal'!$A$3:$CA$3,0),0)</f>
        <v>5.191785714285686</v>
      </c>
      <c r="BZ356" s="32">
        <f>VLOOKUP($A356,'Annual_Prices-Nominal'!$A:$CA,MATCH(BZ$3,'Annual_Prices-Nominal'!$A$3:$CA$3,0),0)</f>
        <v>5.191785714285686</v>
      </c>
      <c r="CA356" s="32">
        <f>VLOOKUP($A356,'Annual_Prices-Nominal'!$A:$CA,MATCH(CA$3,'Annual_Prices-Nominal'!$A$3:$CA$3,0),0)</f>
        <v>5.1937044285714364</v>
      </c>
      <c r="CB356" s="38">
        <f>VLOOKUP($A356,'Annual_Prices-Nominal'!$A:$CA,MATCH(CB$3,'Annual_Prices-Nominal'!$A$3:$CA$3,0),0)</f>
        <v>0</v>
      </c>
      <c r="CD356" s="39">
        <f>VLOOKUP($A356,GDP!$A$8:$D$50,3,0)</f>
        <v>2.0074917202227281E-2</v>
      </c>
    </row>
    <row r="357" spans="1:82" ht="14.4" x14ac:dyDescent="0.3">
      <c r="A357" s="23">
        <f t="shared" si="48"/>
        <v>2052</v>
      </c>
      <c r="B357" s="27">
        <f t="shared" si="47"/>
        <v>55671</v>
      </c>
      <c r="C357" s="31">
        <v>59.112290000000002</v>
      </c>
      <c r="D357" s="32">
        <v>49.201239999999999</v>
      </c>
      <c r="E357" s="32">
        <v>65.33569</v>
      </c>
      <c r="F357" s="32">
        <v>55.861460000000001</v>
      </c>
      <c r="G357" s="32">
        <v>66.339309999999998</v>
      </c>
      <c r="H357" s="32">
        <v>55.818330000000003</v>
      </c>
      <c r="I357" s="32">
        <v>45.94</v>
      </c>
      <c r="J357" s="32">
        <v>45.19</v>
      </c>
      <c r="K357" s="32">
        <v>45.57</v>
      </c>
      <c r="L357" s="32">
        <v>44.96</v>
      </c>
      <c r="M357" s="32">
        <v>45.62</v>
      </c>
      <c r="N357" s="32">
        <v>45</v>
      </c>
      <c r="P357" s="32">
        <f>VLOOKUP($A357,'Annual_Prices-Nominal'!$A$4:$X$39,MATCH('Forecast-Peak_OffPeak-Nominal'!P$3,'Annual_Prices-Nominal'!$A$3:$X$3,0),FALSE)</f>
        <v>179.34299999999999</v>
      </c>
      <c r="Q357" s="32">
        <f>VLOOKUP($A357,'Annual_Prices-Nominal'!$A$4:$X$39,MATCH('Forecast-Peak_OffPeak-Nominal'!Q$3,'Annual_Prices-Nominal'!$A$3:$X$3,0),FALSE)</f>
        <v>180.86223200000001</v>
      </c>
      <c r="R357" s="32">
        <f>VLOOKUP($A357,'Annual_Prices-Nominal'!$A$4:$X$39,MATCH('Forecast-Peak_OffPeak-Nominal'!R$3,'Annual_Prices-Nominal'!$A$3:$X$3,0),FALSE)</f>
        <v>177.71135900000002</v>
      </c>
      <c r="S357" s="32">
        <f>VLOOKUP($A357,'Annual_Prices-Nominal'!$A$4:$X$39,MATCH('Forecast-Peak_OffPeak-Nominal'!S$3,'Annual_Prices-Nominal'!$A$3:$X$3,0),FALSE)</f>
        <v>176.71411300000003</v>
      </c>
      <c r="T357" s="32">
        <f>VLOOKUP($A357,'Annual_Prices-Nominal'!$A$4:$X$39,MATCH('Forecast-Peak_OffPeak-Nominal'!T$3,'Annual_Prices-Nominal'!$A$3:$X$3,0),FALSE)</f>
        <v>68.605465622634625</v>
      </c>
      <c r="U357" s="32">
        <f>VLOOKUP($A357,'Annual_Prices-Nominal'!$A$4:$X$39,MATCH('Forecast-Peak_OffPeak-Nominal'!U$3,'Annual_Prices-Nominal'!$A$3:$X$3,0),FALSE)</f>
        <v>88.022873000000004</v>
      </c>
      <c r="V357" s="32">
        <f>VLOOKUP($A357,'Annual_Prices-Nominal'!$A$4:$X$39,MATCH('Forecast-Peak_OffPeak-Nominal'!V$3,'Annual_Prices-Nominal'!$A$3:$X$3,0),FALSE)</f>
        <v>68.699241870608702</v>
      </c>
      <c r="W357" s="32">
        <f>VLOOKUP($A357,'Annual_Prices-Nominal'!$A$4:$X$39,MATCH('Forecast-Peak_OffPeak-Nominal'!W$3,'Annual_Prices-Nominal'!$A$3:$X$3,0),FALSE)</f>
        <v>30.500875000000001</v>
      </c>
      <c r="X357" s="32">
        <f>VLOOKUP($A357,'Annual_Prices-Nominal'!$A$4:$X$39,MATCH('Forecast-Peak_OffPeak-Nominal'!X$3,'Annual_Prices-Nominal'!$A$3:$X$3,0),FALSE)</f>
        <v>26.183012000000002</v>
      </c>
      <c r="Y357" s="38">
        <f>VLOOKUP($A357,'Annual_Prices-Nominal'!$A$4:$X$39,MATCH('Forecast-Peak_OffPeak-Nominal'!Y$3,'Annual_Prices-Nominal'!$A$3:$X$3,0),FALSE)</f>
        <v>62.929789029787237</v>
      </c>
      <c r="AA357" s="31">
        <v>5.95</v>
      </c>
      <c r="AB357" s="32">
        <v>5.37</v>
      </c>
      <c r="AC357" s="32">
        <v>5.54</v>
      </c>
      <c r="AD357" s="32">
        <v>5.74</v>
      </c>
      <c r="AE357" s="32">
        <v>5.95</v>
      </c>
      <c r="AF357" s="32">
        <v>5.59</v>
      </c>
      <c r="AG357" s="38">
        <f t="shared" si="55"/>
        <v>0.52763317008771959</v>
      </c>
      <c r="AI357" s="32">
        <v>10.991440760917655</v>
      </c>
      <c r="AJ357" s="38">
        <v>6.5071082977530681</v>
      </c>
      <c r="AL357" s="33">
        <v>0.9567039757394733</v>
      </c>
      <c r="AM357" s="33">
        <v>1.2138087563332463</v>
      </c>
      <c r="AO357" s="34">
        <f>VLOOKUP($A357,'Annual_Prices-Nominal'!$A$4:$CH$39,MATCH('Forecast-Peak_OffPeak-Nominal'!AO$3,'Annual_Prices-Nominal'!$A$3:$CH$3,0),FALSE)</f>
        <v>2</v>
      </c>
      <c r="AP357" s="35">
        <f>VLOOKUP($A357,'Annual_Prices-Nominal'!$A$4:$CH$39,MATCH('Forecast-Peak_OffPeak-Nominal'!AP$3,'Annual_Prices-Nominal'!$A$3:$CH$3,0),FALSE)</f>
        <v>2</v>
      </c>
      <c r="AQ357" s="36">
        <f>IF(AND(MONTH($B357)&gt;=5,MONTH($B357)&lt;=9),VLOOKUP($A357,'Annual_Prices-Nominal'!$A$1:$AQ$39,MATCH('Forecast-Peak_OffPeak-Nominal'!AQ$2,'Annual_Prices-Nominal'!$A$2:$AQ$2,0),FALSE),0)</f>
        <v>365</v>
      </c>
      <c r="AR357" s="37">
        <f>IF(AND(MONTH($B357)&gt;=5,MONTH($B357)&lt;=9),VLOOKUP($A357,'Annual_Prices-Nominal'!$A$1:$AQ$39,MATCH('Forecast-Peak_OffPeak-Nominal'!AR$2,'Annual_Prices-Nominal'!$A$2:$AQ$2,0),FALSE),0)</f>
        <v>2500</v>
      </c>
      <c r="AT357" s="83">
        <f>VLOOKUP($A357,'Annual_Prices-Nominal'!$A$4:$CH$39,MATCH('Forecast-Peak_OffPeak-Nominal'!AT$3,'Annual_Prices-Nominal'!$A$3:$CH$3,0),FALSE)</f>
        <v>47.57</v>
      </c>
      <c r="AU357" s="38">
        <f>VLOOKUP($A357,'Annual_Prices-Nominal'!$A$4:$CH$39,MATCH('Forecast-Peak_OffPeak-Nominal'!AU$3,'Annual_Prices-Nominal'!$A$3:$CH$3,0),FALSE)</f>
        <v>47.57</v>
      </c>
      <c r="AV357" s="38">
        <f>VLOOKUP($A357,'Annual_Prices-Nominal'!$A$4:$CH$39,MATCH('Forecast-Peak_OffPeak-Nominal'!AV$3,'Annual_Prices-Nominal'!$A$3:$CH$3,0),FALSE)</f>
        <v>0</v>
      </c>
      <c r="AX357" s="31">
        <f t="shared" si="49"/>
        <v>11.007875232774675</v>
      </c>
      <c r="AY357" s="32">
        <f t="shared" si="50"/>
        <v>11.68795885509839</v>
      </c>
      <c r="AZ357" s="32">
        <f t="shared" si="51"/>
        <v>11.867497316636852</v>
      </c>
      <c r="BA357" s="32">
        <f t="shared" si="52"/>
        <v>7.7210084033613438</v>
      </c>
      <c r="BB357" s="32">
        <f t="shared" si="53"/>
        <v>7.6588235294117641</v>
      </c>
      <c r="BC357" s="38">
        <f t="shared" si="54"/>
        <v>7.94773519163763</v>
      </c>
      <c r="BE357" s="60">
        <v>310.58464278823169</v>
      </c>
      <c r="BF357" s="38">
        <v>412.61327911119474</v>
      </c>
      <c r="BH357" s="31">
        <f>VLOOKUP($A357,'Annual_Prices-Nominal'!$A:$CA,MATCH(BH$3,'Annual_Prices-Nominal'!$A$3:$CA$3,0),0)</f>
        <v>47</v>
      </c>
      <c r="BI357" s="31">
        <f>VLOOKUP($A357,'Annual_Prices-Nominal'!$A:$CA,MATCH(BI$3,'Annual_Prices-Nominal'!$A$3:$CA$3,0),0)</f>
        <v>0</v>
      </c>
      <c r="BJ357" s="32">
        <f>VLOOKUP($A357,'Annual_Prices-Nominal'!$A:$CA,MATCH(BJ$3,'Annual_Prices-Nominal'!$A$3:$CA$3,0),0)</f>
        <v>0</v>
      </c>
      <c r="BK357" s="32">
        <f>VLOOKUP($A357,'Annual_Prices-Nominal'!$A:$CA,MATCH(BK$3,'Annual_Prices-Nominal'!$A$3:$CA$3,0),0)</f>
        <v>17.337499999999977</v>
      </c>
      <c r="BL357" s="32">
        <f>VLOOKUP($A357,'Annual_Prices-Nominal'!$A:$CA,MATCH(BL$3,'Annual_Prices-Nominal'!$A$3:$CA$3,0),0)</f>
        <v>17.337499999999977</v>
      </c>
      <c r="BM357" s="32">
        <f>VLOOKUP($A357,'Annual_Prices-Nominal'!$A:$CA,MATCH(BM$3,'Annual_Prices-Nominal'!$A$3:$CA$3,0),0)</f>
        <v>5.191785714285686</v>
      </c>
      <c r="BN357" s="32">
        <f>VLOOKUP($A357,'Annual_Prices-Nominal'!$A:$CA,MATCH(BN$3,'Annual_Prices-Nominal'!$A$3:$CA$3,0),0)</f>
        <v>5.191785714285686</v>
      </c>
      <c r="BO357" s="32">
        <f>VLOOKUP($A357,'Annual_Prices-Nominal'!$A:$CA,MATCH(BO$3,'Annual_Prices-Nominal'!$A$3:$CA$3,0),0)</f>
        <v>5.191785714285686</v>
      </c>
      <c r="BP357" s="32">
        <f>VLOOKUP($A357,'Annual_Prices-Nominal'!$A:$CA,MATCH(BP$3,'Annual_Prices-Nominal'!$A$3:$CA$3,0),0)</f>
        <v>5.191785714285686</v>
      </c>
      <c r="BQ357" s="32">
        <f>VLOOKUP($A357,'Annual_Prices-Nominal'!$A:$CA,MATCH(BQ$3,'Annual_Prices-Nominal'!$A$3:$CA$3,0),0)</f>
        <v>17.337499999999977</v>
      </c>
      <c r="BR357" s="32">
        <f>VLOOKUP($A357,'Annual_Prices-Nominal'!$A:$CA,MATCH(BR$3,'Annual_Prices-Nominal'!$A$3:$CA$3,0),0)</f>
        <v>27.752500000000055</v>
      </c>
      <c r="BS357" s="32">
        <f>VLOOKUP($A357,'Annual_Prices-Nominal'!$A:$CA,MATCH(BS$3,'Annual_Prices-Nominal'!$A$3:$CA$3,0),0)</f>
        <v>26</v>
      </c>
      <c r="BT357" s="32">
        <f>VLOOKUP($A357,'Annual_Prices-Nominal'!$A:$CA,MATCH(BT$3,'Annual_Prices-Nominal'!$A$3:$CA$3,0),0)</f>
        <v>20.808214285714257</v>
      </c>
      <c r="BU357" s="32">
        <f>VLOOKUP($A357,'Annual_Prices-Nominal'!$A:$CA,MATCH(BU$3,'Annual_Prices-Nominal'!$A$3:$CA$3,0),0)</f>
        <v>20.808214285714257</v>
      </c>
      <c r="BV357" s="32">
        <f>VLOOKUP($A357,'Annual_Prices-Nominal'!$A:$CA,MATCH(BV$3,'Annual_Prices-Nominal'!$A$3:$CA$3,0),0)</f>
        <v>20.808214285714257</v>
      </c>
      <c r="BW357" s="32">
        <f>VLOOKUP($A357,'Annual_Prices-Nominal'!$A:$CA,MATCH(BW$3,'Annual_Prices-Nominal'!$A$3:$CA$3,0),0)</f>
        <v>20.999999999999773</v>
      </c>
      <c r="BX357" s="32">
        <f>VLOOKUP($A357,'Annual_Prices-Nominal'!$A:$CA,MATCH(BX$3,'Annual_Prices-Nominal'!$A$3:$CA$3,0),0)</f>
        <v>0</v>
      </c>
      <c r="BY357" s="32">
        <f>VLOOKUP($A357,'Annual_Prices-Nominal'!$A:$CA,MATCH(BY$3,'Annual_Prices-Nominal'!$A$3:$CA$3,0),0)</f>
        <v>5.191785714285686</v>
      </c>
      <c r="BZ357" s="32">
        <f>VLOOKUP($A357,'Annual_Prices-Nominal'!$A:$CA,MATCH(BZ$3,'Annual_Prices-Nominal'!$A$3:$CA$3,0),0)</f>
        <v>5.191785714285686</v>
      </c>
      <c r="CA357" s="32">
        <f>VLOOKUP($A357,'Annual_Prices-Nominal'!$A:$CA,MATCH(CA$3,'Annual_Prices-Nominal'!$A$3:$CA$3,0),0)</f>
        <v>5.1937044285714364</v>
      </c>
      <c r="CB357" s="38">
        <f>VLOOKUP($A357,'Annual_Prices-Nominal'!$A:$CA,MATCH(CB$3,'Annual_Prices-Nominal'!$A$3:$CA$3,0),0)</f>
        <v>0</v>
      </c>
      <c r="CD357" s="39">
        <f>VLOOKUP($A357,GDP!$A$8:$D$50,3,0)</f>
        <v>2.0074917202227281E-2</v>
      </c>
    </row>
    <row r="358" spans="1:82" ht="14.4" x14ac:dyDescent="0.3">
      <c r="A358" s="23">
        <f t="shared" si="48"/>
        <v>2052</v>
      </c>
      <c r="B358" s="27">
        <f t="shared" si="47"/>
        <v>55701</v>
      </c>
      <c r="C358" s="31">
        <v>68.038970000000006</v>
      </c>
      <c r="D358" s="32">
        <v>56.912709999999997</v>
      </c>
      <c r="E358" s="32">
        <v>74.60566</v>
      </c>
      <c r="F358" s="32">
        <v>62.595790000000001</v>
      </c>
      <c r="G358" s="32">
        <v>75.934330000000003</v>
      </c>
      <c r="H358" s="32">
        <v>62.933430000000001</v>
      </c>
      <c r="I358" s="32">
        <v>46.06</v>
      </c>
      <c r="J358" s="32">
        <v>45.4</v>
      </c>
      <c r="K358" s="32">
        <v>45.34</v>
      </c>
      <c r="L358" s="32">
        <v>45.1</v>
      </c>
      <c r="M358" s="32">
        <v>45.33</v>
      </c>
      <c r="N358" s="32">
        <v>45.12</v>
      </c>
      <c r="P358" s="32">
        <f>VLOOKUP($A358,'Annual_Prices-Nominal'!$A$4:$X$39,MATCH('Forecast-Peak_OffPeak-Nominal'!P$3,'Annual_Prices-Nominal'!$A$3:$X$3,0),FALSE)</f>
        <v>179.34299999999999</v>
      </c>
      <c r="Q358" s="32">
        <f>VLOOKUP($A358,'Annual_Prices-Nominal'!$A$4:$X$39,MATCH('Forecast-Peak_OffPeak-Nominal'!Q$3,'Annual_Prices-Nominal'!$A$3:$X$3,0),FALSE)</f>
        <v>180.86223200000001</v>
      </c>
      <c r="R358" s="32">
        <f>VLOOKUP($A358,'Annual_Prices-Nominal'!$A$4:$X$39,MATCH('Forecast-Peak_OffPeak-Nominal'!R$3,'Annual_Prices-Nominal'!$A$3:$X$3,0),FALSE)</f>
        <v>177.71135900000002</v>
      </c>
      <c r="S358" s="32">
        <f>VLOOKUP($A358,'Annual_Prices-Nominal'!$A$4:$X$39,MATCH('Forecast-Peak_OffPeak-Nominal'!S$3,'Annual_Prices-Nominal'!$A$3:$X$3,0),FALSE)</f>
        <v>176.71411300000003</v>
      </c>
      <c r="T358" s="32">
        <f>VLOOKUP($A358,'Annual_Prices-Nominal'!$A$4:$X$39,MATCH('Forecast-Peak_OffPeak-Nominal'!T$3,'Annual_Prices-Nominal'!$A$3:$X$3,0),FALSE)</f>
        <v>68.605465622634625</v>
      </c>
      <c r="U358" s="32">
        <f>VLOOKUP($A358,'Annual_Prices-Nominal'!$A$4:$X$39,MATCH('Forecast-Peak_OffPeak-Nominal'!U$3,'Annual_Prices-Nominal'!$A$3:$X$3,0),FALSE)</f>
        <v>88.022873000000004</v>
      </c>
      <c r="V358" s="32">
        <f>VLOOKUP($A358,'Annual_Prices-Nominal'!$A$4:$X$39,MATCH('Forecast-Peak_OffPeak-Nominal'!V$3,'Annual_Prices-Nominal'!$A$3:$X$3,0),FALSE)</f>
        <v>68.699241870608702</v>
      </c>
      <c r="W358" s="32">
        <f>VLOOKUP($A358,'Annual_Prices-Nominal'!$A$4:$X$39,MATCH('Forecast-Peak_OffPeak-Nominal'!W$3,'Annual_Prices-Nominal'!$A$3:$X$3,0),FALSE)</f>
        <v>30.500875000000001</v>
      </c>
      <c r="X358" s="32">
        <f>VLOOKUP($A358,'Annual_Prices-Nominal'!$A$4:$X$39,MATCH('Forecast-Peak_OffPeak-Nominal'!X$3,'Annual_Prices-Nominal'!$A$3:$X$3,0),FALSE)</f>
        <v>26.183012000000002</v>
      </c>
      <c r="Y358" s="38">
        <f>VLOOKUP($A358,'Annual_Prices-Nominal'!$A$4:$X$39,MATCH('Forecast-Peak_OffPeak-Nominal'!Y$3,'Annual_Prices-Nominal'!$A$3:$X$3,0),FALSE)</f>
        <v>62.929789029787237</v>
      </c>
      <c r="AA358" s="31">
        <v>5.95</v>
      </c>
      <c r="AB358" s="32">
        <v>5.27</v>
      </c>
      <c r="AC358" s="32">
        <v>5.56</v>
      </c>
      <c r="AD358" s="32">
        <v>5.65</v>
      </c>
      <c r="AE358" s="32">
        <v>5.93</v>
      </c>
      <c r="AF358" s="32">
        <v>5.36</v>
      </c>
      <c r="AG358" s="38">
        <f t="shared" si="55"/>
        <v>0.52763317008771959</v>
      </c>
      <c r="AI358" s="32">
        <v>10.986340937301126</v>
      </c>
      <c r="AJ358" s="38">
        <v>6.502008474136538</v>
      </c>
      <c r="AL358" s="33">
        <v>0.94805247391731828</v>
      </c>
      <c r="AM358" s="33">
        <v>1.2051572545110911</v>
      </c>
      <c r="AO358" s="34">
        <f>VLOOKUP($A358,'Annual_Prices-Nominal'!$A$4:$CH$39,MATCH('Forecast-Peak_OffPeak-Nominal'!AO$3,'Annual_Prices-Nominal'!$A$3:$CH$3,0),FALSE)</f>
        <v>2</v>
      </c>
      <c r="AP358" s="35">
        <f>VLOOKUP($A358,'Annual_Prices-Nominal'!$A$4:$CH$39,MATCH('Forecast-Peak_OffPeak-Nominal'!AP$3,'Annual_Prices-Nominal'!$A$3:$CH$3,0),FALSE)</f>
        <v>2</v>
      </c>
      <c r="AQ358" s="36">
        <f>IF(AND(MONTH($B358)&gt;=5,MONTH($B358)&lt;=9),VLOOKUP($A358,'Annual_Prices-Nominal'!$A$1:$AQ$39,MATCH('Forecast-Peak_OffPeak-Nominal'!AQ$2,'Annual_Prices-Nominal'!$A$2:$AQ$2,0),FALSE),0)</f>
        <v>365</v>
      </c>
      <c r="AR358" s="37">
        <f>IF(AND(MONTH($B358)&gt;=5,MONTH($B358)&lt;=9),VLOOKUP($A358,'Annual_Prices-Nominal'!$A$1:$AQ$39,MATCH('Forecast-Peak_OffPeak-Nominal'!AR$2,'Annual_Prices-Nominal'!$A$2:$AQ$2,0),FALSE),0)</f>
        <v>2500</v>
      </c>
      <c r="AT358" s="83">
        <f>VLOOKUP($A358,'Annual_Prices-Nominal'!$A$4:$CH$39,MATCH('Forecast-Peak_OffPeak-Nominal'!AT$3,'Annual_Prices-Nominal'!$A$3:$CH$3,0),FALSE)</f>
        <v>47.57</v>
      </c>
      <c r="AU358" s="38">
        <f>VLOOKUP($A358,'Annual_Prices-Nominal'!$A$4:$CH$39,MATCH('Forecast-Peak_OffPeak-Nominal'!AU$3,'Annual_Prices-Nominal'!$A$3:$CH$3,0),FALSE)</f>
        <v>47.57</v>
      </c>
      <c r="AV358" s="38">
        <f>VLOOKUP($A358,'Annual_Prices-Nominal'!$A$4:$CH$39,MATCH('Forecast-Peak_OffPeak-Nominal'!AV$3,'Annual_Prices-Nominal'!$A$3:$CH$3,0),FALSE)</f>
        <v>0</v>
      </c>
      <c r="AX358" s="31">
        <f t="shared" si="49"/>
        <v>12.910620493358635</v>
      </c>
      <c r="AY358" s="32">
        <f t="shared" si="50"/>
        <v>13.918966417910447</v>
      </c>
      <c r="AZ358" s="32">
        <f t="shared" si="51"/>
        <v>14.166852611940298</v>
      </c>
      <c r="BA358" s="32">
        <f t="shared" si="52"/>
        <v>7.7672849915682978</v>
      </c>
      <c r="BB358" s="32">
        <f t="shared" si="53"/>
        <v>7.6458684654300182</v>
      </c>
      <c r="BC358" s="38">
        <f t="shared" si="54"/>
        <v>8.023008849557522</v>
      </c>
      <c r="BE358" s="60">
        <v>310.58464278823169</v>
      </c>
      <c r="BF358" s="38">
        <v>412.61327911119474</v>
      </c>
      <c r="BH358" s="31">
        <f>VLOOKUP($A358,'Annual_Prices-Nominal'!$A:$CA,MATCH(BH$3,'Annual_Prices-Nominal'!$A$3:$CA$3,0),0)</f>
        <v>47</v>
      </c>
      <c r="BI358" s="31">
        <f>VLOOKUP($A358,'Annual_Prices-Nominal'!$A:$CA,MATCH(BI$3,'Annual_Prices-Nominal'!$A$3:$CA$3,0),0)</f>
        <v>0</v>
      </c>
      <c r="BJ358" s="32">
        <f>VLOOKUP($A358,'Annual_Prices-Nominal'!$A:$CA,MATCH(BJ$3,'Annual_Prices-Nominal'!$A$3:$CA$3,0),0)</f>
        <v>0</v>
      </c>
      <c r="BK358" s="32">
        <f>VLOOKUP($A358,'Annual_Prices-Nominal'!$A:$CA,MATCH(BK$3,'Annual_Prices-Nominal'!$A$3:$CA$3,0),0)</f>
        <v>17.337499999999977</v>
      </c>
      <c r="BL358" s="32">
        <f>VLOOKUP($A358,'Annual_Prices-Nominal'!$A:$CA,MATCH(BL$3,'Annual_Prices-Nominal'!$A$3:$CA$3,0),0)</f>
        <v>17.337499999999977</v>
      </c>
      <c r="BM358" s="32">
        <f>VLOOKUP($A358,'Annual_Prices-Nominal'!$A:$CA,MATCH(BM$3,'Annual_Prices-Nominal'!$A$3:$CA$3,0),0)</f>
        <v>5.191785714285686</v>
      </c>
      <c r="BN358" s="32">
        <f>VLOOKUP($A358,'Annual_Prices-Nominal'!$A:$CA,MATCH(BN$3,'Annual_Prices-Nominal'!$A$3:$CA$3,0),0)</f>
        <v>5.191785714285686</v>
      </c>
      <c r="BO358" s="32">
        <f>VLOOKUP($A358,'Annual_Prices-Nominal'!$A:$CA,MATCH(BO$3,'Annual_Prices-Nominal'!$A$3:$CA$3,0),0)</f>
        <v>5.191785714285686</v>
      </c>
      <c r="BP358" s="32">
        <f>VLOOKUP($A358,'Annual_Prices-Nominal'!$A:$CA,MATCH(BP$3,'Annual_Prices-Nominal'!$A$3:$CA$3,0),0)</f>
        <v>5.191785714285686</v>
      </c>
      <c r="BQ358" s="32">
        <f>VLOOKUP($A358,'Annual_Prices-Nominal'!$A:$CA,MATCH(BQ$3,'Annual_Prices-Nominal'!$A$3:$CA$3,0),0)</f>
        <v>17.337499999999977</v>
      </c>
      <c r="BR358" s="32">
        <f>VLOOKUP($A358,'Annual_Prices-Nominal'!$A:$CA,MATCH(BR$3,'Annual_Prices-Nominal'!$A$3:$CA$3,0),0)</f>
        <v>27.752500000000055</v>
      </c>
      <c r="BS358" s="32">
        <f>VLOOKUP($A358,'Annual_Prices-Nominal'!$A:$CA,MATCH(BS$3,'Annual_Prices-Nominal'!$A$3:$CA$3,0),0)</f>
        <v>26</v>
      </c>
      <c r="BT358" s="32">
        <f>VLOOKUP($A358,'Annual_Prices-Nominal'!$A:$CA,MATCH(BT$3,'Annual_Prices-Nominal'!$A$3:$CA$3,0),0)</f>
        <v>20.808214285714257</v>
      </c>
      <c r="BU358" s="32">
        <f>VLOOKUP($A358,'Annual_Prices-Nominal'!$A:$CA,MATCH(BU$3,'Annual_Prices-Nominal'!$A$3:$CA$3,0),0)</f>
        <v>20.808214285714257</v>
      </c>
      <c r="BV358" s="32">
        <f>VLOOKUP($A358,'Annual_Prices-Nominal'!$A:$CA,MATCH(BV$3,'Annual_Prices-Nominal'!$A$3:$CA$3,0),0)</f>
        <v>20.808214285714257</v>
      </c>
      <c r="BW358" s="32">
        <f>VLOOKUP($A358,'Annual_Prices-Nominal'!$A:$CA,MATCH(BW$3,'Annual_Prices-Nominal'!$A$3:$CA$3,0),0)</f>
        <v>20.999999999999773</v>
      </c>
      <c r="BX358" s="32">
        <f>VLOOKUP($A358,'Annual_Prices-Nominal'!$A:$CA,MATCH(BX$3,'Annual_Prices-Nominal'!$A$3:$CA$3,0),0)</f>
        <v>0</v>
      </c>
      <c r="BY358" s="32">
        <f>VLOOKUP($A358,'Annual_Prices-Nominal'!$A:$CA,MATCH(BY$3,'Annual_Prices-Nominal'!$A$3:$CA$3,0),0)</f>
        <v>5.191785714285686</v>
      </c>
      <c r="BZ358" s="32">
        <f>VLOOKUP($A358,'Annual_Prices-Nominal'!$A:$CA,MATCH(BZ$3,'Annual_Prices-Nominal'!$A$3:$CA$3,0),0)</f>
        <v>5.191785714285686</v>
      </c>
      <c r="CA358" s="32">
        <f>VLOOKUP($A358,'Annual_Prices-Nominal'!$A:$CA,MATCH(CA$3,'Annual_Prices-Nominal'!$A$3:$CA$3,0),0)</f>
        <v>5.1937044285714364</v>
      </c>
      <c r="CB358" s="38">
        <f>VLOOKUP($A358,'Annual_Prices-Nominal'!$A:$CA,MATCH(CB$3,'Annual_Prices-Nominal'!$A$3:$CA$3,0),0)</f>
        <v>0</v>
      </c>
      <c r="CD358" s="39">
        <f>VLOOKUP($A358,GDP!$A$8:$D$50,3,0)</f>
        <v>2.0074917202227281E-2</v>
      </c>
    </row>
    <row r="359" spans="1:82" ht="14.4" x14ac:dyDescent="0.3">
      <c r="A359" s="23">
        <f t="shared" si="48"/>
        <v>2052</v>
      </c>
      <c r="B359" s="27">
        <f t="shared" si="47"/>
        <v>55732</v>
      </c>
      <c r="C359" s="31">
        <v>62.734360000000002</v>
      </c>
      <c r="D359" s="32">
        <v>53.343229999999998</v>
      </c>
      <c r="E359" s="32">
        <v>64.551810000000003</v>
      </c>
      <c r="F359" s="32">
        <v>57.621839999999999</v>
      </c>
      <c r="G359" s="32">
        <v>66.302120000000002</v>
      </c>
      <c r="H359" s="32">
        <v>58.05818</v>
      </c>
      <c r="I359" s="32">
        <v>44.98</v>
      </c>
      <c r="J359" s="32">
        <v>44.67</v>
      </c>
      <c r="K359" s="32">
        <v>44.16</v>
      </c>
      <c r="L359" s="32">
        <v>44.15</v>
      </c>
      <c r="M359" s="32">
        <v>44.91</v>
      </c>
      <c r="N359" s="32">
        <v>44.95</v>
      </c>
      <c r="P359" s="32">
        <f>VLOOKUP($A359,'Annual_Prices-Nominal'!$A$4:$X$39,MATCH('Forecast-Peak_OffPeak-Nominal'!P$3,'Annual_Prices-Nominal'!$A$3:$X$3,0),FALSE)</f>
        <v>179.34299999999999</v>
      </c>
      <c r="Q359" s="32">
        <f>VLOOKUP($A359,'Annual_Prices-Nominal'!$A$4:$X$39,MATCH('Forecast-Peak_OffPeak-Nominal'!Q$3,'Annual_Prices-Nominal'!$A$3:$X$3,0),FALSE)</f>
        <v>180.86223200000001</v>
      </c>
      <c r="R359" s="32">
        <f>VLOOKUP($A359,'Annual_Prices-Nominal'!$A$4:$X$39,MATCH('Forecast-Peak_OffPeak-Nominal'!R$3,'Annual_Prices-Nominal'!$A$3:$X$3,0),FALSE)</f>
        <v>177.71135900000002</v>
      </c>
      <c r="S359" s="32">
        <f>VLOOKUP($A359,'Annual_Prices-Nominal'!$A$4:$X$39,MATCH('Forecast-Peak_OffPeak-Nominal'!S$3,'Annual_Prices-Nominal'!$A$3:$X$3,0),FALSE)</f>
        <v>176.71411300000003</v>
      </c>
      <c r="T359" s="32">
        <f>VLOOKUP($A359,'Annual_Prices-Nominal'!$A$4:$X$39,MATCH('Forecast-Peak_OffPeak-Nominal'!T$3,'Annual_Prices-Nominal'!$A$3:$X$3,0),FALSE)</f>
        <v>68.605465622634625</v>
      </c>
      <c r="U359" s="32">
        <f>VLOOKUP($A359,'Annual_Prices-Nominal'!$A$4:$X$39,MATCH('Forecast-Peak_OffPeak-Nominal'!U$3,'Annual_Prices-Nominal'!$A$3:$X$3,0),FALSE)</f>
        <v>88.022873000000004</v>
      </c>
      <c r="V359" s="32">
        <f>VLOOKUP($A359,'Annual_Prices-Nominal'!$A$4:$X$39,MATCH('Forecast-Peak_OffPeak-Nominal'!V$3,'Annual_Prices-Nominal'!$A$3:$X$3,0),FALSE)</f>
        <v>68.699241870608702</v>
      </c>
      <c r="W359" s="32">
        <f>VLOOKUP($A359,'Annual_Prices-Nominal'!$A$4:$X$39,MATCH('Forecast-Peak_OffPeak-Nominal'!W$3,'Annual_Prices-Nominal'!$A$3:$X$3,0),FALSE)</f>
        <v>30.500875000000001</v>
      </c>
      <c r="X359" s="32">
        <f>VLOOKUP($A359,'Annual_Prices-Nominal'!$A$4:$X$39,MATCH('Forecast-Peak_OffPeak-Nominal'!X$3,'Annual_Prices-Nominal'!$A$3:$X$3,0),FALSE)</f>
        <v>26.183012000000002</v>
      </c>
      <c r="Y359" s="38">
        <f>VLOOKUP($A359,'Annual_Prices-Nominal'!$A$4:$X$39,MATCH('Forecast-Peak_OffPeak-Nominal'!Y$3,'Annual_Prices-Nominal'!$A$3:$X$3,0),FALSE)</f>
        <v>62.929789029787237</v>
      </c>
      <c r="AA359" s="31">
        <v>5.87</v>
      </c>
      <c r="AB359" s="32">
        <v>5.48</v>
      </c>
      <c r="AC359" s="32">
        <v>5.45</v>
      </c>
      <c r="AD359" s="32">
        <v>5.86</v>
      </c>
      <c r="AE359" s="32">
        <v>5.87</v>
      </c>
      <c r="AF359" s="32">
        <v>5.6</v>
      </c>
      <c r="AG359" s="38">
        <f t="shared" si="55"/>
        <v>0.52763317008771959</v>
      </c>
      <c r="AI359" s="32">
        <v>10.908929115527746</v>
      </c>
      <c r="AJ359" s="38">
        <v>6.4245966523631584</v>
      </c>
      <c r="AL359" s="33">
        <v>0.95802760117612218</v>
      </c>
      <c r="AM359" s="33">
        <v>1.2151323817698951</v>
      </c>
      <c r="AO359" s="34">
        <f>VLOOKUP($A359,'Annual_Prices-Nominal'!$A$4:$CH$39,MATCH('Forecast-Peak_OffPeak-Nominal'!AO$3,'Annual_Prices-Nominal'!$A$3:$CH$3,0),FALSE)</f>
        <v>2</v>
      </c>
      <c r="AP359" s="35">
        <f>VLOOKUP($A359,'Annual_Prices-Nominal'!$A$4:$CH$39,MATCH('Forecast-Peak_OffPeak-Nominal'!AP$3,'Annual_Prices-Nominal'!$A$3:$CH$3,0),FALSE)</f>
        <v>2</v>
      </c>
      <c r="AQ359" s="36">
        <f>IF(AND(MONTH($B359)&gt;=5,MONTH($B359)&lt;=9),VLOOKUP($A359,'Annual_Prices-Nominal'!$A$1:$AQ$39,MATCH('Forecast-Peak_OffPeak-Nominal'!AQ$2,'Annual_Prices-Nominal'!$A$2:$AQ$2,0),FALSE),0)</f>
        <v>365</v>
      </c>
      <c r="AR359" s="37">
        <f>IF(AND(MONTH($B359)&gt;=5,MONTH($B359)&lt;=9),VLOOKUP($A359,'Annual_Prices-Nominal'!$A$1:$AQ$39,MATCH('Forecast-Peak_OffPeak-Nominal'!AR$2,'Annual_Prices-Nominal'!$A$2:$AQ$2,0),FALSE),0)</f>
        <v>2500</v>
      </c>
      <c r="AT359" s="83">
        <f>VLOOKUP($A359,'Annual_Prices-Nominal'!$A$4:$CH$39,MATCH('Forecast-Peak_OffPeak-Nominal'!AT$3,'Annual_Prices-Nominal'!$A$3:$CH$3,0),FALSE)</f>
        <v>47.57</v>
      </c>
      <c r="AU359" s="38">
        <f>VLOOKUP($A359,'Annual_Prices-Nominal'!$A$4:$CH$39,MATCH('Forecast-Peak_OffPeak-Nominal'!AU$3,'Annual_Prices-Nominal'!$A$3:$CH$3,0),FALSE)</f>
        <v>47.57</v>
      </c>
      <c r="AV359" s="38">
        <f>VLOOKUP($A359,'Annual_Prices-Nominal'!$A$4:$CH$39,MATCH('Forecast-Peak_OffPeak-Nominal'!AV$3,'Annual_Prices-Nominal'!$A$3:$CH$3,0),FALSE)</f>
        <v>0</v>
      </c>
      <c r="AX359" s="31">
        <f t="shared" si="49"/>
        <v>11.447875912408758</v>
      </c>
      <c r="AY359" s="32">
        <f t="shared" si="50"/>
        <v>11.52710892857143</v>
      </c>
      <c r="AZ359" s="32">
        <f t="shared" si="51"/>
        <v>11.839664285714287</v>
      </c>
      <c r="BA359" s="32">
        <f t="shared" si="52"/>
        <v>7.6626916524701869</v>
      </c>
      <c r="BB359" s="32">
        <f t="shared" si="53"/>
        <v>7.5229982964224869</v>
      </c>
      <c r="BC359" s="38">
        <f t="shared" si="54"/>
        <v>7.6638225255972685</v>
      </c>
      <c r="BE359" s="60">
        <v>310.58464278823169</v>
      </c>
      <c r="BF359" s="38">
        <v>412.61327911119474</v>
      </c>
      <c r="BH359" s="31">
        <f>VLOOKUP($A359,'Annual_Prices-Nominal'!$A:$CA,MATCH(BH$3,'Annual_Prices-Nominal'!$A$3:$CA$3,0),0)</f>
        <v>47</v>
      </c>
      <c r="BI359" s="31">
        <f>VLOOKUP($A359,'Annual_Prices-Nominal'!$A:$CA,MATCH(BI$3,'Annual_Prices-Nominal'!$A$3:$CA$3,0),0)</f>
        <v>0</v>
      </c>
      <c r="BJ359" s="32">
        <f>VLOOKUP($A359,'Annual_Prices-Nominal'!$A:$CA,MATCH(BJ$3,'Annual_Prices-Nominal'!$A$3:$CA$3,0),0)</f>
        <v>0</v>
      </c>
      <c r="BK359" s="32">
        <f>VLOOKUP($A359,'Annual_Prices-Nominal'!$A:$CA,MATCH(BK$3,'Annual_Prices-Nominal'!$A$3:$CA$3,0),0)</f>
        <v>17.337499999999977</v>
      </c>
      <c r="BL359" s="32">
        <f>VLOOKUP($A359,'Annual_Prices-Nominal'!$A:$CA,MATCH(BL$3,'Annual_Prices-Nominal'!$A$3:$CA$3,0),0)</f>
        <v>17.337499999999977</v>
      </c>
      <c r="BM359" s="32">
        <f>VLOOKUP($A359,'Annual_Prices-Nominal'!$A:$CA,MATCH(BM$3,'Annual_Prices-Nominal'!$A$3:$CA$3,0),0)</f>
        <v>5.191785714285686</v>
      </c>
      <c r="BN359" s="32">
        <f>VLOOKUP($A359,'Annual_Prices-Nominal'!$A:$CA,MATCH(BN$3,'Annual_Prices-Nominal'!$A$3:$CA$3,0),0)</f>
        <v>5.191785714285686</v>
      </c>
      <c r="BO359" s="32">
        <f>VLOOKUP($A359,'Annual_Prices-Nominal'!$A:$CA,MATCH(BO$3,'Annual_Prices-Nominal'!$A$3:$CA$3,0),0)</f>
        <v>5.191785714285686</v>
      </c>
      <c r="BP359" s="32">
        <f>VLOOKUP($A359,'Annual_Prices-Nominal'!$A:$CA,MATCH(BP$3,'Annual_Prices-Nominal'!$A$3:$CA$3,0),0)</f>
        <v>5.191785714285686</v>
      </c>
      <c r="BQ359" s="32">
        <f>VLOOKUP($A359,'Annual_Prices-Nominal'!$A:$CA,MATCH(BQ$3,'Annual_Prices-Nominal'!$A$3:$CA$3,0),0)</f>
        <v>17.337499999999977</v>
      </c>
      <c r="BR359" s="32">
        <f>VLOOKUP($A359,'Annual_Prices-Nominal'!$A:$CA,MATCH(BR$3,'Annual_Prices-Nominal'!$A$3:$CA$3,0),0)</f>
        <v>27.752500000000055</v>
      </c>
      <c r="BS359" s="32">
        <f>VLOOKUP($A359,'Annual_Prices-Nominal'!$A:$CA,MATCH(BS$3,'Annual_Prices-Nominal'!$A$3:$CA$3,0),0)</f>
        <v>26</v>
      </c>
      <c r="BT359" s="32">
        <f>VLOOKUP($A359,'Annual_Prices-Nominal'!$A:$CA,MATCH(BT$3,'Annual_Prices-Nominal'!$A$3:$CA$3,0),0)</f>
        <v>20.808214285714257</v>
      </c>
      <c r="BU359" s="32">
        <f>VLOOKUP($A359,'Annual_Prices-Nominal'!$A:$CA,MATCH(BU$3,'Annual_Prices-Nominal'!$A$3:$CA$3,0),0)</f>
        <v>20.808214285714257</v>
      </c>
      <c r="BV359" s="32">
        <f>VLOOKUP($A359,'Annual_Prices-Nominal'!$A:$CA,MATCH(BV$3,'Annual_Prices-Nominal'!$A$3:$CA$3,0),0)</f>
        <v>20.808214285714257</v>
      </c>
      <c r="BW359" s="32">
        <f>VLOOKUP($A359,'Annual_Prices-Nominal'!$A:$CA,MATCH(BW$3,'Annual_Prices-Nominal'!$A$3:$CA$3,0),0)</f>
        <v>20.999999999999773</v>
      </c>
      <c r="BX359" s="32">
        <f>VLOOKUP($A359,'Annual_Prices-Nominal'!$A:$CA,MATCH(BX$3,'Annual_Prices-Nominal'!$A$3:$CA$3,0),0)</f>
        <v>0</v>
      </c>
      <c r="BY359" s="32">
        <f>VLOOKUP($A359,'Annual_Prices-Nominal'!$A:$CA,MATCH(BY$3,'Annual_Prices-Nominal'!$A$3:$CA$3,0),0)</f>
        <v>5.191785714285686</v>
      </c>
      <c r="BZ359" s="32">
        <f>VLOOKUP($A359,'Annual_Prices-Nominal'!$A:$CA,MATCH(BZ$3,'Annual_Prices-Nominal'!$A$3:$CA$3,0),0)</f>
        <v>5.191785714285686</v>
      </c>
      <c r="CA359" s="32">
        <f>VLOOKUP($A359,'Annual_Prices-Nominal'!$A:$CA,MATCH(CA$3,'Annual_Prices-Nominal'!$A$3:$CA$3,0),0)</f>
        <v>5.1937044285714364</v>
      </c>
      <c r="CB359" s="38">
        <f>VLOOKUP($A359,'Annual_Prices-Nominal'!$A:$CA,MATCH(CB$3,'Annual_Prices-Nominal'!$A$3:$CA$3,0),0)</f>
        <v>0</v>
      </c>
      <c r="CD359" s="39">
        <f>VLOOKUP($A359,GDP!$A$8:$D$50,3,0)</f>
        <v>2.0074917202227281E-2</v>
      </c>
    </row>
    <row r="360" spans="1:82" ht="14.4" x14ac:dyDescent="0.3">
      <c r="A360" s="23">
        <f t="shared" si="48"/>
        <v>2052</v>
      </c>
      <c r="B360" s="27">
        <f t="shared" si="47"/>
        <v>55763</v>
      </c>
      <c r="C360" s="31">
        <v>56.517809999999997</v>
      </c>
      <c r="D360" s="32">
        <v>50.25705</v>
      </c>
      <c r="E360" s="32">
        <v>62.203749999999999</v>
      </c>
      <c r="F360" s="32">
        <v>53.193820000000002</v>
      </c>
      <c r="G360" s="32">
        <v>62.750070000000001</v>
      </c>
      <c r="H360" s="32">
        <v>52.150939999999999</v>
      </c>
      <c r="I360" s="32">
        <v>47.01</v>
      </c>
      <c r="J360" s="32">
        <v>44.92</v>
      </c>
      <c r="K360" s="32">
        <v>46.49</v>
      </c>
      <c r="L360" s="32">
        <v>44.64</v>
      </c>
      <c r="M360" s="32">
        <v>46.83</v>
      </c>
      <c r="N360" s="32">
        <v>44.84</v>
      </c>
      <c r="P360" s="32">
        <f>VLOOKUP($A360,'Annual_Prices-Nominal'!$A$4:$X$39,MATCH('Forecast-Peak_OffPeak-Nominal'!P$3,'Annual_Prices-Nominal'!$A$3:$X$3,0),FALSE)</f>
        <v>179.34299999999999</v>
      </c>
      <c r="Q360" s="32">
        <f>VLOOKUP($A360,'Annual_Prices-Nominal'!$A$4:$X$39,MATCH('Forecast-Peak_OffPeak-Nominal'!Q$3,'Annual_Prices-Nominal'!$A$3:$X$3,0),FALSE)</f>
        <v>180.86223200000001</v>
      </c>
      <c r="R360" s="32">
        <f>VLOOKUP($A360,'Annual_Prices-Nominal'!$A$4:$X$39,MATCH('Forecast-Peak_OffPeak-Nominal'!R$3,'Annual_Prices-Nominal'!$A$3:$X$3,0),FALSE)</f>
        <v>177.71135900000002</v>
      </c>
      <c r="S360" s="32">
        <f>VLOOKUP($A360,'Annual_Prices-Nominal'!$A$4:$X$39,MATCH('Forecast-Peak_OffPeak-Nominal'!S$3,'Annual_Prices-Nominal'!$A$3:$X$3,0),FALSE)</f>
        <v>176.71411300000003</v>
      </c>
      <c r="T360" s="32">
        <f>VLOOKUP($A360,'Annual_Prices-Nominal'!$A$4:$X$39,MATCH('Forecast-Peak_OffPeak-Nominal'!T$3,'Annual_Prices-Nominal'!$A$3:$X$3,0),FALSE)</f>
        <v>68.605465622634625</v>
      </c>
      <c r="U360" s="32">
        <f>VLOOKUP($A360,'Annual_Prices-Nominal'!$A$4:$X$39,MATCH('Forecast-Peak_OffPeak-Nominal'!U$3,'Annual_Prices-Nominal'!$A$3:$X$3,0),FALSE)</f>
        <v>88.022873000000004</v>
      </c>
      <c r="V360" s="32">
        <f>VLOOKUP($A360,'Annual_Prices-Nominal'!$A$4:$X$39,MATCH('Forecast-Peak_OffPeak-Nominal'!V$3,'Annual_Prices-Nominal'!$A$3:$X$3,0),FALSE)</f>
        <v>68.699241870608702</v>
      </c>
      <c r="W360" s="32">
        <f>VLOOKUP($A360,'Annual_Prices-Nominal'!$A$4:$X$39,MATCH('Forecast-Peak_OffPeak-Nominal'!W$3,'Annual_Prices-Nominal'!$A$3:$X$3,0),FALSE)</f>
        <v>30.500875000000001</v>
      </c>
      <c r="X360" s="32">
        <f>VLOOKUP($A360,'Annual_Prices-Nominal'!$A$4:$X$39,MATCH('Forecast-Peak_OffPeak-Nominal'!X$3,'Annual_Prices-Nominal'!$A$3:$X$3,0),FALSE)</f>
        <v>26.183012000000002</v>
      </c>
      <c r="Y360" s="38">
        <f>VLOOKUP($A360,'Annual_Prices-Nominal'!$A$4:$X$39,MATCH('Forecast-Peak_OffPeak-Nominal'!Y$3,'Annual_Prices-Nominal'!$A$3:$X$3,0),FALSE)</f>
        <v>62.929789029787237</v>
      </c>
      <c r="AA360" s="31">
        <v>5.87</v>
      </c>
      <c r="AB360" s="32">
        <v>5.24</v>
      </c>
      <c r="AC360" s="32">
        <v>5.51</v>
      </c>
      <c r="AD360" s="32">
        <v>5.61</v>
      </c>
      <c r="AE360" s="32">
        <v>5.87</v>
      </c>
      <c r="AF360" s="32">
        <v>5.37</v>
      </c>
      <c r="AG360" s="38">
        <f t="shared" si="55"/>
        <v>0.52763317008771959</v>
      </c>
      <c r="AI360" s="32">
        <v>10.913143364396776</v>
      </c>
      <c r="AJ360" s="38">
        <v>6.4288109012321879</v>
      </c>
      <c r="AL360" s="33">
        <v>0.9656324737349169</v>
      </c>
      <c r="AM360" s="33">
        <v>1.2227372543286898</v>
      </c>
      <c r="AO360" s="34">
        <f>VLOOKUP($A360,'Annual_Prices-Nominal'!$A$4:$CH$39,MATCH('Forecast-Peak_OffPeak-Nominal'!AO$3,'Annual_Prices-Nominal'!$A$3:$CH$3,0),FALSE)</f>
        <v>2</v>
      </c>
      <c r="AP360" s="35">
        <f>VLOOKUP($A360,'Annual_Prices-Nominal'!$A$4:$CH$39,MATCH('Forecast-Peak_OffPeak-Nominal'!AP$3,'Annual_Prices-Nominal'!$A$3:$CH$3,0),FALSE)</f>
        <v>2</v>
      </c>
      <c r="AQ360" s="36">
        <f>IF(AND(MONTH($B360)&gt;=5,MONTH($B360)&lt;=9),VLOOKUP($A360,'Annual_Prices-Nominal'!$A$1:$AQ$39,MATCH('Forecast-Peak_OffPeak-Nominal'!AQ$2,'Annual_Prices-Nominal'!$A$2:$AQ$2,0),FALSE),0)</f>
        <v>365</v>
      </c>
      <c r="AR360" s="37">
        <f>IF(AND(MONTH($B360)&gt;=5,MONTH($B360)&lt;=9),VLOOKUP($A360,'Annual_Prices-Nominal'!$A$1:$AQ$39,MATCH('Forecast-Peak_OffPeak-Nominal'!AR$2,'Annual_Prices-Nominal'!$A$2:$AQ$2,0),FALSE),0)</f>
        <v>2500</v>
      </c>
      <c r="AT360" s="83">
        <f>VLOOKUP($A360,'Annual_Prices-Nominal'!$A$4:$CH$39,MATCH('Forecast-Peak_OffPeak-Nominal'!AT$3,'Annual_Prices-Nominal'!$A$3:$CH$3,0),FALSE)</f>
        <v>47.57</v>
      </c>
      <c r="AU360" s="38">
        <f>VLOOKUP($A360,'Annual_Prices-Nominal'!$A$4:$CH$39,MATCH('Forecast-Peak_OffPeak-Nominal'!AU$3,'Annual_Prices-Nominal'!$A$3:$CH$3,0),FALSE)</f>
        <v>47.57</v>
      </c>
      <c r="AV360" s="38">
        <f>VLOOKUP($A360,'Annual_Prices-Nominal'!$A$4:$CH$39,MATCH('Forecast-Peak_OffPeak-Nominal'!AV$3,'Annual_Prices-Nominal'!$A$3:$CH$3,0),FALSE)</f>
        <v>0</v>
      </c>
      <c r="AX360" s="31">
        <f t="shared" si="49"/>
        <v>10.785841603053434</v>
      </c>
      <c r="AY360" s="32">
        <f t="shared" si="50"/>
        <v>11.583566108007448</v>
      </c>
      <c r="AZ360" s="32">
        <f t="shared" si="51"/>
        <v>11.685301675977653</v>
      </c>
      <c r="BA360" s="32">
        <f t="shared" si="52"/>
        <v>8.0085178875638832</v>
      </c>
      <c r="BB360" s="32">
        <f t="shared" si="53"/>
        <v>7.9199318568994892</v>
      </c>
      <c r="BC360" s="38">
        <f t="shared" si="54"/>
        <v>8.3475935828877006</v>
      </c>
      <c r="BE360" s="60">
        <v>310.58464278823169</v>
      </c>
      <c r="BF360" s="38">
        <v>412.61327911119474</v>
      </c>
      <c r="BH360" s="31">
        <f>VLOOKUP($A360,'Annual_Prices-Nominal'!$A:$CA,MATCH(BH$3,'Annual_Prices-Nominal'!$A$3:$CA$3,0),0)</f>
        <v>47</v>
      </c>
      <c r="BI360" s="31">
        <f>VLOOKUP($A360,'Annual_Prices-Nominal'!$A:$CA,MATCH(BI$3,'Annual_Prices-Nominal'!$A$3:$CA$3,0),0)</f>
        <v>0</v>
      </c>
      <c r="BJ360" s="32">
        <f>VLOOKUP($A360,'Annual_Prices-Nominal'!$A:$CA,MATCH(BJ$3,'Annual_Prices-Nominal'!$A$3:$CA$3,0),0)</f>
        <v>0</v>
      </c>
      <c r="BK360" s="32">
        <f>VLOOKUP($A360,'Annual_Prices-Nominal'!$A:$CA,MATCH(BK$3,'Annual_Prices-Nominal'!$A$3:$CA$3,0),0)</f>
        <v>17.337499999999977</v>
      </c>
      <c r="BL360" s="32">
        <f>VLOOKUP($A360,'Annual_Prices-Nominal'!$A:$CA,MATCH(BL$3,'Annual_Prices-Nominal'!$A$3:$CA$3,0),0)</f>
        <v>17.337499999999977</v>
      </c>
      <c r="BM360" s="32">
        <f>VLOOKUP($A360,'Annual_Prices-Nominal'!$A:$CA,MATCH(BM$3,'Annual_Prices-Nominal'!$A$3:$CA$3,0),0)</f>
        <v>5.191785714285686</v>
      </c>
      <c r="BN360" s="32">
        <f>VLOOKUP($A360,'Annual_Prices-Nominal'!$A:$CA,MATCH(BN$3,'Annual_Prices-Nominal'!$A$3:$CA$3,0),0)</f>
        <v>5.191785714285686</v>
      </c>
      <c r="BO360" s="32">
        <f>VLOOKUP($A360,'Annual_Prices-Nominal'!$A:$CA,MATCH(BO$3,'Annual_Prices-Nominal'!$A$3:$CA$3,0),0)</f>
        <v>5.191785714285686</v>
      </c>
      <c r="BP360" s="32">
        <f>VLOOKUP($A360,'Annual_Prices-Nominal'!$A:$CA,MATCH(BP$3,'Annual_Prices-Nominal'!$A$3:$CA$3,0),0)</f>
        <v>5.191785714285686</v>
      </c>
      <c r="BQ360" s="32">
        <f>VLOOKUP($A360,'Annual_Prices-Nominal'!$A:$CA,MATCH(BQ$3,'Annual_Prices-Nominal'!$A$3:$CA$3,0),0)</f>
        <v>17.337499999999977</v>
      </c>
      <c r="BR360" s="32">
        <f>VLOOKUP($A360,'Annual_Prices-Nominal'!$A:$CA,MATCH(BR$3,'Annual_Prices-Nominal'!$A$3:$CA$3,0),0)</f>
        <v>27.752500000000055</v>
      </c>
      <c r="BS360" s="32">
        <f>VLOOKUP($A360,'Annual_Prices-Nominal'!$A:$CA,MATCH(BS$3,'Annual_Prices-Nominal'!$A$3:$CA$3,0),0)</f>
        <v>26</v>
      </c>
      <c r="BT360" s="32">
        <f>VLOOKUP($A360,'Annual_Prices-Nominal'!$A:$CA,MATCH(BT$3,'Annual_Prices-Nominal'!$A$3:$CA$3,0),0)</f>
        <v>20.808214285714257</v>
      </c>
      <c r="BU360" s="32">
        <f>VLOOKUP($A360,'Annual_Prices-Nominal'!$A:$CA,MATCH(BU$3,'Annual_Prices-Nominal'!$A$3:$CA$3,0),0)</f>
        <v>20.808214285714257</v>
      </c>
      <c r="BV360" s="32">
        <f>VLOOKUP($A360,'Annual_Prices-Nominal'!$A:$CA,MATCH(BV$3,'Annual_Prices-Nominal'!$A$3:$CA$3,0),0)</f>
        <v>20.808214285714257</v>
      </c>
      <c r="BW360" s="32">
        <f>VLOOKUP($A360,'Annual_Prices-Nominal'!$A:$CA,MATCH(BW$3,'Annual_Prices-Nominal'!$A$3:$CA$3,0),0)</f>
        <v>20.999999999999773</v>
      </c>
      <c r="BX360" s="32">
        <f>VLOOKUP($A360,'Annual_Prices-Nominal'!$A:$CA,MATCH(BX$3,'Annual_Prices-Nominal'!$A$3:$CA$3,0),0)</f>
        <v>0</v>
      </c>
      <c r="BY360" s="32">
        <f>VLOOKUP($A360,'Annual_Prices-Nominal'!$A:$CA,MATCH(BY$3,'Annual_Prices-Nominal'!$A$3:$CA$3,0),0)</f>
        <v>5.191785714285686</v>
      </c>
      <c r="BZ360" s="32">
        <f>VLOOKUP($A360,'Annual_Prices-Nominal'!$A:$CA,MATCH(BZ$3,'Annual_Prices-Nominal'!$A$3:$CA$3,0),0)</f>
        <v>5.191785714285686</v>
      </c>
      <c r="CA360" s="32">
        <f>VLOOKUP($A360,'Annual_Prices-Nominal'!$A:$CA,MATCH(CA$3,'Annual_Prices-Nominal'!$A$3:$CA$3,0),0)</f>
        <v>5.1937044285714364</v>
      </c>
      <c r="CB360" s="38">
        <f>VLOOKUP($A360,'Annual_Prices-Nominal'!$A:$CA,MATCH(CB$3,'Annual_Prices-Nominal'!$A$3:$CA$3,0),0)</f>
        <v>0</v>
      </c>
      <c r="CD360" s="39">
        <f>VLOOKUP($A360,GDP!$A$8:$D$50,3,0)</f>
        <v>2.0074917202227281E-2</v>
      </c>
    </row>
    <row r="361" spans="1:82" ht="14.4" x14ac:dyDescent="0.3">
      <c r="A361" s="23">
        <f t="shared" si="48"/>
        <v>2052</v>
      </c>
      <c r="B361" s="27">
        <f t="shared" si="47"/>
        <v>55793</v>
      </c>
      <c r="C361" s="31">
        <v>48.089239999999997</v>
      </c>
      <c r="D361" s="32">
        <v>45.875529999999998</v>
      </c>
      <c r="E361" s="32">
        <v>50.313980000000001</v>
      </c>
      <c r="F361" s="32">
        <v>49.189109999999999</v>
      </c>
      <c r="G361" s="32">
        <v>51.034700000000001</v>
      </c>
      <c r="H361" s="32">
        <v>48.748649999999998</v>
      </c>
      <c r="I361" s="32">
        <v>44.38</v>
      </c>
      <c r="J361" s="32">
        <v>44.26</v>
      </c>
      <c r="K361" s="32">
        <v>43.46</v>
      </c>
      <c r="L361" s="32">
        <v>44.16</v>
      </c>
      <c r="M361" s="32">
        <v>43.98</v>
      </c>
      <c r="N361" s="32">
        <v>44.34</v>
      </c>
      <c r="P361" s="32">
        <f>VLOOKUP($A361,'Annual_Prices-Nominal'!$A$4:$X$39,MATCH('Forecast-Peak_OffPeak-Nominal'!P$3,'Annual_Prices-Nominal'!$A$3:$X$3,0),FALSE)</f>
        <v>179.34299999999999</v>
      </c>
      <c r="Q361" s="32">
        <f>VLOOKUP($A361,'Annual_Prices-Nominal'!$A$4:$X$39,MATCH('Forecast-Peak_OffPeak-Nominal'!Q$3,'Annual_Prices-Nominal'!$A$3:$X$3,0),FALSE)</f>
        <v>180.86223200000001</v>
      </c>
      <c r="R361" s="32">
        <f>VLOOKUP($A361,'Annual_Prices-Nominal'!$A$4:$X$39,MATCH('Forecast-Peak_OffPeak-Nominal'!R$3,'Annual_Prices-Nominal'!$A$3:$X$3,0),FALSE)</f>
        <v>177.71135900000002</v>
      </c>
      <c r="S361" s="32">
        <f>VLOOKUP($A361,'Annual_Prices-Nominal'!$A$4:$X$39,MATCH('Forecast-Peak_OffPeak-Nominal'!S$3,'Annual_Prices-Nominal'!$A$3:$X$3,0),FALSE)</f>
        <v>176.71411300000003</v>
      </c>
      <c r="T361" s="32">
        <f>VLOOKUP($A361,'Annual_Prices-Nominal'!$A$4:$X$39,MATCH('Forecast-Peak_OffPeak-Nominal'!T$3,'Annual_Prices-Nominal'!$A$3:$X$3,0),FALSE)</f>
        <v>68.605465622634625</v>
      </c>
      <c r="U361" s="32">
        <f>VLOOKUP($A361,'Annual_Prices-Nominal'!$A$4:$X$39,MATCH('Forecast-Peak_OffPeak-Nominal'!U$3,'Annual_Prices-Nominal'!$A$3:$X$3,0),FALSE)</f>
        <v>88.022873000000004</v>
      </c>
      <c r="V361" s="32">
        <f>VLOOKUP($A361,'Annual_Prices-Nominal'!$A$4:$X$39,MATCH('Forecast-Peak_OffPeak-Nominal'!V$3,'Annual_Prices-Nominal'!$A$3:$X$3,0),FALSE)</f>
        <v>68.699241870608702</v>
      </c>
      <c r="W361" s="32">
        <f>VLOOKUP($A361,'Annual_Prices-Nominal'!$A$4:$X$39,MATCH('Forecast-Peak_OffPeak-Nominal'!W$3,'Annual_Prices-Nominal'!$A$3:$X$3,0),FALSE)</f>
        <v>30.500875000000001</v>
      </c>
      <c r="X361" s="32">
        <f>VLOOKUP($A361,'Annual_Prices-Nominal'!$A$4:$X$39,MATCH('Forecast-Peak_OffPeak-Nominal'!X$3,'Annual_Prices-Nominal'!$A$3:$X$3,0),FALSE)</f>
        <v>26.183012000000002</v>
      </c>
      <c r="Y361" s="38">
        <f>VLOOKUP($A361,'Annual_Prices-Nominal'!$A$4:$X$39,MATCH('Forecast-Peak_OffPeak-Nominal'!Y$3,'Annual_Prices-Nominal'!$A$3:$X$3,0),FALSE)</f>
        <v>62.929789029787237</v>
      </c>
      <c r="AA361" s="31">
        <v>5.92</v>
      </c>
      <c r="AB361" s="32">
        <v>5.55</v>
      </c>
      <c r="AC361" s="32">
        <v>5.51</v>
      </c>
      <c r="AD361" s="32">
        <v>5.92</v>
      </c>
      <c r="AE361" s="32">
        <v>5.92</v>
      </c>
      <c r="AF361" s="32">
        <v>5.72</v>
      </c>
      <c r="AG361" s="38">
        <f t="shared" si="55"/>
        <v>0.52763317008771959</v>
      </c>
      <c r="AI361" s="32">
        <v>10.962364904897495</v>
      </c>
      <c r="AJ361" s="38">
        <v>6.4780324417329078</v>
      </c>
      <c r="AL361" s="33">
        <v>0.94845092218379368</v>
      </c>
      <c r="AM361" s="33">
        <v>1.2055557027775667</v>
      </c>
      <c r="AO361" s="34">
        <f>VLOOKUP($A361,'Annual_Prices-Nominal'!$A$4:$CH$39,MATCH('Forecast-Peak_OffPeak-Nominal'!AO$3,'Annual_Prices-Nominal'!$A$3:$CH$3,0),FALSE)</f>
        <v>2</v>
      </c>
      <c r="AP361" s="35">
        <f>VLOOKUP($A361,'Annual_Prices-Nominal'!$A$4:$CH$39,MATCH('Forecast-Peak_OffPeak-Nominal'!AP$3,'Annual_Prices-Nominal'!$A$3:$CH$3,0),FALSE)</f>
        <v>2</v>
      </c>
      <c r="AQ361" s="36">
        <f>IF(AND(MONTH($B361)&gt;=5,MONTH($B361)&lt;=9),VLOOKUP($A361,'Annual_Prices-Nominal'!$A$1:$AQ$39,MATCH('Forecast-Peak_OffPeak-Nominal'!AQ$2,'Annual_Prices-Nominal'!$A$2:$AQ$2,0),FALSE),0)</f>
        <v>0</v>
      </c>
      <c r="AR361" s="37">
        <f>IF(AND(MONTH($B361)&gt;=5,MONTH($B361)&lt;=9),VLOOKUP($A361,'Annual_Prices-Nominal'!$A$1:$AQ$39,MATCH('Forecast-Peak_OffPeak-Nominal'!AR$2,'Annual_Prices-Nominal'!$A$2:$AQ$2,0),FALSE),0)</f>
        <v>0</v>
      </c>
      <c r="AT361" s="83">
        <f>VLOOKUP($A361,'Annual_Prices-Nominal'!$A$4:$CH$39,MATCH('Forecast-Peak_OffPeak-Nominal'!AT$3,'Annual_Prices-Nominal'!$A$3:$CH$3,0),FALSE)</f>
        <v>47.57</v>
      </c>
      <c r="AU361" s="38">
        <f>VLOOKUP($A361,'Annual_Prices-Nominal'!$A$4:$CH$39,MATCH('Forecast-Peak_OffPeak-Nominal'!AU$3,'Annual_Prices-Nominal'!$A$3:$CH$3,0),FALSE)</f>
        <v>47.57</v>
      </c>
      <c r="AV361" s="38">
        <f>VLOOKUP($A361,'Annual_Prices-Nominal'!$A$4:$CH$39,MATCH('Forecast-Peak_OffPeak-Nominal'!AV$3,'Annual_Prices-Nominal'!$A$3:$CH$3,0),FALSE)</f>
        <v>0</v>
      </c>
      <c r="AX361" s="31">
        <f t="shared" si="49"/>
        <v>8.6647279279279275</v>
      </c>
      <c r="AY361" s="32">
        <f t="shared" si="50"/>
        <v>8.7961503496503504</v>
      </c>
      <c r="AZ361" s="32">
        <f t="shared" si="51"/>
        <v>8.9221503496503498</v>
      </c>
      <c r="BA361" s="32">
        <f t="shared" si="52"/>
        <v>7.4966216216216219</v>
      </c>
      <c r="BB361" s="32">
        <f t="shared" si="53"/>
        <v>7.3412162162162167</v>
      </c>
      <c r="BC361" s="38">
        <f t="shared" si="54"/>
        <v>7.4290540540540535</v>
      </c>
      <c r="BE361" s="60">
        <v>310.58464278823169</v>
      </c>
      <c r="BF361" s="38">
        <v>412.61327911119474</v>
      </c>
      <c r="BH361" s="31">
        <f>VLOOKUP($A361,'Annual_Prices-Nominal'!$A:$CA,MATCH(BH$3,'Annual_Prices-Nominal'!$A$3:$CA$3,0),0)</f>
        <v>47</v>
      </c>
      <c r="BI361" s="31">
        <f>VLOOKUP($A361,'Annual_Prices-Nominal'!$A:$CA,MATCH(BI$3,'Annual_Prices-Nominal'!$A$3:$CA$3,0),0)</f>
        <v>0</v>
      </c>
      <c r="BJ361" s="32">
        <f>VLOOKUP($A361,'Annual_Prices-Nominal'!$A:$CA,MATCH(BJ$3,'Annual_Prices-Nominal'!$A$3:$CA$3,0),0)</f>
        <v>0</v>
      </c>
      <c r="BK361" s="32">
        <f>VLOOKUP($A361,'Annual_Prices-Nominal'!$A:$CA,MATCH(BK$3,'Annual_Prices-Nominal'!$A$3:$CA$3,0),0)</f>
        <v>17.337499999999977</v>
      </c>
      <c r="BL361" s="32">
        <f>VLOOKUP($A361,'Annual_Prices-Nominal'!$A:$CA,MATCH(BL$3,'Annual_Prices-Nominal'!$A$3:$CA$3,0),0)</f>
        <v>17.337499999999977</v>
      </c>
      <c r="BM361" s="32">
        <f>VLOOKUP($A361,'Annual_Prices-Nominal'!$A:$CA,MATCH(BM$3,'Annual_Prices-Nominal'!$A$3:$CA$3,0),0)</f>
        <v>5.191785714285686</v>
      </c>
      <c r="BN361" s="32">
        <f>VLOOKUP($A361,'Annual_Prices-Nominal'!$A:$CA,MATCH(BN$3,'Annual_Prices-Nominal'!$A$3:$CA$3,0),0)</f>
        <v>5.191785714285686</v>
      </c>
      <c r="BO361" s="32">
        <f>VLOOKUP($A361,'Annual_Prices-Nominal'!$A:$CA,MATCH(BO$3,'Annual_Prices-Nominal'!$A$3:$CA$3,0),0)</f>
        <v>5.191785714285686</v>
      </c>
      <c r="BP361" s="32">
        <f>VLOOKUP($A361,'Annual_Prices-Nominal'!$A:$CA,MATCH(BP$3,'Annual_Prices-Nominal'!$A$3:$CA$3,0),0)</f>
        <v>5.191785714285686</v>
      </c>
      <c r="BQ361" s="32">
        <f>VLOOKUP($A361,'Annual_Prices-Nominal'!$A:$CA,MATCH(BQ$3,'Annual_Prices-Nominal'!$A$3:$CA$3,0),0)</f>
        <v>17.337499999999977</v>
      </c>
      <c r="BR361" s="32">
        <f>VLOOKUP($A361,'Annual_Prices-Nominal'!$A:$CA,MATCH(BR$3,'Annual_Prices-Nominal'!$A$3:$CA$3,0),0)</f>
        <v>27.752500000000055</v>
      </c>
      <c r="BS361" s="32">
        <f>VLOOKUP($A361,'Annual_Prices-Nominal'!$A:$CA,MATCH(BS$3,'Annual_Prices-Nominal'!$A$3:$CA$3,0),0)</f>
        <v>26</v>
      </c>
      <c r="BT361" s="32">
        <f>VLOOKUP($A361,'Annual_Prices-Nominal'!$A:$CA,MATCH(BT$3,'Annual_Prices-Nominal'!$A$3:$CA$3,0),0)</f>
        <v>20.808214285714257</v>
      </c>
      <c r="BU361" s="32">
        <f>VLOOKUP($A361,'Annual_Prices-Nominal'!$A:$CA,MATCH(BU$3,'Annual_Prices-Nominal'!$A$3:$CA$3,0),0)</f>
        <v>20.808214285714257</v>
      </c>
      <c r="BV361" s="32">
        <f>VLOOKUP($A361,'Annual_Prices-Nominal'!$A:$CA,MATCH(BV$3,'Annual_Prices-Nominal'!$A$3:$CA$3,0),0)</f>
        <v>20.808214285714257</v>
      </c>
      <c r="BW361" s="32">
        <f>VLOOKUP($A361,'Annual_Prices-Nominal'!$A:$CA,MATCH(BW$3,'Annual_Prices-Nominal'!$A$3:$CA$3,0),0)</f>
        <v>20.999999999999773</v>
      </c>
      <c r="BX361" s="32">
        <f>VLOOKUP($A361,'Annual_Prices-Nominal'!$A:$CA,MATCH(BX$3,'Annual_Prices-Nominal'!$A$3:$CA$3,0),0)</f>
        <v>0</v>
      </c>
      <c r="BY361" s="32">
        <f>VLOOKUP($A361,'Annual_Prices-Nominal'!$A:$CA,MATCH(BY$3,'Annual_Prices-Nominal'!$A$3:$CA$3,0),0)</f>
        <v>5.191785714285686</v>
      </c>
      <c r="BZ361" s="32">
        <f>VLOOKUP($A361,'Annual_Prices-Nominal'!$A:$CA,MATCH(BZ$3,'Annual_Prices-Nominal'!$A$3:$CA$3,0),0)</f>
        <v>5.191785714285686</v>
      </c>
      <c r="CA361" s="32">
        <f>VLOOKUP($A361,'Annual_Prices-Nominal'!$A:$CA,MATCH(CA$3,'Annual_Prices-Nominal'!$A$3:$CA$3,0),0)</f>
        <v>5.1937044285714364</v>
      </c>
      <c r="CB361" s="38">
        <f>VLOOKUP($A361,'Annual_Prices-Nominal'!$A:$CA,MATCH(CB$3,'Annual_Prices-Nominal'!$A$3:$CA$3,0),0)</f>
        <v>0</v>
      </c>
      <c r="CD361" s="39">
        <f>VLOOKUP($A361,GDP!$A$8:$D$50,3,0)</f>
        <v>2.0074917202227281E-2</v>
      </c>
    </row>
    <row r="362" spans="1:82" ht="14.4" x14ac:dyDescent="0.3">
      <c r="A362" s="23">
        <f t="shared" si="48"/>
        <v>2052</v>
      </c>
      <c r="B362" s="27">
        <f t="shared" si="47"/>
        <v>55824</v>
      </c>
      <c r="C362" s="31">
        <v>51.913150000000002</v>
      </c>
      <c r="D362" s="32">
        <v>49.973950000000002</v>
      </c>
      <c r="E362" s="32">
        <v>55.075710000000001</v>
      </c>
      <c r="F362" s="32">
        <v>52.243630000000003</v>
      </c>
      <c r="G362" s="32">
        <v>57.479289999999999</v>
      </c>
      <c r="H362" s="32">
        <v>52.725200000000001</v>
      </c>
      <c r="I362" s="32">
        <v>46.37</v>
      </c>
      <c r="J362" s="32">
        <v>46.42</v>
      </c>
      <c r="K362" s="32">
        <v>45.72</v>
      </c>
      <c r="L362" s="32">
        <v>46.45</v>
      </c>
      <c r="M362" s="32">
        <v>46.56</v>
      </c>
      <c r="N362" s="32">
        <v>46.88</v>
      </c>
      <c r="P362" s="32">
        <f>VLOOKUP($A362,'Annual_Prices-Nominal'!$A$4:$X$39,MATCH('Forecast-Peak_OffPeak-Nominal'!P$3,'Annual_Prices-Nominal'!$A$3:$X$3,0),FALSE)</f>
        <v>179.34299999999999</v>
      </c>
      <c r="Q362" s="32">
        <f>VLOOKUP($A362,'Annual_Prices-Nominal'!$A$4:$X$39,MATCH('Forecast-Peak_OffPeak-Nominal'!Q$3,'Annual_Prices-Nominal'!$A$3:$X$3,0),FALSE)</f>
        <v>180.86223200000001</v>
      </c>
      <c r="R362" s="32">
        <f>VLOOKUP($A362,'Annual_Prices-Nominal'!$A$4:$X$39,MATCH('Forecast-Peak_OffPeak-Nominal'!R$3,'Annual_Prices-Nominal'!$A$3:$X$3,0),FALSE)</f>
        <v>177.71135900000002</v>
      </c>
      <c r="S362" s="32">
        <f>VLOOKUP($A362,'Annual_Prices-Nominal'!$A$4:$X$39,MATCH('Forecast-Peak_OffPeak-Nominal'!S$3,'Annual_Prices-Nominal'!$A$3:$X$3,0),FALSE)</f>
        <v>176.71411300000003</v>
      </c>
      <c r="T362" s="32">
        <f>VLOOKUP($A362,'Annual_Prices-Nominal'!$A$4:$X$39,MATCH('Forecast-Peak_OffPeak-Nominal'!T$3,'Annual_Prices-Nominal'!$A$3:$X$3,0),FALSE)</f>
        <v>68.605465622634625</v>
      </c>
      <c r="U362" s="32">
        <f>VLOOKUP($A362,'Annual_Prices-Nominal'!$A$4:$X$39,MATCH('Forecast-Peak_OffPeak-Nominal'!U$3,'Annual_Prices-Nominal'!$A$3:$X$3,0),FALSE)</f>
        <v>88.022873000000004</v>
      </c>
      <c r="V362" s="32">
        <f>VLOOKUP($A362,'Annual_Prices-Nominal'!$A$4:$X$39,MATCH('Forecast-Peak_OffPeak-Nominal'!V$3,'Annual_Prices-Nominal'!$A$3:$X$3,0),FALSE)</f>
        <v>68.699241870608702</v>
      </c>
      <c r="W362" s="32">
        <f>VLOOKUP($A362,'Annual_Prices-Nominal'!$A$4:$X$39,MATCH('Forecast-Peak_OffPeak-Nominal'!W$3,'Annual_Prices-Nominal'!$A$3:$X$3,0),FALSE)</f>
        <v>30.500875000000001</v>
      </c>
      <c r="X362" s="32">
        <f>VLOOKUP($A362,'Annual_Prices-Nominal'!$A$4:$X$39,MATCH('Forecast-Peak_OffPeak-Nominal'!X$3,'Annual_Prices-Nominal'!$A$3:$X$3,0),FALSE)</f>
        <v>26.183012000000002</v>
      </c>
      <c r="Y362" s="38">
        <f>VLOOKUP($A362,'Annual_Prices-Nominal'!$A$4:$X$39,MATCH('Forecast-Peak_OffPeak-Nominal'!Y$3,'Annual_Prices-Nominal'!$A$3:$X$3,0),FALSE)</f>
        <v>62.929789029787237</v>
      </c>
      <c r="AA362" s="31">
        <v>6.3</v>
      </c>
      <c r="AB362" s="32">
        <v>5.53</v>
      </c>
      <c r="AC362" s="32">
        <v>5.77</v>
      </c>
      <c r="AD362" s="32">
        <v>6.04</v>
      </c>
      <c r="AE362" s="32">
        <v>6.27</v>
      </c>
      <c r="AF362" s="32">
        <v>5.74</v>
      </c>
      <c r="AG362" s="38">
        <f t="shared" si="55"/>
        <v>0.52763317008771959</v>
      </c>
      <c r="AI362" s="32">
        <v>11.339529232972335</v>
      </c>
      <c r="AJ362" s="38">
        <v>6.8551967698077485</v>
      </c>
      <c r="AL362" s="33">
        <v>0.97722214706292898</v>
      </c>
      <c r="AM362" s="33">
        <v>1.2343269276567019</v>
      </c>
      <c r="AO362" s="34">
        <f>VLOOKUP($A362,'Annual_Prices-Nominal'!$A$4:$CH$39,MATCH('Forecast-Peak_OffPeak-Nominal'!AO$3,'Annual_Prices-Nominal'!$A$3:$CH$3,0),FALSE)</f>
        <v>2</v>
      </c>
      <c r="AP362" s="35">
        <f>VLOOKUP($A362,'Annual_Prices-Nominal'!$A$4:$CH$39,MATCH('Forecast-Peak_OffPeak-Nominal'!AP$3,'Annual_Prices-Nominal'!$A$3:$CH$3,0),FALSE)</f>
        <v>2</v>
      </c>
      <c r="AQ362" s="36">
        <f>IF(AND(MONTH($B362)&gt;=5,MONTH($B362)&lt;=9),VLOOKUP($A362,'Annual_Prices-Nominal'!$A$1:$AQ$39,MATCH('Forecast-Peak_OffPeak-Nominal'!AQ$2,'Annual_Prices-Nominal'!$A$2:$AQ$2,0),FALSE),0)</f>
        <v>0</v>
      </c>
      <c r="AR362" s="37">
        <f>IF(AND(MONTH($B362)&gt;=5,MONTH($B362)&lt;=9),VLOOKUP($A362,'Annual_Prices-Nominal'!$A$1:$AQ$39,MATCH('Forecast-Peak_OffPeak-Nominal'!AR$2,'Annual_Prices-Nominal'!$A$2:$AQ$2,0),FALSE),0)</f>
        <v>0</v>
      </c>
      <c r="AT362" s="83">
        <f>VLOOKUP($A362,'Annual_Prices-Nominal'!$A$4:$CH$39,MATCH('Forecast-Peak_OffPeak-Nominal'!AT$3,'Annual_Prices-Nominal'!$A$3:$CH$3,0),FALSE)</f>
        <v>47.57</v>
      </c>
      <c r="AU362" s="38">
        <f>VLOOKUP($A362,'Annual_Prices-Nominal'!$A$4:$CH$39,MATCH('Forecast-Peak_OffPeak-Nominal'!AU$3,'Annual_Prices-Nominal'!$A$3:$CH$3,0),FALSE)</f>
        <v>47.57</v>
      </c>
      <c r="AV362" s="38">
        <f>VLOOKUP($A362,'Annual_Prices-Nominal'!$A$4:$CH$39,MATCH('Forecast-Peak_OffPeak-Nominal'!AV$3,'Annual_Prices-Nominal'!$A$3:$CH$3,0),FALSE)</f>
        <v>0</v>
      </c>
      <c r="AX362" s="31">
        <f t="shared" si="49"/>
        <v>9.3875497287522602</v>
      </c>
      <c r="AY362" s="32">
        <f t="shared" si="50"/>
        <v>9.595071428571428</v>
      </c>
      <c r="AZ362" s="32">
        <f t="shared" si="51"/>
        <v>10.013813588850173</v>
      </c>
      <c r="BA362" s="32">
        <f t="shared" si="52"/>
        <v>7.3955342902711321</v>
      </c>
      <c r="BB362" s="32">
        <f t="shared" si="53"/>
        <v>7.2918660287081343</v>
      </c>
      <c r="BC362" s="38">
        <f t="shared" si="54"/>
        <v>7.7086092715231791</v>
      </c>
      <c r="BE362" s="60">
        <v>310.58464278823169</v>
      </c>
      <c r="BF362" s="38">
        <v>412.61327911119474</v>
      </c>
      <c r="BH362" s="31">
        <f>VLOOKUP($A362,'Annual_Prices-Nominal'!$A:$CA,MATCH(BH$3,'Annual_Prices-Nominal'!$A$3:$CA$3,0),0)</f>
        <v>47</v>
      </c>
      <c r="BI362" s="31">
        <f>VLOOKUP($A362,'Annual_Prices-Nominal'!$A:$CA,MATCH(BI$3,'Annual_Prices-Nominal'!$A$3:$CA$3,0),0)</f>
        <v>0</v>
      </c>
      <c r="BJ362" s="32">
        <f>VLOOKUP($A362,'Annual_Prices-Nominal'!$A:$CA,MATCH(BJ$3,'Annual_Prices-Nominal'!$A$3:$CA$3,0),0)</f>
        <v>0</v>
      </c>
      <c r="BK362" s="32">
        <f>VLOOKUP($A362,'Annual_Prices-Nominal'!$A:$CA,MATCH(BK$3,'Annual_Prices-Nominal'!$A$3:$CA$3,0),0)</f>
        <v>17.337499999999977</v>
      </c>
      <c r="BL362" s="32">
        <f>VLOOKUP($A362,'Annual_Prices-Nominal'!$A:$CA,MATCH(BL$3,'Annual_Prices-Nominal'!$A$3:$CA$3,0),0)</f>
        <v>17.337499999999977</v>
      </c>
      <c r="BM362" s="32">
        <f>VLOOKUP($A362,'Annual_Prices-Nominal'!$A:$CA,MATCH(BM$3,'Annual_Prices-Nominal'!$A$3:$CA$3,0),0)</f>
        <v>5.191785714285686</v>
      </c>
      <c r="BN362" s="32">
        <f>VLOOKUP($A362,'Annual_Prices-Nominal'!$A:$CA,MATCH(BN$3,'Annual_Prices-Nominal'!$A$3:$CA$3,0),0)</f>
        <v>5.191785714285686</v>
      </c>
      <c r="BO362" s="32">
        <f>VLOOKUP($A362,'Annual_Prices-Nominal'!$A:$CA,MATCH(BO$3,'Annual_Prices-Nominal'!$A$3:$CA$3,0),0)</f>
        <v>5.191785714285686</v>
      </c>
      <c r="BP362" s="32">
        <f>VLOOKUP($A362,'Annual_Prices-Nominal'!$A:$CA,MATCH(BP$3,'Annual_Prices-Nominal'!$A$3:$CA$3,0),0)</f>
        <v>5.191785714285686</v>
      </c>
      <c r="BQ362" s="32">
        <f>VLOOKUP($A362,'Annual_Prices-Nominal'!$A:$CA,MATCH(BQ$3,'Annual_Prices-Nominal'!$A$3:$CA$3,0),0)</f>
        <v>17.337499999999977</v>
      </c>
      <c r="BR362" s="32">
        <f>VLOOKUP($A362,'Annual_Prices-Nominal'!$A:$CA,MATCH(BR$3,'Annual_Prices-Nominal'!$A$3:$CA$3,0),0)</f>
        <v>27.752500000000055</v>
      </c>
      <c r="BS362" s="32">
        <f>VLOOKUP($A362,'Annual_Prices-Nominal'!$A:$CA,MATCH(BS$3,'Annual_Prices-Nominal'!$A$3:$CA$3,0),0)</f>
        <v>26</v>
      </c>
      <c r="BT362" s="32">
        <f>VLOOKUP($A362,'Annual_Prices-Nominal'!$A:$CA,MATCH(BT$3,'Annual_Prices-Nominal'!$A$3:$CA$3,0),0)</f>
        <v>20.808214285714257</v>
      </c>
      <c r="BU362" s="32">
        <f>VLOOKUP($A362,'Annual_Prices-Nominal'!$A:$CA,MATCH(BU$3,'Annual_Prices-Nominal'!$A$3:$CA$3,0),0)</f>
        <v>20.808214285714257</v>
      </c>
      <c r="BV362" s="32">
        <f>VLOOKUP($A362,'Annual_Prices-Nominal'!$A:$CA,MATCH(BV$3,'Annual_Prices-Nominal'!$A$3:$CA$3,0),0)</f>
        <v>20.808214285714257</v>
      </c>
      <c r="BW362" s="32">
        <f>VLOOKUP($A362,'Annual_Prices-Nominal'!$A:$CA,MATCH(BW$3,'Annual_Prices-Nominal'!$A$3:$CA$3,0),0)</f>
        <v>20.999999999999773</v>
      </c>
      <c r="BX362" s="32">
        <f>VLOOKUP($A362,'Annual_Prices-Nominal'!$A:$CA,MATCH(BX$3,'Annual_Prices-Nominal'!$A$3:$CA$3,0),0)</f>
        <v>0</v>
      </c>
      <c r="BY362" s="32">
        <f>VLOOKUP($A362,'Annual_Prices-Nominal'!$A:$CA,MATCH(BY$3,'Annual_Prices-Nominal'!$A$3:$CA$3,0),0)</f>
        <v>5.191785714285686</v>
      </c>
      <c r="BZ362" s="32">
        <f>VLOOKUP($A362,'Annual_Prices-Nominal'!$A:$CA,MATCH(BZ$3,'Annual_Prices-Nominal'!$A$3:$CA$3,0),0)</f>
        <v>5.191785714285686</v>
      </c>
      <c r="CA362" s="32">
        <f>VLOOKUP($A362,'Annual_Prices-Nominal'!$A:$CA,MATCH(CA$3,'Annual_Prices-Nominal'!$A$3:$CA$3,0),0)</f>
        <v>5.1937044285714364</v>
      </c>
      <c r="CB362" s="38">
        <f>VLOOKUP($A362,'Annual_Prices-Nominal'!$A:$CA,MATCH(CB$3,'Annual_Prices-Nominal'!$A$3:$CA$3,0),0)</f>
        <v>0</v>
      </c>
      <c r="CD362" s="39">
        <f>VLOOKUP($A362,GDP!$A$8:$D$50,3,0)</f>
        <v>2.0074917202227281E-2</v>
      </c>
    </row>
    <row r="363" spans="1:82" ht="14.4" x14ac:dyDescent="0.3">
      <c r="A363" s="23">
        <f t="shared" si="48"/>
        <v>2052</v>
      </c>
      <c r="B363" s="27">
        <f t="shared" si="47"/>
        <v>55854</v>
      </c>
      <c r="C363" s="31">
        <v>60.767650000000003</v>
      </c>
      <c r="D363" s="32">
        <v>57.380980000000001</v>
      </c>
      <c r="E363" s="32">
        <v>61.722709999999999</v>
      </c>
      <c r="F363" s="32">
        <v>61.153030000000001</v>
      </c>
      <c r="G363" s="32">
        <v>64.247919999999993</v>
      </c>
      <c r="H363" s="32">
        <v>61.983890000000002</v>
      </c>
      <c r="I363" s="32">
        <v>50</v>
      </c>
      <c r="J363" s="32">
        <v>50.49</v>
      </c>
      <c r="K363" s="32">
        <v>49.8</v>
      </c>
      <c r="L363" s="32">
        <v>50.49</v>
      </c>
      <c r="M363" s="32">
        <v>50.1</v>
      </c>
      <c r="N363" s="32">
        <v>50.83</v>
      </c>
      <c r="P363" s="32">
        <f>VLOOKUP($A363,'Annual_Prices-Nominal'!$A$4:$X$39,MATCH('Forecast-Peak_OffPeak-Nominal'!P$3,'Annual_Prices-Nominal'!$A$3:$X$3,0),FALSE)</f>
        <v>179.34299999999999</v>
      </c>
      <c r="Q363" s="32">
        <f>VLOOKUP($A363,'Annual_Prices-Nominal'!$A$4:$X$39,MATCH('Forecast-Peak_OffPeak-Nominal'!Q$3,'Annual_Prices-Nominal'!$A$3:$X$3,0),FALSE)</f>
        <v>180.86223200000001</v>
      </c>
      <c r="R363" s="32">
        <f>VLOOKUP($A363,'Annual_Prices-Nominal'!$A$4:$X$39,MATCH('Forecast-Peak_OffPeak-Nominal'!R$3,'Annual_Prices-Nominal'!$A$3:$X$3,0),FALSE)</f>
        <v>177.71135900000002</v>
      </c>
      <c r="S363" s="32">
        <f>VLOOKUP($A363,'Annual_Prices-Nominal'!$A$4:$X$39,MATCH('Forecast-Peak_OffPeak-Nominal'!S$3,'Annual_Prices-Nominal'!$A$3:$X$3,0),FALSE)</f>
        <v>176.71411300000003</v>
      </c>
      <c r="T363" s="32">
        <f>VLOOKUP($A363,'Annual_Prices-Nominal'!$A$4:$X$39,MATCH('Forecast-Peak_OffPeak-Nominal'!T$3,'Annual_Prices-Nominal'!$A$3:$X$3,0),FALSE)</f>
        <v>68.605465622634625</v>
      </c>
      <c r="U363" s="32">
        <f>VLOOKUP($A363,'Annual_Prices-Nominal'!$A$4:$X$39,MATCH('Forecast-Peak_OffPeak-Nominal'!U$3,'Annual_Prices-Nominal'!$A$3:$X$3,0),FALSE)</f>
        <v>88.022873000000004</v>
      </c>
      <c r="V363" s="32">
        <f>VLOOKUP($A363,'Annual_Prices-Nominal'!$A$4:$X$39,MATCH('Forecast-Peak_OffPeak-Nominal'!V$3,'Annual_Prices-Nominal'!$A$3:$X$3,0),FALSE)</f>
        <v>68.699241870608702</v>
      </c>
      <c r="W363" s="32">
        <f>VLOOKUP($A363,'Annual_Prices-Nominal'!$A$4:$X$39,MATCH('Forecast-Peak_OffPeak-Nominal'!W$3,'Annual_Prices-Nominal'!$A$3:$X$3,0),FALSE)</f>
        <v>30.500875000000001</v>
      </c>
      <c r="X363" s="32">
        <f>VLOOKUP($A363,'Annual_Prices-Nominal'!$A$4:$X$39,MATCH('Forecast-Peak_OffPeak-Nominal'!X$3,'Annual_Prices-Nominal'!$A$3:$X$3,0),FALSE)</f>
        <v>26.183012000000002</v>
      </c>
      <c r="Y363" s="38">
        <f>VLOOKUP($A363,'Annual_Prices-Nominal'!$A$4:$X$39,MATCH('Forecast-Peak_OffPeak-Nominal'!Y$3,'Annual_Prices-Nominal'!$A$3:$X$3,0),FALSE)</f>
        <v>62.929789029787237</v>
      </c>
      <c r="AA363" s="31">
        <v>6.81</v>
      </c>
      <c r="AB363" s="32">
        <v>6.42</v>
      </c>
      <c r="AC363" s="32">
        <v>6.15</v>
      </c>
      <c r="AD363" s="32">
        <v>6.94</v>
      </c>
      <c r="AE363" s="32">
        <v>6.78</v>
      </c>
      <c r="AF363" s="32">
        <v>6.62</v>
      </c>
      <c r="AG363" s="38">
        <f t="shared" si="55"/>
        <v>0.52763317008771959</v>
      </c>
      <c r="AI363" s="32">
        <v>11.852328082790056</v>
      </c>
      <c r="AJ363" s="38">
        <v>7.3679956196254679</v>
      </c>
      <c r="AL363" s="33">
        <v>0.95551638624054269</v>
      </c>
      <c r="AM363" s="33">
        <v>1.2126211668343156</v>
      </c>
      <c r="AO363" s="34">
        <f>VLOOKUP($A363,'Annual_Prices-Nominal'!$A$4:$CH$39,MATCH('Forecast-Peak_OffPeak-Nominal'!AO$3,'Annual_Prices-Nominal'!$A$3:$CH$3,0),FALSE)</f>
        <v>2</v>
      </c>
      <c r="AP363" s="35">
        <f>VLOOKUP($A363,'Annual_Prices-Nominal'!$A$4:$CH$39,MATCH('Forecast-Peak_OffPeak-Nominal'!AP$3,'Annual_Prices-Nominal'!$A$3:$CH$3,0),FALSE)</f>
        <v>2</v>
      </c>
      <c r="AQ363" s="36">
        <f>IF(AND(MONTH($B363)&gt;=5,MONTH($B363)&lt;=9),VLOOKUP($A363,'Annual_Prices-Nominal'!$A$1:$AQ$39,MATCH('Forecast-Peak_OffPeak-Nominal'!AQ$2,'Annual_Prices-Nominal'!$A$2:$AQ$2,0),FALSE),0)</f>
        <v>0</v>
      </c>
      <c r="AR363" s="37">
        <f>IF(AND(MONTH($B363)&gt;=5,MONTH($B363)&lt;=9),VLOOKUP($A363,'Annual_Prices-Nominal'!$A$1:$AQ$39,MATCH('Forecast-Peak_OffPeak-Nominal'!AR$2,'Annual_Prices-Nominal'!$A$2:$AQ$2,0),FALSE),0)</f>
        <v>0</v>
      </c>
      <c r="AT363" s="83">
        <f>VLOOKUP($A363,'Annual_Prices-Nominal'!$A$4:$CH$39,MATCH('Forecast-Peak_OffPeak-Nominal'!AT$3,'Annual_Prices-Nominal'!$A$3:$CH$3,0),FALSE)</f>
        <v>47.57</v>
      </c>
      <c r="AU363" s="38">
        <f>VLOOKUP($A363,'Annual_Prices-Nominal'!$A$4:$CH$39,MATCH('Forecast-Peak_OffPeak-Nominal'!AU$3,'Annual_Prices-Nominal'!$A$3:$CH$3,0),FALSE)</f>
        <v>47.57</v>
      </c>
      <c r="AV363" s="38">
        <f>VLOOKUP($A363,'Annual_Prices-Nominal'!$A$4:$CH$39,MATCH('Forecast-Peak_OffPeak-Nominal'!AV$3,'Annual_Prices-Nominal'!$A$3:$CH$3,0),FALSE)</f>
        <v>0</v>
      </c>
      <c r="AX363" s="31">
        <f t="shared" si="49"/>
        <v>9.4653660436137077</v>
      </c>
      <c r="AY363" s="32">
        <f t="shared" si="50"/>
        <v>9.3236722054380667</v>
      </c>
      <c r="AZ363" s="32">
        <f t="shared" si="51"/>
        <v>9.705123867069485</v>
      </c>
      <c r="BA363" s="32">
        <f t="shared" si="52"/>
        <v>7.3746312684365778</v>
      </c>
      <c r="BB363" s="32">
        <f t="shared" si="53"/>
        <v>7.3451327433628313</v>
      </c>
      <c r="BC363" s="38">
        <f t="shared" si="54"/>
        <v>7.2190201729106622</v>
      </c>
      <c r="BE363" s="60">
        <v>310.58464278823169</v>
      </c>
      <c r="BF363" s="38">
        <v>412.61327911119474</v>
      </c>
      <c r="BH363" s="31">
        <f>VLOOKUP($A363,'Annual_Prices-Nominal'!$A:$CA,MATCH(BH$3,'Annual_Prices-Nominal'!$A$3:$CA$3,0),0)</f>
        <v>47</v>
      </c>
      <c r="BI363" s="31">
        <f>VLOOKUP($A363,'Annual_Prices-Nominal'!$A:$CA,MATCH(BI$3,'Annual_Prices-Nominal'!$A$3:$CA$3,0),0)</f>
        <v>0</v>
      </c>
      <c r="BJ363" s="32">
        <f>VLOOKUP($A363,'Annual_Prices-Nominal'!$A:$CA,MATCH(BJ$3,'Annual_Prices-Nominal'!$A$3:$CA$3,0),0)</f>
        <v>0</v>
      </c>
      <c r="BK363" s="32">
        <f>VLOOKUP($A363,'Annual_Prices-Nominal'!$A:$CA,MATCH(BK$3,'Annual_Prices-Nominal'!$A$3:$CA$3,0),0)</f>
        <v>17.337499999999977</v>
      </c>
      <c r="BL363" s="32">
        <f>VLOOKUP($A363,'Annual_Prices-Nominal'!$A:$CA,MATCH(BL$3,'Annual_Prices-Nominal'!$A$3:$CA$3,0),0)</f>
        <v>17.337499999999977</v>
      </c>
      <c r="BM363" s="32">
        <f>VLOOKUP($A363,'Annual_Prices-Nominal'!$A:$CA,MATCH(BM$3,'Annual_Prices-Nominal'!$A$3:$CA$3,0),0)</f>
        <v>5.191785714285686</v>
      </c>
      <c r="BN363" s="32">
        <f>VLOOKUP($A363,'Annual_Prices-Nominal'!$A:$CA,MATCH(BN$3,'Annual_Prices-Nominal'!$A$3:$CA$3,0),0)</f>
        <v>5.191785714285686</v>
      </c>
      <c r="BO363" s="32">
        <f>VLOOKUP($A363,'Annual_Prices-Nominal'!$A:$CA,MATCH(BO$3,'Annual_Prices-Nominal'!$A$3:$CA$3,0),0)</f>
        <v>5.191785714285686</v>
      </c>
      <c r="BP363" s="32">
        <f>VLOOKUP($A363,'Annual_Prices-Nominal'!$A:$CA,MATCH(BP$3,'Annual_Prices-Nominal'!$A$3:$CA$3,0),0)</f>
        <v>5.191785714285686</v>
      </c>
      <c r="BQ363" s="32">
        <f>VLOOKUP($A363,'Annual_Prices-Nominal'!$A:$CA,MATCH(BQ$3,'Annual_Prices-Nominal'!$A$3:$CA$3,0),0)</f>
        <v>17.337499999999977</v>
      </c>
      <c r="BR363" s="32">
        <f>VLOOKUP($A363,'Annual_Prices-Nominal'!$A:$CA,MATCH(BR$3,'Annual_Prices-Nominal'!$A$3:$CA$3,0),0)</f>
        <v>27.752500000000055</v>
      </c>
      <c r="BS363" s="32">
        <f>VLOOKUP($A363,'Annual_Prices-Nominal'!$A:$CA,MATCH(BS$3,'Annual_Prices-Nominal'!$A$3:$CA$3,0),0)</f>
        <v>26</v>
      </c>
      <c r="BT363" s="32">
        <f>VLOOKUP($A363,'Annual_Prices-Nominal'!$A:$CA,MATCH(BT$3,'Annual_Prices-Nominal'!$A$3:$CA$3,0),0)</f>
        <v>20.808214285714257</v>
      </c>
      <c r="BU363" s="32">
        <f>VLOOKUP($A363,'Annual_Prices-Nominal'!$A:$CA,MATCH(BU$3,'Annual_Prices-Nominal'!$A$3:$CA$3,0),0)</f>
        <v>20.808214285714257</v>
      </c>
      <c r="BV363" s="32">
        <f>VLOOKUP($A363,'Annual_Prices-Nominal'!$A:$CA,MATCH(BV$3,'Annual_Prices-Nominal'!$A$3:$CA$3,0),0)</f>
        <v>20.808214285714257</v>
      </c>
      <c r="BW363" s="32">
        <f>VLOOKUP($A363,'Annual_Prices-Nominal'!$A:$CA,MATCH(BW$3,'Annual_Prices-Nominal'!$A$3:$CA$3,0),0)</f>
        <v>20.999999999999773</v>
      </c>
      <c r="BX363" s="32">
        <f>VLOOKUP($A363,'Annual_Prices-Nominal'!$A:$CA,MATCH(BX$3,'Annual_Prices-Nominal'!$A$3:$CA$3,0),0)</f>
        <v>0</v>
      </c>
      <c r="BY363" s="32">
        <f>VLOOKUP($A363,'Annual_Prices-Nominal'!$A:$CA,MATCH(BY$3,'Annual_Prices-Nominal'!$A$3:$CA$3,0),0)</f>
        <v>5.191785714285686</v>
      </c>
      <c r="BZ363" s="32">
        <f>VLOOKUP($A363,'Annual_Prices-Nominal'!$A:$CA,MATCH(BZ$3,'Annual_Prices-Nominal'!$A$3:$CA$3,0),0)</f>
        <v>5.191785714285686</v>
      </c>
      <c r="CA363" s="32">
        <f>VLOOKUP($A363,'Annual_Prices-Nominal'!$A:$CA,MATCH(CA$3,'Annual_Prices-Nominal'!$A$3:$CA$3,0),0)</f>
        <v>5.1937044285714364</v>
      </c>
      <c r="CB363" s="38">
        <f>VLOOKUP($A363,'Annual_Prices-Nominal'!$A:$CA,MATCH(CB$3,'Annual_Prices-Nominal'!$A$3:$CA$3,0),0)</f>
        <v>0</v>
      </c>
      <c r="CD363" s="39">
        <f>VLOOKUP($A363,GDP!$A$8:$D$50,3,0)</f>
        <v>2.0074917202227281E-2</v>
      </c>
    </row>
    <row r="364" spans="1:82" ht="14.4" x14ac:dyDescent="0.3">
      <c r="A364" s="23">
        <f t="shared" ref="A364:A384" si="56">YEAR(B364)</f>
        <v>2053</v>
      </c>
      <c r="B364" s="27">
        <f t="shared" si="47"/>
        <v>55885</v>
      </c>
      <c r="C364" s="31">
        <v>61.960450000000002</v>
      </c>
      <c r="D364" s="32">
        <v>61.417960000000001</v>
      </c>
      <c r="E364" s="32">
        <v>64.663309999999996</v>
      </c>
      <c r="F364" s="32">
        <v>61.202210000000001</v>
      </c>
      <c r="G364" s="32">
        <v>66.789500000000004</v>
      </c>
      <c r="H364" s="32">
        <v>61.647010000000002</v>
      </c>
      <c r="I364" s="32">
        <v>49.57</v>
      </c>
      <c r="J364" s="32">
        <v>49.13</v>
      </c>
      <c r="K364" s="32">
        <v>49.24</v>
      </c>
      <c r="L364" s="32">
        <v>48.04</v>
      </c>
      <c r="M364" s="32">
        <v>49.46</v>
      </c>
      <c r="N364" s="32">
        <v>48.96</v>
      </c>
      <c r="P364" s="32">
        <f>VLOOKUP($A364,'Annual_Prices-Nominal'!$A$4:$X$39,MATCH('Forecast-Peak_OffPeak-Nominal'!P$3,'Annual_Prices-Nominal'!$A$3:$X$3,0),FALSE)</f>
        <v>184.72300000000001</v>
      </c>
      <c r="Q364" s="32">
        <f>VLOOKUP($A364,'Annual_Prices-Nominal'!$A$4:$X$39,MATCH('Forecast-Peak_OffPeak-Nominal'!Q$3,'Annual_Prices-Nominal'!$A$3:$X$3,0),FALSE)</f>
        <v>186.28809896000001</v>
      </c>
      <c r="R364" s="32">
        <f>VLOOKUP($A364,'Annual_Prices-Nominal'!$A$4:$X$39,MATCH('Forecast-Peak_OffPeak-Nominal'!R$3,'Annual_Prices-Nominal'!$A$3:$X$3,0),FALSE)</f>
        <v>183.04269977000001</v>
      </c>
      <c r="S364" s="32">
        <f>VLOOKUP($A364,'Annual_Prices-Nominal'!$A$4:$X$39,MATCH('Forecast-Peak_OffPeak-Nominal'!S$3,'Annual_Prices-Nominal'!$A$3:$X$3,0),FALSE)</f>
        <v>182.01553639000002</v>
      </c>
      <c r="T364" s="32">
        <f>VLOOKUP($A364,'Annual_Prices-Nominal'!$A$4:$X$39,MATCH('Forecast-Peak_OffPeak-Nominal'!T$3,'Annual_Prices-Nominal'!$A$3:$X$3,0),FALSE)</f>
        <v>70.663629591313665</v>
      </c>
      <c r="U364" s="32">
        <f>VLOOKUP($A364,'Annual_Prices-Nominal'!$A$4:$X$39,MATCH('Forecast-Peak_OffPeak-Nominal'!U$3,'Annual_Prices-Nominal'!$A$3:$X$3,0),FALSE)</f>
        <v>90.663559190000001</v>
      </c>
      <c r="V364" s="32">
        <f>VLOOKUP($A364,'Annual_Prices-Nominal'!$A$4:$X$39,MATCH('Forecast-Peak_OffPeak-Nominal'!V$3,'Annual_Prices-Nominal'!$A$3:$X$3,0),FALSE)</f>
        <v>70.760219126726966</v>
      </c>
      <c r="W364" s="32">
        <f>VLOOKUP($A364,'Annual_Prices-Nominal'!$A$4:$X$39,MATCH('Forecast-Peak_OffPeak-Nominal'!W$3,'Annual_Prices-Nominal'!$A$3:$X$3,0),FALSE)</f>
        <v>31.415901250000001</v>
      </c>
      <c r="X364" s="32">
        <f>VLOOKUP($A364,'Annual_Prices-Nominal'!$A$4:$X$39,MATCH('Forecast-Peak_OffPeak-Nominal'!X$3,'Annual_Prices-Nominal'!$A$3:$X$3,0),FALSE)</f>
        <v>26.968502360000002</v>
      </c>
      <c r="Y364" s="38">
        <f>VLOOKUP($A364,'Annual_Prices-Nominal'!$A$4:$X$39,MATCH('Forecast-Peak_OffPeak-Nominal'!Y$3,'Annual_Prices-Nominal'!$A$3:$X$3,0),FALSE)</f>
        <v>64.817682700680862</v>
      </c>
      <c r="AA364" s="31">
        <v>6.67</v>
      </c>
      <c r="AB364" s="32">
        <v>6.27</v>
      </c>
      <c r="AC364" s="32">
        <v>5.94</v>
      </c>
      <c r="AD364" s="32">
        <v>6.79</v>
      </c>
      <c r="AE364" s="32">
        <v>6.64</v>
      </c>
      <c r="AF364" s="32">
        <v>6.51</v>
      </c>
      <c r="AG364" s="38">
        <f t="shared" si="55"/>
        <v>0.5376331700877196</v>
      </c>
      <c r="AI364" s="32">
        <v>11.68906454930281</v>
      </c>
      <c r="AJ364" s="38">
        <v>7.2199482151704784</v>
      </c>
      <c r="AL364" s="33">
        <v>0.99828946282488462</v>
      </c>
      <c r="AM364" s="33">
        <v>1.2590166276983592</v>
      </c>
      <c r="AO364" s="34">
        <f>VLOOKUP($A364,'Annual_Prices-Nominal'!$A$4:$CH$39,MATCH('Forecast-Peak_OffPeak-Nominal'!AO$3,'Annual_Prices-Nominal'!$A$3:$CH$3,0),FALSE)</f>
        <v>2</v>
      </c>
      <c r="AP364" s="35">
        <f>VLOOKUP($A364,'Annual_Prices-Nominal'!$A$4:$CH$39,MATCH('Forecast-Peak_OffPeak-Nominal'!AP$3,'Annual_Prices-Nominal'!$A$3:$CH$3,0),FALSE)</f>
        <v>2</v>
      </c>
      <c r="AQ364" s="36">
        <f>IF(AND(MONTH($B364)&gt;=5,MONTH($B364)&lt;=9),VLOOKUP($A364,'Annual_Prices-Nominal'!$A$1:$AQ$39,MATCH('Forecast-Peak_OffPeak-Nominal'!AQ$2,'Annual_Prices-Nominal'!$A$2:$AQ$2,0),FALSE),0)</f>
        <v>0</v>
      </c>
      <c r="AR364" s="37">
        <f>IF(AND(MONTH($B364)&gt;=5,MONTH($B364)&lt;=9),VLOOKUP($A364,'Annual_Prices-Nominal'!$A$1:$AQ$39,MATCH('Forecast-Peak_OffPeak-Nominal'!AR$2,'Annual_Prices-Nominal'!$A$2:$AQ$2,0),FALSE),0)</f>
        <v>0</v>
      </c>
      <c r="AT364" s="83">
        <f>VLOOKUP($A364,'Annual_Prices-Nominal'!$A$4:$CH$39,MATCH('Forecast-Peak_OffPeak-Nominal'!AT$3,'Annual_Prices-Nominal'!$A$3:$CH$3,0),FALSE)</f>
        <v>50.1</v>
      </c>
      <c r="AU364" s="38">
        <f>VLOOKUP($A364,'Annual_Prices-Nominal'!$A$4:$CH$39,MATCH('Forecast-Peak_OffPeak-Nominal'!AU$3,'Annual_Prices-Nominal'!$A$3:$CH$3,0),FALSE)</f>
        <v>50.1</v>
      </c>
      <c r="AV364" s="38">
        <f>VLOOKUP($A364,'Annual_Prices-Nominal'!$A$4:$CH$39,MATCH('Forecast-Peak_OffPeak-Nominal'!AV$3,'Annual_Prices-Nominal'!$A$3:$CH$3,0),FALSE)</f>
        <v>0</v>
      </c>
      <c r="AX364" s="31">
        <f t="shared" ref="AX364:AX427" si="57">+C364/AB364</f>
        <v>9.8820494417862843</v>
      </c>
      <c r="AY364" s="32">
        <f t="shared" ref="AY364:AY427" si="58">+E364/AF364</f>
        <v>9.9329201228878645</v>
      </c>
      <c r="AZ364" s="32">
        <f t="shared" ref="AZ364:AZ427" si="59">+G364/AF364</f>
        <v>10.259523809523811</v>
      </c>
      <c r="BA364" s="32">
        <f t="shared" ref="BA364:BA427" si="60">+I364/AE364</f>
        <v>7.4653614457831328</v>
      </c>
      <c r="BB364" s="32">
        <f t="shared" ref="BB364:BB427" si="61">+K364/AE364</f>
        <v>7.4156626506024104</v>
      </c>
      <c r="BC364" s="38">
        <f t="shared" ref="BC364:BC427" si="62">+M364/AD364</f>
        <v>7.284241531664212</v>
      </c>
      <c r="BE364" s="60">
        <v>316.74678164711702</v>
      </c>
      <c r="BF364" s="38">
        <v>420.79971195628815</v>
      </c>
      <c r="BH364" s="31">
        <f>VLOOKUP($A364,'Annual_Prices-Nominal'!$A:$CA,MATCH(BH$3,'Annual_Prices-Nominal'!$A$3:$CA$3,0),0)</f>
        <v>47</v>
      </c>
      <c r="BI364" s="31">
        <f>VLOOKUP($A364,'Annual_Prices-Nominal'!$A:$CA,MATCH(BI$3,'Annual_Prices-Nominal'!$A$3:$CA$3,0),0)</f>
        <v>0</v>
      </c>
      <c r="BJ364" s="32">
        <f>VLOOKUP($A364,'Annual_Prices-Nominal'!$A:$CA,MATCH(BJ$3,'Annual_Prices-Nominal'!$A$3:$CA$3,0),0)</f>
        <v>0</v>
      </c>
      <c r="BK364" s="32">
        <f>VLOOKUP($A364,'Annual_Prices-Nominal'!$A:$CA,MATCH(BK$3,'Annual_Prices-Nominal'!$A$3:$CA$3,0),0)</f>
        <v>17.608333333333235</v>
      </c>
      <c r="BL364" s="32">
        <f>VLOOKUP($A364,'Annual_Prices-Nominal'!$A:$CA,MATCH(BL$3,'Annual_Prices-Nominal'!$A$3:$CA$3,0),0)</f>
        <v>17.608333333333235</v>
      </c>
      <c r="BM364" s="32">
        <f>VLOOKUP($A364,'Annual_Prices-Nominal'!$A:$CA,MATCH(BM$3,'Annual_Prices-Nominal'!$A$3:$CA$3,0),0)</f>
        <v>5.272380952380928</v>
      </c>
      <c r="BN364" s="32">
        <f>VLOOKUP($A364,'Annual_Prices-Nominal'!$A:$CA,MATCH(BN$3,'Annual_Prices-Nominal'!$A$3:$CA$3,0),0)</f>
        <v>5.272380952380928</v>
      </c>
      <c r="BO364" s="32">
        <f>VLOOKUP($A364,'Annual_Prices-Nominal'!$A:$CA,MATCH(BO$3,'Annual_Prices-Nominal'!$A$3:$CA$3,0),0)</f>
        <v>5.272380952380928</v>
      </c>
      <c r="BP364" s="32">
        <f>VLOOKUP($A364,'Annual_Prices-Nominal'!$A:$CA,MATCH(BP$3,'Annual_Prices-Nominal'!$A$3:$CA$3,0),0)</f>
        <v>5.272380952380928</v>
      </c>
      <c r="BQ364" s="32">
        <f>VLOOKUP($A364,'Annual_Prices-Nominal'!$A:$CA,MATCH(BQ$3,'Annual_Prices-Nominal'!$A$3:$CA$3,0),0)</f>
        <v>17.608333333333235</v>
      </c>
      <c r="BR364" s="32">
        <f>VLOOKUP($A364,'Annual_Prices-Nominal'!$A:$CA,MATCH(BR$3,'Annual_Prices-Nominal'!$A$3:$CA$3,0),0)</f>
        <v>28.186666666666724</v>
      </c>
      <c r="BS364" s="32">
        <f>VLOOKUP($A364,'Annual_Prices-Nominal'!$A:$CA,MATCH(BS$3,'Annual_Prices-Nominal'!$A$3:$CA$3,0),0)</f>
        <v>26.405833333333362</v>
      </c>
      <c r="BT364" s="32">
        <f>VLOOKUP($A364,'Annual_Prices-Nominal'!$A:$CA,MATCH(BT$3,'Annual_Prices-Nominal'!$A$3:$CA$3,0),0)</f>
        <v>21.133452380952349</v>
      </c>
      <c r="BU364" s="32">
        <f>VLOOKUP($A364,'Annual_Prices-Nominal'!$A:$CA,MATCH(BU$3,'Annual_Prices-Nominal'!$A$3:$CA$3,0),0)</f>
        <v>21.133452380952349</v>
      </c>
      <c r="BV364" s="32">
        <f>VLOOKUP($A364,'Annual_Prices-Nominal'!$A:$CA,MATCH(BV$3,'Annual_Prices-Nominal'!$A$3:$CA$3,0),0)</f>
        <v>21.133452380952349</v>
      </c>
      <c r="BW364" s="32">
        <f>VLOOKUP($A364,'Annual_Prices-Nominal'!$A:$CA,MATCH(BW$3,'Annual_Prices-Nominal'!$A$3:$CA$3,0),0)</f>
        <v>21.514999999999873</v>
      </c>
      <c r="BX364" s="32">
        <f>VLOOKUP($A364,'Annual_Prices-Nominal'!$A:$CA,MATCH(BX$3,'Annual_Prices-Nominal'!$A$3:$CA$3,0),0)</f>
        <v>0</v>
      </c>
      <c r="BY364" s="32">
        <f>VLOOKUP($A364,'Annual_Prices-Nominal'!$A:$CA,MATCH(BY$3,'Annual_Prices-Nominal'!$A$3:$CA$3,0),0)</f>
        <v>5.272380952380928</v>
      </c>
      <c r="BZ364" s="32">
        <f>VLOOKUP($A364,'Annual_Prices-Nominal'!$A:$CA,MATCH(BZ$3,'Annual_Prices-Nominal'!$A$3:$CA$3,0),0)</f>
        <v>5.272380952380928</v>
      </c>
      <c r="CA364" s="32">
        <f>VLOOKUP($A364,'Annual_Prices-Nominal'!$A:$CA,MATCH(CA$3,'Annual_Prices-Nominal'!$A$3:$CA$3,0),0)</f>
        <v>5.2792366547619167</v>
      </c>
      <c r="CB364" s="38">
        <f>VLOOKUP($A364,'Annual_Prices-Nominal'!$A:$CA,MATCH(CB$3,'Annual_Prices-Nominal'!$A$3:$CA$3,0),0)</f>
        <v>0</v>
      </c>
      <c r="CD364" s="39">
        <f>VLOOKUP($A364,GDP!$A$8:$D$50,3,0)</f>
        <v>1.9840449300923345E-2</v>
      </c>
    </row>
    <row r="365" spans="1:82" ht="14.4" x14ac:dyDescent="0.3">
      <c r="A365" s="23">
        <f t="shared" si="56"/>
        <v>2053</v>
      </c>
      <c r="B365" s="27">
        <f t="shared" si="47"/>
        <v>55916</v>
      </c>
      <c r="C365" s="31">
        <v>53.94838</v>
      </c>
      <c r="D365" s="32">
        <v>54.729349999999997</v>
      </c>
      <c r="E365" s="32">
        <v>55.647620000000003</v>
      </c>
      <c r="F365" s="32">
        <v>57.301220000000001</v>
      </c>
      <c r="G365" s="32">
        <v>57.072769999999998</v>
      </c>
      <c r="H365" s="32">
        <v>57.931440000000002</v>
      </c>
      <c r="I365" s="32">
        <v>47.05</v>
      </c>
      <c r="J365" s="32">
        <v>48.17</v>
      </c>
      <c r="K365" s="32">
        <v>45.64</v>
      </c>
      <c r="L365" s="32">
        <v>48.05</v>
      </c>
      <c r="M365" s="32">
        <v>46.93</v>
      </c>
      <c r="N365" s="32">
        <v>48.05</v>
      </c>
      <c r="P365" s="32">
        <f>VLOOKUP($A365,'Annual_Prices-Nominal'!$A$4:$X$39,MATCH('Forecast-Peak_OffPeak-Nominal'!P$3,'Annual_Prices-Nominal'!$A$3:$X$3,0),FALSE)</f>
        <v>184.72300000000001</v>
      </c>
      <c r="Q365" s="32">
        <f>VLOOKUP($A365,'Annual_Prices-Nominal'!$A$4:$X$39,MATCH('Forecast-Peak_OffPeak-Nominal'!Q$3,'Annual_Prices-Nominal'!$A$3:$X$3,0),FALSE)</f>
        <v>186.28809896000001</v>
      </c>
      <c r="R365" s="32">
        <f>VLOOKUP($A365,'Annual_Prices-Nominal'!$A$4:$X$39,MATCH('Forecast-Peak_OffPeak-Nominal'!R$3,'Annual_Prices-Nominal'!$A$3:$X$3,0),FALSE)</f>
        <v>183.04269977000001</v>
      </c>
      <c r="S365" s="32">
        <f>VLOOKUP($A365,'Annual_Prices-Nominal'!$A$4:$X$39,MATCH('Forecast-Peak_OffPeak-Nominal'!S$3,'Annual_Prices-Nominal'!$A$3:$X$3,0),FALSE)</f>
        <v>182.01553639000002</v>
      </c>
      <c r="T365" s="32">
        <f>VLOOKUP($A365,'Annual_Prices-Nominal'!$A$4:$X$39,MATCH('Forecast-Peak_OffPeak-Nominal'!T$3,'Annual_Prices-Nominal'!$A$3:$X$3,0),FALSE)</f>
        <v>70.663629591313665</v>
      </c>
      <c r="U365" s="32">
        <f>VLOOKUP($A365,'Annual_Prices-Nominal'!$A$4:$X$39,MATCH('Forecast-Peak_OffPeak-Nominal'!U$3,'Annual_Prices-Nominal'!$A$3:$X$3,0),FALSE)</f>
        <v>90.663559190000001</v>
      </c>
      <c r="V365" s="32">
        <f>VLOOKUP($A365,'Annual_Prices-Nominal'!$A$4:$X$39,MATCH('Forecast-Peak_OffPeak-Nominal'!V$3,'Annual_Prices-Nominal'!$A$3:$X$3,0),FALSE)</f>
        <v>70.760219126726966</v>
      </c>
      <c r="W365" s="32">
        <f>VLOOKUP($A365,'Annual_Prices-Nominal'!$A$4:$X$39,MATCH('Forecast-Peak_OffPeak-Nominal'!W$3,'Annual_Prices-Nominal'!$A$3:$X$3,0),FALSE)</f>
        <v>31.415901250000001</v>
      </c>
      <c r="X365" s="32">
        <f>VLOOKUP($A365,'Annual_Prices-Nominal'!$A$4:$X$39,MATCH('Forecast-Peak_OffPeak-Nominal'!X$3,'Annual_Prices-Nominal'!$A$3:$X$3,0),FALSE)</f>
        <v>26.968502360000002</v>
      </c>
      <c r="Y365" s="38">
        <f>VLOOKUP($A365,'Annual_Prices-Nominal'!$A$4:$X$39,MATCH('Forecast-Peak_OffPeak-Nominal'!Y$3,'Annual_Prices-Nominal'!$A$3:$X$3,0),FALSE)</f>
        <v>64.817682700680862</v>
      </c>
      <c r="AA365" s="31">
        <v>6.48</v>
      </c>
      <c r="AB365" s="32">
        <v>6.1</v>
      </c>
      <c r="AC365" s="32">
        <v>6.09</v>
      </c>
      <c r="AD365" s="32">
        <v>6.62</v>
      </c>
      <c r="AE365" s="32">
        <v>6.45</v>
      </c>
      <c r="AF365" s="32">
        <v>6.31</v>
      </c>
      <c r="AG365" s="38">
        <f t="shared" si="55"/>
        <v>0.5376331700877196</v>
      </c>
      <c r="AI365" s="32">
        <v>11.501743220162048</v>
      </c>
      <c r="AJ365" s="38">
        <v>7.0326268860297185</v>
      </c>
      <c r="AL365" s="33">
        <v>1.0026077321906373</v>
      </c>
      <c r="AM365" s="33">
        <v>1.2633348970641116</v>
      </c>
      <c r="AO365" s="34">
        <f>VLOOKUP($A365,'Annual_Prices-Nominal'!$A$4:$CH$39,MATCH('Forecast-Peak_OffPeak-Nominal'!AO$3,'Annual_Prices-Nominal'!$A$3:$CH$3,0),FALSE)</f>
        <v>2</v>
      </c>
      <c r="AP365" s="35">
        <f>VLOOKUP($A365,'Annual_Prices-Nominal'!$A$4:$CH$39,MATCH('Forecast-Peak_OffPeak-Nominal'!AP$3,'Annual_Prices-Nominal'!$A$3:$CH$3,0),FALSE)</f>
        <v>2</v>
      </c>
      <c r="AQ365" s="36">
        <f>IF(AND(MONTH($B365)&gt;=5,MONTH($B365)&lt;=9),VLOOKUP($A365,'Annual_Prices-Nominal'!$A$1:$AQ$39,MATCH('Forecast-Peak_OffPeak-Nominal'!AQ$2,'Annual_Prices-Nominal'!$A$2:$AQ$2,0),FALSE),0)</f>
        <v>0</v>
      </c>
      <c r="AR365" s="37">
        <f>IF(AND(MONTH($B365)&gt;=5,MONTH($B365)&lt;=9),VLOOKUP($A365,'Annual_Prices-Nominal'!$A$1:$AQ$39,MATCH('Forecast-Peak_OffPeak-Nominal'!AR$2,'Annual_Prices-Nominal'!$A$2:$AQ$2,0),FALSE),0)</f>
        <v>0</v>
      </c>
      <c r="AT365" s="83">
        <f>VLOOKUP($A365,'Annual_Prices-Nominal'!$A$4:$CH$39,MATCH('Forecast-Peak_OffPeak-Nominal'!AT$3,'Annual_Prices-Nominal'!$A$3:$CH$3,0),FALSE)</f>
        <v>50.1</v>
      </c>
      <c r="AU365" s="38">
        <f>VLOOKUP($A365,'Annual_Prices-Nominal'!$A$4:$CH$39,MATCH('Forecast-Peak_OffPeak-Nominal'!AU$3,'Annual_Prices-Nominal'!$A$3:$CH$3,0),FALSE)</f>
        <v>50.1</v>
      </c>
      <c r="AV365" s="38">
        <f>VLOOKUP($A365,'Annual_Prices-Nominal'!$A$4:$CH$39,MATCH('Forecast-Peak_OffPeak-Nominal'!AV$3,'Annual_Prices-Nominal'!$A$3:$CH$3,0),FALSE)</f>
        <v>0</v>
      </c>
      <c r="AX365" s="31">
        <f t="shared" si="57"/>
        <v>8.8439967213114752</v>
      </c>
      <c r="AY365" s="32">
        <f t="shared" si="58"/>
        <v>8.8189572107765457</v>
      </c>
      <c r="AZ365" s="32">
        <f t="shared" si="59"/>
        <v>9.0448129952456426</v>
      </c>
      <c r="BA365" s="32">
        <f t="shared" si="60"/>
        <v>7.2945736434108523</v>
      </c>
      <c r="BB365" s="32">
        <f t="shared" si="61"/>
        <v>7.075968992248062</v>
      </c>
      <c r="BC365" s="38">
        <f t="shared" si="62"/>
        <v>7.0891238670694863</v>
      </c>
      <c r="BE365" s="60">
        <v>316.74678164711702</v>
      </c>
      <c r="BF365" s="38">
        <v>420.79971195628815</v>
      </c>
      <c r="BH365" s="31">
        <f>VLOOKUP($A365,'Annual_Prices-Nominal'!$A:$CA,MATCH(BH$3,'Annual_Prices-Nominal'!$A$3:$CA$3,0),0)</f>
        <v>47</v>
      </c>
      <c r="BI365" s="31">
        <f>VLOOKUP($A365,'Annual_Prices-Nominal'!$A:$CA,MATCH(BI$3,'Annual_Prices-Nominal'!$A$3:$CA$3,0),0)</f>
        <v>0</v>
      </c>
      <c r="BJ365" s="32">
        <f>VLOOKUP($A365,'Annual_Prices-Nominal'!$A:$CA,MATCH(BJ$3,'Annual_Prices-Nominal'!$A$3:$CA$3,0),0)</f>
        <v>0</v>
      </c>
      <c r="BK365" s="32">
        <f>VLOOKUP($A365,'Annual_Prices-Nominal'!$A:$CA,MATCH(BK$3,'Annual_Prices-Nominal'!$A$3:$CA$3,0),0)</f>
        <v>17.608333333333235</v>
      </c>
      <c r="BL365" s="32">
        <f>VLOOKUP($A365,'Annual_Prices-Nominal'!$A:$CA,MATCH(BL$3,'Annual_Prices-Nominal'!$A$3:$CA$3,0),0)</f>
        <v>17.608333333333235</v>
      </c>
      <c r="BM365" s="32">
        <f>VLOOKUP($A365,'Annual_Prices-Nominal'!$A:$CA,MATCH(BM$3,'Annual_Prices-Nominal'!$A$3:$CA$3,0),0)</f>
        <v>5.272380952380928</v>
      </c>
      <c r="BN365" s="32">
        <f>VLOOKUP($A365,'Annual_Prices-Nominal'!$A:$CA,MATCH(BN$3,'Annual_Prices-Nominal'!$A$3:$CA$3,0),0)</f>
        <v>5.272380952380928</v>
      </c>
      <c r="BO365" s="32">
        <f>VLOOKUP($A365,'Annual_Prices-Nominal'!$A:$CA,MATCH(BO$3,'Annual_Prices-Nominal'!$A$3:$CA$3,0),0)</f>
        <v>5.272380952380928</v>
      </c>
      <c r="BP365" s="32">
        <f>VLOOKUP($A365,'Annual_Prices-Nominal'!$A:$CA,MATCH(BP$3,'Annual_Prices-Nominal'!$A$3:$CA$3,0),0)</f>
        <v>5.272380952380928</v>
      </c>
      <c r="BQ365" s="32">
        <f>VLOOKUP($A365,'Annual_Prices-Nominal'!$A:$CA,MATCH(BQ$3,'Annual_Prices-Nominal'!$A$3:$CA$3,0),0)</f>
        <v>17.608333333333235</v>
      </c>
      <c r="BR365" s="32">
        <f>VLOOKUP($A365,'Annual_Prices-Nominal'!$A:$CA,MATCH(BR$3,'Annual_Prices-Nominal'!$A$3:$CA$3,0),0)</f>
        <v>28.186666666666724</v>
      </c>
      <c r="BS365" s="32">
        <f>VLOOKUP($A365,'Annual_Prices-Nominal'!$A:$CA,MATCH(BS$3,'Annual_Prices-Nominal'!$A$3:$CA$3,0),0)</f>
        <v>26.405833333333362</v>
      </c>
      <c r="BT365" s="32">
        <f>VLOOKUP($A365,'Annual_Prices-Nominal'!$A:$CA,MATCH(BT$3,'Annual_Prices-Nominal'!$A$3:$CA$3,0),0)</f>
        <v>21.133452380952349</v>
      </c>
      <c r="BU365" s="32">
        <f>VLOOKUP($A365,'Annual_Prices-Nominal'!$A:$CA,MATCH(BU$3,'Annual_Prices-Nominal'!$A$3:$CA$3,0),0)</f>
        <v>21.133452380952349</v>
      </c>
      <c r="BV365" s="32">
        <f>VLOOKUP($A365,'Annual_Prices-Nominal'!$A:$CA,MATCH(BV$3,'Annual_Prices-Nominal'!$A$3:$CA$3,0),0)</f>
        <v>21.133452380952349</v>
      </c>
      <c r="BW365" s="32">
        <f>VLOOKUP($A365,'Annual_Prices-Nominal'!$A:$CA,MATCH(BW$3,'Annual_Prices-Nominal'!$A$3:$CA$3,0),0)</f>
        <v>21.514999999999873</v>
      </c>
      <c r="BX365" s="32">
        <f>VLOOKUP($A365,'Annual_Prices-Nominal'!$A:$CA,MATCH(BX$3,'Annual_Prices-Nominal'!$A$3:$CA$3,0),0)</f>
        <v>0</v>
      </c>
      <c r="BY365" s="32">
        <f>VLOOKUP($A365,'Annual_Prices-Nominal'!$A:$CA,MATCH(BY$3,'Annual_Prices-Nominal'!$A$3:$CA$3,0),0)</f>
        <v>5.272380952380928</v>
      </c>
      <c r="BZ365" s="32">
        <f>VLOOKUP($A365,'Annual_Prices-Nominal'!$A:$CA,MATCH(BZ$3,'Annual_Prices-Nominal'!$A$3:$CA$3,0),0)</f>
        <v>5.272380952380928</v>
      </c>
      <c r="CA365" s="32">
        <f>VLOOKUP($A365,'Annual_Prices-Nominal'!$A:$CA,MATCH(CA$3,'Annual_Prices-Nominal'!$A$3:$CA$3,0),0)</f>
        <v>5.2792366547619167</v>
      </c>
      <c r="CB365" s="38">
        <f>VLOOKUP($A365,'Annual_Prices-Nominal'!$A:$CA,MATCH(CB$3,'Annual_Prices-Nominal'!$A$3:$CA$3,0),0)</f>
        <v>0</v>
      </c>
      <c r="CD365" s="39">
        <f>VLOOKUP($A365,GDP!$A$8:$D$50,3,0)</f>
        <v>1.9840449300923345E-2</v>
      </c>
    </row>
    <row r="366" spans="1:82" ht="14.4" x14ac:dyDescent="0.3">
      <c r="A366" s="23">
        <f t="shared" si="56"/>
        <v>2053</v>
      </c>
      <c r="B366" s="27">
        <f t="shared" si="47"/>
        <v>55944</v>
      </c>
      <c r="C366" s="31">
        <v>42.78434</v>
      </c>
      <c r="D366" s="32">
        <v>42.866619999999998</v>
      </c>
      <c r="E366" s="32">
        <v>51.837710000000001</v>
      </c>
      <c r="F366" s="32">
        <v>48.679830000000003</v>
      </c>
      <c r="G366" s="32">
        <v>52.549219999999998</v>
      </c>
      <c r="H366" s="32">
        <v>48.478859999999997</v>
      </c>
      <c r="I366" s="32">
        <v>47.1</v>
      </c>
      <c r="J366" s="32">
        <v>47.09</v>
      </c>
      <c r="K366" s="32">
        <v>46.32</v>
      </c>
      <c r="L366" s="32">
        <v>47.07</v>
      </c>
      <c r="M366" s="32">
        <v>46.62</v>
      </c>
      <c r="N366" s="32">
        <v>46.98</v>
      </c>
      <c r="P366" s="32">
        <f>VLOOKUP($A366,'Annual_Prices-Nominal'!$A$4:$X$39,MATCH('Forecast-Peak_OffPeak-Nominal'!P$3,'Annual_Prices-Nominal'!$A$3:$X$3,0),FALSE)</f>
        <v>184.72300000000001</v>
      </c>
      <c r="Q366" s="32">
        <f>VLOOKUP($A366,'Annual_Prices-Nominal'!$A$4:$X$39,MATCH('Forecast-Peak_OffPeak-Nominal'!Q$3,'Annual_Prices-Nominal'!$A$3:$X$3,0),FALSE)</f>
        <v>186.28809896000001</v>
      </c>
      <c r="R366" s="32">
        <f>VLOOKUP($A366,'Annual_Prices-Nominal'!$A$4:$X$39,MATCH('Forecast-Peak_OffPeak-Nominal'!R$3,'Annual_Prices-Nominal'!$A$3:$X$3,0),FALSE)</f>
        <v>183.04269977000001</v>
      </c>
      <c r="S366" s="32">
        <f>VLOOKUP($A366,'Annual_Prices-Nominal'!$A$4:$X$39,MATCH('Forecast-Peak_OffPeak-Nominal'!S$3,'Annual_Prices-Nominal'!$A$3:$X$3,0),FALSE)</f>
        <v>182.01553639000002</v>
      </c>
      <c r="T366" s="32">
        <f>VLOOKUP($A366,'Annual_Prices-Nominal'!$A$4:$X$39,MATCH('Forecast-Peak_OffPeak-Nominal'!T$3,'Annual_Prices-Nominal'!$A$3:$X$3,0),FALSE)</f>
        <v>70.663629591313665</v>
      </c>
      <c r="U366" s="32">
        <f>VLOOKUP($A366,'Annual_Prices-Nominal'!$A$4:$X$39,MATCH('Forecast-Peak_OffPeak-Nominal'!U$3,'Annual_Prices-Nominal'!$A$3:$X$3,0),FALSE)</f>
        <v>90.663559190000001</v>
      </c>
      <c r="V366" s="32">
        <f>VLOOKUP($A366,'Annual_Prices-Nominal'!$A$4:$X$39,MATCH('Forecast-Peak_OffPeak-Nominal'!V$3,'Annual_Prices-Nominal'!$A$3:$X$3,0),FALSE)</f>
        <v>70.760219126726966</v>
      </c>
      <c r="W366" s="32">
        <f>VLOOKUP($A366,'Annual_Prices-Nominal'!$A$4:$X$39,MATCH('Forecast-Peak_OffPeak-Nominal'!W$3,'Annual_Prices-Nominal'!$A$3:$X$3,0),FALSE)</f>
        <v>31.415901250000001</v>
      </c>
      <c r="X366" s="32">
        <f>VLOOKUP($A366,'Annual_Prices-Nominal'!$A$4:$X$39,MATCH('Forecast-Peak_OffPeak-Nominal'!X$3,'Annual_Prices-Nominal'!$A$3:$X$3,0),FALSE)</f>
        <v>26.968502360000002</v>
      </c>
      <c r="Y366" s="38">
        <f>VLOOKUP($A366,'Annual_Prices-Nominal'!$A$4:$X$39,MATCH('Forecast-Peak_OffPeak-Nominal'!Y$3,'Annual_Prices-Nominal'!$A$3:$X$3,0),FALSE)</f>
        <v>64.817682700680862</v>
      </c>
      <c r="AA366" s="31">
        <v>6.54</v>
      </c>
      <c r="AB366" s="32">
        <v>6.01</v>
      </c>
      <c r="AC366" s="32">
        <v>4.91</v>
      </c>
      <c r="AD366" s="32">
        <v>6.53</v>
      </c>
      <c r="AE366" s="32">
        <v>6.51</v>
      </c>
      <c r="AF366" s="32">
        <v>6.33</v>
      </c>
      <c r="AG366" s="38">
        <f t="shared" si="55"/>
        <v>0.5376331700877196</v>
      </c>
      <c r="AI366" s="32">
        <v>11.558222061547019</v>
      </c>
      <c r="AJ366" s="38">
        <v>7.0891057274146885</v>
      </c>
      <c r="AL366" s="33">
        <v>1.000852565482</v>
      </c>
      <c r="AM366" s="33">
        <v>1.2615797303554745</v>
      </c>
      <c r="AO366" s="34">
        <f>VLOOKUP($A366,'Annual_Prices-Nominal'!$A$4:$CH$39,MATCH('Forecast-Peak_OffPeak-Nominal'!AO$3,'Annual_Prices-Nominal'!$A$3:$CH$3,0),FALSE)</f>
        <v>2</v>
      </c>
      <c r="AP366" s="35">
        <f>VLOOKUP($A366,'Annual_Prices-Nominal'!$A$4:$CH$39,MATCH('Forecast-Peak_OffPeak-Nominal'!AP$3,'Annual_Prices-Nominal'!$A$3:$CH$3,0),FALSE)</f>
        <v>2</v>
      </c>
      <c r="AQ366" s="36">
        <f>IF(AND(MONTH($B366)&gt;=5,MONTH($B366)&lt;=9),VLOOKUP($A366,'Annual_Prices-Nominal'!$A$1:$AQ$39,MATCH('Forecast-Peak_OffPeak-Nominal'!AQ$2,'Annual_Prices-Nominal'!$A$2:$AQ$2,0),FALSE),0)</f>
        <v>0</v>
      </c>
      <c r="AR366" s="37">
        <f>IF(AND(MONTH($B366)&gt;=5,MONTH($B366)&lt;=9),VLOOKUP($A366,'Annual_Prices-Nominal'!$A$1:$AQ$39,MATCH('Forecast-Peak_OffPeak-Nominal'!AR$2,'Annual_Prices-Nominal'!$A$2:$AQ$2,0),FALSE),0)</f>
        <v>0</v>
      </c>
      <c r="AT366" s="83">
        <f>VLOOKUP($A366,'Annual_Prices-Nominal'!$A$4:$CH$39,MATCH('Forecast-Peak_OffPeak-Nominal'!AT$3,'Annual_Prices-Nominal'!$A$3:$CH$3,0),FALSE)</f>
        <v>50.1</v>
      </c>
      <c r="AU366" s="38">
        <f>VLOOKUP($A366,'Annual_Prices-Nominal'!$A$4:$CH$39,MATCH('Forecast-Peak_OffPeak-Nominal'!AU$3,'Annual_Prices-Nominal'!$A$3:$CH$3,0),FALSE)</f>
        <v>50.1</v>
      </c>
      <c r="AV366" s="38">
        <f>VLOOKUP($A366,'Annual_Prices-Nominal'!$A$4:$CH$39,MATCH('Forecast-Peak_OffPeak-Nominal'!AV$3,'Annual_Prices-Nominal'!$A$3:$CH$3,0),FALSE)</f>
        <v>0</v>
      </c>
      <c r="AX366" s="31">
        <f t="shared" si="57"/>
        <v>7.1188585690515813</v>
      </c>
      <c r="AY366" s="32">
        <f t="shared" si="58"/>
        <v>8.1892116903633489</v>
      </c>
      <c r="AZ366" s="32">
        <f t="shared" si="59"/>
        <v>8.3016145339652443</v>
      </c>
      <c r="BA366" s="32">
        <f t="shared" si="60"/>
        <v>7.2350230414746548</v>
      </c>
      <c r="BB366" s="32">
        <f t="shared" si="61"/>
        <v>7.1152073732718897</v>
      </c>
      <c r="BC366" s="38">
        <f t="shared" si="62"/>
        <v>7.1393568147013777</v>
      </c>
      <c r="BE366" s="60">
        <v>316.74678164711702</v>
      </c>
      <c r="BF366" s="38">
        <v>420.79971195628815</v>
      </c>
      <c r="BH366" s="31">
        <f>VLOOKUP($A366,'Annual_Prices-Nominal'!$A:$CA,MATCH(BH$3,'Annual_Prices-Nominal'!$A$3:$CA$3,0),0)</f>
        <v>47</v>
      </c>
      <c r="BI366" s="31">
        <f>VLOOKUP($A366,'Annual_Prices-Nominal'!$A:$CA,MATCH(BI$3,'Annual_Prices-Nominal'!$A$3:$CA$3,0),0)</f>
        <v>0</v>
      </c>
      <c r="BJ366" s="32">
        <f>VLOOKUP($A366,'Annual_Prices-Nominal'!$A:$CA,MATCH(BJ$3,'Annual_Prices-Nominal'!$A$3:$CA$3,0),0)</f>
        <v>0</v>
      </c>
      <c r="BK366" s="32">
        <f>VLOOKUP($A366,'Annual_Prices-Nominal'!$A:$CA,MATCH(BK$3,'Annual_Prices-Nominal'!$A$3:$CA$3,0),0)</f>
        <v>17.608333333333235</v>
      </c>
      <c r="BL366" s="32">
        <f>VLOOKUP($A366,'Annual_Prices-Nominal'!$A:$CA,MATCH(BL$3,'Annual_Prices-Nominal'!$A$3:$CA$3,0),0)</f>
        <v>17.608333333333235</v>
      </c>
      <c r="BM366" s="32">
        <f>VLOOKUP($A366,'Annual_Prices-Nominal'!$A:$CA,MATCH(BM$3,'Annual_Prices-Nominal'!$A$3:$CA$3,0),0)</f>
        <v>5.272380952380928</v>
      </c>
      <c r="BN366" s="32">
        <f>VLOOKUP($A366,'Annual_Prices-Nominal'!$A:$CA,MATCH(BN$3,'Annual_Prices-Nominal'!$A$3:$CA$3,0),0)</f>
        <v>5.272380952380928</v>
      </c>
      <c r="BO366" s="32">
        <f>VLOOKUP($A366,'Annual_Prices-Nominal'!$A:$CA,MATCH(BO$3,'Annual_Prices-Nominal'!$A$3:$CA$3,0),0)</f>
        <v>5.272380952380928</v>
      </c>
      <c r="BP366" s="32">
        <f>VLOOKUP($A366,'Annual_Prices-Nominal'!$A:$CA,MATCH(BP$3,'Annual_Prices-Nominal'!$A$3:$CA$3,0),0)</f>
        <v>5.272380952380928</v>
      </c>
      <c r="BQ366" s="32">
        <f>VLOOKUP($A366,'Annual_Prices-Nominal'!$A:$CA,MATCH(BQ$3,'Annual_Prices-Nominal'!$A$3:$CA$3,0),0)</f>
        <v>17.608333333333235</v>
      </c>
      <c r="BR366" s="32">
        <f>VLOOKUP($A366,'Annual_Prices-Nominal'!$A:$CA,MATCH(BR$3,'Annual_Prices-Nominal'!$A$3:$CA$3,0),0)</f>
        <v>28.186666666666724</v>
      </c>
      <c r="BS366" s="32">
        <f>VLOOKUP($A366,'Annual_Prices-Nominal'!$A:$CA,MATCH(BS$3,'Annual_Prices-Nominal'!$A$3:$CA$3,0),0)</f>
        <v>26.405833333333362</v>
      </c>
      <c r="BT366" s="32">
        <f>VLOOKUP($A366,'Annual_Prices-Nominal'!$A:$CA,MATCH(BT$3,'Annual_Prices-Nominal'!$A$3:$CA$3,0),0)</f>
        <v>21.133452380952349</v>
      </c>
      <c r="BU366" s="32">
        <f>VLOOKUP($A366,'Annual_Prices-Nominal'!$A:$CA,MATCH(BU$3,'Annual_Prices-Nominal'!$A$3:$CA$3,0),0)</f>
        <v>21.133452380952349</v>
      </c>
      <c r="BV366" s="32">
        <f>VLOOKUP($A366,'Annual_Prices-Nominal'!$A:$CA,MATCH(BV$3,'Annual_Prices-Nominal'!$A$3:$CA$3,0),0)</f>
        <v>21.133452380952349</v>
      </c>
      <c r="BW366" s="32">
        <f>VLOOKUP($A366,'Annual_Prices-Nominal'!$A:$CA,MATCH(BW$3,'Annual_Prices-Nominal'!$A$3:$CA$3,0),0)</f>
        <v>21.514999999999873</v>
      </c>
      <c r="BX366" s="32">
        <f>VLOOKUP($A366,'Annual_Prices-Nominal'!$A:$CA,MATCH(BX$3,'Annual_Prices-Nominal'!$A$3:$CA$3,0),0)</f>
        <v>0</v>
      </c>
      <c r="BY366" s="32">
        <f>VLOOKUP($A366,'Annual_Prices-Nominal'!$A:$CA,MATCH(BY$3,'Annual_Prices-Nominal'!$A$3:$CA$3,0),0)</f>
        <v>5.272380952380928</v>
      </c>
      <c r="BZ366" s="32">
        <f>VLOOKUP($A366,'Annual_Prices-Nominal'!$A:$CA,MATCH(BZ$3,'Annual_Prices-Nominal'!$A$3:$CA$3,0),0)</f>
        <v>5.272380952380928</v>
      </c>
      <c r="CA366" s="32">
        <f>VLOOKUP($A366,'Annual_Prices-Nominal'!$A:$CA,MATCH(CA$3,'Annual_Prices-Nominal'!$A$3:$CA$3,0),0)</f>
        <v>5.2792366547619167</v>
      </c>
      <c r="CB366" s="38">
        <f>VLOOKUP($A366,'Annual_Prices-Nominal'!$A:$CA,MATCH(CB$3,'Annual_Prices-Nominal'!$A$3:$CA$3,0),0)</f>
        <v>0</v>
      </c>
      <c r="CD366" s="39">
        <f>VLOOKUP($A366,GDP!$A$8:$D$50,3,0)</f>
        <v>1.9840449300923345E-2</v>
      </c>
    </row>
    <row r="367" spans="1:82" ht="14.4" x14ac:dyDescent="0.3">
      <c r="A367" s="23">
        <f t="shared" si="56"/>
        <v>2053</v>
      </c>
      <c r="B367" s="27">
        <f t="shared" si="47"/>
        <v>55975</v>
      </c>
      <c r="C367" s="31">
        <v>45.756439999999998</v>
      </c>
      <c r="D367" s="32">
        <v>44.88326</v>
      </c>
      <c r="E367" s="32">
        <v>48.94482</v>
      </c>
      <c r="F367" s="32">
        <v>46.839460000000003</v>
      </c>
      <c r="G367" s="32">
        <v>49.247489999999999</v>
      </c>
      <c r="H367" s="32">
        <v>46.260199999999998</v>
      </c>
      <c r="I367" s="32">
        <v>44.02</v>
      </c>
      <c r="J367" s="32">
        <v>45.57</v>
      </c>
      <c r="K367" s="32">
        <v>43.5</v>
      </c>
      <c r="L367" s="32">
        <v>45.69</v>
      </c>
      <c r="M367" s="32">
        <v>43.44</v>
      </c>
      <c r="N367" s="32">
        <v>45.46</v>
      </c>
      <c r="P367" s="32">
        <f>VLOOKUP($A367,'Annual_Prices-Nominal'!$A$4:$X$39,MATCH('Forecast-Peak_OffPeak-Nominal'!P$3,'Annual_Prices-Nominal'!$A$3:$X$3,0),FALSE)</f>
        <v>184.72300000000001</v>
      </c>
      <c r="Q367" s="32">
        <f>VLOOKUP($A367,'Annual_Prices-Nominal'!$A$4:$X$39,MATCH('Forecast-Peak_OffPeak-Nominal'!Q$3,'Annual_Prices-Nominal'!$A$3:$X$3,0),FALSE)</f>
        <v>186.28809896000001</v>
      </c>
      <c r="R367" s="32">
        <f>VLOOKUP($A367,'Annual_Prices-Nominal'!$A$4:$X$39,MATCH('Forecast-Peak_OffPeak-Nominal'!R$3,'Annual_Prices-Nominal'!$A$3:$X$3,0),FALSE)</f>
        <v>183.04269977000001</v>
      </c>
      <c r="S367" s="32">
        <f>VLOOKUP($A367,'Annual_Prices-Nominal'!$A$4:$X$39,MATCH('Forecast-Peak_OffPeak-Nominal'!S$3,'Annual_Prices-Nominal'!$A$3:$X$3,0),FALSE)</f>
        <v>182.01553639000002</v>
      </c>
      <c r="T367" s="32">
        <f>VLOOKUP($A367,'Annual_Prices-Nominal'!$A$4:$X$39,MATCH('Forecast-Peak_OffPeak-Nominal'!T$3,'Annual_Prices-Nominal'!$A$3:$X$3,0),FALSE)</f>
        <v>70.663629591313665</v>
      </c>
      <c r="U367" s="32">
        <f>VLOOKUP($A367,'Annual_Prices-Nominal'!$A$4:$X$39,MATCH('Forecast-Peak_OffPeak-Nominal'!U$3,'Annual_Prices-Nominal'!$A$3:$X$3,0),FALSE)</f>
        <v>90.663559190000001</v>
      </c>
      <c r="V367" s="32">
        <f>VLOOKUP($A367,'Annual_Prices-Nominal'!$A$4:$X$39,MATCH('Forecast-Peak_OffPeak-Nominal'!V$3,'Annual_Prices-Nominal'!$A$3:$X$3,0),FALSE)</f>
        <v>70.760219126726966</v>
      </c>
      <c r="W367" s="32">
        <f>VLOOKUP($A367,'Annual_Prices-Nominal'!$A$4:$X$39,MATCH('Forecast-Peak_OffPeak-Nominal'!W$3,'Annual_Prices-Nominal'!$A$3:$X$3,0),FALSE)</f>
        <v>31.415901250000001</v>
      </c>
      <c r="X367" s="32">
        <f>VLOOKUP($A367,'Annual_Prices-Nominal'!$A$4:$X$39,MATCH('Forecast-Peak_OffPeak-Nominal'!X$3,'Annual_Prices-Nominal'!$A$3:$X$3,0),FALSE)</f>
        <v>26.968502360000002</v>
      </c>
      <c r="Y367" s="38">
        <f>VLOOKUP($A367,'Annual_Prices-Nominal'!$A$4:$X$39,MATCH('Forecast-Peak_OffPeak-Nominal'!Y$3,'Annual_Prices-Nominal'!$A$3:$X$3,0),FALSE)</f>
        <v>64.817682700680862</v>
      </c>
      <c r="AA367" s="31">
        <v>6.02</v>
      </c>
      <c r="AB367" s="32">
        <v>5.32</v>
      </c>
      <c r="AC367" s="32">
        <v>5.64</v>
      </c>
      <c r="AD367" s="32">
        <v>5.69</v>
      </c>
      <c r="AE367" s="32">
        <v>6.01</v>
      </c>
      <c r="AF367" s="32">
        <v>5.49</v>
      </c>
      <c r="AG367" s="38">
        <f t="shared" si="55"/>
        <v>0.5376331700877196</v>
      </c>
      <c r="AI367" s="32">
        <v>11.046441710110219</v>
      </c>
      <c r="AJ367" s="38">
        <v>6.5773253759778889</v>
      </c>
      <c r="AL367" s="33">
        <v>0.98640063571057479</v>
      </c>
      <c r="AM367" s="33">
        <v>1.2471278005840494</v>
      </c>
      <c r="AO367" s="34">
        <f>VLOOKUP($A367,'Annual_Prices-Nominal'!$A$4:$CH$39,MATCH('Forecast-Peak_OffPeak-Nominal'!AO$3,'Annual_Prices-Nominal'!$A$3:$CH$3,0),FALSE)</f>
        <v>2</v>
      </c>
      <c r="AP367" s="35">
        <f>VLOOKUP($A367,'Annual_Prices-Nominal'!$A$4:$CH$39,MATCH('Forecast-Peak_OffPeak-Nominal'!AP$3,'Annual_Prices-Nominal'!$A$3:$CH$3,0),FALSE)</f>
        <v>2</v>
      </c>
      <c r="AQ367" s="36">
        <f>IF(AND(MONTH($B367)&gt;=5,MONTH($B367)&lt;=9),VLOOKUP($A367,'Annual_Prices-Nominal'!$A$1:$AQ$39,MATCH('Forecast-Peak_OffPeak-Nominal'!AQ$2,'Annual_Prices-Nominal'!$A$2:$AQ$2,0),FALSE),0)</f>
        <v>0</v>
      </c>
      <c r="AR367" s="37">
        <f>IF(AND(MONTH($B367)&gt;=5,MONTH($B367)&lt;=9),VLOOKUP($A367,'Annual_Prices-Nominal'!$A$1:$AQ$39,MATCH('Forecast-Peak_OffPeak-Nominal'!AR$2,'Annual_Prices-Nominal'!$A$2:$AQ$2,0),FALSE),0)</f>
        <v>0</v>
      </c>
      <c r="AT367" s="83">
        <f>VLOOKUP($A367,'Annual_Prices-Nominal'!$A$4:$CH$39,MATCH('Forecast-Peak_OffPeak-Nominal'!AT$3,'Annual_Prices-Nominal'!$A$3:$CH$3,0),FALSE)</f>
        <v>50.1</v>
      </c>
      <c r="AU367" s="38">
        <f>VLOOKUP($A367,'Annual_Prices-Nominal'!$A$4:$CH$39,MATCH('Forecast-Peak_OffPeak-Nominal'!AU$3,'Annual_Prices-Nominal'!$A$3:$CH$3,0),FALSE)</f>
        <v>50.1</v>
      </c>
      <c r="AV367" s="38">
        <f>VLOOKUP($A367,'Annual_Prices-Nominal'!$A$4:$CH$39,MATCH('Forecast-Peak_OffPeak-Nominal'!AV$3,'Annual_Prices-Nominal'!$A$3:$CH$3,0),FALSE)</f>
        <v>0</v>
      </c>
      <c r="AX367" s="31">
        <f t="shared" si="57"/>
        <v>8.6008345864661653</v>
      </c>
      <c r="AY367" s="32">
        <f t="shared" si="58"/>
        <v>8.9152677595628411</v>
      </c>
      <c r="AZ367" s="32">
        <f t="shared" si="59"/>
        <v>8.9703989071038244</v>
      </c>
      <c r="BA367" s="32">
        <f t="shared" si="60"/>
        <v>7.3244592346089856</v>
      </c>
      <c r="BB367" s="32">
        <f t="shared" si="61"/>
        <v>7.2379367720465897</v>
      </c>
      <c r="BC367" s="38">
        <f t="shared" si="62"/>
        <v>7.6344463971880483</v>
      </c>
      <c r="BE367" s="60">
        <v>316.74678164711702</v>
      </c>
      <c r="BF367" s="38">
        <v>420.79971195628815</v>
      </c>
      <c r="BH367" s="31">
        <f>VLOOKUP($A367,'Annual_Prices-Nominal'!$A:$CA,MATCH(BH$3,'Annual_Prices-Nominal'!$A$3:$CA$3,0),0)</f>
        <v>47</v>
      </c>
      <c r="BI367" s="31">
        <f>VLOOKUP($A367,'Annual_Prices-Nominal'!$A:$CA,MATCH(BI$3,'Annual_Prices-Nominal'!$A$3:$CA$3,0),0)</f>
        <v>0</v>
      </c>
      <c r="BJ367" s="32">
        <f>VLOOKUP($A367,'Annual_Prices-Nominal'!$A:$CA,MATCH(BJ$3,'Annual_Prices-Nominal'!$A$3:$CA$3,0),0)</f>
        <v>0</v>
      </c>
      <c r="BK367" s="32">
        <f>VLOOKUP($A367,'Annual_Prices-Nominal'!$A:$CA,MATCH(BK$3,'Annual_Prices-Nominal'!$A$3:$CA$3,0),0)</f>
        <v>17.608333333333235</v>
      </c>
      <c r="BL367" s="32">
        <f>VLOOKUP($A367,'Annual_Prices-Nominal'!$A:$CA,MATCH(BL$3,'Annual_Prices-Nominal'!$A$3:$CA$3,0),0)</f>
        <v>17.608333333333235</v>
      </c>
      <c r="BM367" s="32">
        <f>VLOOKUP($A367,'Annual_Prices-Nominal'!$A:$CA,MATCH(BM$3,'Annual_Prices-Nominal'!$A$3:$CA$3,0),0)</f>
        <v>5.272380952380928</v>
      </c>
      <c r="BN367" s="32">
        <f>VLOOKUP($A367,'Annual_Prices-Nominal'!$A:$CA,MATCH(BN$3,'Annual_Prices-Nominal'!$A$3:$CA$3,0),0)</f>
        <v>5.272380952380928</v>
      </c>
      <c r="BO367" s="32">
        <f>VLOOKUP($A367,'Annual_Prices-Nominal'!$A:$CA,MATCH(BO$3,'Annual_Prices-Nominal'!$A$3:$CA$3,0),0)</f>
        <v>5.272380952380928</v>
      </c>
      <c r="BP367" s="32">
        <f>VLOOKUP($A367,'Annual_Prices-Nominal'!$A:$CA,MATCH(BP$3,'Annual_Prices-Nominal'!$A$3:$CA$3,0),0)</f>
        <v>5.272380952380928</v>
      </c>
      <c r="BQ367" s="32">
        <f>VLOOKUP($A367,'Annual_Prices-Nominal'!$A:$CA,MATCH(BQ$3,'Annual_Prices-Nominal'!$A$3:$CA$3,0),0)</f>
        <v>17.608333333333235</v>
      </c>
      <c r="BR367" s="32">
        <f>VLOOKUP($A367,'Annual_Prices-Nominal'!$A:$CA,MATCH(BR$3,'Annual_Prices-Nominal'!$A$3:$CA$3,0),0)</f>
        <v>28.186666666666724</v>
      </c>
      <c r="BS367" s="32">
        <f>VLOOKUP($A367,'Annual_Prices-Nominal'!$A:$CA,MATCH(BS$3,'Annual_Prices-Nominal'!$A$3:$CA$3,0),0)</f>
        <v>26.405833333333362</v>
      </c>
      <c r="BT367" s="32">
        <f>VLOOKUP($A367,'Annual_Prices-Nominal'!$A:$CA,MATCH(BT$3,'Annual_Prices-Nominal'!$A$3:$CA$3,0),0)</f>
        <v>21.133452380952349</v>
      </c>
      <c r="BU367" s="32">
        <f>VLOOKUP($A367,'Annual_Prices-Nominal'!$A:$CA,MATCH(BU$3,'Annual_Prices-Nominal'!$A$3:$CA$3,0),0)</f>
        <v>21.133452380952349</v>
      </c>
      <c r="BV367" s="32">
        <f>VLOOKUP($A367,'Annual_Prices-Nominal'!$A:$CA,MATCH(BV$3,'Annual_Prices-Nominal'!$A$3:$CA$3,0),0)</f>
        <v>21.133452380952349</v>
      </c>
      <c r="BW367" s="32">
        <f>VLOOKUP($A367,'Annual_Prices-Nominal'!$A:$CA,MATCH(BW$3,'Annual_Prices-Nominal'!$A$3:$CA$3,0),0)</f>
        <v>21.514999999999873</v>
      </c>
      <c r="BX367" s="32">
        <f>VLOOKUP($A367,'Annual_Prices-Nominal'!$A:$CA,MATCH(BX$3,'Annual_Prices-Nominal'!$A$3:$CA$3,0),0)</f>
        <v>0</v>
      </c>
      <c r="BY367" s="32">
        <f>VLOOKUP($A367,'Annual_Prices-Nominal'!$A:$CA,MATCH(BY$3,'Annual_Prices-Nominal'!$A$3:$CA$3,0),0)</f>
        <v>5.272380952380928</v>
      </c>
      <c r="BZ367" s="32">
        <f>VLOOKUP($A367,'Annual_Prices-Nominal'!$A:$CA,MATCH(BZ$3,'Annual_Prices-Nominal'!$A$3:$CA$3,0),0)</f>
        <v>5.272380952380928</v>
      </c>
      <c r="CA367" s="32">
        <f>VLOOKUP($A367,'Annual_Prices-Nominal'!$A:$CA,MATCH(CA$3,'Annual_Prices-Nominal'!$A$3:$CA$3,0),0)</f>
        <v>5.2792366547619167</v>
      </c>
      <c r="CB367" s="38">
        <f>VLOOKUP($A367,'Annual_Prices-Nominal'!$A:$CA,MATCH(CB$3,'Annual_Prices-Nominal'!$A$3:$CA$3,0),0)</f>
        <v>0</v>
      </c>
      <c r="CD367" s="39">
        <f>VLOOKUP($A367,GDP!$A$8:$D$50,3,0)</f>
        <v>1.9840449300923345E-2</v>
      </c>
    </row>
    <row r="368" spans="1:82" ht="14.4" x14ac:dyDescent="0.3">
      <c r="A368" s="23">
        <f t="shared" si="56"/>
        <v>2053</v>
      </c>
      <c r="B368" s="27">
        <f t="shared" si="47"/>
        <v>56005</v>
      </c>
      <c r="C368" s="31">
        <v>57.278770000000002</v>
      </c>
      <c r="D368" s="32">
        <v>50.61938</v>
      </c>
      <c r="E368" s="32">
        <v>64.258539999999996</v>
      </c>
      <c r="F368" s="32">
        <v>51.836350000000003</v>
      </c>
      <c r="G368" s="32">
        <v>64.746870000000001</v>
      </c>
      <c r="H368" s="32">
        <v>50.220939999999999</v>
      </c>
      <c r="I368" s="32">
        <v>47.3</v>
      </c>
      <c r="J368" s="32">
        <v>46.2</v>
      </c>
      <c r="K368" s="32">
        <v>46.86</v>
      </c>
      <c r="L368" s="32">
        <v>46.06</v>
      </c>
      <c r="M368" s="32">
        <v>46.61</v>
      </c>
      <c r="N368" s="32">
        <v>45.94</v>
      </c>
      <c r="P368" s="32">
        <f>VLOOKUP($A368,'Annual_Prices-Nominal'!$A$4:$X$39,MATCH('Forecast-Peak_OffPeak-Nominal'!P$3,'Annual_Prices-Nominal'!$A$3:$X$3,0),FALSE)</f>
        <v>184.72300000000001</v>
      </c>
      <c r="Q368" s="32">
        <f>VLOOKUP($A368,'Annual_Prices-Nominal'!$A$4:$X$39,MATCH('Forecast-Peak_OffPeak-Nominal'!Q$3,'Annual_Prices-Nominal'!$A$3:$X$3,0),FALSE)</f>
        <v>186.28809896000001</v>
      </c>
      <c r="R368" s="32">
        <f>VLOOKUP($A368,'Annual_Prices-Nominal'!$A$4:$X$39,MATCH('Forecast-Peak_OffPeak-Nominal'!R$3,'Annual_Prices-Nominal'!$A$3:$X$3,0),FALSE)</f>
        <v>183.04269977000001</v>
      </c>
      <c r="S368" s="32">
        <f>VLOOKUP($A368,'Annual_Prices-Nominal'!$A$4:$X$39,MATCH('Forecast-Peak_OffPeak-Nominal'!S$3,'Annual_Prices-Nominal'!$A$3:$X$3,0),FALSE)</f>
        <v>182.01553639000002</v>
      </c>
      <c r="T368" s="32">
        <f>VLOOKUP($A368,'Annual_Prices-Nominal'!$A$4:$X$39,MATCH('Forecast-Peak_OffPeak-Nominal'!T$3,'Annual_Prices-Nominal'!$A$3:$X$3,0),FALSE)</f>
        <v>70.663629591313665</v>
      </c>
      <c r="U368" s="32">
        <f>VLOOKUP($A368,'Annual_Prices-Nominal'!$A$4:$X$39,MATCH('Forecast-Peak_OffPeak-Nominal'!U$3,'Annual_Prices-Nominal'!$A$3:$X$3,0),FALSE)</f>
        <v>90.663559190000001</v>
      </c>
      <c r="V368" s="32">
        <f>VLOOKUP($A368,'Annual_Prices-Nominal'!$A$4:$X$39,MATCH('Forecast-Peak_OffPeak-Nominal'!V$3,'Annual_Prices-Nominal'!$A$3:$X$3,0),FALSE)</f>
        <v>70.760219126726966</v>
      </c>
      <c r="W368" s="32">
        <f>VLOOKUP($A368,'Annual_Prices-Nominal'!$A$4:$X$39,MATCH('Forecast-Peak_OffPeak-Nominal'!W$3,'Annual_Prices-Nominal'!$A$3:$X$3,0),FALSE)</f>
        <v>31.415901250000001</v>
      </c>
      <c r="X368" s="32">
        <f>VLOOKUP($A368,'Annual_Prices-Nominal'!$A$4:$X$39,MATCH('Forecast-Peak_OffPeak-Nominal'!X$3,'Annual_Prices-Nominal'!$A$3:$X$3,0),FALSE)</f>
        <v>26.968502360000002</v>
      </c>
      <c r="Y368" s="38">
        <f>VLOOKUP($A368,'Annual_Prices-Nominal'!$A$4:$X$39,MATCH('Forecast-Peak_OffPeak-Nominal'!Y$3,'Annual_Prices-Nominal'!$A$3:$X$3,0),FALSE)</f>
        <v>64.817682700680862</v>
      </c>
      <c r="AA368" s="31">
        <v>6.08</v>
      </c>
      <c r="AB368" s="32">
        <v>5.69</v>
      </c>
      <c r="AC368" s="32">
        <v>5.7</v>
      </c>
      <c r="AD368" s="32">
        <v>6.07</v>
      </c>
      <c r="AE368" s="32">
        <v>6.06</v>
      </c>
      <c r="AF368" s="32">
        <v>5.84</v>
      </c>
      <c r="AG368" s="38">
        <f t="shared" si="55"/>
        <v>0.5376331700877196</v>
      </c>
      <c r="AI368" s="32">
        <v>11.104576394351659</v>
      </c>
      <c r="AJ368" s="38">
        <v>6.6354600602193283</v>
      </c>
      <c r="AL368" s="33">
        <v>0.97457626198623581</v>
      </c>
      <c r="AM368" s="33">
        <v>1.2353034268597103</v>
      </c>
      <c r="AO368" s="34">
        <f>VLOOKUP($A368,'Annual_Prices-Nominal'!$A$4:$CH$39,MATCH('Forecast-Peak_OffPeak-Nominal'!AO$3,'Annual_Prices-Nominal'!$A$3:$CH$3,0),FALSE)</f>
        <v>2</v>
      </c>
      <c r="AP368" s="35">
        <f>VLOOKUP($A368,'Annual_Prices-Nominal'!$A$4:$CH$39,MATCH('Forecast-Peak_OffPeak-Nominal'!AP$3,'Annual_Prices-Nominal'!$A$3:$CH$3,0),FALSE)</f>
        <v>2</v>
      </c>
      <c r="AQ368" s="36">
        <f>IF(AND(MONTH($B368)&gt;=5,MONTH($B368)&lt;=9),VLOOKUP($A368,'Annual_Prices-Nominal'!$A$1:$AQ$39,MATCH('Forecast-Peak_OffPeak-Nominal'!AQ$2,'Annual_Prices-Nominal'!$A$2:$AQ$2,0),FALSE),0)</f>
        <v>365</v>
      </c>
      <c r="AR368" s="37">
        <f>IF(AND(MONTH($B368)&gt;=5,MONTH($B368)&lt;=9),VLOOKUP($A368,'Annual_Prices-Nominal'!$A$1:$AQ$39,MATCH('Forecast-Peak_OffPeak-Nominal'!AR$2,'Annual_Prices-Nominal'!$A$2:$AQ$2,0),FALSE),0)</f>
        <v>2500</v>
      </c>
      <c r="AT368" s="83">
        <f>VLOOKUP($A368,'Annual_Prices-Nominal'!$A$4:$CH$39,MATCH('Forecast-Peak_OffPeak-Nominal'!AT$3,'Annual_Prices-Nominal'!$A$3:$CH$3,0),FALSE)</f>
        <v>50.1</v>
      </c>
      <c r="AU368" s="38">
        <f>VLOOKUP($A368,'Annual_Prices-Nominal'!$A$4:$CH$39,MATCH('Forecast-Peak_OffPeak-Nominal'!AU$3,'Annual_Prices-Nominal'!$A$3:$CH$3,0),FALSE)</f>
        <v>50.1</v>
      </c>
      <c r="AV368" s="38">
        <f>VLOOKUP($A368,'Annual_Prices-Nominal'!$A$4:$CH$39,MATCH('Forecast-Peak_OffPeak-Nominal'!AV$3,'Annual_Prices-Nominal'!$A$3:$CH$3,0),FALSE)</f>
        <v>0</v>
      </c>
      <c r="AX368" s="31">
        <f t="shared" si="57"/>
        <v>10.066567662565905</v>
      </c>
      <c r="AY368" s="32">
        <f t="shared" si="58"/>
        <v>11.003174657534247</v>
      </c>
      <c r="AZ368" s="32">
        <f t="shared" si="59"/>
        <v>11.086792808219178</v>
      </c>
      <c r="BA368" s="32">
        <f t="shared" si="60"/>
        <v>7.8052805280528057</v>
      </c>
      <c r="BB368" s="32">
        <f t="shared" si="61"/>
        <v>7.7326732673267333</v>
      </c>
      <c r="BC368" s="38">
        <f t="shared" si="62"/>
        <v>7.6787479406919275</v>
      </c>
      <c r="BE368" s="60">
        <v>316.74678164711702</v>
      </c>
      <c r="BF368" s="38">
        <v>420.79971195628815</v>
      </c>
      <c r="BH368" s="31">
        <f>VLOOKUP($A368,'Annual_Prices-Nominal'!$A:$CA,MATCH(BH$3,'Annual_Prices-Nominal'!$A$3:$CA$3,0),0)</f>
        <v>47</v>
      </c>
      <c r="BI368" s="31">
        <f>VLOOKUP($A368,'Annual_Prices-Nominal'!$A:$CA,MATCH(BI$3,'Annual_Prices-Nominal'!$A$3:$CA$3,0),0)</f>
        <v>0</v>
      </c>
      <c r="BJ368" s="32">
        <f>VLOOKUP($A368,'Annual_Prices-Nominal'!$A:$CA,MATCH(BJ$3,'Annual_Prices-Nominal'!$A$3:$CA$3,0),0)</f>
        <v>0</v>
      </c>
      <c r="BK368" s="32">
        <f>VLOOKUP($A368,'Annual_Prices-Nominal'!$A:$CA,MATCH(BK$3,'Annual_Prices-Nominal'!$A$3:$CA$3,0),0)</f>
        <v>17.608333333333235</v>
      </c>
      <c r="BL368" s="32">
        <f>VLOOKUP($A368,'Annual_Prices-Nominal'!$A:$CA,MATCH(BL$3,'Annual_Prices-Nominal'!$A$3:$CA$3,0),0)</f>
        <v>17.608333333333235</v>
      </c>
      <c r="BM368" s="32">
        <f>VLOOKUP($A368,'Annual_Prices-Nominal'!$A:$CA,MATCH(BM$3,'Annual_Prices-Nominal'!$A$3:$CA$3,0),0)</f>
        <v>5.272380952380928</v>
      </c>
      <c r="BN368" s="32">
        <f>VLOOKUP($A368,'Annual_Prices-Nominal'!$A:$CA,MATCH(BN$3,'Annual_Prices-Nominal'!$A$3:$CA$3,0),0)</f>
        <v>5.272380952380928</v>
      </c>
      <c r="BO368" s="32">
        <f>VLOOKUP($A368,'Annual_Prices-Nominal'!$A:$CA,MATCH(BO$3,'Annual_Prices-Nominal'!$A$3:$CA$3,0),0)</f>
        <v>5.272380952380928</v>
      </c>
      <c r="BP368" s="32">
        <f>VLOOKUP($A368,'Annual_Prices-Nominal'!$A:$CA,MATCH(BP$3,'Annual_Prices-Nominal'!$A$3:$CA$3,0),0)</f>
        <v>5.272380952380928</v>
      </c>
      <c r="BQ368" s="32">
        <f>VLOOKUP($A368,'Annual_Prices-Nominal'!$A:$CA,MATCH(BQ$3,'Annual_Prices-Nominal'!$A$3:$CA$3,0),0)</f>
        <v>17.608333333333235</v>
      </c>
      <c r="BR368" s="32">
        <f>VLOOKUP($A368,'Annual_Prices-Nominal'!$A:$CA,MATCH(BR$3,'Annual_Prices-Nominal'!$A$3:$CA$3,0),0)</f>
        <v>28.186666666666724</v>
      </c>
      <c r="BS368" s="32">
        <f>VLOOKUP($A368,'Annual_Prices-Nominal'!$A:$CA,MATCH(BS$3,'Annual_Prices-Nominal'!$A$3:$CA$3,0),0)</f>
        <v>26.405833333333362</v>
      </c>
      <c r="BT368" s="32">
        <f>VLOOKUP($A368,'Annual_Prices-Nominal'!$A:$CA,MATCH(BT$3,'Annual_Prices-Nominal'!$A$3:$CA$3,0),0)</f>
        <v>21.133452380952349</v>
      </c>
      <c r="BU368" s="32">
        <f>VLOOKUP($A368,'Annual_Prices-Nominal'!$A:$CA,MATCH(BU$3,'Annual_Prices-Nominal'!$A$3:$CA$3,0),0)</f>
        <v>21.133452380952349</v>
      </c>
      <c r="BV368" s="32">
        <f>VLOOKUP($A368,'Annual_Prices-Nominal'!$A:$CA,MATCH(BV$3,'Annual_Prices-Nominal'!$A$3:$CA$3,0),0)</f>
        <v>21.133452380952349</v>
      </c>
      <c r="BW368" s="32">
        <f>VLOOKUP($A368,'Annual_Prices-Nominal'!$A:$CA,MATCH(BW$3,'Annual_Prices-Nominal'!$A$3:$CA$3,0),0)</f>
        <v>21.514999999999873</v>
      </c>
      <c r="BX368" s="32">
        <f>VLOOKUP($A368,'Annual_Prices-Nominal'!$A:$CA,MATCH(BX$3,'Annual_Prices-Nominal'!$A$3:$CA$3,0),0)</f>
        <v>0</v>
      </c>
      <c r="BY368" s="32">
        <f>VLOOKUP($A368,'Annual_Prices-Nominal'!$A:$CA,MATCH(BY$3,'Annual_Prices-Nominal'!$A$3:$CA$3,0),0)</f>
        <v>5.272380952380928</v>
      </c>
      <c r="BZ368" s="32">
        <f>VLOOKUP($A368,'Annual_Prices-Nominal'!$A:$CA,MATCH(BZ$3,'Annual_Prices-Nominal'!$A$3:$CA$3,0),0)</f>
        <v>5.272380952380928</v>
      </c>
      <c r="CA368" s="32">
        <f>VLOOKUP($A368,'Annual_Prices-Nominal'!$A:$CA,MATCH(CA$3,'Annual_Prices-Nominal'!$A$3:$CA$3,0),0)</f>
        <v>5.2792366547619167</v>
      </c>
      <c r="CB368" s="38">
        <f>VLOOKUP($A368,'Annual_Prices-Nominal'!$A:$CA,MATCH(CB$3,'Annual_Prices-Nominal'!$A$3:$CA$3,0),0)</f>
        <v>0</v>
      </c>
      <c r="CD368" s="39">
        <f>VLOOKUP($A368,GDP!$A$8:$D$50,3,0)</f>
        <v>1.9840449300923345E-2</v>
      </c>
    </row>
    <row r="369" spans="1:82" ht="14.4" x14ac:dyDescent="0.3">
      <c r="A369" s="23">
        <f t="shared" si="56"/>
        <v>2053</v>
      </c>
      <c r="B369" s="27">
        <f t="shared" si="47"/>
        <v>56036</v>
      </c>
      <c r="C369" s="31">
        <v>59.63749</v>
      </c>
      <c r="D369" s="32">
        <v>50.003360000000001</v>
      </c>
      <c r="E369" s="32">
        <v>66.139099999999999</v>
      </c>
      <c r="F369" s="32">
        <v>56.598959999999998</v>
      </c>
      <c r="G369" s="32">
        <v>66.956249999999997</v>
      </c>
      <c r="H369" s="32">
        <v>56.701369999999997</v>
      </c>
      <c r="I369" s="32">
        <v>46.82</v>
      </c>
      <c r="J369" s="32">
        <v>46.06</v>
      </c>
      <c r="K369" s="32">
        <v>45.88</v>
      </c>
      <c r="L369" s="32">
        <v>45.55</v>
      </c>
      <c r="M369" s="32">
        <v>46.35</v>
      </c>
      <c r="N369" s="32">
        <v>45.9</v>
      </c>
      <c r="P369" s="32">
        <f>VLOOKUP($A369,'Annual_Prices-Nominal'!$A$4:$X$39,MATCH('Forecast-Peak_OffPeak-Nominal'!P$3,'Annual_Prices-Nominal'!$A$3:$X$3,0),FALSE)</f>
        <v>184.72300000000001</v>
      </c>
      <c r="Q369" s="32">
        <f>VLOOKUP($A369,'Annual_Prices-Nominal'!$A$4:$X$39,MATCH('Forecast-Peak_OffPeak-Nominal'!Q$3,'Annual_Prices-Nominal'!$A$3:$X$3,0),FALSE)</f>
        <v>186.28809896000001</v>
      </c>
      <c r="R369" s="32">
        <f>VLOOKUP($A369,'Annual_Prices-Nominal'!$A$4:$X$39,MATCH('Forecast-Peak_OffPeak-Nominal'!R$3,'Annual_Prices-Nominal'!$A$3:$X$3,0),FALSE)</f>
        <v>183.04269977000001</v>
      </c>
      <c r="S369" s="32">
        <f>VLOOKUP($A369,'Annual_Prices-Nominal'!$A$4:$X$39,MATCH('Forecast-Peak_OffPeak-Nominal'!S$3,'Annual_Prices-Nominal'!$A$3:$X$3,0),FALSE)</f>
        <v>182.01553639000002</v>
      </c>
      <c r="T369" s="32">
        <f>VLOOKUP($A369,'Annual_Prices-Nominal'!$A$4:$X$39,MATCH('Forecast-Peak_OffPeak-Nominal'!T$3,'Annual_Prices-Nominal'!$A$3:$X$3,0),FALSE)</f>
        <v>70.663629591313665</v>
      </c>
      <c r="U369" s="32">
        <f>VLOOKUP($A369,'Annual_Prices-Nominal'!$A$4:$X$39,MATCH('Forecast-Peak_OffPeak-Nominal'!U$3,'Annual_Prices-Nominal'!$A$3:$X$3,0),FALSE)</f>
        <v>90.663559190000001</v>
      </c>
      <c r="V369" s="32">
        <f>VLOOKUP($A369,'Annual_Prices-Nominal'!$A$4:$X$39,MATCH('Forecast-Peak_OffPeak-Nominal'!V$3,'Annual_Prices-Nominal'!$A$3:$X$3,0),FALSE)</f>
        <v>70.760219126726966</v>
      </c>
      <c r="W369" s="32">
        <f>VLOOKUP($A369,'Annual_Prices-Nominal'!$A$4:$X$39,MATCH('Forecast-Peak_OffPeak-Nominal'!W$3,'Annual_Prices-Nominal'!$A$3:$X$3,0),FALSE)</f>
        <v>31.415901250000001</v>
      </c>
      <c r="X369" s="32">
        <f>VLOOKUP($A369,'Annual_Prices-Nominal'!$A$4:$X$39,MATCH('Forecast-Peak_OffPeak-Nominal'!X$3,'Annual_Prices-Nominal'!$A$3:$X$3,0),FALSE)</f>
        <v>26.968502360000002</v>
      </c>
      <c r="Y369" s="38">
        <f>VLOOKUP($A369,'Annual_Prices-Nominal'!$A$4:$X$39,MATCH('Forecast-Peak_OffPeak-Nominal'!Y$3,'Annual_Prices-Nominal'!$A$3:$X$3,0),FALSE)</f>
        <v>64.817682700680862</v>
      </c>
      <c r="AA369" s="31">
        <v>6.05</v>
      </c>
      <c r="AB369" s="32">
        <v>5.38</v>
      </c>
      <c r="AC369" s="32">
        <v>5.68</v>
      </c>
      <c r="AD369" s="32">
        <v>5.76</v>
      </c>
      <c r="AE369" s="32">
        <v>6.05</v>
      </c>
      <c r="AF369" s="32">
        <v>5.46</v>
      </c>
      <c r="AG369" s="38">
        <f t="shared" si="55"/>
        <v>0.5376331700877196</v>
      </c>
      <c r="AI369" s="32">
        <v>11.073815404997589</v>
      </c>
      <c r="AJ369" s="38">
        <v>6.6046990708652586</v>
      </c>
      <c r="AL369" s="33">
        <v>0.97958282477796699</v>
      </c>
      <c r="AM369" s="33">
        <v>1.2403099896514416</v>
      </c>
      <c r="AO369" s="34">
        <f>VLOOKUP($A369,'Annual_Prices-Nominal'!$A$4:$CH$39,MATCH('Forecast-Peak_OffPeak-Nominal'!AO$3,'Annual_Prices-Nominal'!$A$3:$CH$3,0),FALSE)</f>
        <v>2</v>
      </c>
      <c r="AP369" s="35">
        <f>VLOOKUP($A369,'Annual_Prices-Nominal'!$A$4:$CH$39,MATCH('Forecast-Peak_OffPeak-Nominal'!AP$3,'Annual_Prices-Nominal'!$A$3:$CH$3,0),FALSE)</f>
        <v>2</v>
      </c>
      <c r="AQ369" s="36">
        <f>IF(AND(MONTH($B369)&gt;=5,MONTH($B369)&lt;=9),VLOOKUP($A369,'Annual_Prices-Nominal'!$A$1:$AQ$39,MATCH('Forecast-Peak_OffPeak-Nominal'!AQ$2,'Annual_Prices-Nominal'!$A$2:$AQ$2,0),FALSE),0)</f>
        <v>365</v>
      </c>
      <c r="AR369" s="37">
        <f>IF(AND(MONTH($B369)&gt;=5,MONTH($B369)&lt;=9),VLOOKUP($A369,'Annual_Prices-Nominal'!$A$1:$AQ$39,MATCH('Forecast-Peak_OffPeak-Nominal'!AR$2,'Annual_Prices-Nominal'!$A$2:$AQ$2,0),FALSE),0)</f>
        <v>2500</v>
      </c>
      <c r="AT369" s="83">
        <f>VLOOKUP($A369,'Annual_Prices-Nominal'!$A$4:$CH$39,MATCH('Forecast-Peak_OffPeak-Nominal'!AT$3,'Annual_Prices-Nominal'!$A$3:$CH$3,0),FALSE)</f>
        <v>50.1</v>
      </c>
      <c r="AU369" s="38">
        <f>VLOOKUP($A369,'Annual_Prices-Nominal'!$A$4:$CH$39,MATCH('Forecast-Peak_OffPeak-Nominal'!AU$3,'Annual_Prices-Nominal'!$A$3:$CH$3,0),FALSE)</f>
        <v>50.1</v>
      </c>
      <c r="AV369" s="38">
        <f>VLOOKUP($A369,'Annual_Prices-Nominal'!$A$4:$CH$39,MATCH('Forecast-Peak_OffPeak-Nominal'!AV$3,'Annual_Prices-Nominal'!$A$3:$CH$3,0),FALSE)</f>
        <v>0</v>
      </c>
      <c r="AX369" s="31">
        <f t="shared" si="57"/>
        <v>11.085035315985131</v>
      </c>
      <c r="AY369" s="32">
        <f t="shared" si="58"/>
        <v>12.113388278388278</v>
      </c>
      <c r="AZ369" s="32">
        <f t="shared" si="59"/>
        <v>12.263049450549451</v>
      </c>
      <c r="BA369" s="32">
        <f t="shared" si="60"/>
        <v>7.7388429752066115</v>
      </c>
      <c r="BB369" s="32">
        <f t="shared" si="61"/>
        <v>7.5834710743801663</v>
      </c>
      <c r="BC369" s="38">
        <f t="shared" si="62"/>
        <v>8.046875</v>
      </c>
      <c r="BE369" s="60">
        <v>316.74678164711702</v>
      </c>
      <c r="BF369" s="38">
        <v>420.79971195628815</v>
      </c>
      <c r="BH369" s="31">
        <f>VLOOKUP($A369,'Annual_Prices-Nominal'!$A:$CA,MATCH(BH$3,'Annual_Prices-Nominal'!$A$3:$CA$3,0),0)</f>
        <v>47</v>
      </c>
      <c r="BI369" s="31">
        <f>VLOOKUP($A369,'Annual_Prices-Nominal'!$A:$CA,MATCH(BI$3,'Annual_Prices-Nominal'!$A$3:$CA$3,0),0)</f>
        <v>0</v>
      </c>
      <c r="BJ369" s="32">
        <f>VLOOKUP($A369,'Annual_Prices-Nominal'!$A:$CA,MATCH(BJ$3,'Annual_Prices-Nominal'!$A$3:$CA$3,0),0)</f>
        <v>0</v>
      </c>
      <c r="BK369" s="32">
        <f>VLOOKUP($A369,'Annual_Prices-Nominal'!$A:$CA,MATCH(BK$3,'Annual_Prices-Nominal'!$A$3:$CA$3,0),0)</f>
        <v>17.608333333333235</v>
      </c>
      <c r="BL369" s="32">
        <f>VLOOKUP($A369,'Annual_Prices-Nominal'!$A:$CA,MATCH(BL$3,'Annual_Prices-Nominal'!$A$3:$CA$3,0),0)</f>
        <v>17.608333333333235</v>
      </c>
      <c r="BM369" s="32">
        <f>VLOOKUP($A369,'Annual_Prices-Nominal'!$A:$CA,MATCH(BM$3,'Annual_Prices-Nominal'!$A$3:$CA$3,0),0)</f>
        <v>5.272380952380928</v>
      </c>
      <c r="BN369" s="32">
        <f>VLOOKUP($A369,'Annual_Prices-Nominal'!$A:$CA,MATCH(BN$3,'Annual_Prices-Nominal'!$A$3:$CA$3,0),0)</f>
        <v>5.272380952380928</v>
      </c>
      <c r="BO369" s="32">
        <f>VLOOKUP($A369,'Annual_Prices-Nominal'!$A:$CA,MATCH(BO$3,'Annual_Prices-Nominal'!$A$3:$CA$3,0),0)</f>
        <v>5.272380952380928</v>
      </c>
      <c r="BP369" s="32">
        <f>VLOOKUP($A369,'Annual_Prices-Nominal'!$A:$CA,MATCH(BP$3,'Annual_Prices-Nominal'!$A$3:$CA$3,0),0)</f>
        <v>5.272380952380928</v>
      </c>
      <c r="BQ369" s="32">
        <f>VLOOKUP($A369,'Annual_Prices-Nominal'!$A:$CA,MATCH(BQ$3,'Annual_Prices-Nominal'!$A$3:$CA$3,0),0)</f>
        <v>17.608333333333235</v>
      </c>
      <c r="BR369" s="32">
        <f>VLOOKUP($A369,'Annual_Prices-Nominal'!$A:$CA,MATCH(BR$3,'Annual_Prices-Nominal'!$A$3:$CA$3,0),0)</f>
        <v>28.186666666666724</v>
      </c>
      <c r="BS369" s="32">
        <f>VLOOKUP($A369,'Annual_Prices-Nominal'!$A:$CA,MATCH(BS$3,'Annual_Prices-Nominal'!$A$3:$CA$3,0),0)</f>
        <v>26.405833333333362</v>
      </c>
      <c r="BT369" s="32">
        <f>VLOOKUP($A369,'Annual_Prices-Nominal'!$A:$CA,MATCH(BT$3,'Annual_Prices-Nominal'!$A$3:$CA$3,0),0)</f>
        <v>21.133452380952349</v>
      </c>
      <c r="BU369" s="32">
        <f>VLOOKUP($A369,'Annual_Prices-Nominal'!$A:$CA,MATCH(BU$3,'Annual_Prices-Nominal'!$A$3:$CA$3,0),0)</f>
        <v>21.133452380952349</v>
      </c>
      <c r="BV369" s="32">
        <f>VLOOKUP($A369,'Annual_Prices-Nominal'!$A:$CA,MATCH(BV$3,'Annual_Prices-Nominal'!$A$3:$CA$3,0),0)</f>
        <v>21.133452380952349</v>
      </c>
      <c r="BW369" s="32">
        <f>VLOOKUP($A369,'Annual_Prices-Nominal'!$A:$CA,MATCH(BW$3,'Annual_Prices-Nominal'!$A$3:$CA$3,0),0)</f>
        <v>21.514999999999873</v>
      </c>
      <c r="BX369" s="32">
        <f>VLOOKUP($A369,'Annual_Prices-Nominal'!$A:$CA,MATCH(BX$3,'Annual_Prices-Nominal'!$A$3:$CA$3,0),0)</f>
        <v>0</v>
      </c>
      <c r="BY369" s="32">
        <f>VLOOKUP($A369,'Annual_Prices-Nominal'!$A:$CA,MATCH(BY$3,'Annual_Prices-Nominal'!$A$3:$CA$3,0),0)</f>
        <v>5.272380952380928</v>
      </c>
      <c r="BZ369" s="32">
        <f>VLOOKUP($A369,'Annual_Prices-Nominal'!$A:$CA,MATCH(BZ$3,'Annual_Prices-Nominal'!$A$3:$CA$3,0),0)</f>
        <v>5.272380952380928</v>
      </c>
      <c r="CA369" s="32">
        <f>VLOOKUP($A369,'Annual_Prices-Nominal'!$A:$CA,MATCH(CA$3,'Annual_Prices-Nominal'!$A$3:$CA$3,0),0)</f>
        <v>5.2792366547619167</v>
      </c>
      <c r="CB369" s="38">
        <f>VLOOKUP($A369,'Annual_Prices-Nominal'!$A:$CA,MATCH(CB$3,'Annual_Prices-Nominal'!$A$3:$CA$3,0),0)</f>
        <v>0</v>
      </c>
      <c r="CD369" s="39">
        <f>VLOOKUP($A369,GDP!$A$8:$D$50,3,0)</f>
        <v>1.9840449300923345E-2</v>
      </c>
    </row>
    <row r="370" spans="1:82" ht="14.4" x14ac:dyDescent="0.3">
      <c r="A370" s="23">
        <f t="shared" si="56"/>
        <v>2053</v>
      </c>
      <c r="B370" s="27">
        <f t="shared" si="47"/>
        <v>56066</v>
      </c>
      <c r="C370" s="31">
        <v>69.550449999999998</v>
      </c>
      <c r="D370" s="32">
        <v>58.218789999999998</v>
      </c>
      <c r="E370" s="32">
        <v>77.451599999999999</v>
      </c>
      <c r="F370" s="32">
        <v>67.598140000000001</v>
      </c>
      <c r="G370" s="32">
        <v>78.904110000000003</v>
      </c>
      <c r="H370" s="32">
        <v>68.032489999999996</v>
      </c>
      <c r="I370" s="32">
        <v>47.06</v>
      </c>
      <c r="J370" s="32">
        <v>46.31</v>
      </c>
      <c r="K370" s="32">
        <v>45.88</v>
      </c>
      <c r="L370" s="32">
        <v>45.76</v>
      </c>
      <c r="M370" s="32">
        <v>46.3</v>
      </c>
      <c r="N370" s="32">
        <v>46.07</v>
      </c>
      <c r="P370" s="32">
        <f>VLOOKUP($A370,'Annual_Prices-Nominal'!$A$4:$X$39,MATCH('Forecast-Peak_OffPeak-Nominal'!P$3,'Annual_Prices-Nominal'!$A$3:$X$3,0),FALSE)</f>
        <v>184.72300000000001</v>
      </c>
      <c r="Q370" s="32">
        <f>VLOOKUP($A370,'Annual_Prices-Nominal'!$A$4:$X$39,MATCH('Forecast-Peak_OffPeak-Nominal'!Q$3,'Annual_Prices-Nominal'!$A$3:$X$3,0),FALSE)</f>
        <v>186.28809896000001</v>
      </c>
      <c r="R370" s="32">
        <f>VLOOKUP($A370,'Annual_Prices-Nominal'!$A$4:$X$39,MATCH('Forecast-Peak_OffPeak-Nominal'!R$3,'Annual_Prices-Nominal'!$A$3:$X$3,0),FALSE)</f>
        <v>183.04269977000001</v>
      </c>
      <c r="S370" s="32">
        <f>VLOOKUP($A370,'Annual_Prices-Nominal'!$A$4:$X$39,MATCH('Forecast-Peak_OffPeak-Nominal'!S$3,'Annual_Prices-Nominal'!$A$3:$X$3,0),FALSE)</f>
        <v>182.01553639000002</v>
      </c>
      <c r="T370" s="32">
        <f>VLOOKUP($A370,'Annual_Prices-Nominal'!$A$4:$X$39,MATCH('Forecast-Peak_OffPeak-Nominal'!T$3,'Annual_Prices-Nominal'!$A$3:$X$3,0),FALSE)</f>
        <v>70.663629591313665</v>
      </c>
      <c r="U370" s="32">
        <f>VLOOKUP($A370,'Annual_Prices-Nominal'!$A$4:$X$39,MATCH('Forecast-Peak_OffPeak-Nominal'!U$3,'Annual_Prices-Nominal'!$A$3:$X$3,0),FALSE)</f>
        <v>90.663559190000001</v>
      </c>
      <c r="V370" s="32">
        <f>VLOOKUP($A370,'Annual_Prices-Nominal'!$A$4:$X$39,MATCH('Forecast-Peak_OffPeak-Nominal'!V$3,'Annual_Prices-Nominal'!$A$3:$X$3,0),FALSE)</f>
        <v>70.760219126726966</v>
      </c>
      <c r="W370" s="32">
        <f>VLOOKUP($A370,'Annual_Prices-Nominal'!$A$4:$X$39,MATCH('Forecast-Peak_OffPeak-Nominal'!W$3,'Annual_Prices-Nominal'!$A$3:$X$3,0),FALSE)</f>
        <v>31.415901250000001</v>
      </c>
      <c r="X370" s="32">
        <f>VLOOKUP($A370,'Annual_Prices-Nominal'!$A$4:$X$39,MATCH('Forecast-Peak_OffPeak-Nominal'!X$3,'Annual_Prices-Nominal'!$A$3:$X$3,0),FALSE)</f>
        <v>26.968502360000002</v>
      </c>
      <c r="Y370" s="38">
        <f>VLOOKUP($A370,'Annual_Prices-Nominal'!$A$4:$X$39,MATCH('Forecast-Peak_OffPeak-Nominal'!Y$3,'Annual_Prices-Nominal'!$A$3:$X$3,0),FALSE)</f>
        <v>64.817682700680862</v>
      </c>
      <c r="AA370" s="31">
        <v>6.05</v>
      </c>
      <c r="AB370" s="32">
        <v>5.73</v>
      </c>
      <c r="AC370" s="32">
        <v>5.64</v>
      </c>
      <c r="AD370" s="32">
        <v>6.11</v>
      </c>
      <c r="AE370" s="32">
        <v>6.03</v>
      </c>
      <c r="AF370" s="32">
        <v>5.85</v>
      </c>
      <c r="AG370" s="38">
        <f t="shared" si="55"/>
        <v>0.5376331700877196</v>
      </c>
      <c r="AI370" s="32">
        <v>11.068273801842629</v>
      </c>
      <c r="AJ370" s="38">
        <v>6.5991574677102989</v>
      </c>
      <c r="AL370" s="33">
        <v>0.97069335462670137</v>
      </c>
      <c r="AM370" s="33">
        <v>1.2314205195001759</v>
      </c>
      <c r="AO370" s="34">
        <f>VLOOKUP($A370,'Annual_Prices-Nominal'!$A$4:$CH$39,MATCH('Forecast-Peak_OffPeak-Nominal'!AO$3,'Annual_Prices-Nominal'!$A$3:$CH$3,0),FALSE)</f>
        <v>2</v>
      </c>
      <c r="AP370" s="35">
        <f>VLOOKUP($A370,'Annual_Prices-Nominal'!$A$4:$CH$39,MATCH('Forecast-Peak_OffPeak-Nominal'!AP$3,'Annual_Prices-Nominal'!$A$3:$CH$3,0),FALSE)</f>
        <v>2</v>
      </c>
      <c r="AQ370" s="36">
        <f>IF(AND(MONTH($B370)&gt;=5,MONTH($B370)&lt;=9),VLOOKUP($A370,'Annual_Prices-Nominal'!$A$1:$AQ$39,MATCH('Forecast-Peak_OffPeak-Nominal'!AQ$2,'Annual_Prices-Nominal'!$A$2:$AQ$2,0),FALSE),0)</f>
        <v>365</v>
      </c>
      <c r="AR370" s="37">
        <f>IF(AND(MONTH($B370)&gt;=5,MONTH($B370)&lt;=9),VLOOKUP($A370,'Annual_Prices-Nominal'!$A$1:$AQ$39,MATCH('Forecast-Peak_OffPeak-Nominal'!AR$2,'Annual_Prices-Nominal'!$A$2:$AQ$2,0),FALSE),0)</f>
        <v>2500</v>
      </c>
      <c r="AT370" s="83">
        <f>VLOOKUP($A370,'Annual_Prices-Nominal'!$A$4:$CH$39,MATCH('Forecast-Peak_OffPeak-Nominal'!AT$3,'Annual_Prices-Nominal'!$A$3:$CH$3,0),FALSE)</f>
        <v>50.1</v>
      </c>
      <c r="AU370" s="38">
        <f>VLOOKUP($A370,'Annual_Prices-Nominal'!$A$4:$CH$39,MATCH('Forecast-Peak_OffPeak-Nominal'!AU$3,'Annual_Prices-Nominal'!$A$3:$CH$3,0),FALSE)</f>
        <v>50.1</v>
      </c>
      <c r="AV370" s="38">
        <f>VLOOKUP($A370,'Annual_Prices-Nominal'!$A$4:$CH$39,MATCH('Forecast-Peak_OffPeak-Nominal'!AV$3,'Annual_Prices-Nominal'!$A$3:$CH$3,0),FALSE)</f>
        <v>0</v>
      </c>
      <c r="AX370" s="31">
        <f t="shared" si="57"/>
        <v>12.137949389179754</v>
      </c>
      <c r="AY370" s="32">
        <f t="shared" si="58"/>
        <v>13.239589743589745</v>
      </c>
      <c r="AZ370" s="32">
        <f t="shared" si="59"/>
        <v>13.487882051282053</v>
      </c>
      <c r="BA370" s="32">
        <f t="shared" si="60"/>
        <v>7.804311774461028</v>
      </c>
      <c r="BB370" s="32">
        <f t="shared" si="61"/>
        <v>7.6086235489220568</v>
      </c>
      <c r="BC370" s="38">
        <f t="shared" si="62"/>
        <v>7.5777414075286407</v>
      </c>
      <c r="BE370" s="60">
        <v>316.74678164711702</v>
      </c>
      <c r="BF370" s="38">
        <v>420.79971195628815</v>
      </c>
      <c r="BH370" s="31">
        <f>VLOOKUP($A370,'Annual_Prices-Nominal'!$A:$CA,MATCH(BH$3,'Annual_Prices-Nominal'!$A$3:$CA$3,0),0)</f>
        <v>47</v>
      </c>
      <c r="BI370" s="31">
        <f>VLOOKUP($A370,'Annual_Prices-Nominal'!$A:$CA,MATCH(BI$3,'Annual_Prices-Nominal'!$A$3:$CA$3,0),0)</f>
        <v>0</v>
      </c>
      <c r="BJ370" s="32">
        <f>VLOOKUP($A370,'Annual_Prices-Nominal'!$A:$CA,MATCH(BJ$3,'Annual_Prices-Nominal'!$A$3:$CA$3,0),0)</f>
        <v>0</v>
      </c>
      <c r="BK370" s="32">
        <f>VLOOKUP($A370,'Annual_Prices-Nominal'!$A:$CA,MATCH(BK$3,'Annual_Prices-Nominal'!$A$3:$CA$3,0),0)</f>
        <v>17.608333333333235</v>
      </c>
      <c r="BL370" s="32">
        <f>VLOOKUP($A370,'Annual_Prices-Nominal'!$A:$CA,MATCH(BL$3,'Annual_Prices-Nominal'!$A$3:$CA$3,0),0)</f>
        <v>17.608333333333235</v>
      </c>
      <c r="BM370" s="32">
        <f>VLOOKUP($A370,'Annual_Prices-Nominal'!$A:$CA,MATCH(BM$3,'Annual_Prices-Nominal'!$A$3:$CA$3,0),0)</f>
        <v>5.272380952380928</v>
      </c>
      <c r="BN370" s="32">
        <f>VLOOKUP($A370,'Annual_Prices-Nominal'!$A:$CA,MATCH(BN$3,'Annual_Prices-Nominal'!$A$3:$CA$3,0),0)</f>
        <v>5.272380952380928</v>
      </c>
      <c r="BO370" s="32">
        <f>VLOOKUP($A370,'Annual_Prices-Nominal'!$A:$CA,MATCH(BO$3,'Annual_Prices-Nominal'!$A$3:$CA$3,0),0)</f>
        <v>5.272380952380928</v>
      </c>
      <c r="BP370" s="32">
        <f>VLOOKUP($A370,'Annual_Prices-Nominal'!$A:$CA,MATCH(BP$3,'Annual_Prices-Nominal'!$A$3:$CA$3,0),0)</f>
        <v>5.272380952380928</v>
      </c>
      <c r="BQ370" s="32">
        <f>VLOOKUP($A370,'Annual_Prices-Nominal'!$A:$CA,MATCH(BQ$3,'Annual_Prices-Nominal'!$A$3:$CA$3,0),0)</f>
        <v>17.608333333333235</v>
      </c>
      <c r="BR370" s="32">
        <f>VLOOKUP($A370,'Annual_Prices-Nominal'!$A:$CA,MATCH(BR$3,'Annual_Prices-Nominal'!$A$3:$CA$3,0),0)</f>
        <v>28.186666666666724</v>
      </c>
      <c r="BS370" s="32">
        <f>VLOOKUP($A370,'Annual_Prices-Nominal'!$A:$CA,MATCH(BS$3,'Annual_Prices-Nominal'!$A$3:$CA$3,0),0)</f>
        <v>26.405833333333362</v>
      </c>
      <c r="BT370" s="32">
        <f>VLOOKUP($A370,'Annual_Prices-Nominal'!$A:$CA,MATCH(BT$3,'Annual_Prices-Nominal'!$A$3:$CA$3,0),0)</f>
        <v>21.133452380952349</v>
      </c>
      <c r="BU370" s="32">
        <f>VLOOKUP($A370,'Annual_Prices-Nominal'!$A:$CA,MATCH(BU$3,'Annual_Prices-Nominal'!$A$3:$CA$3,0),0)</f>
        <v>21.133452380952349</v>
      </c>
      <c r="BV370" s="32">
        <f>VLOOKUP($A370,'Annual_Prices-Nominal'!$A:$CA,MATCH(BV$3,'Annual_Prices-Nominal'!$A$3:$CA$3,0),0)</f>
        <v>21.133452380952349</v>
      </c>
      <c r="BW370" s="32">
        <f>VLOOKUP($A370,'Annual_Prices-Nominal'!$A:$CA,MATCH(BW$3,'Annual_Prices-Nominal'!$A$3:$CA$3,0),0)</f>
        <v>21.514999999999873</v>
      </c>
      <c r="BX370" s="32">
        <f>VLOOKUP($A370,'Annual_Prices-Nominal'!$A:$CA,MATCH(BX$3,'Annual_Prices-Nominal'!$A$3:$CA$3,0),0)</f>
        <v>0</v>
      </c>
      <c r="BY370" s="32">
        <f>VLOOKUP($A370,'Annual_Prices-Nominal'!$A:$CA,MATCH(BY$3,'Annual_Prices-Nominal'!$A$3:$CA$3,0),0)</f>
        <v>5.272380952380928</v>
      </c>
      <c r="BZ370" s="32">
        <f>VLOOKUP($A370,'Annual_Prices-Nominal'!$A:$CA,MATCH(BZ$3,'Annual_Prices-Nominal'!$A$3:$CA$3,0),0)</f>
        <v>5.272380952380928</v>
      </c>
      <c r="CA370" s="32">
        <f>VLOOKUP($A370,'Annual_Prices-Nominal'!$A:$CA,MATCH(CA$3,'Annual_Prices-Nominal'!$A$3:$CA$3,0),0)</f>
        <v>5.2792366547619167</v>
      </c>
      <c r="CB370" s="38">
        <f>VLOOKUP($A370,'Annual_Prices-Nominal'!$A:$CA,MATCH(CB$3,'Annual_Prices-Nominal'!$A$3:$CA$3,0),0)</f>
        <v>0</v>
      </c>
      <c r="CD370" s="39">
        <f>VLOOKUP($A370,GDP!$A$8:$D$50,3,0)</f>
        <v>1.9840449300923345E-2</v>
      </c>
    </row>
    <row r="371" spans="1:82" ht="14.4" x14ac:dyDescent="0.3">
      <c r="A371" s="23">
        <f t="shared" si="56"/>
        <v>2053</v>
      </c>
      <c r="B371" s="27">
        <f t="shared" si="47"/>
        <v>56097</v>
      </c>
      <c r="C371" s="31">
        <v>63.38805</v>
      </c>
      <c r="D371" s="32">
        <v>54.110939999999999</v>
      </c>
      <c r="E371" s="32">
        <v>66.325329999999994</v>
      </c>
      <c r="F371" s="32">
        <v>58.739759999999997</v>
      </c>
      <c r="G371" s="32">
        <v>67.896739999999994</v>
      </c>
      <c r="H371" s="32">
        <v>59.257019999999997</v>
      </c>
      <c r="I371" s="32">
        <v>45.69</v>
      </c>
      <c r="J371" s="32">
        <v>45.25</v>
      </c>
      <c r="K371" s="32">
        <v>44.81</v>
      </c>
      <c r="L371" s="32">
        <v>44.71</v>
      </c>
      <c r="M371" s="32">
        <v>45.75</v>
      </c>
      <c r="N371" s="32">
        <v>45.48</v>
      </c>
      <c r="P371" s="32">
        <f>VLOOKUP($A371,'Annual_Prices-Nominal'!$A$4:$X$39,MATCH('Forecast-Peak_OffPeak-Nominal'!P$3,'Annual_Prices-Nominal'!$A$3:$X$3,0),FALSE)</f>
        <v>184.72300000000001</v>
      </c>
      <c r="Q371" s="32">
        <f>VLOOKUP($A371,'Annual_Prices-Nominal'!$A$4:$X$39,MATCH('Forecast-Peak_OffPeak-Nominal'!Q$3,'Annual_Prices-Nominal'!$A$3:$X$3,0),FALSE)</f>
        <v>186.28809896000001</v>
      </c>
      <c r="R371" s="32">
        <f>VLOOKUP($A371,'Annual_Prices-Nominal'!$A$4:$X$39,MATCH('Forecast-Peak_OffPeak-Nominal'!R$3,'Annual_Prices-Nominal'!$A$3:$X$3,0),FALSE)</f>
        <v>183.04269977000001</v>
      </c>
      <c r="S371" s="32">
        <f>VLOOKUP($A371,'Annual_Prices-Nominal'!$A$4:$X$39,MATCH('Forecast-Peak_OffPeak-Nominal'!S$3,'Annual_Prices-Nominal'!$A$3:$X$3,0),FALSE)</f>
        <v>182.01553639000002</v>
      </c>
      <c r="T371" s="32">
        <f>VLOOKUP($A371,'Annual_Prices-Nominal'!$A$4:$X$39,MATCH('Forecast-Peak_OffPeak-Nominal'!T$3,'Annual_Prices-Nominal'!$A$3:$X$3,0),FALSE)</f>
        <v>70.663629591313665</v>
      </c>
      <c r="U371" s="32">
        <f>VLOOKUP($A371,'Annual_Prices-Nominal'!$A$4:$X$39,MATCH('Forecast-Peak_OffPeak-Nominal'!U$3,'Annual_Prices-Nominal'!$A$3:$X$3,0),FALSE)</f>
        <v>90.663559190000001</v>
      </c>
      <c r="V371" s="32">
        <f>VLOOKUP($A371,'Annual_Prices-Nominal'!$A$4:$X$39,MATCH('Forecast-Peak_OffPeak-Nominal'!V$3,'Annual_Prices-Nominal'!$A$3:$X$3,0),FALSE)</f>
        <v>70.760219126726966</v>
      </c>
      <c r="W371" s="32">
        <f>VLOOKUP($A371,'Annual_Prices-Nominal'!$A$4:$X$39,MATCH('Forecast-Peak_OffPeak-Nominal'!W$3,'Annual_Prices-Nominal'!$A$3:$X$3,0),FALSE)</f>
        <v>31.415901250000001</v>
      </c>
      <c r="X371" s="32">
        <f>VLOOKUP($A371,'Annual_Prices-Nominal'!$A$4:$X$39,MATCH('Forecast-Peak_OffPeak-Nominal'!X$3,'Annual_Prices-Nominal'!$A$3:$X$3,0),FALSE)</f>
        <v>26.968502360000002</v>
      </c>
      <c r="Y371" s="38">
        <f>VLOOKUP($A371,'Annual_Prices-Nominal'!$A$4:$X$39,MATCH('Forecast-Peak_OffPeak-Nominal'!Y$3,'Annual_Prices-Nominal'!$A$3:$X$3,0),FALSE)</f>
        <v>64.817682700680862</v>
      </c>
      <c r="AA371" s="31">
        <v>5.97</v>
      </c>
      <c r="AB371" s="32">
        <v>5.63</v>
      </c>
      <c r="AC371" s="32">
        <v>5.56</v>
      </c>
      <c r="AD371" s="32">
        <v>6.01</v>
      </c>
      <c r="AE371" s="32">
        <v>5.96</v>
      </c>
      <c r="AF371" s="32">
        <v>5.77</v>
      </c>
      <c r="AG371" s="38">
        <f t="shared" si="55"/>
        <v>0.5376331700877196</v>
      </c>
      <c r="AI371" s="32">
        <v>10.989411341168179</v>
      </c>
      <c r="AJ371" s="38">
        <v>6.5202950070358483</v>
      </c>
      <c r="AL371" s="33">
        <v>0.980935026325916</v>
      </c>
      <c r="AM371" s="33">
        <v>1.2416621911993906</v>
      </c>
      <c r="AO371" s="34">
        <f>VLOOKUP($A371,'Annual_Prices-Nominal'!$A$4:$CH$39,MATCH('Forecast-Peak_OffPeak-Nominal'!AO$3,'Annual_Prices-Nominal'!$A$3:$CH$3,0),FALSE)</f>
        <v>2</v>
      </c>
      <c r="AP371" s="35">
        <f>VLOOKUP($A371,'Annual_Prices-Nominal'!$A$4:$CH$39,MATCH('Forecast-Peak_OffPeak-Nominal'!AP$3,'Annual_Prices-Nominal'!$A$3:$CH$3,0),FALSE)</f>
        <v>2</v>
      </c>
      <c r="AQ371" s="36">
        <f>IF(AND(MONTH($B371)&gt;=5,MONTH($B371)&lt;=9),VLOOKUP($A371,'Annual_Prices-Nominal'!$A$1:$AQ$39,MATCH('Forecast-Peak_OffPeak-Nominal'!AQ$2,'Annual_Prices-Nominal'!$A$2:$AQ$2,0),FALSE),0)</f>
        <v>365</v>
      </c>
      <c r="AR371" s="37">
        <f>IF(AND(MONTH($B371)&gt;=5,MONTH($B371)&lt;=9),VLOOKUP($A371,'Annual_Prices-Nominal'!$A$1:$AQ$39,MATCH('Forecast-Peak_OffPeak-Nominal'!AR$2,'Annual_Prices-Nominal'!$A$2:$AQ$2,0),FALSE),0)</f>
        <v>2500</v>
      </c>
      <c r="AT371" s="83">
        <f>VLOOKUP($A371,'Annual_Prices-Nominal'!$A$4:$CH$39,MATCH('Forecast-Peak_OffPeak-Nominal'!AT$3,'Annual_Prices-Nominal'!$A$3:$CH$3,0),FALSE)</f>
        <v>50.1</v>
      </c>
      <c r="AU371" s="38">
        <f>VLOOKUP($A371,'Annual_Prices-Nominal'!$A$4:$CH$39,MATCH('Forecast-Peak_OffPeak-Nominal'!AU$3,'Annual_Prices-Nominal'!$A$3:$CH$3,0),FALSE)</f>
        <v>50.1</v>
      </c>
      <c r="AV371" s="38">
        <f>VLOOKUP($A371,'Annual_Prices-Nominal'!$A$4:$CH$39,MATCH('Forecast-Peak_OffPeak-Nominal'!AV$3,'Annual_Prices-Nominal'!$A$3:$CH$3,0),FALSE)</f>
        <v>0</v>
      </c>
      <c r="AX371" s="31">
        <f t="shared" si="57"/>
        <v>11.258978685612789</v>
      </c>
      <c r="AY371" s="32">
        <f t="shared" si="58"/>
        <v>11.494857885615252</v>
      </c>
      <c r="AZ371" s="32">
        <f t="shared" si="59"/>
        <v>11.767199306759098</v>
      </c>
      <c r="BA371" s="32">
        <f t="shared" si="60"/>
        <v>7.6661073825503356</v>
      </c>
      <c r="BB371" s="32">
        <f t="shared" si="61"/>
        <v>7.5184563758389267</v>
      </c>
      <c r="BC371" s="38">
        <f t="shared" si="62"/>
        <v>7.6123128119800336</v>
      </c>
      <c r="BE371" s="60">
        <v>316.74678164711702</v>
      </c>
      <c r="BF371" s="38">
        <v>420.79971195628815</v>
      </c>
      <c r="BH371" s="31">
        <f>VLOOKUP($A371,'Annual_Prices-Nominal'!$A:$CA,MATCH(BH$3,'Annual_Prices-Nominal'!$A$3:$CA$3,0),0)</f>
        <v>47</v>
      </c>
      <c r="BI371" s="31">
        <f>VLOOKUP($A371,'Annual_Prices-Nominal'!$A:$CA,MATCH(BI$3,'Annual_Prices-Nominal'!$A$3:$CA$3,0),0)</f>
        <v>0</v>
      </c>
      <c r="BJ371" s="32">
        <f>VLOOKUP($A371,'Annual_Prices-Nominal'!$A:$CA,MATCH(BJ$3,'Annual_Prices-Nominal'!$A$3:$CA$3,0),0)</f>
        <v>0</v>
      </c>
      <c r="BK371" s="32">
        <f>VLOOKUP($A371,'Annual_Prices-Nominal'!$A:$CA,MATCH(BK$3,'Annual_Prices-Nominal'!$A$3:$CA$3,0),0)</f>
        <v>17.608333333333235</v>
      </c>
      <c r="BL371" s="32">
        <f>VLOOKUP($A371,'Annual_Prices-Nominal'!$A:$CA,MATCH(BL$3,'Annual_Prices-Nominal'!$A$3:$CA$3,0),0)</f>
        <v>17.608333333333235</v>
      </c>
      <c r="BM371" s="32">
        <f>VLOOKUP($A371,'Annual_Prices-Nominal'!$A:$CA,MATCH(BM$3,'Annual_Prices-Nominal'!$A$3:$CA$3,0),0)</f>
        <v>5.272380952380928</v>
      </c>
      <c r="BN371" s="32">
        <f>VLOOKUP($A371,'Annual_Prices-Nominal'!$A:$CA,MATCH(BN$3,'Annual_Prices-Nominal'!$A$3:$CA$3,0),0)</f>
        <v>5.272380952380928</v>
      </c>
      <c r="BO371" s="32">
        <f>VLOOKUP($A371,'Annual_Prices-Nominal'!$A:$CA,MATCH(BO$3,'Annual_Prices-Nominal'!$A$3:$CA$3,0),0)</f>
        <v>5.272380952380928</v>
      </c>
      <c r="BP371" s="32">
        <f>VLOOKUP($A371,'Annual_Prices-Nominal'!$A:$CA,MATCH(BP$3,'Annual_Prices-Nominal'!$A$3:$CA$3,0),0)</f>
        <v>5.272380952380928</v>
      </c>
      <c r="BQ371" s="32">
        <f>VLOOKUP($A371,'Annual_Prices-Nominal'!$A:$CA,MATCH(BQ$3,'Annual_Prices-Nominal'!$A$3:$CA$3,0),0)</f>
        <v>17.608333333333235</v>
      </c>
      <c r="BR371" s="32">
        <f>VLOOKUP($A371,'Annual_Prices-Nominal'!$A:$CA,MATCH(BR$3,'Annual_Prices-Nominal'!$A$3:$CA$3,0),0)</f>
        <v>28.186666666666724</v>
      </c>
      <c r="BS371" s="32">
        <f>VLOOKUP($A371,'Annual_Prices-Nominal'!$A:$CA,MATCH(BS$3,'Annual_Prices-Nominal'!$A$3:$CA$3,0),0)</f>
        <v>26.405833333333362</v>
      </c>
      <c r="BT371" s="32">
        <f>VLOOKUP($A371,'Annual_Prices-Nominal'!$A:$CA,MATCH(BT$3,'Annual_Prices-Nominal'!$A$3:$CA$3,0),0)</f>
        <v>21.133452380952349</v>
      </c>
      <c r="BU371" s="32">
        <f>VLOOKUP($A371,'Annual_Prices-Nominal'!$A:$CA,MATCH(BU$3,'Annual_Prices-Nominal'!$A$3:$CA$3,0),0)</f>
        <v>21.133452380952349</v>
      </c>
      <c r="BV371" s="32">
        <f>VLOOKUP($A371,'Annual_Prices-Nominal'!$A:$CA,MATCH(BV$3,'Annual_Prices-Nominal'!$A$3:$CA$3,0),0)</f>
        <v>21.133452380952349</v>
      </c>
      <c r="BW371" s="32">
        <f>VLOOKUP($A371,'Annual_Prices-Nominal'!$A:$CA,MATCH(BW$3,'Annual_Prices-Nominal'!$A$3:$CA$3,0),0)</f>
        <v>21.514999999999873</v>
      </c>
      <c r="BX371" s="32">
        <f>VLOOKUP($A371,'Annual_Prices-Nominal'!$A:$CA,MATCH(BX$3,'Annual_Prices-Nominal'!$A$3:$CA$3,0),0)</f>
        <v>0</v>
      </c>
      <c r="BY371" s="32">
        <f>VLOOKUP($A371,'Annual_Prices-Nominal'!$A:$CA,MATCH(BY$3,'Annual_Prices-Nominal'!$A$3:$CA$3,0),0)</f>
        <v>5.272380952380928</v>
      </c>
      <c r="BZ371" s="32">
        <f>VLOOKUP($A371,'Annual_Prices-Nominal'!$A:$CA,MATCH(BZ$3,'Annual_Prices-Nominal'!$A$3:$CA$3,0),0)</f>
        <v>5.272380952380928</v>
      </c>
      <c r="CA371" s="32">
        <f>VLOOKUP($A371,'Annual_Prices-Nominal'!$A:$CA,MATCH(CA$3,'Annual_Prices-Nominal'!$A$3:$CA$3,0),0)</f>
        <v>5.2792366547619167</v>
      </c>
      <c r="CB371" s="38">
        <f>VLOOKUP($A371,'Annual_Prices-Nominal'!$A:$CA,MATCH(CB$3,'Annual_Prices-Nominal'!$A$3:$CA$3,0),0)</f>
        <v>0</v>
      </c>
      <c r="CD371" s="39">
        <f>VLOOKUP($A371,GDP!$A$8:$D$50,3,0)</f>
        <v>1.9840449300923345E-2</v>
      </c>
    </row>
    <row r="372" spans="1:82" ht="14.4" x14ac:dyDescent="0.3">
      <c r="A372" s="23">
        <f t="shared" si="56"/>
        <v>2053</v>
      </c>
      <c r="B372" s="27">
        <f t="shared" si="47"/>
        <v>56128</v>
      </c>
      <c r="C372" s="31">
        <v>56.682749999999999</v>
      </c>
      <c r="D372" s="32">
        <v>49.957749999999997</v>
      </c>
      <c r="E372" s="32">
        <v>64.836579999999998</v>
      </c>
      <c r="F372" s="32">
        <v>54.860840000000003</v>
      </c>
      <c r="G372" s="32">
        <v>65.379429999999999</v>
      </c>
      <c r="H372" s="32">
        <v>54.064700000000002</v>
      </c>
      <c r="I372" s="32">
        <v>48.11</v>
      </c>
      <c r="J372" s="32">
        <v>46.24</v>
      </c>
      <c r="K372" s="32">
        <v>47.32</v>
      </c>
      <c r="L372" s="32">
        <v>45.9</v>
      </c>
      <c r="M372" s="32">
        <v>47.8</v>
      </c>
      <c r="N372" s="32">
        <v>46.24</v>
      </c>
      <c r="P372" s="32">
        <f>VLOOKUP($A372,'Annual_Prices-Nominal'!$A$4:$X$39,MATCH('Forecast-Peak_OffPeak-Nominal'!P$3,'Annual_Prices-Nominal'!$A$3:$X$3,0),FALSE)</f>
        <v>184.72300000000001</v>
      </c>
      <c r="Q372" s="32">
        <f>VLOOKUP($A372,'Annual_Prices-Nominal'!$A$4:$X$39,MATCH('Forecast-Peak_OffPeak-Nominal'!Q$3,'Annual_Prices-Nominal'!$A$3:$X$3,0),FALSE)</f>
        <v>186.28809896000001</v>
      </c>
      <c r="R372" s="32">
        <f>VLOOKUP($A372,'Annual_Prices-Nominal'!$A$4:$X$39,MATCH('Forecast-Peak_OffPeak-Nominal'!R$3,'Annual_Prices-Nominal'!$A$3:$X$3,0),FALSE)</f>
        <v>183.04269977000001</v>
      </c>
      <c r="S372" s="32">
        <f>VLOOKUP($A372,'Annual_Prices-Nominal'!$A$4:$X$39,MATCH('Forecast-Peak_OffPeak-Nominal'!S$3,'Annual_Prices-Nominal'!$A$3:$X$3,0),FALSE)</f>
        <v>182.01553639000002</v>
      </c>
      <c r="T372" s="32">
        <f>VLOOKUP($A372,'Annual_Prices-Nominal'!$A$4:$X$39,MATCH('Forecast-Peak_OffPeak-Nominal'!T$3,'Annual_Prices-Nominal'!$A$3:$X$3,0),FALSE)</f>
        <v>70.663629591313665</v>
      </c>
      <c r="U372" s="32">
        <f>VLOOKUP($A372,'Annual_Prices-Nominal'!$A$4:$X$39,MATCH('Forecast-Peak_OffPeak-Nominal'!U$3,'Annual_Prices-Nominal'!$A$3:$X$3,0),FALSE)</f>
        <v>90.663559190000001</v>
      </c>
      <c r="V372" s="32">
        <f>VLOOKUP($A372,'Annual_Prices-Nominal'!$A$4:$X$39,MATCH('Forecast-Peak_OffPeak-Nominal'!V$3,'Annual_Prices-Nominal'!$A$3:$X$3,0),FALSE)</f>
        <v>70.760219126726966</v>
      </c>
      <c r="W372" s="32">
        <f>VLOOKUP($A372,'Annual_Prices-Nominal'!$A$4:$X$39,MATCH('Forecast-Peak_OffPeak-Nominal'!W$3,'Annual_Prices-Nominal'!$A$3:$X$3,0),FALSE)</f>
        <v>31.415901250000001</v>
      </c>
      <c r="X372" s="32">
        <f>VLOOKUP($A372,'Annual_Prices-Nominal'!$A$4:$X$39,MATCH('Forecast-Peak_OffPeak-Nominal'!X$3,'Annual_Prices-Nominal'!$A$3:$X$3,0),FALSE)</f>
        <v>26.968502360000002</v>
      </c>
      <c r="Y372" s="38">
        <f>VLOOKUP($A372,'Annual_Prices-Nominal'!$A$4:$X$39,MATCH('Forecast-Peak_OffPeak-Nominal'!Y$3,'Annual_Prices-Nominal'!$A$3:$X$3,0),FALSE)</f>
        <v>64.817682700680862</v>
      </c>
      <c r="AA372" s="31">
        <v>5.97</v>
      </c>
      <c r="AB372" s="32">
        <v>5.59</v>
      </c>
      <c r="AC372" s="32">
        <v>5.54</v>
      </c>
      <c r="AD372" s="32">
        <v>5.96</v>
      </c>
      <c r="AE372" s="32">
        <v>5.97</v>
      </c>
      <c r="AF372" s="32">
        <v>5.66</v>
      </c>
      <c r="AG372" s="38">
        <f t="shared" si="55"/>
        <v>0.5376331700877196</v>
      </c>
      <c r="AI372" s="32">
        <v>10.993463713738079</v>
      </c>
      <c r="AJ372" s="38">
        <v>6.5243473796057483</v>
      </c>
      <c r="AL372" s="33">
        <v>0.98874264103592657</v>
      </c>
      <c r="AM372" s="33">
        <v>1.2494698059094012</v>
      </c>
      <c r="AO372" s="34">
        <f>VLOOKUP($A372,'Annual_Prices-Nominal'!$A$4:$CH$39,MATCH('Forecast-Peak_OffPeak-Nominal'!AO$3,'Annual_Prices-Nominal'!$A$3:$CH$3,0),FALSE)</f>
        <v>2</v>
      </c>
      <c r="AP372" s="35">
        <f>VLOOKUP($A372,'Annual_Prices-Nominal'!$A$4:$CH$39,MATCH('Forecast-Peak_OffPeak-Nominal'!AP$3,'Annual_Prices-Nominal'!$A$3:$CH$3,0),FALSE)</f>
        <v>2</v>
      </c>
      <c r="AQ372" s="36">
        <f>IF(AND(MONTH($B372)&gt;=5,MONTH($B372)&lt;=9),VLOOKUP($A372,'Annual_Prices-Nominal'!$A$1:$AQ$39,MATCH('Forecast-Peak_OffPeak-Nominal'!AQ$2,'Annual_Prices-Nominal'!$A$2:$AQ$2,0),FALSE),0)</f>
        <v>365</v>
      </c>
      <c r="AR372" s="37">
        <f>IF(AND(MONTH($B372)&gt;=5,MONTH($B372)&lt;=9),VLOOKUP($A372,'Annual_Prices-Nominal'!$A$1:$AQ$39,MATCH('Forecast-Peak_OffPeak-Nominal'!AR$2,'Annual_Prices-Nominal'!$A$2:$AQ$2,0),FALSE),0)</f>
        <v>2500</v>
      </c>
      <c r="AT372" s="83">
        <f>VLOOKUP($A372,'Annual_Prices-Nominal'!$A$4:$CH$39,MATCH('Forecast-Peak_OffPeak-Nominal'!AT$3,'Annual_Prices-Nominal'!$A$3:$CH$3,0),FALSE)</f>
        <v>50.1</v>
      </c>
      <c r="AU372" s="38">
        <f>VLOOKUP($A372,'Annual_Prices-Nominal'!$A$4:$CH$39,MATCH('Forecast-Peak_OffPeak-Nominal'!AU$3,'Annual_Prices-Nominal'!$A$3:$CH$3,0),FALSE)</f>
        <v>50.1</v>
      </c>
      <c r="AV372" s="38">
        <f>VLOOKUP($A372,'Annual_Prices-Nominal'!$A$4:$CH$39,MATCH('Forecast-Peak_OffPeak-Nominal'!AV$3,'Annual_Prices-Nominal'!$A$3:$CH$3,0),FALSE)</f>
        <v>0</v>
      </c>
      <c r="AX372" s="31">
        <f t="shared" si="57"/>
        <v>10.140026833631484</v>
      </c>
      <c r="AY372" s="32">
        <f t="shared" si="58"/>
        <v>11.455226148409894</v>
      </c>
      <c r="AZ372" s="32">
        <f t="shared" si="59"/>
        <v>11.551136042402826</v>
      </c>
      <c r="BA372" s="32">
        <f t="shared" si="60"/>
        <v>8.0586264656616411</v>
      </c>
      <c r="BB372" s="32">
        <f t="shared" si="61"/>
        <v>7.9262981574539371</v>
      </c>
      <c r="BC372" s="38">
        <f t="shared" si="62"/>
        <v>8.0201342281879189</v>
      </c>
      <c r="BE372" s="60">
        <v>316.74678164711702</v>
      </c>
      <c r="BF372" s="38">
        <v>420.79971195628815</v>
      </c>
      <c r="BH372" s="31">
        <f>VLOOKUP($A372,'Annual_Prices-Nominal'!$A:$CA,MATCH(BH$3,'Annual_Prices-Nominal'!$A$3:$CA$3,0),0)</f>
        <v>47</v>
      </c>
      <c r="BI372" s="31">
        <f>VLOOKUP($A372,'Annual_Prices-Nominal'!$A:$CA,MATCH(BI$3,'Annual_Prices-Nominal'!$A$3:$CA$3,0),0)</f>
        <v>0</v>
      </c>
      <c r="BJ372" s="32">
        <f>VLOOKUP($A372,'Annual_Prices-Nominal'!$A:$CA,MATCH(BJ$3,'Annual_Prices-Nominal'!$A$3:$CA$3,0),0)</f>
        <v>0</v>
      </c>
      <c r="BK372" s="32">
        <f>VLOOKUP($A372,'Annual_Prices-Nominal'!$A:$CA,MATCH(BK$3,'Annual_Prices-Nominal'!$A$3:$CA$3,0),0)</f>
        <v>17.608333333333235</v>
      </c>
      <c r="BL372" s="32">
        <f>VLOOKUP($A372,'Annual_Prices-Nominal'!$A:$CA,MATCH(BL$3,'Annual_Prices-Nominal'!$A$3:$CA$3,0),0)</f>
        <v>17.608333333333235</v>
      </c>
      <c r="BM372" s="32">
        <f>VLOOKUP($A372,'Annual_Prices-Nominal'!$A:$CA,MATCH(BM$3,'Annual_Prices-Nominal'!$A$3:$CA$3,0),0)</f>
        <v>5.272380952380928</v>
      </c>
      <c r="BN372" s="32">
        <f>VLOOKUP($A372,'Annual_Prices-Nominal'!$A:$CA,MATCH(BN$3,'Annual_Prices-Nominal'!$A$3:$CA$3,0),0)</f>
        <v>5.272380952380928</v>
      </c>
      <c r="BO372" s="32">
        <f>VLOOKUP($A372,'Annual_Prices-Nominal'!$A:$CA,MATCH(BO$3,'Annual_Prices-Nominal'!$A$3:$CA$3,0),0)</f>
        <v>5.272380952380928</v>
      </c>
      <c r="BP372" s="32">
        <f>VLOOKUP($A372,'Annual_Prices-Nominal'!$A:$CA,MATCH(BP$3,'Annual_Prices-Nominal'!$A$3:$CA$3,0),0)</f>
        <v>5.272380952380928</v>
      </c>
      <c r="BQ372" s="32">
        <f>VLOOKUP($A372,'Annual_Prices-Nominal'!$A:$CA,MATCH(BQ$3,'Annual_Prices-Nominal'!$A$3:$CA$3,0),0)</f>
        <v>17.608333333333235</v>
      </c>
      <c r="BR372" s="32">
        <f>VLOOKUP($A372,'Annual_Prices-Nominal'!$A:$CA,MATCH(BR$3,'Annual_Prices-Nominal'!$A$3:$CA$3,0),0)</f>
        <v>28.186666666666724</v>
      </c>
      <c r="BS372" s="32">
        <f>VLOOKUP($A372,'Annual_Prices-Nominal'!$A:$CA,MATCH(BS$3,'Annual_Prices-Nominal'!$A$3:$CA$3,0),0)</f>
        <v>26.405833333333362</v>
      </c>
      <c r="BT372" s="32">
        <f>VLOOKUP($A372,'Annual_Prices-Nominal'!$A:$CA,MATCH(BT$3,'Annual_Prices-Nominal'!$A$3:$CA$3,0),0)</f>
        <v>21.133452380952349</v>
      </c>
      <c r="BU372" s="32">
        <f>VLOOKUP($A372,'Annual_Prices-Nominal'!$A:$CA,MATCH(BU$3,'Annual_Prices-Nominal'!$A$3:$CA$3,0),0)</f>
        <v>21.133452380952349</v>
      </c>
      <c r="BV372" s="32">
        <f>VLOOKUP($A372,'Annual_Prices-Nominal'!$A:$CA,MATCH(BV$3,'Annual_Prices-Nominal'!$A$3:$CA$3,0),0)</f>
        <v>21.133452380952349</v>
      </c>
      <c r="BW372" s="32">
        <f>VLOOKUP($A372,'Annual_Prices-Nominal'!$A:$CA,MATCH(BW$3,'Annual_Prices-Nominal'!$A$3:$CA$3,0),0)</f>
        <v>21.514999999999873</v>
      </c>
      <c r="BX372" s="32">
        <f>VLOOKUP($A372,'Annual_Prices-Nominal'!$A:$CA,MATCH(BX$3,'Annual_Prices-Nominal'!$A$3:$CA$3,0),0)</f>
        <v>0</v>
      </c>
      <c r="BY372" s="32">
        <f>VLOOKUP($A372,'Annual_Prices-Nominal'!$A:$CA,MATCH(BY$3,'Annual_Prices-Nominal'!$A$3:$CA$3,0),0)</f>
        <v>5.272380952380928</v>
      </c>
      <c r="BZ372" s="32">
        <f>VLOOKUP($A372,'Annual_Prices-Nominal'!$A:$CA,MATCH(BZ$3,'Annual_Prices-Nominal'!$A$3:$CA$3,0),0)</f>
        <v>5.272380952380928</v>
      </c>
      <c r="CA372" s="32">
        <f>VLOOKUP($A372,'Annual_Prices-Nominal'!$A:$CA,MATCH(CA$3,'Annual_Prices-Nominal'!$A$3:$CA$3,0),0)</f>
        <v>5.2792366547619167</v>
      </c>
      <c r="CB372" s="38">
        <f>VLOOKUP($A372,'Annual_Prices-Nominal'!$A:$CA,MATCH(CB$3,'Annual_Prices-Nominal'!$A$3:$CA$3,0),0)</f>
        <v>0</v>
      </c>
      <c r="CD372" s="39">
        <f>VLOOKUP($A372,GDP!$A$8:$D$50,3,0)</f>
        <v>1.9840449300923345E-2</v>
      </c>
    </row>
    <row r="373" spans="1:82" ht="14.4" x14ac:dyDescent="0.3">
      <c r="A373" s="23">
        <f t="shared" si="56"/>
        <v>2053</v>
      </c>
      <c r="B373" s="27">
        <f t="shared" si="47"/>
        <v>56158</v>
      </c>
      <c r="C373" s="31">
        <v>49.315689999999996</v>
      </c>
      <c r="D373" s="32">
        <v>46.86016</v>
      </c>
      <c r="E373" s="32">
        <v>51.900530000000003</v>
      </c>
      <c r="F373" s="32">
        <v>49.77337</v>
      </c>
      <c r="G373" s="32">
        <v>52.882309999999997</v>
      </c>
      <c r="H373" s="32">
        <v>49.105490000000003</v>
      </c>
      <c r="I373" s="32">
        <v>44.99</v>
      </c>
      <c r="J373" s="32">
        <v>45.28</v>
      </c>
      <c r="K373" s="32">
        <v>43.99</v>
      </c>
      <c r="L373" s="32">
        <v>45.32</v>
      </c>
      <c r="M373" s="32">
        <v>44.57</v>
      </c>
      <c r="N373" s="32">
        <v>45.54</v>
      </c>
      <c r="P373" s="32">
        <f>VLOOKUP($A373,'Annual_Prices-Nominal'!$A$4:$X$39,MATCH('Forecast-Peak_OffPeak-Nominal'!P$3,'Annual_Prices-Nominal'!$A$3:$X$3,0),FALSE)</f>
        <v>184.72300000000001</v>
      </c>
      <c r="Q373" s="32">
        <f>VLOOKUP($A373,'Annual_Prices-Nominal'!$A$4:$X$39,MATCH('Forecast-Peak_OffPeak-Nominal'!Q$3,'Annual_Prices-Nominal'!$A$3:$X$3,0),FALSE)</f>
        <v>186.28809896000001</v>
      </c>
      <c r="R373" s="32">
        <f>VLOOKUP($A373,'Annual_Prices-Nominal'!$A$4:$X$39,MATCH('Forecast-Peak_OffPeak-Nominal'!R$3,'Annual_Prices-Nominal'!$A$3:$X$3,0),FALSE)</f>
        <v>183.04269977000001</v>
      </c>
      <c r="S373" s="32">
        <f>VLOOKUP($A373,'Annual_Prices-Nominal'!$A$4:$X$39,MATCH('Forecast-Peak_OffPeak-Nominal'!S$3,'Annual_Prices-Nominal'!$A$3:$X$3,0),FALSE)</f>
        <v>182.01553639000002</v>
      </c>
      <c r="T373" s="32">
        <f>VLOOKUP($A373,'Annual_Prices-Nominal'!$A$4:$X$39,MATCH('Forecast-Peak_OffPeak-Nominal'!T$3,'Annual_Prices-Nominal'!$A$3:$X$3,0),FALSE)</f>
        <v>70.663629591313665</v>
      </c>
      <c r="U373" s="32">
        <f>VLOOKUP($A373,'Annual_Prices-Nominal'!$A$4:$X$39,MATCH('Forecast-Peak_OffPeak-Nominal'!U$3,'Annual_Prices-Nominal'!$A$3:$X$3,0),FALSE)</f>
        <v>90.663559190000001</v>
      </c>
      <c r="V373" s="32">
        <f>VLOOKUP($A373,'Annual_Prices-Nominal'!$A$4:$X$39,MATCH('Forecast-Peak_OffPeak-Nominal'!V$3,'Annual_Prices-Nominal'!$A$3:$X$3,0),FALSE)</f>
        <v>70.760219126726966</v>
      </c>
      <c r="W373" s="32">
        <f>VLOOKUP($A373,'Annual_Prices-Nominal'!$A$4:$X$39,MATCH('Forecast-Peak_OffPeak-Nominal'!W$3,'Annual_Prices-Nominal'!$A$3:$X$3,0),FALSE)</f>
        <v>31.415901250000001</v>
      </c>
      <c r="X373" s="32">
        <f>VLOOKUP($A373,'Annual_Prices-Nominal'!$A$4:$X$39,MATCH('Forecast-Peak_OffPeak-Nominal'!X$3,'Annual_Prices-Nominal'!$A$3:$X$3,0),FALSE)</f>
        <v>26.968502360000002</v>
      </c>
      <c r="Y373" s="38">
        <f>VLOOKUP($A373,'Annual_Prices-Nominal'!$A$4:$X$39,MATCH('Forecast-Peak_OffPeak-Nominal'!Y$3,'Annual_Prices-Nominal'!$A$3:$X$3,0),FALSE)</f>
        <v>64.817682700680862</v>
      </c>
      <c r="AA373" s="31">
        <v>6.02</v>
      </c>
      <c r="AB373" s="32">
        <v>5.68</v>
      </c>
      <c r="AC373" s="32">
        <v>5.61</v>
      </c>
      <c r="AD373" s="32">
        <v>6.05</v>
      </c>
      <c r="AE373" s="32">
        <v>6.02</v>
      </c>
      <c r="AF373" s="32">
        <v>5.83</v>
      </c>
      <c r="AG373" s="38">
        <f t="shared" si="55"/>
        <v>0.5376331700877196</v>
      </c>
      <c r="AI373" s="32">
        <v>11.043442510935279</v>
      </c>
      <c r="AJ373" s="38">
        <v>6.5743261768029484</v>
      </c>
      <c r="AL373" s="33">
        <v>0.9710927214210282</v>
      </c>
      <c r="AM373" s="33">
        <v>1.2318198862945029</v>
      </c>
      <c r="AO373" s="34">
        <f>VLOOKUP($A373,'Annual_Prices-Nominal'!$A$4:$CH$39,MATCH('Forecast-Peak_OffPeak-Nominal'!AO$3,'Annual_Prices-Nominal'!$A$3:$CH$3,0),FALSE)</f>
        <v>2</v>
      </c>
      <c r="AP373" s="35">
        <f>VLOOKUP($A373,'Annual_Prices-Nominal'!$A$4:$CH$39,MATCH('Forecast-Peak_OffPeak-Nominal'!AP$3,'Annual_Prices-Nominal'!$A$3:$CH$3,0),FALSE)</f>
        <v>2</v>
      </c>
      <c r="AQ373" s="36">
        <f>IF(AND(MONTH($B373)&gt;=5,MONTH($B373)&lt;=9),VLOOKUP($A373,'Annual_Prices-Nominal'!$A$1:$AQ$39,MATCH('Forecast-Peak_OffPeak-Nominal'!AQ$2,'Annual_Prices-Nominal'!$A$2:$AQ$2,0),FALSE),0)</f>
        <v>0</v>
      </c>
      <c r="AR373" s="37">
        <f>IF(AND(MONTH($B373)&gt;=5,MONTH($B373)&lt;=9),VLOOKUP($A373,'Annual_Prices-Nominal'!$A$1:$AQ$39,MATCH('Forecast-Peak_OffPeak-Nominal'!AR$2,'Annual_Prices-Nominal'!$A$2:$AQ$2,0),FALSE),0)</f>
        <v>0</v>
      </c>
      <c r="AT373" s="83">
        <f>VLOOKUP($A373,'Annual_Prices-Nominal'!$A$4:$CH$39,MATCH('Forecast-Peak_OffPeak-Nominal'!AT$3,'Annual_Prices-Nominal'!$A$3:$CH$3,0),FALSE)</f>
        <v>50.1</v>
      </c>
      <c r="AU373" s="38">
        <f>VLOOKUP($A373,'Annual_Prices-Nominal'!$A$4:$CH$39,MATCH('Forecast-Peak_OffPeak-Nominal'!AU$3,'Annual_Prices-Nominal'!$A$3:$CH$3,0),FALSE)</f>
        <v>50.1</v>
      </c>
      <c r="AV373" s="38">
        <f>VLOOKUP($A373,'Annual_Prices-Nominal'!$A$4:$CH$39,MATCH('Forecast-Peak_OffPeak-Nominal'!AV$3,'Annual_Prices-Nominal'!$A$3:$CH$3,0),FALSE)</f>
        <v>0</v>
      </c>
      <c r="AX373" s="31">
        <f t="shared" si="57"/>
        <v>8.6823397887323939</v>
      </c>
      <c r="AY373" s="32">
        <f t="shared" si="58"/>
        <v>8.9023207547169818</v>
      </c>
      <c r="AZ373" s="32">
        <f t="shared" si="59"/>
        <v>9.0707221269296738</v>
      </c>
      <c r="BA373" s="32">
        <f t="shared" si="60"/>
        <v>7.4734219269102997</v>
      </c>
      <c r="BB373" s="32">
        <f t="shared" si="61"/>
        <v>7.307308970099669</v>
      </c>
      <c r="BC373" s="38">
        <f t="shared" si="62"/>
        <v>7.366942148760331</v>
      </c>
      <c r="BE373" s="60">
        <v>316.74678164711702</v>
      </c>
      <c r="BF373" s="38">
        <v>420.79971195628815</v>
      </c>
      <c r="BH373" s="31">
        <f>VLOOKUP($A373,'Annual_Prices-Nominal'!$A:$CA,MATCH(BH$3,'Annual_Prices-Nominal'!$A$3:$CA$3,0),0)</f>
        <v>47</v>
      </c>
      <c r="BI373" s="31">
        <f>VLOOKUP($A373,'Annual_Prices-Nominal'!$A:$CA,MATCH(BI$3,'Annual_Prices-Nominal'!$A$3:$CA$3,0),0)</f>
        <v>0</v>
      </c>
      <c r="BJ373" s="32">
        <f>VLOOKUP($A373,'Annual_Prices-Nominal'!$A:$CA,MATCH(BJ$3,'Annual_Prices-Nominal'!$A$3:$CA$3,0),0)</f>
        <v>0</v>
      </c>
      <c r="BK373" s="32">
        <f>VLOOKUP($A373,'Annual_Prices-Nominal'!$A:$CA,MATCH(BK$3,'Annual_Prices-Nominal'!$A$3:$CA$3,0),0)</f>
        <v>17.608333333333235</v>
      </c>
      <c r="BL373" s="32">
        <f>VLOOKUP($A373,'Annual_Prices-Nominal'!$A:$CA,MATCH(BL$3,'Annual_Prices-Nominal'!$A$3:$CA$3,0),0)</f>
        <v>17.608333333333235</v>
      </c>
      <c r="BM373" s="32">
        <f>VLOOKUP($A373,'Annual_Prices-Nominal'!$A:$CA,MATCH(BM$3,'Annual_Prices-Nominal'!$A$3:$CA$3,0),0)</f>
        <v>5.272380952380928</v>
      </c>
      <c r="BN373" s="32">
        <f>VLOOKUP($A373,'Annual_Prices-Nominal'!$A:$CA,MATCH(BN$3,'Annual_Prices-Nominal'!$A$3:$CA$3,0),0)</f>
        <v>5.272380952380928</v>
      </c>
      <c r="BO373" s="32">
        <f>VLOOKUP($A373,'Annual_Prices-Nominal'!$A:$CA,MATCH(BO$3,'Annual_Prices-Nominal'!$A$3:$CA$3,0),0)</f>
        <v>5.272380952380928</v>
      </c>
      <c r="BP373" s="32">
        <f>VLOOKUP($A373,'Annual_Prices-Nominal'!$A:$CA,MATCH(BP$3,'Annual_Prices-Nominal'!$A$3:$CA$3,0),0)</f>
        <v>5.272380952380928</v>
      </c>
      <c r="BQ373" s="32">
        <f>VLOOKUP($A373,'Annual_Prices-Nominal'!$A:$CA,MATCH(BQ$3,'Annual_Prices-Nominal'!$A$3:$CA$3,0),0)</f>
        <v>17.608333333333235</v>
      </c>
      <c r="BR373" s="32">
        <f>VLOOKUP($A373,'Annual_Prices-Nominal'!$A:$CA,MATCH(BR$3,'Annual_Prices-Nominal'!$A$3:$CA$3,0),0)</f>
        <v>28.186666666666724</v>
      </c>
      <c r="BS373" s="32">
        <f>VLOOKUP($A373,'Annual_Prices-Nominal'!$A:$CA,MATCH(BS$3,'Annual_Prices-Nominal'!$A$3:$CA$3,0),0)</f>
        <v>26.405833333333362</v>
      </c>
      <c r="BT373" s="32">
        <f>VLOOKUP($A373,'Annual_Prices-Nominal'!$A:$CA,MATCH(BT$3,'Annual_Prices-Nominal'!$A$3:$CA$3,0),0)</f>
        <v>21.133452380952349</v>
      </c>
      <c r="BU373" s="32">
        <f>VLOOKUP($A373,'Annual_Prices-Nominal'!$A:$CA,MATCH(BU$3,'Annual_Prices-Nominal'!$A$3:$CA$3,0),0)</f>
        <v>21.133452380952349</v>
      </c>
      <c r="BV373" s="32">
        <f>VLOOKUP($A373,'Annual_Prices-Nominal'!$A:$CA,MATCH(BV$3,'Annual_Prices-Nominal'!$A$3:$CA$3,0),0)</f>
        <v>21.133452380952349</v>
      </c>
      <c r="BW373" s="32">
        <f>VLOOKUP($A373,'Annual_Prices-Nominal'!$A:$CA,MATCH(BW$3,'Annual_Prices-Nominal'!$A$3:$CA$3,0),0)</f>
        <v>21.514999999999873</v>
      </c>
      <c r="BX373" s="32">
        <f>VLOOKUP($A373,'Annual_Prices-Nominal'!$A:$CA,MATCH(BX$3,'Annual_Prices-Nominal'!$A$3:$CA$3,0),0)</f>
        <v>0</v>
      </c>
      <c r="BY373" s="32">
        <f>VLOOKUP($A373,'Annual_Prices-Nominal'!$A:$CA,MATCH(BY$3,'Annual_Prices-Nominal'!$A$3:$CA$3,0),0)</f>
        <v>5.272380952380928</v>
      </c>
      <c r="BZ373" s="32">
        <f>VLOOKUP($A373,'Annual_Prices-Nominal'!$A:$CA,MATCH(BZ$3,'Annual_Prices-Nominal'!$A$3:$CA$3,0),0)</f>
        <v>5.272380952380928</v>
      </c>
      <c r="CA373" s="32">
        <f>VLOOKUP($A373,'Annual_Prices-Nominal'!$A:$CA,MATCH(CA$3,'Annual_Prices-Nominal'!$A$3:$CA$3,0),0)</f>
        <v>5.2792366547619167</v>
      </c>
      <c r="CB373" s="38">
        <f>VLOOKUP($A373,'Annual_Prices-Nominal'!$A:$CA,MATCH(CB$3,'Annual_Prices-Nominal'!$A$3:$CA$3,0),0)</f>
        <v>0</v>
      </c>
      <c r="CD373" s="39">
        <f>VLOOKUP($A373,GDP!$A$8:$D$50,3,0)</f>
        <v>1.9840449300923345E-2</v>
      </c>
    </row>
    <row r="374" spans="1:82" ht="14.4" x14ac:dyDescent="0.3">
      <c r="A374" s="23">
        <f t="shared" si="56"/>
        <v>2053</v>
      </c>
      <c r="B374" s="27">
        <f t="shared" si="47"/>
        <v>56189</v>
      </c>
      <c r="C374" s="31">
        <v>52.795740000000002</v>
      </c>
      <c r="D374" s="32">
        <v>50.909529999999997</v>
      </c>
      <c r="E374" s="32">
        <v>55.775680000000001</v>
      </c>
      <c r="F374" s="32">
        <v>53.733040000000003</v>
      </c>
      <c r="G374" s="32">
        <v>58.17736</v>
      </c>
      <c r="H374" s="32">
        <v>54.217410000000001</v>
      </c>
      <c r="I374" s="32">
        <v>47.19</v>
      </c>
      <c r="J374" s="32">
        <v>47.26</v>
      </c>
      <c r="K374" s="32">
        <v>46.61</v>
      </c>
      <c r="L374" s="32">
        <v>47.34</v>
      </c>
      <c r="M374" s="32">
        <v>47.33</v>
      </c>
      <c r="N374" s="32">
        <v>47.8</v>
      </c>
      <c r="P374" s="32">
        <f>VLOOKUP($A374,'Annual_Prices-Nominal'!$A$4:$X$39,MATCH('Forecast-Peak_OffPeak-Nominal'!P$3,'Annual_Prices-Nominal'!$A$3:$X$3,0),FALSE)</f>
        <v>184.72300000000001</v>
      </c>
      <c r="Q374" s="32">
        <f>VLOOKUP($A374,'Annual_Prices-Nominal'!$A$4:$X$39,MATCH('Forecast-Peak_OffPeak-Nominal'!Q$3,'Annual_Prices-Nominal'!$A$3:$X$3,0),FALSE)</f>
        <v>186.28809896000001</v>
      </c>
      <c r="R374" s="32">
        <f>VLOOKUP($A374,'Annual_Prices-Nominal'!$A$4:$X$39,MATCH('Forecast-Peak_OffPeak-Nominal'!R$3,'Annual_Prices-Nominal'!$A$3:$X$3,0),FALSE)</f>
        <v>183.04269977000001</v>
      </c>
      <c r="S374" s="32">
        <f>VLOOKUP($A374,'Annual_Prices-Nominal'!$A$4:$X$39,MATCH('Forecast-Peak_OffPeak-Nominal'!S$3,'Annual_Prices-Nominal'!$A$3:$X$3,0),FALSE)</f>
        <v>182.01553639000002</v>
      </c>
      <c r="T374" s="32">
        <f>VLOOKUP($A374,'Annual_Prices-Nominal'!$A$4:$X$39,MATCH('Forecast-Peak_OffPeak-Nominal'!T$3,'Annual_Prices-Nominal'!$A$3:$X$3,0),FALSE)</f>
        <v>70.663629591313665</v>
      </c>
      <c r="U374" s="32">
        <f>VLOOKUP($A374,'Annual_Prices-Nominal'!$A$4:$X$39,MATCH('Forecast-Peak_OffPeak-Nominal'!U$3,'Annual_Prices-Nominal'!$A$3:$X$3,0),FALSE)</f>
        <v>90.663559190000001</v>
      </c>
      <c r="V374" s="32">
        <f>VLOOKUP($A374,'Annual_Prices-Nominal'!$A$4:$X$39,MATCH('Forecast-Peak_OffPeak-Nominal'!V$3,'Annual_Prices-Nominal'!$A$3:$X$3,0),FALSE)</f>
        <v>70.760219126726966</v>
      </c>
      <c r="W374" s="32">
        <f>VLOOKUP($A374,'Annual_Prices-Nominal'!$A$4:$X$39,MATCH('Forecast-Peak_OffPeak-Nominal'!W$3,'Annual_Prices-Nominal'!$A$3:$X$3,0),FALSE)</f>
        <v>31.415901250000001</v>
      </c>
      <c r="X374" s="32">
        <f>VLOOKUP($A374,'Annual_Prices-Nominal'!$A$4:$X$39,MATCH('Forecast-Peak_OffPeak-Nominal'!X$3,'Annual_Prices-Nominal'!$A$3:$X$3,0),FALSE)</f>
        <v>26.968502360000002</v>
      </c>
      <c r="Y374" s="38">
        <f>VLOOKUP($A374,'Annual_Prices-Nominal'!$A$4:$X$39,MATCH('Forecast-Peak_OffPeak-Nominal'!Y$3,'Annual_Prices-Nominal'!$A$3:$X$3,0),FALSE)</f>
        <v>64.817682700680862</v>
      </c>
      <c r="AA374" s="31">
        <v>6.4</v>
      </c>
      <c r="AB374" s="32">
        <v>5.62</v>
      </c>
      <c r="AC374" s="32">
        <v>5.86</v>
      </c>
      <c r="AD374" s="32">
        <v>6.13</v>
      </c>
      <c r="AE374" s="32">
        <v>6.37</v>
      </c>
      <c r="AF374" s="32">
        <v>5.89</v>
      </c>
      <c r="AG374" s="38">
        <f t="shared" si="55"/>
        <v>0.5376331700877196</v>
      </c>
      <c r="AI374" s="32">
        <v>11.41760384104586</v>
      </c>
      <c r="AJ374" s="38">
        <v>6.948487506913529</v>
      </c>
      <c r="AL374" s="33">
        <v>1.0006399831941537</v>
      </c>
      <c r="AM374" s="33">
        <v>1.2613671480676283</v>
      </c>
      <c r="AO374" s="34">
        <f>VLOOKUP($A374,'Annual_Prices-Nominal'!$A$4:$CH$39,MATCH('Forecast-Peak_OffPeak-Nominal'!AO$3,'Annual_Prices-Nominal'!$A$3:$CH$3,0),FALSE)</f>
        <v>2</v>
      </c>
      <c r="AP374" s="35">
        <f>VLOOKUP($A374,'Annual_Prices-Nominal'!$A$4:$CH$39,MATCH('Forecast-Peak_OffPeak-Nominal'!AP$3,'Annual_Prices-Nominal'!$A$3:$CH$3,0),FALSE)</f>
        <v>2</v>
      </c>
      <c r="AQ374" s="36">
        <f>IF(AND(MONTH($B374)&gt;=5,MONTH($B374)&lt;=9),VLOOKUP($A374,'Annual_Prices-Nominal'!$A$1:$AQ$39,MATCH('Forecast-Peak_OffPeak-Nominal'!AQ$2,'Annual_Prices-Nominal'!$A$2:$AQ$2,0),FALSE),0)</f>
        <v>0</v>
      </c>
      <c r="AR374" s="37">
        <f>IF(AND(MONTH($B374)&gt;=5,MONTH($B374)&lt;=9),VLOOKUP($A374,'Annual_Prices-Nominal'!$A$1:$AQ$39,MATCH('Forecast-Peak_OffPeak-Nominal'!AR$2,'Annual_Prices-Nominal'!$A$2:$AQ$2,0),FALSE),0)</f>
        <v>0</v>
      </c>
      <c r="AT374" s="83">
        <f>VLOOKUP($A374,'Annual_Prices-Nominal'!$A$4:$CH$39,MATCH('Forecast-Peak_OffPeak-Nominal'!AT$3,'Annual_Prices-Nominal'!$A$3:$CH$3,0),FALSE)</f>
        <v>50.1</v>
      </c>
      <c r="AU374" s="38">
        <f>VLOOKUP($A374,'Annual_Prices-Nominal'!$A$4:$CH$39,MATCH('Forecast-Peak_OffPeak-Nominal'!AU$3,'Annual_Prices-Nominal'!$A$3:$CH$3,0),FALSE)</f>
        <v>50.1</v>
      </c>
      <c r="AV374" s="38">
        <f>VLOOKUP($A374,'Annual_Prices-Nominal'!$A$4:$CH$39,MATCH('Forecast-Peak_OffPeak-Nominal'!AV$3,'Annual_Prices-Nominal'!$A$3:$CH$3,0),FALSE)</f>
        <v>0</v>
      </c>
      <c r="AX374" s="31">
        <f t="shared" si="57"/>
        <v>9.3942597864768693</v>
      </c>
      <c r="AY374" s="32">
        <f t="shared" si="58"/>
        <v>9.4695551782682514</v>
      </c>
      <c r="AZ374" s="32">
        <f t="shared" si="59"/>
        <v>9.8773106960950763</v>
      </c>
      <c r="BA374" s="32">
        <f t="shared" si="60"/>
        <v>7.408163265306122</v>
      </c>
      <c r="BB374" s="32">
        <f t="shared" si="61"/>
        <v>7.3171114599686025</v>
      </c>
      <c r="BC374" s="38">
        <f t="shared" si="62"/>
        <v>7.7210440456769982</v>
      </c>
      <c r="BE374" s="60">
        <v>316.74678164711702</v>
      </c>
      <c r="BF374" s="38">
        <v>420.79971195628815</v>
      </c>
      <c r="BH374" s="31">
        <f>VLOOKUP($A374,'Annual_Prices-Nominal'!$A:$CA,MATCH(BH$3,'Annual_Prices-Nominal'!$A$3:$CA$3,0),0)</f>
        <v>47</v>
      </c>
      <c r="BI374" s="31">
        <f>VLOOKUP($A374,'Annual_Prices-Nominal'!$A:$CA,MATCH(BI$3,'Annual_Prices-Nominal'!$A$3:$CA$3,0),0)</f>
        <v>0</v>
      </c>
      <c r="BJ374" s="32">
        <f>VLOOKUP($A374,'Annual_Prices-Nominal'!$A:$CA,MATCH(BJ$3,'Annual_Prices-Nominal'!$A$3:$CA$3,0),0)</f>
        <v>0</v>
      </c>
      <c r="BK374" s="32">
        <f>VLOOKUP($A374,'Annual_Prices-Nominal'!$A:$CA,MATCH(BK$3,'Annual_Prices-Nominal'!$A$3:$CA$3,0),0)</f>
        <v>17.608333333333235</v>
      </c>
      <c r="BL374" s="32">
        <f>VLOOKUP($A374,'Annual_Prices-Nominal'!$A:$CA,MATCH(BL$3,'Annual_Prices-Nominal'!$A$3:$CA$3,0),0)</f>
        <v>17.608333333333235</v>
      </c>
      <c r="BM374" s="32">
        <f>VLOOKUP($A374,'Annual_Prices-Nominal'!$A:$CA,MATCH(BM$3,'Annual_Prices-Nominal'!$A$3:$CA$3,0),0)</f>
        <v>5.272380952380928</v>
      </c>
      <c r="BN374" s="32">
        <f>VLOOKUP($A374,'Annual_Prices-Nominal'!$A:$CA,MATCH(BN$3,'Annual_Prices-Nominal'!$A$3:$CA$3,0),0)</f>
        <v>5.272380952380928</v>
      </c>
      <c r="BO374" s="32">
        <f>VLOOKUP($A374,'Annual_Prices-Nominal'!$A:$CA,MATCH(BO$3,'Annual_Prices-Nominal'!$A$3:$CA$3,0),0)</f>
        <v>5.272380952380928</v>
      </c>
      <c r="BP374" s="32">
        <f>VLOOKUP($A374,'Annual_Prices-Nominal'!$A:$CA,MATCH(BP$3,'Annual_Prices-Nominal'!$A$3:$CA$3,0),0)</f>
        <v>5.272380952380928</v>
      </c>
      <c r="BQ374" s="32">
        <f>VLOOKUP($A374,'Annual_Prices-Nominal'!$A:$CA,MATCH(BQ$3,'Annual_Prices-Nominal'!$A$3:$CA$3,0),0)</f>
        <v>17.608333333333235</v>
      </c>
      <c r="BR374" s="32">
        <f>VLOOKUP($A374,'Annual_Prices-Nominal'!$A:$CA,MATCH(BR$3,'Annual_Prices-Nominal'!$A$3:$CA$3,0),0)</f>
        <v>28.186666666666724</v>
      </c>
      <c r="BS374" s="32">
        <f>VLOOKUP($A374,'Annual_Prices-Nominal'!$A:$CA,MATCH(BS$3,'Annual_Prices-Nominal'!$A$3:$CA$3,0),0)</f>
        <v>26.405833333333362</v>
      </c>
      <c r="BT374" s="32">
        <f>VLOOKUP($A374,'Annual_Prices-Nominal'!$A:$CA,MATCH(BT$3,'Annual_Prices-Nominal'!$A$3:$CA$3,0),0)</f>
        <v>21.133452380952349</v>
      </c>
      <c r="BU374" s="32">
        <f>VLOOKUP($A374,'Annual_Prices-Nominal'!$A:$CA,MATCH(BU$3,'Annual_Prices-Nominal'!$A$3:$CA$3,0),0)</f>
        <v>21.133452380952349</v>
      </c>
      <c r="BV374" s="32">
        <f>VLOOKUP($A374,'Annual_Prices-Nominal'!$A:$CA,MATCH(BV$3,'Annual_Prices-Nominal'!$A$3:$CA$3,0),0)</f>
        <v>21.133452380952349</v>
      </c>
      <c r="BW374" s="32">
        <f>VLOOKUP($A374,'Annual_Prices-Nominal'!$A:$CA,MATCH(BW$3,'Annual_Prices-Nominal'!$A$3:$CA$3,0),0)</f>
        <v>21.514999999999873</v>
      </c>
      <c r="BX374" s="32">
        <f>VLOOKUP($A374,'Annual_Prices-Nominal'!$A:$CA,MATCH(BX$3,'Annual_Prices-Nominal'!$A$3:$CA$3,0),0)</f>
        <v>0</v>
      </c>
      <c r="BY374" s="32">
        <f>VLOOKUP($A374,'Annual_Prices-Nominal'!$A:$CA,MATCH(BY$3,'Annual_Prices-Nominal'!$A$3:$CA$3,0),0)</f>
        <v>5.272380952380928</v>
      </c>
      <c r="BZ374" s="32">
        <f>VLOOKUP($A374,'Annual_Prices-Nominal'!$A:$CA,MATCH(BZ$3,'Annual_Prices-Nominal'!$A$3:$CA$3,0),0)</f>
        <v>5.272380952380928</v>
      </c>
      <c r="CA374" s="32">
        <f>VLOOKUP($A374,'Annual_Prices-Nominal'!$A:$CA,MATCH(CA$3,'Annual_Prices-Nominal'!$A$3:$CA$3,0),0)</f>
        <v>5.2792366547619167</v>
      </c>
      <c r="CB374" s="38">
        <f>VLOOKUP($A374,'Annual_Prices-Nominal'!$A:$CA,MATCH(CB$3,'Annual_Prices-Nominal'!$A$3:$CA$3,0),0)</f>
        <v>0</v>
      </c>
      <c r="CD374" s="39">
        <f>VLOOKUP($A374,GDP!$A$8:$D$50,3,0)</f>
        <v>1.9840449300923345E-2</v>
      </c>
    </row>
    <row r="375" spans="1:82" ht="14.4" x14ac:dyDescent="0.3">
      <c r="A375" s="23">
        <f t="shared" si="56"/>
        <v>2053</v>
      </c>
      <c r="B375" s="27">
        <f t="shared" si="47"/>
        <v>56219</v>
      </c>
      <c r="C375" s="31">
        <v>60.973599999999998</v>
      </c>
      <c r="D375" s="32">
        <v>58.058750000000003</v>
      </c>
      <c r="E375" s="32">
        <v>62.549529999999997</v>
      </c>
      <c r="F375" s="32">
        <v>63.341540000000002</v>
      </c>
      <c r="G375" s="32">
        <v>64.767560000000003</v>
      </c>
      <c r="H375" s="32">
        <v>64.155079999999998</v>
      </c>
      <c r="I375" s="32">
        <v>50.67</v>
      </c>
      <c r="J375" s="32">
        <v>51.28</v>
      </c>
      <c r="K375" s="32">
        <v>50.46</v>
      </c>
      <c r="L375" s="32">
        <v>51.38</v>
      </c>
      <c r="M375" s="32">
        <v>50.49</v>
      </c>
      <c r="N375" s="32">
        <v>51.57</v>
      </c>
      <c r="P375" s="32">
        <f>VLOOKUP($A375,'Annual_Prices-Nominal'!$A$4:$X$39,MATCH('Forecast-Peak_OffPeak-Nominal'!P$3,'Annual_Prices-Nominal'!$A$3:$X$3,0),FALSE)</f>
        <v>184.72300000000001</v>
      </c>
      <c r="Q375" s="32">
        <f>VLOOKUP($A375,'Annual_Prices-Nominal'!$A$4:$X$39,MATCH('Forecast-Peak_OffPeak-Nominal'!Q$3,'Annual_Prices-Nominal'!$A$3:$X$3,0),FALSE)</f>
        <v>186.28809896000001</v>
      </c>
      <c r="R375" s="32">
        <f>VLOOKUP($A375,'Annual_Prices-Nominal'!$A$4:$X$39,MATCH('Forecast-Peak_OffPeak-Nominal'!R$3,'Annual_Prices-Nominal'!$A$3:$X$3,0),FALSE)</f>
        <v>183.04269977000001</v>
      </c>
      <c r="S375" s="32">
        <f>VLOOKUP($A375,'Annual_Prices-Nominal'!$A$4:$X$39,MATCH('Forecast-Peak_OffPeak-Nominal'!S$3,'Annual_Prices-Nominal'!$A$3:$X$3,0),FALSE)</f>
        <v>182.01553639000002</v>
      </c>
      <c r="T375" s="32">
        <f>VLOOKUP($A375,'Annual_Prices-Nominal'!$A$4:$X$39,MATCH('Forecast-Peak_OffPeak-Nominal'!T$3,'Annual_Prices-Nominal'!$A$3:$X$3,0),FALSE)</f>
        <v>70.663629591313665</v>
      </c>
      <c r="U375" s="32">
        <f>VLOOKUP($A375,'Annual_Prices-Nominal'!$A$4:$X$39,MATCH('Forecast-Peak_OffPeak-Nominal'!U$3,'Annual_Prices-Nominal'!$A$3:$X$3,0),FALSE)</f>
        <v>90.663559190000001</v>
      </c>
      <c r="V375" s="32">
        <f>VLOOKUP($A375,'Annual_Prices-Nominal'!$A$4:$X$39,MATCH('Forecast-Peak_OffPeak-Nominal'!V$3,'Annual_Prices-Nominal'!$A$3:$X$3,0),FALSE)</f>
        <v>70.760219126726966</v>
      </c>
      <c r="W375" s="32">
        <f>VLOOKUP($A375,'Annual_Prices-Nominal'!$A$4:$X$39,MATCH('Forecast-Peak_OffPeak-Nominal'!W$3,'Annual_Prices-Nominal'!$A$3:$X$3,0),FALSE)</f>
        <v>31.415901250000001</v>
      </c>
      <c r="X375" s="32">
        <f>VLOOKUP($A375,'Annual_Prices-Nominal'!$A$4:$X$39,MATCH('Forecast-Peak_OffPeak-Nominal'!X$3,'Annual_Prices-Nominal'!$A$3:$X$3,0),FALSE)</f>
        <v>26.968502360000002</v>
      </c>
      <c r="Y375" s="38">
        <f>VLOOKUP($A375,'Annual_Prices-Nominal'!$A$4:$X$39,MATCH('Forecast-Peak_OffPeak-Nominal'!Y$3,'Annual_Prices-Nominal'!$A$3:$X$3,0),FALSE)</f>
        <v>64.817682700680862</v>
      </c>
      <c r="AA375" s="31">
        <v>6.91</v>
      </c>
      <c r="AB375" s="32">
        <v>6.57</v>
      </c>
      <c r="AC375" s="32">
        <v>6.27</v>
      </c>
      <c r="AD375" s="32">
        <v>7.1</v>
      </c>
      <c r="AE375" s="32">
        <v>6.87</v>
      </c>
      <c r="AF375" s="32">
        <v>6.7</v>
      </c>
      <c r="AG375" s="38">
        <f t="shared" si="55"/>
        <v>0.5376331700877196</v>
      </c>
      <c r="AI375" s="32">
        <v>11.927619332646209</v>
      </c>
      <c r="AJ375" s="38">
        <v>7.4585029985138789</v>
      </c>
      <c r="AL375" s="33">
        <v>0.97834295947739869</v>
      </c>
      <c r="AM375" s="33">
        <v>1.2390701243508733</v>
      </c>
      <c r="AO375" s="34">
        <f>VLOOKUP($A375,'Annual_Prices-Nominal'!$A$4:$CH$39,MATCH('Forecast-Peak_OffPeak-Nominal'!AO$3,'Annual_Prices-Nominal'!$A$3:$CH$3,0),FALSE)</f>
        <v>2</v>
      </c>
      <c r="AP375" s="35">
        <f>VLOOKUP($A375,'Annual_Prices-Nominal'!$A$4:$CH$39,MATCH('Forecast-Peak_OffPeak-Nominal'!AP$3,'Annual_Prices-Nominal'!$A$3:$CH$3,0),FALSE)</f>
        <v>2</v>
      </c>
      <c r="AQ375" s="36">
        <f>IF(AND(MONTH($B375)&gt;=5,MONTH($B375)&lt;=9),VLOOKUP($A375,'Annual_Prices-Nominal'!$A$1:$AQ$39,MATCH('Forecast-Peak_OffPeak-Nominal'!AQ$2,'Annual_Prices-Nominal'!$A$2:$AQ$2,0),FALSE),0)</f>
        <v>0</v>
      </c>
      <c r="AR375" s="37">
        <f>IF(AND(MONTH($B375)&gt;=5,MONTH($B375)&lt;=9),VLOOKUP($A375,'Annual_Prices-Nominal'!$A$1:$AQ$39,MATCH('Forecast-Peak_OffPeak-Nominal'!AR$2,'Annual_Prices-Nominal'!$A$2:$AQ$2,0),FALSE),0)</f>
        <v>0</v>
      </c>
      <c r="AT375" s="83">
        <f>VLOOKUP($A375,'Annual_Prices-Nominal'!$A$4:$CH$39,MATCH('Forecast-Peak_OffPeak-Nominal'!AT$3,'Annual_Prices-Nominal'!$A$3:$CH$3,0),FALSE)</f>
        <v>50.1</v>
      </c>
      <c r="AU375" s="38">
        <f>VLOOKUP($A375,'Annual_Prices-Nominal'!$A$4:$CH$39,MATCH('Forecast-Peak_OffPeak-Nominal'!AU$3,'Annual_Prices-Nominal'!$A$3:$CH$3,0),FALSE)</f>
        <v>50.1</v>
      </c>
      <c r="AV375" s="38">
        <f>VLOOKUP($A375,'Annual_Prices-Nominal'!$A$4:$CH$39,MATCH('Forecast-Peak_OffPeak-Nominal'!AV$3,'Annual_Prices-Nominal'!$A$3:$CH$3,0),FALSE)</f>
        <v>0</v>
      </c>
      <c r="AX375" s="31">
        <f t="shared" si="57"/>
        <v>9.2806088280060877</v>
      </c>
      <c r="AY375" s="32">
        <f t="shared" si="58"/>
        <v>9.3357507462686566</v>
      </c>
      <c r="AZ375" s="32">
        <f t="shared" si="59"/>
        <v>9.6668000000000003</v>
      </c>
      <c r="BA375" s="32">
        <f t="shared" si="60"/>
        <v>7.3755458515283845</v>
      </c>
      <c r="BB375" s="32">
        <f t="shared" si="61"/>
        <v>7.3449781659388647</v>
      </c>
      <c r="BC375" s="38">
        <f t="shared" si="62"/>
        <v>7.1112676056338033</v>
      </c>
      <c r="BE375" s="60">
        <v>316.74678164711702</v>
      </c>
      <c r="BF375" s="38">
        <v>420.79971195628815</v>
      </c>
      <c r="BH375" s="31">
        <f>VLOOKUP($A375,'Annual_Prices-Nominal'!$A:$CA,MATCH(BH$3,'Annual_Prices-Nominal'!$A$3:$CA$3,0),0)</f>
        <v>47</v>
      </c>
      <c r="BI375" s="31">
        <f>VLOOKUP($A375,'Annual_Prices-Nominal'!$A:$CA,MATCH(BI$3,'Annual_Prices-Nominal'!$A$3:$CA$3,0),0)</f>
        <v>0</v>
      </c>
      <c r="BJ375" s="32">
        <f>VLOOKUP($A375,'Annual_Prices-Nominal'!$A:$CA,MATCH(BJ$3,'Annual_Prices-Nominal'!$A$3:$CA$3,0),0)</f>
        <v>0</v>
      </c>
      <c r="BK375" s="32">
        <f>VLOOKUP($A375,'Annual_Prices-Nominal'!$A:$CA,MATCH(BK$3,'Annual_Prices-Nominal'!$A$3:$CA$3,0),0)</f>
        <v>17.608333333333235</v>
      </c>
      <c r="BL375" s="32">
        <f>VLOOKUP($A375,'Annual_Prices-Nominal'!$A:$CA,MATCH(BL$3,'Annual_Prices-Nominal'!$A$3:$CA$3,0),0)</f>
        <v>17.608333333333235</v>
      </c>
      <c r="BM375" s="32">
        <f>VLOOKUP($A375,'Annual_Prices-Nominal'!$A:$CA,MATCH(BM$3,'Annual_Prices-Nominal'!$A$3:$CA$3,0),0)</f>
        <v>5.272380952380928</v>
      </c>
      <c r="BN375" s="32">
        <f>VLOOKUP($A375,'Annual_Prices-Nominal'!$A:$CA,MATCH(BN$3,'Annual_Prices-Nominal'!$A$3:$CA$3,0),0)</f>
        <v>5.272380952380928</v>
      </c>
      <c r="BO375" s="32">
        <f>VLOOKUP($A375,'Annual_Prices-Nominal'!$A:$CA,MATCH(BO$3,'Annual_Prices-Nominal'!$A$3:$CA$3,0),0)</f>
        <v>5.272380952380928</v>
      </c>
      <c r="BP375" s="32">
        <f>VLOOKUP($A375,'Annual_Prices-Nominal'!$A:$CA,MATCH(BP$3,'Annual_Prices-Nominal'!$A$3:$CA$3,0),0)</f>
        <v>5.272380952380928</v>
      </c>
      <c r="BQ375" s="32">
        <f>VLOOKUP($A375,'Annual_Prices-Nominal'!$A:$CA,MATCH(BQ$3,'Annual_Prices-Nominal'!$A$3:$CA$3,0),0)</f>
        <v>17.608333333333235</v>
      </c>
      <c r="BR375" s="32">
        <f>VLOOKUP($A375,'Annual_Prices-Nominal'!$A:$CA,MATCH(BR$3,'Annual_Prices-Nominal'!$A$3:$CA$3,0),0)</f>
        <v>28.186666666666724</v>
      </c>
      <c r="BS375" s="32">
        <f>VLOOKUP($A375,'Annual_Prices-Nominal'!$A:$CA,MATCH(BS$3,'Annual_Prices-Nominal'!$A$3:$CA$3,0),0)</f>
        <v>26.405833333333362</v>
      </c>
      <c r="BT375" s="32">
        <f>VLOOKUP($A375,'Annual_Prices-Nominal'!$A:$CA,MATCH(BT$3,'Annual_Prices-Nominal'!$A$3:$CA$3,0),0)</f>
        <v>21.133452380952349</v>
      </c>
      <c r="BU375" s="32">
        <f>VLOOKUP($A375,'Annual_Prices-Nominal'!$A:$CA,MATCH(BU$3,'Annual_Prices-Nominal'!$A$3:$CA$3,0),0)</f>
        <v>21.133452380952349</v>
      </c>
      <c r="BV375" s="32">
        <f>VLOOKUP($A375,'Annual_Prices-Nominal'!$A:$CA,MATCH(BV$3,'Annual_Prices-Nominal'!$A$3:$CA$3,0),0)</f>
        <v>21.133452380952349</v>
      </c>
      <c r="BW375" s="32">
        <f>VLOOKUP($A375,'Annual_Prices-Nominal'!$A:$CA,MATCH(BW$3,'Annual_Prices-Nominal'!$A$3:$CA$3,0),0)</f>
        <v>21.514999999999873</v>
      </c>
      <c r="BX375" s="32">
        <f>VLOOKUP($A375,'Annual_Prices-Nominal'!$A:$CA,MATCH(BX$3,'Annual_Prices-Nominal'!$A$3:$CA$3,0),0)</f>
        <v>0</v>
      </c>
      <c r="BY375" s="32">
        <f>VLOOKUP($A375,'Annual_Prices-Nominal'!$A:$CA,MATCH(BY$3,'Annual_Prices-Nominal'!$A$3:$CA$3,0),0)</f>
        <v>5.272380952380928</v>
      </c>
      <c r="BZ375" s="32">
        <f>VLOOKUP($A375,'Annual_Prices-Nominal'!$A:$CA,MATCH(BZ$3,'Annual_Prices-Nominal'!$A$3:$CA$3,0),0)</f>
        <v>5.272380952380928</v>
      </c>
      <c r="CA375" s="32">
        <f>VLOOKUP($A375,'Annual_Prices-Nominal'!$A:$CA,MATCH(CA$3,'Annual_Prices-Nominal'!$A$3:$CA$3,0),0)</f>
        <v>5.2792366547619167</v>
      </c>
      <c r="CB375" s="38">
        <f>VLOOKUP($A375,'Annual_Prices-Nominal'!$A:$CA,MATCH(CB$3,'Annual_Prices-Nominal'!$A$3:$CA$3,0),0)</f>
        <v>0</v>
      </c>
      <c r="CD375" s="39">
        <f>VLOOKUP($A375,GDP!$A$8:$D$50,3,0)</f>
        <v>1.9840449300923345E-2</v>
      </c>
    </row>
    <row r="376" spans="1:82" ht="14.4" x14ac:dyDescent="0.3">
      <c r="A376" s="23">
        <f t="shared" si="56"/>
        <v>2054</v>
      </c>
      <c r="B376" s="27">
        <f t="shared" si="47"/>
        <v>56250</v>
      </c>
      <c r="C376" s="31">
        <v>62.237450000000003</v>
      </c>
      <c r="D376" s="32">
        <v>60.984310000000001</v>
      </c>
      <c r="E376" s="32">
        <v>66.392750000000007</v>
      </c>
      <c r="F376" s="32">
        <v>61.491700000000002</v>
      </c>
      <c r="G376" s="32">
        <v>68.413830000000004</v>
      </c>
      <c r="H376" s="32">
        <v>61.952869999999997</v>
      </c>
      <c r="I376" s="32">
        <v>50.13</v>
      </c>
      <c r="J376" s="32">
        <v>49.71</v>
      </c>
      <c r="K376" s="32">
        <v>49.61</v>
      </c>
      <c r="L376" s="32">
        <v>49.57</v>
      </c>
      <c r="M376" s="32">
        <v>49.99</v>
      </c>
      <c r="N376" s="32">
        <v>49.59</v>
      </c>
      <c r="P376" s="32">
        <f>VLOOKUP($A376,'Annual_Prices-Nominal'!$A$4:$X$39,MATCH('Forecast-Peak_OffPeak-Nominal'!P$3,'Annual_Prices-Nominal'!$A$3:$X$3,0),FALSE)</f>
        <v>190.26499999999999</v>
      </c>
      <c r="Q376" s="32">
        <f>VLOOKUP($A376,'Annual_Prices-Nominal'!$A$4:$X$39,MATCH('Forecast-Peak_OffPeak-Nominal'!Q$3,'Annual_Prices-Nominal'!$A$3:$X$3,0),FALSE)</f>
        <v>191.87674192880002</v>
      </c>
      <c r="R376" s="32">
        <f>VLOOKUP($A376,'Annual_Prices-Nominal'!$A$4:$X$39,MATCH('Forecast-Peak_OffPeak-Nominal'!R$3,'Annual_Prices-Nominal'!$A$3:$X$3,0),FALSE)</f>
        <v>188.5339807631</v>
      </c>
      <c r="S376" s="32">
        <f>VLOOKUP($A376,'Annual_Prices-Nominal'!$A$4:$X$39,MATCH('Forecast-Peak_OffPeak-Nominal'!S$3,'Annual_Prices-Nominal'!$A$3:$X$3,0),FALSE)</f>
        <v>187.47600248170002</v>
      </c>
      <c r="T376" s="32">
        <f>VLOOKUP($A376,'Annual_Prices-Nominal'!$A$4:$X$39,MATCH('Forecast-Peak_OffPeak-Nominal'!T$3,'Annual_Prices-Nominal'!$A$3:$X$3,0),FALSE)</f>
        <v>72.783538479053078</v>
      </c>
      <c r="U376" s="32">
        <f>VLOOKUP($A376,'Annual_Prices-Nominal'!$A$4:$X$39,MATCH('Forecast-Peak_OffPeak-Nominal'!U$3,'Annual_Prices-Nominal'!$A$3:$X$3,0),FALSE)</f>
        <v>93.383465965699997</v>
      </c>
      <c r="V376" s="32">
        <f>VLOOKUP($A376,'Annual_Prices-Nominal'!$A$4:$X$39,MATCH('Forecast-Peak_OffPeak-Nominal'!V$3,'Annual_Prices-Nominal'!$A$3:$X$3,0),FALSE)</f>
        <v>72.883025700528776</v>
      </c>
      <c r="W376" s="32">
        <f>VLOOKUP($A376,'Annual_Prices-Nominal'!$A$4:$X$39,MATCH('Forecast-Peak_OffPeak-Nominal'!W$3,'Annual_Prices-Nominal'!$A$3:$X$3,0),FALSE)</f>
        <v>32.358378287500003</v>
      </c>
      <c r="X376" s="32">
        <f>VLOOKUP($A376,'Annual_Prices-Nominal'!$A$4:$X$39,MATCH('Forecast-Peak_OffPeak-Nominal'!X$3,'Annual_Prices-Nominal'!$A$3:$X$3,0),FALSE)</f>
        <v>27.777557430800002</v>
      </c>
      <c r="Y376" s="38">
        <f>VLOOKUP($A376,'Annual_Prices-Nominal'!$A$4:$X$39,MATCH('Forecast-Peak_OffPeak-Nominal'!Y$3,'Annual_Prices-Nominal'!$A$3:$X$3,0),FALSE)</f>
        <v>66.762213181701284</v>
      </c>
      <c r="AA376" s="31">
        <v>6.76</v>
      </c>
      <c r="AB376" s="32">
        <v>6.35</v>
      </c>
      <c r="AC376" s="32">
        <v>6.03</v>
      </c>
      <c r="AD376" s="32">
        <v>6.88</v>
      </c>
      <c r="AE376" s="32">
        <v>6.73</v>
      </c>
      <c r="AF376" s="32">
        <v>6.6</v>
      </c>
      <c r="AG376" s="38">
        <f t="shared" si="55"/>
        <v>0.54763317008771961</v>
      </c>
      <c r="AI376" s="32">
        <v>11.764244695594622</v>
      </c>
      <c r="AJ376" s="38">
        <v>7.3103444904945469</v>
      </c>
      <c r="AL376" s="33">
        <v>1.0218752130903599</v>
      </c>
      <c r="AM376" s="33">
        <v>1.2862490448407422</v>
      </c>
      <c r="AO376" s="34">
        <f>VLOOKUP($A376,'Annual_Prices-Nominal'!$A$4:$CH$39,MATCH('Forecast-Peak_OffPeak-Nominal'!AO$3,'Annual_Prices-Nominal'!$A$3:$CH$3,0),FALSE)</f>
        <v>2</v>
      </c>
      <c r="AP376" s="35">
        <f>VLOOKUP($A376,'Annual_Prices-Nominal'!$A$4:$CH$39,MATCH('Forecast-Peak_OffPeak-Nominal'!AP$3,'Annual_Prices-Nominal'!$A$3:$CH$3,0),FALSE)</f>
        <v>2</v>
      </c>
      <c r="AQ376" s="36">
        <f>IF(AND(MONTH($B376)&gt;=5,MONTH($B376)&lt;=9),VLOOKUP($A376,'Annual_Prices-Nominal'!$A$1:$AQ$39,MATCH('Forecast-Peak_OffPeak-Nominal'!AQ$2,'Annual_Prices-Nominal'!$A$2:$AQ$2,0),FALSE),0)</f>
        <v>0</v>
      </c>
      <c r="AR376" s="37">
        <f>IF(AND(MONTH($B376)&gt;=5,MONTH($B376)&lt;=9),VLOOKUP($A376,'Annual_Prices-Nominal'!$A$1:$AQ$39,MATCH('Forecast-Peak_OffPeak-Nominal'!AR$2,'Annual_Prices-Nominal'!$A$2:$AQ$2,0),FALSE),0)</f>
        <v>0</v>
      </c>
      <c r="AT376" s="83">
        <f>VLOOKUP($A376,'Annual_Prices-Nominal'!$A$4:$CH$39,MATCH('Forecast-Peak_OffPeak-Nominal'!AT$3,'Annual_Prices-Nominal'!$A$3:$CH$3,0),FALSE)</f>
        <v>52.62</v>
      </c>
      <c r="AU376" s="38">
        <f>VLOOKUP($A376,'Annual_Prices-Nominal'!$A$4:$CH$39,MATCH('Forecast-Peak_OffPeak-Nominal'!AU$3,'Annual_Prices-Nominal'!$A$3:$CH$3,0),FALSE)</f>
        <v>52.62</v>
      </c>
      <c r="AV376" s="38">
        <f>VLOOKUP($A376,'Annual_Prices-Nominal'!$A$4:$CH$39,MATCH('Forecast-Peak_OffPeak-Nominal'!AV$3,'Annual_Prices-Nominal'!$A$3:$CH$3,0),FALSE)</f>
        <v>0</v>
      </c>
      <c r="AX376" s="31">
        <f t="shared" si="57"/>
        <v>9.8011732283464568</v>
      </c>
      <c r="AY376" s="32">
        <f t="shared" si="58"/>
        <v>10.059507575757577</v>
      </c>
      <c r="AZ376" s="32">
        <f t="shared" si="59"/>
        <v>10.365731818181819</v>
      </c>
      <c r="BA376" s="32">
        <f t="shared" si="60"/>
        <v>7.4487369985141161</v>
      </c>
      <c r="BB376" s="32">
        <f t="shared" si="61"/>
        <v>7.3714710252600293</v>
      </c>
      <c r="BC376" s="38">
        <f t="shared" si="62"/>
        <v>7.2659883720930241</v>
      </c>
      <c r="BE376" s="60">
        <v>323.20421650342871</v>
      </c>
      <c r="BF376" s="38">
        <v>429.37844703729604</v>
      </c>
      <c r="BH376" s="31">
        <f>VLOOKUP($A376,'Annual_Prices-Nominal'!$A:$CA,MATCH(BH$3,'Annual_Prices-Nominal'!$A$3:$CA$3,0),0)</f>
        <v>48</v>
      </c>
      <c r="BI376" s="31">
        <f>VLOOKUP($A376,'Annual_Prices-Nominal'!$A:$CA,MATCH(BI$3,'Annual_Prices-Nominal'!$A$3:$CA$3,0),0)</f>
        <v>0</v>
      </c>
      <c r="BJ376" s="32">
        <f>VLOOKUP($A376,'Annual_Prices-Nominal'!$A:$CA,MATCH(BJ$3,'Annual_Prices-Nominal'!$A$3:$CA$3,0),0)</f>
        <v>0</v>
      </c>
      <c r="BK376" s="32">
        <f>VLOOKUP($A376,'Annual_Prices-Nominal'!$A:$CA,MATCH(BK$3,'Annual_Prices-Nominal'!$A$3:$CA$3,0),0)</f>
        <v>17.879166666666606</v>
      </c>
      <c r="BL376" s="32">
        <f>VLOOKUP($A376,'Annual_Prices-Nominal'!$A:$CA,MATCH(BL$3,'Annual_Prices-Nominal'!$A$3:$CA$3,0),0)</f>
        <v>17.879166666666606</v>
      </c>
      <c r="BM376" s="32">
        <f>VLOOKUP($A376,'Annual_Prices-Nominal'!$A:$CA,MATCH(BM$3,'Annual_Prices-Nominal'!$A$3:$CA$3,0),0)</f>
        <v>5.3529761904761699</v>
      </c>
      <c r="BN376" s="32">
        <f>VLOOKUP($A376,'Annual_Prices-Nominal'!$A:$CA,MATCH(BN$3,'Annual_Prices-Nominal'!$A$3:$CA$3,0),0)</f>
        <v>5.3529761904761699</v>
      </c>
      <c r="BO376" s="32">
        <f>VLOOKUP($A376,'Annual_Prices-Nominal'!$A:$CA,MATCH(BO$3,'Annual_Prices-Nominal'!$A$3:$CA$3,0),0)</f>
        <v>5.3529761904761699</v>
      </c>
      <c r="BP376" s="32">
        <f>VLOOKUP($A376,'Annual_Prices-Nominal'!$A:$CA,MATCH(BP$3,'Annual_Prices-Nominal'!$A$3:$CA$3,0),0)</f>
        <v>5.3529761904761699</v>
      </c>
      <c r="BQ376" s="32">
        <f>VLOOKUP($A376,'Annual_Prices-Nominal'!$A:$CA,MATCH(BQ$3,'Annual_Prices-Nominal'!$A$3:$CA$3,0),0)</f>
        <v>17.879166666666606</v>
      </c>
      <c r="BR376" s="32">
        <f>VLOOKUP($A376,'Annual_Prices-Nominal'!$A:$CA,MATCH(BR$3,'Annual_Prices-Nominal'!$A$3:$CA$3,0),0)</f>
        <v>28.620833333333394</v>
      </c>
      <c r="BS376" s="32">
        <f>VLOOKUP($A376,'Annual_Prices-Nominal'!$A:$CA,MATCH(BS$3,'Annual_Prices-Nominal'!$A$3:$CA$3,0),0)</f>
        <v>26.811666666666611</v>
      </c>
      <c r="BT376" s="32">
        <f>VLOOKUP($A376,'Annual_Prices-Nominal'!$A:$CA,MATCH(BT$3,'Annual_Prices-Nominal'!$A$3:$CA$3,0),0)</f>
        <v>21.458690476190441</v>
      </c>
      <c r="BU376" s="32">
        <f>VLOOKUP($A376,'Annual_Prices-Nominal'!$A:$CA,MATCH(BU$3,'Annual_Prices-Nominal'!$A$3:$CA$3,0),0)</f>
        <v>21.458690476190441</v>
      </c>
      <c r="BV376" s="32">
        <f>VLOOKUP($A376,'Annual_Prices-Nominal'!$A:$CA,MATCH(BV$3,'Annual_Prices-Nominal'!$A$3:$CA$3,0),0)</f>
        <v>21.458690476190441</v>
      </c>
      <c r="BW376" s="32">
        <f>VLOOKUP($A376,'Annual_Prices-Nominal'!$A:$CA,MATCH(BW$3,'Annual_Prices-Nominal'!$A$3:$CA$3,0),0)</f>
        <v>22.029999999999745</v>
      </c>
      <c r="BX376" s="32">
        <f>VLOOKUP($A376,'Annual_Prices-Nominal'!$A:$CA,MATCH(BX$3,'Annual_Prices-Nominal'!$A$3:$CA$3,0),0)</f>
        <v>0</v>
      </c>
      <c r="BY376" s="32">
        <f>VLOOKUP($A376,'Annual_Prices-Nominal'!$A:$CA,MATCH(BY$3,'Annual_Prices-Nominal'!$A$3:$CA$3,0),0)</f>
        <v>5.3529761904761699</v>
      </c>
      <c r="BZ376" s="32">
        <f>VLOOKUP($A376,'Annual_Prices-Nominal'!$A:$CA,MATCH(BZ$3,'Annual_Prices-Nominal'!$A$3:$CA$3,0),0)</f>
        <v>5.3529761904761699</v>
      </c>
      <c r="CA376" s="32">
        <f>VLOOKUP($A376,'Annual_Prices-Nominal'!$A:$CA,MATCH(CA$3,'Annual_Prices-Nominal'!$A$3:$CA$3,0),0)</f>
        <v>5.364768880952397</v>
      </c>
      <c r="CB376" s="38">
        <f>VLOOKUP($A376,'Annual_Prices-Nominal'!$A:$CA,MATCH(CB$3,'Annual_Prices-Nominal'!$A$3:$CA$3,0),0)</f>
        <v>0</v>
      </c>
      <c r="CD376" s="39">
        <f>VLOOKUP($A376,GDP!$A$8:$D$50,3,0)</f>
        <v>2.0386741809127008E-2</v>
      </c>
    </row>
    <row r="377" spans="1:82" ht="14.4" x14ac:dyDescent="0.3">
      <c r="A377" s="23">
        <f t="shared" si="56"/>
        <v>2054</v>
      </c>
      <c r="B377" s="27">
        <f t="shared" si="47"/>
        <v>56281</v>
      </c>
      <c r="C377" s="31">
        <v>54.910490000000003</v>
      </c>
      <c r="D377" s="32">
        <v>55.020420000000001</v>
      </c>
      <c r="E377" s="32">
        <v>57.118740000000003</v>
      </c>
      <c r="F377" s="32">
        <v>58.296529999999997</v>
      </c>
      <c r="G377" s="32">
        <v>58.228369999999998</v>
      </c>
      <c r="H377" s="32">
        <v>58.915260000000004</v>
      </c>
      <c r="I377" s="32">
        <v>48.04</v>
      </c>
      <c r="J377" s="32">
        <v>49.06</v>
      </c>
      <c r="K377" s="32">
        <v>46.72</v>
      </c>
      <c r="L377" s="32">
        <v>48.32</v>
      </c>
      <c r="M377" s="32">
        <v>47.86</v>
      </c>
      <c r="N377" s="32">
        <v>48.82</v>
      </c>
      <c r="P377" s="32">
        <f>VLOOKUP($A377,'Annual_Prices-Nominal'!$A$4:$X$39,MATCH('Forecast-Peak_OffPeak-Nominal'!P$3,'Annual_Prices-Nominal'!$A$3:$X$3,0),FALSE)</f>
        <v>190.26499999999999</v>
      </c>
      <c r="Q377" s="32">
        <f>VLOOKUP($A377,'Annual_Prices-Nominal'!$A$4:$X$39,MATCH('Forecast-Peak_OffPeak-Nominal'!Q$3,'Annual_Prices-Nominal'!$A$3:$X$3,0),FALSE)</f>
        <v>191.87674192880002</v>
      </c>
      <c r="R377" s="32">
        <f>VLOOKUP($A377,'Annual_Prices-Nominal'!$A$4:$X$39,MATCH('Forecast-Peak_OffPeak-Nominal'!R$3,'Annual_Prices-Nominal'!$A$3:$X$3,0),FALSE)</f>
        <v>188.5339807631</v>
      </c>
      <c r="S377" s="32">
        <f>VLOOKUP($A377,'Annual_Prices-Nominal'!$A$4:$X$39,MATCH('Forecast-Peak_OffPeak-Nominal'!S$3,'Annual_Prices-Nominal'!$A$3:$X$3,0),FALSE)</f>
        <v>187.47600248170002</v>
      </c>
      <c r="T377" s="32">
        <f>VLOOKUP($A377,'Annual_Prices-Nominal'!$A$4:$X$39,MATCH('Forecast-Peak_OffPeak-Nominal'!T$3,'Annual_Prices-Nominal'!$A$3:$X$3,0),FALSE)</f>
        <v>72.783538479053078</v>
      </c>
      <c r="U377" s="32">
        <f>VLOOKUP($A377,'Annual_Prices-Nominal'!$A$4:$X$39,MATCH('Forecast-Peak_OffPeak-Nominal'!U$3,'Annual_Prices-Nominal'!$A$3:$X$3,0),FALSE)</f>
        <v>93.383465965699997</v>
      </c>
      <c r="V377" s="32">
        <f>VLOOKUP($A377,'Annual_Prices-Nominal'!$A$4:$X$39,MATCH('Forecast-Peak_OffPeak-Nominal'!V$3,'Annual_Prices-Nominal'!$A$3:$X$3,0),FALSE)</f>
        <v>72.883025700528776</v>
      </c>
      <c r="W377" s="32">
        <f>VLOOKUP($A377,'Annual_Prices-Nominal'!$A$4:$X$39,MATCH('Forecast-Peak_OffPeak-Nominal'!W$3,'Annual_Prices-Nominal'!$A$3:$X$3,0),FALSE)</f>
        <v>32.358378287500003</v>
      </c>
      <c r="X377" s="32">
        <f>VLOOKUP($A377,'Annual_Prices-Nominal'!$A$4:$X$39,MATCH('Forecast-Peak_OffPeak-Nominal'!X$3,'Annual_Prices-Nominal'!$A$3:$X$3,0),FALSE)</f>
        <v>27.777557430800002</v>
      </c>
      <c r="Y377" s="38">
        <f>VLOOKUP($A377,'Annual_Prices-Nominal'!$A$4:$X$39,MATCH('Forecast-Peak_OffPeak-Nominal'!Y$3,'Annual_Prices-Nominal'!$A$3:$X$3,0),FALSE)</f>
        <v>66.762213181701284</v>
      </c>
      <c r="AA377" s="31">
        <v>6.58</v>
      </c>
      <c r="AB377" s="32">
        <v>6.29</v>
      </c>
      <c r="AC377" s="32">
        <v>6.26</v>
      </c>
      <c r="AD377" s="32">
        <v>6.82</v>
      </c>
      <c r="AE377" s="32">
        <v>6.55</v>
      </c>
      <c r="AF377" s="32">
        <v>6.53</v>
      </c>
      <c r="AG377" s="38">
        <f t="shared" si="55"/>
        <v>0.54763317008771961</v>
      </c>
      <c r="AI377" s="32">
        <v>11.581525693446732</v>
      </c>
      <c r="AJ377" s="38">
        <v>7.1276254883466574</v>
      </c>
      <c r="AL377" s="33">
        <v>1.0263058416696496</v>
      </c>
      <c r="AM377" s="33">
        <v>1.2906796734200319</v>
      </c>
      <c r="AO377" s="34">
        <f>VLOOKUP($A377,'Annual_Prices-Nominal'!$A$4:$CH$39,MATCH('Forecast-Peak_OffPeak-Nominal'!AO$3,'Annual_Prices-Nominal'!$A$3:$CH$3,0),FALSE)</f>
        <v>2</v>
      </c>
      <c r="AP377" s="35">
        <f>VLOOKUP($A377,'Annual_Prices-Nominal'!$A$4:$CH$39,MATCH('Forecast-Peak_OffPeak-Nominal'!AP$3,'Annual_Prices-Nominal'!$A$3:$CH$3,0),FALSE)</f>
        <v>2</v>
      </c>
      <c r="AQ377" s="36">
        <f>IF(AND(MONTH($B377)&gt;=5,MONTH($B377)&lt;=9),VLOOKUP($A377,'Annual_Prices-Nominal'!$A$1:$AQ$39,MATCH('Forecast-Peak_OffPeak-Nominal'!AQ$2,'Annual_Prices-Nominal'!$A$2:$AQ$2,0),FALSE),0)</f>
        <v>0</v>
      </c>
      <c r="AR377" s="37">
        <f>IF(AND(MONTH($B377)&gt;=5,MONTH($B377)&lt;=9),VLOOKUP($A377,'Annual_Prices-Nominal'!$A$1:$AQ$39,MATCH('Forecast-Peak_OffPeak-Nominal'!AR$2,'Annual_Prices-Nominal'!$A$2:$AQ$2,0),FALSE),0)</f>
        <v>0</v>
      </c>
      <c r="AT377" s="83">
        <f>VLOOKUP($A377,'Annual_Prices-Nominal'!$A$4:$CH$39,MATCH('Forecast-Peak_OffPeak-Nominal'!AT$3,'Annual_Prices-Nominal'!$A$3:$CH$3,0),FALSE)</f>
        <v>52.62</v>
      </c>
      <c r="AU377" s="38">
        <f>VLOOKUP($A377,'Annual_Prices-Nominal'!$A$4:$CH$39,MATCH('Forecast-Peak_OffPeak-Nominal'!AU$3,'Annual_Prices-Nominal'!$A$3:$CH$3,0),FALSE)</f>
        <v>52.62</v>
      </c>
      <c r="AV377" s="38">
        <f>VLOOKUP($A377,'Annual_Prices-Nominal'!$A$4:$CH$39,MATCH('Forecast-Peak_OffPeak-Nominal'!AV$3,'Annual_Prices-Nominal'!$A$3:$CH$3,0),FALSE)</f>
        <v>0</v>
      </c>
      <c r="AX377" s="31">
        <f t="shared" si="57"/>
        <v>8.7298076311605719</v>
      </c>
      <c r="AY377" s="32">
        <f t="shared" si="58"/>
        <v>8.7471271056661557</v>
      </c>
      <c r="AZ377" s="32">
        <f t="shared" si="59"/>
        <v>8.9170551301684533</v>
      </c>
      <c r="BA377" s="32">
        <f t="shared" si="60"/>
        <v>7.334351145038168</v>
      </c>
      <c r="BB377" s="32">
        <f t="shared" si="61"/>
        <v>7.1328244274809158</v>
      </c>
      <c r="BC377" s="38">
        <f t="shared" si="62"/>
        <v>7.0175953079178885</v>
      </c>
      <c r="BE377" s="60">
        <v>323.20421650342871</v>
      </c>
      <c r="BF377" s="38">
        <v>429.37844703729604</v>
      </c>
      <c r="BH377" s="31">
        <f>VLOOKUP($A377,'Annual_Prices-Nominal'!$A:$CA,MATCH(BH$3,'Annual_Prices-Nominal'!$A$3:$CA$3,0),0)</f>
        <v>48</v>
      </c>
      <c r="BI377" s="31">
        <f>VLOOKUP($A377,'Annual_Prices-Nominal'!$A:$CA,MATCH(BI$3,'Annual_Prices-Nominal'!$A$3:$CA$3,0),0)</f>
        <v>0</v>
      </c>
      <c r="BJ377" s="32">
        <f>VLOOKUP($A377,'Annual_Prices-Nominal'!$A:$CA,MATCH(BJ$3,'Annual_Prices-Nominal'!$A$3:$CA$3,0),0)</f>
        <v>0</v>
      </c>
      <c r="BK377" s="32">
        <f>VLOOKUP($A377,'Annual_Prices-Nominal'!$A:$CA,MATCH(BK$3,'Annual_Prices-Nominal'!$A$3:$CA$3,0),0)</f>
        <v>17.879166666666606</v>
      </c>
      <c r="BL377" s="32">
        <f>VLOOKUP($A377,'Annual_Prices-Nominal'!$A:$CA,MATCH(BL$3,'Annual_Prices-Nominal'!$A$3:$CA$3,0),0)</f>
        <v>17.879166666666606</v>
      </c>
      <c r="BM377" s="32">
        <f>VLOOKUP($A377,'Annual_Prices-Nominal'!$A:$CA,MATCH(BM$3,'Annual_Prices-Nominal'!$A$3:$CA$3,0),0)</f>
        <v>5.3529761904761699</v>
      </c>
      <c r="BN377" s="32">
        <f>VLOOKUP($A377,'Annual_Prices-Nominal'!$A:$CA,MATCH(BN$3,'Annual_Prices-Nominal'!$A$3:$CA$3,0),0)</f>
        <v>5.3529761904761699</v>
      </c>
      <c r="BO377" s="32">
        <f>VLOOKUP($A377,'Annual_Prices-Nominal'!$A:$CA,MATCH(BO$3,'Annual_Prices-Nominal'!$A$3:$CA$3,0),0)</f>
        <v>5.3529761904761699</v>
      </c>
      <c r="BP377" s="32">
        <f>VLOOKUP($A377,'Annual_Prices-Nominal'!$A:$CA,MATCH(BP$3,'Annual_Prices-Nominal'!$A$3:$CA$3,0),0)</f>
        <v>5.3529761904761699</v>
      </c>
      <c r="BQ377" s="32">
        <f>VLOOKUP($A377,'Annual_Prices-Nominal'!$A:$CA,MATCH(BQ$3,'Annual_Prices-Nominal'!$A$3:$CA$3,0),0)</f>
        <v>17.879166666666606</v>
      </c>
      <c r="BR377" s="32">
        <f>VLOOKUP($A377,'Annual_Prices-Nominal'!$A:$CA,MATCH(BR$3,'Annual_Prices-Nominal'!$A$3:$CA$3,0),0)</f>
        <v>28.620833333333394</v>
      </c>
      <c r="BS377" s="32">
        <f>VLOOKUP($A377,'Annual_Prices-Nominal'!$A:$CA,MATCH(BS$3,'Annual_Prices-Nominal'!$A$3:$CA$3,0),0)</f>
        <v>26.811666666666611</v>
      </c>
      <c r="BT377" s="32">
        <f>VLOOKUP($A377,'Annual_Prices-Nominal'!$A:$CA,MATCH(BT$3,'Annual_Prices-Nominal'!$A$3:$CA$3,0),0)</f>
        <v>21.458690476190441</v>
      </c>
      <c r="BU377" s="32">
        <f>VLOOKUP($A377,'Annual_Prices-Nominal'!$A:$CA,MATCH(BU$3,'Annual_Prices-Nominal'!$A$3:$CA$3,0),0)</f>
        <v>21.458690476190441</v>
      </c>
      <c r="BV377" s="32">
        <f>VLOOKUP($A377,'Annual_Prices-Nominal'!$A:$CA,MATCH(BV$3,'Annual_Prices-Nominal'!$A$3:$CA$3,0),0)</f>
        <v>21.458690476190441</v>
      </c>
      <c r="BW377" s="32">
        <f>VLOOKUP($A377,'Annual_Prices-Nominal'!$A:$CA,MATCH(BW$3,'Annual_Prices-Nominal'!$A$3:$CA$3,0),0)</f>
        <v>22.029999999999745</v>
      </c>
      <c r="BX377" s="32">
        <f>VLOOKUP($A377,'Annual_Prices-Nominal'!$A:$CA,MATCH(BX$3,'Annual_Prices-Nominal'!$A$3:$CA$3,0),0)</f>
        <v>0</v>
      </c>
      <c r="BY377" s="32">
        <f>VLOOKUP($A377,'Annual_Prices-Nominal'!$A:$CA,MATCH(BY$3,'Annual_Prices-Nominal'!$A$3:$CA$3,0),0)</f>
        <v>5.3529761904761699</v>
      </c>
      <c r="BZ377" s="32">
        <f>VLOOKUP($A377,'Annual_Prices-Nominal'!$A:$CA,MATCH(BZ$3,'Annual_Prices-Nominal'!$A$3:$CA$3,0),0)</f>
        <v>5.3529761904761699</v>
      </c>
      <c r="CA377" s="32">
        <f>VLOOKUP($A377,'Annual_Prices-Nominal'!$A:$CA,MATCH(CA$3,'Annual_Prices-Nominal'!$A$3:$CA$3,0),0)</f>
        <v>5.364768880952397</v>
      </c>
      <c r="CB377" s="38">
        <f>VLOOKUP($A377,'Annual_Prices-Nominal'!$A:$CA,MATCH(CB$3,'Annual_Prices-Nominal'!$A$3:$CA$3,0),0)</f>
        <v>0</v>
      </c>
      <c r="CD377" s="39">
        <f>VLOOKUP($A377,GDP!$A$8:$D$50,3,0)</f>
        <v>2.0386741809127008E-2</v>
      </c>
    </row>
    <row r="378" spans="1:82" ht="14.4" x14ac:dyDescent="0.3">
      <c r="A378" s="23">
        <f t="shared" si="56"/>
        <v>2054</v>
      </c>
      <c r="B378" s="27">
        <f t="shared" ref="B378:B435" si="63">EDATE(B377,1)</f>
        <v>56309</v>
      </c>
      <c r="C378" s="31">
        <v>42.828749999999999</v>
      </c>
      <c r="D378" s="32">
        <v>43.35933</v>
      </c>
      <c r="E378" s="32">
        <v>51.69585</v>
      </c>
      <c r="F378" s="32">
        <v>50.05153</v>
      </c>
      <c r="G378" s="32">
        <v>52.46011</v>
      </c>
      <c r="H378" s="32">
        <v>49.825969999999998</v>
      </c>
      <c r="I378" s="32">
        <v>47.69</v>
      </c>
      <c r="J378" s="32">
        <v>48.39</v>
      </c>
      <c r="K378" s="32">
        <v>46.71</v>
      </c>
      <c r="L378" s="32">
        <v>48.23</v>
      </c>
      <c r="M378" s="32">
        <v>47.42</v>
      </c>
      <c r="N378" s="32">
        <v>48.28</v>
      </c>
      <c r="P378" s="32">
        <f>VLOOKUP($A378,'Annual_Prices-Nominal'!$A$4:$X$39,MATCH('Forecast-Peak_OffPeak-Nominal'!P$3,'Annual_Prices-Nominal'!$A$3:$X$3,0),FALSE)</f>
        <v>190.26499999999999</v>
      </c>
      <c r="Q378" s="32">
        <f>VLOOKUP($A378,'Annual_Prices-Nominal'!$A$4:$X$39,MATCH('Forecast-Peak_OffPeak-Nominal'!Q$3,'Annual_Prices-Nominal'!$A$3:$X$3,0),FALSE)</f>
        <v>191.87674192880002</v>
      </c>
      <c r="R378" s="32">
        <f>VLOOKUP($A378,'Annual_Prices-Nominal'!$A$4:$X$39,MATCH('Forecast-Peak_OffPeak-Nominal'!R$3,'Annual_Prices-Nominal'!$A$3:$X$3,0),FALSE)</f>
        <v>188.5339807631</v>
      </c>
      <c r="S378" s="32">
        <f>VLOOKUP($A378,'Annual_Prices-Nominal'!$A$4:$X$39,MATCH('Forecast-Peak_OffPeak-Nominal'!S$3,'Annual_Prices-Nominal'!$A$3:$X$3,0),FALSE)</f>
        <v>187.47600248170002</v>
      </c>
      <c r="T378" s="32">
        <f>VLOOKUP($A378,'Annual_Prices-Nominal'!$A$4:$X$39,MATCH('Forecast-Peak_OffPeak-Nominal'!T$3,'Annual_Prices-Nominal'!$A$3:$X$3,0),FALSE)</f>
        <v>72.783538479053078</v>
      </c>
      <c r="U378" s="32">
        <f>VLOOKUP($A378,'Annual_Prices-Nominal'!$A$4:$X$39,MATCH('Forecast-Peak_OffPeak-Nominal'!U$3,'Annual_Prices-Nominal'!$A$3:$X$3,0),FALSE)</f>
        <v>93.383465965699997</v>
      </c>
      <c r="V378" s="32">
        <f>VLOOKUP($A378,'Annual_Prices-Nominal'!$A$4:$X$39,MATCH('Forecast-Peak_OffPeak-Nominal'!V$3,'Annual_Prices-Nominal'!$A$3:$X$3,0),FALSE)</f>
        <v>72.883025700528776</v>
      </c>
      <c r="W378" s="32">
        <f>VLOOKUP($A378,'Annual_Prices-Nominal'!$A$4:$X$39,MATCH('Forecast-Peak_OffPeak-Nominal'!W$3,'Annual_Prices-Nominal'!$A$3:$X$3,0),FALSE)</f>
        <v>32.358378287500003</v>
      </c>
      <c r="X378" s="32">
        <f>VLOOKUP($A378,'Annual_Prices-Nominal'!$A$4:$X$39,MATCH('Forecast-Peak_OffPeak-Nominal'!X$3,'Annual_Prices-Nominal'!$A$3:$X$3,0),FALSE)</f>
        <v>27.777557430800002</v>
      </c>
      <c r="Y378" s="38">
        <f>VLOOKUP($A378,'Annual_Prices-Nominal'!$A$4:$X$39,MATCH('Forecast-Peak_OffPeak-Nominal'!Y$3,'Annual_Prices-Nominal'!$A$3:$X$3,0),FALSE)</f>
        <v>66.762213181701284</v>
      </c>
      <c r="AA378" s="31">
        <v>6.64</v>
      </c>
      <c r="AB378" s="32">
        <v>6</v>
      </c>
      <c r="AC378" s="32">
        <v>5</v>
      </c>
      <c r="AD378" s="32">
        <v>6.51</v>
      </c>
      <c r="AE378" s="32">
        <v>6.61</v>
      </c>
      <c r="AF378" s="32">
        <v>6.4</v>
      </c>
      <c r="AG378" s="38">
        <f t="shared" si="55"/>
        <v>0.54763317008771961</v>
      </c>
      <c r="AI378" s="32">
        <v>11.639858470980672</v>
      </c>
      <c r="AJ378" s="38">
        <v>7.1859582658805969</v>
      </c>
      <c r="AL378" s="33">
        <v>1.0245018131603238</v>
      </c>
      <c r="AM378" s="33">
        <v>1.2888756449107064</v>
      </c>
      <c r="AO378" s="34">
        <f>VLOOKUP($A378,'Annual_Prices-Nominal'!$A$4:$CH$39,MATCH('Forecast-Peak_OffPeak-Nominal'!AO$3,'Annual_Prices-Nominal'!$A$3:$CH$3,0),FALSE)</f>
        <v>2</v>
      </c>
      <c r="AP378" s="35">
        <f>VLOOKUP($A378,'Annual_Prices-Nominal'!$A$4:$CH$39,MATCH('Forecast-Peak_OffPeak-Nominal'!AP$3,'Annual_Prices-Nominal'!$A$3:$CH$3,0),FALSE)</f>
        <v>2</v>
      </c>
      <c r="AQ378" s="36">
        <f>IF(AND(MONTH($B378)&gt;=5,MONTH($B378)&lt;=9),VLOOKUP($A378,'Annual_Prices-Nominal'!$A$1:$AQ$39,MATCH('Forecast-Peak_OffPeak-Nominal'!AQ$2,'Annual_Prices-Nominal'!$A$2:$AQ$2,0),FALSE),0)</f>
        <v>0</v>
      </c>
      <c r="AR378" s="37">
        <f>IF(AND(MONTH($B378)&gt;=5,MONTH($B378)&lt;=9),VLOOKUP($A378,'Annual_Prices-Nominal'!$A$1:$AQ$39,MATCH('Forecast-Peak_OffPeak-Nominal'!AR$2,'Annual_Prices-Nominal'!$A$2:$AQ$2,0),FALSE),0)</f>
        <v>0</v>
      </c>
      <c r="AT378" s="83">
        <f>VLOOKUP($A378,'Annual_Prices-Nominal'!$A$4:$CH$39,MATCH('Forecast-Peak_OffPeak-Nominal'!AT$3,'Annual_Prices-Nominal'!$A$3:$CH$3,0),FALSE)</f>
        <v>52.62</v>
      </c>
      <c r="AU378" s="38">
        <f>VLOOKUP($A378,'Annual_Prices-Nominal'!$A$4:$CH$39,MATCH('Forecast-Peak_OffPeak-Nominal'!AU$3,'Annual_Prices-Nominal'!$A$3:$CH$3,0),FALSE)</f>
        <v>52.62</v>
      </c>
      <c r="AV378" s="38">
        <f>VLOOKUP($A378,'Annual_Prices-Nominal'!$A$4:$CH$39,MATCH('Forecast-Peak_OffPeak-Nominal'!AV$3,'Annual_Prices-Nominal'!$A$3:$CH$3,0),FALSE)</f>
        <v>0</v>
      </c>
      <c r="AX378" s="31">
        <f t="shared" si="57"/>
        <v>7.1381249999999996</v>
      </c>
      <c r="AY378" s="32">
        <f t="shared" si="58"/>
        <v>8.0774765624999993</v>
      </c>
      <c r="AZ378" s="32">
        <f t="shared" si="59"/>
        <v>8.1968921874999996</v>
      </c>
      <c r="BA378" s="32">
        <f t="shared" si="60"/>
        <v>7.2148260211800297</v>
      </c>
      <c r="BB378" s="32">
        <f t="shared" si="61"/>
        <v>7.0665658093797274</v>
      </c>
      <c r="BC378" s="38">
        <f t="shared" si="62"/>
        <v>7.2841781874039944</v>
      </c>
      <c r="BE378" s="60">
        <v>323.20421650342871</v>
      </c>
      <c r="BF378" s="38">
        <v>429.37844703729604</v>
      </c>
      <c r="BH378" s="31">
        <f>VLOOKUP($A378,'Annual_Prices-Nominal'!$A:$CA,MATCH(BH$3,'Annual_Prices-Nominal'!$A$3:$CA$3,0),0)</f>
        <v>48</v>
      </c>
      <c r="BI378" s="31">
        <f>VLOOKUP($A378,'Annual_Prices-Nominal'!$A:$CA,MATCH(BI$3,'Annual_Prices-Nominal'!$A$3:$CA$3,0),0)</f>
        <v>0</v>
      </c>
      <c r="BJ378" s="32">
        <f>VLOOKUP($A378,'Annual_Prices-Nominal'!$A:$CA,MATCH(BJ$3,'Annual_Prices-Nominal'!$A$3:$CA$3,0),0)</f>
        <v>0</v>
      </c>
      <c r="BK378" s="32">
        <f>VLOOKUP($A378,'Annual_Prices-Nominal'!$A:$CA,MATCH(BK$3,'Annual_Prices-Nominal'!$A$3:$CA$3,0),0)</f>
        <v>17.879166666666606</v>
      </c>
      <c r="BL378" s="32">
        <f>VLOOKUP($A378,'Annual_Prices-Nominal'!$A:$CA,MATCH(BL$3,'Annual_Prices-Nominal'!$A$3:$CA$3,0),0)</f>
        <v>17.879166666666606</v>
      </c>
      <c r="BM378" s="32">
        <f>VLOOKUP($A378,'Annual_Prices-Nominal'!$A:$CA,MATCH(BM$3,'Annual_Prices-Nominal'!$A$3:$CA$3,0),0)</f>
        <v>5.3529761904761699</v>
      </c>
      <c r="BN378" s="32">
        <f>VLOOKUP($A378,'Annual_Prices-Nominal'!$A:$CA,MATCH(BN$3,'Annual_Prices-Nominal'!$A$3:$CA$3,0),0)</f>
        <v>5.3529761904761699</v>
      </c>
      <c r="BO378" s="32">
        <f>VLOOKUP($A378,'Annual_Prices-Nominal'!$A:$CA,MATCH(BO$3,'Annual_Prices-Nominal'!$A$3:$CA$3,0),0)</f>
        <v>5.3529761904761699</v>
      </c>
      <c r="BP378" s="32">
        <f>VLOOKUP($A378,'Annual_Prices-Nominal'!$A:$CA,MATCH(BP$3,'Annual_Prices-Nominal'!$A$3:$CA$3,0),0)</f>
        <v>5.3529761904761699</v>
      </c>
      <c r="BQ378" s="32">
        <f>VLOOKUP($A378,'Annual_Prices-Nominal'!$A:$CA,MATCH(BQ$3,'Annual_Prices-Nominal'!$A$3:$CA$3,0),0)</f>
        <v>17.879166666666606</v>
      </c>
      <c r="BR378" s="32">
        <f>VLOOKUP($A378,'Annual_Prices-Nominal'!$A:$CA,MATCH(BR$3,'Annual_Prices-Nominal'!$A$3:$CA$3,0),0)</f>
        <v>28.620833333333394</v>
      </c>
      <c r="BS378" s="32">
        <f>VLOOKUP($A378,'Annual_Prices-Nominal'!$A:$CA,MATCH(BS$3,'Annual_Prices-Nominal'!$A$3:$CA$3,0),0)</f>
        <v>26.811666666666611</v>
      </c>
      <c r="BT378" s="32">
        <f>VLOOKUP($A378,'Annual_Prices-Nominal'!$A:$CA,MATCH(BT$3,'Annual_Prices-Nominal'!$A$3:$CA$3,0),0)</f>
        <v>21.458690476190441</v>
      </c>
      <c r="BU378" s="32">
        <f>VLOOKUP($A378,'Annual_Prices-Nominal'!$A:$CA,MATCH(BU$3,'Annual_Prices-Nominal'!$A$3:$CA$3,0),0)</f>
        <v>21.458690476190441</v>
      </c>
      <c r="BV378" s="32">
        <f>VLOOKUP($A378,'Annual_Prices-Nominal'!$A:$CA,MATCH(BV$3,'Annual_Prices-Nominal'!$A$3:$CA$3,0),0)</f>
        <v>21.458690476190441</v>
      </c>
      <c r="BW378" s="32">
        <f>VLOOKUP($A378,'Annual_Prices-Nominal'!$A:$CA,MATCH(BW$3,'Annual_Prices-Nominal'!$A$3:$CA$3,0),0)</f>
        <v>22.029999999999745</v>
      </c>
      <c r="BX378" s="32">
        <f>VLOOKUP($A378,'Annual_Prices-Nominal'!$A:$CA,MATCH(BX$3,'Annual_Prices-Nominal'!$A$3:$CA$3,0),0)</f>
        <v>0</v>
      </c>
      <c r="BY378" s="32">
        <f>VLOOKUP($A378,'Annual_Prices-Nominal'!$A:$CA,MATCH(BY$3,'Annual_Prices-Nominal'!$A$3:$CA$3,0),0)</f>
        <v>5.3529761904761699</v>
      </c>
      <c r="BZ378" s="32">
        <f>VLOOKUP($A378,'Annual_Prices-Nominal'!$A:$CA,MATCH(BZ$3,'Annual_Prices-Nominal'!$A$3:$CA$3,0),0)</f>
        <v>5.3529761904761699</v>
      </c>
      <c r="CA378" s="32">
        <f>VLOOKUP($A378,'Annual_Prices-Nominal'!$A:$CA,MATCH(CA$3,'Annual_Prices-Nominal'!$A$3:$CA$3,0),0)</f>
        <v>5.364768880952397</v>
      </c>
      <c r="CB378" s="38">
        <f>VLOOKUP($A378,'Annual_Prices-Nominal'!$A:$CA,MATCH(CB$3,'Annual_Prices-Nominal'!$A$3:$CA$3,0),0)</f>
        <v>0</v>
      </c>
      <c r="CD378" s="39">
        <f>VLOOKUP($A378,GDP!$A$8:$D$50,3,0)</f>
        <v>2.0386741809127008E-2</v>
      </c>
    </row>
    <row r="379" spans="1:82" ht="14.4" x14ac:dyDescent="0.3">
      <c r="A379" s="23">
        <f t="shared" si="56"/>
        <v>2054</v>
      </c>
      <c r="B379" s="27">
        <f t="shared" si="63"/>
        <v>56340</v>
      </c>
      <c r="C379" s="31">
        <v>45.87771</v>
      </c>
      <c r="D379" s="32">
        <v>45.511989999999997</v>
      </c>
      <c r="E379" s="32">
        <v>50.466920000000002</v>
      </c>
      <c r="F379" s="32">
        <v>45.995510000000003</v>
      </c>
      <c r="G379" s="32">
        <v>50.671300000000002</v>
      </c>
      <c r="H379" s="32">
        <v>45.47569</v>
      </c>
      <c r="I379" s="32">
        <v>45.75</v>
      </c>
      <c r="J379" s="32">
        <v>45.85</v>
      </c>
      <c r="K379" s="32">
        <v>45.04</v>
      </c>
      <c r="L379" s="32">
        <v>46.02</v>
      </c>
      <c r="M379" s="32">
        <v>45.47</v>
      </c>
      <c r="N379" s="32">
        <v>45.69</v>
      </c>
      <c r="P379" s="32">
        <f>VLOOKUP($A379,'Annual_Prices-Nominal'!$A$4:$X$39,MATCH('Forecast-Peak_OffPeak-Nominal'!P$3,'Annual_Prices-Nominal'!$A$3:$X$3,0),FALSE)</f>
        <v>190.26499999999999</v>
      </c>
      <c r="Q379" s="32">
        <f>VLOOKUP($A379,'Annual_Prices-Nominal'!$A$4:$X$39,MATCH('Forecast-Peak_OffPeak-Nominal'!Q$3,'Annual_Prices-Nominal'!$A$3:$X$3,0),FALSE)</f>
        <v>191.87674192880002</v>
      </c>
      <c r="R379" s="32">
        <f>VLOOKUP($A379,'Annual_Prices-Nominal'!$A$4:$X$39,MATCH('Forecast-Peak_OffPeak-Nominal'!R$3,'Annual_Prices-Nominal'!$A$3:$X$3,0),FALSE)</f>
        <v>188.5339807631</v>
      </c>
      <c r="S379" s="32">
        <f>VLOOKUP($A379,'Annual_Prices-Nominal'!$A$4:$X$39,MATCH('Forecast-Peak_OffPeak-Nominal'!S$3,'Annual_Prices-Nominal'!$A$3:$X$3,0),FALSE)</f>
        <v>187.47600248170002</v>
      </c>
      <c r="T379" s="32">
        <f>VLOOKUP($A379,'Annual_Prices-Nominal'!$A$4:$X$39,MATCH('Forecast-Peak_OffPeak-Nominal'!T$3,'Annual_Prices-Nominal'!$A$3:$X$3,0),FALSE)</f>
        <v>72.783538479053078</v>
      </c>
      <c r="U379" s="32">
        <f>VLOOKUP($A379,'Annual_Prices-Nominal'!$A$4:$X$39,MATCH('Forecast-Peak_OffPeak-Nominal'!U$3,'Annual_Prices-Nominal'!$A$3:$X$3,0),FALSE)</f>
        <v>93.383465965699997</v>
      </c>
      <c r="V379" s="32">
        <f>VLOOKUP($A379,'Annual_Prices-Nominal'!$A$4:$X$39,MATCH('Forecast-Peak_OffPeak-Nominal'!V$3,'Annual_Prices-Nominal'!$A$3:$X$3,0),FALSE)</f>
        <v>72.883025700528776</v>
      </c>
      <c r="W379" s="32">
        <f>VLOOKUP($A379,'Annual_Prices-Nominal'!$A$4:$X$39,MATCH('Forecast-Peak_OffPeak-Nominal'!W$3,'Annual_Prices-Nominal'!$A$3:$X$3,0),FALSE)</f>
        <v>32.358378287500003</v>
      </c>
      <c r="X379" s="32">
        <f>VLOOKUP($A379,'Annual_Prices-Nominal'!$A$4:$X$39,MATCH('Forecast-Peak_OffPeak-Nominal'!X$3,'Annual_Prices-Nominal'!$A$3:$X$3,0),FALSE)</f>
        <v>27.777557430800002</v>
      </c>
      <c r="Y379" s="38">
        <f>VLOOKUP($A379,'Annual_Prices-Nominal'!$A$4:$X$39,MATCH('Forecast-Peak_OffPeak-Nominal'!Y$3,'Annual_Prices-Nominal'!$A$3:$X$3,0),FALSE)</f>
        <v>66.762213181701284</v>
      </c>
      <c r="AA379" s="31">
        <v>6.12</v>
      </c>
      <c r="AB379" s="32">
        <v>5.43</v>
      </c>
      <c r="AC379" s="32">
        <v>5.79</v>
      </c>
      <c r="AD379" s="32">
        <v>5.81</v>
      </c>
      <c r="AE379" s="32">
        <v>6.11</v>
      </c>
      <c r="AF379" s="32">
        <v>5.61</v>
      </c>
      <c r="AG379" s="38">
        <f t="shared" si="55"/>
        <v>0.54763317008771961</v>
      </c>
      <c r="AI379" s="32">
        <v>11.128394269532173</v>
      </c>
      <c r="AJ379" s="38">
        <v>6.6744940644320971</v>
      </c>
      <c r="AL379" s="33">
        <v>1.0096645390459789</v>
      </c>
      <c r="AM379" s="33">
        <v>1.274038370796361</v>
      </c>
      <c r="AO379" s="34">
        <f>VLOOKUP($A379,'Annual_Prices-Nominal'!$A$4:$CH$39,MATCH('Forecast-Peak_OffPeak-Nominal'!AO$3,'Annual_Prices-Nominal'!$A$3:$CH$3,0),FALSE)</f>
        <v>2</v>
      </c>
      <c r="AP379" s="35">
        <f>VLOOKUP($A379,'Annual_Prices-Nominal'!$A$4:$CH$39,MATCH('Forecast-Peak_OffPeak-Nominal'!AP$3,'Annual_Prices-Nominal'!$A$3:$CH$3,0),FALSE)</f>
        <v>2</v>
      </c>
      <c r="AQ379" s="36">
        <f>IF(AND(MONTH($B379)&gt;=5,MONTH($B379)&lt;=9),VLOOKUP($A379,'Annual_Prices-Nominal'!$A$1:$AQ$39,MATCH('Forecast-Peak_OffPeak-Nominal'!AQ$2,'Annual_Prices-Nominal'!$A$2:$AQ$2,0),FALSE),0)</f>
        <v>0</v>
      </c>
      <c r="AR379" s="37">
        <f>IF(AND(MONTH($B379)&gt;=5,MONTH($B379)&lt;=9),VLOOKUP($A379,'Annual_Prices-Nominal'!$A$1:$AQ$39,MATCH('Forecast-Peak_OffPeak-Nominal'!AR$2,'Annual_Prices-Nominal'!$A$2:$AQ$2,0),FALSE),0)</f>
        <v>0</v>
      </c>
      <c r="AT379" s="83">
        <f>VLOOKUP($A379,'Annual_Prices-Nominal'!$A$4:$CH$39,MATCH('Forecast-Peak_OffPeak-Nominal'!AT$3,'Annual_Prices-Nominal'!$A$3:$CH$3,0),FALSE)</f>
        <v>52.62</v>
      </c>
      <c r="AU379" s="38">
        <f>VLOOKUP($A379,'Annual_Prices-Nominal'!$A$4:$CH$39,MATCH('Forecast-Peak_OffPeak-Nominal'!AU$3,'Annual_Prices-Nominal'!$A$3:$CH$3,0),FALSE)</f>
        <v>52.62</v>
      </c>
      <c r="AV379" s="38">
        <f>VLOOKUP($A379,'Annual_Prices-Nominal'!$A$4:$CH$39,MATCH('Forecast-Peak_OffPeak-Nominal'!AV$3,'Annual_Prices-Nominal'!$A$3:$CH$3,0),FALSE)</f>
        <v>0</v>
      </c>
      <c r="AX379" s="31">
        <f t="shared" si="57"/>
        <v>8.4489337016574595</v>
      </c>
      <c r="AY379" s="32">
        <f t="shared" si="58"/>
        <v>8.9958859180035642</v>
      </c>
      <c r="AZ379" s="32">
        <f t="shared" si="59"/>
        <v>9.0323172905525837</v>
      </c>
      <c r="BA379" s="32">
        <f t="shared" si="60"/>
        <v>7.4877250409165299</v>
      </c>
      <c r="BB379" s="32">
        <f t="shared" si="61"/>
        <v>7.37152209492635</v>
      </c>
      <c r="BC379" s="38">
        <f t="shared" si="62"/>
        <v>7.8261617900172125</v>
      </c>
      <c r="BE379" s="60">
        <v>323.20421650342871</v>
      </c>
      <c r="BF379" s="38">
        <v>429.37844703729604</v>
      </c>
      <c r="BH379" s="31">
        <f>VLOOKUP($A379,'Annual_Prices-Nominal'!$A:$CA,MATCH(BH$3,'Annual_Prices-Nominal'!$A$3:$CA$3,0),0)</f>
        <v>48</v>
      </c>
      <c r="BI379" s="31">
        <f>VLOOKUP($A379,'Annual_Prices-Nominal'!$A:$CA,MATCH(BI$3,'Annual_Prices-Nominal'!$A$3:$CA$3,0),0)</f>
        <v>0</v>
      </c>
      <c r="BJ379" s="32">
        <f>VLOOKUP($A379,'Annual_Prices-Nominal'!$A:$CA,MATCH(BJ$3,'Annual_Prices-Nominal'!$A$3:$CA$3,0),0)</f>
        <v>0</v>
      </c>
      <c r="BK379" s="32">
        <f>VLOOKUP($A379,'Annual_Prices-Nominal'!$A:$CA,MATCH(BK$3,'Annual_Prices-Nominal'!$A$3:$CA$3,0),0)</f>
        <v>17.879166666666606</v>
      </c>
      <c r="BL379" s="32">
        <f>VLOOKUP($A379,'Annual_Prices-Nominal'!$A:$CA,MATCH(BL$3,'Annual_Prices-Nominal'!$A$3:$CA$3,0),0)</f>
        <v>17.879166666666606</v>
      </c>
      <c r="BM379" s="32">
        <f>VLOOKUP($A379,'Annual_Prices-Nominal'!$A:$CA,MATCH(BM$3,'Annual_Prices-Nominal'!$A$3:$CA$3,0),0)</f>
        <v>5.3529761904761699</v>
      </c>
      <c r="BN379" s="32">
        <f>VLOOKUP($A379,'Annual_Prices-Nominal'!$A:$CA,MATCH(BN$3,'Annual_Prices-Nominal'!$A$3:$CA$3,0),0)</f>
        <v>5.3529761904761699</v>
      </c>
      <c r="BO379" s="32">
        <f>VLOOKUP($A379,'Annual_Prices-Nominal'!$A:$CA,MATCH(BO$3,'Annual_Prices-Nominal'!$A$3:$CA$3,0),0)</f>
        <v>5.3529761904761699</v>
      </c>
      <c r="BP379" s="32">
        <f>VLOOKUP($A379,'Annual_Prices-Nominal'!$A:$CA,MATCH(BP$3,'Annual_Prices-Nominal'!$A$3:$CA$3,0),0)</f>
        <v>5.3529761904761699</v>
      </c>
      <c r="BQ379" s="32">
        <f>VLOOKUP($A379,'Annual_Prices-Nominal'!$A:$CA,MATCH(BQ$3,'Annual_Prices-Nominal'!$A$3:$CA$3,0),0)</f>
        <v>17.879166666666606</v>
      </c>
      <c r="BR379" s="32">
        <f>VLOOKUP($A379,'Annual_Prices-Nominal'!$A:$CA,MATCH(BR$3,'Annual_Prices-Nominal'!$A$3:$CA$3,0),0)</f>
        <v>28.620833333333394</v>
      </c>
      <c r="BS379" s="32">
        <f>VLOOKUP($A379,'Annual_Prices-Nominal'!$A:$CA,MATCH(BS$3,'Annual_Prices-Nominal'!$A$3:$CA$3,0),0)</f>
        <v>26.811666666666611</v>
      </c>
      <c r="BT379" s="32">
        <f>VLOOKUP($A379,'Annual_Prices-Nominal'!$A:$CA,MATCH(BT$3,'Annual_Prices-Nominal'!$A$3:$CA$3,0),0)</f>
        <v>21.458690476190441</v>
      </c>
      <c r="BU379" s="32">
        <f>VLOOKUP($A379,'Annual_Prices-Nominal'!$A:$CA,MATCH(BU$3,'Annual_Prices-Nominal'!$A$3:$CA$3,0),0)</f>
        <v>21.458690476190441</v>
      </c>
      <c r="BV379" s="32">
        <f>VLOOKUP($A379,'Annual_Prices-Nominal'!$A:$CA,MATCH(BV$3,'Annual_Prices-Nominal'!$A$3:$CA$3,0),0)</f>
        <v>21.458690476190441</v>
      </c>
      <c r="BW379" s="32">
        <f>VLOOKUP($A379,'Annual_Prices-Nominal'!$A:$CA,MATCH(BW$3,'Annual_Prices-Nominal'!$A$3:$CA$3,0),0)</f>
        <v>22.029999999999745</v>
      </c>
      <c r="BX379" s="32">
        <f>VLOOKUP($A379,'Annual_Prices-Nominal'!$A:$CA,MATCH(BX$3,'Annual_Prices-Nominal'!$A$3:$CA$3,0),0)</f>
        <v>0</v>
      </c>
      <c r="BY379" s="32">
        <f>VLOOKUP($A379,'Annual_Prices-Nominal'!$A:$CA,MATCH(BY$3,'Annual_Prices-Nominal'!$A$3:$CA$3,0),0)</f>
        <v>5.3529761904761699</v>
      </c>
      <c r="BZ379" s="32">
        <f>VLOOKUP($A379,'Annual_Prices-Nominal'!$A:$CA,MATCH(BZ$3,'Annual_Prices-Nominal'!$A$3:$CA$3,0),0)</f>
        <v>5.3529761904761699</v>
      </c>
      <c r="CA379" s="32">
        <f>VLOOKUP($A379,'Annual_Prices-Nominal'!$A:$CA,MATCH(CA$3,'Annual_Prices-Nominal'!$A$3:$CA$3,0),0)</f>
        <v>5.364768880952397</v>
      </c>
      <c r="CB379" s="38">
        <f>VLOOKUP($A379,'Annual_Prices-Nominal'!$A:$CA,MATCH(CB$3,'Annual_Prices-Nominal'!$A$3:$CA$3,0),0)</f>
        <v>0</v>
      </c>
      <c r="CD379" s="39">
        <f>VLOOKUP($A379,GDP!$A$8:$D$50,3,0)</f>
        <v>2.0386741809127008E-2</v>
      </c>
    </row>
    <row r="380" spans="1:82" ht="14.4" x14ac:dyDescent="0.3">
      <c r="A380" s="23">
        <f t="shared" si="56"/>
        <v>2054</v>
      </c>
      <c r="B380" s="27">
        <f t="shared" si="63"/>
        <v>56370</v>
      </c>
      <c r="C380" s="31">
        <v>57.242660000000001</v>
      </c>
      <c r="D380" s="32">
        <v>50.909089999999999</v>
      </c>
      <c r="E380" s="32">
        <v>63.288690000000003</v>
      </c>
      <c r="F380" s="32">
        <v>54.66433</v>
      </c>
      <c r="G380" s="32">
        <v>63.775239999999997</v>
      </c>
      <c r="H380" s="32">
        <v>53.333399999999997</v>
      </c>
      <c r="I380" s="32">
        <v>47.86</v>
      </c>
      <c r="J380" s="32">
        <v>47.15</v>
      </c>
      <c r="K380" s="32">
        <v>47.31</v>
      </c>
      <c r="L380" s="32">
        <v>46.88</v>
      </c>
      <c r="M380" s="32">
        <v>47.24</v>
      </c>
      <c r="N380" s="32">
        <v>46.96</v>
      </c>
      <c r="P380" s="32">
        <f>VLOOKUP($A380,'Annual_Prices-Nominal'!$A$4:$X$39,MATCH('Forecast-Peak_OffPeak-Nominal'!P$3,'Annual_Prices-Nominal'!$A$3:$X$3,0),FALSE)</f>
        <v>190.26499999999999</v>
      </c>
      <c r="Q380" s="32">
        <f>VLOOKUP($A380,'Annual_Prices-Nominal'!$A$4:$X$39,MATCH('Forecast-Peak_OffPeak-Nominal'!Q$3,'Annual_Prices-Nominal'!$A$3:$X$3,0),FALSE)</f>
        <v>191.87674192880002</v>
      </c>
      <c r="R380" s="32">
        <f>VLOOKUP($A380,'Annual_Prices-Nominal'!$A$4:$X$39,MATCH('Forecast-Peak_OffPeak-Nominal'!R$3,'Annual_Prices-Nominal'!$A$3:$X$3,0),FALSE)</f>
        <v>188.5339807631</v>
      </c>
      <c r="S380" s="32">
        <f>VLOOKUP($A380,'Annual_Prices-Nominal'!$A$4:$X$39,MATCH('Forecast-Peak_OffPeak-Nominal'!S$3,'Annual_Prices-Nominal'!$A$3:$X$3,0),FALSE)</f>
        <v>187.47600248170002</v>
      </c>
      <c r="T380" s="32">
        <f>VLOOKUP($A380,'Annual_Prices-Nominal'!$A$4:$X$39,MATCH('Forecast-Peak_OffPeak-Nominal'!T$3,'Annual_Prices-Nominal'!$A$3:$X$3,0),FALSE)</f>
        <v>72.783538479053078</v>
      </c>
      <c r="U380" s="32">
        <f>VLOOKUP($A380,'Annual_Prices-Nominal'!$A$4:$X$39,MATCH('Forecast-Peak_OffPeak-Nominal'!U$3,'Annual_Prices-Nominal'!$A$3:$X$3,0),FALSE)</f>
        <v>93.383465965699997</v>
      </c>
      <c r="V380" s="32">
        <f>VLOOKUP($A380,'Annual_Prices-Nominal'!$A$4:$X$39,MATCH('Forecast-Peak_OffPeak-Nominal'!V$3,'Annual_Prices-Nominal'!$A$3:$X$3,0),FALSE)</f>
        <v>72.883025700528776</v>
      </c>
      <c r="W380" s="32">
        <f>VLOOKUP($A380,'Annual_Prices-Nominal'!$A$4:$X$39,MATCH('Forecast-Peak_OffPeak-Nominal'!W$3,'Annual_Prices-Nominal'!$A$3:$X$3,0),FALSE)</f>
        <v>32.358378287500003</v>
      </c>
      <c r="X380" s="32">
        <f>VLOOKUP($A380,'Annual_Prices-Nominal'!$A$4:$X$39,MATCH('Forecast-Peak_OffPeak-Nominal'!X$3,'Annual_Prices-Nominal'!$A$3:$X$3,0),FALSE)</f>
        <v>27.777557430800002</v>
      </c>
      <c r="Y380" s="38">
        <f>VLOOKUP($A380,'Annual_Prices-Nominal'!$A$4:$X$39,MATCH('Forecast-Peak_OffPeak-Nominal'!Y$3,'Annual_Prices-Nominal'!$A$3:$X$3,0),FALSE)</f>
        <v>66.762213181701284</v>
      </c>
      <c r="AA380" s="31">
        <v>6.18</v>
      </c>
      <c r="AB380" s="32">
        <v>5.8</v>
      </c>
      <c r="AC380" s="32">
        <v>5.8</v>
      </c>
      <c r="AD380" s="32">
        <v>6.18</v>
      </c>
      <c r="AE380" s="32">
        <v>6.17</v>
      </c>
      <c r="AF380" s="32">
        <v>5.94</v>
      </c>
      <c r="AG380" s="38">
        <f t="shared" si="55"/>
        <v>0.54763317008771961</v>
      </c>
      <c r="AI380" s="32">
        <v>11.188936366255792</v>
      </c>
      <c r="AJ380" s="38">
        <v>6.7350361611557172</v>
      </c>
      <c r="AL380" s="33">
        <v>0.99752441713012741</v>
      </c>
      <c r="AM380" s="33">
        <v>1.2618982488805097</v>
      </c>
      <c r="AO380" s="34">
        <f>VLOOKUP($A380,'Annual_Prices-Nominal'!$A$4:$CH$39,MATCH('Forecast-Peak_OffPeak-Nominal'!AO$3,'Annual_Prices-Nominal'!$A$3:$CH$3,0),FALSE)</f>
        <v>2</v>
      </c>
      <c r="AP380" s="35">
        <f>VLOOKUP($A380,'Annual_Prices-Nominal'!$A$4:$CH$39,MATCH('Forecast-Peak_OffPeak-Nominal'!AP$3,'Annual_Prices-Nominal'!$A$3:$CH$3,0),FALSE)</f>
        <v>2</v>
      </c>
      <c r="AQ380" s="36">
        <f>IF(AND(MONTH($B380)&gt;=5,MONTH($B380)&lt;=9),VLOOKUP($A380,'Annual_Prices-Nominal'!$A$1:$AQ$39,MATCH('Forecast-Peak_OffPeak-Nominal'!AQ$2,'Annual_Prices-Nominal'!$A$2:$AQ$2,0),FALSE),0)</f>
        <v>365</v>
      </c>
      <c r="AR380" s="37">
        <f>IF(AND(MONTH($B380)&gt;=5,MONTH($B380)&lt;=9),VLOOKUP($A380,'Annual_Prices-Nominal'!$A$1:$AQ$39,MATCH('Forecast-Peak_OffPeak-Nominal'!AR$2,'Annual_Prices-Nominal'!$A$2:$AQ$2,0),FALSE),0)</f>
        <v>2500</v>
      </c>
      <c r="AT380" s="83">
        <f>VLOOKUP($A380,'Annual_Prices-Nominal'!$A$4:$CH$39,MATCH('Forecast-Peak_OffPeak-Nominal'!AT$3,'Annual_Prices-Nominal'!$A$3:$CH$3,0),FALSE)</f>
        <v>52.62</v>
      </c>
      <c r="AU380" s="38">
        <f>VLOOKUP($A380,'Annual_Prices-Nominal'!$A$4:$CH$39,MATCH('Forecast-Peak_OffPeak-Nominal'!AU$3,'Annual_Prices-Nominal'!$A$3:$CH$3,0),FALSE)</f>
        <v>52.62</v>
      </c>
      <c r="AV380" s="38">
        <f>VLOOKUP($A380,'Annual_Prices-Nominal'!$A$4:$CH$39,MATCH('Forecast-Peak_OffPeak-Nominal'!AV$3,'Annual_Prices-Nominal'!$A$3:$CH$3,0),FALSE)</f>
        <v>0</v>
      </c>
      <c r="AX380" s="31">
        <f t="shared" si="57"/>
        <v>9.8694241379310341</v>
      </c>
      <c r="AY380" s="32">
        <f t="shared" si="58"/>
        <v>10.654661616161617</v>
      </c>
      <c r="AZ380" s="32">
        <f t="shared" si="59"/>
        <v>10.736572390572389</v>
      </c>
      <c r="BA380" s="32">
        <f t="shared" si="60"/>
        <v>7.7568881685575368</v>
      </c>
      <c r="BB380" s="32">
        <f t="shared" si="61"/>
        <v>7.6677471636953003</v>
      </c>
      <c r="BC380" s="38">
        <f t="shared" si="62"/>
        <v>7.6440129449838192</v>
      </c>
      <c r="BE380" s="60">
        <v>323.20421650342871</v>
      </c>
      <c r="BF380" s="38">
        <v>429.37844703729604</v>
      </c>
      <c r="BH380" s="31">
        <f>VLOOKUP($A380,'Annual_Prices-Nominal'!$A:$CA,MATCH(BH$3,'Annual_Prices-Nominal'!$A$3:$CA$3,0),0)</f>
        <v>48</v>
      </c>
      <c r="BI380" s="31">
        <f>VLOOKUP($A380,'Annual_Prices-Nominal'!$A:$CA,MATCH(BI$3,'Annual_Prices-Nominal'!$A$3:$CA$3,0),0)</f>
        <v>0</v>
      </c>
      <c r="BJ380" s="32">
        <f>VLOOKUP($A380,'Annual_Prices-Nominal'!$A:$CA,MATCH(BJ$3,'Annual_Prices-Nominal'!$A$3:$CA$3,0),0)</f>
        <v>0</v>
      </c>
      <c r="BK380" s="32">
        <f>VLOOKUP($A380,'Annual_Prices-Nominal'!$A:$CA,MATCH(BK$3,'Annual_Prices-Nominal'!$A$3:$CA$3,0),0)</f>
        <v>17.879166666666606</v>
      </c>
      <c r="BL380" s="32">
        <f>VLOOKUP($A380,'Annual_Prices-Nominal'!$A:$CA,MATCH(BL$3,'Annual_Prices-Nominal'!$A$3:$CA$3,0),0)</f>
        <v>17.879166666666606</v>
      </c>
      <c r="BM380" s="32">
        <f>VLOOKUP($A380,'Annual_Prices-Nominal'!$A:$CA,MATCH(BM$3,'Annual_Prices-Nominal'!$A$3:$CA$3,0),0)</f>
        <v>5.3529761904761699</v>
      </c>
      <c r="BN380" s="32">
        <f>VLOOKUP($A380,'Annual_Prices-Nominal'!$A:$CA,MATCH(BN$3,'Annual_Prices-Nominal'!$A$3:$CA$3,0),0)</f>
        <v>5.3529761904761699</v>
      </c>
      <c r="BO380" s="32">
        <f>VLOOKUP($A380,'Annual_Prices-Nominal'!$A:$CA,MATCH(BO$3,'Annual_Prices-Nominal'!$A$3:$CA$3,0),0)</f>
        <v>5.3529761904761699</v>
      </c>
      <c r="BP380" s="32">
        <f>VLOOKUP($A380,'Annual_Prices-Nominal'!$A:$CA,MATCH(BP$3,'Annual_Prices-Nominal'!$A$3:$CA$3,0),0)</f>
        <v>5.3529761904761699</v>
      </c>
      <c r="BQ380" s="32">
        <f>VLOOKUP($A380,'Annual_Prices-Nominal'!$A:$CA,MATCH(BQ$3,'Annual_Prices-Nominal'!$A$3:$CA$3,0),0)</f>
        <v>17.879166666666606</v>
      </c>
      <c r="BR380" s="32">
        <f>VLOOKUP($A380,'Annual_Prices-Nominal'!$A:$CA,MATCH(BR$3,'Annual_Prices-Nominal'!$A$3:$CA$3,0),0)</f>
        <v>28.620833333333394</v>
      </c>
      <c r="BS380" s="32">
        <f>VLOOKUP($A380,'Annual_Prices-Nominal'!$A:$CA,MATCH(BS$3,'Annual_Prices-Nominal'!$A$3:$CA$3,0),0)</f>
        <v>26.811666666666611</v>
      </c>
      <c r="BT380" s="32">
        <f>VLOOKUP($A380,'Annual_Prices-Nominal'!$A:$CA,MATCH(BT$3,'Annual_Prices-Nominal'!$A$3:$CA$3,0),0)</f>
        <v>21.458690476190441</v>
      </c>
      <c r="BU380" s="32">
        <f>VLOOKUP($A380,'Annual_Prices-Nominal'!$A:$CA,MATCH(BU$3,'Annual_Prices-Nominal'!$A$3:$CA$3,0),0)</f>
        <v>21.458690476190441</v>
      </c>
      <c r="BV380" s="32">
        <f>VLOOKUP($A380,'Annual_Prices-Nominal'!$A:$CA,MATCH(BV$3,'Annual_Prices-Nominal'!$A$3:$CA$3,0),0)</f>
        <v>21.458690476190441</v>
      </c>
      <c r="BW380" s="32">
        <f>VLOOKUP($A380,'Annual_Prices-Nominal'!$A:$CA,MATCH(BW$3,'Annual_Prices-Nominal'!$A$3:$CA$3,0),0)</f>
        <v>22.029999999999745</v>
      </c>
      <c r="BX380" s="32">
        <f>VLOOKUP($A380,'Annual_Prices-Nominal'!$A:$CA,MATCH(BX$3,'Annual_Prices-Nominal'!$A$3:$CA$3,0),0)</f>
        <v>0</v>
      </c>
      <c r="BY380" s="32">
        <f>VLOOKUP($A380,'Annual_Prices-Nominal'!$A:$CA,MATCH(BY$3,'Annual_Prices-Nominal'!$A$3:$CA$3,0),0)</f>
        <v>5.3529761904761699</v>
      </c>
      <c r="BZ380" s="32">
        <f>VLOOKUP($A380,'Annual_Prices-Nominal'!$A:$CA,MATCH(BZ$3,'Annual_Prices-Nominal'!$A$3:$CA$3,0),0)</f>
        <v>5.3529761904761699</v>
      </c>
      <c r="CA380" s="32">
        <f>VLOOKUP($A380,'Annual_Prices-Nominal'!$A:$CA,MATCH(CA$3,'Annual_Prices-Nominal'!$A$3:$CA$3,0),0)</f>
        <v>5.364768880952397</v>
      </c>
      <c r="CB380" s="38">
        <f>VLOOKUP($A380,'Annual_Prices-Nominal'!$A:$CA,MATCH(CB$3,'Annual_Prices-Nominal'!$A$3:$CA$3,0),0)</f>
        <v>0</v>
      </c>
      <c r="CD380" s="39">
        <f>VLOOKUP($A380,GDP!$A$8:$D$50,3,0)</f>
        <v>2.0386741809127008E-2</v>
      </c>
    </row>
    <row r="381" spans="1:82" ht="14.4" x14ac:dyDescent="0.3">
      <c r="A381" s="23">
        <f t="shared" si="56"/>
        <v>2054</v>
      </c>
      <c r="B381" s="27">
        <f t="shared" si="63"/>
        <v>56401</v>
      </c>
      <c r="C381" s="31">
        <v>60.754539999999999</v>
      </c>
      <c r="D381" s="32">
        <v>51.0246</v>
      </c>
      <c r="E381" s="32">
        <v>69.486760000000004</v>
      </c>
      <c r="F381" s="32">
        <v>58.972880000000004</v>
      </c>
      <c r="G381" s="32">
        <v>70.293220000000005</v>
      </c>
      <c r="H381" s="32">
        <v>59.184489999999997</v>
      </c>
      <c r="I381" s="32">
        <v>47.13</v>
      </c>
      <c r="J381" s="32">
        <v>46.78</v>
      </c>
      <c r="K381" s="32">
        <v>46.46</v>
      </c>
      <c r="L381" s="32">
        <v>46.34</v>
      </c>
      <c r="M381" s="32">
        <v>46.92</v>
      </c>
      <c r="N381" s="32">
        <v>46.88</v>
      </c>
      <c r="P381" s="32">
        <f>VLOOKUP($A381,'Annual_Prices-Nominal'!$A$4:$X$39,MATCH('Forecast-Peak_OffPeak-Nominal'!P$3,'Annual_Prices-Nominal'!$A$3:$X$3,0),FALSE)</f>
        <v>190.26499999999999</v>
      </c>
      <c r="Q381" s="32">
        <f>VLOOKUP($A381,'Annual_Prices-Nominal'!$A$4:$X$39,MATCH('Forecast-Peak_OffPeak-Nominal'!Q$3,'Annual_Prices-Nominal'!$A$3:$X$3,0),FALSE)</f>
        <v>191.87674192880002</v>
      </c>
      <c r="R381" s="32">
        <f>VLOOKUP($A381,'Annual_Prices-Nominal'!$A$4:$X$39,MATCH('Forecast-Peak_OffPeak-Nominal'!R$3,'Annual_Prices-Nominal'!$A$3:$X$3,0),FALSE)</f>
        <v>188.5339807631</v>
      </c>
      <c r="S381" s="32">
        <f>VLOOKUP($A381,'Annual_Prices-Nominal'!$A$4:$X$39,MATCH('Forecast-Peak_OffPeak-Nominal'!S$3,'Annual_Prices-Nominal'!$A$3:$X$3,0),FALSE)</f>
        <v>187.47600248170002</v>
      </c>
      <c r="T381" s="32">
        <f>VLOOKUP($A381,'Annual_Prices-Nominal'!$A$4:$X$39,MATCH('Forecast-Peak_OffPeak-Nominal'!T$3,'Annual_Prices-Nominal'!$A$3:$X$3,0),FALSE)</f>
        <v>72.783538479053078</v>
      </c>
      <c r="U381" s="32">
        <f>VLOOKUP($A381,'Annual_Prices-Nominal'!$A$4:$X$39,MATCH('Forecast-Peak_OffPeak-Nominal'!U$3,'Annual_Prices-Nominal'!$A$3:$X$3,0),FALSE)</f>
        <v>93.383465965699997</v>
      </c>
      <c r="V381" s="32">
        <f>VLOOKUP($A381,'Annual_Prices-Nominal'!$A$4:$X$39,MATCH('Forecast-Peak_OffPeak-Nominal'!V$3,'Annual_Prices-Nominal'!$A$3:$X$3,0),FALSE)</f>
        <v>72.883025700528776</v>
      </c>
      <c r="W381" s="32">
        <f>VLOOKUP($A381,'Annual_Prices-Nominal'!$A$4:$X$39,MATCH('Forecast-Peak_OffPeak-Nominal'!W$3,'Annual_Prices-Nominal'!$A$3:$X$3,0),FALSE)</f>
        <v>32.358378287500003</v>
      </c>
      <c r="X381" s="32">
        <f>VLOOKUP($A381,'Annual_Prices-Nominal'!$A$4:$X$39,MATCH('Forecast-Peak_OffPeak-Nominal'!X$3,'Annual_Prices-Nominal'!$A$3:$X$3,0),FALSE)</f>
        <v>27.777557430800002</v>
      </c>
      <c r="Y381" s="38">
        <f>VLOOKUP($A381,'Annual_Prices-Nominal'!$A$4:$X$39,MATCH('Forecast-Peak_OffPeak-Nominal'!Y$3,'Annual_Prices-Nominal'!$A$3:$X$3,0),FALSE)</f>
        <v>66.762213181701284</v>
      </c>
      <c r="AA381" s="31">
        <v>6.15</v>
      </c>
      <c r="AB381" s="32">
        <v>5.58</v>
      </c>
      <c r="AC381" s="32">
        <v>5.77</v>
      </c>
      <c r="AD381" s="32">
        <v>5.96</v>
      </c>
      <c r="AE381" s="32">
        <v>6.15</v>
      </c>
      <c r="AF381" s="32">
        <v>5.8</v>
      </c>
      <c r="AG381" s="38">
        <f t="shared" si="55"/>
        <v>0.54763317008771961</v>
      </c>
      <c r="AI381" s="32">
        <v>11.159279218673152</v>
      </c>
      <c r="AJ381" s="38">
        <v>6.7053790135730775</v>
      </c>
      <c r="AL381" s="33">
        <v>1.0026616679219562</v>
      </c>
      <c r="AM381" s="33">
        <v>1.2670354996723387</v>
      </c>
      <c r="AO381" s="34">
        <f>VLOOKUP($A381,'Annual_Prices-Nominal'!$A$4:$CH$39,MATCH('Forecast-Peak_OffPeak-Nominal'!AO$3,'Annual_Prices-Nominal'!$A$3:$CH$3,0),FALSE)</f>
        <v>2</v>
      </c>
      <c r="AP381" s="35">
        <f>VLOOKUP($A381,'Annual_Prices-Nominal'!$A$4:$CH$39,MATCH('Forecast-Peak_OffPeak-Nominal'!AP$3,'Annual_Prices-Nominal'!$A$3:$CH$3,0),FALSE)</f>
        <v>2</v>
      </c>
      <c r="AQ381" s="36">
        <f>IF(AND(MONTH($B381)&gt;=5,MONTH($B381)&lt;=9),VLOOKUP($A381,'Annual_Prices-Nominal'!$A$1:$AQ$39,MATCH('Forecast-Peak_OffPeak-Nominal'!AQ$2,'Annual_Prices-Nominal'!$A$2:$AQ$2,0),FALSE),0)</f>
        <v>365</v>
      </c>
      <c r="AR381" s="37">
        <f>IF(AND(MONTH($B381)&gt;=5,MONTH($B381)&lt;=9),VLOOKUP($A381,'Annual_Prices-Nominal'!$A$1:$AQ$39,MATCH('Forecast-Peak_OffPeak-Nominal'!AR$2,'Annual_Prices-Nominal'!$A$2:$AQ$2,0),FALSE),0)</f>
        <v>2500</v>
      </c>
      <c r="AT381" s="83">
        <f>VLOOKUP($A381,'Annual_Prices-Nominal'!$A$4:$CH$39,MATCH('Forecast-Peak_OffPeak-Nominal'!AT$3,'Annual_Prices-Nominal'!$A$3:$CH$3,0),FALSE)</f>
        <v>52.62</v>
      </c>
      <c r="AU381" s="38">
        <f>VLOOKUP($A381,'Annual_Prices-Nominal'!$A$4:$CH$39,MATCH('Forecast-Peak_OffPeak-Nominal'!AU$3,'Annual_Prices-Nominal'!$A$3:$CH$3,0),FALSE)</f>
        <v>52.62</v>
      </c>
      <c r="AV381" s="38">
        <f>VLOOKUP($A381,'Annual_Prices-Nominal'!$A$4:$CH$39,MATCH('Forecast-Peak_OffPeak-Nominal'!AV$3,'Annual_Prices-Nominal'!$A$3:$CH$3,0),FALSE)</f>
        <v>0</v>
      </c>
      <c r="AX381" s="31">
        <f t="shared" si="57"/>
        <v>10.887910394265232</v>
      </c>
      <c r="AY381" s="32">
        <f t="shared" si="58"/>
        <v>11.980475862068966</v>
      </c>
      <c r="AZ381" s="32">
        <f t="shared" si="59"/>
        <v>12.119520689655173</v>
      </c>
      <c r="BA381" s="32">
        <f t="shared" si="60"/>
        <v>7.6634146341463412</v>
      </c>
      <c r="BB381" s="32">
        <f t="shared" si="61"/>
        <v>7.5544715447154465</v>
      </c>
      <c r="BC381" s="38">
        <f t="shared" si="62"/>
        <v>7.8724832214765108</v>
      </c>
      <c r="BE381" s="60">
        <v>323.20421650342871</v>
      </c>
      <c r="BF381" s="38">
        <v>429.37844703729604</v>
      </c>
      <c r="BH381" s="31">
        <f>VLOOKUP($A381,'Annual_Prices-Nominal'!$A:$CA,MATCH(BH$3,'Annual_Prices-Nominal'!$A$3:$CA$3,0),0)</f>
        <v>48</v>
      </c>
      <c r="BI381" s="31">
        <f>VLOOKUP($A381,'Annual_Prices-Nominal'!$A:$CA,MATCH(BI$3,'Annual_Prices-Nominal'!$A$3:$CA$3,0),0)</f>
        <v>0</v>
      </c>
      <c r="BJ381" s="32">
        <f>VLOOKUP($A381,'Annual_Prices-Nominal'!$A:$CA,MATCH(BJ$3,'Annual_Prices-Nominal'!$A$3:$CA$3,0),0)</f>
        <v>0</v>
      </c>
      <c r="BK381" s="32">
        <f>VLOOKUP($A381,'Annual_Prices-Nominal'!$A:$CA,MATCH(BK$3,'Annual_Prices-Nominal'!$A$3:$CA$3,0),0)</f>
        <v>17.879166666666606</v>
      </c>
      <c r="BL381" s="32">
        <f>VLOOKUP($A381,'Annual_Prices-Nominal'!$A:$CA,MATCH(BL$3,'Annual_Prices-Nominal'!$A$3:$CA$3,0),0)</f>
        <v>17.879166666666606</v>
      </c>
      <c r="BM381" s="32">
        <f>VLOOKUP($A381,'Annual_Prices-Nominal'!$A:$CA,MATCH(BM$3,'Annual_Prices-Nominal'!$A$3:$CA$3,0),0)</f>
        <v>5.3529761904761699</v>
      </c>
      <c r="BN381" s="32">
        <f>VLOOKUP($A381,'Annual_Prices-Nominal'!$A:$CA,MATCH(BN$3,'Annual_Prices-Nominal'!$A$3:$CA$3,0),0)</f>
        <v>5.3529761904761699</v>
      </c>
      <c r="BO381" s="32">
        <f>VLOOKUP($A381,'Annual_Prices-Nominal'!$A:$CA,MATCH(BO$3,'Annual_Prices-Nominal'!$A$3:$CA$3,0),0)</f>
        <v>5.3529761904761699</v>
      </c>
      <c r="BP381" s="32">
        <f>VLOOKUP($A381,'Annual_Prices-Nominal'!$A:$CA,MATCH(BP$3,'Annual_Prices-Nominal'!$A$3:$CA$3,0),0)</f>
        <v>5.3529761904761699</v>
      </c>
      <c r="BQ381" s="32">
        <f>VLOOKUP($A381,'Annual_Prices-Nominal'!$A:$CA,MATCH(BQ$3,'Annual_Prices-Nominal'!$A$3:$CA$3,0),0)</f>
        <v>17.879166666666606</v>
      </c>
      <c r="BR381" s="32">
        <f>VLOOKUP($A381,'Annual_Prices-Nominal'!$A:$CA,MATCH(BR$3,'Annual_Prices-Nominal'!$A$3:$CA$3,0),0)</f>
        <v>28.620833333333394</v>
      </c>
      <c r="BS381" s="32">
        <f>VLOOKUP($A381,'Annual_Prices-Nominal'!$A:$CA,MATCH(BS$3,'Annual_Prices-Nominal'!$A$3:$CA$3,0),0)</f>
        <v>26.811666666666611</v>
      </c>
      <c r="BT381" s="32">
        <f>VLOOKUP($A381,'Annual_Prices-Nominal'!$A:$CA,MATCH(BT$3,'Annual_Prices-Nominal'!$A$3:$CA$3,0),0)</f>
        <v>21.458690476190441</v>
      </c>
      <c r="BU381" s="32">
        <f>VLOOKUP($A381,'Annual_Prices-Nominal'!$A:$CA,MATCH(BU$3,'Annual_Prices-Nominal'!$A$3:$CA$3,0),0)</f>
        <v>21.458690476190441</v>
      </c>
      <c r="BV381" s="32">
        <f>VLOOKUP($A381,'Annual_Prices-Nominal'!$A:$CA,MATCH(BV$3,'Annual_Prices-Nominal'!$A$3:$CA$3,0),0)</f>
        <v>21.458690476190441</v>
      </c>
      <c r="BW381" s="32">
        <f>VLOOKUP($A381,'Annual_Prices-Nominal'!$A:$CA,MATCH(BW$3,'Annual_Prices-Nominal'!$A$3:$CA$3,0),0)</f>
        <v>22.029999999999745</v>
      </c>
      <c r="BX381" s="32">
        <f>VLOOKUP($A381,'Annual_Prices-Nominal'!$A:$CA,MATCH(BX$3,'Annual_Prices-Nominal'!$A$3:$CA$3,0),0)</f>
        <v>0</v>
      </c>
      <c r="BY381" s="32">
        <f>VLOOKUP($A381,'Annual_Prices-Nominal'!$A:$CA,MATCH(BY$3,'Annual_Prices-Nominal'!$A$3:$CA$3,0),0)</f>
        <v>5.3529761904761699</v>
      </c>
      <c r="BZ381" s="32">
        <f>VLOOKUP($A381,'Annual_Prices-Nominal'!$A:$CA,MATCH(BZ$3,'Annual_Prices-Nominal'!$A$3:$CA$3,0),0)</f>
        <v>5.3529761904761699</v>
      </c>
      <c r="CA381" s="32">
        <f>VLOOKUP($A381,'Annual_Prices-Nominal'!$A:$CA,MATCH(CA$3,'Annual_Prices-Nominal'!$A$3:$CA$3,0),0)</f>
        <v>5.364768880952397</v>
      </c>
      <c r="CB381" s="38">
        <f>VLOOKUP($A381,'Annual_Prices-Nominal'!$A:$CA,MATCH(CB$3,'Annual_Prices-Nominal'!$A$3:$CA$3,0),0)</f>
        <v>0</v>
      </c>
      <c r="CD381" s="39">
        <f>VLOOKUP($A381,GDP!$A$8:$D$50,3,0)</f>
        <v>2.0386741809127008E-2</v>
      </c>
    </row>
    <row r="382" spans="1:82" ht="14.4" x14ac:dyDescent="0.3">
      <c r="A382" s="23">
        <f t="shared" si="56"/>
        <v>2054</v>
      </c>
      <c r="B382" s="27">
        <f t="shared" si="63"/>
        <v>56431</v>
      </c>
      <c r="C382" s="31">
        <v>70.317080000000004</v>
      </c>
      <c r="D382" s="32">
        <v>58.392580000000002</v>
      </c>
      <c r="E382" s="32">
        <v>77.808970000000002</v>
      </c>
      <c r="F382" s="32">
        <v>69.081630000000004</v>
      </c>
      <c r="G382" s="32">
        <v>79.357500000000002</v>
      </c>
      <c r="H382" s="32">
        <v>69.567359999999994</v>
      </c>
      <c r="I382" s="32">
        <v>47.51</v>
      </c>
      <c r="J382" s="32">
        <v>47</v>
      </c>
      <c r="K382" s="32">
        <v>46.37</v>
      </c>
      <c r="L382" s="32">
        <v>46.55</v>
      </c>
      <c r="M382" s="32">
        <v>46.78</v>
      </c>
      <c r="N382" s="32">
        <v>46.85</v>
      </c>
      <c r="P382" s="32">
        <f>VLOOKUP($A382,'Annual_Prices-Nominal'!$A$4:$X$39,MATCH('Forecast-Peak_OffPeak-Nominal'!P$3,'Annual_Prices-Nominal'!$A$3:$X$3,0),FALSE)</f>
        <v>190.26499999999999</v>
      </c>
      <c r="Q382" s="32">
        <f>VLOOKUP($A382,'Annual_Prices-Nominal'!$A$4:$X$39,MATCH('Forecast-Peak_OffPeak-Nominal'!Q$3,'Annual_Prices-Nominal'!$A$3:$X$3,0),FALSE)</f>
        <v>191.87674192880002</v>
      </c>
      <c r="R382" s="32">
        <f>VLOOKUP($A382,'Annual_Prices-Nominal'!$A$4:$X$39,MATCH('Forecast-Peak_OffPeak-Nominal'!R$3,'Annual_Prices-Nominal'!$A$3:$X$3,0),FALSE)</f>
        <v>188.5339807631</v>
      </c>
      <c r="S382" s="32">
        <f>VLOOKUP($A382,'Annual_Prices-Nominal'!$A$4:$X$39,MATCH('Forecast-Peak_OffPeak-Nominal'!S$3,'Annual_Prices-Nominal'!$A$3:$X$3,0),FALSE)</f>
        <v>187.47600248170002</v>
      </c>
      <c r="T382" s="32">
        <f>VLOOKUP($A382,'Annual_Prices-Nominal'!$A$4:$X$39,MATCH('Forecast-Peak_OffPeak-Nominal'!T$3,'Annual_Prices-Nominal'!$A$3:$X$3,0),FALSE)</f>
        <v>72.783538479053078</v>
      </c>
      <c r="U382" s="32">
        <f>VLOOKUP($A382,'Annual_Prices-Nominal'!$A$4:$X$39,MATCH('Forecast-Peak_OffPeak-Nominal'!U$3,'Annual_Prices-Nominal'!$A$3:$X$3,0),FALSE)</f>
        <v>93.383465965699997</v>
      </c>
      <c r="V382" s="32">
        <f>VLOOKUP($A382,'Annual_Prices-Nominal'!$A$4:$X$39,MATCH('Forecast-Peak_OffPeak-Nominal'!V$3,'Annual_Prices-Nominal'!$A$3:$X$3,0),FALSE)</f>
        <v>72.883025700528776</v>
      </c>
      <c r="W382" s="32">
        <f>VLOOKUP($A382,'Annual_Prices-Nominal'!$A$4:$X$39,MATCH('Forecast-Peak_OffPeak-Nominal'!W$3,'Annual_Prices-Nominal'!$A$3:$X$3,0),FALSE)</f>
        <v>32.358378287500003</v>
      </c>
      <c r="X382" s="32">
        <f>VLOOKUP($A382,'Annual_Prices-Nominal'!$A$4:$X$39,MATCH('Forecast-Peak_OffPeak-Nominal'!X$3,'Annual_Prices-Nominal'!$A$3:$X$3,0),FALSE)</f>
        <v>27.777557430800002</v>
      </c>
      <c r="Y382" s="38">
        <f>VLOOKUP($A382,'Annual_Prices-Nominal'!$A$4:$X$39,MATCH('Forecast-Peak_OffPeak-Nominal'!Y$3,'Annual_Prices-Nominal'!$A$3:$X$3,0),FALSE)</f>
        <v>66.762213181701284</v>
      </c>
      <c r="AA382" s="31">
        <v>6.15</v>
      </c>
      <c r="AB382" s="32">
        <v>5.84</v>
      </c>
      <c r="AC382" s="32">
        <v>5.7</v>
      </c>
      <c r="AD382" s="32">
        <v>6.22</v>
      </c>
      <c r="AE382" s="32">
        <v>6.14</v>
      </c>
      <c r="AF382" s="32">
        <v>5.95</v>
      </c>
      <c r="AG382" s="38">
        <f t="shared" si="55"/>
        <v>0.54763317008771961</v>
      </c>
      <c r="AI382" s="32">
        <v>11.153295894373892</v>
      </c>
      <c r="AJ382" s="38">
        <v>6.6993956892738176</v>
      </c>
      <c r="AL382" s="33">
        <v>0.99353413099180643</v>
      </c>
      <c r="AM382" s="33">
        <v>1.2579079627421887</v>
      </c>
      <c r="AO382" s="34">
        <f>VLOOKUP($A382,'Annual_Prices-Nominal'!$A$4:$CH$39,MATCH('Forecast-Peak_OffPeak-Nominal'!AO$3,'Annual_Prices-Nominal'!$A$3:$CH$3,0),FALSE)</f>
        <v>2</v>
      </c>
      <c r="AP382" s="35">
        <f>VLOOKUP($A382,'Annual_Prices-Nominal'!$A$4:$CH$39,MATCH('Forecast-Peak_OffPeak-Nominal'!AP$3,'Annual_Prices-Nominal'!$A$3:$CH$3,0),FALSE)</f>
        <v>2</v>
      </c>
      <c r="AQ382" s="36">
        <f>IF(AND(MONTH($B382)&gt;=5,MONTH($B382)&lt;=9),VLOOKUP($A382,'Annual_Prices-Nominal'!$A$1:$AQ$39,MATCH('Forecast-Peak_OffPeak-Nominal'!AQ$2,'Annual_Prices-Nominal'!$A$2:$AQ$2,0),FALSE),0)</f>
        <v>365</v>
      </c>
      <c r="AR382" s="37">
        <f>IF(AND(MONTH($B382)&gt;=5,MONTH($B382)&lt;=9),VLOOKUP($A382,'Annual_Prices-Nominal'!$A$1:$AQ$39,MATCH('Forecast-Peak_OffPeak-Nominal'!AR$2,'Annual_Prices-Nominal'!$A$2:$AQ$2,0),FALSE),0)</f>
        <v>2500</v>
      </c>
      <c r="AT382" s="83">
        <f>VLOOKUP($A382,'Annual_Prices-Nominal'!$A$4:$CH$39,MATCH('Forecast-Peak_OffPeak-Nominal'!AT$3,'Annual_Prices-Nominal'!$A$3:$CH$3,0),FALSE)</f>
        <v>52.62</v>
      </c>
      <c r="AU382" s="38">
        <f>VLOOKUP($A382,'Annual_Prices-Nominal'!$A$4:$CH$39,MATCH('Forecast-Peak_OffPeak-Nominal'!AU$3,'Annual_Prices-Nominal'!$A$3:$CH$3,0),FALSE)</f>
        <v>52.62</v>
      </c>
      <c r="AV382" s="38">
        <f>VLOOKUP($A382,'Annual_Prices-Nominal'!$A$4:$CH$39,MATCH('Forecast-Peak_OffPeak-Nominal'!AV$3,'Annual_Prices-Nominal'!$A$3:$CH$3,0),FALSE)</f>
        <v>0</v>
      </c>
      <c r="AX382" s="31">
        <f t="shared" si="57"/>
        <v>12.040595890410961</v>
      </c>
      <c r="AY382" s="32">
        <f t="shared" si="58"/>
        <v>13.077137815126051</v>
      </c>
      <c r="AZ382" s="32">
        <f t="shared" si="59"/>
        <v>13.337394957983193</v>
      </c>
      <c r="BA382" s="32">
        <f t="shared" si="60"/>
        <v>7.7377850162866446</v>
      </c>
      <c r="BB382" s="32">
        <f t="shared" si="61"/>
        <v>7.5521172638436482</v>
      </c>
      <c r="BC382" s="38">
        <f t="shared" si="62"/>
        <v>7.5209003215434089</v>
      </c>
      <c r="BE382" s="60">
        <v>323.20421650342871</v>
      </c>
      <c r="BF382" s="38">
        <v>429.37844703729604</v>
      </c>
      <c r="BH382" s="31">
        <f>VLOOKUP($A382,'Annual_Prices-Nominal'!$A:$CA,MATCH(BH$3,'Annual_Prices-Nominal'!$A$3:$CA$3,0),0)</f>
        <v>48</v>
      </c>
      <c r="BI382" s="31">
        <f>VLOOKUP($A382,'Annual_Prices-Nominal'!$A:$CA,MATCH(BI$3,'Annual_Prices-Nominal'!$A$3:$CA$3,0),0)</f>
        <v>0</v>
      </c>
      <c r="BJ382" s="32">
        <f>VLOOKUP($A382,'Annual_Prices-Nominal'!$A:$CA,MATCH(BJ$3,'Annual_Prices-Nominal'!$A$3:$CA$3,0),0)</f>
        <v>0</v>
      </c>
      <c r="BK382" s="32">
        <f>VLOOKUP($A382,'Annual_Prices-Nominal'!$A:$CA,MATCH(BK$3,'Annual_Prices-Nominal'!$A$3:$CA$3,0),0)</f>
        <v>17.879166666666606</v>
      </c>
      <c r="BL382" s="32">
        <f>VLOOKUP($A382,'Annual_Prices-Nominal'!$A:$CA,MATCH(BL$3,'Annual_Prices-Nominal'!$A$3:$CA$3,0),0)</f>
        <v>17.879166666666606</v>
      </c>
      <c r="BM382" s="32">
        <f>VLOOKUP($A382,'Annual_Prices-Nominal'!$A:$CA,MATCH(BM$3,'Annual_Prices-Nominal'!$A$3:$CA$3,0),0)</f>
        <v>5.3529761904761699</v>
      </c>
      <c r="BN382" s="32">
        <f>VLOOKUP($A382,'Annual_Prices-Nominal'!$A:$CA,MATCH(BN$3,'Annual_Prices-Nominal'!$A$3:$CA$3,0),0)</f>
        <v>5.3529761904761699</v>
      </c>
      <c r="BO382" s="32">
        <f>VLOOKUP($A382,'Annual_Prices-Nominal'!$A:$CA,MATCH(BO$3,'Annual_Prices-Nominal'!$A$3:$CA$3,0),0)</f>
        <v>5.3529761904761699</v>
      </c>
      <c r="BP382" s="32">
        <f>VLOOKUP($A382,'Annual_Prices-Nominal'!$A:$CA,MATCH(BP$3,'Annual_Prices-Nominal'!$A$3:$CA$3,0),0)</f>
        <v>5.3529761904761699</v>
      </c>
      <c r="BQ382" s="32">
        <f>VLOOKUP($A382,'Annual_Prices-Nominal'!$A:$CA,MATCH(BQ$3,'Annual_Prices-Nominal'!$A$3:$CA$3,0),0)</f>
        <v>17.879166666666606</v>
      </c>
      <c r="BR382" s="32">
        <f>VLOOKUP($A382,'Annual_Prices-Nominal'!$A:$CA,MATCH(BR$3,'Annual_Prices-Nominal'!$A$3:$CA$3,0),0)</f>
        <v>28.620833333333394</v>
      </c>
      <c r="BS382" s="32">
        <f>VLOOKUP($A382,'Annual_Prices-Nominal'!$A:$CA,MATCH(BS$3,'Annual_Prices-Nominal'!$A$3:$CA$3,0),0)</f>
        <v>26.811666666666611</v>
      </c>
      <c r="BT382" s="32">
        <f>VLOOKUP($A382,'Annual_Prices-Nominal'!$A:$CA,MATCH(BT$3,'Annual_Prices-Nominal'!$A$3:$CA$3,0),0)</f>
        <v>21.458690476190441</v>
      </c>
      <c r="BU382" s="32">
        <f>VLOOKUP($A382,'Annual_Prices-Nominal'!$A:$CA,MATCH(BU$3,'Annual_Prices-Nominal'!$A$3:$CA$3,0),0)</f>
        <v>21.458690476190441</v>
      </c>
      <c r="BV382" s="32">
        <f>VLOOKUP($A382,'Annual_Prices-Nominal'!$A:$CA,MATCH(BV$3,'Annual_Prices-Nominal'!$A$3:$CA$3,0),0)</f>
        <v>21.458690476190441</v>
      </c>
      <c r="BW382" s="32">
        <f>VLOOKUP($A382,'Annual_Prices-Nominal'!$A:$CA,MATCH(BW$3,'Annual_Prices-Nominal'!$A$3:$CA$3,0),0)</f>
        <v>22.029999999999745</v>
      </c>
      <c r="BX382" s="32">
        <f>VLOOKUP($A382,'Annual_Prices-Nominal'!$A:$CA,MATCH(BX$3,'Annual_Prices-Nominal'!$A$3:$CA$3,0),0)</f>
        <v>0</v>
      </c>
      <c r="BY382" s="32">
        <f>VLOOKUP($A382,'Annual_Prices-Nominal'!$A:$CA,MATCH(BY$3,'Annual_Prices-Nominal'!$A$3:$CA$3,0),0)</f>
        <v>5.3529761904761699</v>
      </c>
      <c r="BZ382" s="32">
        <f>VLOOKUP($A382,'Annual_Prices-Nominal'!$A:$CA,MATCH(BZ$3,'Annual_Prices-Nominal'!$A$3:$CA$3,0),0)</f>
        <v>5.3529761904761699</v>
      </c>
      <c r="CA382" s="32">
        <f>VLOOKUP($A382,'Annual_Prices-Nominal'!$A:$CA,MATCH(CA$3,'Annual_Prices-Nominal'!$A$3:$CA$3,0),0)</f>
        <v>5.364768880952397</v>
      </c>
      <c r="CB382" s="38">
        <f>VLOOKUP($A382,'Annual_Prices-Nominal'!$A:$CA,MATCH(CB$3,'Annual_Prices-Nominal'!$A$3:$CA$3,0),0)</f>
        <v>0</v>
      </c>
      <c r="CD382" s="39">
        <f>VLOOKUP($A382,GDP!$A$8:$D$50,3,0)</f>
        <v>2.0386741809127008E-2</v>
      </c>
    </row>
    <row r="383" spans="1:82" ht="14.4" x14ac:dyDescent="0.3">
      <c r="A383" s="23">
        <f t="shared" si="56"/>
        <v>2054</v>
      </c>
      <c r="B383" s="27">
        <f t="shared" si="63"/>
        <v>56462</v>
      </c>
      <c r="C383" s="31">
        <v>63.074599999999997</v>
      </c>
      <c r="D383" s="32">
        <v>53.996839999999999</v>
      </c>
      <c r="E383" s="32">
        <v>66.845339999999993</v>
      </c>
      <c r="F383" s="32">
        <v>58.790730000000003</v>
      </c>
      <c r="G383" s="32">
        <v>68.482399999999998</v>
      </c>
      <c r="H383" s="32">
        <v>59.285299999999999</v>
      </c>
      <c r="I383" s="32">
        <v>46.29</v>
      </c>
      <c r="J383" s="32">
        <v>45.91</v>
      </c>
      <c r="K383" s="32">
        <v>45.2</v>
      </c>
      <c r="L383" s="32">
        <v>45.32</v>
      </c>
      <c r="M383" s="32">
        <v>46.54</v>
      </c>
      <c r="N383" s="32">
        <v>46.39</v>
      </c>
      <c r="P383" s="32">
        <f>VLOOKUP($A383,'Annual_Prices-Nominal'!$A$4:$X$39,MATCH('Forecast-Peak_OffPeak-Nominal'!P$3,'Annual_Prices-Nominal'!$A$3:$X$3,0),FALSE)</f>
        <v>190.26499999999999</v>
      </c>
      <c r="Q383" s="32">
        <f>VLOOKUP($A383,'Annual_Prices-Nominal'!$A$4:$X$39,MATCH('Forecast-Peak_OffPeak-Nominal'!Q$3,'Annual_Prices-Nominal'!$A$3:$X$3,0),FALSE)</f>
        <v>191.87674192880002</v>
      </c>
      <c r="R383" s="32">
        <f>VLOOKUP($A383,'Annual_Prices-Nominal'!$A$4:$X$39,MATCH('Forecast-Peak_OffPeak-Nominal'!R$3,'Annual_Prices-Nominal'!$A$3:$X$3,0),FALSE)</f>
        <v>188.5339807631</v>
      </c>
      <c r="S383" s="32">
        <f>VLOOKUP($A383,'Annual_Prices-Nominal'!$A$4:$X$39,MATCH('Forecast-Peak_OffPeak-Nominal'!S$3,'Annual_Prices-Nominal'!$A$3:$X$3,0),FALSE)</f>
        <v>187.47600248170002</v>
      </c>
      <c r="T383" s="32">
        <f>VLOOKUP($A383,'Annual_Prices-Nominal'!$A$4:$X$39,MATCH('Forecast-Peak_OffPeak-Nominal'!T$3,'Annual_Prices-Nominal'!$A$3:$X$3,0),FALSE)</f>
        <v>72.783538479053078</v>
      </c>
      <c r="U383" s="32">
        <f>VLOOKUP($A383,'Annual_Prices-Nominal'!$A$4:$X$39,MATCH('Forecast-Peak_OffPeak-Nominal'!U$3,'Annual_Prices-Nominal'!$A$3:$X$3,0),FALSE)</f>
        <v>93.383465965699997</v>
      </c>
      <c r="V383" s="32">
        <f>VLOOKUP($A383,'Annual_Prices-Nominal'!$A$4:$X$39,MATCH('Forecast-Peak_OffPeak-Nominal'!V$3,'Annual_Prices-Nominal'!$A$3:$X$3,0),FALSE)</f>
        <v>72.883025700528776</v>
      </c>
      <c r="W383" s="32">
        <f>VLOOKUP($A383,'Annual_Prices-Nominal'!$A$4:$X$39,MATCH('Forecast-Peak_OffPeak-Nominal'!W$3,'Annual_Prices-Nominal'!$A$3:$X$3,0),FALSE)</f>
        <v>32.358378287500003</v>
      </c>
      <c r="X383" s="32">
        <f>VLOOKUP($A383,'Annual_Prices-Nominal'!$A$4:$X$39,MATCH('Forecast-Peak_OffPeak-Nominal'!X$3,'Annual_Prices-Nominal'!$A$3:$X$3,0),FALSE)</f>
        <v>27.777557430800002</v>
      </c>
      <c r="Y383" s="38">
        <f>VLOOKUP($A383,'Annual_Prices-Nominal'!$A$4:$X$39,MATCH('Forecast-Peak_OffPeak-Nominal'!Y$3,'Annual_Prices-Nominal'!$A$3:$X$3,0),FALSE)</f>
        <v>66.762213181701284</v>
      </c>
      <c r="AA383" s="31">
        <v>6.07</v>
      </c>
      <c r="AB383" s="32">
        <v>5.73</v>
      </c>
      <c r="AC383" s="32">
        <v>5.66</v>
      </c>
      <c r="AD383" s="32">
        <v>6.11</v>
      </c>
      <c r="AE383" s="32">
        <v>6.06</v>
      </c>
      <c r="AF383" s="32">
        <v>5.87</v>
      </c>
      <c r="AG383" s="38">
        <f t="shared" si="55"/>
        <v>0.54763317008771961</v>
      </c>
      <c r="AI383" s="32">
        <v>11.072945927092702</v>
      </c>
      <c r="AJ383" s="38">
        <v>6.6190457219926273</v>
      </c>
      <c r="AL383" s="33">
        <v>1.0040452705115961</v>
      </c>
      <c r="AM383" s="33">
        <v>1.2684191022619786</v>
      </c>
      <c r="AO383" s="34">
        <f>VLOOKUP($A383,'Annual_Prices-Nominal'!$A$4:$CH$39,MATCH('Forecast-Peak_OffPeak-Nominal'!AO$3,'Annual_Prices-Nominal'!$A$3:$CH$3,0),FALSE)</f>
        <v>2</v>
      </c>
      <c r="AP383" s="35">
        <f>VLOOKUP($A383,'Annual_Prices-Nominal'!$A$4:$CH$39,MATCH('Forecast-Peak_OffPeak-Nominal'!AP$3,'Annual_Prices-Nominal'!$A$3:$CH$3,0),FALSE)</f>
        <v>2</v>
      </c>
      <c r="AQ383" s="36">
        <f>IF(AND(MONTH($B383)&gt;=5,MONTH($B383)&lt;=9),VLOOKUP($A383,'Annual_Prices-Nominal'!$A$1:$AQ$39,MATCH('Forecast-Peak_OffPeak-Nominal'!AQ$2,'Annual_Prices-Nominal'!$A$2:$AQ$2,0),FALSE),0)</f>
        <v>365</v>
      </c>
      <c r="AR383" s="37">
        <f>IF(AND(MONTH($B383)&gt;=5,MONTH($B383)&lt;=9),VLOOKUP($A383,'Annual_Prices-Nominal'!$A$1:$AQ$39,MATCH('Forecast-Peak_OffPeak-Nominal'!AR$2,'Annual_Prices-Nominal'!$A$2:$AQ$2,0),FALSE),0)</f>
        <v>2500</v>
      </c>
      <c r="AT383" s="83">
        <f>VLOOKUP($A383,'Annual_Prices-Nominal'!$A$4:$CH$39,MATCH('Forecast-Peak_OffPeak-Nominal'!AT$3,'Annual_Prices-Nominal'!$A$3:$CH$3,0),FALSE)</f>
        <v>52.62</v>
      </c>
      <c r="AU383" s="38">
        <f>VLOOKUP($A383,'Annual_Prices-Nominal'!$A$4:$CH$39,MATCH('Forecast-Peak_OffPeak-Nominal'!AU$3,'Annual_Prices-Nominal'!$A$3:$CH$3,0),FALSE)</f>
        <v>52.62</v>
      </c>
      <c r="AV383" s="38">
        <f>VLOOKUP($A383,'Annual_Prices-Nominal'!$A$4:$CH$39,MATCH('Forecast-Peak_OffPeak-Nominal'!AV$3,'Annual_Prices-Nominal'!$A$3:$CH$3,0),FALSE)</f>
        <v>0</v>
      </c>
      <c r="AX383" s="31">
        <f t="shared" si="57"/>
        <v>11.007783595113438</v>
      </c>
      <c r="AY383" s="32">
        <f t="shared" si="58"/>
        <v>11.387621805792163</v>
      </c>
      <c r="AZ383" s="32">
        <f t="shared" si="59"/>
        <v>11.666507666098807</v>
      </c>
      <c r="BA383" s="32">
        <f t="shared" si="60"/>
        <v>7.6386138613861387</v>
      </c>
      <c r="BB383" s="32">
        <f t="shared" si="61"/>
        <v>7.4587458745874597</v>
      </c>
      <c r="BC383" s="38">
        <f t="shared" si="62"/>
        <v>7.6170212765957439</v>
      </c>
      <c r="BE383" s="60">
        <v>323.20421650342871</v>
      </c>
      <c r="BF383" s="38">
        <v>429.37844703729604</v>
      </c>
      <c r="BH383" s="31">
        <f>VLOOKUP($A383,'Annual_Prices-Nominal'!$A:$CA,MATCH(BH$3,'Annual_Prices-Nominal'!$A$3:$CA$3,0),0)</f>
        <v>48</v>
      </c>
      <c r="BI383" s="31">
        <f>VLOOKUP($A383,'Annual_Prices-Nominal'!$A:$CA,MATCH(BI$3,'Annual_Prices-Nominal'!$A$3:$CA$3,0),0)</f>
        <v>0</v>
      </c>
      <c r="BJ383" s="32">
        <f>VLOOKUP($A383,'Annual_Prices-Nominal'!$A:$CA,MATCH(BJ$3,'Annual_Prices-Nominal'!$A$3:$CA$3,0),0)</f>
        <v>0</v>
      </c>
      <c r="BK383" s="32">
        <f>VLOOKUP($A383,'Annual_Prices-Nominal'!$A:$CA,MATCH(BK$3,'Annual_Prices-Nominal'!$A$3:$CA$3,0),0)</f>
        <v>17.879166666666606</v>
      </c>
      <c r="BL383" s="32">
        <f>VLOOKUP($A383,'Annual_Prices-Nominal'!$A:$CA,MATCH(BL$3,'Annual_Prices-Nominal'!$A$3:$CA$3,0),0)</f>
        <v>17.879166666666606</v>
      </c>
      <c r="BM383" s="32">
        <f>VLOOKUP($A383,'Annual_Prices-Nominal'!$A:$CA,MATCH(BM$3,'Annual_Prices-Nominal'!$A$3:$CA$3,0),0)</f>
        <v>5.3529761904761699</v>
      </c>
      <c r="BN383" s="32">
        <f>VLOOKUP($A383,'Annual_Prices-Nominal'!$A:$CA,MATCH(BN$3,'Annual_Prices-Nominal'!$A$3:$CA$3,0),0)</f>
        <v>5.3529761904761699</v>
      </c>
      <c r="BO383" s="32">
        <f>VLOOKUP($A383,'Annual_Prices-Nominal'!$A:$CA,MATCH(BO$3,'Annual_Prices-Nominal'!$A$3:$CA$3,0),0)</f>
        <v>5.3529761904761699</v>
      </c>
      <c r="BP383" s="32">
        <f>VLOOKUP($A383,'Annual_Prices-Nominal'!$A:$CA,MATCH(BP$3,'Annual_Prices-Nominal'!$A$3:$CA$3,0),0)</f>
        <v>5.3529761904761699</v>
      </c>
      <c r="BQ383" s="32">
        <f>VLOOKUP($A383,'Annual_Prices-Nominal'!$A:$CA,MATCH(BQ$3,'Annual_Prices-Nominal'!$A$3:$CA$3,0),0)</f>
        <v>17.879166666666606</v>
      </c>
      <c r="BR383" s="32">
        <f>VLOOKUP($A383,'Annual_Prices-Nominal'!$A:$CA,MATCH(BR$3,'Annual_Prices-Nominal'!$A$3:$CA$3,0),0)</f>
        <v>28.620833333333394</v>
      </c>
      <c r="BS383" s="32">
        <f>VLOOKUP($A383,'Annual_Prices-Nominal'!$A:$CA,MATCH(BS$3,'Annual_Prices-Nominal'!$A$3:$CA$3,0),0)</f>
        <v>26.811666666666611</v>
      </c>
      <c r="BT383" s="32">
        <f>VLOOKUP($A383,'Annual_Prices-Nominal'!$A:$CA,MATCH(BT$3,'Annual_Prices-Nominal'!$A$3:$CA$3,0),0)</f>
        <v>21.458690476190441</v>
      </c>
      <c r="BU383" s="32">
        <f>VLOOKUP($A383,'Annual_Prices-Nominal'!$A:$CA,MATCH(BU$3,'Annual_Prices-Nominal'!$A$3:$CA$3,0),0)</f>
        <v>21.458690476190441</v>
      </c>
      <c r="BV383" s="32">
        <f>VLOOKUP($A383,'Annual_Prices-Nominal'!$A:$CA,MATCH(BV$3,'Annual_Prices-Nominal'!$A$3:$CA$3,0),0)</f>
        <v>21.458690476190441</v>
      </c>
      <c r="BW383" s="32">
        <f>VLOOKUP($A383,'Annual_Prices-Nominal'!$A:$CA,MATCH(BW$3,'Annual_Prices-Nominal'!$A$3:$CA$3,0),0)</f>
        <v>22.029999999999745</v>
      </c>
      <c r="BX383" s="32">
        <f>VLOOKUP($A383,'Annual_Prices-Nominal'!$A:$CA,MATCH(BX$3,'Annual_Prices-Nominal'!$A$3:$CA$3,0),0)</f>
        <v>0</v>
      </c>
      <c r="BY383" s="32">
        <f>VLOOKUP($A383,'Annual_Prices-Nominal'!$A:$CA,MATCH(BY$3,'Annual_Prices-Nominal'!$A$3:$CA$3,0),0)</f>
        <v>5.3529761904761699</v>
      </c>
      <c r="BZ383" s="32">
        <f>VLOOKUP($A383,'Annual_Prices-Nominal'!$A:$CA,MATCH(BZ$3,'Annual_Prices-Nominal'!$A$3:$CA$3,0),0)</f>
        <v>5.3529761904761699</v>
      </c>
      <c r="CA383" s="32">
        <f>VLOOKUP($A383,'Annual_Prices-Nominal'!$A:$CA,MATCH(CA$3,'Annual_Prices-Nominal'!$A$3:$CA$3,0),0)</f>
        <v>5.364768880952397</v>
      </c>
      <c r="CB383" s="38">
        <f>VLOOKUP($A383,'Annual_Prices-Nominal'!$A:$CA,MATCH(CB$3,'Annual_Prices-Nominal'!$A$3:$CA$3,0),0)</f>
        <v>0</v>
      </c>
      <c r="CD383" s="39">
        <f>VLOOKUP($A383,GDP!$A$8:$D$50,3,0)</f>
        <v>2.0386741809127008E-2</v>
      </c>
    </row>
    <row r="384" spans="1:82" ht="14.4" x14ac:dyDescent="0.3">
      <c r="A384" s="23">
        <f t="shared" si="56"/>
        <v>2054</v>
      </c>
      <c r="B384" s="27">
        <f t="shared" si="63"/>
        <v>56493</v>
      </c>
      <c r="C384" s="31">
        <v>56.489089999999997</v>
      </c>
      <c r="D384" s="32">
        <v>49.471789999999999</v>
      </c>
      <c r="E384" s="32">
        <v>64.274460000000005</v>
      </c>
      <c r="F384" s="32">
        <v>56.15099</v>
      </c>
      <c r="G384" s="32">
        <v>64.882990000000007</v>
      </c>
      <c r="H384" s="32">
        <v>55.047049999999999</v>
      </c>
      <c r="I384" s="32">
        <v>49.47</v>
      </c>
      <c r="J384" s="32">
        <v>46.71</v>
      </c>
      <c r="K384" s="32">
        <v>48.73</v>
      </c>
      <c r="L384" s="32">
        <v>46.34</v>
      </c>
      <c r="M384" s="32">
        <v>49.09</v>
      </c>
      <c r="N384" s="32">
        <v>46.92</v>
      </c>
      <c r="P384" s="32">
        <f>VLOOKUP($A384,'Annual_Prices-Nominal'!$A$4:$X$39,MATCH('Forecast-Peak_OffPeak-Nominal'!P$3,'Annual_Prices-Nominal'!$A$3:$X$3,0),FALSE)</f>
        <v>190.26499999999999</v>
      </c>
      <c r="Q384" s="32">
        <f>VLOOKUP($A384,'Annual_Prices-Nominal'!$A$4:$X$39,MATCH('Forecast-Peak_OffPeak-Nominal'!Q$3,'Annual_Prices-Nominal'!$A$3:$X$3,0),FALSE)</f>
        <v>191.87674192880002</v>
      </c>
      <c r="R384" s="32">
        <f>VLOOKUP($A384,'Annual_Prices-Nominal'!$A$4:$X$39,MATCH('Forecast-Peak_OffPeak-Nominal'!R$3,'Annual_Prices-Nominal'!$A$3:$X$3,0),FALSE)</f>
        <v>188.5339807631</v>
      </c>
      <c r="S384" s="32">
        <f>VLOOKUP($A384,'Annual_Prices-Nominal'!$A$4:$X$39,MATCH('Forecast-Peak_OffPeak-Nominal'!S$3,'Annual_Prices-Nominal'!$A$3:$X$3,0),FALSE)</f>
        <v>187.47600248170002</v>
      </c>
      <c r="T384" s="32">
        <f>VLOOKUP($A384,'Annual_Prices-Nominal'!$A$4:$X$39,MATCH('Forecast-Peak_OffPeak-Nominal'!T$3,'Annual_Prices-Nominal'!$A$3:$X$3,0),FALSE)</f>
        <v>72.783538479053078</v>
      </c>
      <c r="U384" s="32">
        <f>VLOOKUP($A384,'Annual_Prices-Nominal'!$A$4:$X$39,MATCH('Forecast-Peak_OffPeak-Nominal'!U$3,'Annual_Prices-Nominal'!$A$3:$X$3,0),FALSE)</f>
        <v>93.383465965699997</v>
      </c>
      <c r="V384" s="32">
        <f>VLOOKUP($A384,'Annual_Prices-Nominal'!$A$4:$X$39,MATCH('Forecast-Peak_OffPeak-Nominal'!V$3,'Annual_Prices-Nominal'!$A$3:$X$3,0),FALSE)</f>
        <v>72.883025700528776</v>
      </c>
      <c r="W384" s="32">
        <f>VLOOKUP($A384,'Annual_Prices-Nominal'!$A$4:$X$39,MATCH('Forecast-Peak_OffPeak-Nominal'!W$3,'Annual_Prices-Nominal'!$A$3:$X$3,0),FALSE)</f>
        <v>32.358378287500003</v>
      </c>
      <c r="X384" s="32">
        <f>VLOOKUP($A384,'Annual_Prices-Nominal'!$A$4:$X$39,MATCH('Forecast-Peak_OffPeak-Nominal'!X$3,'Annual_Prices-Nominal'!$A$3:$X$3,0),FALSE)</f>
        <v>27.777557430800002</v>
      </c>
      <c r="Y384" s="38">
        <f>VLOOKUP($A384,'Annual_Prices-Nominal'!$A$4:$X$39,MATCH('Forecast-Peak_OffPeak-Nominal'!Y$3,'Annual_Prices-Nominal'!$A$3:$X$3,0),FALSE)</f>
        <v>66.762213181701284</v>
      </c>
      <c r="AA384" s="31">
        <v>6.07</v>
      </c>
      <c r="AB384" s="32">
        <v>5.69</v>
      </c>
      <c r="AC384" s="32">
        <v>5.65</v>
      </c>
      <c r="AD384" s="32">
        <v>6.07</v>
      </c>
      <c r="AE384" s="32">
        <v>6.07</v>
      </c>
      <c r="AF384" s="32">
        <v>5.76</v>
      </c>
      <c r="AG384" s="38">
        <f t="shared" si="55"/>
        <v>0.54763317008771961</v>
      </c>
      <c r="AI384" s="32">
        <v>11.076829906594693</v>
      </c>
      <c r="AJ384" s="38">
        <v>6.6229297014946171</v>
      </c>
      <c r="AL384" s="33">
        <v>1.0120578386379731</v>
      </c>
      <c r="AM384" s="33">
        <v>1.2764316703883554</v>
      </c>
      <c r="AO384" s="34">
        <f>VLOOKUP($A384,'Annual_Prices-Nominal'!$A$4:$CH$39,MATCH('Forecast-Peak_OffPeak-Nominal'!AO$3,'Annual_Prices-Nominal'!$A$3:$CH$3,0),FALSE)</f>
        <v>2</v>
      </c>
      <c r="AP384" s="35">
        <f>VLOOKUP($A384,'Annual_Prices-Nominal'!$A$4:$CH$39,MATCH('Forecast-Peak_OffPeak-Nominal'!AP$3,'Annual_Prices-Nominal'!$A$3:$CH$3,0),FALSE)</f>
        <v>2</v>
      </c>
      <c r="AQ384" s="36">
        <f>IF(AND(MONTH($B384)&gt;=5,MONTH($B384)&lt;=9),VLOOKUP($A384,'Annual_Prices-Nominal'!$A$1:$AQ$39,MATCH('Forecast-Peak_OffPeak-Nominal'!AQ$2,'Annual_Prices-Nominal'!$A$2:$AQ$2,0),FALSE),0)</f>
        <v>365</v>
      </c>
      <c r="AR384" s="37">
        <f>IF(AND(MONTH($B384)&gt;=5,MONTH($B384)&lt;=9),VLOOKUP($A384,'Annual_Prices-Nominal'!$A$1:$AQ$39,MATCH('Forecast-Peak_OffPeak-Nominal'!AR$2,'Annual_Prices-Nominal'!$A$2:$AQ$2,0),FALSE),0)</f>
        <v>2500</v>
      </c>
      <c r="AT384" s="83">
        <f>VLOOKUP($A384,'Annual_Prices-Nominal'!$A$4:$CH$39,MATCH('Forecast-Peak_OffPeak-Nominal'!AT$3,'Annual_Prices-Nominal'!$A$3:$CH$3,0),FALSE)</f>
        <v>52.62</v>
      </c>
      <c r="AU384" s="38">
        <f>VLOOKUP($A384,'Annual_Prices-Nominal'!$A$4:$CH$39,MATCH('Forecast-Peak_OffPeak-Nominal'!AU$3,'Annual_Prices-Nominal'!$A$3:$CH$3,0),FALSE)</f>
        <v>52.62</v>
      </c>
      <c r="AV384" s="38">
        <f>VLOOKUP($A384,'Annual_Prices-Nominal'!$A$4:$CH$39,MATCH('Forecast-Peak_OffPeak-Nominal'!AV$3,'Annual_Prices-Nominal'!$A$3:$CH$3,0),FALSE)</f>
        <v>0</v>
      </c>
      <c r="AX384" s="31">
        <f t="shared" si="57"/>
        <v>9.9277838312829516</v>
      </c>
      <c r="AY384" s="32">
        <f t="shared" si="58"/>
        <v>11.158760416666668</v>
      </c>
      <c r="AZ384" s="32">
        <f t="shared" si="59"/>
        <v>11.264407986111113</v>
      </c>
      <c r="BA384" s="32">
        <f t="shared" si="60"/>
        <v>8.1499176276770999</v>
      </c>
      <c r="BB384" s="32">
        <f t="shared" si="61"/>
        <v>8.0280065897858304</v>
      </c>
      <c r="BC384" s="38">
        <f t="shared" si="62"/>
        <v>8.0873146622734762</v>
      </c>
      <c r="BE384" s="60">
        <v>323.20421650342871</v>
      </c>
      <c r="BF384" s="38">
        <v>429.37844703729604</v>
      </c>
      <c r="BH384" s="31">
        <f>VLOOKUP($A384,'Annual_Prices-Nominal'!$A:$CA,MATCH(BH$3,'Annual_Prices-Nominal'!$A$3:$CA$3,0),0)</f>
        <v>48</v>
      </c>
      <c r="BI384" s="31">
        <f>VLOOKUP($A384,'Annual_Prices-Nominal'!$A:$CA,MATCH(BI$3,'Annual_Prices-Nominal'!$A$3:$CA$3,0),0)</f>
        <v>0</v>
      </c>
      <c r="BJ384" s="32">
        <f>VLOOKUP($A384,'Annual_Prices-Nominal'!$A:$CA,MATCH(BJ$3,'Annual_Prices-Nominal'!$A$3:$CA$3,0),0)</f>
        <v>0</v>
      </c>
      <c r="BK384" s="32">
        <f>VLOOKUP($A384,'Annual_Prices-Nominal'!$A:$CA,MATCH(BK$3,'Annual_Prices-Nominal'!$A$3:$CA$3,0),0)</f>
        <v>17.879166666666606</v>
      </c>
      <c r="BL384" s="32">
        <f>VLOOKUP($A384,'Annual_Prices-Nominal'!$A:$CA,MATCH(BL$3,'Annual_Prices-Nominal'!$A$3:$CA$3,0),0)</f>
        <v>17.879166666666606</v>
      </c>
      <c r="BM384" s="32">
        <f>VLOOKUP($A384,'Annual_Prices-Nominal'!$A:$CA,MATCH(BM$3,'Annual_Prices-Nominal'!$A$3:$CA$3,0),0)</f>
        <v>5.3529761904761699</v>
      </c>
      <c r="BN384" s="32">
        <f>VLOOKUP($A384,'Annual_Prices-Nominal'!$A:$CA,MATCH(BN$3,'Annual_Prices-Nominal'!$A$3:$CA$3,0),0)</f>
        <v>5.3529761904761699</v>
      </c>
      <c r="BO384" s="32">
        <f>VLOOKUP($A384,'Annual_Prices-Nominal'!$A:$CA,MATCH(BO$3,'Annual_Prices-Nominal'!$A$3:$CA$3,0),0)</f>
        <v>5.3529761904761699</v>
      </c>
      <c r="BP384" s="32">
        <f>VLOOKUP($A384,'Annual_Prices-Nominal'!$A:$CA,MATCH(BP$3,'Annual_Prices-Nominal'!$A$3:$CA$3,0),0)</f>
        <v>5.3529761904761699</v>
      </c>
      <c r="BQ384" s="32">
        <f>VLOOKUP($A384,'Annual_Prices-Nominal'!$A:$CA,MATCH(BQ$3,'Annual_Prices-Nominal'!$A$3:$CA$3,0),0)</f>
        <v>17.879166666666606</v>
      </c>
      <c r="BR384" s="32">
        <f>VLOOKUP($A384,'Annual_Prices-Nominal'!$A:$CA,MATCH(BR$3,'Annual_Prices-Nominal'!$A$3:$CA$3,0),0)</f>
        <v>28.620833333333394</v>
      </c>
      <c r="BS384" s="32">
        <f>VLOOKUP($A384,'Annual_Prices-Nominal'!$A:$CA,MATCH(BS$3,'Annual_Prices-Nominal'!$A$3:$CA$3,0),0)</f>
        <v>26.811666666666611</v>
      </c>
      <c r="BT384" s="32">
        <f>VLOOKUP($A384,'Annual_Prices-Nominal'!$A:$CA,MATCH(BT$3,'Annual_Prices-Nominal'!$A$3:$CA$3,0),0)</f>
        <v>21.458690476190441</v>
      </c>
      <c r="BU384" s="32">
        <f>VLOOKUP($A384,'Annual_Prices-Nominal'!$A:$CA,MATCH(BU$3,'Annual_Prices-Nominal'!$A$3:$CA$3,0),0)</f>
        <v>21.458690476190441</v>
      </c>
      <c r="BV384" s="32">
        <f>VLOOKUP($A384,'Annual_Prices-Nominal'!$A:$CA,MATCH(BV$3,'Annual_Prices-Nominal'!$A$3:$CA$3,0),0)</f>
        <v>21.458690476190441</v>
      </c>
      <c r="BW384" s="32">
        <f>VLOOKUP($A384,'Annual_Prices-Nominal'!$A:$CA,MATCH(BW$3,'Annual_Prices-Nominal'!$A$3:$CA$3,0),0)</f>
        <v>22.029999999999745</v>
      </c>
      <c r="BX384" s="32">
        <f>VLOOKUP($A384,'Annual_Prices-Nominal'!$A:$CA,MATCH(BX$3,'Annual_Prices-Nominal'!$A$3:$CA$3,0),0)</f>
        <v>0</v>
      </c>
      <c r="BY384" s="32">
        <f>VLOOKUP($A384,'Annual_Prices-Nominal'!$A:$CA,MATCH(BY$3,'Annual_Prices-Nominal'!$A$3:$CA$3,0),0)</f>
        <v>5.3529761904761699</v>
      </c>
      <c r="BZ384" s="32">
        <f>VLOOKUP($A384,'Annual_Prices-Nominal'!$A:$CA,MATCH(BZ$3,'Annual_Prices-Nominal'!$A$3:$CA$3,0),0)</f>
        <v>5.3529761904761699</v>
      </c>
      <c r="CA384" s="32">
        <f>VLOOKUP($A384,'Annual_Prices-Nominal'!$A:$CA,MATCH(CA$3,'Annual_Prices-Nominal'!$A$3:$CA$3,0),0)</f>
        <v>5.364768880952397</v>
      </c>
      <c r="CB384" s="38">
        <f>VLOOKUP($A384,'Annual_Prices-Nominal'!$A:$CA,MATCH(CB$3,'Annual_Prices-Nominal'!$A$3:$CA$3,0),0)</f>
        <v>0</v>
      </c>
      <c r="CD384" s="39">
        <f>VLOOKUP($A384,GDP!$A$8:$D$50,3,0)</f>
        <v>2.0386741809127008E-2</v>
      </c>
    </row>
    <row r="385" spans="1:82" ht="14.4" x14ac:dyDescent="0.3">
      <c r="A385" s="23">
        <f t="shared" ref="A385:A403" si="64">YEAR(B385)</f>
        <v>2054</v>
      </c>
      <c r="B385" s="27">
        <f t="shared" si="63"/>
        <v>56523</v>
      </c>
      <c r="C385" s="31">
        <v>49.366039999999998</v>
      </c>
      <c r="D385" s="32">
        <v>46.967359999999999</v>
      </c>
      <c r="E385" s="32">
        <v>52.439830000000001</v>
      </c>
      <c r="F385" s="32">
        <v>49.977519999999998</v>
      </c>
      <c r="G385" s="32">
        <v>53.533790000000003</v>
      </c>
      <c r="H385" s="32">
        <v>49.342849999999999</v>
      </c>
      <c r="I385" s="32">
        <v>45.63</v>
      </c>
      <c r="J385" s="32">
        <v>46.06</v>
      </c>
      <c r="K385" s="32">
        <v>44.78</v>
      </c>
      <c r="L385" s="32">
        <v>46.39</v>
      </c>
      <c r="M385" s="32">
        <v>45.26</v>
      </c>
      <c r="N385" s="32">
        <v>46.44</v>
      </c>
      <c r="P385" s="32">
        <f>VLOOKUP($A385,'Annual_Prices-Nominal'!$A$4:$X$39,MATCH('Forecast-Peak_OffPeak-Nominal'!P$3,'Annual_Prices-Nominal'!$A$3:$X$3,0),FALSE)</f>
        <v>190.26499999999999</v>
      </c>
      <c r="Q385" s="32">
        <f>VLOOKUP($A385,'Annual_Prices-Nominal'!$A$4:$X$39,MATCH('Forecast-Peak_OffPeak-Nominal'!Q$3,'Annual_Prices-Nominal'!$A$3:$X$3,0),FALSE)</f>
        <v>191.87674192880002</v>
      </c>
      <c r="R385" s="32">
        <f>VLOOKUP($A385,'Annual_Prices-Nominal'!$A$4:$X$39,MATCH('Forecast-Peak_OffPeak-Nominal'!R$3,'Annual_Prices-Nominal'!$A$3:$X$3,0),FALSE)</f>
        <v>188.5339807631</v>
      </c>
      <c r="S385" s="32">
        <f>VLOOKUP($A385,'Annual_Prices-Nominal'!$A$4:$X$39,MATCH('Forecast-Peak_OffPeak-Nominal'!S$3,'Annual_Prices-Nominal'!$A$3:$X$3,0),FALSE)</f>
        <v>187.47600248170002</v>
      </c>
      <c r="T385" s="32">
        <f>VLOOKUP($A385,'Annual_Prices-Nominal'!$A$4:$X$39,MATCH('Forecast-Peak_OffPeak-Nominal'!T$3,'Annual_Prices-Nominal'!$A$3:$X$3,0),FALSE)</f>
        <v>72.783538479053078</v>
      </c>
      <c r="U385" s="32">
        <f>VLOOKUP($A385,'Annual_Prices-Nominal'!$A$4:$X$39,MATCH('Forecast-Peak_OffPeak-Nominal'!U$3,'Annual_Prices-Nominal'!$A$3:$X$3,0),FALSE)</f>
        <v>93.383465965699997</v>
      </c>
      <c r="V385" s="32">
        <f>VLOOKUP($A385,'Annual_Prices-Nominal'!$A$4:$X$39,MATCH('Forecast-Peak_OffPeak-Nominal'!V$3,'Annual_Prices-Nominal'!$A$3:$X$3,0),FALSE)</f>
        <v>72.883025700528776</v>
      </c>
      <c r="W385" s="32">
        <f>VLOOKUP($A385,'Annual_Prices-Nominal'!$A$4:$X$39,MATCH('Forecast-Peak_OffPeak-Nominal'!W$3,'Annual_Prices-Nominal'!$A$3:$X$3,0),FALSE)</f>
        <v>32.358378287500003</v>
      </c>
      <c r="X385" s="32">
        <f>VLOOKUP($A385,'Annual_Prices-Nominal'!$A$4:$X$39,MATCH('Forecast-Peak_OffPeak-Nominal'!X$3,'Annual_Prices-Nominal'!$A$3:$X$3,0),FALSE)</f>
        <v>27.777557430800002</v>
      </c>
      <c r="Y385" s="38">
        <f>VLOOKUP($A385,'Annual_Prices-Nominal'!$A$4:$X$39,MATCH('Forecast-Peak_OffPeak-Nominal'!Y$3,'Annual_Prices-Nominal'!$A$3:$X$3,0),FALSE)</f>
        <v>66.762213181701284</v>
      </c>
      <c r="AA385" s="31">
        <v>6.12</v>
      </c>
      <c r="AB385" s="32">
        <v>5.79</v>
      </c>
      <c r="AC385" s="32">
        <v>5.71</v>
      </c>
      <c r="AD385" s="32">
        <v>6.17</v>
      </c>
      <c r="AE385" s="32">
        <v>6.12</v>
      </c>
      <c r="AF385" s="32">
        <v>5.92</v>
      </c>
      <c r="AG385" s="38">
        <f t="shared" si="55"/>
        <v>0.54763317008771961</v>
      </c>
      <c r="AI385" s="32">
        <v>11.127590827940953</v>
      </c>
      <c r="AJ385" s="38">
        <v>6.6736906228408772</v>
      </c>
      <c r="AL385" s="33">
        <v>0.99393743884979668</v>
      </c>
      <c r="AM385" s="33">
        <v>1.2583112706001791</v>
      </c>
      <c r="AO385" s="34">
        <f>VLOOKUP($A385,'Annual_Prices-Nominal'!$A$4:$CH$39,MATCH('Forecast-Peak_OffPeak-Nominal'!AO$3,'Annual_Prices-Nominal'!$A$3:$CH$3,0),FALSE)</f>
        <v>2</v>
      </c>
      <c r="AP385" s="35">
        <f>VLOOKUP($A385,'Annual_Prices-Nominal'!$A$4:$CH$39,MATCH('Forecast-Peak_OffPeak-Nominal'!AP$3,'Annual_Prices-Nominal'!$A$3:$CH$3,0),FALSE)</f>
        <v>2</v>
      </c>
      <c r="AQ385" s="36">
        <f>IF(AND(MONTH($B385)&gt;=5,MONTH($B385)&lt;=9),VLOOKUP($A385,'Annual_Prices-Nominal'!$A$1:$AQ$39,MATCH('Forecast-Peak_OffPeak-Nominal'!AQ$2,'Annual_Prices-Nominal'!$A$2:$AQ$2,0),FALSE),0)</f>
        <v>0</v>
      </c>
      <c r="AR385" s="37">
        <f>IF(AND(MONTH($B385)&gt;=5,MONTH($B385)&lt;=9),VLOOKUP($A385,'Annual_Prices-Nominal'!$A$1:$AQ$39,MATCH('Forecast-Peak_OffPeak-Nominal'!AR$2,'Annual_Prices-Nominal'!$A$2:$AQ$2,0),FALSE),0)</f>
        <v>0</v>
      </c>
      <c r="AT385" s="83">
        <f>VLOOKUP($A385,'Annual_Prices-Nominal'!$A$4:$CH$39,MATCH('Forecast-Peak_OffPeak-Nominal'!AT$3,'Annual_Prices-Nominal'!$A$3:$CH$3,0),FALSE)</f>
        <v>52.62</v>
      </c>
      <c r="AU385" s="38">
        <f>VLOOKUP($A385,'Annual_Prices-Nominal'!$A$4:$CH$39,MATCH('Forecast-Peak_OffPeak-Nominal'!AU$3,'Annual_Prices-Nominal'!$A$3:$CH$3,0),FALSE)</f>
        <v>52.62</v>
      </c>
      <c r="AV385" s="38">
        <f>VLOOKUP($A385,'Annual_Prices-Nominal'!$A$4:$CH$39,MATCH('Forecast-Peak_OffPeak-Nominal'!AV$3,'Annual_Prices-Nominal'!$A$3:$CH$3,0),FALSE)</f>
        <v>0</v>
      </c>
      <c r="AX385" s="31">
        <f t="shared" si="57"/>
        <v>8.5260863557858375</v>
      </c>
      <c r="AY385" s="32">
        <f t="shared" si="58"/>
        <v>8.8580793918918914</v>
      </c>
      <c r="AZ385" s="32">
        <f t="shared" si="59"/>
        <v>9.0428699324324331</v>
      </c>
      <c r="BA385" s="32">
        <f t="shared" si="60"/>
        <v>7.4558823529411766</v>
      </c>
      <c r="BB385" s="32">
        <f t="shared" si="61"/>
        <v>7.3169934640522873</v>
      </c>
      <c r="BC385" s="38">
        <f t="shared" si="62"/>
        <v>7.3354943273905997</v>
      </c>
      <c r="BE385" s="60">
        <v>323.20421650342871</v>
      </c>
      <c r="BF385" s="38">
        <v>429.37844703729604</v>
      </c>
      <c r="BH385" s="31">
        <f>VLOOKUP($A385,'Annual_Prices-Nominal'!$A:$CA,MATCH(BH$3,'Annual_Prices-Nominal'!$A$3:$CA$3,0),0)</f>
        <v>48</v>
      </c>
      <c r="BI385" s="31">
        <f>VLOOKUP($A385,'Annual_Prices-Nominal'!$A:$CA,MATCH(BI$3,'Annual_Prices-Nominal'!$A$3:$CA$3,0),0)</f>
        <v>0</v>
      </c>
      <c r="BJ385" s="32">
        <f>VLOOKUP($A385,'Annual_Prices-Nominal'!$A:$CA,MATCH(BJ$3,'Annual_Prices-Nominal'!$A$3:$CA$3,0),0)</f>
        <v>0</v>
      </c>
      <c r="BK385" s="32">
        <f>VLOOKUP($A385,'Annual_Prices-Nominal'!$A:$CA,MATCH(BK$3,'Annual_Prices-Nominal'!$A$3:$CA$3,0),0)</f>
        <v>17.879166666666606</v>
      </c>
      <c r="BL385" s="32">
        <f>VLOOKUP($A385,'Annual_Prices-Nominal'!$A:$CA,MATCH(BL$3,'Annual_Prices-Nominal'!$A$3:$CA$3,0),0)</f>
        <v>17.879166666666606</v>
      </c>
      <c r="BM385" s="32">
        <f>VLOOKUP($A385,'Annual_Prices-Nominal'!$A:$CA,MATCH(BM$3,'Annual_Prices-Nominal'!$A$3:$CA$3,0),0)</f>
        <v>5.3529761904761699</v>
      </c>
      <c r="BN385" s="32">
        <f>VLOOKUP($A385,'Annual_Prices-Nominal'!$A:$CA,MATCH(BN$3,'Annual_Prices-Nominal'!$A$3:$CA$3,0),0)</f>
        <v>5.3529761904761699</v>
      </c>
      <c r="BO385" s="32">
        <f>VLOOKUP($A385,'Annual_Prices-Nominal'!$A:$CA,MATCH(BO$3,'Annual_Prices-Nominal'!$A$3:$CA$3,0),0)</f>
        <v>5.3529761904761699</v>
      </c>
      <c r="BP385" s="32">
        <f>VLOOKUP($A385,'Annual_Prices-Nominal'!$A:$CA,MATCH(BP$3,'Annual_Prices-Nominal'!$A$3:$CA$3,0),0)</f>
        <v>5.3529761904761699</v>
      </c>
      <c r="BQ385" s="32">
        <f>VLOOKUP($A385,'Annual_Prices-Nominal'!$A:$CA,MATCH(BQ$3,'Annual_Prices-Nominal'!$A$3:$CA$3,0),0)</f>
        <v>17.879166666666606</v>
      </c>
      <c r="BR385" s="32">
        <f>VLOOKUP($A385,'Annual_Prices-Nominal'!$A:$CA,MATCH(BR$3,'Annual_Prices-Nominal'!$A$3:$CA$3,0),0)</f>
        <v>28.620833333333394</v>
      </c>
      <c r="BS385" s="32">
        <f>VLOOKUP($A385,'Annual_Prices-Nominal'!$A:$CA,MATCH(BS$3,'Annual_Prices-Nominal'!$A$3:$CA$3,0),0)</f>
        <v>26.811666666666611</v>
      </c>
      <c r="BT385" s="32">
        <f>VLOOKUP($A385,'Annual_Prices-Nominal'!$A:$CA,MATCH(BT$3,'Annual_Prices-Nominal'!$A$3:$CA$3,0),0)</f>
        <v>21.458690476190441</v>
      </c>
      <c r="BU385" s="32">
        <f>VLOOKUP($A385,'Annual_Prices-Nominal'!$A:$CA,MATCH(BU$3,'Annual_Prices-Nominal'!$A$3:$CA$3,0),0)</f>
        <v>21.458690476190441</v>
      </c>
      <c r="BV385" s="32">
        <f>VLOOKUP($A385,'Annual_Prices-Nominal'!$A:$CA,MATCH(BV$3,'Annual_Prices-Nominal'!$A$3:$CA$3,0),0)</f>
        <v>21.458690476190441</v>
      </c>
      <c r="BW385" s="32">
        <f>VLOOKUP($A385,'Annual_Prices-Nominal'!$A:$CA,MATCH(BW$3,'Annual_Prices-Nominal'!$A$3:$CA$3,0),0)</f>
        <v>22.029999999999745</v>
      </c>
      <c r="BX385" s="32">
        <f>VLOOKUP($A385,'Annual_Prices-Nominal'!$A:$CA,MATCH(BX$3,'Annual_Prices-Nominal'!$A$3:$CA$3,0),0)</f>
        <v>0</v>
      </c>
      <c r="BY385" s="32">
        <f>VLOOKUP($A385,'Annual_Prices-Nominal'!$A:$CA,MATCH(BY$3,'Annual_Prices-Nominal'!$A$3:$CA$3,0),0)</f>
        <v>5.3529761904761699</v>
      </c>
      <c r="BZ385" s="32">
        <f>VLOOKUP($A385,'Annual_Prices-Nominal'!$A:$CA,MATCH(BZ$3,'Annual_Prices-Nominal'!$A$3:$CA$3,0),0)</f>
        <v>5.3529761904761699</v>
      </c>
      <c r="CA385" s="32">
        <f>VLOOKUP($A385,'Annual_Prices-Nominal'!$A:$CA,MATCH(CA$3,'Annual_Prices-Nominal'!$A$3:$CA$3,0),0)</f>
        <v>5.364768880952397</v>
      </c>
      <c r="CB385" s="38">
        <f>VLOOKUP($A385,'Annual_Prices-Nominal'!$A:$CA,MATCH(CB$3,'Annual_Prices-Nominal'!$A$3:$CA$3,0),0)</f>
        <v>0</v>
      </c>
      <c r="CD385" s="39">
        <f>VLOOKUP($A385,GDP!$A$8:$D$50,3,0)</f>
        <v>2.0386741809127008E-2</v>
      </c>
    </row>
    <row r="386" spans="1:82" ht="14.4" x14ac:dyDescent="0.3">
      <c r="A386" s="23">
        <f t="shared" si="64"/>
        <v>2054</v>
      </c>
      <c r="B386" s="27">
        <f t="shared" si="63"/>
        <v>56554</v>
      </c>
      <c r="C386" s="31">
        <v>53.027709999999999</v>
      </c>
      <c r="D386" s="32">
        <v>51.68694</v>
      </c>
      <c r="E386" s="32">
        <v>56.019930000000002</v>
      </c>
      <c r="F386" s="32">
        <v>55.156300000000002</v>
      </c>
      <c r="G386" s="32">
        <v>57.888770000000001</v>
      </c>
      <c r="H386" s="32">
        <v>55.940300000000001</v>
      </c>
      <c r="I386" s="32">
        <v>47.97</v>
      </c>
      <c r="J386" s="32">
        <v>48.17</v>
      </c>
      <c r="K386" s="32">
        <v>47.47</v>
      </c>
      <c r="L386" s="32">
        <v>48.33</v>
      </c>
      <c r="M386" s="32">
        <v>48.37</v>
      </c>
      <c r="N386" s="32">
        <v>48.74</v>
      </c>
      <c r="P386" s="32">
        <f>VLOOKUP($A386,'Annual_Prices-Nominal'!$A$4:$X$39,MATCH('Forecast-Peak_OffPeak-Nominal'!P$3,'Annual_Prices-Nominal'!$A$3:$X$3,0),FALSE)</f>
        <v>190.26499999999999</v>
      </c>
      <c r="Q386" s="32">
        <f>VLOOKUP($A386,'Annual_Prices-Nominal'!$A$4:$X$39,MATCH('Forecast-Peak_OffPeak-Nominal'!Q$3,'Annual_Prices-Nominal'!$A$3:$X$3,0),FALSE)</f>
        <v>191.87674192880002</v>
      </c>
      <c r="R386" s="32">
        <f>VLOOKUP($A386,'Annual_Prices-Nominal'!$A$4:$X$39,MATCH('Forecast-Peak_OffPeak-Nominal'!R$3,'Annual_Prices-Nominal'!$A$3:$X$3,0),FALSE)</f>
        <v>188.5339807631</v>
      </c>
      <c r="S386" s="32">
        <f>VLOOKUP($A386,'Annual_Prices-Nominal'!$A$4:$X$39,MATCH('Forecast-Peak_OffPeak-Nominal'!S$3,'Annual_Prices-Nominal'!$A$3:$X$3,0),FALSE)</f>
        <v>187.47600248170002</v>
      </c>
      <c r="T386" s="32">
        <f>VLOOKUP($A386,'Annual_Prices-Nominal'!$A$4:$X$39,MATCH('Forecast-Peak_OffPeak-Nominal'!T$3,'Annual_Prices-Nominal'!$A$3:$X$3,0),FALSE)</f>
        <v>72.783538479053078</v>
      </c>
      <c r="U386" s="32">
        <f>VLOOKUP($A386,'Annual_Prices-Nominal'!$A$4:$X$39,MATCH('Forecast-Peak_OffPeak-Nominal'!U$3,'Annual_Prices-Nominal'!$A$3:$X$3,0),FALSE)</f>
        <v>93.383465965699997</v>
      </c>
      <c r="V386" s="32">
        <f>VLOOKUP($A386,'Annual_Prices-Nominal'!$A$4:$X$39,MATCH('Forecast-Peak_OffPeak-Nominal'!V$3,'Annual_Prices-Nominal'!$A$3:$X$3,0),FALSE)</f>
        <v>72.883025700528776</v>
      </c>
      <c r="W386" s="32">
        <f>VLOOKUP($A386,'Annual_Prices-Nominal'!$A$4:$X$39,MATCH('Forecast-Peak_OffPeak-Nominal'!W$3,'Annual_Prices-Nominal'!$A$3:$X$3,0),FALSE)</f>
        <v>32.358378287500003</v>
      </c>
      <c r="X386" s="32">
        <f>VLOOKUP($A386,'Annual_Prices-Nominal'!$A$4:$X$39,MATCH('Forecast-Peak_OffPeak-Nominal'!X$3,'Annual_Prices-Nominal'!$A$3:$X$3,0),FALSE)</f>
        <v>27.777557430800002</v>
      </c>
      <c r="Y386" s="38">
        <f>VLOOKUP($A386,'Annual_Prices-Nominal'!$A$4:$X$39,MATCH('Forecast-Peak_OffPeak-Nominal'!Y$3,'Annual_Prices-Nominal'!$A$3:$X$3,0),FALSE)</f>
        <v>66.762213181701284</v>
      </c>
      <c r="AA386" s="31">
        <v>6.49</v>
      </c>
      <c r="AB386" s="32">
        <v>5.72</v>
      </c>
      <c r="AC386" s="32">
        <v>5.96</v>
      </c>
      <c r="AD386" s="32">
        <v>6.23</v>
      </c>
      <c r="AE386" s="32">
        <v>6.46</v>
      </c>
      <c r="AF386" s="32">
        <v>5.99</v>
      </c>
      <c r="AG386" s="38">
        <f t="shared" si="55"/>
        <v>0.54763317008771961</v>
      </c>
      <c r="AI386" s="32">
        <v>11.498680955581472</v>
      </c>
      <c r="AJ386" s="38">
        <v>7.0447807504813973</v>
      </c>
      <c r="AL386" s="33">
        <v>1.0242663793586977</v>
      </c>
      <c r="AM386" s="33">
        <v>1.28864021110908</v>
      </c>
      <c r="AO386" s="34">
        <f>VLOOKUP($A386,'Annual_Prices-Nominal'!$A$4:$CH$39,MATCH('Forecast-Peak_OffPeak-Nominal'!AO$3,'Annual_Prices-Nominal'!$A$3:$CH$3,0),FALSE)</f>
        <v>2</v>
      </c>
      <c r="AP386" s="35">
        <f>VLOOKUP($A386,'Annual_Prices-Nominal'!$A$4:$CH$39,MATCH('Forecast-Peak_OffPeak-Nominal'!AP$3,'Annual_Prices-Nominal'!$A$3:$CH$3,0),FALSE)</f>
        <v>2</v>
      </c>
      <c r="AQ386" s="36">
        <f>IF(AND(MONTH($B386)&gt;=5,MONTH($B386)&lt;=9),VLOOKUP($A386,'Annual_Prices-Nominal'!$A$1:$AQ$39,MATCH('Forecast-Peak_OffPeak-Nominal'!AQ$2,'Annual_Prices-Nominal'!$A$2:$AQ$2,0),FALSE),0)</f>
        <v>0</v>
      </c>
      <c r="AR386" s="37">
        <f>IF(AND(MONTH($B386)&gt;=5,MONTH($B386)&lt;=9),VLOOKUP($A386,'Annual_Prices-Nominal'!$A$1:$AQ$39,MATCH('Forecast-Peak_OffPeak-Nominal'!AR$2,'Annual_Prices-Nominal'!$A$2:$AQ$2,0),FALSE),0)</f>
        <v>0</v>
      </c>
      <c r="AT386" s="83">
        <f>VLOOKUP($A386,'Annual_Prices-Nominal'!$A$4:$CH$39,MATCH('Forecast-Peak_OffPeak-Nominal'!AT$3,'Annual_Prices-Nominal'!$A$3:$CH$3,0),FALSE)</f>
        <v>52.62</v>
      </c>
      <c r="AU386" s="38">
        <f>VLOOKUP($A386,'Annual_Prices-Nominal'!$A$4:$CH$39,MATCH('Forecast-Peak_OffPeak-Nominal'!AU$3,'Annual_Prices-Nominal'!$A$3:$CH$3,0),FALSE)</f>
        <v>52.62</v>
      </c>
      <c r="AV386" s="38">
        <f>VLOOKUP($A386,'Annual_Prices-Nominal'!$A$4:$CH$39,MATCH('Forecast-Peak_OffPeak-Nominal'!AV$3,'Annual_Prices-Nominal'!$A$3:$CH$3,0),FALSE)</f>
        <v>0</v>
      </c>
      <c r="AX386" s="31">
        <f t="shared" si="57"/>
        <v>9.2705786713286713</v>
      </c>
      <c r="AY386" s="32">
        <f t="shared" si="58"/>
        <v>9.352242070116862</v>
      </c>
      <c r="AZ386" s="32">
        <f t="shared" si="59"/>
        <v>9.6642353923205349</v>
      </c>
      <c r="BA386" s="32">
        <f t="shared" si="60"/>
        <v>7.4256965944272446</v>
      </c>
      <c r="BB386" s="32">
        <f t="shared" si="61"/>
        <v>7.348297213622291</v>
      </c>
      <c r="BC386" s="38">
        <f t="shared" si="62"/>
        <v>7.7640449438202239</v>
      </c>
      <c r="BE386" s="60">
        <v>323.20421650342871</v>
      </c>
      <c r="BF386" s="38">
        <v>429.37844703729604</v>
      </c>
      <c r="BH386" s="31">
        <f>VLOOKUP($A386,'Annual_Prices-Nominal'!$A:$CA,MATCH(BH$3,'Annual_Prices-Nominal'!$A$3:$CA$3,0),0)</f>
        <v>48</v>
      </c>
      <c r="BI386" s="31">
        <f>VLOOKUP($A386,'Annual_Prices-Nominal'!$A:$CA,MATCH(BI$3,'Annual_Prices-Nominal'!$A$3:$CA$3,0),0)</f>
        <v>0</v>
      </c>
      <c r="BJ386" s="32">
        <f>VLOOKUP($A386,'Annual_Prices-Nominal'!$A:$CA,MATCH(BJ$3,'Annual_Prices-Nominal'!$A$3:$CA$3,0),0)</f>
        <v>0</v>
      </c>
      <c r="BK386" s="32">
        <f>VLOOKUP($A386,'Annual_Prices-Nominal'!$A:$CA,MATCH(BK$3,'Annual_Prices-Nominal'!$A$3:$CA$3,0),0)</f>
        <v>17.879166666666606</v>
      </c>
      <c r="BL386" s="32">
        <f>VLOOKUP($A386,'Annual_Prices-Nominal'!$A:$CA,MATCH(BL$3,'Annual_Prices-Nominal'!$A$3:$CA$3,0),0)</f>
        <v>17.879166666666606</v>
      </c>
      <c r="BM386" s="32">
        <f>VLOOKUP($A386,'Annual_Prices-Nominal'!$A:$CA,MATCH(BM$3,'Annual_Prices-Nominal'!$A$3:$CA$3,0),0)</f>
        <v>5.3529761904761699</v>
      </c>
      <c r="BN386" s="32">
        <f>VLOOKUP($A386,'Annual_Prices-Nominal'!$A:$CA,MATCH(BN$3,'Annual_Prices-Nominal'!$A$3:$CA$3,0),0)</f>
        <v>5.3529761904761699</v>
      </c>
      <c r="BO386" s="32">
        <f>VLOOKUP($A386,'Annual_Prices-Nominal'!$A:$CA,MATCH(BO$3,'Annual_Prices-Nominal'!$A$3:$CA$3,0),0)</f>
        <v>5.3529761904761699</v>
      </c>
      <c r="BP386" s="32">
        <f>VLOOKUP($A386,'Annual_Prices-Nominal'!$A:$CA,MATCH(BP$3,'Annual_Prices-Nominal'!$A$3:$CA$3,0),0)</f>
        <v>5.3529761904761699</v>
      </c>
      <c r="BQ386" s="32">
        <f>VLOOKUP($A386,'Annual_Prices-Nominal'!$A:$CA,MATCH(BQ$3,'Annual_Prices-Nominal'!$A$3:$CA$3,0),0)</f>
        <v>17.879166666666606</v>
      </c>
      <c r="BR386" s="32">
        <f>VLOOKUP($A386,'Annual_Prices-Nominal'!$A:$CA,MATCH(BR$3,'Annual_Prices-Nominal'!$A$3:$CA$3,0),0)</f>
        <v>28.620833333333394</v>
      </c>
      <c r="BS386" s="32">
        <f>VLOOKUP($A386,'Annual_Prices-Nominal'!$A:$CA,MATCH(BS$3,'Annual_Prices-Nominal'!$A$3:$CA$3,0),0)</f>
        <v>26.811666666666611</v>
      </c>
      <c r="BT386" s="32">
        <f>VLOOKUP($A386,'Annual_Prices-Nominal'!$A:$CA,MATCH(BT$3,'Annual_Prices-Nominal'!$A$3:$CA$3,0),0)</f>
        <v>21.458690476190441</v>
      </c>
      <c r="BU386" s="32">
        <f>VLOOKUP($A386,'Annual_Prices-Nominal'!$A:$CA,MATCH(BU$3,'Annual_Prices-Nominal'!$A$3:$CA$3,0),0)</f>
        <v>21.458690476190441</v>
      </c>
      <c r="BV386" s="32">
        <f>VLOOKUP($A386,'Annual_Prices-Nominal'!$A:$CA,MATCH(BV$3,'Annual_Prices-Nominal'!$A$3:$CA$3,0),0)</f>
        <v>21.458690476190441</v>
      </c>
      <c r="BW386" s="32">
        <f>VLOOKUP($A386,'Annual_Prices-Nominal'!$A:$CA,MATCH(BW$3,'Annual_Prices-Nominal'!$A$3:$CA$3,0),0)</f>
        <v>22.029999999999745</v>
      </c>
      <c r="BX386" s="32">
        <f>VLOOKUP($A386,'Annual_Prices-Nominal'!$A:$CA,MATCH(BX$3,'Annual_Prices-Nominal'!$A$3:$CA$3,0),0)</f>
        <v>0</v>
      </c>
      <c r="BY386" s="32">
        <f>VLOOKUP($A386,'Annual_Prices-Nominal'!$A:$CA,MATCH(BY$3,'Annual_Prices-Nominal'!$A$3:$CA$3,0),0)</f>
        <v>5.3529761904761699</v>
      </c>
      <c r="BZ386" s="32">
        <f>VLOOKUP($A386,'Annual_Prices-Nominal'!$A:$CA,MATCH(BZ$3,'Annual_Prices-Nominal'!$A$3:$CA$3,0),0)</f>
        <v>5.3529761904761699</v>
      </c>
      <c r="CA386" s="32">
        <f>VLOOKUP($A386,'Annual_Prices-Nominal'!$A:$CA,MATCH(CA$3,'Annual_Prices-Nominal'!$A$3:$CA$3,0),0)</f>
        <v>5.364768880952397</v>
      </c>
      <c r="CB386" s="38">
        <f>VLOOKUP($A386,'Annual_Prices-Nominal'!$A:$CA,MATCH(CB$3,'Annual_Prices-Nominal'!$A$3:$CA$3,0),0)</f>
        <v>0</v>
      </c>
      <c r="CD386" s="39">
        <f>VLOOKUP($A386,GDP!$A$8:$D$50,3,0)</f>
        <v>2.0386741809127008E-2</v>
      </c>
    </row>
    <row r="387" spans="1:82" ht="14.4" x14ac:dyDescent="0.3">
      <c r="A387" s="23">
        <f t="shared" si="64"/>
        <v>2054</v>
      </c>
      <c r="B387" s="27">
        <f t="shared" si="63"/>
        <v>56584</v>
      </c>
      <c r="C387" s="31">
        <v>61.962380000000003</v>
      </c>
      <c r="D387" s="32">
        <v>58.960459999999998</v>
      </c>
      <c r="E387" s="32">
        <v>64.669309999999996</v>
      </c>
      <c r="F387" s="32">
        <v>64.011979999999994</v>
      </c>
      <c r="G387" s="32">
        <v>66.998149999999995</v>
      </c>
      <c r="H387" s="32">
        <v>64.409499999999994</v>
      </c>
      <c r="I387" s="32">
        <v>50.97</v>
      </c>
      <c r="J387" s="32">
        <v>51.94</v>
      </c>
      <c r="K387" s="32">
        <v>50.72</v>
      </c>
      <c r="L387" s="32">
        <v>52.03</v>
      </c>
      <c r="M387" s="32">
        <v>50.81</v>
      </c>
      <c r="N387" s="32">
        <v>52.09</v>
      </c>
      <c r="P387" s="32">
        <f>VLOOKUP($A387,'Annual_Prices-Nominal'!$A$4:$X$39,MATCH('Forecast-Peak_OffPeak-Nominal'!P$3,'Annual_Prices-Nominal'!$A$3:$X$3,0),FALSE)</f>
        <v>190.26499999999999</v>
      </c>
      <c r="Q387" s="32">
        <f>VLOOKUP($A387,'Annual_Prices-Nominal'!$A$4:$X$39,MATCH('Forecast-Peak_OffPeak-Nominal'!Q$3,'Annual_Prices-Nominal'!$A$3:$X$3,0),FALSE)</f>
        <v>191.87674192880002</v>
      </c>
      <c r="R387" s="32">
        <f>VLOOKUP($A387,'Annual_Prices-Nominal'!$A$4:$X$39,MATCH('Forecast-Peak_OffPeak-Nominal'!R$3,'Annual_Prices-Nominal'!$A$3:$X$3,0),FALSE)</f>
        <v>188.5339807631</v>
      </c>
      <c r="S387" s="32">
        <f>VLOOKUP($A387,'Annual_Prices-Nominal'!$A$4:$X$39,MATCH('Forecast-Peak_OffPeak-Nominal'!S$3,'Annual_Prices-Nominal'!$A$3:$X$3,0),FALSE)</f>
        <v>187.47600248170002</v>
      </c>
      <c r="T387" s="32">
        <f>VLOOKUP($A387,'Annual_Prices-Nominal'!$A$4:$X$39,MATCH('Forecast-Peak_OffPeak-Nominal'!T$3,'Annual_Prices-Nominal'!$A$3:$X$3,0),FALSE)</f>
        <v>72.783538479053078</v>
      </c>
      <c r="U387" s="32">
        <f>VLOOKUP($A387,'Annual_Prices-Nominal'!$A$4:$X$39,MATCH('Forecast-Peak_OffPeak-Nominal'!U$3,'Annual_Prices-Nominal'!$A$3:$X$3,0),FALSE)</f>
        <v>93.383465965699997</v>
      </c>
      <c r="V387" s="32">
        <f>VLOOKUP($A387,'Annual_Prices-Nominal'!$A$4:$X$39,MATCH('Forecast-Peak_OffPeak-Nominal'!V$3,'Annual_Prices-Nominal'!$A$3:$X$3,0),FALSE)</f>
        <v>72.883025700528776</v>
      </c>
      <c r="W387" s="32">
        <f>VLOOKUP($A387,'Annual_Prices-Nominal'!$A$4:$X$39,MATCH('Forecast-Peak_OffPeak-Nominal'!W$3,'Annual_Prices-Nominal'!$A$3:$X$3,0),FALSE)</f>
        <v>32.358378287500003</v>
      </c>
      <c r="X387" s="32">
        <f>VLOOKUP($A387,'Annual_Prices-Nominal'!$A$4:$X$39,MATCH('Forecast-Peak_OffPeak-Nominal'!X$3,'Annual_Prices-Nominal'!$A$3:$X$3,0),FALSE)</f>
        <v>27.777557430800002</v>
      </c>
      <c r="Y387" s="38">
        <f>VLOOKUP($A387,'Annual_Prices-Nominal'!$A$4:$X$39,MATCH('Forecast-Peak_OffPeak-Nominal'!Y$3,'Annual_Prices-Nominal'!$A$3:$X$3,0),FALSE)</f>
        <v>66.762213181701284</v>
      </c>
      <c r="AA387" s="31">
        <v>7</v>
      </c>
      <c r="AB387" s="32">
        <v>6.6</v>
      </c>
      <c r="AC387" s="32">
        <v>6.32</v>
      </c>
      <c r="AD387" s="32">
        <v>7.13</v>
      </c>
      <c r="AE387" s="32">
        <v>6.97</v>
      </c>
      <c r="AF387" s="32">
        <v>6.8</v>
      </c>
      <c r="AG387" s="38">
        <f t="shared" si="55"/>
        <v>0.54763317008771961</v>
      </c>
      <c r="AI387" s="32">
        <v>12.005845084209442</v>
      </c>
      <c r="AJ387" s="38">
        <v>7.5519448791093673</v>
      </c>
      <c r="AL387" s="33">
        <v>1.0013754345738013</v>
      </c>
      <c r="AM387" s="33">
        <v>1.2657492663241836</v>
      </c>
      <c r="AO387" s="34">
        <f>VLOOKUP($A387,'Annual_Prices-Nominal'!$A$4:$CH$39,MATCH('Forecast-Peak_OffPeak-Nominal'!AO$3,'Annual_Prices-Nominal'!$A$3:$CH$3,0),FALSE)</f>
        <v>2</v>
      </c>
      <c r="AP387" s="35">
        <f>VLOOKUP($A387,'Annual_Prices-Nominal'!$A$4:$CH$39,MATCH('Forecast-Peak_OffPeak-Nominal'!AP$3,'Annual_Prices-Nominal'!$A$3:$CH$3,0),FALSE)</f>
        <v>2</v>
      </c>
      <c r="AQ387" s="36">
        <f>IF(AND(MONTH($B387)&gt;=5,MONTH($B387)&lt;=9),VLOOKUP($A387,'Annual_Prices-Nominal'!$A$1:$AQ$39,MATCH('Forecast-Peak_OffPeak-Nominal'!AQ$2,'Annual_Prices-Nominal'!$A$2:$AQ$2,0),FALSE),0)</f>
        <v>0</v>
      </c>
      <c r="AR387" s="37">
        <f>IF(AND(MONTH($B387)&gt;=5,MONTH($B387)&lt;=9),VLOOKUP($A387,'Annual_Prices-Nominal'!$A$1:$AQ$39,MATCH('Forecast-Peak_OffPeak-Nominal'!AR$2,'Annual_Prices-Nominal'!$A$2:$AQ$2,0),FALSE),0)</f>
        <v>0</v>
      </c>
      <c r="AT387" s="83">
        <f>VLOOKUP($A387,'Annual_Prices-Nominal'!$A$4:$CH$39,MATCH('Forecast-Peak_OffPeak-Nominal'!AT$3,'Annual_Prices-Nominal'!$A$3:$CH$3,0),FALSE)</f>
        <v>52.62</v>
      </c>
      <c r="AU387" s="38">
        <f>VLOOKUP($A387,'Annual_Prices-Nominal'!$A$4:$CH$39,MATCH('Forecast-Peak_OffPeak-Nominal'!AU$3,'Annual_Prices-Nominal'!$A$3:$CH$3,0),FALSE)</f>
        <v>52.62</v>
      </c>
      <c r="AV387" s="38">
        <f>VLOOKUP($A387,'Annual_Prices-Nominal'!$A$4:$CH$39,MATCH('Forecast-Peak_OffPeak-Nominal'!AV$3,'Annual_Prices-Nominal'!$A$3:$CH$3,0),FALSE)</f>
        <v>0</v>
      </c>
      <c r="AX387" s="31">
        <f t="shared" si="57"/>
        <v>9.3882393939393953</v>
      </c>
      <c r="AY387" s="32">
        <f t="shared" si="58"/>
        <v>9.5101926470588225</v>
      </c>
      <c r="AZ387" s="32">
        <f t="shared" si="59"/>
        <v>9.8526691176470589</v>
      </c>
      <c r="BA387" s="32">
        <f t="shared" si="60"/>
        <v>7.3127690100430414</v>
      </c>
      <c r="BB387" s="32">
        <f t="shared" si="61"/>
        <v>7.2769010043041611</v>
      </c>
      <c r="BC387" s="38">
        <f t="shared" si="62"/>
        <v>7.1262272089761574</v>
      </c>
      <c r="BE387" s="60">
        <v>323.20421650342871</v>
      </c>
      <c r="BF387" s="38">
        <v>429.37844703729604</v>
      </c>
      <c r="BH387" s="31">
        <f>VLOOKUP($A387,'Annual_Prices-Nominal'!$A:$CA,MATCH(BH$3,'Annual_Prices-Nominal'!$A$3:$CA$3,0),0)</f>
        <v>48</v>
      </c>
      <c r="BI387" s="31">
        <f>VLOOKUP($A387,'Annual_Prices-Nominal'!$A:$CA,MATCH(BI$3,'Annual_Prices-Nominal'!$A$3:$CA$3,0),0)</f>
        <v>0</v>
      </c>
      <c r="BJ387" s="32">
        <f>VLOOKUP($A387,'Annual_Prices-Nominal'!$A:$CA,MATCH(BJ$3,'Annual_Prices-Nominal'!$A$3:$CA$3,0),0)</f>
        <v>0</v>
      </c>
      <c r="BK387" s="32">
        <f>VLOOKUP($A387,'Annual_Prices-Nominal'!$A:$CA,MATCH(BK$3,'Annual_Prices-Nominal'!$A$3:$CA$3,0),0)</f>
        <v>17.879166666666606</v>
      </c>
      <c r="BL387" s="32">
        <f>VLOOKUP($A387,'Annual_Prices-Nominal'!$A:$CA,MATCH(BL$3,'Annual_Prices-Nominal'!$A$3:$CA$3,0),0)</f>
        <v>17.879166666666606</v>
      </c>
      <c r="BM387" s="32">
        <f>VLOOKUP($A387,'Annual_Prices-Nominal'!$A:$CA,MATCH(BM$3,'Annual_Prices-Nominal'!$A$3:$CA$3,0),0)</f>
        <v>5.3529761904761699</v>
      </c>
      <c r="BN387" s="32">
        <f>VLOOKUP($A387,'Annual_Prices-Nominal'!$A:$CA,MATCH(BN$3,'Annual_Prices-Nominal'!$A$3:$CA$3,0),0)</f>
        <v>5.3529761904761699</v>
      </c>
      <c r="BO387" s="32">
        <f>VLOOKUP($A387,'Annual_Prices-Nominal'!$A:$CA,MATCH(BO$3,'Annual_Prices-Nominal'!$A$3:$CA$3,0),0)</f>
        <v>5.3529761904761699</v>
      </c>
      <c r="BP387" s="32">
        <f>VLOOKUP($A387,'Annual_Prices-Nominal'!$A:$CA,MATCH(BP$3,'Annual_Prices-Nominal'!$A$3:$CA$3,0),0)</f>
        <v>5.3529761904761699</v>
      </c>
      <c r="BQ387" s="32">
        <f>VLOOKUP($A387,'Annual_Prices-Nominal'!$A:$CA,MATCH(BQ$3,'Annual_Prices-Nominal'!$A$3:$CA$3,0),0)</f>
        <v>17.879166666666606</v>
      </c>
      <c r="BR387" s="32">
        <f>VLOOKUP($A387,'Annual_Prices-Nominal'!$A:$CA,MATCH(BR$3,'Annual_Prices-Nominal'!$A$3:$CA$3,0),0)</f>
        <v>28.620833333333394</v>
      </c>
      <c r="BS387" s="32">
        <f>VLOOKUP($A387,'Annual_Prices-Nominal'!$A:$CA,MATCH(BS$3,'Annual_Prices-Nominal'!$A$3:$CA$3,0),0)</f>
        <v>26.811666666666611</v>
      </c>
      <c r="BT387" s="32">
        <f>VLOOKUP($A387,'Annual_Prices-Nominal'!$A:$CA,MATCH(BT$3,'Annual_Prices-Nominal'!$A$3:$CA$3,0),0)</f>
        <v>21.458690476190441</v>
      </c>
      <c r="BU387" s="32">
        <f>VLOOKUP($A387,'Annual_Prices-Nominal'!$A:$CA,MATCH(BU$3,'Annual_Prices-Nominal'!$A$3:$CA$3,0),0)</f>
        <v>21.458690476190441</v>
      </c>
      <c r="BV387" s="32">
        <f>VLOOKUP($A387,'Annual_Prices-Nominal'!$A:$CA,MATCH(BV$3,'Annual_Prices-Nominal'!$A$3:$CA$3,0),0)</f>
        <v>21.458690476190441</v>
      </c>
      <c r="BW387" s="32">
        <f>VLOOKUP($A387,'Annual_Prices-Nominal'!$A:$CA,MATCH(BW$3,'Annual_Prices-Nominal'!$A$3:$CA$3,0),0)</f>
        <v>22.029999999999745</v>
      </c>
      <c r="BX387" s="32">
        <f>VLOOKUP($A387,'Annual_Prices-Nominal'!$A:$CA,MATCH(BX$3,'Annual_Prices-Nominal'!$A$3:$CA$3,0),0)</f>
        <v>0</v>
      </c>
      <c r="BY387" s="32">
        <f>VLOOKUP($A387,'Annual_Prices-Nominal'!$A:$CA,MATCH(BY$3,'Annual_Prices-Nominal'!$A$3:$CA$3,0),0)</f>
        <v>5.3529761904761699</v>
      </c>
      <c r="BZ387" s="32">
        <f>VLOOKUP($A387,'Annual_Prices-Nominal'!$A:$CA,MATCH(BZ$3,'Annual_Prices-Nominal'!$A$3:$CA$3,0),0)</f>
        <v>5.3529761904761699</v>
      </c>
      <c r="CA387" s="32">
        <f>VLOOKUP($A387,'Annual_Prices-Nominal'!$A:$CA,MATCH(CA$3,'Annual_Prices-Nominal'!$A$3:$CA$3,0),0)</f>
        <v>5.364768880952397</v>
      </c>
      <c r="CB387" s="38">
        <f>VLOOKUP($A387,'Annual_Prices-Nominal'!$A:$CA,MATCH(CB$3,'Annual_Prices-Nominal'!$A$3:$CA$3,0),0)</f>
        <v>0</v>
      </c>
      <c r="CD387" s="39">
        <f>VLOOKUP($A387,GDP!$A$8:$D$50,3,0)</f>
        <v>2.0386741809127008E-2</v>
      </c>
    </row>
    <row r="388" spans="1:82" ht="14.4" x14ac:dyDescent="0.3">
      <c r="A388" s="23">
        <f t="shared" si="64"/>
        <v>2055</v>
      </c>
      <c r="B388" s="27">
        <f t="shared" si="63"/>
        <v>56615</v>
      </c>
      <c r="C388" s="31">
        <v>62.929659999999998</v>
      </c>
      <c r="D388" s="32">
        <v>60.647210000000001</v>
      </c>
      <c r="E388" s="32">
        <v>68.855329999999995</v>
      </c>
      <c r="F388" s="32">
        <v>61.221789999999999</v>
      </c>
      <c r="G388" s="32">
        <v>71.547820000000002</v>
      </c>
      <c r="H388" s="32">
        <v>61.534840000000003</v>
      </c>
      <c r="I388" s="32">
        <v>50.84</v>
      </c>
      <c r="J388" s="32">
        <v>50.63</v>
      </c>
      <c r="K388" s="32">
        <v>50.16</v>
      </c>
      <c r="L388" s="32">
        <v>50.01</v>
      </c>
      <c r="M388" s="32">
        <v>50.89</v>
      </c>
      <c r="N388" s="32">
        <v>50.38</v>
      </c>
      <c r="P388" s="32">
        <f>VLOOKUP($A388,'Annual_Prices-Nominal'!$A$4:$X$39,MATCH('Forecast-Peak_OffPeak-Nominal'!P$3,'Annual_Prices-Nominal'!$A$3:$X$3,0),FALSE)</f>
        <v>195.97300000000001</v>
      </c>
      <c r="Q388" s="32">
        <f>VLOOKUP($A388,'Annual_Prices-Nominal'!$A$4:$X$39,MATCH('Forecast-Peak_OffPeak-Nominal'!Q$3,'Annual_Prices-Nominal'!$A$3:$X$3,0),FALSE)</f>
        <v>197.63304418666402</v>
      </c>
      <c r="R388" s="32">
        <f>VLOOKUP($A388,'Annual_Prices-Nominal'!$A$4:$X$39,MATCH('Forecast-Peak_OffPeak-Nominal'!R$3,'Annual_Prices-Nominal'!$A$3:$X$3,0),FALSE)</f>
        <v>194.190000185993</v>
      </c>
      <c r="S388" s="32">
        <f>VLOOKUP($A388,'Annual_Prices-Nominal'!$A$4:$X$39,MATCH('Forecast-Peak_OffPeak-Nominal'!S$3,'Annual_Prices-Nominal'!$A$3:$X$3,0),FALSE)</f>
        <v>193.10028255615103</v>
      </c>
      <c r="T388" s="32">
        <f>VLOOKUP($A388,'Annual_Prices-Nominal'!$A$4:$X$39,MATCH('Forecast-Peak_OffPeak-Nominal'!T$3,'Annual_Prices-Nominal'!$A$3:$X$3,0),FALSE)</f>
        <v>74.967044633424678</v>
      </c>
      <c r="U388" s="32">
        <f>VLOOKUP($A388,'Annual_Prices-Nominal'!$A$4:$X$39,MATCH('Forecast-Peak_OffPeak-Nominal'!U$3,'Annual_Prices-Nominal'!$A$3:$X$3,0),FALSE)</f>
        <v>96.184969944670996</v>
      </c>
      <c r="V388" s="32">
        <f>VLOOKUP($A388,'Annual_Prices-Nominal'!$A$4:$X$39,MATCH('Forecast-Peak_OffPeak-Nominal'!V$3,'Annual_Prices-Nominal'!$A$3:$X$3,0),FALSE)</f>
        <v>75.069516471544645</v>
      </c>
      <c r="W388" s="32">
        <f>VLOOKUP($A388,'Annual_Prices-Nominal'!$A$4:$X$39,MATCH('Forecast-Peak_OffPeak-Nominal'!W$3,'Annual_Prices-Nominal'!$A$3:$X$3,0),FALSE)</f>
        <v>33.329129636125003</v>
      </c>
      <c r="X388" s="32">
        <f>VLOOKUP($A388,'Annual_Prices-Nominal'!$A$4:$X$39,MATCH('Forecast-Peak_OffPeak-Nominal'!X$3,'Annual_Prices-Nominal'!$A$3:$X$3,0),FALSE)</f>
        <v>28.610884153724001</v>
      </c>
      <c r="Y388" s="38">
        <f>VLOOKUP($A388,'Annual_Prices-Nominal'!$A$4:$X$39,MATCH('Forecast-Peak_OffPeak-Nominal'!Y$3,'Annual_Prices-Nominal'!$A$3:$X$3,0),FALSE)</f>
        <v>68.765079577152321</v>
      </c>
      <c r="AA388" s="31">
        <v>6.86</v>
      </c>
      <c r="AB388" s="32">
        <v>6.45</v>
      </c>
      <c r="AC388" s="32">
        <v>6.13</v>
      </c>
      <c r="AD388" s="32">
        <v>6.97</v>
      </c>
      <c r="AE388" s="32">
        <v>6.83</v>
      </c>
      <c r="AF388" s="32">
        <v>6.69</v>
      </c>
      <c r="AG388" s="38">
        <f t="shared" si="55"/>
        <v>0.55763317008771962</v>
      </c>
      <c r="AI388" s="32">
        <v>11.842365208370804</v>
      </c>
      <c r="AJ388" s="38">
        <v>7.4036811323029879</v>
      </c>
      <c r="AL388" s="33">
        <v>1.0456346175944384</v>
      </c>
      <c r="AM388" s="33">
        <v>1.3136793988189348</v>
      </c>
      <c r="AO388" s="34">
        <f>VLOOKUP($A388,'Annual_Prices-Nominal'!$A$4:$CH$39,MATCH('Forecast-Peak_OffPeak-Nominal'!AO$3,'Annual_Prices-Nominal'!$A$3:$CH$3,0),FALSE)</f>
        <v>2</v>
      </c>
      <c r="AP388" s="35">
        <f>VLOOKUP($A388,'Annual_Prices-Nominal'!$A$4:$CH$39,MATCH('Forecast-Peak_OffPeak-Nominal'!AP$3,'Annual_Prices-Nominal'!$A$3:$CH$3,0),FALSE)</f>
        <v>2</v>
      </c>
      <c r="AQ388" s="36">
        <f>IF(AND(MONTH($B388)&gt;=5,MONTH($B388)&lt;=9),VLOOKUP($A388,'Annual_Prices-Nominal'!$A$1:$AQ$39,MATCH('Forecast-Peak_OffPeak-Nominal'!AQ$2,'Annual_Prices-Nominal'!$A$2:$AQ$2,0),FALSE),0)</f>
        <v>0</v>
      </c>
      <c r="AR388" s="37">
        <f>IF(AND(MONTH($B388)&gt;=5,MONTH($B388)&lt;=9),VLOOKUP($A388,'Annual_Prices-Nominal'!$A$1:$AQ$39,MATCH('Forecast-Peak_OffPeak-Nominal'!AR$2,'Annual_Prices-Nominal'!$A$2:$AQ$2,0),FALSE),0)</f>
        <v>0</v>
      </c>
      <c r="AT388" s="83">
        <f>VLOOKUP($A388,'Annual_Prices-Nominal'!$A$4:$CH$39,MATCH('Forecast-Peak_OffPeak-Nominal'!AT$3,'Annual_Prices-Nominal'!$A$3:$CH$3,0),FALSE)</f>
        <v>55.15</v>
      </c>
      <c r="AU388" s="38">
        <f>VLOOKUP($A388,'Annual_Prices-Nominal'!$A$4:$CH$39,MATCH('Forecast-Peak_OffPeak-Nominal'!AU$3,'Annual_Prices-Nominal'!$A$3:$CH$3,0),FALSE)</f>
        <v>55.15</v>
      </c>
      <c r="AV388" s="38">
        <f>VLOOKUP($A388,'Annual_Prices-Nominal'!$A$4:$CH$39,MATCH('Forecast-Peak_OffPeak-Nominal'!AV$3,'Annual_Prices-Nominal'!$A$3:$CH$3,0),FALSE)</f>
        <v>0</v>
      </c>
      <c r="AX388" s="31">
        <f t="shared" si="57"/>
        <v>9.7565364341085274</v>
      </c>
      <c r="AY388" s="32">
        <f t="shared" si="58"/>
        <v>10.292276532137517</v>
      </c>
      <c r="AZ388" s="32">
        <f t="shared" si="59"/>
        <v>10.694741405082212</v>
      </c>
      <c r="BA388" s="32">
        <f t="shared" si="60"/>
        <v>7.4436310395314793</v>
      </c>
      <c r="BB388" s="32">
        <f t="shared" si="61"/>
        <v>7.3440702781844793</v>
      </c>
      <c r="BC388" s="38">
        <f t="shared" si="62"/>
        <v>7.3012912482066001</v>
      </c>
      <c r="BE388" s="60">
        <v>329.64682547027445</v>
      </c>
      <c r="BF388" s="38">
        <v>437.93748584867069</v>
      </c>
      <c r="BH388" s="31">
        <f>VLOOKUP($A388,'Annual_Prices-Nominal'!$A:$CA,MATCH(BH$3,'Annual_Prices-Nominal'!$A$3:$CA$3,0),0)</f>
        <v>49</v>
      </c>
      <c r="BI388" s="31">
        <f>VLOOKUP($A388,'Annual_Prices-Nominal'!$A:$CA,MATCH(BI$3,'Annual_Prices-Nominal'!$A$3:$CA$3,0),0)</f>
        <v>0</v>
      </c>
      <c r="BJ388" s="32">
        <f>VLOOKUP($A388,'Annual_Prices-Nominal'!$A:$CA,MATCH(BJ$3,'Annual_Prices-Nominal'!$A$3:$CA$3,0),0)</f>
        <v>0</v>
      </c>
      <c r="BK388" s="32">
        <f>VLOOKUP($A388,'Annual_Prices-Nominal'!$A:$CA,MATCH(BK$3,'Annual_Prices-Nominal'!$A$3:$CA$3,0),0)</f>
        <v>18.149999999999977</v>
      </c>
      <c r="BL388" s="32">
        <f>VLOOKUP($A388,'Annual_Prices-Nominal'!$A:$CA,MATCH(BL$3,'Annual_Prices-Nominal'!$A$3:$CA$3,0),0)</f>
        <v>18.149999999999977</v>
      </c>
      <c r="BM388" s="32">
        <f>VLOOKUP($A388,'Annual_Prices-Nominal'!$A:$CA,MATCH(BM$3,'Annual_Prices-Nominal'!$A$3:$CA$3,0),0)</f>
        <v>5.4335714285714118</v>
      </c>
      <c r="BN388" s="32">
        <f>VLOOKUP($A388,'Annual_Prices-Nominal'!$A:$CA,MATCH(BN$3,'Annual_Prices-Nominal'!$A$3:$CA$3,0),0)</f>
        <v>5.4335714285714118</v>
      </c>
      <c r="BO388" s="32">
        <f>VLOOKUP($A388,'Annual_Prices-Nominal'!$A:$CA,MATCH(BO$3,'Annual_Prices-Nominal'!$A$3:$CA$3,0),0)</f>
        <v>5.4335714285714118</v>
      </c>
      <c r="BP388" s="32">
        <f>VLOOKUP($A388,'Annual_Prices-Nominal'!$A:$CA,MATCH(BP$3,'Annual_Prices-Nominal'!$A$3:$CA$3,0),0)</f>
        <v>5.4335714285714118</v>
      </c>
      <c r="BQ388" s="32">
        <f>VLOOKUP($A388,'Annual_Prices-Nominal'!$A:$CA,MATCH(BQ$3,'Annual_Prices-Nominal'!$A$3:$CA$3,0),0)</f>
        <v>18.149999999999977</v>
      </c>
      <c r="BR388" s="32">
        <f>VLOOKUP($A388,'Annual_Prices-Nominal'!$A:$CA,MATCH(BR$3,'Annual_Prices-Nominal'!$A$3:$CA$3,0),0)</f>
        <v>29.055000000000064</v>
      </c>
      <c r="BS388" s="32">
        <f>VLOOKUP($A388,'Annual_Prices-Nominal'!$A:$CA,MATCH(BS$3,'Annual_Prices-Nominal'!$A$3:$CA$3,0),0)</f>
        <v>27.217499999999973</v>
      </c>
      <c r="BT388" s="32">
        <f>VLOOKUP($A388,'Annual_Prices-Nominal'!$A:$CA,MATCH(BT$3,'Annual_Prices-Nominal'!$A$3:$CA$3,0),0)</f>
        <v>21.783928571428532</v>
      </c>
      <c r="BU388" s="32">
        <f>VLOOKUP($A388,'Annual_Prices-Nominal'!$A:$CA,MATCH(BU$3,'Annual_Prices-Nominal'!$A$3:$CA$3,0),0)</f>
        <v>21.783928571428532</v>
      </c>
      <c r="BV388" s="32">
        <f>VLOOKUP($A388,'Annual_Prices-Nominal'!$A:$CA,MATCH(BV$3,'Annual_Prices-Nominal'!$A$3:$CA$3,0),0)</f>
        <v>21.783928571428532</v>
      </c>
      <c r="BW388" s="32">
        <f>VLOOKUP($A388,'Annual_Prices-Nominal'!$A:$CA,MATCH(BW$3,'Annual_Prices-Nominal'!$A$3:$CA$3,0),0)</f>
        <v>22.544999999999845</v>
      </c>
      <c r="BX388" s="32">
        <f>VLOOKUP($A388,'Annual_Prices-Nominal'!$A:$CA,MATCH(BX$3,'Annual_Prices-Nominal'!$A$3:$CA$3,0),0)</f>
        <v>0</v>
      </c>
      <c r="BY388" s="32">
        <f>VLOOKUP($A388,'Annual_Prices-Nominal'!$A:$CA,MATCH(BY$3,'Annual_Prices-Nominal'!$A$3:$CA$3,0),0)</f>
        <v>5.4335714285714118</v>
      </c>
      <c r="BZ388" s="32">
        <f>VLOOKUP($A388,'Annual_Prices-Nominal'!$A:$CA,MATCH(BZ$3,'Annual_Prices-Nominal'!$A$3:$CA$3,0),0)</f>
        <v>5.4335714285714118</v>
      </c>
      <c r="CA388" s="32">
        <f>VLOOKUP($A388,'Annual_Prices-Nominal'!$A:$CA,MATCH(CA$3,'Annual_Prices-Nominal'!$A$3:$CA$3,0),0)</f>
        <v>5.4503011071428773</v>
      </c>
      <c r="CB388" s="38">
        <f>VLOOKUP($A388,'Annual_Prices-Nominal'!$A:$CA,MATCH(CB$3,'Annual_Prices-Nominal'!$A$3:$CA$3,0),0)</f>
        <v>0</v>
      </c>
      <c r="CD388" s="39">
        <f>VLOOKUP($A388,GDP!$A$8:$D$50,3,0)</f>
        <v>1.9933554817275677E-2</v>
      </c>
    </row>
    <row r="389" spans="1:82" ht="14.4" x14ac:dyDescent="0.3">
      <c r="A389" s="23">
        <f t="shared" si="64"/>
        <v>2055</v>
      </c>
      <c r="B389" s="27">
        <f t="shared" si="63"/>
        <v>56646</v>
      </c>
      <c r="C389" s="31">
        <v>55.583480000000002</v>
      </c>
      <c r="D389" s="32">
        <v>55.007399999999997</v>
      </c>
      <c r="E389" s="32">
        <v>58.809399999999997</v>
      </c>
      <c r="F389" s="32">
        <v>57.701149999999998</v>
      </c>
      <c r="G389" s="32">
        <v>59.69173</v>
      </c>
      <c r="H389" s="32">
        <v>58.141820000000003</v>
      </c>
      <c r="I389" s="32">
        <v>48.84</v>
      </c>
      <c r="J389" s="32">
        <v>49.83</v>
      </c>
      <c r="K389" s="32">
        <v>47.84</v>
      </c>
      <c r="L389" s="32">
        <v>49.52</v>
      </c>
      <c r="M389" s="32">
        <v>48.92</v>
      </c>
      <c r="N389" s="32">
        <v>49.78</v>
      </c>
      <c r="P389" s="32">
        <f>VLOOKUP($A389,'Annual_Prices-Nominal'!$A$4:$X$39,MATCH('Forecast-Peak_OffPeak-Nominal'!P$3,'Annual_Prices-Nominal'!$A$3:$X$3,0),FALSE)</f>
        <v>195.97300000000001</v>
      </c>
      <c r="Q389" s="32">
        <f>VLOOKUP($A389,'Annual_Prices-Nominal'!$A$4:$X$39,MATCH('Forecast-Peak_OffPeak-Nominal'!Q$3,'Annual_Prices-Nominal'!$A$3:$X$3,0),FALSE)</f>
        <v>197.63304418666402</v>
      </c>
      <c r="R389" s="32">
        <f>VLOOKUP($A389,'Annual_Prices-Nominal'!$A$4:$X$39,MATCH('Forecast-Peak_OffPeak-Nominal'!R$3,'Annual_Prices-Nominal'!$A$3:$X$3,0),FALSE)</f>
        <v>194.190000185993</v>
      </c>
      <c r="S389" s="32">
        <f>VLOOKUP($A389,'Annual_Prices-Nominal'!$A$4:$X$39,MATCH('Forecast-Peak_OffPeak-Nominal'!S$3,'Annual_Prices-Nominal'!$A$3:$X$3,0),FALSE)</f>
        <v>193.10028255615103</v>
      </c>
      <c r="T389" s="32">
        <f>VLOOKUP($A389,'Annual_Prices-Nominal'!$A$4:$X$39,MATCH('Forecast-Peak_OffPeak-Nominal'!T$3,'Annual_Prices-Nominal'!$A$3:$X$3,0),FALSE)</f>
        <v>74.967044633424678</v>
      </c>
      <c r="U389" s="32">
        <f>VLOOKUP($A389,'Annual_Prices-Nominal'!$A$4:$X$39,MATCH('Forecast-Peak_OffPeak-Nominal'!U$3,'Annual_Prices-Nominal'!$A$3:$X$3,0),FALSE)</f>
        <v>96.184969944670996</v>
      </c>
      <c r="V389" s="32">
        <f>VLOOKUP($A389,'Annual_Prices-Nominal'!$A$4:$X$39,MATCH('Forecast-Peak_OffPeak-Nominal'!V$3,'Annual_Prices-Nominal'!$A$3:$X$3,0),FALSE)</f>
        <v>75.069516471544645</v>
      </c>
      <c r="W389" s="32">
        <f>VLOOKUP($A389,'Annual_Prices-Nominal'!$A$4:$X$39,MATCH('Forecast-Peak_OffPeak-Nominal'!W$3,'Annual_Prices-Nominal'!$A$3:$X$3,0),FALSE)</f>
        <v>33.329129636125003</v>
      </c>
      <c r="X389" s="32">
        <f>VLOOKUP($A389,'Annual_Prices-Nominal'!$A$4:$X$39,MATCH('Forecast-Peak_OffPeak-Nominal'!X$3,'Annual_Prices-Nominal'!$A$3:$X$3,0),FALSE)</f>
        <v>28.610884153724001</v>
      </c>
      <c r="Y389" s="38">
        <f>VLOOKUP($A389,'Annual_Prices-Nominal'!$A$4:$X$39,MATCH('Forecast-Peak_OffPeak-Nominal'!Y$3,'Annual_Prices-Nominal'!$A$3:$X$3,0),FALSE)</f>
        <v>68.765079577152321</v>
      </c>
      <c r="AA389" s="31">
        <v>6.68</v>
      </c>
      <c r="AB389" s="32">
        <v>6.42</v>
      </c>
      <c r="AC389" s="32">
        <v>6.28</v>
      </c>
      <c r="AD389" s="32">
        <v>6.95</v>
      </c>
      <c r="AE389" s="32">
        <v>6.65</v>
      </c>
      <c r="AF389" s="32">
        <v>6.56</v>
      </c>
      <c r="AG389" s="38">
        <f t="shared" si="55"/>
        <v>0.55763317008771962</v>
      </c>
      <c r="AI389" s="32">
        <v>11.664358845157933</v>
      </c>
      <c r="AJ389" s="38">
        <v>7.2256747690901175</v>
      </c>
      <c r="AL389" s="33">
        <v>1.0501782971981131</v>
      </c>
      <c r="AM389" s="33">
        <v>1.3182230784226094</v>
      </c>
      <c r="AO389" s="34">
        <f>VLOOKUP($A389,'Annual_Prices-Nominal'!$A$4:$CH$39,MATCH('Forecast-Peak_OffPeak-Nominal'!AO$3,'Annual_Prices-Nominal'!$A$3:$CH$3,0),FALSE)</f>
        <v>2</v>
      </c>
      <c r="AP389" s="35">
        <f>VLOOKUP($A389,'Annual_Prices-Nominal'!$A$4:$CH$39,MATCH('Forecast-Peak_OffPeak-Nominal'!AP$3,'Annual_Prices-Nominal'!$A$3:$CH$3,0),FALSE)</f>
        <v>2</v>
      </c>
      <c r="AQ389" s="36">
        <f>IF(AND(MONTH($B389)&gt;=5,MONTH($B389)&lt;=9),VLOOKUP($A389,'Annual_Prices-Nominal'!$A$1:$AQ$39,MATCH('Forecast-Peak_OffPeak-Nominal'!AQ$2,'Annual_Prices-Nominal'!$A$2:$AQ$2,0),FALSE),0)</f>
        <v>0</v>
      </c>
      <c r="AR389" s="37">
        <f>IF(AND(MONTH($B389)&gt;=5,MONTH($B389)&lt;=9),VLOOKUP($A389,'Annual_Prices-Nominal'!$A$1:$AQ$39,MATCH('Forecast-Peak_OffPeak-Nominal'!AR$2,'Annual_Prices-Nominal'!$A$2:$AQ$2,0),FALSE),0)</f>
        <v>0</v>
      </c>
      <c r="AT389" s="83">
        <f>VLOOKUP($A389,'Annual_Prices-Nominal'!$A$4:$CH$39,MATCH('Forecast-Peak_OffPeak-Nominal'!AT$3,'Annual_Prices-Nominal'!$A$3:$CH$3,0),FALSE)</f>
        <v>55.15</v>
      </c>
      <c r="AU389" s="38">
        <f>VLOOKUP($A389,'Annual_Prices-Nominal'!$A$4:$CH$39,MATCH('Forecast-Peak_OffPeak-Nominal'!AU$3,'Annual_Prices-Nominal'!$A$3:$CH$3,0),FALSE)</f>
        <v>55.15</v>
      </c>
      <c r="AV389" s="38">
        <f>VLOOKUP($A389,'Annual_Prices-Nominal'!$A$4:$CH$39,MATCH('Forecast-Peak_OffPeak-Nominal'!AV$3,'Annual_Prices-Nominal'!$A$3:$CH$3,0),FALSE)</f>
        <v>0</v>
      </c>
      <c r="AX389" s="31">
        <f t="shared" si="57"/>
        <v>8.6578629283489104</v>
      </c>
      <c r="AY389" s="32">
        <f t="shared" si="58"/>
        <v>8.9648475609756098</v>
      </c>
      <c r="AZ389" s="32">
        <f t="shared" si="59"/>
        <v>9.099349085365855</v>
      </c>
      <c r="BA389" s="32">
        <f t="shared" si="60"/>
        <v>7.3443609022556391</v>
      </c>
      <c r="BB389" s="32">
        <f t="shared" si="61"/>
        <v>7.1939849624060148</v>
      </c>
      <c r="BC389" s="38">
        <f t="shared" si="62"/>
        <v>7.0388489208633098</v>
      </c>
      <c r="BE389" s="60">
        <v>329.64682547027445</v>
      </c>
      <c r="BF389" s="38">
        <v>437.93748584867069</v>
      </c>
      <c r="BH389" s="31">
        <f>VLOOKUP($A389,'Annual_Prices-Nominal'!$A:$CA,MATCH(BH$3,'Annual_Prices-Nominal'!$A$3:$CA$3,0),0)</f>
        <v>49</v>
      </c>
      <c r="BI389" s="31">
        <f>VLOOKUP($A389,'Annual_Prices-Nominal'!$A:$CA,MATCH(BI$3,'Annual_Prices-Nominal'!$A$3:$CA$3,0),0)</f>
        <v>0</v>
      </c>
      <c r="BJ389" s="32">
        <f>VLOOKUP($A389,'Annual_Prices-Nominal'!$A:$CA,MATCH(BJ$3,'Annual_Prices-Nominal'!$A$3:$CA$3,0),0)</f>
        <v>0</v>
      </c>
      <c r="BK389" s="32">
        <f>VLOOKUP($A389,'Annual_Prices-Nominal'!$A:$CA,MATCH(BK$3,'Annual_Prices-Nominal'!$A$3:$CA$3,0),0)</f>
        <v>18.149999999999977</v>
      </c>
      <c r="BL389" s="32">
        <f>VLOOKUP($A389,'Annual_Prices-Nominal'!$A:$CA,MATCH(BL$3,'Annual_Prices-Nominal'!$A$3:$CA$3,0),0)</f>
        <v>18.149999999999977</v>
      </c>
      <c r="BM389" s="32">
        <f>VLOOKUP($A389,'Annual_Prices-Nominal'!$A:$CA,MATCH(BM$3,'Annual_Prices-Nominal'!$A$3:$CA$3,0),0)</f>
        <v>5.4335714285714118</v>
      </c>
      <c r="BN389" s="32">
        <f>VLOOKUP($A389,'Annual_Prices-Nominal'!$A:$CA,MATCH(BN$3,'Annual_Prices-Nominal'!$A$3:$CA$3,0),0)</f>
        <v>5.4335714285714118</v>
      </c>
      <c r="BO389" s="32">
        <f>VLOOKUP($A389,'Annual_Prices-Nominal'!$A:$CA,MATCH(BO$3,'Annual_Prices-Nominal'!$A$3:$CA$3,0),0)</f>
        <v>5.4335714285714118</v>
      </c>
      <c r="BP389" s="32">
        <f>VLOOKUP($A389,'Annual_Prices-Nominal'!$A:$CA,MATCH(BP$3,'Annual_Prices-Nominal'!$A$3:$CA$3,0),0)</f>
        <v>5.4335714285714118</v>
      </c>
      <c r="BQ389" s="32">
        <f>VLOOKUP($A389,'Annual_Prices-Nominal'!$A:$CA,MATCH(BQ$3,'Annual_Prices-Nominal'!$A$3:$CA$3,0),0)</f>
        <v>18.149999999999977</v>
      </c>
      <c r="BR389" s="32">
        <f>VLOOKUP($A389,'Annual_Prices-Nominal'!$A:$CA,MATCH(BR$3,'Annual_Prices-Nominal'!$A$3:$CA$3,0),0)</f>
        <v>29.055000000000064</v>
      </c>
      <c r="BS389" s="32">
        <f>VLOOKUP($A389,'Annual_Prices-Nominal'!$A:$CA,MATCH(BS$3,'Annual_Prices-Nominal'!$A$3:$CA$3,0),0)</f>
        <v>27.217499999999973</v>
      </c>
      <c r="BT389" s="32">
        <f>VLOOKUP($A389,'Annual_Prices-Nominal'!$A:$CA,MATCH(BT$3,'Annual_Prices-Nominal'!$A$3:$CA$3,0),0)</f>
        <v>21.783928571428532</v>
      </c>
      <c r="BU389" s="32">
        <f>VLOOKUP($A389,'Annual_Prices-Nominal'!$A:$CA,MATCH(BU$3,'Annual_Prices-Nominal'!$A$3:$CA$3,0),0)</f>
        <v>21.783928571428532</v>
      </c>
      <c r="BV389" s="32">
        <f>VLOOKUP($A389,'Annual_Prices-Nominal'!$A:$CA,MATCH(BV$3,'Annual_Prices-Nominal'!$A$3:$CA$3,0),0)</f>
        <v>21.783928571428532</v>
      </c>
      <c r="BW389" s="32">
        <f>VLOOKUP($A389,'Annual_Prices-Nominal'!$A:$CA,MATCH(BW$3,'Annual_Prices-Nominal'!$A$3:$CA$3,0),0)</f>
        <v>22.544999999999845</v>
      </c>
      <c r="BX389" s="32">
        <f>VLOOKUP($A389,'Annual_Prices-Nominal'!$A:$CA,MATCH(BX$3,'Annual_Prices-Nominal'!$A$3:$CA$3,0),0)</f>
        <v>0</v>
      </c>
      <c r="BY389" s="32">
        <f>VLOOKUP($A389,'Annual_Prices-Nominal'!$A:$CA,MATCH(BY$3,'Annual_Prices-Nominal'!$A$3:$CA$3,0),0)</f>
        <v>5.4335714285714118</v>
      </c>
      <c r="BZ389" s="32">
        <f>VLOOKUP($A389,'Annual_Prices-Nominal'!$A:$CA,MATCH(BZ$3,'Annual_Prices-Nominal'!$A$3:$CA$3,0),0)</f>
        <v>5.4335714285714118</v>
      </c>
      <c r="CA389" s="32">
        <f>VLOOKUP($A389,'Annual_Prices-Nominal'!$A:$CA,MATCH(CA$3,'Annual_Prices-Nominal'!$A$3:$CA$3,0),0)</f>
        <v>5.4503011071428773</v>
      </c>
      <c r="CB389" s="38">
        <f>VLOOKUP($A389,'Annual_Prices-Nominal'!$A:$CA,MATCH(CB$3,'Annual_Prices-Nominal'!$A$3:$CA$3,0),0)</f>
        <v>0</v>
      </c>
      <c r="CD389" s="39">
        <f>VLOOKUP($A389,GDP!$A$8:$D$50,3,0)</f>
        <v>1.9933554817275677E-2</v>
      </c>
    </row>
    <row r="390" spans="1:82" ht="14.4" x14ac:dyDescent="0.3">
      <c r="A390" s="23">
        <f t="shared" si="64"/>
        <v>2055</v>
      </c>
      <c r="B390" s="27">
        <f t="shared" si="63"/>
        <v>56674</v>
      </c>
      <c r="C390" s="31">
        <v>43.391289999999998</v>
      </c>
      <c r="D390" s="32">
        <v>44.266089999999998</v>
      </c>
      <c r="E390" s="32">
        <v>51.842930000000003</v>
      </c>
      <c r="F390" s="32">
        <v>51.96152</v>
      </c>
      <c r="G390" s="32">
        <v>52.569429999999997</v>
      </c>
      <c r="H390" s="32">
        <v>51.885330000000003</v>
      </c>
      <c r="I390" s="32">
        <v>48.73</v>
      </c>
      <c r="J390" s="32">
        <v>49.31</v>
      </c>
      <c r="K390" s="32">
        <v>47.8</v>
      </c>
      <c r="L390" s="32">
        <v>49.37</v>
      </c>
      <c r="M390" s="32">
        <v>48.63</v>
      </c>
      <c r="N390" s="32">
        <v>49.57</v>
      </c>
      <c r="P390" s="32">
        <f>VLOOKUP($A390,'Annual_Prices-Nominal'!$A$4:$X$39,MATCH('Forecast-Peak_OffPeak-Nominal'!P$3,'Annual_Prices-Nominal'!$A$3:$X$3,0),FALSE)</f>
        <v>195.97300000000001</v>
      </c>
      <c r="Q390" s="32">
        <f>VLOOKUP($A390,'Annual_Prices-Nominal'!$A$4:$X$39,MATCH('Forecast-Peak_OffPeak-Nominal'!Q$3,'Annual_Prices-Nominal'!$A$3:$X$3,0),FALSE)</f>
        <v>197.63304418666402</v>
      </c>
      <c r="R390" s="32">
        <f>VLOOKUP($A390,'Annual_Prices-Nominal'!$A$4:$X$39,MATCH('Forecast-Peak_OffPeak-Nominal'!R$3,'Annual_Prices-Nominal'!$A$3:$X$3,0),FALSE)</f>
        <v>194.190000185993</v>
      </c>
      <c r="S390" s="32">
        <f>VLOOKUP($A390,'Annual_Prices-Nominal'!$A$4:$X$39,MATCH('Forecast-Peak_OffPeak-Nominal'!S$3,'Annual_Prices-Nominal'!$A$3:$X$3,0),FALSE)</f>
        <v>193.10028255615103</v>
      </c>
      <c r="T390" s="32">
        <f>VLOOKUP($A390,'Annual_Prices-Nominal'!$A$4:$X$39,MATCH('Forecast-Peak_OffPeak-Nominal'!T$3,'Annual_Prices-Nominal'!$A$3:$X$3,0),FALSE)</f>
        <v>74.967044633424678</v>
      </c>
      <c r="U390" s="32">
        <f>VLOOKUP($A390,'Annual_Prices-Nominal'!$A$4:$X$39,MATCH('Forecast-Peak_OffPeak-Nominal'!U$3,'Annual_Prices-Nominal'!$A$3:$X$3,0),FALSE)</f>
        <v>96.184969944670996</v>
      </c>
      <c r="V390" s="32">
        <f>VLOOKUP($A390,'Annual_Prices-Nominal'!$A$4:$X$39,MATCH('Forecast-Peak_OffPeak-Nominal'!V$3,'Annual_Prices-Nominal'!$A$3:$X$3,0),FALSE)</f>
        <v>75.069516471544645</v>
      </c>
      <c r="W390" s="32">
        <f>VLOOKUP($A390,'Annual_Prices-Nominal'!$A$4:$X$39,MATCH('Forecast-Peak_OffPeak-Nominal'!W$3,'Annual_Prices-Nominal'!$A$3:$X$3,0),FALSE)</f>
        <v>33.329129636125003</v>
      </c>
      <c r="X390" s="32">
        <f>VLOOKUP($A390,'Annual_Prices-Nominal'!$A$4:$X$39,MATCH('Forecast-Peak_OffPeak-Nominal'!X$3,'Annual_Prices-Nominal'!$A$3:$X$3,0),FALSE)</f>
        <v>28.610884153724001</v>
      </c>
      <c r="Y390" s="38">
        <f>VLOOKUP($A390,'Annual_Prices-Nominal'!$A$4:$X$39,MATCH('Forecast-Peak_OffPeak-Nominal'!Y$3,'Annual_Prices-Nominal'!$A$3:$X$3,0),FALSE)</f>
        <v>68.765079577152321</v>
      </c>
      <c r="AA390" s="31">
        <v>6.74</v>
      </c>
      <c r="AB390" s="32">
        <v>6.18</v>
      </c>
      <c r="AC390" s="32">
        <v>5.12</v>
      </c>
      <c r="AD390" s="32">
        <v>6.71</v>
      </c>
      <c r="AE390" s="32">
        <v>6.71</v>
      </c>
      <c r="AF390" s="32">
        <v>6.52</v>
      </c>
      <c r="AG390" s="38">
        <f t="shared" si="55"/>
        <v>0.55763317008771962</v>
      </c>
      <c r="AI390" s="32">
        <v>11.724603967111403</v>
      </c>
      <c r="AJ390" s="38">
        <v>7.2859198910435881</v>
      </c>
      <c r="AL390" s="33">
        <v>1.0483251044343502</v>
      </c>
      <c r="AM390" s="33">
        <v>1.3163698856588468</v>
      </c>
      <c r="AO390" s="34">
        <f>VLOOKUP($A390,'Annual_Prices-Nominal'!$A$4:$CH$39,MATCH('Forecast-Peak_OffPeak-Nominal'!AO$3,'Annual_Prices-Nominal'!$A$3:$CH$3,0),FALSE)</f>
        <v>2</v>
      </c>
      <c r="AP390" s="35">
        <f>VLOOKUP($A390,'Annual_Prices-Nominal'!$A$4:$CH$39,MATCH('Forecast-Peak_OffPeak-Nominal'!AP$3,'Annual_Prices-Nominal'!$A$3:$CH$3,0),FALSE)</f>
        <v>2</v>
      </c>
      <c r="AQ390" s="36">
        <f>IF(AND(MONTH($B390)&gt;=5,MONTH($B390)&lt;=9),VLOOKUP($A390,'Annual_Prices-Nominal'!$A$1:$AQ$39,MATCH('Forecast-Peak_OffPeak-Nominal'!AQ$2,'Annual_Prices-Nominal'!$A$2:$AQ$2,0),FALSE),0)</f>
        <v>0</v>
      </c>
      <c r="AR390" s="37">
        <f>IF(AND(MONTH($B390)&gt;=5,MONTH($B390)&lt;=9),VLOOKUP($A390,'Annual_Prices-Nominal'!$A$1:$AQ$39,MATCH('Forecast-Peak_OffPeak-Nominal'!AR$2,'Annual_Prices-Nominal'!$A$2:$AQ$2,0),FALSE),0)</f>
        <v>0</v>
      </c>
      <c r="AT390" s="83">
        <f>VLOOKUP($A390,'Annual_Prices-Nominal'!$A$4:$CH$39,MATCH('Forecast-Peak_OffPeak-Nominal'!AT$3,'Annual_Prices-Nominal'!$A$3:$CH$3,0),FALSE)</f>
        <v>55.15</v>
      </c>
      <c r="AU390" s="38">
        <f>VLOOKUP($A390,'Annual_Prices-Nominal'!$A$4:$CH$39,MATCH('Forecast-Peak_OffPeak-Nominal'!AU$3,'Annual_Prices-Nominal'!$A$3:$CH$3,0),FALSE)</f>
        <v>55.15</v>
      </c>
      <c r="AV390" s="38">
        <f>VLOOKUP($A390,'Annual_Prices-Nominal'!$A$4:$CH$39,MATCH('Forecast-Peak_OffPeak-Nominal'!AV$3,'Annual_Prices-Nominal'!$A$3:$CH$3,0),FALSE)</f>
        <v>0</v>
      </c>
      <c r="AX390" s="31">
        <f t="shared" si="57"/>
        <v>7.0212443365695796</v>
      </c>
      <c r="AY390" s="32">
        <f t="shared" si="58"/>
        <v>7.9513696319018417</v>
      </c>
      <c r="AZ390" s="32">
        <f t="shared" si="59"/>
        <v>8.0627960122699385</v>
      </c>
      <c r="BA390" s="32">
        <f t="shared" si="60"/>
        <v>7.2622950819672125</v>
      </c>
      <c r="BB390" s="32">
        <f t="shared" si="61"/>
        <v>7.1236959761549921</v>
      </c>
      <c r="BC390" s="38">
        <f t="shared" si="62"/>
        <v>7.2473919523099859</v>
      </c>
      <c r="BE390" s="60">
        <v>329.64682547027445</v>
      </c>
      <c r="BF390" s="38">
        <v>437.93748584867069</v>
      </c>
      <c r="BH390" s="31">
        <f>VLOOKUP($A390,'Annual_Prices-Nominal'!$A:$CA,MATCH(BH$3,'Annual_Prices-Nominal'!$A$3:$CA$3,0),0)</f>
        <v>49</v>
      </c>
      <c r="BI390" s="31">
        <f>VLOOKUP($A390,'Annual_Prices-Nominal'!$A:$CA,MATCH(BI$3,'Annual_Prices-Nominal'!$A$3:$CA$3,0),0)</f>
        <v>0</v>
      </c>
      <c r="BJ390" s="32">
        <f>VLOOKUP($A390,'Annual_Prices-Nominal'!$A:$CA,MATCH(BJ$3,'Annual_Prices-Nominal'!$A$3:$CA$3,0),0)</f>
        <v>0</v>
      </c>
      <c r="BK390" s="32">
        <f>VLOOKUP($A390,'Annual_Prices-Nominal'!$A:$CA,MATCH(BK$3,'Annual_Prices-Nominal'!$A$3:$CA$3,0),0)</f>
        <v>18.149999999999977</v>
      </c>
      <c r="BL390" s="32">
        <f>VLOOKUP($A390,'Annual_Prices-Nominal'!$A:$CA,MATCH(BL$3,'Annual_Prices-Nominal'!$A$3:$CA$3,0),0)</f>
        <v>18.149999999999977</v>
      </c>
      <c r="BM390" s="32">
        <f>VLOOKUP($A390,'Annual_Prices-Nominal'!$A:$CA,MATCH(BM$3,'Annual_Prices-Nominal'!$A$3:$CA$3,0),0)</f>
        <v>5.4335714285714118</v>
      </c>
      <c r="BN390" s="32">
        <f>VLOOKUP($A390,'Annual_Prices-Nominal'!$A:$CA,MATCH(BN$3,'Annual_Prices-Nominal'!$A$3:$CA$3,0),0)</f>
        <v>5.4335714285714118</v>
      </c>
      <c r="BO390" s="32">
        <f>VLOOKUP($A390,'Annual_Prices-Nominal'!$A:$CA,MATCH(BO$3,'Annual_Prices-Nominal'!$A$3:$CA$3,0),0)</f>
        <v>5.4335714285714118</v>
      </c>
      <c r="BP390" s="32">
        <f>VLOOKUP($A390,'Annual_Prices-Nominal'!$A:$CA,MATCH(BP$3,'Annual_Prices-Nominal'!$A$3:$CA$3,0),0)</f>
        <v>5.4335714285714118</v>
      </c>
      <c r="BQ390" s="32">
        <f>VLOOKUP($A390,'Annual_Prices-Nominal'!$A:$CA,MATCH(BQ$3,'Annual_Prices-Nominal'!$A$3:$CA$3,0),0)</f>
        <v>18.149999999999977</v>
      </c>
      <c r="BR390" s="32">
        <f>VLOOKUP($A390,'Annual_Prices-Nominal'!$A:$CA,MATCH(BR$3,'Annual_Prices-Nominal'!$A$3:$CA$3,0),0)</f>
        <v>29.055000000000064</v>
      </c>
      <c r="BS390" s="32">
        <f>VLOOKUP($A390,'Annual_Prices-Nominal'!$A:$CA,MATCH(BS$3,'Annual_Prices-Nominal'!$A$3:$CA$3,0),0)</f>
        <v>27.217499999999973</v>
      </c>
      <c r="BT390" s="32">
        <f>VLOOKUP($A390,'Annual_Prices-Nominal'!$A:$CA,MATCH(BT$3,'Annual_Prices-Nominal'!$A$3:$CA$3,0),0)</f>
        <v>21.783928571428532</v>
      </c>
      <c r="BU390" s="32">
        <f>VLOOKUP($A390,'Annual_Prices-Nominal'!$A:$CA,MATCH(BU$3,'Annual_Prices-Nominal'!$A$3:$CA$3,0),0)</f>
        <v>21.783928571428532</v>
      </c>
      <c r="BV390" s="32">
        <f>VLOOKUP($A390,'Annual_Prices-Nominal'!$A:$CA,MATCH(BV$3,'Annual_Prices-Nominal'!$A$3:$CA$3,0),0)</f>
        <v>21.783928571428532</v>
      </c>
      <c r="BW390" s="32">
        <f>VLOOKUP($A390,'Annual_Prices-Nominal'!$A:$CA,MATCH(BW$3,'Annual_Prices-Nominal'!$A$3:$CA$3,0),0)</f>
        <v>22.544999999999845</v>
      </c>
      <c r="BX390" s="32">
        <f>VLOOKUP($A390,'Annual_Prices-Nominal'!$A:$CA,MATCH(BX$3,'Annual_Prices-Nominal'!$A$3:$CA$3,0),0)</f>
        <v>0</v>
      </c>
      <c r="BY390" s="32">
        <f>VLOOKUP($A390,'Annual_Prices-Nominal'!$A:$CA,MATCH(BY$3,'Annual_Prices-Nominal'!$A$3:$CA$3,0),0)</f>
        <v>5.4335714285714118</v>
      </c>
      <c r="BZ390" s="32">
        <f>VLOOKUP($A390,'Annual_Prices-Nominal'!$A:$CA,MATCH(BZ$3,'Annual_Prices-Nominal'!$A$3:$CA$3,0),0)</f>
        <v>5.4335714285714118</v>
      </c>
      <c r="CA390" s="32">
        <f>VLOOKUP($A390,'Annual_Prices-Nominal'!$A:$CA,MATCH(CA$3,'Annual_Prices-Nominal'!$A$3:$CA$3,0),0)</f>
        <v>5.4503011071428773</v>
      </c>
      <c r="CB390" s="38">
        <f>VLOOKUP($A390,'Annual_Prices-Nominal'!$A:$CA,MATCH(CB$3,'Annual_Prices-Nominal'!$A$3:$CA$3,0),0)</f>
        <v>0</v>
      </c>
      <c r="CD390" s="39">
        <f>VLOOKUP($A390,GDP!$A$8:$D$50,3,0)</f>
        <v>1.9933554817275677E-2</v>
      </c>
    </row>
    <row r="391" spans="1:82" ht="14.4" x14ac:dyDescent="0.3">
      <c r="A391" s="23">
        <f t="shared" si="64"/>
        <v>2055</v>
      </c>
      <c r="B391" s="27">
        <f t="shared" si="63"/>
        <v>56705</v>
      </c>
      <c r="C391" s="31">
        <v>47.762740000000001</v>
      </c>
      <c r="D391" s="32">
        <v>47.209650000000003</v>
      </c>
      <c r="E391" s="32">
        <v>51.277099999999997</v>
      </c>
      <c r="F391" s="32">
        <v>48.025590000000001</v>
      </c>
      <c r="G391" s="32">
        <v>51.458390000000001</v>
      </c>
      <c r="H391" s="32">
        <v>47.494010000000003</v>
      </c>
      <c r="I391" s="32">
        <v>46.78</v>
      </c>
      <c r="J391" s="32">
        <v>46.78</v>
      </c>
      <c r="K391" s="32">
        <v>45.93</v>
      </c>
      <c r="L391" s="32">
        <v>46.77</v>
      </c>
      <c r="M391" s="32">
        <v>46.63</v>
      </c>
      <c r="N391" s="32">
        <v>46.83</v>
      </c>
      <c r="P391" s="32">
        <f>VLOOKUP($A391,'Annual_Prices-Nominal'!$A$4:$X$39,MATCH('Forecast-Peak_OffPeak-Nominal'!P$3,'Annual_Prices-Nominal'!$A$3:$X$3,0),FALSE)</f>
        <v>195.97300000000001</v>
      </c>
      <c r="Q391" s="32">
        <f>VLOOKUP($A391,'Annual_Prices-Nominal'!$A$4:$X$39,MATCH('Forecast-Peak_OffPeak-Nominal'!Q$3,'Annual_Prices-Nominal'!$A$3:$X$3,0),FALSE)</f>
        <v>197.63304418666402</v>
      </c>
      <c r="R391" s="32">
        <f>VLOOKUP($A391,'Annual_Prices-Nominal'!$A$4:$X$39,MATCH('Forecast-Peak_OffPeak-Nominal'!R$3,'Annual_Prices-Nominal'!$A$3:$X$3,0),FALSE)</f>
        <v>194.190000185993</v>
      </c>
      <c r="S391" s="32">
        <f>VLOOKUP($A391,'Annual_Prices-Nominal'!$A$4:$X$39,MATCH('Forecast-Peak_OffPeak-Nominal'!S$3,'Annual_Prices-Nominal'!$A$3:$X$3,0),FALSE)</f>
        <v>193.10028255615103</v>
      </c>
      <c r="T391" s="32">
        <f>VLOOKUP($A391,'Annual_Prices-Nominal'!$A$4:$X$39,MATCH('Forecast-Peak_OffPeak-Nominal'!T$3,'Annual_Prices-Nominal'!$A$3:$X$3,0),FALSE)</f>
        <v>74.967044633424678</v>
      </c>
      <c r="U391" s="32">
        <f>VLOOKUP($A391,'Annual_Prices-Nominal'!$A$4:$X$39,MATCH('Forecast-Peak_OffPeak-Nominal'!U$3,'Annual_Prices-Nominal'!$A$3:$X$3,0),FALSE)</f>
        <v>96.184969944670996</v>
      </c>
      <c r="V391" s="32">
        <f>VLOOKUP($A391,'Annual_Prices-Nominal'!$A$4:$X$39,MATCH('Forecast-Peak_OffPeak-Nominal'!V$3,'Annual_Prices-Nominal'!$A$3:$X$3,0),FALSE)</f>
        <v>75.069516471544645</v>
      </c>
      <c r="W391" s="32">
        <f>VLOOKUP($A391,'Annual_Prices-Nominal'!$A$4:$X$39,MATCH('Forecast-Peak_OffPeak-Nominal'!W$3,'Annual_Prices-Nominal'!$A$3:$X$3,0),FALSE)</f>
        <v>33.329129636125003</v>
      </c>
      <c r="X391" s="32">
        <f>VLOOKUP($A391,'Annual_Prices-Nominal'!$A$4:$X$39,MATCH('Forecast-Peak_OffPeak-Nominal'!X$3,'Annual_Prices-Nominal'!$A$3:$X$3,0),FALSE)</f>
        <v>28.610884153724001</v>
      </c>
      <c r="Y391" s="38">
        <f>VLOOKUP($A391,'Annual_Prices-Nominal'!$A$4:$X$39,MATCH('Forecast-Peak_OffPeak-Nominal'!Y$3,'Annual_Prices-Nominal'!$A$3:$X$3,0),FALSE)</f>
        <v>68.765079577152321</v>
      </c>
      <c r="AA391" s="31">
        <v>6.23</v>
      </c>
      <c r="AB391" s="32">
        <v>5.61</v>
      </c>
      <c r="AC391" s="32">
        <v>5.91</v>
      </c>
      <c r="AD391" s="32">
        <v>5.99</v>
      </c>
      <c r="AE391" s="32">
        <v>6.21</v>
      </c>
      <c r="AF391" s="32">
        <v>5.87</v>
      </c>
      <c r="AG391" s="38">
        <f t="shared" si="55"/>
        <v>0.55763317008771962</v>
      </c>
      <c r="AI391" s="32">
        <v>11.213440725069953</v>
      </c>
      <c r="AJ391" s="38">
        <v>6.7747566490021374</v>
      </c>
      <c r="AL391" s="33">
        <v>1.0331001295661173</v>
      </c>
      <c r="AM391" s="33">
        <v>1.3011449107906137</v>
      </c>
      <c r="AO391" s="34">
        <f>VLOOKUP($A391,'Annual_Prices-Nominal'!$A$4:$CH$39,MATCH('Forecast-Peak_OffPeak-Nominal'!AO$3,'Annual_Prices-Nominal'!$A$3:$CH$3,0),FALSE)</f>
        <v>2</v>
      </c>
      <c r="AP391" s="35">
        <f>VLOOKUP($A391,'Annual_Prices-Nominal'!$A$4:$CH$39,MATCH('Forecast-Peak_OffPeak-Nominal'!AP$3,'Annual_Prices-Nominal'!$A$3:$CH$3,0),FALSE)</f>
        <v>2</v>
      </c>
      <c r="AQ391" s="36">
        <f>IF(AND(MONTH($B391)&gt;=5,MONTH($B391)&lt;=9),VLOOKUP($A391,'Annual_Prices-Nominal'!$A$1:$AQ$39,MATCH('Forecast-Peak_OffPeak-Nominal'!AQ$2,'Annual_Prices-Nominal'!$A$2:$AQ$2,0),FALSE),0)</f>
        <v>0</v>
      </c>
      <c r="AR391" s="37">
        <f>IF(AND(MONTH($B391)&gt;=5,MONTH($B391)&lt;=9),VLOOKUP($A391,'Annual_Prices-Nominal'!$A$1:$AQ$39,MATCH('Forecast-Peak_OffPeak-Nominal'!AR$2,'Annual_Prices-Nominal'!$A$2:$AQ$2,0),FALSE),0)</f>
        <v>0</v>
      </c>
      <c r="AT391" s="83">
        <f>VLOOKUP($A391,'Annual_Prices-Nominal'!$A$4:$CH$39,MATCH('Forecast-Peak_OffPeak-Nominal'!AT$3,'Annual_Prices-Nominal'!$A$3:$CH$3,0),FALSE)</f>
        <v>55.15</v>
      </c>
      <c r="AU391" s="38">
        <f>VLOOKUP($A391,'Annual_Prices-Nominal'!$A$4:$CH$39,MATCH('Forecast-Peak_OffPeak-Nominal'!AU$3,'Annual_Prices-Nominal'!$A$3:$CH$3,0),FALSE)</f>
        <v>55.15</v>
      </c>
      <c r="AV391" s="38">
        <f>VLOOKUP($A391,'Annual_Prices-Nominal'!$A$4:$CH$39,MATCH('Forecast-Peak_OffPeak-Nominal'!AV$3,'Annual_Prices-Nominal'!$A$3:$CH$3,0),FALSE)</f>
        <v>0</v>
      </c>
      <c r="AX391" s="31">
        <f t="shared" si="57"/>
        <v>8.5138573975044558</v>
      </c>
      <c r="AY391" s="32">
        <f t="shared" si="58"/>
        <v>8.7354514480408856</v>
      </c>
      <c r="AZ391" s="32">
        <f t="shared" si="59"/>
        <v>8.7663356047700169</v>
      </c>
      <c r="BA391" s="32">
        <f t="shared" si="60"/>
        <v>7.5330112721417075</v>
      </c>
      <c r="BB391" s="32">
        <f t="shared" si="61"/>
        <v>7.3961352657004831</v>
      </c>
      <c r="BC391" s="38">
        <f t="shared" si="62"/>
        <v>7.7846410684474128</v>
      </c>
      <c r="BE391" s="60">
        <v>329.64682547027445</v>
      </c>
      <c r="BF391" s="38">
        <v>437.93748584867069</v>
      </c>
      <c r="BH391" s="31">
        <f>VLOOKUP($A391,'Annual_Prices-Nominal'!$A:$CA,MATCH(BH$3,'Annual_Prices-Nominal'!$A$3:$CA$3,0),0)</f>
        <v>49</v>
      </c>
      <c r="BI391" s="31">
        <f>VLOOKUP($A391,'Annual_Prices-Nominal'!$A:$CA,MATCH(BI$3,'Annual_Prices-Nominal'!$A$3:$CA$3,0),0)</f>
        <v>0</v>
      </c>
      <c r="BJ391" s="32">
        <f>VLOOKUP($A391,'Annual_Prices-Nominal'!$A:$CA,MATCH(BJ$3,'Annual_Prices-Nominal'!$A$3:$CA$3,0),0)</f>
        <v>0</v>
      </c>
      <c r="BK391" s="32">
        <f>VLOOKUP($A391,'Annual_Prices-Nominal'!$A:$CA,MATCH(BK$3,'Annual_Prices-Nominal'!$A$3:$CA$3,0),0)</f>
        <v>18.149999999999977</v>
      </c>
      <c r="BL391" s="32">
        <f>VLOOKUP($A391,'Annual_Prices-Nominal'!$A:$CA,MATCH(BL$3,'Annual_Prices-Nominal'!$A$3:$CA$3,0),0)</f>
        <v>18.149999999999977</v>
      </c>
      <c r="BM391" s="32">
        <f>VLOOKUP($A391,'Annual_Prices-Nominal'!$A:$CA,MATCH(BM$3,'Annual_Prices-Nominal'!$A$3:$CA$3,0),0)</f>
        <v>5.4335714285714118</v>
      </c>
      <c r="BN391" s="32">
        <f>VLOOKUP($A391,'Annual_Prices-Nominal'!$A:$CA,MATCH(BN$3,'Annual_Prices-Nominal'!$A$3:$CA$3,0),0)</f>
        <v>5.4335714285714118</v>
      </c>
      <c r="BO391" s="32">
        <f>VLOOKUP($A391,'Annual_Prices-Nominal'!$A:$CA,MATCH(BO$3,'Annual_Prices-Nominal'!$A$3:$CA$3,0),0)</f>
        <v>5.4335714285714118</v>
      </c>
      <c r="BP391" s="32">
        <f>VLOOKUP($A391,'Annual_Prices-Nominal'!$A:$CA,MATCH(BP$3,'Annual_Prices-Nominal'!$A$3:$CA$3,0),0)</f>
        <v>5.4335714285714118</v>
      </c>
      <c r="BQ391" s="32">
        <f>VLOOKUP($A391,'Annual_Prices-Nominal'!$A:$CA,MATCH(BQ$3,'Annual_Prices-Nominal'!$A$3:$CA$3,0),0)</f>
        <v>18.149999999999977</v>
      </c>
      <c r="BR391" s="32">
        <f>VLOOKUP($A391,'Annual_Prices-Nominal'!$A:$CA,MATCH(BR$3,'Annual_Prices-Nominal'!$A$3:$CA$3,0),0)</f>
        <v>29.055000000000064</v>
      </c>
      <c r="BS391" s="32">
        <f>VLOOKUP($A391,'Annual_Prices-Nominal'!$A:$CA,MATCH(BS$3,'Annual_Prices-Nominal'!$A$3:$CA$3,0),0)</f>
        <v>27.217499999999973</v>
      </c>
      <c r="BT391" s="32">
        <f>VLOOKUP($A391,'Annual_Prices-Nominal'!$A:$CA,MATCH(BT$3,'Annual_Prices-Nominal'!$A$3:$CA$3,0),0)</f>
        <v>21.783928571428532</v>
      </c>
      <c r="BU391" s="32">
        <f>VLOOKUP($A391,'Annual_Prices-Nominal'!$A:$CA,MATCH(BU$3,'Annual_Prices-Nominal'!$A$3:$CA$3,0),0)</f>
        <v>21.783928571428532</v>
      </c>
      <c r="BV391" s="32">
        <f>VLOOKUP($A391,'Annual_Prices-Nominal'!$A:$CA,MATCH(BV$3,'Annual_Prices-Nominal'!$A$3:$CA$3,0),0)</f>
        <v>21.783928571428532</v>
      </c>
      <c r="BW391" s="32">
        <f>VLOOKUP($A391,'Annual_Prices-Nominal'!$A:$CA,MATCH(BW$3,'Annual_Prices-Nominal'!$A$3:$CA$3,0),0)</f>
        <v>22.544999999999845</v>
      </c>
      <c r="BX391" s="32">
        <f>VLOOKUP($A391,'Annual_Prices-Nominal'!$A:$CA,MATCH(BX$3,'Annual_Prices-Nominal'!$A$3:$CA$3,0),0)</f>
        <v>0</v>
      </c>
      <c r="BY391" s="32">
        <f>VLOOKUP($A391,'Annual_Prices-Nominal'!$A:$CA,MATCH(BY$3,'Annual_Prices-Nominal'!$A$3:$CA$3,0),0)</f>
        <v>5.4335714285714118</v>
      </c>
      <c r="BZ391" s="32">
        <f>VLOOKUP($A391,'Annual_Prices-Nominal'!$A:$CA,MATCH(BZ$3,'Annual_Prices-Nominal'!$A$3:$CA$3,0),0)</f>
        <v>5.4335714285714118</v>
      </c>
      <c r="CA391" s="32">
        <f>VLOOKUP($A391,'Annual_Prices-Nominal'!$A:$CA,MATCH(CA$3,'Annual_Prices-Nominal'!$A$3:$CA$3,0),0)</f>
        <v>5.4503011071428773</v>
      </c>
      <c r="CB391" s="38">
        <f>VLOOKUP($A391,'Annual_Prices-Nominal'!$A:$CA,MATCH(CB$3,'Annual_Prices-Nominal'!$A$3:$CA$3,0),0)</f>
        <v>0</v>
      </c>
      <c r="CD391" s="39">
        <f>VLOOKUP($A391,GDP!$A$8:$D$50,3,0)</f>
        <v>1.9933554817275677E-2</v>
      </c>
    </row>
    <row r="392" spans="1:82" ht="14.4" x14ac:dyDescent="0.3">
      <c r="A392" s="23">
        <f t="shared" si="64"/>
        <v>2055</v>
      </c>
      <c r="B392" s="27">
        <f t="shared" si="63"/>
        <v>56735</v>
      </c>
      <c r="C392" s="31">
        <v>57.330669999999998</v>
      </c>
      <c r="D392" s="32">
        <v>51.302680000000002</v>
      </c>
      <c r="E392" s="32">
        <v>62.86036</v>
      </c>
      <c r="F392" s="32">
        <v>56.531440000000003</v>
      </c>
      <c r="G392" s="32">
        <v>63.158090000000001</v>
      </c>
      <c r="H392" s="32">
        <v>55.61298</v>
      </c>
      <c r="I392" s="32">
        <v>48.33</v>
      </c>
      <c r="J392" s="32">
        <v>47.8</v>
      </c>
      <c r="K392" s="32">
        <v>47.72</v>
      </c>
      <c r="L392" s="32">
        <v>47.58</v>
      </c>
      <c r="M392" s="32">
        <v>47.73</v>
      </c>
      <c r="N392" s="32">
        <v>47.55</v>
      </c>
      <c r="P392" s="32">
        <f>VLOOKUP($A392,'Annual_Prices-Nominal'!$A$4:$X$39,MATCH('Forecast-Peak_OffPeak-Nominal'!P$3,'Annual_Prices-Nominal'!$A$3:$X$3,0),FALSE)</f>
        <v>195.97300000000001</v>
      </c>
      <c r="Q392" s="32">
        <f>VLOOKUP($A392,'Annual_Prices-Nominal'!$A$4:$X$39,MATCH('Forecast-Peak_OffPeak-Nominal'!Q$3,'Annual_Prices-Nominal'!$A$3:$X$3,0),FALSE)</f>
        <v>197.63304418666402</v>
      </c>
      <c r="R392" s="32">
        <f>VLOOKUP($A392,'Annual_Prices-Nominal'!$A$4:$X$39,MATCH('Forecast-Peak_OffPeak-Nominal'!R$3,'Annual_Prices-Nominal'!$A$3:$X$3,0),FALSE)</f>
        <v>194.190000185993</v>
      </c>
      <c r="S392" s="32">
        <f>VLOOKUP($A392,'Annual_Prices-Nominal'!$A$4:$X$39,MATCH('Forecast-Peak_OffPeak-Nominal'!S$3,'Annual_Prices-Nominal'!$A$3:$X$3,0),FALSE)</f>
        <v>193.10028255615103</v>
      </c>
      <c r="T392" s="32">
        <f>VLOOKUP($A392,'Annual_Prices-Nominal'!$A$4:$X$39,MATCH('Forecast-Peak_OffPeak-Nominal'!T$3,'Annual_Prices-Nominal'!$A$3:$X$3,0),FALSE)</f>
        <v>74.967044633424678</v>
      </c>
      <c r="U392" s="32">
        <f>VLOOKUP($A392,'Annual_Prices-Nominal'!$A$4:$X$39,MATCH('Forecast-Peak_OffPeak-Nominal'!U$3,'Annual_Prices-Nominal'!$A$3:$X$3,0),FALSE)</f>
        <v>96.184969944670996</v>
      </c>
      <c r="V392" s="32">
        <f>VLOOKUP($A392,'Annual_Prices-Nominal'!$A$4:$X$39,MATCH('Forecast-Peak_OffPeak-Nominal'!V$3,'Annual_Prices-Nominal'!$A$3:$X$3,0),FALSE)</f>
        <v>75.069516471544645</v>
      </c>
      <c r="W392" s="32">
        <f>VLOOKUP($A392,'Annual_Prices-Nominal'!$A$4:$X$39,MATCH('Forecast-Peak_OffPeak-Nominal'!W$3,'Annual_Prices-Nominal'!$A$3:$X$3,0),FALSE)</f>
        <v>33.329129636125003</v>
      </c>
      <c r="X392" s="32">
        <f>VLOOKUP($A392,'Annual_Prices-Nominal'!$A$4:$X$39,MATCH('Forecast-Peak_OffPeak-Nominal'!X$3,'Annual_Prices-Nominal'!$A$3:$X$3,0),FALSE)</f>
        <v>28.610884153724001</v>
      </c>
      <c r="Y392" s="38">
        <f>VLOOKUP($A392,'Annual_Prices-Nominal'!$A$4:$X$39,MATCH('Forecast-Peak_OffPeak-Nominal'!Y$3,'Annual_Prices-Nominal'!$A$3:$X$3,0),FALSE)</f>
        <v>68.765079577152321</v>
      </c>
      <c r="AA392" s="31">
        <v>6.29</v>
      </c>
      <c r="AB392" s="32">
        <v>5.9</v>
      </c>
      <c r="AC392" s="32">
        <v>5.91</v>
      </c>
      <c r="AD392" s="32">
        <v>6.28</v>
      </c>
      <c r="AE392" s="32">
        <v>6.27</v>
      </c>
      <c r="AF392" s="32">
        <v>6.05</v>
      </c>
      <c r="AG392" s="38">
        <f t="shared" si="55"/>
        <v>0.55763317008771962</v>
      </c>
      <c r="AI392" s="32">
        <v>11.276447867184803</v>
      </c>
      <c r="AJ392" s="38">
        <v>6.8377637911169877</v>
      </c>
      <c r="AL392" s="33">
        <v>1.0206423269247309</v>
      </c>
      <c r="AM392" s="33">
        <v>1.288687108149227</v>
      </c>
      <c r="AO392" s="34">
        <f>VLOOKUP($A392,'Annual_Prices-Nominal'!$A$4:$CH$39,MATCH('Forecast-Peak_OffPeak-Nominal'!AO$3,'Annual_Prices-Nominal'!$A$3:$CH$3,0),FALSE)</f>
        <v>2</v>
      </c>
      <c r="AP392" s="35">
        <f>VLOOKUP($A392,'Annual_Prices-Nominal'!$A$4:$CH$39,MATCH('Forecast-Peak_OffPeak-Nominal'!AP$3,'Annual_Prices-Nominal'!$A$3:$CH$3,0),FALSE)</f>
        <v>2</v>
      </c>
      <c r="AQ392" s="36">
        <f>IF(AND(MONTH($B392)&gt;=5,MONTH($B392)&lt;=9),VLOOKUP($A392,'Annual_Prices-Nominal'!$A$1:$AQ$39,MATCH('Forecast-Peak_OffPeak-Nominal'!AQ$2,'Annual_Prices-Nominal'!$A$2:$AQ$2,0),FALSE),0)</f>
        <v>365</v>
      </c>
      <c r="AR392" s="37">
        <f>IF(AND(MONTH($B392)&gt;=5,MONTH($B392)&lt;=9),VLOOKUP($A392,'Annual_Prices-Nominal'!$A$1:$AQ$39,MATCH('Forecast-Peak_OffPeak-Nominal'!AR$2,'Annual_Prices-Nominal'!$A$2:$AQ$2,0),FALSE),0)</f>
        <v>2500</v>
      </c>
      <c r="AT392" s="83">
        <f>VLOOKUP($A392,'Annual_Prices-Nominal'!$A$4:$CH$39,MATCH('Forecast-Peak_OffPeak-Nominal'!AT$3,'Annual_Prices-Nominal'!$A$3:$CH$3,0),FALSE)</f>
        <v>55.15</v>
      </c>
      <c r="AU392" s="38">
        <f>VLOOKUP($A392,'Annual_Prices-Nominal'!$A$4:$CH$39,MATCH('Forecast-Peak_OffPeak-Nominal'!AU$3,'Annual_Prices-Nominal'!$A$3:$CH$3,0),FALSE)</f>
        <v>55.15</v>
      </c>
      <c r="AV392" s="38">
        <f>VLOOKUP($A392,'Annual_Prices-Nominal'!$A$4:$CH$39,MATCH('Forecast-Peak_OffPeak-Nominal'!AV$3,'Annual_Prices-Nominal'!$A$3:$CH$3,0),FALSE)</f>
        <v>0</v>
      </c>
      <c r="AX392" s="31">
        <f t="shared" si="57"/>
        <v>9.717062711864406</v>
      </c>
      <c r="AY392" s="32">
        <f t="shared" si="58"/>
        <v>10.390142148760331</v>
      </c>
      <c r="AZ392" s="32">
        <f t="shared" si="59"/>
        <v>10.439353719008265</v>
      </c>
      <c r="BA392" s="32">
        <f t="shared" si="60"/>
        <v>7.7081339712918666</v>
      </c>
      <c r="BB392" s="32">
        <f t="shared" si="61"/>
        <v>7.6108452950558219</v>
      </c>
      <c r="BC392" s="38">
        <f t="shared" si="62"/>
        <v>7.6003184713375784</v>
      </c>
      <c r="BE392" s="60">
        <v>329.64682547027445</v>
      </c>
      <c r="BF392" s="38">
        <v>437.93748584867069</v>
      </c>
      <c r="BH392" s="31">
        <f>VLOOKUP($A392,'Annual_Prices-Nominal'!$A:$CA,MATCH(BH$3,'Annual_Prices-Nominal'!$A$3:$CA$3,0),0)</f>
        <v>49</v>
      </c>
      <c r="BI392" s="31">
        <f>VLOOKUP($A392,'Annual_Prices-Nominal'!$A:$CA,MATCH(BI$3,'Annual_Prices-Nominal'!$A$3:$CA$3,0),0)</f>
        <v>0</v>
      </c>
      <c r="BJ392" s="32">
        <f>VLOOKUP($A392,'Annual_Prices-Nominal'!$A:$CA,MATCH(BJ$3,'Annual_Prices-Nominal'!$A$3:$CA$3,0),0)</f>
        <v>0</v>
      </c>
      <c r="BK392" s="32">
        <f>VLOOKUP($A392,'Annual_Prices-Nominal'!$A:$CA,MATCH(BK$3,'Annual_Prices-Nominal'!$A$3:$CA$3,0),0)</f>
        <v>18.149999999999977</v>
      </c>
      <c r="BL392" s="32">
        <f>VLOOKUP($A392,'Annual_Prices-Nominal'!$A:$CA,MATCH(BL$3,'Annual_Prices-Nominal'!$A$3:$CA$3,0),0)</f>
        <v>18.149999999999977</v>
      </c>
      <c r="BM392" s="32">
        <f>VLOOKUP($A392,'Annual_Prices-Nominal'!$A:$CA,MATCH(BM$3,'Annual_Prices-Nominal'!$A$3:$CA$3,0),0)</f>
        <v>5.4335714285714118</v>
      </c>
      <c r="BN392" s="32">
        <f>VLOOKUP($A392,'Annual_Prices-Nominal'!$A:$CA,MATCH(BN$3,'Annual_Prices-Nominal'!$A$3:$CA$3,0),0)</f>
        <v>5.4335714285714118</v>
      </c>
      <c r="BO392" s="32">
        <f>VLOOKUP($A392,'Annual_Prices-Nominal'!$A:$CA,MATCH(BO$3,'Annual_Prices-Nominal'!$A$3:$CA$3,0),0)</f>
        <v>5.4335714285714118</v>
      </c>
      <c r="BP392" s="32">
        <f>VLOOKUP($A392,'Annual_Prices-Nominal'!$A:$CA,MATCH(BP$3,'Annual_Prices-Nominal'!$A$3:$CA$3,0),0)</f>
        <v>5.4335714285714118</v>
      </c>
      <c r="BQ392" s="32">
        <f>VLOOKUP($A392,'Annual_Prices-Nominal'!$A:$CA,MATCH(BQ$3,'Annual_Prices-Nominal'!$A$3:$CA$3,0),0)</f>
        <v>18.149999999999977</v>
      </c>
      <c r="BR392" s="32">
        <f>VLOOKUP($A392,'Annual_Prices-Nominal'!$A:$CA,MATCH(BR$3,'Annual_Prices-Nominal'!$A$3:$CA$3,0),0)</f>
        <v>29.055000000000064</v>
      </c>
      <c r="BS392" s="32">
        <f>VLOOKUP($A392,'Annual_Prices-Nominal'!$A:$CA,MATCH(BS$3,'Annual_Prices-Nominal'!$A$3:$CA$3,0),0)</f>
        <v>27.217499999999973</v>
      </c>
      <c r="BT392" s="32">
        <f>VLOOKUP($A392,'Annual_Prices-Nominal'!$A:$CA,MATCH(BT$3,'Annual_Prices-Nominal'!$A$3:$CA$3,0),0)</f>
        <v>21.783928571428532</v>
      </c>
      <c r="BU392" s="32">
        <f>VLOOKUP($A392,'Annual_Prices-Nominal'!$A:$CA,MATCH(BU$3,'Annual_Prices-Nominal'!$A$3:$CA$3,0),0)</f>
        <v>21.783928571428532</v>
      </c>
      <c r="BV392" s="32">
        <f>VLOOKUP($A392,'Annual_Prices-Nominal'!$A:$CA,MATCH(BV$3,'Annual_Prices-Nominal'!$A$3:$CA$3,0),0)</f>
        <v>21.783928571428532</v>
      </c>
      <c r="BW392" s="32">
        <f>VLOOKUP($A392,'Annual_Prices-Nominal'!$A:$CA,MATCH(BW$3,'Annual_Prices-Nominal'!$A$3:$CA$3,0),0)</f>
        <v>22.544999999999845</v>
      </c>
      <c r="BX392" s="32">
        <f>VLOOKUP($A392,'Annual_Prices-Nominal'!$A:$CA,MATCH(BX$3,'Annual_Prices-Nominal'!$A$3:$CA$3,0),0)</f>
        <v>0</v>
      </c>
      <c r="BY392" s="32">
        <f>VLOOKUP($A392,'Annual_Prices-Nominal'!$A:$CA,MATCH(BY$3,'Annual_Prices-Nominal'!$A$3:$CA$3,0),0)</f>
        <v>5.4335714285714118</v>
      </c>
      <c r="BZ392" s="32">
        <f>VLOOKUP($A392,'Annual_Prices-Nominal'!$A:$CA,MATCH(BZ$3,'Annual_Prices-Nominal'!$A$3:$CA$3,0),0)</f>
        <v>5.4335714285714118</v>
      </c>
      <c r="CA392" s="32">
        <f>VLOOKUP($A392,'Annual_Prices-Nominal'!$A:$CA,MATCH(CA$3,'Annual_Prices-Nominal'!$A$3:$CA$3,0),0)</f>
        <v>5.4503011071428773</v>
      </c>
      <c r="CB392" s="38">
        <f>VLOOKUP($A392,'Annual_Prices-Nominal'!$A:$CA,MATCH(CB$3,'Annual_Prices-Nominal'!$A$3:$CA$3,0),0)</f>
        <v>0</v>
      </c>
      <c r="CD392" s="39">
        <f>VLOOKUP($A392,GDP!$A$8:$D$50,3,0)</f>
        <v>1.9933554817275677E-2</v>
      </c>
    </row>
    <row r="393" spans="1:82" ht="14.4" x14ac:dyDescent="0.3">
      <c r="A393" s="23">
        <f t="shared" si="64"/>
        <v>2055</v>
      </c>
      <c r="B393" s="27">
        <f t="shared" si="63"/>
        <v>56766</v>
      </c>
      <c r="C393" s="31">
        <v>61.627400000000002</v>
      </c>
      <c r="D393" s="32">
        <v>51.535469999999997</v>
      </c>
      <c r="E393" s="32">
        <v>72.214510000000004</v>
      </c>
      <c r="F393" s="32">
        <v>60.204990000000002</v>
      </c>
      <c r="G393" s="32">
        <v>73.370360000000005</v>
      </c>
      <c r="H393" s="32">
        <v>60.534300000000002</v>
      </c>
      <c r="I393" s="32">
        <v>47.84</v>
      </c>
      <c r="J393" s="32">
        <v>47.42</v>
      </c>
      <c r="K393" s="32">
        <v>47.21</v>
      </c>
      <c r="L393" s="32">
        <v>46.95</v>
      </c>
      <c r="M393" s="32">
        <v>47.61</v>
      </c>
      <c r="N393" s="32">
        <v>47.41</v>
      </c>
      <c r="P393" s="32">
        <f>VLOOKUP($A393,'Annual_Prices-Nominal'!$A$4:$X$39,MATCH('Forecast-Peak_OffPeak-Nominal'!P$3,'Annual_Prices-Nominal'!$A$3:$X$3,0),FALSE)</f>
        <v>195.97300000000001</v>
      </c>
      <c r="Q393" s="32">
        <f>VLOOKUP($A393,'Annual_Prices-Nominal'!$A$4:$X$39,MATCH('Forecast-Peak_OffPeak-Nominal'!Q$3,'Annual_Prices-Nominal'!$A$3:$X$3,0),FALSE)</f>
        <v>197.63304418666402</v>
      </c>
      <c r="R393" s="32">
        <f>VLOOKUP($A393,'Annual_Prices-Nominal'!$A$4:$X$39,MATCH('Forecast-Peak_OffPeak-Nominal'!R$3,'Annual_Prices-Nominal'!$A$3:$X$3,0),FALSE)</f>
        <v>194.190000185993</v>
      </c>
      <c r="S393" s="32">
        <f>VLOOKUP($A393,'Annual_Prices-Nominal'!$A$4:$X$39,MATCH('Forecast-Peak_OffPeak-Nominal'!S$3,'Annual_Prices-Nominal'!$A$3:$X$3,0),FALSE)</f>
        <v>193.10028255615103</v>
      </c>
      <c r="T393" s="32">
        <f>VLOOKUP($A393,'Annual_Prices-Nominal'!$A$4:$X$39,MATCH('Forecast-Peak_OffPeak-Nominal'!T$3,'Annual_Prices-Nominal'!$A$3:$X$3,0),FALSE)</f>
        <v>74.967044633424678</v>
      </c>
      <c r="U393" s="32">
        <f>VLOOKUP($A393,'Annual_Prices-Nominal'!$A$4:$X$39,MATCH('Forecast-Peak_OffPeak-Nominal'!U$3,'Annual_Prices-Nominal'!$A$3:$X$3,0),FALSE)</f>
        <v>96.184969944670996</v>
      </c>
      <c r="V393" s="32">
        <f>VLOOKUP($A393,'Annual_Prices-Nominal'!$A$4:$X$39,MATCH('Forecast-Peak_OffPeak-Nominal'!V$3,'Annual_Prices-Nominal'!$A$3:$X$3,0),FALSE)</f>
        <v>75.069516471544645</v>
      </c>
      <c r="W393" s="32">
        <f>VLOOKUP($A393,'Annual_Prices-Nominal'!$A$4:$X$39,MATCH('Forecast-Peak_OffPeak-Nominal'!W$3,'Annual_Prices-Nominal'!$A$3:$X$3,0),FALSE)</f>
        <v>33.329129636125003</v>
      </c>
      <c r="X393" s="32">
        <f>VLOOKUP($A393,'Annual_Prices-Nominal'!$A$4:$X$39,MATCH('Forecast-Peak_OffPeak-Nominal'!X$3,'Annual_Prices-Nominal'!$A$3:$X$3,0),FALSE)</f>
        <v>28.610884153724001</v>
      </c>
      <c r="Y393" s="38">
        <f>VLOOKUP($A393,'Annual_Prices-Nominal'!$A$4:$X$39,MATCH('Forecast-Peak_OffPeak-Nominal'!Y$3,'Annual_Prices-Nominal'!$A$3:$X$3,0),FALSE)</f>
        <v>68.765079577152321</v>
      </c>
      <c r="AA393" s="31">
        <v>6.26</v>
      </c>
      <c r="AB393" s="32">
        <v>5.69</v>
      </c>
      <c r="AC393" s="32">
        <v>5.86</v>
      </c>
      <c r="AD393" s="32">
        <v>6.06</v>
      </c>
      <c r="AE393" s="32">
        <v>6.26</v>
      </c>
      <c r="AF393" s="32">
        <v>5.9</v>
      </c>
      <c r="AG393" s="38">
        <f t="shared" si="55"/>
        <v>0.55763317008771962</v>
      </c>
      <c r="AI393" s="32">
        <v>11.247915329164282</v>
      </c>
      <c r="AJ393" s="38">
        <v>6.8092312530964678</v>
      </c>
      <c r="AL393" s="33">
        <v>1.0259110749272231</v>
      </c>
      <c r="AM393" s="33">
        <v>1.2939558561517195</v>
      </c>
      <c r="AO393" s="34">
        <f>VLOOKUP($A393,'Annual_Prices-Nominal'!$A$4:$CH$39,MATCH('Forecast-Peak_OffPeak-Nominal'!AO$3,'Annual_Prices-Nominal'!$A$3:$CH$3,0),FALSE)</f>
        <v>2</v>
      </c>
      <c r="AP393" s="35">
        <f>VLOOKUP($A393,'Annual_Prices-Nominal'!$A$4:$CH$39,MATCH('Forecast-Peak_OffPeak-Nominal'!AP$3,'Annual_Prices-Nominal'!$A$3:$CH$3,0),FALSE)</f>
        <v>2</v>
      </c>
      <c r="AQ393" s="36">
        <f>IF(AND(MONTH($B393)&gt;=5,MONTH($B393)&lt;=9),VLOOKUP($A393,'Annual_Prices-Nominal'!$A$1:$AQ$39,MATCH('Forecast-Peak_OffPeak-Nominal'!AQ$2,'Annual_Prices-Nominal'!$A$2:$AQ$2,0),FALSE),0)</f>
        <v>365</v>
      </c>
      <c r="AR393" s="37">
        <f>IF(AND(MONTH($B393)&gt;=5,MONTH($B393)&lt;=9),VLOOKUP($A393,'Annual_Prices-Nominal'!$A$1:$AQ$39,MATCH('Forecast-Peak_OffPeak-Nominal'!AR$2,'Annual_Prices-Nominal'!$A$2:$AQ$2,0),FALSE),0)</f>
        <v>2500</v>
      </c>
      <c r="AT393" s="83">
        <f>VLOOKUP($A393,'Annual_Prices-Nominal'!$A$4:$CH$39,MATCH('Forecast-Peak_OffPeak-Nominal'!AT$3,'Annual_Prices-Nominal'!$A$3:$CH$3,0),FALSE)</f>
        <v>55.15</v>
      </c>
      <c r="AU393" s="38">
        <f>VLOOKUP($A393,'Annual_Prices-Nominal'!$A$4:$CH$39,MATCH('Forecast-Peak_OffPeak-Nominal'!AU$3,'Annual_Prices-Nominal'!$A$3:$CH$3,0),FALSE)</f>
        <v>55.15</v>
      </c>
      <c r="AV393" s="38">
        <f>VLOOKUP($A393,'Annual_Prices-Nominal'!$A$4:$CH$39,MATCH('Forecast-Peak_OffPeak-Nominal'!AV$3,'Annual_Prices-Nominal'!$A$3:$CH$3,0),FALSE)</f>
        <v>0</v>
      </c>
      <c r="AX393" s="31">
        <f t="shared" si="57"/>
        <v>10.830826010544815</v>
      </c>
      <c r="AY393" s="32">
        <f t="shared" si="58"/>
        <v>12.239747457627118</v>
      </c>
      <c r="AZ393" s="32">
        <f t="shared" si="59"/>
        <v>12.435654237288135</v>
      </c>
      <c r="BA393" s="32">
        <f t="shared" si="60"/>
        <v>7.642172523961662</v>
      </c>
      <c r="BB393" s="32">
        <f t="shared" si="61"/>
        <v>7.541533546325879</v>
      </c>
      <c r="BC393" s="38">
        <f t="shared" si="62"/>
        <v>7.8564356435643568</v>
      </c>
      <c r="BE393" s="60">
        <v>329.64682547027445</v>
      </c>
      <c r="BF393" s="38">
        <v>437.93748584867069</v>
      </c>
      <c r="BH393" s="31">
        <f>VLOOKUP($A393,'Annual_Prices-Nominal'!$A:$CA,MATCH(BH$3,'Annual_Prices-Nominal'!$A$3:$CA$3,0),0)</f>
        <v>49</v>
      </c>
      <c r="BI393" s="31">
        <f>VLOOKUP($A393,'Annual_Prices-Nominal'!$A:$CA,MATCH(BI$3,'Annual_Prices-Nominal'!$A$3:$CA$3,0),0)</f>
        <v>0</v>
      </c>
      <c r="BJ393" s="32">
        <f>VLOOKUP($A393,'Annual_Prices-Nominal'!$A:$CA,MATCH(BJ$3,'Annual_Prices-Nominal'!$A$3:$CA$3,0),0)</f>
        <v>0</v>
      </c>
      <c r="BK393" s="32">
        <f>VLOOKUP($A393,'Annual_Prices-Nominal'!$A:$CA,MATCH(BK$3,'Annual_Prices-Nominal'!$A$3:$CA$3,0),0)</f>
        <v>18.149999999999977</v>
      </c>
      <c r="BL393" s="32">
        <f>VLOOKUP($A393,'Annual_Prices-Nominal'!$A:$CA,MATCH(BL$3,'Annual_Prices-Nominal'!$A$3:$CA$3,0),0)</f>
        <v>18.149999999999977</v>
      </c>
      <c r="BM393" s="32">
        <f>VLOOKUP($A393,'Annual_Prices-Nominal'!$A:$CA,MATCH(BM$3,'Annual_Prices-Nominal'!$A$3:$CA$3,0),0)</f>
        <v>5.4335714285714118</v>
      </c>
      <c r="BN393" s="32">
        <f>VLOOKUP($A393,'Annual_Prices-Nominal'!$A:$CA,MATCH(BN$3,'Annual_Prices-Nominal'!$A$3:$CA$3,0),0)</f>
        <v>5.4335714285714118</v>
      </c>
      <c r="BO393" s="32">
        <f>VLOOKUP($A393,'Annual_Prices-Nominal'!$A:$CA,MATCH(BO$3,'Annual_Prices-Nominal'!$A$3:$CA$3,0),0)</f>
        <v>5.4335714285714118</v>
      </c>
      <c r="BP393" s="32">
        <f>VLOOKUP($A393,'Annual_Prices-Nominal'!$A:$CA,MATCH(BP$3,'Annual_Prices-Nominal'!$A$3:$CA$3,0),0)</f>
        <v>5.4335714285714118</v>
      </c>
      <c r="BQ393" s="32">
        <f>VLOOKUP($A393,'Annual_Prices-Nominal'!$A:$CA,MATCH(BQ$3,'Annual_Prices-Nominal'!$A$3:$CA$3,0),0)</f>
        <v>18.149999999999977</v>
      </c>
      <c r="BR393" s="32">
        <f>VLOOKUP($A393,'Annual_Prices-Nominal'!$A:$CA,MATCH(BR$3,'Annual_Prices-Nominal'!$A$3:$CA$3,0),0)</f>
        <v>29.055000000000064</v>
      </c>
      <c r="BS393" s="32">
        <f>VLOOKUP($A393,'Annual_Prices-Nominal'!$A:$CA,MATCH(BS$3,'Annual_Prices-Nominal'!$A$3:$CA$3,0),0)</f>
        <v>27.217499999999973</v>
      </c>
      <c r="BT393" s="32">
        <f>VLOOKUP($A393,'Annual_Prices-Nominal'!$A:$CA,MATCH(BT$3,'Annual_Prices-Nominal'!$A$3:$CA$3,0),0)</f>
        <v>21.783928571428532</v>
      </c>
      <c r="BU393" s="32">
        <f>VLOOKUP($A393,'Annual_Prices-Nominal'!$A:$CA,MATCH(BU$3,'Annual_Prices-Nominal'!$A$3:$CA$3,0),0)</f>
        <v>21.783928571428532</v>
      </c>
      <c r="BV393" s="32">
        <f>VLOOKUP($A393,'Annual_Prices-Nominal'!$A:$CA,MATCH(BV$3,'Annual_Prices-Nominal'!$A$3:$CA$3,0),0)</f>
        <v>21.783928571428532</v>
      </c>
      <c r="BW393" s="32">
        <f>VLOOKUP($A393,'Annual_Prices-Nominal'!$A:$CA,MATCH(BW$3,'Annual_Prices-Nominal'!$A$3:$CA$3,0),0)</f>
        <v>22.544999999999845</v>
      </c>
      <c r="BX393" s="32">
        <f>VLOOKUP($A393,'Annual_Prices-Nominal'!$A:$CA,MATCH(BX$3,'Annual_Prices-Nominal'!$A$3:$CA$3,0),0)</f>
        <v>0</v>
      </c>
      <c r="BY393" s="32">
        <f>VLOOKUP($A393,'Annual_Prices-Nominal'!$A:$CA,MATCH(BY$3,'Annual_Prices-Nominal'!$A$3:$CA$3,0),0)</f>
        <v>5.4335714285714118</v>
      </c>
      <c r="BZ393" s="32">
        <f>VLOOKUP($A393,'Annual_Prices-Nominal'!$A:$CA,MATCH(BZ$3,'Annual_Prices-Nominal'!$A$3:$CA$3,0),0)</f>
        <v>5.4335714285714118</v>
      </c>
      <c r="CA393" s="32">
        <f>VLOOKUP($A393,'Annual_Prices-Nominal'!$A:$CA,MATCH(CA$3,'Annual_Prices-Nominal'!$A$3:$CA$3,0),0)</f>
        <v>5.4503011071428773</v>
      </c>
      <c r="CB393" s="38">
        <f>VLOOKUP($A393,'Annual_Prices-Nominal'!$A:$CA,MATCH(CB$3,'Annual_Prices-Nominal'!$A$3:$CA$3,0),0)</f>
        <v>0</v>
      </c>
      <c r="CD393" s="39">
        <f>VLOOKUP($A393,GDP!$A$8:$D$50,3,0)</f>
        <v>1.9933554817275677E-2</v>
      </c>
    </row>
    <row r="394" spans="1:82" ht="14.4" x14ac:dyDescent="0.3">
      <c r="A394" s="23">
        <f t="shared" si="64"/>
        <v>2055</v>
      </c>
      <c r="B394" s="27">
        <f t="shared" si="63"/>
        <v>56796</v>
      </c>
      <c r="C394" s="31">
        <v>71.416110000000003</v>
      </c>
      <c r="D394" s="32">
        <v>58.515329999999999</v>
      </c>
      <c r="E394" s="32">
        <v>82.678910000000002</v>
      </c>
      <c r="F394" s="32">
        <v>68.661770000000004</v>
      </c>
      <c r="G394" s="32">
        <v>84.761290000000002</v>
      </c>
      <c r="H394" s="32">
        <v>69.109629999999996</v>
      </c>
      <c r="I394" s="32">
        <v>48.41</v>
      </c>
      <c r="J394" s="32">
        <v>47.59</v>
      </c>
      <c r="K394" s="32">
        <v>47.22</v>
      </c>
      <c r="L394" s="32">
        <v>47.1</v>
      </c>
      <c r="M394" s="32">
        <v>47.81</v>
      </c>
      <c r="N394" s="32">
        <v>47.49</v>
      </c>
      <c r="P394" s="32">
        <f>VLOOKUP($A394,'Annual_Prices-Nominal'!$A$4:$X$39,MATCH('Forecast-Peak_OffPeak-Nominal'!P$3,'Annual_Prices-Nominal'!$A$3:$X$3,0),FALSE)</f>
        <v>195.97300000000001</v>
      </c>
      <c r="Q394" s="32">
        <f>VLOOKUP($A394,'Annual_Prices-Nominal'!$A$4:$X$39,MATCH('Forecast-Peak_OffPeak-Nominal'!Q$3,'Annual_Prices-Nominal'!$A$3:$X$3,0),FALSE)</f>
        <v>197.63304418666402</v>
      </c>
      <c r="R394" s="32">
        <f>VLOOKUP($A394,'Annual_Prices-Nominal'!$A$4:$X$39,MATCH('Forecast-Peak_OffPeak-Nominal'!R$3,'Annual_Prices-Nominal'!$A$3:$X$3,0),FALSE)</f>
        <v>194.190000185993</v>
      </c>
      <c r="S394" s="32">
        <f>VLOOKUP($A394,'Annual_Prices-Nominal'!$A$4:$X$39,MATCH('Forecast-Peak_OffPeak-Nominal'!S$3,'Annual_Prices-Nominal'!$A$3:$X$3,0),FALSE)</f>
        <v>193.10028255615103</v>
      </c>
      <c r="T394" s="32">
        <f>VLOOKUP($A394,'Annual_Prices-Nominal'!$A$4:$X$39,MATCH('Forecast-Peak_OffPeak-Nominal'!T$3,'Annual_Prices-Nominal'!$A$3:$X$3,0),FALSE)</f>
        <v>74.967044633424678</v>
      </c>
      <c r="U394" s="32">
        <f>VLOOKUP($A394,'Annual_Prices-Nominal'!$A$4:$X$39,MATCH('Forecast-Peak_OffPeak-Nominal'!U$3,'Annual_Prices-Nominal'!$A$3:$X$3,0),FALSE)</f>
        <v>96.184969944670996</v>
      </c>
      <c r="V394" s="32">
        <f>VLOOKUP($A394,'Annual_Prices-Nominal'!$A$4:$X$39,MATCH('Forecast-Peak_OffPeak-Nominal'!V$3,'Annual_Prices-Nominal'!$A$3:$X$3,0),FALSE)</f>
        <v>75.069516471544645</v>
      </c>
      <c r="W394" s="32">
        <f>VLOOKUP($A394,'Annual_Prices-Nominal'!$A$4:$X$39,MATCH('Forecast-Peak_OffPeak-Nominal'!W$3,'Annual_Prices-Nominal'!$A$3:$X$3,0),FALSE)</f>
        <v>33.329129636125003</v>
      </c>
      <c r="X394" s="32">
        <f>VLOOKUP($A394,'Annual_Prices-Nominal'!$A$4:$X$39,MATCH('Forecast-Peak_OffPeak-Nominal'!X$3,'Annual_Prices-Nominal'!$A$3:$X$3,0),FALSE)</f>
        <v>28.610884153724001</v>
      </c>
      <c r="Y394" s="38">
        <f>VLOOKUP($A394,'Annual_Prices-Nominal'!$A$4:$X$39,MATCH('Forecast-Peak_OffPeak-Nominal'!Y$3,'Annual_Prices-Nominal'!$A$3:$X$3,0),FALSE)</f>
        <v>68.765079577152321</v>
      </c>
      <c r="AA394" s="31">
        <v>6.25</v>
      </c>
      <c r="AB394" s="32">
        <v>5.95</v>
      </c>
      <c r="AC394" s="32">
        <v>5.85</v>
      </c>
      <c r="AD394" s="32">
        <v>6.33</v>
      </c>
      <c r="AE394" s="32">
        <v>6.24</v>
      </c>
      <c r="AF394" s="32">
        <v>6.09</v>
      </c>
      <c r="AG394" s="38">
        <f t="shared" si="55"/>
        <v>0.55763317008771962</v>
      </c>
      <c r="AI394" s="32">
        <v>11.241489995511193</v>
      </c>
      <c r="AJ394" s="38">
        <v>6.8028059194433776</v>
      </c>
      <c r="AL394" s="33">
        <v>1.016544009444482</v>
      </c>
      <c r="AM394" s="33">
        <v>1.2845887906689781</v>
      </c>
      <c r="AO394" s="34">
        <f>VLOOKUP($A394,'Annual_Prices-Nominal'!$A$4:$CH$39,MATCH('Forecast-Peak_OffPeak-Nominal'!AO$3,'Annual_Prices-Nominal'!$A$3:$CH$3,0),FALSE)</f>
        <v>2</v>
      </c>
      <c r="AP394" s="35">
        <f>VLOOKUP($A394,'Annual_Prices-Nominal'!$A$4:$CH$39,MATCH('Forecast-Peak_OffPeak-Nominal'!AP$3,'Annual_Prices-Nominal'!$A$3:$CH$3,0),FALSE)</f>
        <v>2</v>
      </c>
      <c r="AQ394" s="36">
        <f>IF(AND(MONTH($B394)&gt;=5,MONTH($B394)&lt;=9),VLOOKUP($A394,'Annual_Prices-Nominal'!$A$1:$AQ$39,MATCH('Forecast-Peak_OffPeak-Nominal'!AQ$2,'Annual_Prices-Nominal'!$A$2:$AQ$2,0),FALSE),0)</f>
        <v>365</v>
      </c>
      <c r="AR394" s="37">
        <f>IF(AND(MONTH($B394)&gt;=5,MONTH($B394)&lt;=9),VLOOKUP($A394,'Annual_Prices-Nominal'!$A$1:$AQ$39,MATCH('Forecast-Peak_OffPeak-Nominal'!AR$2,'Annual_Prices-Nominal'!$A$2:$AQ$2,0),FALSE),0)</f>
        <v>2500</v>
      </c>
      <c r="AT394" s="83">
        <f>VLOOKUP($A394,'Annual_Prices-Nominal'!$A$4:$CH$39,MATCH('Forecast-Peak_OffPeak-Nominal'!AT$3,'Annual_Prices-Nominal'!$A$3:$CH$3,0),FALSE)</f>
        <v>55.15</v>
      </c>
      <c r="AU394" s="38">
        <f>VLOOKUP($A394,'Annual_Prices-Nominal'!$A$4:$CH$39,MATCH('Forecast-Peak_OffPeak-Nominal'!AU$3,'Annual_Prices-Nominal'!$A$3:$CH$3,0),FALSE)</f>
        <v>55.15</v>
      </c>
      <c r="AV394" s="38">
        <f>VLOOKUP($A394,'Annual_Prices-Nominal'!$A$4:$CH$39,MATCH('Forecast-Peak_OffPeak-Nominal'!AV$3,'Annual_Prices-Nominal'!$A$3:$CH$3,0),FALSE)</f>
        <v>0</v>
      </c>
      <c r="AX394" s="31">
        <f t="shared" si="57"/>
        <v>12.00270756302521</v>
      </c>
      <c r="AY394" s="32">
        <f t="shared" si="58"/>
        <v>13.576175697865354</v>
      </c>
      <c r="AZ394" s="32">
        <f t="shared" si="59"/>
        <v>13.918110016420362</v>
      </c>
      <c r="BA394" s="32">
        <f t="shared" si="60"/>
        <v>7.7580128205128194</v>
      </c>
      <c r="BB394" s="32">
        <f t="shared" si="61"/>
        <v>7.5673076923076916</v>
      </c>
      <c r="BC394" s="38">
        <f t="shared" si="62"/>
        <v>7.5529225908372828</v>
      </c>
      <c r="BE394" s="60">
        <v>329.64682547027445</v>
      </c>
      <c r="BF394" s="38">
        <v>437.93748584867069</v>
      </c>
      <c r="BH394" s="31">
        <f>VLOOKUP($A394,'Annual_Prices-Nominal'!$A:$CA,MATCH(BH$3,'Annual_Prices-Nominal'!$A$3:$CA$3,0),0)</f>
        <v>49</v>
      </c>
      <c r="BI394" s="31">
        <f>VLOOKUP($A394,'Annual_Prices-Nominal'!$A:$CA,MATCH(BI$3,'Annual_Prices-Nominal'!$A$3:$CA$3,0),0)</f>
        <v>0</v>
      </c>
      <c r="BJ394" s="32">
        <f>VLOOKUP($A394,'Annual_Prices-Nominal'!$A:$CA,MATCH(BJ$3,'Annual_Prices-Nominal'!$A$3:$CA$3,0),0)</f>
        <v>0</v>
      </c>
      <c r="BK394" s="32">
        <f>VLOOKUP($A394,'Annual_Prices-Nominal'!$A:$CA,MATCH(BK$3,'Annual_Prices-Nominal'!$A$3:$CA$3,0),0)</f>
        <v>18.149999999999977</v>
      </c>
      <c r="BL394" s="32">
        <f>VLOOKUP($A394,'Annual_Prices-Nominal'!$A:$CA,MATCH(BL$3,'Annual_Prices-Nominal'!$A$3:$CA$3,0),0)</f>
        <v>18.149999999999977</v>
      </c>
      <c r="BM394" s="32">
        <f>VLOOKUP($A394,'Annual_Prices-Nominal'!$A:$CA,MATCH(BM$3,'Annual_Prices-Nominal'!$A$3:$CA$3,0),0)</f>
        <v>5.4335714285714118</v>
      </c>
      <c r="BN394" s="32">
        <f>VLOOKUP($A394,'Annual_Prices-Nominal'!$A:$CA,MATCH(BN$3,'Annual_Prices-Nominal'!$A$3:$CA$3,0),0)</f>
        <v>5.4335714285714118</v>
      </c>
      <c r="BO394" s="32">
        <f>VLOOKUP($A394,'Annual_Prices-Nominal'!$A:$CA,MATCH(BO$3,'Annual_Prices-Nominal'!$A$3:$CA$3,0),0)</f>
        <v>5.4335714285714118</v>
      </c>
      <c r="BP394" s="32">
        <f>VLOOKUP($A394,'Annual_Prices-Nominal'!$A:$CA,MATCH(BP$3,'Annual_Prices-Nominal'!$A$3:$CA$3,0),0)</f>
        <v>5.4335714285714118</v>
      </c>
      <c r="BQ394" s="32">
        <f>VLOOKUP($A394,'Annual_Prices-Nominal'!$A:$CA,MATCH(BQ$3,'Annual_Prices-Nominal'!$A$3:$CA$3,0),0)</f>
        <v>18.149999999999977</v>
      </c>
      <c r="BR394" s="32">
        <f>VLOOKUP($A394,'Annual_Prices-Nominal'!$A:$CA,MATCH(BR$3,'Annual_Prices-Nominal'!$A$3:$CA$3,0),0)</f>
        <v>29.055000000000064</v>
      </c>
      <c r="BS394" s="32">
        <f>VLOOKUP($A394,'Annual_Prices-Nominal'!$A:$CA,MATCH(BS$3,'Annual_Prices-Nominal'!$A$3:$CA$3,0),0)</f>
        <v>27.217499999999973</v>
      </c>
      <c r="BT394" s="32">
        <f>VLOOKUP($A394,'Annual_Prices-Nominal'!$A:$CA,MATCH(BT$3,'Annual_Prices-Nominal'!$A$3:$CA$3,0),0)</f>
        <v>21.783928571428532</v>
      </c>
      <c r="BU394" s="32">
        <f>VLOOKUP($A394,'Annual_Prices-Nominal'!$A:$CA,MATCH(BU$3,'Annual_Prices-Nominal'!$A$3:$CA$3,0),0)</f>
        <v>21.783928571428532</v>
      </c>
      <c r="BV394" s="32">
        <f>VLOOKUP($A394,'Annual_Prices-Nominal'!$A:$CA,MATCH(BV$3,'Annual_Prices-Nominal'!$A$3:$CA$3,0),0)</f>
        <v>21.783928571428532</v>
      </c>
      <c r="BW394" s="32">
        <f>VLOOKUP($A394,'Annual_Prices-Nominal'!$A:$CA,MATCH(BW$3,'Annual_Prices-Nominal'!$A$3:$CA$3,0),0)</f>
        <v>22.544999999999845</v>
      </c>
      <c r="BX394" s="32">
        <f>VLOOKUP($A394,'Annual_Prices-Nominal'!$A:$CA,MATCH(BX$3,'Annual_Prices-Nominal'!$A$3:$CA$3,0),0)</f>
        <v>0</v>
      </c>
      <c r="BY394" s="32">
        <f>VLOOKUP($A394,'Annual_Prices-Nominal'!$A:$CA,MATCH(BY$3,'Annual_Prices-Nominal'!$A$3:$CA$3,0),0)</f>
        <v>5.4335714285714118</v>
      </c>
      <c r="BZ394" s="32">
        <f>VLOOKUP($A394,'Annual_Prices-Nominal'!$A:$CA,MATCH(BZ$3,'Annual_Prices-Nominal'!$A$3:$CA$3,0),0)</f>
        <v>5.4335714285714118</v>
      </c>
      <c r="CA394" s="32">
        <f>VLOOKUP($A394,'Annual_Prices-Nominal'!$A:$CA,MATCH(CA$3,'Annual_Prices-Nominal'!$A$3:$CA$3,0),0)</f>
        <v>5.4503011071428773</v>
      </c>
      <c r="CB394" s="38">
        <f>VLOOKUP($A394,'Annual_Prices-Nominal'!$A:$CA,MATCH(CB$3,'Annual_Prices-Nominal'!$A$3:$CA$3,0),0)</f>
        <v>0</v>
      </c>
      <c r="CD394" s="39">
        <f>VLOOKUP($A394,GDP!$A$8:$D$50,3,0)</f>
        <v>1.9933554817275677E-2</v>
      </c>
    </row>
    <row r="395" spans="1:82" ht="14.4" x14ac:dyDescent="0.3">
      <c r="A395" s="23">
        <f t="shared" si="64"/>
        <v>2055</v>
      </c>
      <c r="B395" s="27">
        <f t="shared" si="63"/>
        <v>56827</v>
      </c>
      <c r="C395" s="31">
        <v>63.03098</v>
      </c>
      <c r="D395" s="32">
        <v>53.118639999999999</v>
      </c>
      <c r="E395" s="32">
        <v>67.845269999999999</v>
      </c>
      <c r="F395" s="32">
        <v>58.505270000000003</v>
      </c>
      <c r="G395" s="32">
        <v>69.909009999999995</v>
      </c>
      <c r="H395" s="32">
        <v>58.75253</v>
      </c>
      <c r="I395" s="32">
        <v>47</v>
      </c>
      <c r="J395" s="32">
        <v>46.71</v>
      </c>
      <c r="K395" s="32">
        <v>45.98</v>
      </c>
      <c r="L395" s="32">
        <v>46.24</v>
      </c>
      <c r="M395" s="32">
        <v>47.23</v>
      </c>
      <c r="N395" s="32">
        <v>47.28</v>
      </c>
      <c r="P395" s="32">
        <f>VLOOKUP($A395,'Annual_Prices-Nominal'!$A$4:$X$39,MATCH('Forecast-Peak_OffPeak-Nominal'!P$3,'Annual_Prices-Nominal'!$A$3:$X$3,0),FALSE)</f>
        <v>195.97300000000001</v>
      </c>
      <c r="Q395" s="32">
        <f>VLOOKUP($A395,'Annual_Prices-Nominal'!$A$4:$X$39,MATCH('Forecast-Peak_OffPeak-Nominal'!Q$3,'Annual_Prices-Nominal'!$A$3:$X$3,0),FALSE)</f>
        <v>197.63304418666402</v>
      </c>
      <c r="R395" s="32">
        <f>VLOOKUP($A395,'Annual_Prices-Nominal'!$A$4:$X$39,MATCH('Forecast-Peak_OffPeak-Nominal'!R$3,'Annual_Prices-Nominal'!$A$3:$X$3,0),FALSE)</f>
        <v>194.190000185993</v>
      </c>
      <c r="S395" s="32">
        <f>VLOOKUP($A395,'Annual_Prices-Nominal'!$A$4:$X$39,MATCH('Forecast-Peak_OffPeak-Nominal'!S$3,'Annual_Prices-Nominal'!$A$3:$X$3,0),FALSE)</f>
        <v>193.10028255615103</v>
      </c>
      <c r="T395" s="32">
        <f>VLOOKUP($A395,'Annual_Prices-Nominal'!$A$4:$X$39,MATCH('Forecast-Peak_OffPeak-Nominal'!T$3,'Annual_Prices-Nominal'!$A$3:$X$3,0),FALSE)</f>
        <v>74.967044633424678</v>
      </c>
      <c r="U395" s="32">
        <f>VLOOKUP($A395,'Annual_Prices-Nominal'!$A$4:$X$39,MATCH('Forecast-Peak_OffPeak-Nominal'!U$3,'Annual_Prices-Nominal'!$A$3:$X$3,0),FALSE)</f>
        <v>96.184969944670996</v>
      </c>
      <c r="V395" s="32">
        <f>VLOOKUP($A395,'Annual_Prices-Nominal'!$A$4:$X$39,MATCH('Forecast-Peak_OffPeak-Nominal'!V$3,'Annual_Prices-Nominal'!$A$3:$X$3,0),FALSE)</f>
        <v>75.069516471544645</v>
      </c>
      <c r="W395" s="32">
        <f>VLOOKUP($A395,'Annual_Prices-Nominal'!$A$4:$X$39,MATCH('Forecast-Peak_OffPeak-Nominal'!W$3,'Annual_Prices-Nominal'!$A$3:$X$3,0),FALSE)</f>
        <v>33.329129636125003</v>
      </c>
      <c r="X395" s="32">
        <f>VLOOKUP($A395,'Annual_Prices-Nominal'!$A$4:$X$39,MATCH('Forecast-Peak_OffPeak-Nominal'!X$3,'Annual_Prices-Nominal'!$A$3:$X$3,0),FALSE)</f>
        <v>28.610884153724001</v>
      </c>
      <c r="Y395" s="38">
        <f>VLOOKUP($A395,'Annual_Prices-Nominal'!$A$4:$X$39,MATCH('Forecast-Peak_OffPeak-Nominal'!Y$3,'Annual_Prices-Nominal'!$A$3:$X$3,0),FALSE)</f>
        <v>68.765079577152321</v>
      </c>
      <c r="AA395" s="31">
        <v>6.17</v>
      </c>
      <c r="AB395" s="32">
        <v>5.79</v>
      </c>
      <c r="AC395" s="32">
        <v>5.74</v>
      </c>
      <c r="AD395" s="32">
        <v>6.17</v>
      </c>
      <c r="AE395" s="32">
        <v>6.17</v>
      </c>
      <c r="AF395" s="32">
        <v>5.9</v>
      </c>
      <c r="AG395" s="38">
        <f t="shared" si="55"/>
        <v>0.55763317008771962</v>
      </c>
      <c r="AI395" s="32">
        <v>11.159614517376813</v>
      </c>
      <c r="AJ395" s="38">
        <v>6.7209304413089974</v>
      </c>
      <c r="AL395" s="33">
        <v>1.0273262764624642</v>
      </c>
      <c r="AM395" s="33">
        <v>1.2953710576869606</v>
      </c>
      <c r="AO395" s="34">
        <f>VLOOKUP($A395,'Annual_Prices-Nominal'!$A$4:$CH$39,MATCH('Forecast-Peak_OffPeak-Nominal'!AO$3,'Annual_Prices-Nominal'!$A$3:$CH$3,0),FALSE)</f>
        <v>2</v>
      </c>
      <c r="AP395" s="35">
        <f>VLOOKUP($A395,'Annual_Prices-Nominal'!$A$4:$CH$39,MATCH('Forecast-Peak_OffPeak-Nominal'!AP$3,'Annual_Prices-Nominal'!$A$3:$CH$3,0),FALSE)</f>
        <v>2</v>
      </c>
      <c r="AQ395" s="36">
        <f>IF(AND(MONTH($B395)&gt;=5,MONTH($B395)&lt;=9),VLOOKUP($A395,'Annual_Prices-Nominal'!$A$1:$AQ$39,MATCH('Forecast-Peak_OffPeak-Nominal'!AQ$2,'Annual_Prices-Nominal'!$A$2:$AQ$2,0),FALSE),0)</f>
        <v>365</v>
      </c>
      <c r="AR395" s="37">
        <f>IF(AND(MONTH($B395)&gt;=5,MONTH($B395)&lt;=9),VLOOKUP($A395,'Annual_Prices-Nominal'!$A$1:$AQ$39,MATCH('Forecast-Peak_OffPeak-Nominal'!AR$2,'Annual_Prices-Nominal'!$A$2:$AQ$2,0),FALSE),0)</f>
        <v>2500</v>
      </c>
      <c r="AT395" s="83">
        <f>VLOOKUP($A395,'Annual_Prices-Nominal'!$A$4:$CH$39,MATCH('Forecast-Peak_OffPeak-Nominal'!AT$3,'Annual_Prices-Nominal'!$A$3:$CH$3,0),FALSE)</f>
        <v>55.15</v>
      </c>
      <c r="AU395" s="38">
        <f>VLOOKUP($A395,'Annual_Prices-Nominal'!$A$4:$CH$39,MATCH('Forecast-Peak_OffPeak-Nominal'!AU$3,'Annual_Prices-Nominal'!$A$3:$CH$3,0),FALSE)</f>
        <v>55.15</v>
      </c>
      <c r="AV395" s="38">
        <f>VLOOKUP($A395,'Annual_Prices-Nominal'!$A$4:$CH$39,MATCH('Forecast-Peak_OffPeak-Nominal'!AV$3,'Annual_Prices-Nominal'!$A$3:$CH$3,0),FALSE)</f>
        <v>0</v>
      </c>
      <c r="AX395" s="31">
        <f t="shared" si="57"/>
        <v>10.886179620034541</v>
      </c>
      <c r="AY395" s="32">
        <f t="shared" si="58"/>
        <v>11.499198305084745</v>
      </c>
      <c r="AZ395" s="32">
        <f t="shared" si="59"/>
        <v>11.84898474576271</v>
      </c>
      <c r="BA395" s="32">
        <f t="shared" si="60"/>
        <v>7.6175040518638575</v>
      </c>
      <c r="BB395" s="32">
        <f t="shared" si="61"/>
        <v>7.4521880064829817</v>
      </c>
      <c r="BC395" s="38">
        <f t="shared" si="62"/>
        <v>7.6547811993517012</v>
      </c>
      <c r="BE395" s="60">
        <v>329.64682547027445</v>
      </c>
      <c r="BF395" s="38">
        <v>437.93748584867069</v>
      </c>
      <c r="BH395" s="31">
        <f>VLOOKUP($A395,'Annual_Prices-Nominal'!$A:$CA,MATCH(BH$3,'Annual_Prices-Nominal'!$A$3:$CA$3,0),0)</f>
        <v>49</v>
      </c>
      <c r="BI395" s="31">
        <f>VLOOKUP($A395,'Annual_Prices-Nominal'!$A:$CA,MATCH(BI$3,'Annual_Prices-Nominal'!$A$3:$CA$3,0),0)</f>
        <v>0</v>
      </c>
      <c r="BJ395" s="32">
        <f>VLOOKUP($A395,'Annual_Prices-Nominal'!$A:$CA,MATCH(BJ$3,'Annual_Prices-Nominal'!$A$3:$CA$3,0),0)</f>
        <v>0</v>
      </c>
      <c r="BK395" s="32">
        <f>VLOOKUP($A395,'Annual_Prices-Nominal'!$A:$CA,MATCH(BK$3,'Annual_Prices-Nominal'!$A$3:$CA$3,0),0)</f>
        <v>18.149999999999977</v>
      </c>
      <c r="BL395" s="32">
        <f>VLOOKUP($A395,'Annual_Prices-Nominal'!$A:$CA,MATCH(BL$3,'Annual_Prices-Nominal'!$A$3:$CA$3,0),0)</f>
        <v>18.149999999999977</v>
      </c>
      <c r="BM395" s="32">
        <f>VLOOKUP($A395,'Annual_Prices-Nominal'!$A:$CA,MATCH(BM$3,'Annual_Prices-Nominal'!$A$3:$CA$3,0),0)</f>
        <v>5.4335714285714118</v>
      </c>
      <c r="BN395" s="32">
        <f>VLOOKUP($A395,'Annual_Prices-Nominal'!$A:$CA,MATCH(BN$3,'Annual_Prices-Nominal'!$A$3:$CA$3,0),0)</f>
        <v>5.4335714285714118</v>
      </c>
      <c r="BO395" s="32">
        <f>VLOOKUP($A395,'Annual_Prices-Nominal'!$A:$CA,MATCH(BO$3,'Annual_Prices-Nominal'!$A$3:$CA$3,0),0)</f>
        <v>5.4335714285714118</v>
      </c>
      <c r="BP395" s="32">
        <f>VLOOKUP($A395,'Annual_Prices-Nominal'!$A:$CA,MATCH(BP$3,'Annual_Prices-Nominal'!$A$3:$CA$3,0),0)</f>
        <v>5.4335714285714118</v>
      </c>
      <c r="BQ395" s="32">
        <f>VLOOKUP($A395,'Annual_Prices-Nominal'!$A:$CA,MATCH(BQ$3,'Annual_Prices-Nominal'!$A$3:$CA$3,0),0)</f>
        <v>18.149999999999977</v>
      </c>
      <c r="BR395" s="32">
        <f>VLOOKUP($A395,'Annual_Prices-Nominal'!$A:$CA,MATCH(BR$3,'Annual_Prices-Nominal'!$A$3:$CA$3,0),0)</f>
        <v>29.055000000000064</v>
      </c>
      <c r="BS395" s="32">
        <f>VLOOKUP($A395,'Annual_Prices-Nominal'!$A:$CA,MATCH(BS$3,'Annual_Prices-Nominal'!$A$3:$CA$3,0),0)</f>
        <v>27.217499999999973</v>
      </c>
      <c r="BT395" s="32">
        <f>VLOOKUP($A395,'Annual_Prices-Nominal'!$A:$CA,MATCH(BT$3,'Annual_Prices-Nominal'!$A$3:$CA$3,0),0)</f>
        <v>21.783928571428532</v>
      </c>
      <c r="BU395" s="32">
        <f>VLOOKUP($A395,'Annual_Prices-Nominal'!$A:$CA,MATCH(BU$3,'Annual_Prices-Nominal'!$A$3:$CA$3,0),0)</f>
        <v>21.783928571428532</v>
      </c>
      <c r="BV395" s="32">
        <f>VLOOKUP($A395,'Annual_Prices-Nominal'!$A:$CA,MATCH(BV$3,'Annual_Prices-Nominal'!$A$3:$CA$3,0),0)</f>
        <v>21.783928571428532</v>
      </c>
      <c r="BW395" s="32">
        <f>VLOOKUP($A395,'Annual_Prices-Nominal'!$A:$CA,MATCH(BW$3,'Annual_Prices-Nominal'!$A$3:$CA$3,0),0)</f>
        <v>22.544999999999845</v>
      </c>
      <c r="BX395" s="32">
        <f>VLOOKUP($A395,'Annual_Prices-Nominal'!$A:$CA,MATCH(BX$3,'Annual_Prices-Nominal'!$A$3:$CA$3,0),0)</f>
        <v>0</v>
      </c>
      <c r="BY395" s="32">
        <f>VLOOKUP($A395,'Annual_Prices-Nominal'!$A:$CA,MATCH(BY$3,'Annual_Prices-Nominal'!$A$3:$CA$3,0),0)</f>
        <v>5.4335714285714118</v>
      </c>
      <c r="BZ395" s="32">
        <f>VLOOKUP($A395,'Annual_Prices-Nominal'!$A:$CA,MATCH(BZ$3,'Annual_Prices-Nominal'!$A$3:$CA$3,0),0)</f>
        <v>5.4335714285714118</v>
      </c>
      <c r="CA395" s="32">
        <f>VLOOKUP($A395,'Annual_Prices-Nominal'!$A:$CA,MATCH(CA$3,'Annual_Prices-Nominal'!$A$3:$CA$3,0),0)</f>
        <v>5.4503011071428773</v>
      </c>
      <c r="CB395" s="38">
        <f>VLOOKUP($A395,'Annual_Prices-Nominal'!$A:$CA,MATCH(CB$3,'Annual_Prices-Nominal'!$A$3:$CA$3,0),0)</f>
        <v>0</v>
      </c>
      <c r="CD395" s="39">
        <f>VLOOKUP($A395,GDP!$A$8:$D$50,3,0)</f>
        <v>1.9933554817275677E-2</v>
      </c>
    </row>
    <row r="396" spans="1:82" ht="14.4" x14ac:dyDescent="0.3">
      <c r="A396" s="23">
        <f t="shared" si="64"/>
        <v>2055</v>
      </c>
      <c r="B396" s="27">
        <f t="shared" si="63"/>
        <v>56858</v>
      </c>
      <c r="C396" s="31">
        <v>55.351520000000001</v>
      </c>
      <c r="D396" s="32">
        <v>49.632550000000002</v>
      </c>
      <c r="E396" s="32">
        <v>63.933880000000002</v>
      </c>
      <c r="F396" s="32">
        <v>57.805210000000002</v>
      </c>
      <c r="G396" s="32">
        <v>64.670230000000004</v>
      </c>
      <c r="H396" s="32">
        <v>56.693309999999997</v>
      </c>
      <c r="I396" s="32">
        <v>48.17</v>
      </c>
      <c r="J396" s="32">
        <v>47.08</v>
      </c>
      <c r="K396" s="32">
        <v>47.3</v>
      </c>
      <c r="L396" s="32">
        <v>46.75</v>
      </c>
      <c r="M396" s="32">
        <v>47.76</v>
      </c>
      <c r="N396" s="32">
        <v>46.86</v>
      </c>
      <c r="P396" s="32">
        <f>VLOOKUP($A396,'Annual_Prices-Nominal'!$A$4:$X$39,MATCH('Forecast-Peak_OffPeak-Nominal'!P$3,'Annual_Prices-Nominal'!$A$3:$X$3,0),FALSE)</f>
        <v>195.97300000000001</v>
      </c>
      <c r="Q396" s="32">
        <f>VLOOKUP($A396,'Annual_Prices-Nominal'!$A$4:$X$39,MATCH('Forecast-Peak_OffPeak-Nominal'!Q$3,'Annual_Prices-Nominal'!$A$3:$X$3,0),FALSE)</f>
        <v>197.63304418666402</v>
      </c>
      <c r="R396" s="32">
        <f>VLOOKUP($A396,'Annual_Prices-Nominal'!$A$4:$X$39,MATCH('Forecast-Peak_OffPeak-Nominal'!R$3,'Annual_Prices-Nominal'!$A$3:$X$3,0),FALSE)</f>
        <v>194.190000185993</v>
      </c>
      <c r="S396" s="32">
        <f>VLOOKUP($A396,'Annual_Prices-Nominal'!$A$4:$X$39,MATCH('Forecast-Peak_OffPeak-Nominal'!S$3,'Annual_Prices-Nominal'!$A$3:$X$3,0),FALSE)</f>
        <v>193.10028255615103</v>
      </c>
      <c r="T396" s="32">
        <f>VLOOKUP($A396,'Annual_Prices-Nominal'!$A$4:$X$39,MATCH('Forecast-Peak_OffPeak-Nominal'!T$3,'Annual_Prices-Nominal'!$A$3:$X$3,0),FALSE)</f>
        <v>74.967044633424678</v>
      </c>
      <c r="U396" s="32">
        <f>VLOOKUP($A396,'Annual_Prices-Nominal'!$A$4:$X$39,MATCH('Forecast-Peak_OffPeak-Nominal'!U$3,'Annual_Prices-Nominal'!$A$3:$X$3,0),FALSE)</f>
        <v>96.184969944670996</v>
      </c>
      <c r="V396" s="32">
        <f>VLOOKUP($A396,'Annual_Prices-Nominal'!$A$4:$X$39,MATCH('Forecast-Peak_OffPeak-Nominal'!V$3,'Annual_Prices-Nominal'!$A$3:$X$3,0),FALSE)</f>
        <v>75.069516471544645</v>
      </c>
      <c r="W396" s="32">
        <f>VLOOKUP($A396,'Annual_Prices-Nominal'!$A$4:$X$39,MATCH('Forecast-Peak_OffPeak-Nominal'!W$3,'Annual_Prices-Nominal'!$A$3:$X$3,0),FALSE)</f>
        <v>33.329129636125003</v>
      </c>
      <c r="X396" s="32">
        <f>VLOOKUP($A396,'Annual_Prices-Nominal'!$A$4:$X$39,MATCH('Forecast-Peak_OffPeak-Nominal'!X$3,'Annual_Prices-Nominal'!$A$3:$X$3,0),FALSE)</f>
        <v>28.610884153724001</v>
      </c>
      <c r="Y396" s="38">
        <f>VLOOKUP($A396,'Annual_Prices-Nominal'!$A$4:$X$39,MATCH('Forecast-Peak_OffPeak-Nominal'!Y$3,'Annual_Prices-Nominal'!$A$3:$X$3,0),FALSE)</f>
        <v>68.765079577152321</v>
      </c>
      <c r="AA396" s="31">
        <v>6.18</v>
      </c>
      <c r="AB396" s="32">
        <v>5.79</v>
      </c>
      <c r="AC396" s="32">
        <v>5.74</v>
      </c>
      <c r="AD396" s="32">
        <v>6.17</v>
      </c>
      <c r="AE396" s="32">
        <v>6.17</v>
      </c>
      <c r="AF396" s="32">
        <v>5.87</v>
      </c>
      <c r="AG396" s="38">
        <f t="shared" si="55"/>
        <v>0.55763317008771962</v>
      </c>
      <c r="AI396" s="32">
        <v>11.163323429142864</v>
      </c>
      <c r="AJ396" s="38">
        <v>6.7246393530750472</v>
      </c>
      <c r="AL396" s="33">
        <v>1.0355450617466679</v>
      </c>
      <c r="AM396" s="33">
        <v>1.3035898429711645</v>
      </c>
      <c r="AO396" s="34">
        <f>VLOOKUP($A396,'Annual_Prices-Nominal'!$A$4:$CH$39,MATCH('Forecast-Peak_OffPeak-Nominal'!AO$3,'Annual_Prices-Nominal'!$A$3:$CH$3,0),FALSE)</f>
        <v>2</v>
      </c>
      <c r="AP396" s="35">
        <f>VLOOKUP($A396,'Annual_Prices-Nominal'!$A$4:$CH$39,MATCH('Forecast-Peak_OffPeak-Nominal'!AP$3,'Annual_Prices-Nominal'!$A$3:$CH$3,0),FALSE)</f>
        <v>2</v>
      </c>
      <c r="AQ396" s="36">
        <f>IF(AND(MONTH($B396)&gt;=5,MONTH($B396)&lt;=9),VLOOKUP($A396,'Annual_Prices-Nominal'!$A$1:$AQ$39,MATCH('Forecast-Peak_OffPeak-Nominal'!AQ$2,'Annual_Prices-Nominal'!$A$2:$AQ$2,0),FALSE),0)</f>
        <v>365</v>
      </c>
      <c r="AR396" s="37">
        <f>IF(AND(MONTH($B396)&gt;=5,MONTH($B396)&lt;=9),VLOOKUP($A396,'Annual_Prices-Nominal'!$A$1:$AQ$39,MATCH('Forecast-Peak_OffPeak-Nominal'!AR$2,'Annual_Prices-Nominal'!$A$2:$AQ$2,0),FALSE),0)</f>
        <v>2500</v>
      </c>
      <c r="AT396" s="83">
        <f>VLOOKUP($A396,'Annual_Prices-Nominal'!$A$4:$CH$39,MATCH('Forecast-Peak_OffPeak-Nominal'!AT$3,'Annual_Prices-Nominal'!$A$3:$CH$3,0),FALSE)</f>
        <v>55.15</v>
      </c>
      <c r="AU396" s="38">
        <f>VLOOKUP($A396,'Annual_Prices-Nominal'!$A$4:$CH$39,MATCH('Forecast-Peak_OffPeak-Nominal'!AU$3,'Annual_Prices-Nominal'!$A$3:$CH$3,0),FALSE)</f>
        <v>55.15</v>
      </c>
      <c r="AV396" s="38">
        <f>VLOOKUP($A396,'Annual_Prices-Nominal'!$A$4:$CH$39,MATCH('Forecast-Peak_OffPeak-Nominal'!AV$3,'Annual_Prices-Nominal'!$A$3:$CH$3,0),FALSE)</f>
        <v>0</v>
      </c>
      <c r="AX396" s="31">
        <f t="shared" si="57"/>
        <v>9.5598480138169251</v>
      </c>
      <c r="AY396" s="32">
        <f t="shared" si="58"/>
        <v>10.89163202725724</v>
      </c>
      <c r="AZ396" s="32">
        <f t="shared" si="59"/>
        <v>11.017074957410562</v>
      </c>
      <c r="BA396" s="32">
        <f t="shared" si="60"/>
        <v>7.8071312803889796</v>
      </c>
      <c r="BB396" s="32">
        <f t="shared" si="61"/>
        <v>7.6661264181523494</v>
      </c>
      <c r="BC396" s="38">
        <f t="shared" si="62"/>
        <v>7.7406807131280386</v>
      </c>
      <c r="BE396" s="60">
        <v>329.64682547027445</v>
      </c>
      <c r="BF396" s="38">
        <v>437.93748584867069</v>
      </c>
      <c r="BH396" s="31">
        <f>VLOOKUP($A396,'Annual_Prices-Nominal'!$A:$CA,MATCH(BH$3,'Annual_Prices-Nominal'!$A$3:$CA$3,0),0)</f>
        <v>49</v>
      </c>
      <c r="BI396" s="31">
        <f>VLOOKUP($A396,'Annual_Prices-Nominal'!$A:$CA,MATCH(BI$3,'Annual_Prices-Nominal'!$A$3:$CA$3,0),0)</f>
        <v>0</v>
      </c>
      <c r="BJ396" s="32">
        <f>VLOOKUP($A396,'Annual_Prices-Nominal'!$A:$CA,MATCH(BJ$3,'Annual_Prices-Nominal'!$A$3:$CA$3,0),0)</f>
        <v>0</v>
      </c>
      <c r="BK396" s="32">
        <f>VLOOKUP($A396,'Annual_Prices-Nominal'!$A:$CA,MATCH(BK$3,'Annual_Prices-Nominal'!$A$3:$CA$3,0),0)</f>
        <v>18.149999999999977</v>
      </c>
      <c r="BL396" s="32">
        <f>VLOOKUP($A396,'Annual_Prices-Nominal'!$A:$CA,MATCH(BL$3,'Annual_Prices-Nominal'!$A$3:$CA$3,0),0)</f>
        <v>18.149999999999977</v>
      </c>
      <c r="BM396" s="32">
        <f>VLOOKUP($A396,'Annual_Prices-Nominal'!$A:$CA,MATCH(BM$3,'Annual_Prices-Nominal'!$A$3:$CA$3,0),0)</f>
        <v>5.4335714285714118</v>
      </c>
      <c r="BN396" s="32">
        <f>VLOOKUP($A396,'Annual_Prices-Nominal'!$A:$CA,MATCH(BN$3,'Annual_Prices-Nominal'!$A$3:$CA$3,0),0)</f>
        <v>5.4335714285714118</v>
      </c>
      <c r="BO396" s="32">
        <f>VLOOKUP($A396,'Annual_Prices-Nominal'!$A:$CA,MATCH(BO$3,'Annual_Prices-Nominal'!$A$3:$CA$3,0),0)</f>
        <v>5.4335714285714118</v>
      </c>
      <c r="BP396" s="32">
        <f>VLOOKUP($A396,'Annual_Prices-Nominal'!$A:$CA,MATCH(BP$3,'Annual_Prices-Nominal'!$A$3:$CA$3,0),0)</f>
        <v>5.4335714285714118</v>
      </c>
      <c r="BQ396" s="32">
        <f>VLOOKUP($A396,'Annual_Prices-Nominal'!$A:$CA,MATCH(BQ$3,'Annual_Prices-Nominal'!$A$3:$CA$3,0),0)</f>
        <v>18.149999999999977</v>
      </c>
      <c r="BR396" s="32">
        <f>VLOOKUP($A396,'Annual_Prices-Nominal'!$A:$CA,MATCH(BR$3,'Annual_Prices-Nominal'!$A$3:$CA$3,0),0)</f>
        <v>29.055000000000064</v>
      </c>
      <c r="BS396" s="32">
        <f>VLOOKUP($A396,'Annual_Prices-Nominal'!$A:$CA,MATCH(BS$3,'Annual_Prices-Nominal'!$A$3:$CA$3,0),0)</f>
        <v>27.217499999999973</v>
      </c>
      <c r="BT396" s="32">
        <f>VLOOKUP($A396,'Annual_Prices-Nominal'!$A:$CA,MATCH(BT$3,'Annual_Prices-Nominal'!$A$3:$CA$3,0),0)</f>
        <v>21.783928571428532</v>
      </c>
      <c r="BU396" s="32">
        <f>VLOOKUP($A396,'Annual_Prices-Nominal'!$A:$CA,MATCH(BU$3,'Annual_Prices-Nominal'!$A$3:$CA$3,0),0)</f>
        <v>21.783928571428532</v>
      </c>
      <c r="BV396" s="32">
        <f>VLOOKUP($A396,'Annual_Prices-Nominal'!$A:$CA,MATCH(BV$3,'Annual_Prices-Nominal'!$A$3:$CA$3,0),0)</f>
        <v>21.783928571428532</v>
      </c>
      <c r="BW396" s="32">
        <f>VLOOKUP($A396,'Annual_Prices-Nominal'!$A:$CA,MATCH(BW$3,'Annual_Prices-Nominal'!$A$3:$CA$3,0),0)</f>
        <v>22.544999999999845</v>
      </c>
      <c r="BX396" s="32">
        <f>VLOOKUP($A396,'Annual_Prices-Nominal'!$A:$CA,MATCH(BX$3,'Annual_Prices-Nominal'!$A$3:$CA$3,0),0)</f>
        <v>0</v>
      </c>
      <c r="BY396" s="32">
        <f>VLOOKUP($A396,'Annual_Prices-Nominal'!$A:$CA,MATCH(BY$3,'Annual_Prices-Nominal'!$A$3:$CA$3,0),0)</f>
        <v>5.4335714285714118</v>
      </c>
      <c r="BZ396" s="32">
        <f>VLOOKUP($A396,'Annual_Prices-Nominal'!$A:$CA,MATCH(BZ$3,'Annual_Prices-Nominal'!$A$3:$CA$3,0),0)</f>
        <v>5.4335714285714118</v>
      </c>
      <c r="CA396" s="32">
        <f>VLOOKUP($A396,'Annual_Prices-Nominal'!$A:$CA,MATCH(CA$3,'Annual_Prices-Nominal'!$A$3:$CA$3,0),0)</f>
        <v>5.4503011071428773</v>
      </c>
      <c r="CB396" s="38">
        <f>VLOOKUP($A396,'Annual_Prices-Nominal'!$A:$CA,MATCH(CB$3,'Annual_Prices-Nominal'!$A$3:$CA$3,0),0)</f>
        <v>0</v>
      </c>
      <c r="CD396" s="39">
        <f>VLOOKUP($A396,GDP!$A$8:$D$50,3,0)</f>
        <v>1.9933554817275677E-2</v>
      </c>
    </row>
    <row r="397" spans="1:82" ht="14.4" x14ac:dyDescent="0.3">
      <c r="A397" s="23">
        <f t="shared" si="64"/>
        <v>2055</v>
      </c>
      <c r="B397" s="27">
        <f t="shared" si="63"/>
        <v>56888</v>
      </c>
      <c r="C397" s="31">
        <v>49.626750000000001</v>
      </c>
      <c r="D397" s="32">
        <v>47.571480000000001</v>
      </c>
      <c r="E397" s="32">
        <v>52.996459999999999</v>
      </c>
      <c r="F397" s="32">
        <v>50.577129999999997</v>
      </c>
      <c r="G397" s="32">
        <v>54.156120000000001</v>
      </c>
      <c r="H397" s="32">
        <v>49.908470000000001</v>
      </c>
      <c r="I397" s="32">
        <v>46.38</v>
      </c>
      <c r="J397" s="32">
        <v>46.99</v>
      </c>
      <c r="K397" s="32">
        <v>44.74</v>
      </c>
      <c r="L397" s="32">
        <v>47.05</v>
      </c>
      <c r="M397" s="32">
        <v>46.38</v>
      </c>
      <c r="N397" s="32">
        <v>47.57</v>
      </c>
      <c r="P397" s="32">
        <f>VLOOKUP($A397,'Annual_Prices-Nominal'!$A$4:$X$39,MATCH('Forecast-Peak_OffPeak-Nominal'!P$3,'Annual_Prices-Nominal'!$A$3:$X$3,0),FALSE)</f>
        <v>195.97300000000001</v>
      </c>
      <c r="Q397" s="32">
        <f>VLOOKUP($A397,'Annual_Prices-Nominal'!$A$4:$X$39,MATCH('Forecast-Peak_OffPeak-Nominal'!Q$3,'Annual_Prices-Nominal'!$A$3:$X$3,0),FALSE)</f>
        <v>197.63304418666402</v>
      </c>
      <c r="R397" s="32">
        <f>VLOOKUP($A397,'Annual_Prices-Nominal'!$A$4:$X$39,MATCH('Forecast-Peak_OffPeak-Nominal'!R$3,'Annual_Prices-Nominal'!$A$3:$X$3,0),FALSE)</f>
        <v>194.190000185993</v>
      </c>
      <c r="S397" s="32">
        <f>VLOOKUP($A397,'Annual_Prices-Nominal'!$A$4:$X$39,MATCH('Forecast-Peak_OffPeak-Nominal'!S$3,'Annual_Prices-Nominal'!$A$3:$X$3,0),FALSE)</f>
        <v>193.10028255615103</v>
      </c>
      <c r="T397" s="32">
        <f>VLOOKUP($A397,'Annual_Prices-Nominal'!$A$4:$X$39,MATCH('Forecast-Peak_OffPeak-Nominal'!T$3,'Annual_Prices-Nominal'!$A$3:$X$3,0),FALSE)</f>
        <v>74.967044633424678</v>
      </c>
      <c r="U397" s="32">
        <f>VLOOKUP($A397,'Annual_Prices-Nominal'!$A$4:$X$39,MATCH('Forecast-Peak_OffPeak-Nominal'!U$3,'Annual_Prices-Nominal'!$A$3:$X$3,0),FALSE)</f>
        <v>96.184969944670996</v>
      </c>
      <c r="V397" s="32">
        <f>VLOOKUP($A397,'Annual_Prices-Nominal'!$A$4:$X$39,MATCH('Forecast-Peak_OffPeak-Nominal'!V$3,'Annual_Prices-Nominal'!$A$3:$X$3,0),FALSE)</f>
        <v>75.069516471544645</v>
      </c>
      <c r="W397" s="32">
        <f>VLOOKUP($A397,'Annual_Prices-Nominal'!$A$4:$X$39,MATCH('Forecast-Peak_OffPeak-Nominal'!W$3,'Annual_Prices-Nominal'!$A$3:$X$3,0),FALSE)</f>
        <v>33.329129636125003</v>
      </c>
      <c r="X397" s="32">
        <f>VLOOKUP($A397,'Annual_Prices-Nominal'!$A$4:$X$39,MATCH('Forecast-Peak_OffPeak-Nominal'!X$3,'Annual_Prices-Nominal'!$A$3:$X$3,0),FALSE)</f>
        <v>28.610884153724001</v>
      </c>
      <c r="Y397" s="38">
        <f>VLOOKUP($A397,'Annual_Prices-Nominal'!$A$4:$X$39,MATCH('Forecast-Peak_OffPeak-Nominal'!Y$3,'Annual_Prices-Nominal'!$A$3:$X$3,0),FALSE)</f>
        <v>68.765079577152321</v>
      </c>
      <c r="AA397" s="31">
        <v>6.23</v>
      </c>
      <c r="AB397" s="32">
        <v>5.89</v>
      </c>
      <c r="AC397" s="32">
        <v>5.81</v>
      </c>
      <c r="AD397" s="32">
        <v>6.27</v>
      </c>
      <c r="AE397" s="32">
        <v>6.23</v>
      </c>
      <c r="AF397" s="32">
        <v>6.02</v>
      </c>
      <c r="AG397" s="38">
        <f t="shared" si="55"/>
        <v>0.55763317008771962</v>
      </c>
      <c r="AI397" s="32">
        <v>11.214892077249793</v>
      </c>
      <c r="AJ397" s="38">
        <v>6.7762080011819776</v>
      </c>
      <c r="AL397" s="33">
        <v>1.0169512908103147</v>
      </c>
      <c r="AM397" s="33">
        <v>1.284996072034811</v>
      </c>
      <c r="AO397" s="34">
        <f>VLOOKUP($A397,'Annual_Prices-Nominal'!$A$4:$CH$39,MATCH('Forecast-Peak_OffPeak-Nominal'!AO$3,'Annual_Prices-Nominal'!$A$3:$CH$3,0),FALSE)</f>
        <v>2</v>
      </c>
      <c r="AP397" s="35">
        <f>VLOOKUP($A397,'Annual_Prices-Nominal'!$A$4:$CH$39,MATCH('Forecast-Peak_OffPeak-Nominal'!AP$3,'Annual_Prices-Nominal'!$A$3:$CH$3,0),FALSE)</f>
        <v>2</v>
      </c>
      <c r="AQ397" s="36">
        <f>IF(AND(MONTH($B397)&gt;=5,MONTH($B397)&lt;=9),VLOOKUP($A397,'Annual_Prices-Nominal'!$A$1:$AQ$39,MATCH('Forecast-Peak_OffPeak-Nominal'!AQ$2,'Annual_Prices-Nominal'!$A$2:$AQ$2,0),FALSE),0)</f>
        <v>0</v>
      </c>
      <c r="AR397" s="37">
        <f>IF(AND(MONTH($B397)&gt;=5,MONTH($B397)&lt;=9),VLOOKUP($A397,'Annual_Prices-Nominal'!$A$1:$AQ$39,MATCH('Forecast-Peak_OffPeak-Nominal'!AR$2,'Annual_Prices-Nominal'!$A$2:$AQ$2,0),FALSE),0)</f>
        <v>0</v>
      </c>
      <c r="AT397" s="83">
        <f>VLOOKUP($A397,'Annual_Prices-Nominal'!$A$4:$CH$39,MATCH('Forecast-Peak_OffPeak-Nominal'!AT$3,'Annual_Prices-Nominal'!$A$3:$CH$3,0),FALSE)</f>
        <v>55.15</v>
      </c>
      <c r="AU397" s="38">
        <f>VLOOKUP($A397,'Annual_Prices-Nominal'!$A$4:$CH$39,MATCH('Forecast-Peak_OffPeak-Nominal'!AU$3,'Annual_Prices-Nominal'!$A$3:$CH$3,0),FALSE)</f>
        <v>55.15</v>
      </c>
      <c r="AV397" s="38">
        <f>VLOOKUP($A397,'Annual_Prices-Nominal'!$A$4:$CH$39,MATCH('Forecast-Peak_OffPeak-Nominal'!AV$3,'Annual_Prices-Nominal'!$A$3:$CH$3,0),FALSE)</f>
        <v>0</v>
      </c>
      <c r="AX397" s="31">
        <f t="shared" si="57"/>
        <v>8.425594227504245</v>
      </c>
      <c r="AY397" s="32">
        <f t="shared" si="58"/>
        <v>8.8033986710963461</v>
      </c>
      <c r="AZ397" s="32">
        <f t="shared" si="59"/>
        <v>8.9960332225913628</v>
      </c>
      <c r="BA397" s="32">
        <f t="shared" si="60"/>
        <v>7.4446227929373991</v>
      </c>
      <c r="BB397" s="32">
        <f t="shared" si="61"/>
        <v>7.1813804173354736</v>
      </c>
      <c r="BC397" s="38">
        <f t="shared" si="62"/>
        <v>7.3971291866028714</v>
      </c>
      <c r="BE397" s="60">
        <v>329.64682547027445</v>
      </c>
      <c r="BF397" s="38">
        <v>437.93748584867069</v>
      </c>
      <c r="BH397" s="31">
        <f>VLOOKUP($A397,'Annual_Prices-Nominal'!$A:$CA,MATCH(BH$3,'Annual_Prices-Nominal'!$A$3:$CA$3,0),0)</f>
        <v>49</v>
      </c>
      <c r="BI397" s="31">
        <f>VLOOKUP($A397,'Annual_Prices-Nominal'!$A:$CA,MATCH(BI$3,'Annual_Prices-Nominal'!$A$3:$CA$3,0),0)</f>
        <v>0</v>
      </c>
      <c r="BJ397" s="32">
        <f>VLOOKUP($A397,'Annual_Prices-Nominal'!$A:$CA,MATCH(BJ$3,'Annual_Prices-Nominal'!$A$3:$CA$3,0),0)</f>
        <v>0</v>
      </c>
      <c r="BK397" s="32">
        <f>VLOOKUP($A397,'Annual_Prices-Nominal'!$A:$CA,MATCH(BK$3,'Annual_Prices-Nominal'!$A$3:$CA$3,0),0)</f>
        <v>18.149999999999977</v>
      </c>
      <c r="BL397" s="32">
        <f>VLOOKUP($A397,'Annual_Prices-Nominal'!$A:$CA,MATCH(BL$3,'Annual_Prices-Nominal'!$A$3:$CA$3,0),0)</f>
        <v>18.149999999999977</v>
      </c>
      <c r="BM397" s="32">
        <f>VLOOKUP($A397,'Annual_Prices-Nominal'!$A:$CA,MATCH(BM$3,'Annual_Prices-Nominal'!$A$3:$CA$3,0),0)</f>
        <v>5.4335714285714118</v>
      </c>
      <c r="BN397" s="32">
        <f>VLOOKUP($A397,'Annual_Prices-Nominal'!$A:$CA,MATCH(BN$3,'Annual_Prices-Nominal'!$A$3:$CA$3,0),0)</f>
        <v>5.4335714285714118</v>
      </c>
      <c r="BO397" s="32">
        <f>VLOOKUP($A397,'Annual_Prices-Nominal'!$A:$CA,MATCH(BO$3,'Annual_Prices-Nominal'!$A$3:$CA$3,0),0)</f>
        <v>5.4335714285714118</v>
      </c>
      <c r="BP397" s="32">
        <f>VLOOKUP($A397,'Annual_Prices-Nominal'!$A:$CA,MATCH(BP$3,'Annual_Prices-Nominal'!$A$3:$CA$3,0),0)</f>
        <v>5.4335714285714118</v>
      </c>
      <c r="BQ397" s="32">
        <f>VLOOKUP($A397,'Annual_Prices-Nominal'!$A:$CA,MATCH(BQ$3,'Annual_Prices-Nominal'!$A$3:$CA$3,0),0)</f>
        <v>18.149999999999977</v>
      </c>
      <c r="BR397" s="32">
        <f>VLOOKUP($A397,'Annual_Prices-Nominal'!$A:$CA,MATCH(BR$3,'Annual_Prices-Nominal'!$A$3:$CA$3,0),0)</f>
        <v>29.055000000000064</v>
      </c>
      <c r="BS397" s="32">
        <f>VLOOKUP($A397,'Annual_Prices-Nominal'!$A:$CA,MATCH(BS$3,'Annual_Prices-Nominal'!$A$3:$CA$3,0),0)</f>
        <v>27.217499999999973</v>
      </c>
      <c r="BT397" s="32">
        <f>VLOOKUP($A397,'Annual_Prices-Nominal'!$A:$CA,MATCH(BT$3,'Annual_Prices-Nominal'!$A$3:$CA$3,0),0)</f>
        <v>21.783928571428532</v>
      </c>
      <c r="BU397" s="32">
        <f>VLOOKUP($A397,'Annual_Prices-Nominal'!$A:$CA,MATCH(BU$3,'Annual_Prices-Nominal'!$A$3:$CA$3,0),0)</f>
        <v>21.783928571428532</v>
      </c>
      <c r="BV397" s="32">
        <f>VLOOKUP($A397,'Annual_Prices-Nominal'!$A:$CA,MATCH(BV$3,'Annual_Prices-Nominal'!$A$3:$CA$3,0),0)</f>
        <v>21.783928571428532</v>
      </c>
      <c r="BW397" s="32">
        <f>VLOOKUP($A397,'Annual_Prices-Nominal'!$A:$CA,MATCH(BW$3,'Annual_Prices-Nominal'!$A$3:$CA$3,0),0)</f>
        <v>22.544999999999845</v>
      </c>
      <c r="BX397" s="32">
        <f>VLOOKUP($A397,'Annual_Prices-Nominal'!$A:$CA,MATCH(BX$3,'Annual_Prices-Nominal'!$A$3:$CA$3,0),0)</f>
        <v>0</v>
      </c>
      <c r="BY397" s="32">
        <f>VLOOKUP($A397,'Annual_Prices-Nominal'!$A:$CA,MATCH(BY$3,'Annual_Prices-Nominal'!$A$3:$CA$3,0),0)</f>
        <v>5.4335714285714118</v>
      </c>
      <c r="BZ397" s="32">
        <f>VLOOKUP($A397,'Annual_Prices-Nominal'!$A:$CA,MATCH(BZ$3,'Annual_Prices-Nominal'!$A$3:$CA$3,0),0)</f>
        <v>5.4335714285714118</v>
      </c>
      <c r="CA397" s="32">
        <f>VLOOKUP($A397,'Annual_Prices-Nominal'!$A:$CA,MATCH(CA$3,'Annual_Prices-Nominal'!$A$3:$CA$3,0),0)</f>
        <v>5.4503011071428773</v>
      </c>
      <c r="CB397" s="38">
        <f>VLOOKUP($A397,'Annual_Prices-Nominal'!$A:$CA,MATCH(CB$3,'Annual_Prices-Nominal'!$A$3:$CA$3,0),0)</f>
        <v>0</v>
      </c>
      <c r="CD397" s="39">
        <f>VLOOKUP($A397,GDP!$A$8:$D$50,3,0)</f>
        <v>1.9933554817275677E-2</v>
      </c>
    </row>
    <row r="398" spans="1:82" ht="14.4" x14ac:dyDescent="0.3">
      <c r="A398" s="23">
        <f t="shared" si="64"/>
        <v>2055</v>
      </c>
      <c r="B398" s="27">
        <f t="shared" si="63"/>
        <v>56919</v>
      </c>
      <c r="C398" s="31">
        <v>48.742220000000003</v>
      </c>
      <c r="D398" s="32">
        <v>47.112139999999997</v>
      </c>
      <c r="E398" s="32">
        <v>57.728369999999998</v>
      </c>
      <c r="F398" s="32">
        <v>56.765180000000001</v>
      </c>
      <c r="G398" s="32">
        <v>59.157470000000004</v>
      </c>
      <c r="H398" s="32">
        <v>57.795909999999999</v>
      </c>
      <c r="I398" s="32">
        <v>49.14</v>
      </c>
      <c r="J398" s="32">
        <v>49.24</v>
      </c>
      <c r="K398" s="32">
        <v>48.51</v>
      </c>
      <c r="L398" s="32">
        <v>49.37</v>
      </c>
      <c r="M398" s="32">
        <v>49.36</v>
      </c>
      <c r="N398" s="32">
        <v>49.67</v>
      </c>
      <c r="P398" s="32">
        <f>VLOOKUP($A398,'Annual_Prices-Nominal'!$A$4:$X$39,MATCH('Forecast-Peak_OffPeak-Nominal'!P$3,'Annual_Prices-Nominal'!$A$3:$X$3,0),FALSE)</f>
        <v>195.97300000000001</v>
      </c>
      <c r="Q398" s="32">
        <f>VLOOKUP($A398,'Annual_Prices-Nominal'!$A$4:$X$39,MATCH('Forecast-Peak_OffPeak-Nominal'!Q$3,'Annual_Prices-Nominal'!$A$3:$X$3,0),FALSE)</f>
        <v>197.63304418666402</v>
      </c>
      <c r="R398" s="32">
        <f>VLOOKUP($A398,'Annual_Prices-Nominal'!$A$4:$X$39,MATCH('Forecast-Peak_OffPeak-Nominal'!R$3,'Annual_Prices-Nominal'!$A$3:$X$3,0),FALSE)</f>
        <v>194.190000185993</v>
      </c>
      <c r="S398" s="32">
        <f>VLOOKUP($A398,'Annual_Prices-Nominal'!$A$4:$X$39,MATCH('Forecast-Peak_OffPeak-Nominal'!S$3,'Annual_Prices-Nominal'!$A$3:$X$3,0),FALSE)</f>
        <v>193.10028255615103</v>
      </c>
      <c r="T398" s="32">
        <f>VLOOKUP($A398,'Annual_Prices-Nominal'!$A$4:$X$39,MATCH('Forecast-Peak_OffPeak-Nominal'!T$3,'Annual_Prices-Nominal'!$A$3:$X$3,0),FALSE)</f>
        <v>74.967044633424678</v>
      </c>
      <c r="U398" s="32">
        <f>VLOOKUP($A398,'Annual_Prices-Nominal'!$A$4:$X$39,MATCH('Forecast-Peak_OffPeak-Nominal'!U$3,'Annual_Prices-Nominal'!$A$3:$X$3,0),FALSE)</f>
        <v>96.184969944670996</v>
      </c>
      <c r="V398" s="32">
        <f>VLOOKUP($A398,'Annual_Prices-Nominal'!$A$4:$X$39,MATCH('Forecast-Peak_OffPeak-Nominal'!V$3,'Annual_Prices-Nominal'!$A$3:$X$3,0),FALSE)</f>
        <v>75.069516471544645</v>
      </c>
      <c r="W398" s="32">
        <f>VLOOKUP($A398,'Annual_Prices-Nominal'!$A$4:$X$39,MATCH('Forecast-Peak_OffPeak-Nominal'!W$3,'Annual_Prices-Nominal'!$A$3:$X$3,0),FALSE)</f>
        <v>33.329129636125003</v>
      </c>
      <c r="X398" s="32">
        <f>VLOOKUP($A398,'Annual_Prices-Nominal'!$A$4:$X$39,MATCH('Forecast-Peak_OffPeak-Nominal'!X$3,'Annual_Prices-Nominal'!$A$3:$X$3,0),FALSE)</f>
        <v>28.610884153724001</v>
      </c>
      <c r="Y398" s="38">
        <f>VLOOKUP($A398,'Annual_Prices-Nominal'!$A$4:$X$39,MATCH('Forecast-Peak_OffPeak-Nominal'!Y$3,'Annual_Prices-Nominal'!$A$3:$X$3,0),FALSE)</f>
        <v>68.765079577152321</v>
      </c>
      <c r="AA398" s="31">
        <v>6.6</v>
      </c>
      <c r="AB398" s="32">
        <v>5.9</v>
      </c>
      <c r="AC398" s="32">
        <v>5.3</v>
      </c>
      <c r="AD398" s="32">
        <v>6.41</v>
      </c>
      <c r="AE398" s="32">
        <v>6.57</v>
      </c>
      <c r="AF398" s="32">
        <v>6.16</v>
      </c>
      <c r="AG398" s="38">
        <f t="shared" si="55"/>
        <v>0.55763317008771962</v>
      </c>
      <c r="AI398" s="32">
        <v>11.582841057553663</v>
      </c>
      <c r="AJ398" s="38">
        <v>7.1441569814858479</v>
      </c>
      <c r="AL398" s="33">
        <v>1.0480667194853461</v>
      </c>
      <c r="AM398" s="33">
        <v>1.3161115007098425</v>
      </c>
      <c r="AO398" s="34">
        <f>VLOOKUP($A398,'Annual_Prices-Nominal'!$A$4:$CH$39,MATCH('Forecast-Peak_OffPeak-Nominal'!AO$3,'Annual_Prices-Nominal'!$A$3:$CH$3,0),FALSE)</f>
        <v>2</v>
      </c>
      <c r="AP398" s="35">
        <f>VLOOKUP($A398,'Annual_Prices-Nominal'!$A$4:$CH$39,MATCH('Forecast-Peak_OffPeak-Nominal'!AP$3,'Annual_Prices-Nominal'!$A$3:$CH$3,0),FALSE)</f>
        <v>2</v>
      </c>
      <c r="AQ398" s="36">
        <f>IF(AND(MONTH($B398)&gt;=5,MONTH($B398)&lt;=9),VLOOKUP($A398,'Annual_Prices-Nominal'!$A$1:$AQ$39,MATCH('Forecast-Peak_OffPeak-Nominal'!AQ$2,'Annual_Prices-Nominal'!$A$2:$AQ$2,0),FALSE),0)</f>
        <v>0</v>
      </c>
      <c r="AR398" s="37">
        <f>IF(AND(MONTH($B398)&gt;=5,MONTH($B398)&lt;=9),VLOOKUP($A398,'Annual_Prices-Nominal'!$A$1:$AQ$39,MATCH('Forecast-Peak_OffPeak-Nominal'!AR$2,'Annual_Prices-Nominal'!$A$2:$AQ$2,0),FALSE),0)</f>
        <v>0</v>
      </c>
      <c r="AT398" s="83">
        <f>VLOOKUP($A398,'Annual_Prices-Nominal'!$A$4:$CH$39,MATCH('Forecast-Peak_OffPeak-Nominal'!AT$3,'Annual_Prices-Nominal'!$A$3:$CH$3,0),FALSE)</f>
        <v>55.15</v>
      </c>
      <c r="AU398" s="38">
        <f>VLOOKUP($A398,'Annual_Prices-Nominal'!$A$4:$CH$39,MATCH('Forecast-Peak_OffPeak-Nominal'!AU$3,'Annual_Prices-Nominal'!$A$3:$CH$3,0),FALSE)</f>
        <v>55.15</v>
      </c>
      <c r="AV398" s="38">
        <f>VLOOKUP($A398,'Annual_Prices-Nominal'!$A$4:$CH$39,MATCH('Forecast-Peak_OffPeak-Nominal'!AV$3,'Annual_Prices-Nominal'!$A$3:$CH$3,0),FALSE)</f>
        <v>0</v>
      </c>
      <c r="AX398" s="31">
        <f t="shared" si="57"/>
        <v>8.2613932203389826</v>
      </c>
      <c r="AY398" s="32">
        <f t="shared" si="58"/>
        <v>9.3714886363636367</v>
      </c>
      <c r="AZ398" s="32">
        <f t="shared" si="59"/>
        <v>9.6034853896103893</v>
      </c>
      <c r="BA398" s="32">
        <f t="shared" si="60"/>
        <v>7.4794520547945202</v>
      </c>
      <c r="BB398" s="32">
        <f t="shared" si="61"/>
        <v>7.3835616438356162</v>
      </c>
      <c r="BC398" s="38">
        <f t="shared" si="62"/>
        <v>7.7004680187207484</v>
      </c>
      <c r="BE398" s="60">
        <v>329.64682547027445</v>
      </c>
      <c r="BF398" s="38">
        <v>437.93748584867069</v>
      </c>
      <c r="BH398" s="31">
        <f>VLOOKUP($A398,'Annual_Prices-Nominal'!$A:$CA,MATCH(BH$3,'Annual_Prices-Nominal'!$A$3:$CA$3,0),0)</f>
        <v>49</v>
      </c>
      <c r="BI398" s="31">
        <f>VLOOKUP($A398,'Annual_Prices-Nominal'!$A:$CA,MATCH(BI$3,'Annual_Prices-Nominal'!$A$3:$CA$3,0),0)</f>
        <v>0</v>
      </c>
      <c r="BJ398" s="32">
        <f>VLOOKUP($A398,'Annual_Prices-Nominal'!$A:$CA,MATCH(BJ$3,'Annual_Prices-Nominal'!$A$3:$CA$3,0),0)</f>
        <v>0</v>
      </c>
      <c r="BK398" s="32">
        <f>VLOOKUP($A398,'Annual_Prices-Nominal'!$A:$CA,MATCH(BK$3,'Annual_Prices-Nominal'!$A$3:$CA$3,0),0)</f>
        <v>18.149999999999977</v>
      </c>
      <c r="BL398" s="32">
        <f>VLOOKUP($A398,'Annual_Prices-Nominal'!$A:$CA,MATCH(BL$3,'Annual_Prices-Nominal'!$A$3:$CA$3,0),0)</f>
        <v>18.149999999999977</v>
      </c>
      <c r="BM398" s="32">
        <f>VLOOKUP($A398,'Annual_Prices-Nominal'!$A:$CA,MATCH(BM$3,'Annual_Prices-Nominal'!$A$3:$CA$3,0),0)</f>
        <v>5.4335714285714118</v>
      </c>
      <c r="BN398" s="32">
        <f>VLOOKUP($A398,'Annual_Prices-Nominal'!$A:$CA,MATCH(BN$3,'Annual_Prices-Nominal'!$A$3:$CA$3,0),0)</f>
        <v>5.4335714285714118</v>
      </c>
      <c r="BO398" s="32">
        <f>VLOOKUP($A398,'Annual_Prices-Nominal'!$A:$CA,MATCH(BO$3,'Annual_Prices-Nominal'!$A$3:$CA$3,0),0)</f>
        <v>5.4335714285714118</v>
      </c>
      <c r="BP398" s="32">
        <f>VLOOKUP($A398,'Annual_Prices-Nominal'!$A:$CA,MATCH(BP$3,'Annual_Prices-Nominal'!$A$3:$CA$3,0),0)</f>
        <v>5.4335714285714118</v>
      </c>
      <c r="BQ398" s="32">
        <f>VLOOKUP($A398,'Annual_Prices-Nominal'!$A:$CA,MATCH(BQ$3,'Annual_Prices-Nominal'!$A$3:$CA$3,0),0)</f>
        <v>18.149999999999977</v>
      </c>
      <c r="BR398" s="32">
        <f>VLOOKUP($A398,'Annual_Prices-Nominal'!$A:$CA,MATCH(BR$3,'Annual_Prices-Nominal'!$A$3:$CA$3,0),0)</f>
        <v>29.055000000000064</v>
      </c>
      <c r="BS398" s="32">
        <f>VLOOKUP($A398,'Annual_Prices-Nominal'!$A:$CA,MATCH(BS$3,'Annual_Prices-Nominal'!$A$3:$CA$3,0),0)</f>
        <v>27.217499999999973</v>
      </c>
      <c r="BT398" s="32">
        <f>VLOOKUP($A398,'Annual_Prices-Nominal'!$A:$CA,MATCH(BT$3,'Annual_Prices-Nominal'!$A$3:$CA$3,0),0)</f>
        <v>21.783928571428532</v>
      </c>
      <c r="BU398" s="32">
        <f>VLOOKUP($A398,'Annual_Prices-Nominal'!$A:$CA,MATCH(BU$3,'Annual_Prices-Nominal'!$A$3:$CA$3,0),0)</f>
        <v>21.783928571428532</v>
      </c>
      <c r="BV398" s="32">
        <f>VLOOKUP($A398,'Annual_Prices-Nominal'!$A:$CA,MATCH(BV$3,'Annual_Prices-Nominal'!$A$3:$CA$3,0),0)</f>
        <v>21.783928571428532</v>
      </c>
      <c r="BW398" s="32">
        <f>VLOOKUP($A398,'Annual_Prices-Nominal'!$A:$CA,MATCH(BW$3,'Annual_Prices-Nominal'!$A$3:$CA$3,0),0)</f>
        <v>22.544999999999845</v>
      </c>
      <c r="BX398" s="32">
        <f>VLOOKUP($A398,'Annual_Prices-Nominal'!$A:$CA,MATCH(BX$3,'Annual_Prices-Nominal'!$A$3:$CA$3,0),0)</f>
        <v>0</v>
      </c>
      <c r="BY398" s="32">
        <f>VLOOKUP($A398,'Annual_Prices-Nominal'!$A:$CA,MATCH(BY$3,'Annual_Prices-Nominal'!$A$3:$CA$3,0),0)</f>
        <v>5.4335714285714118</v>
      </c>
      <c r="BZ398" s="32">
        <f>VLOOKUP($A398,'Annual_Prices-Nominal'!$A:$CA,MATCH(BZ$3,'Annual_Prices-Nominal'!$A$3:$CA$3,0),0)</f>
        <v>5.4335714285714118</v>
      </c>
      <c r="CA398" s="32">
        <f>VLOOKUP($A398,'Annual_Prices-Nominal'!$A:$CA,MATCH(CA$3,'Annual_Prices-Nominal'!$A$3:$CA$3,0),0)</f>
        <v>5.4503011071428773</v>
      </c>
      <c r="CB398" s="38">
        <f>VLOOKUP($A398,'Annual_Prices-Nominal'!$A:$CA,MATCH(CB$3,'Annual_Prices-Nominal'!$A$3:$CA$3,0),0)</f>
        <v>0</v>
      </c>
      <c r="CD398" s="39">
        <f>VLOOKUP($A398,GDP!$A$8:$D$50,3,0)</f>
        <v>1.9933554817275677E-2</v>
      </c>
    </row>
    <row r="399" spans="1:82" ht="14.4" x14ac:dyDescent="0.3">
      <c r="A399" s="23">
        <f t="shared" si="64"/>
        <v>2055</v>
      </c>
      <c r="B399" s="27">
        <f t="shared" si="63"/>
        <v>56949</v>
      </c>
      <c r="C399" s="31">
        <v>63.485030000000002</v>
      </c>
      <c r="D399" s="32">
        <v>59.307319999999997</v>
      </c>
      <c r="E399" s="32">
        <v>68.350120000000004</v>
      </c>
      <c r="F399" s="32">
        <v>62.567070000000001</v>
      </c>
      <c r="G399" s="32">
        <v>71.523060000000001</v>
      </c>
      <c r="H399" s="32">
        <v>62.72701</v>
      </c>
      <c r="I399" s="32">
        <v>51.49</v>
      </c>
      <c r="J399" s="32">
        <v>52.51</v>
      </c>
      <c r="K399" s="32">
        <v>51.09</v>
      </c>
      <c r="L399" s="32">
        <v>52.53</v>
      </c>
      <c r="M399" s="32">
        <v>51.58</v>
      </c>
      <c r="N399" s="32">
        <v>52.31</v>
      </c>
      <c r="P399" s="32">
        <f>VLOOKUP($A399,'Annual_Prices-Nominal'!$A$4:$X$39,MATCH('Forecast-Peak_OffPeak-Nominal'!P$3,'Annual_Prices-Nominal'!$A$3:$X$3,0),FALSE)</f>
        <v>195.97300000000001</v>
      </c>
      <c r="Q399" s="32">
        <f>VLOOKUP($A399,'Annual_Prices-Nominal'!$A$4:$X$39,MATCH('Forecast-Peak_OffPeak-Nominal'!Q$3,'Annual_Prices-Nominal'!$A$3:$X$3,0),FALSE)</f>
        <v>197.63304418666402</v>
      </c>
      <c r="R399" s="32">
        <f>VLOOKUP($A399,'Annual_Prices-Nominal'!$A$4:$X$39,MATCH('Forecast-Peak_OffPeak-Nominal'!R$3,'Annual_Prices-Nominal'!$A$3:$X$3,0),FALSE)</f>
        <v>194.190000185993</v>
      </c>
      <c r="S399" s="32">
        <f>VLOOKUP($A399,'Annual_Prices-Nominal'!$A$4:$X$39,MATCH('Forecast-Peak_OffPeak-Nominal'!S$3,'Annual_Prices-Nominal'!$A$3:$X$3,0),FALSE)</f>
        <v>193.10028255615103</v>
      </c>
      <c r="T399" s="32">
        <f>VLOOKUP($A399,'Annual_Prices-Nominal'!$A$4:$X$39,MATCH('Forecast-Peak_OffPeak-Nominal'!T$3,'Annual_Prices-Nominal'!$A$3:$X$3,0),FALSE)</f>
        <v>74.967044633424678</v>
      </c>
      <c r="U399" s="32">
        <f>VLOOKUP($A399,'Annual_Prices-Nominal'!$A$4:$X$39,MATCH('Forecast-Peak_OffPeak-Nominal'!U$3,'Annual_Prices-Nominal'!$A$3:$X$3,0),FALSE)</f>
        <v>96.184969944670996</v>
      </c>
      <c r="V399" s="32">
        <f>VLOOKUP($A399,'Annual_Prices-Nominal'!$A$4:$X$39,MATCH('Forecast-Peak_OffPeak-Nominal'!V$3,'Annual_Prices-Nominal'!$A$3:$X$3,0),FALSE)</f>
        <v>75.069516471544645</v>
      </c>
      <c r="W399" s="32">
        <f>VLOOKUP($A399,'Annual_Prices-Nominal'!$A$4:$X$39,MATCH('Forecast-Peak_OffPeak-Nominal'!W$3,'Annual_Prices-Nominal'!$A$3:$X$3,0),FALSE)</f>
        <v>33.329129636125003</v>
      </c>
      <c r="X399" s="32">
        <f>VLOOKUP($A399,'Annual_Prices-Nominal'!$A$4:$X$39,MATCH('Forecast-Peak_OffPeak-Nominal'!X$3,'Annual_Prices-Nominal'!$A$3:$X$3,0),FALSE)</f>
        <v>28.610884153724001</v>
      </c>
      <c r="Y399" s="38">
        <f>VLOOKUP($A399,'Annual_Prices-Nominal'!$A$4:$X$39,MATCH('Forecast-Peak_OffPeak-Nominal'!Y$3,'Annual_Prices-Nominal'!$A$3:$X$3,0),FALSE)</f>
        <v>68.765079577152321</v>
      </c>
      <c r="AA399" s="31">
        <v>7.1</v>
      </c>
      <c r="AB399" s="32">
        <v>6.7</v>
      </c>
      <c r="AC399" s="32">
        <v>6.42</v>
      </c>
      <c r="AD399" s="32">
        <v>7.23</v>
      </c>
      <c r="AE399" s="32">
        <v>7.07</v>
      </c>
      <c r="AF399" s="32">
        <v>6.9</v>
      </c>
      <c r="AG399" s="38">
        <f t="shared" si="55"/>
        <v>0.55763317008771962</v>
      </c>
      <c r="AI399" s="32">
        <v>12.087084209887353</v>
      </c>
      <c r="AJ399" s="38">
        <v>7.6484001338195373</v>
      </c>
      <c r="AL399" s="33">
        <v>1.024578198987945</v>
      </c>
      <c r="AM399" s="33">
        <v>1.2926229802124416</v>
      </c>
      <c r="AO399" s="34">
        <f>VLOOKUP($A399,'Annual_Prices-Nominal'!$A$4:$CH$39,MATCH('Forecast-Peak_OffPeak-Nominal'!AO$3,'Annual_Prices-Nominal'!$A$3:$CH$3,0),FALSE)</f>
        <v>2</v>
      </c>
      <c r="AP399" s="35">
        <f>VLOOKUP($A399,'Annual_Prices-Nominal'!$A$4:$CH$39,MATCH('Forecast-Peak_OffPeak-Nominal'!AP$3,'Annual_Prices-Nominal'!$A$3:$CH$3,0),FALSE)</f>
        <v>2</v>
      </c>
      <c r="AQ399" s="36">
        <f>IF(AND(MONTH($B399)&gt;=5,MONTH($B399)&lt;=9),VLOOKUP($A399,'Annual_Prices-Nominal'!$A$1:$AQ$39,MATCH('Forecast-Peak_OffPeak-Nominal'!AQ$2,'Annual_Prices-Nominal'!$A$2:$AQ$2,0),FALSE),0)</f>
        <v>0</v>
      </c>
      <c r="AR399" s="37">
        <f>IF(AND(MONTH($B399)&gt;=5,MONTH($B399)&lt;=9),VLOOKUP($A399,'Annual_Prices-Nominal'!$A$1:$AQ$39,MATCH('Forecast-Peak_OffPeak-Nominal'!AR$2,'Annual_Prices-Nominal'!$A$2:$AQ$2,0),FALSE),0)</f>
        <v>0</v>
      </c>
      <c r="AT399" s="83">
        <f>VLOOKUP($A399,'Annual_Prices-Nominal'!$A$4:$CH$39,MATCH('Forecast-Peak_OffPeak-Nominal'!AT$3,'Annual_Prices-Nominal'!$A$3:$CH$3,0),FALSE)</f>
        <v>55.15</v>
      </c>
      <c r="AU399" s="38">
        <f>VLOOKUP($A399,'Annual_Prices-Nominal'!$A$4:$CH$39,MATCH('Forecast-Peak_OffPeak-Nominal'!AU$3,'Annual_Prices-Nominal'!$A$3:$CH$3,0),FALSE)</f>
        <v>55.15</v>
      </c>
      <c r="AV399" s="38">
        <f>VLOOKUP($A399,'Annual_Prices-Nominal'!$A$4:$CH$39,MATCH('Forecast-Peak_OffPeak-Nominal'!AV$3,'Annual_Prices-Nominal'!$A$3:$CH$3,0),FALSE)</f>
        <v>0</v>
      </c>
      <c r="AX399" s="31">
        <f t="shared" si="57"/>
        <v>9.4753776119402993</v>
      </c>
      <c r="AY399" s="32">
        <f t="shared" si="58"/>
        <v>9.905814492753624</v>
      </c>
      <c r="AZ399" s="32">
        <f t="shared" si="59"/>
        <v>10.365660869565216</v>
      </c>
      <c r="BA399" s="32">
        <f t="shared" si="60"/>
        <v>7.2828854314002829</v>
      </c>
      <c r="BB399" s="32">
        <f t="shared" si="61"/>
        <v>7.2263083451202261</v>
      </c>
      <c r="BC399" s="38">
        <f t="shared" si="62"/>
        <v>7.1341632088520051</v>
      </c>
      <c r="BE399" s="60">
        <v>329.64682547027445</v>
      </c>
      <c r="BF399" s="38">
        <v>437.93748584867069</v>
      </c>
      <c r="BH399" s="31">
        <f>VLOOKUP($A399,'Annual_Prices-Nominal'!$A:$CA,MATCH(BH$3,'Annual_Prices-Nominal'!$A$3:$CA$3,0),0)</f>
        <v>49</v>
      </c>
      <c r="BI399" s="31">
        <f>VLOOKUP($A399,'Annual_Prices-Nominal'!$A:$CA,MATCH(BI$3,'Annual_Prices-Nominal'!$A$3:$CA$3,0),0)</f>
        <v>0</v>
      </c>
      <c r="BJ399" s="32">
        <f>VLOOKUP($A399,'Annual_Prices-Nominal'!$A:$CA,MATCH(BJ$3,'Annual_Prices-Nominal'!$A$3:$CA$3,0),0)</f>
        <v>0</v>
      </c>
      <c r="BK399" s="32">
        <f>VLOOKUP($A399,'Annual_Prices-Nominal'!$A:$CA,MATCH(BK$3,'Annual_Prices-Nominal'!$A$3:$CA$3,0),0)</f>
        <v>18.149999999999977</v>
      </c>
      <c r="BL399" s="32">
        <f>VLOOKUP($A399,'Annual_Prices-Nominal'!$A:$CA,MATCH(BL$3,'Annual_Prices-Nominal'!$A$3:$CA$3,0),0)</f>
        <v>18.149999999999977</v>
      </c>
      <c r="BM399" s="32">
        <f>VLOOKUP($A399,'Annual_Prices-Nominal'!$A:$CA,MATCH(BM$3,'Annual_Prices-Nominal'!$A$3:$CA$3,0),0)</f>
        <v>5.4335714285714118</v>
      </c>
      <c r="BN399" s="32">
        <f>VLOOKUP($A399,'Annual_Prices-Nominal'!$A:$CA,MATCH(BN$3,'Annual_Prices-Nominal'!$A$3:$CA$3,0),0)</f>
        <v>5.4335714285714118</v>
      </c>
      <c r="BO399" s="32">
        <f>VLOOKUP($A399,'Annual_Prices-Nominal'!$A:$CA,MATCH(BO$3,'Annual_Prices-Nominal'!$A$3:$CA$3,0),0)</f>
        <v>5.4335714285714118</v>
      </c>
      <c r="BP399" s="32">
        <f>VLOOKUP($A399,'Annual_Prices-Nominal'!$A:$CA,MATCH(BP$3,'Annual_Prices-Nominal'!$A$3:$CA$3,0),0)</f>
        <v>5.4335714285714118</v>
      </c>
      <c r="BQ399" s="32">
        <f>VLOOKUP($A399,'Annual_Prices-Nominal'!$A:$CA,MATCH(BQ$3,'Annual_Prices-Nominal'!$A$3:$CA$3,0),0)</f>
        <v>18.149999999999977</v>
      </c>
      <c r="BR399" s="32">
        <f>VLOOKUP($A399,'Annual_Prices-Nominal'!$A:$CA,MATCH(BR$3,'Annual_Prices-Nominal'!$A$3:$CA$3,0),0)</f>
        <v>29.055000000000064</v>
      </c>
      <c r="BS399" s="32">
        <f>VLOOKUP($A399,'Annual_Prices-Nominal'!$A:$CA,MATCH(BS$3,'Annual_Prices-Nominal'!$A$3:$CA$3,0),0)</f>
        <v>27.217499999999973</v>
      </c>
      <c r="BT399" s="32">
        <f>VLOOKUP($A399,'Annual_Prices-Nominal'!$A:$CA,MATCH(BT$3,'Annual_Prices-Nominal'!$A$3:$CA$3,0),0)</f>
        <v>21.783928571428532</v>
      </c>
      <c r="BU399" s="32">
        <f>VLOOKUP($A399,'Annual_Prices-Nominal'!$A:$CA,MATCH(BU$3,'Annual_Prices-Nominal'!$A$3:$CA$3,0),0)</f>
        <v>21.783928571428532</v>
      </c>
      <c r="BV399" s="32">
        <f>VLOOKUP($A399,'Annual_Prices-Nominal'!$A:$CA,MATCH(BV$3,'Annual_Prices-Nominal'!$A$3:$CA$3,0),0)</f>
        <v>21.783928571428532</v>
      </c>
      <c r="BW399" s="32">
        <f>VLOOKUP($A399,'Annual_Prices-Nominal'!$A:$CA,MATCH(BW$3,'Annual_Prices-Nominal'!$A$3:$CA$3,0),0)</f>
        <v>22.544999999999845</v>
      </c>
      <c r="BX399" s="32">
        <f>VLOOKUP($A399,'Annual_Prices-Nominal'!$A:$CA,MATCH(BX$3,'Annual_Prices-Nominal'!$A$3:$CA$3,0),0)</f>
        <v>0</v>
      </c>
      <c r="BY399" s="32">
        <f>VLOOKUP($A399,'Annual_Prices-Nominal'!$A:$CA,MATCH(BY$3,'Annual_Prices-Nominal'!$A$3:$CA$3,0),0)</f>
        <v>5.4335714285714118</v>
      </c>
      <c r="BZ399" s="32">
        <f>VLOOKUP($A399,'Annual_Prices-Nominal'!$A:$CA,MATCH(BZ$3,'Annual_Prices-Nominal'!$A$3:$CA$3,0),0)</f>
        <v>5.4335714285714118</v>
      </c>
      <c r="CA399" s="32">
        <f>VLOOKUP($A399,'Annual_Prices-Nominal'!$A:$CA,MATCH(CA$3,'Annual_Prices-Nominal'!$A$3:$CA$3,0),0)</f>
        <v>5.4503011071428773</v>
      </c>
      <c r="CB399" s="38">
        <f>VLOOKUP($A399,'Annual_Prices-Nominal'!$A:$CA,MATCH(CB$3,'Annual_Prices-Nominal'!$A$3:$CA$3,0),0)</f>
        <v>0</v>
      </c>
      <c r="CD399" s="39">
        <f>VLOOKUP($A399,GDP!$A$8:$D$50,3,0)</f>
        <v>1.9933554817275677E-2</v>
      </c>
    </row>
    <row r="400" spans="1:82" ht="14.4" x14ac:dyDescent="0.3">
      <c r="A400" s="23">
        <f t="shared" si="64"/>
        <v>2056</v>
      </c>
      <c r="B400" s="27">
        <f t="shared" si="63"/>
        <v>56980</v>
      </c>
      <c r="C400" s="31">
        <v>63.08934</v>
      </c>
      <c r="D400" s="32">
        <v>59.570349999999998</v>
      </c>
      <c r="E400" s="32">
        <v>68.407420000000002</v>
      </c>
      <c r="F400" s="32">
        <v>64.150440000000003</v>
      </c>
      <c r="G400" s="32">
        <v>70.955870000000004</v>
      </c>
      <c r="H400" s="32">
        <v>64.465739999999997</v>
      </c>
      <c r="I400" s="32">
        <v>51.69</v>
      </c>
      <c r="J400" s="32">
        <v>51.49</v>
      </c>
      <c r="K400" s="32">
        <v>51.4</v>
      </c>
      <c r="L400" s="32">
        <v>51.23</v>
      </c>
      <c r="M400" s="32">
        <v>51.78</v>
      </c>
      <c r="N400" s="32">
        <v>51.37</v>
      </c>
      <c r="P400" s="32">
        <f>VLOOKUP($A400,'Annual_Prices-Nominal'!$A$4:$X$39,MATCH('Forecast-Peak_OffPeak-Nominal'!P$3,'Annual_Prices-Nominal'!$A$3:$X$3,0),FALSE)</f>
        <v>201.852</v>
      </c>
      <c r="Q400" s="32">
        <f>VLOOKUP($A400,'Annual_Prices-Nominal'!$A$4:$X$39,MATCH('Forecast-Peak_OffPeak-Nominal'!Q$3,'Annual_Prices-Nominal'!$A$3:$X$3,0),FALSE)</f>
        <v>203.56203551226395</v>
      </c>
      <c r="R400" s="32">
        <f>VLOOKUP($A400,'Annual_Prices-Nominal'!$A$4:$X$39,MATCH('Forecast-Peak_OffPeak-Nominal'!R$3,'Annual_Prices-Nominal'!$A$3:$X$3,0),FALSE)</f>
        <v>200.01570019157279</v>
      </c>
      <c r="S400" s="32">
        <f>VLOOKUP($A400,'Annual_Prices-Nominal'!$A$4:$X$39,MATCH('Forecast-Peak_OffPeak-Nominal'!S$3,'Annual_Prices-Nominal'!$A$3:$X$3,0),FALSE)</f>
        <v>198.89329103283558</v>
      </c>
      <c r="T400" s="32">
        <f>VLOOKUP($A400,'Annual_Prices-Nominal'!$A$4:$X$39,MATCH('Forecast-Peak_OffPeak-Nominal'!T$3,'Annual_Prices-Nominal'!$A$3:$X$3,0),FALSE)</f>
        <v>77.216055972427426</v>
      </c>
      <c r="U400" s="32">
        <f>VLOOKUP($A400,'Annual_Prices-Nominal'!$A$4:$X$39,MATCH('Forecast-Peak_OffPeak-Nominal'!U$3,'Annual_Prices-Nominal'!$A$3:$X$3,0),FALSE)</f>
        <v>99.070519043011132</v>
      </c>
      <c r="V400" s="32">
        <f>VLOOKUP($A400,'Annual_Prices-Nominal'!$A$4:$X$39,MATCH('Forecast-Peak_OffPeak-Nominal'!V$3,'Annual_Prices-Nominal'!$A$3:$X$3,0),FALSE)</f>
        <v>77.321601965690988</v>
      </c>
      <c r="W400" s="32">
        <f>VLOOKUP($A400,'Annual_Prices-Nominal'!$A$4:$X$39,MATCH('Forecast-Peak_OffPeak-Nominal'!W$3,'Annual_Prices-Nominal'!$A$3:$X$3,0),FALSE)</f>
        <v>34.329003525208755</v>
      </c>
      <c r="X400" s="32">
        <f>VLOOKUP($A400,'Annual_Prices-Nominal'!$A$4:$X$39,MATCH('Forecast-Peak_OffPeak-Nominal'!X$3,'Annual_Prices-Nominal'!$A$3:$X$3,0),FALSE)</f>
        <v>29.46921067833572</v>
      </c>
      <c r="Y400" s="38">
        <f>VLOOKUP($A400,'Annual_Prices-Nominal'!$A$4:$X$39,MATCH('Forecast-Peak_OffPeak-Nominal'!Y$3,'Annual_Prices-Nominal'!$A$3:$X$3,0),FALSE)</f>
        <v>70.828031964466888</v>
      </c>
      <c r="AA400" s="31">
        <v>6.95</v>
      </c>
      <c r="AB400" s="32">
        <v>6.55</v>
      </c>
      <c r="AC400" s="32">
        <v>6.23</v>
      </c>
      <c r="AD400" s="32">
        <v>7.08</v>
      </c>
      <c r="AE400" s="32">
        <v>6.93</v>
      </c>
      <c r="AF400" s="32">
        <v>6.79</v>
      </c>
      <c r="AG400" s="38">
        <f t="shared" si="55"/>
        <v>0.56763317008771963</v>
      </c>
      <c r="AI400" s="32">
        <v>11.923504633392394</v>
      </c>
      <c r="AJ400" s="38">
        <v>7.500036686356836</v>
      </c>
      <c r="AL400" s="33">
        <v>1.0710085220876433</v>
      </c>
      <c r="AM400" s="33">
        <v>1.3430931907902746</v>
      </c>
      <c r="AO400" s="34">
        <f>VLOOKUP($A400,'Annual_Prices-Nominal'!$A$4:$CH$39,MATCH('Forecast-Peak_OffPeak-Nominal'!AO$3,'Annual_Prices-Nominal'!$A$3:$CH$3,0),FALSE)</f>
        <v>2</v>
      </c>
      <c r="AP400" s="35">
        <f>VLOOKUP($A400,'Annual_Prices-Nominal'!$A$4:$CH$39,MATCH('Forecast-Peak_OffPeak-Nominal'!AP$3,'Annual_Prices-Nominal'!$A$3:$CH$3,0),FALSE)</f>
        <v>2</v>
      </c>
      <c r="AQ400" s="36">
        <f>IF(AND(MONTH($B400)&gt;=5,MONTH($B400)&lt;=9),VLOOKUP($A400,'Annual_Prices-Nominal'!$A$1:$AQ$39,MATCH('Forecast-Peak_OffPeak-Nominal'!AQ$2,'Annual_Prices-Nominal'!$A$2:$AQ$2,0),FALSE),0)</f>
        <v>0</v>
      </c>
      <c r="AR400" s="37">
        <f>IF(AND(MONTH($B400)&gt;=5,MONTH($B400)&lt;=9),VLOOKUP($A400,'Annual_Prices-Nominal'!$A$1:$AQ$39,MATCH('Forecast-Peak_OffPeak-Nominal'!AR$2,'Annual_Prices-Nominal'!$A$2:$AQ$2,0),FALSE),0)</f>
        <v>0</v>
      </c>
      <c r="AT400" s="83">
        <f>VLOOKUP($A400,'Annual_Prices-Nominal'!$A$4:$CH$39,MATCH('Forecast-Peak_OffPeak-Nominal'!AT$3,'Annual_Prices-Nominal'!$A$3:$CH$3,0),FALSE)</f>
        <v>57.68</v>
      </c>
      <c r="AU400" s="38">
        <f>VLOOKUP($A400,'Annual_Prices-Nominal'!$A$4:$CH$39,MATCH('Forecast-Peak_OffPeak-Nominal'!AU$3,'Annual_Prices-Nominal'!$A$3:$CH$3,0),FALSE)</f>
        <v>57.68</v>
      </c>
      <c r="AV400" s="38">
        <f>VLOOKUP($A400,'Annual_Prices-Nominal'!$A$4:$CH$39,MATCH('Forecast-Peak_OffPeak-Nominal'!AV$3,'Annual_Prices-Nominal'!$A$3:$CH$3,0),FALSE)</f>
        <v>0</v>
      </c>
      <c r="AX400" s="31">
        <f t="shared" si="57"/>
        <v>9.6319603053435117</v>
      </c>
      <c r="AY400" s="32">
        <f t="shared" si="58"/>
        <v>10.074730486008837</v>
      </c>
      <c r="AZ400" s="32">
        <f t="shared" si="59"/>
        <v>10.450054491899854</v>
      </c>
      <c r="BA400" s="32">
        <f t="shared" si="60"/>
        <v>7.4588744588744591</v>
      </c>
      <c r="BB400" s="32">
        <f t="shared" si="61"/>
        <v>7.4170274170274171</v>
      </c>
      <c r="BC400" s="38">
        <f t="shared" si="62"/>
        <v>7.3135593220338988</v>
      </c>
      <c r="BE400" s="60">
        <v>336.3578764774054</v>
      </c>
      <c r="BF400" s="38">
        <v>446.85315127718593</v>
      </c>
      <c r="BH400" s="31">
        <f>VLOOKUP($A400,'Annual_Prices-Nominal'!$A:$CA,MATCH(BH$3,'Annual_Prices-Nominal'!$A$3:$CA$3,0),0)</f>
        <v>50</v>
      </c>
      <c r="BI400" s="31">
        <f>VLOOKUP($A400,'Annual_Prices-Nominal'!$A:$CA,MATCH(BI$3,'Annual_Prices-Nominal'!$A$3:$CA$3,0),0)</f>
        <v>0</v>
      </c>
      <c r="BJ400" s="32">
        <f>VLOOKUP($A400,'Annual_Prices-Nominal'!$A:$CA,MATCH(BJ$3,'Annual_Prices-Nominal'!$A$3:$CA$3,0),0)</f>
        <v>0</v>
      </c>
      <c r="BK400" s="32">
        <f>VLOOKUP($A400,'Annual_Prices-Nominal'!$A:$CA,MATCH(BK$3,'Annual_Prices-Nominal'!$A$3:$CA$3,0),0)</f>
        <v>18.420833333333235</v>
      </c>
      <c r="BL400" s="32">
        <f>VLOOKUP($A400,'Annual_Prices-Nominal'!$A:$CA,MATCH(BL$3,'Annual_Prices-Nominal'!$A$3:$CA$3,0),0)</f>
        <v>18.420833333333235</v>
      </c>
      <c r="BM400" s="32">
        <f>VLOOKUP($A400,'Annual_Prices-Nominal'!$A:$CA,MATCH(BM$3,'Annual_Prices-Nominal'!$A$3:$CA$3,0),0)</f>
        <v>5.5141666666666538</v>
      </c>
      <c r="BN400" s="32">
        <f>VLOOKUP($A400,'Annual_Prices-Nominal'!$A:$CA,MATCH(BN$3,'Annual_Prices-Nominal'!$A$3:$CA$3,0),0)</f>
        <v>5.5141666666666538</v>
      </c>
      <c r="BO400" s="32">
        <f>VLOOKUP($A400,'Annual_Prices-Nominal'!$A:$CA,MATCH(BO$3,'Annual_Prices-Nominal'!$A$3:$CA$3,0),0)</f>
        <v>5.5141666666666538</v>
      </c>
      <c r="BP400" s="32">
        <f>VLOOKUP($A400,'Annual_Prices-Nominal'!$A:$CA,MATCH(BP$3,'Annual_Prices-Nominal'!$A$3:$CA$3,0),0)</f>
        <v>5.5141666666666538</v>
      </c>
      <c r="BQ400" s="32">
        <f>VLOOKUP($A400,'Annual_Prices-Nominal'!$A:$CA,MATCH(BQ$3,'Annual_Prices-Nominal'!$A$3:$CA$3,0),0)</f>
        <v>18.420833333333235</v>
      </c>
      <c r="BR400" s="32">
        <f>VLOOKUP($A400,'Annual_Prices-Nominal'!$A:$CA,MATCH(BR$3,'Annual_Prices-Nominal'!$A$3:$CA$3,0),0)</f>
        <v>29.489166666666733</v>
      </c>
      <c r="BS400" s="32">
        <f>VLOOKUP($A400,'Annual_Prices-Nominal'!$A:$CA,MATCH(BS$3,'Annual_Prices-Nominal'!$A$3:$CA$3,0),0)</f>
        <v>27.623333333333335</v>
      </c>
      <c r="BT400" s="32">
        <f>VLOOKUP($A400,'Annual_Prices-Nominal'!$A:$CA,MATCH(BT$3,'Annual_Prices-Nominal'!$A$3:$CA$3,0),0)</f>
        <v>22.109166666666624</v>
      </c>
      <c r="BU400" s="32">
        <f>VLOOKUP($A400,'Annual_Prices-Nominal'!$A:$CA,MATCH(BU$3,'Annual_Prices-Nominal'!$A$3:$CA$3,0),0)</f>
        <v>22.109166666666624</v>
      </c>
      <c r="BV400" s="32">
        <f>VLOOKUP($A400,'Annual_Prices-Nominal'!$A:$CA,MATCH(BV$3,'Annual_Prices-Nominal'!$A$3:$CA$3,0),0)</f>
        <v>22.109166666666624</v>
      </c>
      <c r="BW400" s="32">
        <f>VLOOKUP($A400,'Annual_Prices-Nominal'!$A:$CA,MATCH(BW$3,'Annual_Prices-Nominal'!$A$3:$CA$3,0),0)</f>
        <v>23.059999999999718</v>
      </c>
      <c r="BX400" s="32">
        <f>VLOOKUP($A400,'Annual_Prices-Nominal'!$A:$CA,MATCH(BX$3,'Annual_Prices-Nominal'!$A$3:$CA$3,0),0)</f>
        <v>0</v>
      </c>
      <c r="BY400" s="32">
        <f>VLOOKUP($A400,'Annual_Prices-Nominal'!$A:$CA,MATCH(BY$3,'Annual_Prices-Nominal'!$A$3:$CA$3,0),0)</f>
        <v>5.5141666666666538</v>
      </c>
      <c r="BZ400" s="32">
        <f>VLOOKUP($A400,'Annual_Prices-Nominal'!$A:$CA,MATCH(BZ$3,'Annual_Prices-Nominal'!$A$3:$CA$3,0),0)</f>
        <v>5.5141666666666538</v>
      </c>
      <c r="CA400" s="32">
        <f>VLOOKUP($A400,'Annual_Prices-Nominal'!$A:$CA,MATCH(CA$3,'Annual_Prices-Nominal'!$A$3:$CA$3,0),0)</f>
        <v>5.5358333333333576</v>
      </c>
      <c r="CB400" s="38">
        <f>VLOOKUP($A400,'Annual_Prices-Nominal'!$A:$CA,MATCH(CB$3,'Annual_Prices-Nominal'!$A$3:$CA$3,0),0)</f>
        <v>0</v>
      </c>
      <c r="CD400" s="39">
        <f>VLOOKUP($A400,GDP!$A$8:$D$50,3,0)</f>
        <v>2.0358306188925084E-2</v>
      </c>
    </row>
    <row r="401" spans="1:82" ht="14.4" x14ac:dyDescent="0.3">
      <c r="A401" s="23">
        <f t="shared" si="64"/>
        <v>2056</v>
      </c>
      <c r="B401" s="27">
        <f t="shared" si="63"/>
        <v>57011</v>
      </c>
      <c r="C401" s="31">
        <v>55.852649999999997</v>
      </c>
      <c r="D401" s="32">
        <v>56.010399999999997</v>
      </c>
      <c r="E401" s="32">
        <v>60.803620000000002</v>
      </c>
      <c r="F401" s="32">
        <v>60.536209999999997</v>
      </c>
      <c r="G401" s="32">
        <v>62.034990000000001</v>
      </c>
      <c r="H401" s="32">
        <v>60.588540000000002</v>
      </c>
      <c r="I401" s="32">
        <v>51.21</v>
      </c>
      <c r="J401" s="32">
        <v>51.65</v>
      </c>
      <c r="K401" s="32">
        <v>50.41</v>
      </c>
      <c r="L401" s="32">
        <v>51.03</v>
      </c>
      <c r="M401" s="32">
        <v>51.18</v>
      </c>
      <c r="N401" s="32">
        <v>51.31</v>
      </c>
      <c r="P401" s="32">
        <f>VLOOKUP($A401,'Annual_Prices-Nominal'!$A$4:$X$39,MATCH('Forecast-Peak_OffPeak-Nominal'!P$3,'Annual_Prices-Nominal'!$A$3:$X$3,0),FALSE)</f>
        <v>201.852</v>
      </c>
      <c r="Q401" s="32">
        <f>VLOOKUP($A401,'Annual_Prices-Nominal'!$A$4:$X$39,MATCH('Forecast-Peak_OffPeak-Nominal'!Q$3,'Annual_Prices-Nominal'!$A$3:$X$3,0),FALSE)</f>
        <v>203.56203551226395</v>
      </c>
      <c r="R401" s="32">
        <f>VLOOKUP($A401,'Annual_Prices-Nominal'!$A$4:$X$39,MATCH('Forecast-Peak_OffPeak-Nominal'!R$3,'Annual_Prices-Nominal'!$A$3:$X$3,0),FALSE)</f>
        <v>200.01570019157279</v>
      </c>
      <c r="S401" s="32">
        <f>VLOOKUP($A401,'Annual_Prices-Nominal'!$A$4:$X$39,MATCH('Forecast-Peak_OffPeak-Nominal'!S$3,'Annual_Prices-Nominal'!$A$3:$X$3,0),FALSE)</f>
        <v>198.89329103283558</v>
      </c>
      <c r="T401" s="32">
        <f>VLOOKUP($A401,'Annual_Prices-Nominal'!$A$4:$X$39,MATCH('Forecast-Peak_OffPeak-Nominal'!T$3,'Annual_Prices-Nominal'!$A$3:$X$3,0),FALSE)</f>
        <v>77.216055972427426</v>
      </c>
      <c r="U401" s="32">
        <f>VLOOKUP($A401,'Annual_Prices-Nominal'!$A$4:$X$39,MATCH('Forecast-Peak_OffPeak-Nominal'!U$3,'Annual_Prices-Nominal'!$A$3:$X$3,0),FALSE)</f>
        <v>99.070519043011132</v>
      </c>
      <c r="V401" s="32">
        <f>VLOOKUP($A401,'Annual_Prices-Nominal'!$A$4:$X$39,MATCH('Forecast-Peak_OffPeak-Nominal'!V$3,'Annual_Prices-Nominal'!$A$3:$X$3,0),FALSE)</f>
        <v>77.321601965690988</v>
      </c>
      <c r="W401" s="32">
        <f>VLOOKUP($A401,'Annual_Prices-Nominal'!$A$4:$X$39,MATCH('Forecast-Peak_OffPeak-Nominal'!W$3,'Annual_Prices-Nominal'!$A$3:$X$3,0),FALSE)</f>
        <v>34.329003525208755</v>
      </c>
      <c r="X401" s="32">
        <f>VLOOKUP($A401,'Annual_Prices-Nominal'!$A$4:$X$39,MATCH('Forecast-Peak_OffPeak-Nominal'!X$3,'Annual_Prices-Nominal'!$A$3:$X$3,0),FALSE)</f>
        <v>29.46921067833572</v>
      </c>
      <c r="Y401" s="38">
        <f>VLOOKUP($A401,'Annual_Prices-Nominal'!$A$4:$X$39,MATCH('Forecast-Peak_OffPeak-Nominal'!Y$3,'Annual_Prices-Nominal'!$A$3:$X$3,0),FALSE)</f>
        <v>70.828031964466888</v>
      </c>
      <c r="AA401" s="31">
        <v>6.9</v>
      </c>
      <c r="AB401" s="32">
        <v>6.36</v>
      </c>
      <c r="AC401" s="32">
        <v>6.4</v>
      </c>
      <c r="AD401" s="32">
        <v>6.89</v>
      </c>
      <c r="AE401" s="32">
        <v>6.87</v>
      </c>
      <c r="AF401" s="32">
        <v>6.69</v>
      </c>
      <c r="AG401" s="38">
        <f t="shared" si="55"/>
        <v>0.56763317008771963</v>
      </c>
      <c r="AI401" s="32">
        <v>11.867357033611853</v>
      </c>
      <c r="AJ401" s="38">
        <v>7.4438890865762959</v>
      </c>
      <c r="AL401" s="33">
        <v>1.075672872250635</v>
      </c>
      <c r="AM401" s="33">
        <v>1.3477575409532663</v>
      </c>
      <c r="AO401" s="34">
        <f>VLOOKUP($A401,'Annual_Prices-Nominal'!$A$4:$CH$39,MATCH('Forecast-Peak_OffPeak-Nominal'!AO$3,'Annual_Prices-Nominal'!$A$3:$CH$3,0),FALSE)</f>
        <v>2</v>
      </c>
      <c r="AP401" s="35">
        <f>VLOOKUP($A401,'Annual_Prices-Nominal'!$A$4:$CH$39,MATCH('Forecast-Peak_OffPeak-Nominal'!AP$3,'Annual_Prices-Nominal'!$A$3:$CH$3,0),FALSE)</f>
        <v>2</v>
      </c>
      <c r="AQ401" s="36">
        <f>IF(AND(MONTH($B401)&gt;=5,MONTH($B401)&lt;=9),VLOOKUP($A401,'Annual_Prices-Nominal'!$A$1:$AQ$39,MATCH('Forecast-Peak_OffPeak-Nominal'!AQ$2,'Annual_Prices-Nominal'!$A$2:$AQ$2,0),FALSE),0)</f>
        <v>0</v>
      </c>
      <c r="AR401" s="37">
        <f>IF(AND(MONTH($B401)&gt;=5,MONTH($B401)&lt;=9),VLOOKUP($A401,'Annual_Prices-Nominal'!$A$1:$AQ$39,MATCH('Forecast-Peak_OffPeak-Nominal'!AR$2,'Annual_Prices-Nominal'!$A$2:$AQ$2,0),FALSE),0)</f>
        <v>0</v>
      </c>
      <c r="AT401" s="83">
        <f>VLOOKUP($A401,'Annual_Prices-Nominal'!$A$4:$CH$39,MATCH('Forecast-Peak_OffPeak-Nominal'!AT$3,'Annual_Prices-Nominal'!$A$3:$CH$3,0),FALSE)</f>
        <v>57.68</v>
      </c>
      <c r="AU401" s="38">
        <f>VLOOKUP($A401,'Annual_Prices-Nominal'!$A$4:$CH$39,MATCH('Forecast-Peak_OffPeak-Nominal'!AU$3,'Annual_Prices-Nominal'!$A$3:$CH$3,0),FALSE)</f>
        <v>57.68</v>
      </c>
      <c r="AV401" s="38">
        <f>VLOOKUP($A401,'Annual_Prices-Nominal'!$A$4:$CH$39,MATCH('Forecast-Peak_OffPeak-Nominal'!AV$3,'Annual_Prices-Nominal'!$A$3:$CH$3,0),FALSE)</f>
        <v>0</v>
      </c>
      <c r="AX401" s="31">
        <f t="shared" si="57"/>
        <v>8.7818632075471683</v>
      </c>
      <c r="AY401" s="32">
        <f t="shared" si="58"/>
        <v>9.0887324364723465</v>
      </c>
      <c r="AZ401" s="32">
        <f t="shared" si="59"/>
        <v>9.2727937219730929</v>
      </c>
      <c r="BA401" s="32">
        <f t="shared" si="60"/>
        <v>7.4541484716157207</v>
      </c>
      <c r="BB401" s="32">
        <f t="shared" si="61"/>
        <v>7.3377001455604072</v>
      </c>
      <c r="BC401" s="38">
        <f t="shared" si="62"/>
        <v>7.4281567489114666</v>
      </c>
      <c r="BE401" s="60">
        <v>336.3578764774054</v>
      </c>
      <c r="BF401" s="38">
        <v>446.85315127718593</v>
      </c>
      <c r="BH401" s="31">
        <f>VLOOKUP($A401,'Annual_Prices-Nominal'!$A:$CA,MATCH(BH$3,'Annual_Prices-Nominal'!$A$3:$CA$3,0),0)</f>
        <v>50</v>
      </c>
      <c r="BI401" s="31">
        <f>VLOOKUP($A401,'Annual_Prices-Nominal'!$A:$CA,MATCH(BI$3,'Annual_Prices-Nominal'!$A$3:$CA$3,0),0)</f>
        <v>0</v>
      </c>
      <c r="BJ401" s="32">
        <f>VLOOKUP($A401,'Annual_Prices-Nominal'!$A:$CA,MATCH(BJ$3,'Annual_Prices-Nominal'!$A$3:$CA$3,0),0)</f>
        <v>0</v>
      </c>
      <c r="BK401" s="32">
        <f>VLOOKUP($A401,'Annual_Prices-Nominal'!$A:$CA,MATCH(BK$3,'Annual_Prices-Nominal'!$A$3:$CA$3,0),0)</f>
        <v>18.420833333333235</v>
      </c>
      <c r="BL401" s="32">
        <f>VLOOKUP($A401,'Annual_Prices-Nominal'!$A:$CA,MATCH(BL$3,'Annual_Prices-Nominal'!$A$3:$CA$3,0),0)</f>
        <v>18.420833333333235</v>
      </c>
      <c r="BM401" s="32">
        <f>VLOOKUP($A401,'Annual_Prices-Nominal'!$A:$CA,MATCH(BM$3,'Annual_Prices-Nominal'!$A$3:$CA$3,0),0)</f>
        <v>5.5141666666666538</v>
      </c>
      <c r="BN401" s="32">
        <f>VLOOKUP($A401,'Annual_Prices-Nominal'!$A:$CA,MATCH(BN$3,'Annual_Prices-Nominal'!$A$3:$CA$3,0),0)</f>
        <v>5.5141666666666538</v>
      </c>
      <c r="BO401" s="32">
        <f>VLOOKUP($A401,'Annual_Prices-Nominal'!$A:$CA,MATCH(BO$3,'Annual_Prices-Nominal'!$A$3:$CA$3,0),0)</f>
        <v>5.5141666666666538</v>
      </c>
      <c r="BP401" s="32">
        <f>VLOOKUP($A401,'Annual_Prices-Nominal'!$A:$CA,MATCH(BP$3,'Annual_Prices-Nominal'!$A$3:$CA$3,0),0)</f>
        <v>5.5141666666666538</v>
      </c>
      <c r="BQ401" s="32">
        <f>VLOOKUP($A401,'Annual_Prices-Nominal'!$A:$CA,MATCH(BQ$3,'Annual_Prices-Nominal'!$A$3:$CA$3,0),0)</f>
        <v>18.420833333333235</v>
      </c>
      <c r="BR401" s="32">
        <f>VLOOKUP($A401,'Annual_Prices-Nominal'!$A:$CA,MATCH(BR$3,'Annual_Prices-Nominal'!$A$3:$CA$3,0),0)</f>
        <v>29.489166666666733</v>
      </c>
      <c r="BS401" s="32">
        <f>VLOOKUP($A401,'Annual_Prices-Nominal'!$A:$CA,MATCH(BS$3,'Annual_Prices-Nominal'!$A$3:$CA$3,0),0)</f>
        <v>27.623333333333335</v>
      </c>
      <c r="BT401" s="32">
        <f>VLOOKUP($A401,'Annual_Prices-Nominal'!$A:$CA,MATCH(BT$3,'Annual_Prices-Nominal'!$A$3:$CA$3,0),0)</f>
        <v>22.109166666666624</v>
      </c>
      <c r="BU401" s="32">
        <f>VLOOKUP($A401,'Annual_Prices-Nominal'!$A:$CA,MATCH(BU$3,'Annual_Prices-Nominal'!$A$3:$CA$3,0),0)</f>
        <v>22.109166666666624</v>
      </c>
      <c r="BV401" s="32">
        <f>VLOOKUP($A401,'Annual_Prices-Nominal'!$A:$CA,MATCH(BV$3,'Annual_Prices-Nominal'!$A$3:$CA$3,0),0)</f>
        <v>22.109166666666624</v>
      </c>
      <c r="BW401" s="32">
        <f>VLOOKUP($A401,'Annual_Prices-Nominal'!$A:$CA,MATCH(BW$3,'Annual_Prices-Nominal'!$A$3:$CA$3,0),0)</f>
        <v>23.059999999999718</v>
      </c>
      <c r="BX401" s="32">
        <f>VLOOKUP($A401,'Annual_Prices-Nominal'!$A:$CA,MATCH(BX$3,'Annual_Prices-Nominal'!$A$3:$CA$3,0),0)</f>
        <v>0</v>
      </c>
      <c r="BY401" s="32">
        <f>VLOOKUP($A401,'Annual_Prices-Nominal'!$A:$CA,MATCH(BY$3,'Annual_Prices-Nominal'!$A$3:$CA$3,0),0)</f>
        <v>5.5141666666666538</v>
      </c>
      <c r="BZ401" s="32">
        <f>VLOOKUP($A401,'Annual_Prices-Nominal'!$A:$CA,MATCH(BZ$3,'Annual_Prices-Nominal'!$A$3:$CA$3,0),0)</f>
        <v>5.5141666666666538</v>
      </c>
      <c r="CA401" s="32">
        <f>VLOOKUP($A401,'Annual_Prices-Nominal'!$A:$CA,MATCH(CA$3,'Annual_Prices-Nominal'!$A$3:$CA$3,0),0)</f>
        <v>5.5358333333333576</v>
      </c>
      <c r="CB401" s="38">
        <f>VLOOKUP($A401,'Annual_Prices-Nominal'!$A:$CA,MATCH(CB$3,'Annual_Prices-Nominal'!$A$3:$CA$3,0),0)</f>
        <v>0</v>
      </c>
      <c r="CD401" s="39">
        <f>VLOOKUP($A401,GDP!$A$8:$D$50,3,0)</f>
        <v>2.0358306188925084E-2</v>
      </c>
    </row>
    <row r="402" spans="1:82" ht="14.4" x14ac:dyDescent="0.3">
      <c r="A402" s="23">
        <f t="shared" si="64"/>
        <v>2056</v>
      </c>
      <c r="B402" s="27">
        <f t="shared" si="63"/>
        <v>57040</v>
      </c>
      <c r="C402" s="31">
        <v>49.5169</v>
      </c>
      <c r="D402" s="32">
        <v>49.975439999999999</v>
      </c>
      <c r="E402" s="32">
        <v>52.386600000000001</v>
      </c>
      <c r="F402" s="32">
        <v>54.243189999999998</v>
      </c>
      <c r="G402" s="32">
        <v>53.148429999999998</v>
      </c>
      <c r="H402" s="32">
        <v>54.183509999999998</v>
      </c>
      <c r="I402" s="32">
        <v>48.92</v>
      </c>
      <c r="J402" s="32">
        <v>49.99</v>
      </c>
      <c r="K402" s="32">
        <v>48.43</v>
      </c>
      <c r="L402" s="32">
        <v>50.55</v>
      </c>
      <c r="M402" s="32">
        <v>48.95</v>
      </c>
      <c r="N402" s="32">
        <v>50.53</v>
      </c>
      <c r="P402" s="32">
        <f>VLOOKUP($A402,'Annual_Prices-Nominal'!$A$4:$X$39,MATCH('Forecast-Peak_OffPeak-Nominal'!P$3,'Annual_Prices-Nominal'!$A$3:$X$3,0),FALSE)</f>
        <v>201.852</v>
      </c>
      <c r="Q402" s="32">
        <f>VLOOKUP($A402,'Annual_Prices-Nominal'!$A$4:$X$39,MATCH('Forecast-Peak_OffPeak-Nominal'!Q$3,'Annual_Prices-Nominal'!$A$3:$X$3,0),FALSE)</f>
        <v>203.56203551226395</v>
      </c>
      <c r="R402" s="32">
        <f>VLOOKUP($A402,'Annual_Prices-Nominal'!$A$4:$X$39,MATCH('Forecast-Peak_OffPeak-Nominal'!R$3,'Annual_Prices-Nominal'!$A$3:$X$3,0),FALSE)</f>
        <v>200.01570019157279</v>
      </c>
      <c r="S402" s="32">
        <f>VLOOKUP($A402,'Annual_Prices-Nominal'!$A$4:$X$39,MATCH('Forecast-Peak_OffPeak-Nominal'!S$3,'Annual_Prices-Nominal'!$A$3:$X$3,0),FALSE)</f>
        <v>198.89329103283558</v>
      </c>
      <c r="T402" s="32">
        <f>VLOOKUP($A402,'Annual_Prices-Nominal'!$A$4:$X$39,MATCH('Forecast-Peak_OffPeak-Nominal'!T$3,'Annual_Prices-Nominal'!$A$3:$X$3,0),FALSE)</f>
        <v>77.216055972427426</v>
      </c>
      <c r="U402" s="32">
        <f>VLOOKUP($A402,'Annual_Prices-Nominal'!$A$4:$X$39,MATCH('Forecast-Peak_OffPeak-Nominal'!U$3,'Annual_Prices-Nominal'!$A$3:$X$3,0),FALSE)</f>
        <v>99.070519043011132</v>
      </c>
      <c r="V402" s="32">
        <f>VLOOKUP($A402,'Annual_Prices-Nominal'!$A$4:$X$39,MATCH('Forecast-Peak_OffPeak-Nominal'!V$3,'Annual_Prices-Nominal'!$A$3:$X$3,0),FALSE)</f>
        <v>77.321601965690988</v>
      </c>
      <c r="W402" s="32">
        <f>VLOOKUP($A402,'Annual_Prices-Nominal'!$A$4:$X$39,MATCH('Forecast-Peak_OffPeak-Nominal'!W$3,'Annual_Prices-Nominal'!$A$3:$X$3,0),FALSE)</f>
        <v>34.329003525208755</v>
      </c>
      <c r="X402" s="32">
        <f>VLOOKUP($A402,'Annual_Prices-Nominal'!$A$4:$X$39,MATCH('Forecast-Peak_OffPeak-Nominal'!X$3,'Annual_Prices-Nominal'!$A$3:$X$3,0),FALSE)</f>
        <v>29.46921067833572</v>
      </c>
      <c r="Y402" s="38">
        <f>VLOOKUP($A402,'Annual_Prices-Nominal'!$A$4:$X$39,MATCH('Forecast-Peak_OffPeak-Nominal'!Y$3,'Annual_Prices-Nominal'!$A$3:$X$3,0),FALSE)</f>
        <v>70.828031964466888</v>
      </c>
      <c r="AA402" s="31">
        <v>6.84</v>
      </c>
      <c r="AB402" s="32">
        <v>6.41</v>
      </c>
      <c r="AC402" s="32">
        <v>6.17</v>
      </c>
      <c r="AD402" s="32">
        <v>6.93</v>
      </c>
      <c r="AE402" s="32">
        <v>6.82</v>
      </c>
      <c r="AF402" s="32">
        <v>6.61</v>
      </c>
      <c r="AG402" s="38">
        <f t="shared" si="55"/>
        <v>0.56763317008771963</v>
      </c>
      <c r="AI402" s="32">
        <v>11.812541608498563</v>
      </c>
      <c r="AJ402" s="38">
        <v>7.3890736614630059</v>
      </c>
      <c r="AL402" s="33">
        <v>1.0737670383273967</v>
      </c>
      <c r="AM402" s="33">
        <v>1.345851707030028</v>
      </c>
      <c r="AO402" s="34">
        <f>VLOOKUP($A402,'Annual_Prices-Nominal'!$A$4:$CH$39,MATCH('Forecast-Peak_OffPeak-Nominal'!AO$3,'Annual_Prices-Nominal'!$A$3:$CH$3,0),FALSE)</f>
        <v>2</v>
      </c>
      <c r="AP402" s="35">
        <f>VLOOKUP($A402,'Annual_Prices-Nominal'!$A$4:$CH$39,MATCH('Forecast-Peak_OffPeak-Nominal'!AP$3,'Annual_Prices-Nominal'!$A$3:$CH$3,0),FALSE)</f>
        <v>2</v>
      </c>
      <c r="AQ402" s="36">
        <f>IF(AND(MONTH($B402)&gt;=5,MONTH($B402)&lt;=9),VLOOKUP($A402,'Annual_Prices-Nominal'!$A$1:$AQ$39,MATCH('Forecast-Peak_OffPeak-Nominal'!AQ$2,'Annual_Prices-Nominal'!$A$2:$AQ$2,0),FALSE),0)</f>
        <v>0</v>
      </c>
      <c r="AR402" s="37">
        <f>IF(AND(MONTH($B402)&gt;=5,MONTH($B402)&lt;=9),VLOOKUP($A402,'Annual_Prices-Nominal'!$A$1:$AQ$39,MATCH('Forecast-Peak_OffPeak-Nominal'!AR$2,'Annual_Prices-Nominal'!$A$2:$AQ$2,0),FALSE),0)</f>
        <v>0</v>
      </c>
      <c r="AT402" s="83">
        <f>VLOOKUP($A402,'Annual_Prices-Nominal'!$A$4:$CH$39,MATCH('Forecast-Peak_OffPeak-Nominal'!AT$3,'Annual_Prices-Nominal'!$A$3:$CH$3,0),FALSE)</f>
        <v>57.68</v>
      </c>
      <c r="AU402" s="38">
        <f>VLOOKUP($A402,'Annual_Prices-Nominal'!$A$4:$CH$39,MATCH('Forecast-Peak_OffPeak-Nominal'!AU$3,'Annual_Prices-Nominal'!$A$3:$CH$3,0),FALSE)</f>
        <v>57.68</v>
      </c>
      <c r="AV402" s="38">
        <f>VLOOKUP($A402,'Annual_Prices-Nominal'!$A$4:$CH$39,MATCH('Forecast-Peak_OffPeak-Nominal'!AV$3,'Annual_Prices-Nominal'!$A$3:$CH$3,0),FALSE)</f>
        <v>0</v>
      </c>
      <c r="AX402" s="31">
        <f t="shared" si="57"/>
        <v>7.7249453978159126</v>
      </c>
      <c r="AY402" s="32">
        <f t="shared" si="58"/>
        <v>7.92535552193646</v>
      </c>
      <c r="AZ402" s="32">
        <f t="shared" si="59"/>
        <v>8.0406096822995448</v>
      </c>
      <c r="BA402" s="32">
        <f t="shared" si="60"/>
        <v>7.1730205278592374</v>
      </c>
      <c r="BB402" s="32">
        <f t="shared" si="61"/>
        <v>7.1011730205278587</v>
      </c>
      <c r="BC402" s="38">
        <f t="shared" si="62"/>
        <v>7.0634920634920642</v>
      </c>
      <c r="BE402" s="60">
        <v>336.3578764774054</v>
      </c>
      <c r="BF402" s="38">
        <v>446.85315127718593</v>
      </c>
      <c r="BH402" s="31">
        <f>VLOOKUP($A402,'Annual_Prices-Nominal'!$A:$CA,MATCH(BH$3,'Annual_Prices-Nominal'!$A$3:$CA$3,0),0)</f>
        <v>50</v>
      </c>
      <c r="BI402" s="31">
        <f>VLOOKUP($A402,'Annual_Prices-Nominal'!$A:$CA,MATCH(BI$3,'Annual_Prices-Nominal'!$A$3:$CA$3,0),0)</f>
        <v>0</v>
      </c>
      <c r="BJ402" s="32">
        <f>VLOOKUP($A402,'Annual_Prices-Nominal'!$A:$CA,MATCH(BJ$3,'Annual_Prices-Nominal'!$A$3:$CA$3,0),0)</f>
        <v>0</v>
      </c>
      <c r="BK402" s="32">
        <f>VLOOKUP($A402,'Annual_Prices-Nominal'!$A:$CA,MATCH(BK$3,'Annual_Prices-Nominal'!$A$3:$CA$3,0),0)</f>
        <v>18.420833333333235</v>
      </c>
      <c r="BL402" s="32">
        <f>VLOOKUP($A402,'Annual_Prices-Nominal'!$A:$CA,MATCH(BL$3,'Annual_Prices-Nominal'!$A$3:$CA$3,0),0)</f>
        <v>18.420833333333235</v>
      </c>
      <c r="BM402" s="32">
        <f>VLOOKUP($A402,'Annual_Prices-Nominal'!$A:$CA,MATCH(BM$3,'Annual_Prices-Nominal'!$A$3:$CA$3,0),0)</f>
        <v>5.5141666666666538</v>
      </c>
      <c r="BN402" s="32">
        <f>VLOOKUP($A402,'Annual_Prices-Nominal'!$A:$CA,MATCH(BN$3,'Annual_Prices-Nominal'!$A$3:$CA$3,0),0)</f>
        <v>5.5141666666666538</v>
      </c>
      <c r="BO402" s="32">
        <f>VLOOKUP($A402,'Annual_Prices-Nominal'!$A:$CA,MATCH(BO$3,'Annual_Prices-Nominal'!$A$3:$CA$3,0),0)</f>
        <v>5.5141666666666538</v>
      </c>
      <c r="BP402" s="32">
        <f>VLOOKUP($A402,'Annual_Prices-Nominal'!$A:$CA,MATCH(BP$3,'Annual_Prices-Nominal'!$A$3:$CA$3,0),0)</f>
        <v>5.5141666666666538</v>
      </c>
      <c r="BQ402" s="32">
        <f>VLOOKUP($A402,'Annual_Prices-Nominal'!$A:$CA,MATCH(BQ$3,'Annual_Prices-Nominal'!$A$3:$CA$3,0),0)</f>
        <v>18.420833333333235</v>
      </c>
      <c r="BR402" s="32">
        <f>VLOOKUP($A402,'Annual_Prices-Nominal'!$A:$CA,MATCH(BR$3,'Annual_Prices-Nominal'!$A$3:$CA$3,0),0)</f>
        <v>29.489166666666733</v>
      </c>
      <c r="BS402" s="32">
        <f>VLOOKUP($A402,'Annual_Prices-Nominal'!$A:$CA,MATCH(BS$3,'Annual_Prices-Nominal'!$A$3:$CA$3,0),0)</f>
        <v>27.623333333333335</v>
      </c>
      <c r="BT402" s="32">
        <f>VLOOKUP($A402,'Annual_Prices-Nominal'!$A:$CA,MATCH(BT$3,'Annual_Prices-Nominal'!$A$3:$CA$3,0),0)</f>
        <v>22.109166666666624</v>
      </c>
      <c r="BU402" s="32">
        <f>VLOOKUP($A402,'Annual_Prices-Nominal'!$A:$CA,MATCH(BU$3,'Annual_Prices-Nominal'!$A$3:$CA$3,0),0)</f>
        <v>22.109166666666624</v>
      </c>
      <c r="BV402" s="32">
        <f>VLOOKUP($A402,'Annual_Prices-Nominal'!$A:$CA,MATCH(BV$3,'Annual_Prices-Nominal'!$A$3:$CA$3,0),0)</f>
        <v>22.109166666666624</v>
      </c>
      <c r="BW402" s="32">
        <f>VLOOKUP($A402,'Annual_Prices-Nominal'!$A:$CA,MATCH(BW$3,'Annual_Prices-Nominal'!$A$3:$CA$3,0),0)</f>
        <v>23.059999999999718</v>
      </c>
      <c r="BX402" s="32">
        <f>VLOOKUP($A402,'Annual_Prices-Nominal'!$A:$CA,MATCH(BX$3,'Annual_Prices-Nominal'!$A$3:$CA$3,0),0)</f>
        <v>0</v>
      </c>
      <c r="BY402" s="32">
        <f>VLOOKUP($A402,'Annual_Prices-Nominal'!$A:$CA,MATCH(BY$3,'Annual_Prices-Nominal'!$A$3:$CA$3,0),0)</f>
        <v>5.5141666666666538</v>
      </c>
      <c r="BZ402" s="32">
        <f>VLOOKUP($A402,'Annual_Prices-Nominal'!$A:$CA,MATCH(BZ$3,'Annual_Prices-Nominal'!$A$3:$CA$3,0),0)</f>
        <v>5.5141666666666538</v>
      </c>
      <c r="CA402" s="32">
        <f>VLOOKUP($A402,'Annual_Prices-Nominal'!$A:$CA,MATCH(CA$3,'Annual_Prices-Nominal'!$A$3:$CA$3,0),0)</f>
        <v>5.5358333333333576</v>
      </c>
      <c r="CB402" s="38">
        <f>VLOOKUP($A402,'Annual_Prices-Nominal'!$A:$CA,MATCH(CB$3,'Annual_Prices-Nominal'!$A$3:$CA$3,0),0)</f>
        <v>0</v>
      </c>
      <c r="CD402" s="39">
        <f>VLOOKUP($A402,GDP!$A$8:$D$50,3,0)</f>
        <v>2.0358306188925084E-2</v>
      </c>
    </row>
    <row r="403" spans="1:82" ht="14.4" x14ac:dyDescent="0.3">
      <c r="A403" s="23">
        <f t="shared" si="64"/>
        <v>2056</v>
      </c>
      <c r="B403" s="27">
        <f t="shared" si="63"/>
        <v>57071</v>
      </c>
      <c r="C403" s="31">
        <v>48.234659999999998</v>
      </c>
      <c r="D403" s="32">
        <v>47.977890000000002</v>
      </c>
      <c r="E403" s="32">
        <v>50.25235</v>
      </c>
      <c r="F403" s="32">
        <v>49.819249999999997</v>
      </c>
      <c r="G403" s="32">
        <v>50.488410000000002</v>
      </c>
      <c r="H403" s="32">
        <v>49.421970000000002</v>
      </c>
      <c r="I403" s="32">
        <v>47.83</v>
      </c>
      <c r="J403" s="32">
        <v>47.57</v>
      </c>
      <c r="K403" s="32">
        <v>47.3</v>
      </c>
      <c r="L403" s="32">
        <v>47.76</v>
      </c>
      <c r="M403" s="32">
        <v>47.66</v>
      </c>
      <c r="N403" s="32">
        <v>47.66</v>
      </c>
      <c r="P403" s="32">
        <f>VLOOKUP($A403,'Annual_Prices-Nominal'!$A$4:$X$39,MATCH('Forecast-Peak_OffPeak-Nominal'!P$3,'Annual_Prices-Nominal'!$A$3:$X$3,0),FALSE)</f>
        <v>201.852</v>
      </c>
      <c r="Q403" s="32">
        <f>VLOOKUP($A403,'Annual_Prices-Nominal'!$A$4:$X$39,MATCH('Forecast-Peak_OffPeak-Nominal'!Q$3,'Annual_Prices-Nominal'!$A$3:$X$3,0),FALSE)</f>
        <v>203.56203551226395</v>
      </c>
      <c r="R403" s="32">
        <f>VLOOKUP($A403,'Annual_Prices-Nominal'!$A$4:$X$39,MATCH('Forecast-Peak_OffPeak-Nominal'!R$3,'Annual_Prices-Nominal'!$A$3:$X$3,0),FALSE)</f>
        <v>200.01570019157279</v>
      </c>
      <c r="S403" s="32">
        <f>VLOOKUP($A403,'Annual_Prices-Nominal'!$A$4:$X$39,MATCH('Forecast-Peak_OffPeak-Nominal'!S$3,'Annual_Prices-Nominal'!$A$3:$X$3,0),FALSE)</f>
        <v>198.89329103283558</v>
      </c>
      <c r="T403" s="32">
        <f>VLOOKUP($A403,'Annual_Prices-Nominal'!$A$4:$X$39,MATCH('Forecast-Peak_OffPeak-Nominal'!T$3,'Annual_Prices-Nominal'!$A$3:$X$3,0),FALSE)</f>
        <v>77.216055972427426</v>
      </c>
      <c r="U403" s="32">
        <f>VLOOKUP($A403,'Annual_Prices-Nominal'!$A$4:$X$39,MATCH('Forecast-Peak_OffPeak-Nominal'!U$3,'Annual_Prices-Nominal'!$A$3:$X$3,0),FALSE)</f>
        <v>99.070519043011132</v>
      </c>
      <c r="V403" s="32">
        <f>VLOOKUP($A403,'Annual_Prices-Nominal'!$A$4:$X$39,MATCH('Forecast-Peak_OffPeak-Nominal'!V$3,'Annual_Prices-Nominal'!$A$3:$X$3,0),FALSE)</f>
        <v>77.321601965690988</v>
      </c>
      <c r="W403" s="32">
        <f>VLOOKUP($A403,'Annual_Prices-Nominal'!$A$4:$X$39,MATCH('Forecast-Peak_OffPeak-Nominal'!W$3,'Annual_Prices-Nominal'!$A$3:$X$3,0),FALSE)</f>
        <v>34.329003525208755</v>
      </c>
      <c r="X403" s="32">
        <f>VLOOKUP($A403,'Annual_Prices-Nominal'!$A$4:$X$39,MATCH('Forecast-Peak_OffPeak-Nominal'!X$3,'Annual_Prices-Nominal'!$A$3:$X$3,0),FALSE)</f>
        <v>29.46921067833572</v>
      </c>
      <c r="Y403" s="38">
        <f>VLOOKUP($A403,'Annual_Prices-Nominal'!$A$4:$X$39,MATCH('Forecast-Peak_OffPeak-Nominal'!Y$3,'Annual_Prices-Nominal'!$A$3:$X$3,0),FALSE)</f>
        <v>70.828031964466888</v>
      </c>
      <c r="AA403" s="31">
        <v>6.33</v>
      </c>
      <c r="AB403" s="32">
        <v>5.72</v>
      </c>
      <c r="AC403" s="32">
        <v>6.02</v>
      </c>
      <c r="AD403" s="32">
        <v>6.1</v>
      </c>
      <c r="AE403" s="32">
        <v>6.32</v>
      </c>
      <c r="AF403" s="32">
        <v>5.96</v>
      </c>
      <c r="AG403" s="38">
        <f t="shared" si="55"/>
        <v>0.56763317008771963</v>
      </c>
      <c r="AI403" s="32">
        <v>11.301664025649794</v>
      </c>
      <c r="AJ403" s="38">
        <v>6.878196078614236</v>
      </c>
      <c r="AL403" s="33">
        <v>1.0581277064817254</v>
      </c>
      <c r="AM403" s="33">
        <v>1.3302123751843566</v>
      </c>
      <c r="AO403" s="34">
        <f>VLOOKUP($A403,'Annual_Prices-Nominal'!$A$4:$CH$39,MATCH('Forecast-Peak_OffPeak-Nominal'!AO$3,'Annual_Prices-Nominal'!$A$3:$CH$3,0),FALSE)</f>
        <v>2</v>
      </c>
      <c r="AP403" s="35">
        <f>VLOOKUP($A403,'Annual_Prices-Nominal'!$A$4:$CH$39,MATCH('Forecast-Peak_OffPeak-Nominal'!AP$3,'Annual_Prices-Nominal'!$A$3:$CH$3,0),FALSE)</f>
        <v>2</v>
      </c>
      <c r="AQ403" s="36">
        <f>IF(AND(MONTH($B403)&gt;=5,MONTH($B403)&lt;=9),VLOOKUP($A403,'Annual_Prices-Nominal'!$A$1:$AQ$39,MATCH('Forecast-Peak_OffPeak-Nominal'!AQ$2,'Annual_Prices-Nominal'!$A$2:$AQ$2,0),FALSE),0)</f>
        <v>0</v>
      </c>
      <c r="AR403" s="37">
        <f>IF(AND(MONTH($B403)&gt;=5,MONTH($B403)&lt;=9),VLOOKUP($A403,'Annual_Prices-Nominal'!$A$1:$AQ$39,MATCH('Forecast-Peak_OffPeak-Nominal'!AR$2,'Annual_Prices-Nominal'!$A$2:$AQ$2,0),FALSE),0)</f>
        <v>0</v>
      </c>
      <c r="AT403" s="83">
        <f>VLOOKUP($A403,'Annual_Prices-Nominal'!$A$4:$CH$39,MATCH('Forecast-Peak_OffPeak-Nominal'!AT$3,'Annual_Prices-Nominal'!$A$3:$CH$3,0),FALSE)</f>
        <v>57.68</v>
      </c>
      <c r="AU403" s="38">
        <f>VLOOKUP($A403,'Annual_Prices-Nominal'!$A$4:$CH$39,MATCH('Forecast-Peak_OffPeak-Nominal'!AU$3,'Annual_Prices-Nominal'!$A$3:$CH$3,0),FALSE)</f>
        <v>57.68</v>
      </c>
      <c r="AV403" s="38">
        <f>VLOOKUP($A403,'Annual_Prices-Nominal'!$A$4:$CH$39,MATCH('Forecast-Peak_OffPeak-Nominal'!AV$3,'Annual_Prices-Nominal'!$A$3:$CH$3,0),FALSE)</f>
        <v>0</v>
      </c>
      <c r="AX403" s="31">
        <f t="shared" si="57"/>
        <v>8.4326328671328667</v>
      </c>
      <c r="AY403" s="32">
        <f t="shared" si="58"/>
        <v>8.4316023489932892</v>
      </c>
      <c r="AZ403" s="32">
        <f t="shared" si="59"/>
        <v>8.4712097315436239</v>
      </c>
      <c r="BA403" s="32">
        <f t="shared" si="60"/>
        <v>7.568037974683544</v>
      </c>
      <c r="BB403" s="32">
        <f t="shared" si="61"/>
        <v>7.4841772151898729</v>
      </c>
      <c r="BC403" s="38">
        <f t="shared" si="62"/>
        <v>7.8131147540983603</v>
      </c>
      <c r="BE403" s="60">
        <v>336.3578764774054</v>
      </c>
      <c r="BF403" s="38">
        <v>446.85315127718593</v>
      </c>
      <c r="BH403" s="31">
        <f>VLOOKUP($A403,'Annual_Prices-Nominal'!$A:$CA,MATCH(BH$3,'Annual_Prices-Nominal'!$A$3:$CA$3,0),0)</f>
        <v>50</v>
      </c>
      <c r="BI403" s="31">
        <f>VLOOKUP($A403,'Annual_Prices-Nominal'!$A:$CA,MATCH(BI$3,'Annual_Prices-Nominal'!$A$3:$CA$3,0),0)</f>
        <v>0</v>
      </c>
      <c r="BJ403" s="32">
        <f>VLOOKUP($A403,'Annual_Prices-Nominal'!$A:$CA,MATCH(BJ$3,'Annual_Prices-Nominal'!$A$3:$CA$3,0),0)</f>
        <v>0</v>
      </c>
      <c r="BK403" s="32">
        <f>VLOOKUP($A403,'Annual_Prices-Nominal'!$A:$CA,MATCH(BK$3,'Annual_Prices-Nominal'!$A$3:$CA$3,0),0)</f>
        <v>18.420833333333235</v>
      </c>
      <c r="BL403" s="32">
        <f>VLOOKUP($A403,'Annual_Prices-Nominal'!$A:$CA,MATCH(BL$3,'Annual_Prices-Nominal'!$A$3:$CA$3,0),0)</f>
        <v>18.420833333333235</v>
      </c>
      <c r="BM403" s="32">
        <f>VLOOKUP($A403,'Annual_Prices-Nominal'!$A:$CA,MATCH(BM$3,'Annual_Prices-Nominal'!$A$3:$CA$3,0),0)</f>
        <v>5.5141666666666538</v>
      </c>
      <c r="BN403" s="32">
        <f>VLOOKUP($A403,'Annual_Prices-Nominal'!$A:$CA,MATCH(BN$3,'Annual_Prices-Nominal'!$A$3:$CA$3,0),0)</f>
        <v>5.5141666666666538</v>
      </c>
      <c r="BO403" s="32">
        <f>VLOOKUP($A403,'Annual_Prices-Nominal'!$A:$CA,MATCH(BO$3,'Annual_Prices-Nominal'!$A$3:$CA$3,0),0)</f>
        <v>5.5141666666666538</v>
      </c>
      <c r="BP403" s="32">
        <f>VLOOKUP($A403,'Annual_Prices-Nominal'!$A:$CA,MATCH(BP$3,'Annual_Prices-Nominal'!$A$3:$CA$3,0),0)</f>
        <v>5.5141666666666538</v>
      </c>
      <c r="BQ403" s="32">
        <f>VLOOKUP($A403,'Annual_Prices-Nominal'!$A:$CA,MATCH(BQ$3,'Annual_Prices-Nominal'!$A$3:$CA$3,0),0)</f>
        <v>18.420833333333235</v>
      </c>
      <c r="BR403" s="32">
        <f>VLOOKUP($A403,'Annual_Prices-Nominal'!$A:$CA,MATCH(BR$3,'Annual_Prices-Nominal'!$A$3:$CA$3,0),0)</f>
        <v>29.489166666666733</v>
      </c>
      <c r="BS403" s="32">
        <f>VLOOKUP($A403,'Annual_Prices-Nominal'!$A:$CA,MATCH(BS$3,'Annual_Prices-Nominal'!$A$3:$CA$3,0),0)</f>
        <v>27.623333333333335</v>
      </c>
      <c r="BT403" s="32">
        <f>VLOOKUP($A403,'Annual_Prices-Nominal'!$A:$CA,MATCH(BT$3,'Annual_Prices-Nominal'!$A$3:$CA$3,0),0)</f>
        <v>22.109166666666624</v>
      </c>
      <c r="BU403" s="32">
        <f>VLOOKUP($A403,'Annual_Prices-Nominal'!$A:$CA,MATCH(BU$3,'Annual_Prices-Nominal'!$A$3:$CA$3,0),0)</f>
        <v>22.109166666666624</v>
      </c>
      <c r="BV403" s="32">
        <f>VLOOKUP($A403,'Annual_Prices-Nominal'!$A:$CA,MATCH(BV$3,'Annual_Prices-Nominal'!$A$3:$CA$3,0),0)</f>
        <v>22.109166666666624</v>
      </c>
      <c r="BW403" s="32">
        <f>VLOOKUP($A403,'Annual_Prices-Nominal'!$A:$CA,MATCH(BW$3,'Annual_Prices-Nominal'!$A$3:$CA$3,0),0)</f>
        <v>23.059999999999718</v>
      </c>
      <c r="BX403" s="32">
        <f>VLOOKUP($A403,'Annual_Prices-Nominal'!$A:$CA,MATCH(BX$3,'Annual_Prices-Nominal'!$A$3:$CA$3,0),0)</f>
        <v>0</v>
      </c>
      <c r="BY403" s="32">
        <f>VLOOKUP($A403,'Annual_Prices-Nominal'!$A:$CA,MATCH(BY$3,'Annual_Prices-Nominal'!$A$3:$CA$3,0),0)</f>
        <v>5.5141666666666538</v>
      </c>
      <c r="BZ403" s="32">
        <f>VLOOKUP($A403,'Annual_Prices-Nominal'!$A:$CA,MATCH(BZ$3,'Annual_Prices-Nominal'!$A$3:$CA$3,0),0)</f>
        <v>5.5141666666666538</v>
      </c>
      <c r="CA403" s="32">
        <f>VLOOKUP($A403,'Annual_Prices-Nominal'!$A:$CA,MATCH(CA$3,'Annual_Prices-Nominal'!$A$3:$CA$3,0),0)</f>
        <v>5.5358333333333576</v>
      </c>
      <c r="CB403" s="38">
        <f>VLOOKUP($A403,'Annual_Prices-Nominal'!$A:$CA,MATCH(CB$3,'Annual_Prices-Nominal'!$A$3:$CA$3,0),0)</f>
        <v>0</v>
      </c>
      <c r="CD403" s="39">
        <f>VLOOKUP($A403,GDP!$A$8:$D$50,3,0)</f>
        <v>2.0358306188925084E-2</v>
      </c>
    </row>
    <row r="404" spans="1:82" ht="14.4" x14ac:dyDescent="0.3">
      <c r="A404" s="23">
        <f t="shared" ref="A404:A435" si="65">YEAR(B404)</f>
        <v>2056</v>
      </c>
      <c r="B404" s="27">
        <f t="shared" si="63"/>
        <v>57101</v>
      </c>
      <c r="C404" s="31">
        <v>54.734859999999998</v>
      </c>
      <c r="D404" s="32">
        <v>51.043129999999998</v>
      </c>
      <c r="E404" s="32">
        <v>61.007179999999998</v>
      </c>
      <c r="F404" s="32">
        <v>55.626480000000001</v>
      </c>
      <c r="G404" s="32">
        <v>61.279290000000003</v>
      </c>
      <c r="H404" s="32">
        <v>54.702060000000003</v>
      </c>
      <c r="I404" s="32">
        <v>49.28</v>
      </c>
      <c r="J404" s="32">
        <v>48.49</v>
      </c>
      <c r="K404" s="32">
        <v>48.93</v>
      </c>
      <c r="L404" s="32">
        <v>48.23</v>
      </c>
      <c r="M404" s="32">
        <v>49.11</v>
      </c>
      <c r="N404" s="32">
        <v>48.65</v>
      </c>
      <c r="P404" s="32">
        <f>VLOOKUP($A404,'Annual_Prices-Nominal'!$A$4:$X$39,MATCH('Forecast-Peak_OffPeak-Nominal'!P$3,'Annual_Prices-Nominal'!$A$3:$X$3,0),FALSE)</f>
        <v>201.852</v>
      </c>
      <c r="Q404" s="32">
        <f>VLOOKUP($A404,'Annual_Prices-Nominal'!$A$4:$X$39,MATCH('Forecast-Peak_OffPeak-Nominal'!Q$3,'Annual_Prices-Nominal'!$A$3:$X$3,0),FALSE)</f>
        <v>203.56203551226395</v>
      </c>
      <c r="R404" s="32">
        <f>VLOOKUP($A404,'Annual_Prices-Nominal'!$A$4:$X$39,MATCH('Forecast-Peak_OffPeak-Nominal'!R$3,'Annual_Prices-Nominal'!$A$3:$X$3,0),FALSE)</f>
        <v>200.01570019157279</v>
      </c>
      <c r="S404" s="32">
        <f>VLOOKUP($A404,'Annual_Prices-Nominal'!$A$4:$X$39,MATCH('Forecast-Peak_OffPeak-Nominal'!S$3,'Annual_Prices-Nominal'!$A$3:$X$3,0),FALSE)</f>
        <v>198.89329103283558</v>
      </c>
      <c r="T404" s="32">
        <f>VLOOKUP($A404,'Annual_Prices-Nominal'!$A$4:$X$39,MATCH('Forecast-Peak_OffPeak-Nominal'!T$3,'Annual_Prices-Nominal'!$A$3:$X$3,0),FALSE)</f>
        <v>77.216055972427426</v>
      </c>
      <c r="U404" s="32">
        <f>VLOOKUP($A404,'Annual_Prices-Nominal'!$A$4:$X$39,MATCH('Forecast-Peak_OffPeak-Nominal'!U$3,'Annual_Prices-Nominal'!$A$3:$X$3,0),FALSE)</f>
        <v>99.070519043011132</v>
      </c>
      <c r="V404" s="32">
        <f>VLOOKUP($A404,'Annual_Prices-Nominal'!$A$4:$X$39,MATCH('Forecast-Peak_OffPeak-Nominal'!V$3,'Annual_Prices-Nominal'!$A$3:$X$3,0),FALSE)</f>
        <v>77.321601965690988</v>
      </c>
      <c r="W404" s="32">
        <f>VLOOKUP($A404,'Annual_Prices-Nominal'!$A$4:$X$39,MATCH('Forecast-Peak_OffPeak-Nominal'!W$3,'Annual_Prices-Nominal'!$A$3:$X$3,0),FALSE)</f>
        <v>34.329003525208755</v>
      </c>
      <c r="X404" s="32">
        <f>VLOOKUP($A404,'Annual_Prices-Nominal'!$A$4:$X$39,MATCH('Forecast-Peak_OffPeak-Nominal'!X$3,'Annual_Prices-Nominal'!$A$3:$X$3,0),FALSE)</f>
        <v>29.46921067833572</v>
      </c>
      <c r="Y404" s="38">
        <f>VLOOKUP($A404,'Annual_Prices-Nominal'!$A$4:$X$39,MATCH('Forecast-Peak_OffPeak-Nominal'!Y$3,'Annual_Prices-Nominal'!$A$3:$X$3,0),FALSE)</f>
        <v>70.828031964466888</v>
      </c>
      <c r="AA404" s="31">
        <v>6.4</v>
      </c>
      <c r="AB404" s="32">
        <v>6.01</v>
      </c>
      <c r="AC404" s="32">
        <v>5.99</v>
      </c>
      <c r="AD404" s="32">
        <v>6.4</v>
      </c>
      <c r="AE404" s="32">
        <v>6.38</v>
      </c>
      <c r="AF404" s="32">
        <v>6.06</v>
      </c>
      <c r="AG404" s="38">
        <f t="shared" si="55"/>
        <v>0.56763317008771963</v>
      </c>
      <c r="AI404" s="32">
        <v>11.367195364638684</v>
      </c>
      <c r="AJ404" s="38">
        <v>6.9437274176031263</v>
      </c>
      <c r="AL404" s="33">
        <v>1.0453303614980618</v>
      </c>
      <c r="AM404" s="33">
        <v>1.3174150302006931</v>
      </c>
      <c r="AO404" s="34">
        <f>VLOOKUP($A404,'Annual_Prices-Nominal'!$A$4:$CH$39,MATCH('Forecast-Peak_OffPeak-Nominal'!AO$3,'Annual_Prices-Nominal'!$A$3:$CH$3,0),FALSE)</f>
        <v>2</v>
      </c>
      <c r="AP404" s="35">
        <f>VLOOKUP($A404,'Annual_Prices-Nominal'!$A$4:$CH$39,MATCH('Forecast-Peak_OffPeak-Nominal'!AP$3,'Annual_Prices-Nominal'!$A$3:$CH$3,0),FALSE)</f>
        <v>2</v>
      </c>
      <c r="AQ404" s="36">
        <f>IF(AND(MONTH($B404)&gt;=5,MONTH($B404)&lt;=9),VLOOKUP($A404,'Annual_Prices-Nominal'!$A$1:$AQ$39,MATCH('Forecast-Peak_OffPeak-Nominal'!AQ$2,'Annual_Prices-Nominal'!$A$2:$AQ$2,0),FALSE),0)</f>
        <v>365</v>
      </c>
      <c r="AR404" s="37">
        <f>IF(AND(MONTH($B404)&gt;=5,MONTH($B404)&lt;=9),VLOOKUP($A404,'Annual_Prices-Nominal'!$A$1:$AQ$39,MATCH('Forecast-Peak_OffPeak-Nominal'!AR$2,'Annual_Prices-Nominal'!$A$2:$AQ$2,0),FALSE),0)</f>
        <v>2500</v>
      </c>
      <c r="AT404" s="83">
        <f>VLOOKUP($A404,'Annual_Prices-Nominal'!$A$4:$CH$39,MATCH('Forecast-Peak_OffPeak-Nominal'!AT$3,'Annual_Prices-Nominal'!$A$3:$CH$3,0),FALSE)</f>
        <v>57.68</v>
      </c>
      <c r="AU404" s="38">
        <f>VLOOKUP($A404,'Annual_Prices-Nominal'!$A$4:$CH$39,MATCH('Forecast-Peak_OffPeak-Nominal'!AU$3,'Annual_Prices-Nominal'!$A$3:$CH$3,0),FALSE)</f>
        <v>57.68</v>
      </c>
      <c r="AV404" s="38">
        <f>VLOOKUP($A404,'Annual_Prices-Nominal'!$A$4:$CH$39,MATCH('Forecast-Peak_OffPeak-Nominal'!AV$3,'Annual_Prices-Nominal'!$A$3:$CH$3,0),FALSE)</f>
        <v>0</v>
      </c>
      <c r="AX404" s="31">
        <f t="shared" si="57"/>
        <v>9.1072978369384359</v>
      </c>
      <c r="AY404" s="32">
        <f t="shared" si="58"/>
        <v>10.067191419141915</v>
      </c>
      <c r="AZ404" s="32">
        <f t="shared" si="59"/>
        <v>10.112094059405942</v>
      </c>
      <c r="BA404" s="32">
        <f t="shared" si="60"/>
        <v>7.7241379310344831</v>
      </c>
      <c r="BB404" s="32">
        <f t="shared" si="61"/>
        <v>7.669278996865204</v>
      </c>
      <c r="BC404" s="38">
        <f t="shared" si="62"/>
        <v>7.6734374999999995</v>
      </c>
      <c r="BE404" s="60">
        <v>336.3578764774054</v>
      </c>
      <c r="BF404" s="38">
        <v>446.85315127718593</v>
      </c>
      <c r="BH404" s="31">
        <f>VLOOKUP($A404,'Annual_Prices-Nominal'!$A:$CA,MATCH(BH$3,'Annual_Prices-Nominal'!$A$3:$CA$3,0),0)</f>
        <v>50</v>
      </c>
      <c r="BI404" s="31">
        <f>VLOOKUP($A404,'Annual_Prices-Nominal'!$A:$CA,MATCH(BI$3,'Annual_Prices-Nominal'!$A$3:$CA$3,0),0)</f>
        <v>0</v>
      </c>
      <c r="BJ404" s="32">
        <f>VLOOKUP($A404,'Annual_Prices-Nominal'!$A:$CA,MATCH(BJ$3,'Annual_Prices-Nominal'!$A$3:$CA$3,0),0)</f>
        <v>0</v>
      </c>
      <c r="BK404" s="32">
        <f>VLOOKUP($A404,'Annual_Prices-Nominal'!$A:$CA,MATCH(BK$3,'Annual_Prices-Nominal'!$A$3:$CA$3,0),0)</f>
        <v>18.420833333333235</v>
      </c>
      <c r="BL404" s="32">
        <f>VLOOKUP($A404,'Annual_Prices-Nominal'!$A:$CA,MATCH(BL$3,'Annual_Prices-Nominal'!$A$3:$CA$3,0),0)</f>
        <v>18.420833333333235</v>
      </c>
      <c r="BM404" s="32">
        <f>VLOOKUP($A404,'Annual_Prices-Nominal'!$A:$CA,MATCH(BM$3,'Annual_Prices-Nominal'!$A$3:$CA$3,0),0)</f>
        <v>5.5141666666666538</v>
      </c>
      <c r="BN404" s="32">
        <f>VLOOKUP($A404,'Annual_Prices-Nominal'!$A:$CA,MATCH(BN$3,'Annual_Prices-Nominal'!$A$3:$CA$3,0),0)</f>
        <v>5.5141666666666538</v>
      </c>
      <c r="BO404" s="32">
        <f>VLOOKUP($A404,'Annual_Prices-Nominal'!$A:$CA,MATCH(BO$3,'Annual_Prices-Nominal'!$A$3:$CA$3,0),0)</f>
        <v>5.5141666666666538</v>
      </c>
      <c r="BP404" s="32">
        <f>VLOOKUP($A404,'Annual_Prices-Nominal'!$A:$CA,MATCH(BP$3,'Annual_Prices-Nominal'!$A$3:$CA$3,0),0)</f>
        <v>5.5141666666666538</v>
      </c>
      <c r="BQ404" s="32">
        <f>VLOOKUP($A404,'Annual_Prices-Nominal'!$A:$CA,MATCH(BQ$3,'Annual_Prices-Nominal'!$A$3:$CA$3,0),0)</f>
        <v>18.420833333333235</v>
      </c>
      <c r="BR404" s="32">
        <f>VLOOKUP($A404,'Annual_Prices-Nominal'!$A:$CA,MATCH(BR$3,'Annual_Prices-Nominal'!$A$3:$CA$3,0),0)</f>
        <v>29.489166666666733</v>
      </c>
      <c r="BS404" s="32">
        <f>VLOOKUP($A404,'Annual_Prices-Nominal'!$A:$CA,MATCH(BS$3,'Annual_Prices-Nominal'!$A$3:$CA$3,0),0)</f>
        <v>27.623333333333335</v>
      </c>
      <c r="BT404" s="32">
        <f>VLOOKUP($A404,'Annual_Prices-Nominal'!$A:$CA,MATCH(BT$3,'Annual_Prices-Nominal'!$A$3:$CA$3,0),0)</f>
        <v>22.109166666666624</v>
      </c>
      <c r="BU404" s="32">
        <f>VLOOKUP($A404,'Annual_Prices-Nominal'!$A:$CA,MATCH(BU$3,'Annual_Prices-Nominal'!$A$3:$CA$3,0),0)</f>
        <v>22.109166666666624</v>
      </c>
      <c r="BV404" s="32">
        <f>VLOOKUP($A404,'Annual_Prices-Nominal'!$A:$CA,MATCH(BV$3,'Annual_Prices-Nominal'!$A$3:$CA$3,0),0)</f>
        <v>22.109166666666624</v>
      </c>
      <c r="BW404" s="32">
        <f>VLOOKUP($A404,'Annual_Prices-Nominal'!$A:$CA,MATCH(BW$3,'Annual_Prices-Nominal'!$A$3:$CA$3,0),0)</f>
        <v>23.059999999999718</v>
      </c>
      <c r="BX404" s="32">
        <f>VLOOKUP($A404,'Annual_Prices-Nominal'!$A:$CA,MATCH(BX$3,'Annual_Prices-Nominal'!$A$3:$CA$3,0),0)</f>
        <v>0</v>
      </c>
      <c r="BY404" s="32">
        <f>VLOOKUP($A404,'Annual_Prices-Nominal'!$A:$CA,MATCH(BY$3,'Annual_Prices-Nominal'!$A$3:$CA$3,0),0)</f>
        <v>5.5141666666666538</v>
      </c>
      <c r="BZ404" s="32">
        <f>VLOOKUP($A404,'Annual_Prices-Nominal'!$A:$CA,MATCH(BZ$3,'Annual_Prices-Nominal'!$A$3:$CA$3,0),0)</f>
        <v>5.5141666666666538</v>
      </c>
      <c r="CA404" s="32">
        <f>VLOOKUP($A404,'Annual_Prices-Nominal'!$A:$CA,MATCH(CA$3,'Annual_Prices-Nominal'!$A$3:$CA$3,0),0)</f>
        <v>5.5358333333333576</v>
      </c>
      <c r="CB404" s="38">
        <f>VLOOKUP($A404,'Annual_Prices-Nominal'!$A:$CA,MATCH(CB$3,'Annual_Prices-Nominal'!$A$3:$CA$3,0),0)</f>
        <v>0</v>
      </c>
      <c r="CD404" s="39">
        <f>VLOOKUP($A404,GDP!$A$8:$D$50,3,0)</f>
        <v>2.0358306188925084E-2</v>
      </c>
    </row>
    <row r="405" spans="1:82" ht="14.4" x14ac:dyDescent="0.3">
      <c r="A405" s="23">
        <f t="shared" si="65"/>
        <v>2056</v>
      </c>
      <c r="B405" s="27">
        <f t="shared" si="63"/>
        <v>57132</v>
      </c>
      <c r="C405" s="31">
        <v>60.616529999999997</v>
      </c>
      <c r="D405" s="32">
        <v>50.424079999999996</v>
      </c>
      <c r="E405" s="32">
        <v>72.420689999999993</v>
      </c>
      <c r="F405" s="32">
        <v>58.316070000000003</v>
      </c>
      <c r="G405" s="32">
        <v>73.570650000000001</v>
      </c>
      <c r="H405" s="32">
        <v>58.14472</v>
      </c>
      <c r="I405" s="32">
        <v>49.13</v>
      </c>
      <c r="J405" s="32">
        <v>48.3</v>
      </c>
      <c r="K405" s="32">
        <v>48.88</v>
      </c>
      <c r="L405" s="32">
        <v>48.1</v>
      </c>
      <c r="M405" s="32">
        <v>49.05</v>
      </c>
      <c r="N405" s="32">
        <v>48.06</v>
      </c>
      <c r="P405" s="32">
        <f>VLOOKUP($A405,'Annual_Prices-Nominal'!$A$4:$X$39,MATCH('Forecast-Peak_OffPeak-Nominal'!P$3,'Annual_Prices-Nominal'!$A$3:$X$3,0),FALSE)</f>
        <v>201.852</v>
      </c>
      <c r="Q405" s="32">
        <f>VLOOKUP($A405,'Annual_Prices-Nominal'!$A$4:$X$39,MATCH('Forecast-Peak_OffPeak-Nominal'!Q$3,'Annual_Prices-Nominal'!$A$3:$X$3,0),FALSE)</f>
        <v>203.56203551226395</v>
      </c>
      <c r="R405" s="32">
        <f>VLOOKUP($A405,'Annual_Prices-Nominal'!$A$4:$X$39,MATCH('Forecast-Peak_OffPeak-Nominal'!R$3,'Annual_Prices-Nominal'!$A$3:$X$3,0),FALSE)</f>
        <v>200.01570019157279</v>
      </c>
      <c r="S405" s="32">
        <f>VLOOKUP($A405,'Annual_Prices-Nominal'!$A$4:$X$39,MATCH('Forecast-Peak_OffPeak-Nominal'!S$3,'Annual_Prices-Nominal'!$A$3:$X$3,0),FALSE)</f>
        <v>198.89329103283558</v>
      </c>
      <c r="T405" s="32">
        <f>VLOOKUP($A405,'Annual_Prices-Nominal'!$A$4:$X$39,MATCH('Forecast-Peak_OffPeak-Nominal'!T$3,'Annual_Prices-Nominal'!$A$3:$X$3,0),FALSE)</f>
        <v>77.216055972427426</v>
      </c>
      <c r="U405" s="32">
        <f>VLOOKUP($A405,'Annual_Prices-Nominal'!$A$4:$X$39,MATCH('Forecast-Peak_OffPeak-Nominal'!U$3,'Annual_Prices-Nominal'!$A$3:$X$3,0),FALSE)</f>
        <v>99.070519043011132</v>
      </c>
      <c r="V405" s="32">
        <f>VLOOKUP($A405,'Annual_Prices-Nominal'!$A$4:$X$39,MATCH('Forecast-Peak_OffPeak-Nominal'!V$3,'Annual_Prices-Nominal'!$A$3:$X$3,0),FALSE)</f>
        <v>77.321601965690988</v>
      </c>
      <c r="W405" s="32">
        <f>VLOOKUP($A405,'Annual_Prices-Nominal'!$A$4:$X$39,MATCH('Forecast-Peak_OffPeak-Nominal'!W$3,'Annual_Prices-Nominal'!$A$3:$X$3,0),FALSE)</f>
        <v>34.329003525208755</v>
      </c>
      <c r="X405" s="32">
        <f>VLOOKUP($A405,'Annual_Prices-Nominal'!$A$4:$X$39,MATCH('Forecast-Peak_OffPeak-Nominal'!X$3,'Annual_Prices-Nominal'!$A$3:$X$3,0),FALSE)</f>
        <v>29.46921067833572</v>
      </c>
      <c r="Y405" s="38">
        <f>VLOOKUP($A405,'Annual_Prices-Nominal'!$A$4:$X$39,MATCH('Forecast-Peak_OffPeak-Nominal'!Y$3,'Annual_Prices-Nominal'!$A$3:$X$3,0),FALSE)</f>
        <v>70.828031964466888</v>
      </c>
      <c r="AA405" s="31">
        <v>6.37</v>
      </c>
      <c r="AB405" s="32">
        <v>5.8</v>
      </c>
      <c r="AC405" s="32">
        <v>5.98</v>
      </c>
      <c r="AD405" s="32">
        <v>6.18</v>
      </c>
      <c r="AE405" s="32">
        <v>6.37</v>
      </c>
      <c r="AF405" s="32">
        <v>6.01</v>
      </c>
      <c r="AG405" s="38">
        <f t="shared" si="55"/>
        <v>0.56763317008771963</v>
      </c>
      <c r="AI405" s="32">
        <v>11.339808666808334</v>
      </c>
      <c r="AJ405" s="38">
        <v>6.9163407197727764</v>
      </c>
      <c r="AL405" s="33">
        <v>1.0507394811272515</v>
      </c>
      <c r="AM405" s="33">
        <v>1.3228241498298827</v>
      </c>
      <c r="AO405" s="34">
        <f>VLOOKUP($A405,'Annual_Prices-Nominal'!$A$4:$CH$39,MATCH('Forecast-Peak_OffPeak-Nominal'!AO$3,'Annual_Prices-Nominal'!$A$3:$CH$3,0),FALSE)</f>
        <v>2</v>
      </c>
      <c r="AP405" s="35">
        <f>VLOOKUP($A405,'Annual_Prices-Nominal'!$A$4:$CH$39,MATCH('Forecast-Peak_OffPeak-Nominal'!AP$3,'Annual_Prices-Nominal'!$A$3:$CH$3,0),FALSE)</f>
        <v>2</v>
      </c>
      <c r="AQ405" s="36">
        <f>IF(AND(MONTH($B405)&gt;=5,MONTH($B405)&lt;=9),VLOOKUP($A405,'Annual_Prices-Nominal'!$A$1:$AQ$39,MATCH('Forecast-Peak_OffPeak-Nominal'!AQ$2,'Annual_Prices-Nominal'!$A$2:$AQ$2,0),FALSE),0)</f>
        <v>365</v>
      </c>
      <c r="AR405" s="37">
        <f>IF(AND(MONTH($B405)&gt;=5,MONTH($B405)&lt;=9),VLOOKUP($A405,'Annual_Prices-Nominal'!$A$1:$AQ$39,MATCH('Forecast-Peak_OffPeak-Nominal'!AR$2,'Annual_Prices-Nominal'!$A$2:$AQ$2,0),FALSE),0)</f>
        <v>2500</v>
      </c>
      <c r="AT405" s="83">
        <f>VLOOKUP($A405,'Annual_Prices-Nominal'!$A$4:$CH$39,MATCH('Forecast-Peak_OffPeak-Nominal'!AT$3,'Annual_Prices-Nominal'!$A$3:$CH$3,0),FALSE)</f>
        <v>57.68</v>
      </c>
      <c r="AU405" s="38">
        <f>VLOOKUP($A405,'Annual_Prices-Nominal'!$A$4:$CH$39,MATCH('Forecast-Peak_OffPeak-Nominal'!AU$3,'Annual_Prices-Nominal'!$A$3:$CH$3,0),FALSE)</f>
        <v>57.68</v>
      </c>
      <c r="AV405" s="38">
        <f>VLOOKUP($A405,'Annual_Prices-Nominal'!$A$4:$CH$39,MATCH('Forecast-Peak_OffPeak-Nominal'!AV$3,'Annual_Prices-Nominal'!$A$3:$CH$3,0),FALSE)</f>
        <v>0</v>
      </c>
      <c r="AX405" s="31">
        <f t="shared" si="57"/>
        <v>10.451125862068965</v>
      </c>
      <c r="AY405" s="32">
        <f t="shared" si="58"/>
        <v>12.050031613976705</v>
      </c>
      <c r="AZ405" s="32">
        <f t="shared" si="59"/>
        <v>12.241372712146424</v>
      </c>
      <c r="BA405" s="32">
        <f t="shared" si="60"/>
        <v>7.7127158555729984</v>
      </c>
      <c r="BB405" s="32">
        <f t="shared" si="61"/>
        <v>7.6734693877551026</v>
      </c>
      <c r="BC405" s="38">
        <f t="shared" si="62"/>
        <v>7.9368932038834954</v>
      </c>
      <c r="BE405" s="60">
        <v>336.3578764774054</v>
      </c>
      <c r="BF405" s="38">
        <v>446.85315127718593</v>
      </c>
      <c r="BH405" s="31">
        <f>VLOOKUP($A405,'Annual_Prices-Nominal'!$A:$CA,MATCH(BH$3,'Annual_Prices-Nominal'!$A$3:$CA$3,0),0)</f>
        <v>50</v>
      </c>
      <c r="BI405" s="31">
        <f>VLOOKUP($A405,'Annual_Prices-Nominal'!$A:$CA,MATCH(BI$3,'Annual_Prices-Nominal'!$A$3:$CA$3,0),0)</f>
        <v>0</v>
      </c>
      <c r="BJ405" s="32">
        <f>VLOOKUP($A405,'Annual_Prices-Nominal'!$A:$CA,MATCH(BJ$3,'Annual_Prices-Nominal'!$A$3:$CA$3,0),0)</f>
        <v>0</v>
      </c>
      <c r="BK405" s="32">
        <f>VLOOKUP($A405,'Annual_Prices-Nominal'!$A:$CA,MATCH(BK$3,'Annual_Prices-Nominal'!$A$3:$CA$3,0),0)</f>
        <v>18.420833333333235</v>
      </c>
      <c r="BL405" s="32">
        <f>VLOOKUP($A405,'Annual_Prices-Nominal'!$A:$CA,MATCH(BL$3,'Annual_Prices-Nominal'!$A$3:$CA$3,0),0)</f>
        <v>18.420833333333235</v>
      </c>
      <c r="BM405" s="32">
        <f>VLOOKUP($A405,'Annual_Prices-Nominal'!$A:$CA,MATCH(BM$3,'Annual_Prices-Nominal'!$A$3:$CA$3,0),0)</f>
        <v>5.5141666666666538</v>
      </c>
      <c r="BN405" s="32">
        <f>VLOOKUP($A405,'Annual_Prices-Nominal'!$A:$CA,MATCH(BN$3,'Annual_Prices-Nominal'!$A$3:$CA$3,0),0)</f>
        <v>5.5141666666666538</v>
      </c>
      <c r="BO405" s="32">
        <f>VLOOKUP($A405,'Annual_Prices-Nominal'!$A:$CA,MATCH(BO$3,'Annual_Prices-Nominal'!$A$3:$CA$3,0),0)</f>
        <v>5.5141666666666538</v>
      </c>
      <c r="BP405" s="32">
        <f>VLOOKUP($A405,'Annual_Prices-Nominal'!$A:$CA,MATCH(BP$3,'Annual_Prices-Nominal'!$A$3:$CA$3,0),0)</f>
        <v>5.5141666666666538</v>
      </c>
      <c r="BQ405" s="32">
        <f>VLOOKUP($A405,'Annual_Prices-Nominal'!$A:$CA,MATCH(BQ$3,'Annual_Prices-Nominal'!$A$3:$CA$3,0),0)</f>
        <v>18.420833333333235</v>
      </c>
      <c r="BR405" s="32">
        <f>VLOOKUP($A405,'Annual_Prices-Nominal'!$A:$CA,MATCH(BR$3,'Annual_Prices-Nominal'!$A$3:$CA$3,0),0)</f>
        <v>29.489166666666733</v>
      </c>
      <c r="BS405" s="32">
        <f>VLOOKUP($A405,'Annual_Prices-Nominal'!$A:$CA,MATCH(BS$3,'Annual_Prices-Nominal'!$A$3:$CA$3,0),0)</f>
        <v>27.623333333333335</v>
      </c>
      <c r="BT405" s="32">
        <f>VLOOKUP($A405,'Annual_Prices-Nominal'!$A:$CA,MATCH(BT$3,'Annual_Prices-Nominal'!$A$3:$CA$3,0),0)</f>
        <v>22.109166666666624</v>
      </c>
      <c r="BU405" s="32">
        <f>VLOOKUP($A405,'Annual_Prices-Nominal'!$A:$CA,MATCH(BU$3,'Annual_Prices-Nominal'!$A$3:$CA$3,0),0)</f>
        <v>22.109166666666624</v>
      </c>
      <c r="BV405" s="32">
        <f>VLOOKUP($A405,'Annual_Prices-Nominal'!$A:$CA,MATCH(BV$3,'Annual_Prices-Nominal'!$A$3:$CA$3,0),0)</f>
        <v>22.109166666666624</v>
      </c>
      <c r="BW405" s="32">
        <f>VLOOKUP($A405,'Annual_Prices-Nominal'!$A:$CA,MATCH(BW$3,'Annual_Prices-Nominal'!$A$3:$CA$3,0),0)</f>
        <v>23.059999999999718</v>
      </c>
      <c r="BX405" s="32">
        <f>VLOOKUP($A405,'Annual_Prices-Nominal'!$A:$CA,MATCH(BX$3,'Annual_Prices-Nominal'!$A$3:$CA$3,0),0)</f>
        <v>0</v>
      </c>
      <c r="BY405" s="32">
        <f>VLOOKUP($A405,'Annual_Prices-Nominal'!$A:$CA,MATCH(BY$3,'Annual_Prices-Nominal'!$A$3:$CA$3,0),0)</f>
        <v>5.5141666666666538</v>
      </c>
      <c r="BZ405" s="32">
        <f>VLOOKUP($A405,'Annual_Prices-Nominal'!$A:$CA,MATCH(BZ$3,'Annual_Prices-Nominal'!$A$3:$CA$3,0),0)</f>
        <v>5.5141666666666538</v>
      </c>
      <c r="CA405" s="32">
        <f>VLOOKUP($A405,'Annual_Prices-Nominal'!$A:$CA,MATCH(CA$3,'Annual_Prices-Nominal'!$A$3:$CA$3,0),0)</f>
        <v>5.5358333333333576</v>
      </c>
      <c r="CB405" s="38">
        <f>VLOOKUP($A405,'Annual_Prices-Nominal'!$A:$CA,MATCH(CB$3,'Annual_Prices-Nominal'!$A$3:$CA$3,0),0)</f>
        <v>0</v>
      </c>
      <c r="CD405" s="39">
        <f>VLOOKUP($A405,GDP!$A$8:$D$50,3,0)</f>
        <v>2.0358306188925084E-2</v>
      </c>
    </row>
    <row r="406" spans="1:82" ht="14.4" x14ac:dyDescent="0.3">
      <c r="A406" s="23">
        <f t="shared" si="65"/>
        <v>2056</v>
      </c>
      <c r="B406" s="27">
        <f t="shared" si="63"/>
        <v>57162</v>
      </c>
      <c r="C406" s="31">
        <v>69.67062</v>
      </c>
      <c r="D406" s="32">
        <v>57.414499999999997</v>
      </c>
      <c r="E406" s="32">
        <v>79.372190000000003</v>
      </c>
      <c r="F406" s="32">
        <v>67.445689999999999</v>
      </c>
      <c r="G406" s="32">
        <v>81.106570000000005</v>
      </c>
      <c r="H406" s="32">
        <v>67.673069999999996</v>
      </c>
      <c r="I406" s="32">
        <v>49.3</v>
      </c>
      <c r="J406" s="32">
        <v>48.31</v>
      </c>
      <c r="K406" s="32">
        <v>48.69</v>
      </c>
      <c r="L406" s="32">
        <v>48.13</v>
      </c>
      <c r="M406" s="32">
        <v>48.73</v>
      </c>
      <c r="N406" s="32">
        <v>48.05</v>
      </c>
      <c r="P406" s="32">
        <f>VLOOKUP($A406,'Annual_Prices-Nominal'!$A$4:$X$39,MATCH('Forecast-Peak_OffPeak-Nominal'!P$3,'Annual_Prices-Nominal'!$A$3:$X$3,0),FALSE)</f>
        <v>201.852</v>
      </c>
      <c r="Q406" s="32">
        <f>VLOOKUP($A406,'Annual_Prices-Nominal'!$A$4:$X$39,MATCH('Forecast-Peak_OffPeak-Nominal'!Q$3,'Annual_Prices-Nominal'!$A$3:$X$3,0),FALSE)</f>
        <v>203.56203551226395</v>
      </c>
      <c r="R406" s="32">
        <f>VLOOKUP($A406,'Annual_Prices-Nominal'!$A$4:$X$39,MATCH('Forecast-Peak_OffPeak-Nominal'!R$3,'Annual_Prices-Nominal'!$A$3:$X$3,0),FALSE)</f>
        <v>200.01570019157279</v>
      </c>
      <c r="S406" s="32">
        <f>VLOOKUP($A406,'Annual_Prices-Nominal'!$A$4:$X$39,MATCH('Forecast-Peak_OffPeak-Nominal'!S$3,'Annual_Prices-Nominal'!$A$3:$X$3,0),FALSE)</f>
        <v>198.89329103283558</v>
      </c>
      <c r="T406" s="32">
        <f>VLOOKUP($A406,'Annual_Prices-Nominal'!$A$4:$X$39,MATCH('Forecast-Peak_OffPeak-Nominal'!T$3,'Annual_Prices-Nominal'!$A$3:$X$3,0),FALSE)</f>
        <v>77.216055972427426</v>
      </c>
      <c r="U406" s="32">
        <f>VLOOKUP($A406,'Annual_Prices-Nominal'!$A$4:$X$39,MATCH('Forecast-Peak_OffPeak-Nominal'!U$3,'Annual_Prices-Nominal'!$A$3:$X$3,0),FALSE)</f>
        <v>99.070519043011132</v>
      </c>
      <c r="V406" s="32">
        <f>VLOOKUP($A406,'Annual_Prices-Nominal'!$A$4:$X$39,MATCH('Forecast-Peak_OffPeak-Nominal'!V$3,'Annual_Prices-Nominal'!$A$3:$X$3,0),FALSE)</f>
        <v>77.321601965690988</v>
      </c>
      <c r="W406" s="32">
        <f>VLOOKUP($A406,'Annual_Prices-Nominal'!$A$4:$X$39,MATCH('Forecast-Peak_OffPeak-Nominal'!W$3,'Annual_Prices-Nominal'!$A$3:$X$3,0),FALSE)</f>
        <v>34.329003525208755</v>
      </c>
      <c r="X406" s="32">
        <f>VLOOKUP($A406,'Annual_Prices-Nominal'!$A$4:$X$39,MATCH('Forecast-Peak_OffPeak-Nominal'!X$3,'Annual_Prices-Nominal'!$A$3:$X$3,0),FALSE)</f>
        <v>29.46921067833572</v>
      </c>
      <c r="Y406" s="38">
        <f>VLOOKUP($A406,'Annual_Prices-Nominal'!$A$4:$X$39,MATCH('Forecast-Peak_OffPeak-Nominal'!Y$3,'Annual_Prices-Nominal'!$A$3:$X$3,0),FALSE)</f>
        <v>70.828031964466888</v>
      </c>
      <c r="AA406" s="31">
        <v>6.36</v>
      </c>
      <c r="AB406" s="32">
        <v>5.69</v>
      </c>
      <c r="AC406" s="32">
        <v>5.97</v>
      </c>
      <c r="AD406" s="32">
        <v>6.07</v>
      </c>
      <c r="AE406" s="32">
        <v>6.35</v>
      </c>
      <c r="AF406" s="32">
        <v>5.77</v>
      </c>
      <c r="AG406" s="38">
        <f t="shared" si="55"/>
        <v>0.56763317008771963</v>
      </c>
      <c r="AI406" s="32">
        <v>11.332940673308814</v>
      </c>
      <c r="AJ406" s="38">
        <v>6.9094727262732558</v>
      </c>
      <c r="AL406" s="33">
        <v>1.0411163797757548</v>
      </c>
      <c r="AM406" s="33">
        <v>1.313201048478386</v>
      </c>
      <c r="AO406" s="34">
        <f>VLOOKUP($A406,'Annual_Prices-Nominal'!$A$4:$CH$39,MATCH('Forecast-Peak_OffPeak-Nominal'!AO$3,'Annual_Prices-Nominal'!$A$3:$CH$3,0),FALSE)</f>
        <v>2</v>
      </c>
      <c r="AP406" s="35">
        <f>VLOOKUP($A406,'Annual_Prices-Nominal'!$A$4:$CH$39,MATCH('Forecast-Peak_OffPeak-Nominal'!AP$3,'Annual_Prices-Nominal'!$A$3:$CH$3,0),FALSE)</f>
        <v>2</v>
      </c>
      <c r="AQ406" s="36">
        <f>IF(AND(MONTH($B406)&gt;=5,MONTH($B406)&lt;=9),VLOOKUP($A406,'Annual_Prices-Nominal'!$A$1:$AQ$39,MATCH('Forecast-Peak_OffPeak-Nominal'!AQ$2,'Annual_Prices-Nominal'!$A$2:$AQ$2,0),FALSE),0)</f>
        <v>365</v>
      </c>
      <c r="AR406" s="37">
        <f>IF(AND(MONTH($B406)&gt;=5,MONTH($B406)&lt;=9),VLOOKUP($A406,'Annual_Prices-Nominal'!$A$1:$AQ$39,MATCH('Forecast-Peak_OffPeak-Nominal'!AR$2,'Annual_Prices-Nominal'!$A$2:$AQ$2,0),FALSE),0)</f>
        <v>2500</v>
      </c>
      <c r="AT406" s="83">
        <f>VLOOKUP($A406,'Annual_Prices-Nominal'!$A$4:$CH$39,MATCH('Forecast-Peak_OffPeak-Nominal'!AT$3,'Annual_Prices-Nominal'!$A$3:$CH$3,0),FALSE)</f>
        <v>57.68</v>
      </c>
      <c r="AU406" s="38">
        <f>VLOOKUP($A406,'Annual_Prices-Nominal'!$A$4:$CH$39,MATCH('Forecast-Peak_OffPeak-Nominal'!AU$3,'Annual_Prices-Nominal'!$A$3:$CH$3,0),FALSE)</f>
        <v>57.68</v>
      </c>
      <c r="AV406" s="38">
        <f>VLOOKUP($A406,'Annual_Prices-Nominal'!$A$4:$CH$39,MATCH('Forecast-Peak_OffPeak-Nominal'!AV$3,'Annual_Prices-Nominal'!$A$3:$CH$3,0),FALSE)</f>
        <v>0</v>
      </c>
      <c r="AX406" s="31">
        <f t="shared" si="57"/>
        <v>12.244397188049208</v>
      </c>
      <c r="AY406" s="32">
        <f t="shared" si="58"/>
        <v>13.756012131715773</v>
      </c>
      <c r="AZ406" s="32">
        <f t="shared" si="59"/>
        <v>14.056597920277298</v>
      </c>
      <c r="BA406" s="32">
        <f t="shared" si="60"/>
        <v>7.7637795275590555</v>
      </c>
      <c r="BB406" s="32">
        <f t="shared" si="61"/>
        <v>7.6677165354330707</v>
      </c>
      <c r="BC406" s="38">
        <f t="shared" si="62"/>
        <v>8.0280065897858304</v>
      </c>
      <c r="BE406" s="60">
        <v>336.3578764774054</v>
      </c>
      <c r="BF406" s="38">
        <v>446.85315127718593</v>
      </c>
      <c r="BH406" s="31">
        <f>VLOOKUP($A406,'Annual_Prices-Nominal'!$A:$CA,MATCH(BH$3,'Annual_Prices-Nominal'!$A$3:$CA$3,0),0)</f>
        <v>50</v>
      </c>
      <c r="BI406" s="31">
        <f>VLOOKUP($A406,'Annual_Prices-Nominal'!$A:$CA,MATCH(BI$3,'Annual_Prices-Nominal'!$A$3:$CA$3,0),0)</f>
        <v>0</v>
      </c>
      <c r="BJ406" s="32">
        <f>VLOOKUP($A406,'Annual_Prices-Nominal'!$A:$CA,MATCH(BJ$3,'Annual_Prices-Nominal'!$A$3:$CA$3,0),0)</f>
        <v>0</v>
      </c>
      <c r="BK406" s="32">
        <f>VLOOKUP($A406,'Annual_Prices-Nominal'!$A:$CA,MATCH(BK$3,'Annual_Prices-Nominal'!$A$3:$CA$3,0),0)</f>
        <v>18.420833333333235</v>
      </c>
      <c r="BL406" s="32">
        <f>VLOOKUP($A406,'Annual_Prices-Nominal'!$A:$CA,MATCH(BL$3,'Annual_Prices-Nominal'!$A$3:$CA$3,0),0)</f>
        <v>18.420833333333235</v>
      </c>
      <c r="BM406" s="32">
        <f>VLOOKUP($A406,'Annual_Prices-Nominal'!$A:$CA,MATCH(BM$3,'Annual_Prices-Nominal'!$A$3:$CA$3,0),0)</f>
        <v>5.5141666666666538</v>
      </c>
      <c r="BN406" s="32">
        <f>VLOOKUP($A406,'Annual_Prices-Nominal'!$A:$CA,MATCH(BN$3,'Annual_Prices-Nominal'!$A$3:$CA$3,0),0)</f>
        <v>5.5141666666666538</v>
      </c>
      <c r="BO406" s="32">
        <f>VLOOKUP($A406,'Annual_Prices-Nominal'!$A:$CA,MATCH(BO$3,'Annual_Prices-Nominal'!$A$3:$CA$3,0),0)</f>
        <v>5.5141666666666538</v>
      </c>
      <c r="BP406" s="32">
        <f>VLOOKUP($A406,'Annual_Prices-Nominal'!$A:$CA,MATCH(BP$3,'Annual_Prices-Nominal'!$A$3:$CA$3,0),0)</f>
        <v>5.5141666666666538</v>
      </c>
      <c r="BQ406" s="32">
        <f>VLOOKUP($A406,'Annual_Prices-Nominal'!$A:$CA,MATCH(BQ$3,'Annual_Prices-Nominal'!$A$3:$CA$3,0),0)</f>
        <v>18.420833333333235</v>
      </c>
      <c r="BR406" s="32">
        <f>VLOOKUP($A406,'Annual_Prices-Nominal'!$A:$CA,MATCH(BR$3,'Annual_Prices-Nominal'!$A$3:$CA$3,0),0)</f>
        <v>29.489166666666733</v>
      </c>
      <c r="BS406" s="32">
        <f>VLOOKUP($A406,'Annual_Prices-Nominal'!$A:$CA,MATCH(BS$3,'Annual_Prices-Nominal'!$A$3:$CA$3,0),0)</f>
        <v>27.623333333333335</v>
      </c>
      <c r="BT406" s="32">
        <f>VLOOKUP($A406,'Annual_Prices-Nominal'!$A:$CA,MATCH(BT$3,'Annual_Prices-Nominal'!$A$3:$CA$3,0),0)</f>
        <v>22.109166666666624</v>
      </c>
      <c r="BU406" s="32">
        <f>VLOOKUP($A406,'Annual_Prices-Nominal'!$A:$CA,MATCH(BU$3,'Annual_Prices-Nominal'!$A$3:$CA$3,0),0)</f>
        <v>22.109166666666624</v>
      </c>
      <c r="BV406" s="32">
        <f>VLOOKUP($A406,'Annual_Prices-Nominal'!$A:$CA,MATCH(BV$3,'Annual_Prices-Nominal'!$A$3:$CA$3,0),0)</f>
        <v>22.109166666666624</v>
      </c>
      <c r="BW406" s="32">
        <f>VLOOKUP($A406,'Annual_Prices-Nominal'!$A:$CA,MATCH(BW$3,'Annual_Prices-Nominal'!$A$3:$CA$3,0),0)</f>
        <v>23.059999999999718</v>
      </c>
      <c r="BX406" s="32">
        <f>VLOOKUP($A406,'Annual_Prices-Nominal'!$A:$CA,MATCH(BX$3,'Annual_Prices-Nominal'!$A$3:$CA$3,0),0)</f>
        <v>0</v>
      </c>
      <c r="BY406" s="32">
        <f>VLOOKUP($A406,'Annual_Prices-Nominal'!$A:$CA,MATCH(BY$3,'Annual_Prices-Nominal'!$A$3:$CA$3,0),0)</f>
        <v>5.5141666666666538</v>
      </c>
      <c r="BZ406" s="32">
        <f>VLOOKUP($A406,'Annual_Prices-Nominal'!$A:$CA,MATCH(BZ$3,'Annual_Prices-Nominal'!$A$3:$CA$3,0),0)</f>
        <v>5.5141666666666538</v>
      </c>
      <c r="CA406" s="32">
        <f>VLOOKUP($A406,'Annual_Prices-Nominal'!$A:$CA,MATCH(CA$3,'Annual_Prices-Nominal'!$A$3:$CA$3,0),0)</f>
        <v>5.5358333333333576</v>
      </c>
      <c r="CB406" s="38">
        <f>VLOOKUP($A406,'Annual_Prices-Nominal'!$A:$CA,MATCH(CB$3,'Annual_Prices-Nominal'!$A$3:$CA$3,0),0)</f>
        <v>0</v>
      </c>
      <c r="CD406" s="39">
        <f>VLOOKUP($A406,GDP!$A$8:$D$50,3,0)</f>
        <v>2.0358306188925084E-2</v>
      </c>
    </row>
    <row r="407" spans="1:82" ht="14.4" x14ac:dyDescent="0.3">
      <c r="A407" s="23">
        <f t="shared" si="65"/>
        <v>2056</v>
      </c>
      <c r="B407" s="27">
        <f t="shared" si="63"/>
        <v>57193</v>
      </c>
      <c r="C407" s="31">
        <v>65.678470000000004</v>
      </c>
      <c r="D407" s="32">
        <v>54.547879999999999</v>
      </c>
      <c r="E407" s="32">
        <v>70.782780000000002</v>
      </c>
      <c r="F407" s="32">
        <v>62.306370000000001</v>
      </c>
      <c r="G407" s="32">
        <v>72.943119999999993</v>
      </c>
      <c r="H407" s="32">
        <v>62.55941</v>
      </c>
      <c r="I407" s="32">
        <v>48.03</v>
      </c>
      <c r="J407" s="32">
        <v>47.47</v>
      </c>
      <c r="K407" s="32">
        <v>47.54</v>
      </c>
      <c r="L407" s="32">
        <v>47.23</v>
      </c>
      <c r="M407" s="32">
        <v>48.12</v>
      </c>
      <c r="N407" s="32">
        <v>47.83</v>
      </c>
      <c r="P407" s="32">
        <f>VLOOKUP($A407,'Annual_Prices-Nominal'!$A$4:$X$39,MATCH('Forecast-Peak_OffPeak-Nominal'!P$3,'Annual_Prices-Nominal'!$A$3:$X$3,0),FALSE)</f>
        <v>201.852</v>
      </c>
      <c r="Q407" s="32">
        <f>VLOOKUP($A407,'Annual_Prices-Nominal'!$A$4:$X$39,MATCH('Forecast-Peak_OffPeak-Nominal'!Q$3,'Annual_Prices-Nominal'!$A$3:$X$3,0),FALSE)</f>
        <v>203.56203551226395</v>
      </c>
      <c r="R407" s="32">
        <f>VLOOKUP($A407,'Annual_Prices-Nominal'!$A$4:$X$39,MATCH('Forecast-Peak_OffPeak-Nominal'!R$3,'Annual_Prices-Nominal'!$A$3:$X$3,0),FALSE)</f>
        <v>200.01570019157279</v>
      </c>
      <c r="S407" s="32">
        <f>VLOOKUP($A407,'Annual_Prices-Nominal'!$A$4:$X$39,MATCH('Forecast-Peak_OffPeak-Nominal'!S$3,'Annual_Prices-Nominal'!$A$3:$X$3,0),FALSE)</f>
        <v>198.89329103283558</v>
      </c>
      <c r="T407" s="32">
        <f>VLOOKUP($A407,'Annual_Prices-Nominal'!$A$4:$X$39,MATCH('Forecast-Peak_OffPeak-Nominal'!T$3,'Annual_Prices-Nominal'!$A$3:$X$3,0),FALSE)</f>
        <v>77.216055972427426</v>
      </c>
      <c r="U407" s="32">
        <f>VLOOKUP($A407,'Annual_Prices-Nominal'!$A$4:$X$39,MATCH('Forecast-Peak_OffPeak-Nominal'!U$3,'Annual_Prices-Nominal'!$A$3:$X$3,0),FALSE)</f>
        <v>99.070519043011132</v>
      </c>
      <c r="V407" s="32">
        <f>VLOOKUP($A407,'Annual_Prices-Nominal'!$A$4:$X$39,MATCH('Forecast-Peak_OffPeak-Nominal'!V$3,'Annual_Prices-Nominal'!$A$3:$X$3,0),FALSE)</f>
        <v>77.321601965690988</v>
      </c>
      <c r="W407" s="32">
        <f>VLOOKUP($A407,'Annual_Prices-Nominal'!$A$4:$X$39,MATCH('Forecast-Peak_OffPeak-Nominal'!W$3,'Annual_Prices-Nominal'!$A$3:$X$3,0),FALSE)</f>
        <v>34.329003525208755</v>
      </c>
      <c r="X407" s="32">
        <f>VLOOKUP($A407,'Annual_Prices-Nominal'!$A$4:$X$39,MATCH('Forecast-Peak_OffPeak-Nominal'!X$3,'Annual_Prices-Nominal'!$A$3:$X$3,0),FALSE)</f>
        <v>29.46921067833572</v>
      </c>
      <c r="Y407" s="38">
        <f>VLOOKUP($A407,'Annual_Prices-Nominal'!$A$4:$X$39,MATCH('Forecast-Peak_OffPeak-Nominal'!Y$3,'Annual_Prices-Nominal'!$A$3:$X$3,0),FALSE)</f>
        <v>70.828031964466888</v>
      </c>
      <c r="AA407" s="31">
        <v>6.28</v>
      </c>
      <c r="AB407" s="32">
        <v>5.88</v>
      </c>
      <c r="AC407" s="32">
        <v>5.85</v>
      </c>
      <c r="AD407" s="32">
        <v>6.26</v>
      </c>
      <c r="AE407" s="32">
        <v>6.27</v>
      </c>
      <c r="AF407" s="32">
        <v>6</v>
      </c>
      <c r="AG407" s="38">
        <f t="shared" si="55"/>
        <v>0.56763317008771963</v>
      </c>
      <c r="AI407" s="32">
        <v>11.249500513967185</v>
      </c>
      <c r="AJ407" s="38">
        <v>6.8260325669316266</v>
      </c>
      <c r="AL407" s="33">
        <v>1.0521882036512844</v>
      </c>
      <c r="AM407" s="33">
        <v>1.3242728723539157</v>
      </c>
      <c r="AO407" s="34">
        <f>VLOOKUP($A407,'Annual_Prices-Nominal'!$A$4:$CH$39,MATCH('Forecast-Peak_OffPeak-Nominal'!AO$3,'Annual_Prices-Nominal'!$A$3:$CH$3,0),FALSE)</f>
        <v>2</v>
      </c>
      <c r="AP407" s="35">
        <f>VLOOKUP($A407,'Annual_Prices-Nominal'!$A$4:$CH$39,MATCH('Forecast-Peak_OffPeak-Nominal'!AP$3,'Annual_Prices-Nominal'!$A$3:$CH$3,0),FALSE)</f>
        <v>2</v>
      </c>
      <c r="AQ407" s="36">
        <f>IF(AND(MONTH($B407)&gt;=5,MONTH($B407)&lt;=9),VLOOKUP($A407,'Annual_Prices-Nominal'!$A$1:$AQ$39,MATCH('Forecast-Peak_OffPeak-Nominal'!AQ$2,'Annual_Prices-Nominal'!$A$2:$AQ$2,0),FALSE),0)</f>
        <v>365</v>
      </c>
      <c r="AR407" s="37">
        <f>IF(AND(MONTH($B407)&gt;=5,MONTH($B407)&lt;=9),VLOOKUP($A407,'Annual_Prices-Nominal'!$A$1:$AQ$39,MATCH('Forecast-Peak_OffPeak-Nominal'!AR$2,'Annual_Prices-Nominal'!$A$2:$AQ$2,0),FALSE),0)</f>
        <v>2500</v>
      </c>
      <c r="AT407" s="83">
        <f>VLOOKUP($A407,'Annual_Prices-Nominal'!$A$4:$CH$39,MATCH('Forecast-Peak_OffPeak-Nominal'!AT$3,'Annual_Prices-Nominal'!$A$3:$CH$3,0),FALSE)</f>
        <v>57.68</v>
      </c>
      <c r="AU407" s="38">
        <f>VLOOKUP($A407,'Annual_Prices-Nominal'!$A$4:$CH$39,MATCH('Forecast-Peak_OffPeak-Nominal'!AU$3,'Annual_Prices-Nominal'!$A$3:$CH$3,0),FALSE)</f>
        <v>57.68</v>
      </c>
      <c r="AV407" s="38">
        <f>VLOOKUP($A407,'Annual_Prices-Nominal'!$A$4:$CH$39,MATCH('Forecast-Peak_OffPeak-Nominal'!AV$3,'Annual_Prices-Nominal'!$A$3:$CH$3,0),FALSE)</f>
        <v>0</v>
      </c>
      <c r="AX407" s="31">
        <f t="shared" si="57"/>
        <v>11.169807823129252</v>
      </c>
      <c r="AY407" s="32">
        <f t="shared" si="58"/>
        <v>11.797130000000001</v>
      </c>
      <c r="AZ407" s="32">
        <f t="shared" si="59"/>
        <v>12.157186666666666</v>
      </c>
      <c r="BA407" s="32">
        <f t="shared" si="60"/>
        <v>7.6602870813397139</v>
      </c>
      <c r="BB407" s="32">
        <f t="shared" si="61"/>
        <v>7.5821371610845301</v>
      </c>
      <c r="BC407" s="38">
        <f t="shared" si="62"/>
        <v>7.6869009584664534</v>
      </c>
      <c r="BE407" s="60">
        <v>336.3578764774054</v>
      </c>
      <c r="BF407" s="38">
        <v>446.85315127718593</v>
      </c>
      <c r="BH407" s="31">
        <f>VLOOKUP($A407,'Annual_Prices-Nominal'!$A:$CA,MATCH(BH$3,'Annual_Prices-Nominal'!$A$3:$CA$3,0),0)</f>
        <v>50</v>
      </c>
      <c r="BI407" s="31">
        <f>VLOOKUP($A407,'Annual_Prices-Nominal'!$A:$CA,MATCH(BI$3,'Annual_Prices-Nominal'!$A$3:$CA$3,0),0)</f>
        <v>0</v>
      </c>
      <c r="BJ407" s="32">
        <f>VLOOKUP($A407,'Annual_Prices-Nominal'!$A:$CA,MATCH(BJ$3,'Annual_Prices-Nominal'!$A$3:$CA$3,0),0)</f>
        <v>0</v>
      </c>
      <c r="BK407" s="32">
        <f>VLOOKUP($A407,'Annual_Prices-Nominal'!$A:$CA,MATCH(BK$3,'Annual_Prices-Nominal'!$A$3:$CA$3,0),0)</f>
        <v>18.420833333333235</v>
      </c>
      <c r="BL407" s="32">
        <f>VLOOKUP($A407,'Annual_Prices-Nominal'!$A:$CA,MATCH(BL$3,'Annual_Prices-Nominal'!$A$3:$CA$3,0),0)</f>
        <v>18.420833333333235</v>
      </c>
      <c r="BM407" s="32">
        <f>VLOOKUP($A407,'Annual_Prices-Nominal'!$A:$CA,MATCH(BM$3,'Annual_Prices-Nominal'!$A$3:$CA$3,0),0)</f>
        <v>5.5141666666666538</v>
      </c>
      <c r="BN407" s="32">
        <f>VLOOKUP($A407,'Annual_Prices-Nominal'!$A:$CA,MATCH(BN$3,'Annual_Prices-Nominal'!$A$3:$CA$3,0),0)</f>
        <v>5.5141666666666538</v>
      </c>
      <c r="BO407" s="32">
        <f>VLOOKUP($A407,'Annual_Prices-Nominal'!$A:$CA,MATCH(BO$3,'Annual_Prices-Nominal'!$A$3:$CA$3,0),0)</f>
        <v>5.5141666666666538</v>
      </c>
      <c r="BP407" s="32">
        <f>VLOOKUP($A407,'Annual_Prices-Nominal'!$A:$CA,MATCH(BP$3,'Annual_Prices-Nominal'!$A$3:$CA$3,0),0)</f>
        <v>5.5141666666666538</v>
      </c>
      <c r="BQ407" s="32">
        <f>VLOOKUP($A407,'Annual_Prices-Nominal'!$A:$CA,MATCH(BQ$3,'Annual_Prices-Nominal'!$A$3:$CA$3,0),0)</f>
        <v>18.420833333333235</v>
      </c>
      <c r="BR407" s="32">
        <f>VLOOKUP($A407,'Annual_Prices-Nominal'!$A:$CA,MATCH(BR$3,'Annual_Prices-Nominal'!$A$3:$CA$3,0),0)</f>
        <v>29.489166666666733</v>
      </c>
      <c r="BS407" s="32">
        <f>VLOOKUP($A407,'Annual_Prices-Nominal'!$A:$CA,MATCH(BS$3,'Annual_Prices-Nominal'!$A$3:$CA$3,0),0)</f>
        <v>27.623333333333335</v>
      </c>
      <c r="BT407" s="32">
        <f>VLOOKUP($A407,'Annual_Prices-Nominal'!$A:$CA,MATCH(BT$3,'Annual_Prices-Nominal'!$A$3:$CA$3,0),0)</f>
        <v>22.109166666666624</v>
      </c>
      <c r="BU407" s="32">
        <f>VLOOKUP($A407,'Annual_Prices-Nominal'!$A:$CA,MATCH(BU$3,'Annual_Prices-Nominal'!$A$3:$CA$3,0),0)</f>
        <v>22.109166666666624</v>
      </c>
      <c r="BV407" s="32">
        <f>VLOOKUP($A407,'Annual_Prices-Nominal'!$A:$CA,MATCH(BV$3,'Annual_Prices-Nominal'!$A$3:$CA$3,0),0)</f>
        <v>22.109166666666624</v>
      </c>
      <c r="BW407" s="32">
        <f>VLOOKUP($A407,'Annual_Prices-Nominal'!$A:$CA,MATCH(BW$3,'Annual_Prices-Nominal'!$A$3:$CA$3,0),0)</f>
        <v>23.059999999999718</v>
      </c>
      <c r="BX407" s="32">
        <f>VLOOKUP($A407,'Annual_Prices-Nominal'!$A:$CA,MATCH(BX$3,'Annual_Prices-Nominal'!$A$3:$CA$3,0),0)</f>
        <v>0</v>
      </c>
      <c r="BY407" s="32">
        <f>VLOOKUP($A407,'Annual_Prices-Nominal'!$A:$CA,MATCH(BY$3,'Annual_Prices-Nominal'!$A$3:$CA$3,0),0)</f>
        <v>5.5141666666666538</v>
      </c>
      <c r="BZ407" s="32">
        <f>VLOOKUP($A407,'Annual_Prices-Nominal'!$A:$CA,MATCH(BZ$3,'Annual_Prices-Nominal'!$A$3:$CA$3,0),0)</f>
        <v>5.5141666666666538</v>
      </c>
      <c r="CA407" s="32">
        <f>VLOOKUP($A407,'Annual_Prices-Nominal'!$A:$CA,MATCH(CA$3,'Annual_Prices-Nominal'!$A$3:$CA$3,0),0)</f>
        <v>5.5358333333333576</v>
      </c>
      <c r="CB407" s="38">
        <f>VLOOKUP($A407,'Annual_Prices-Nominal'!$A:$CA,MATCH(CB$3,'Annual_Prices-Nominal'!$A$3:$CA$3,0),0)</f>
        <v>0</v>
      </c>
      <c r="CD407" s="39">
        <f>VLOOKUP($A407,GDP!$A$8:$D$50,3,0)</f>
        <v>2.0358306188925084E-2</v>
      </c>
    </row>
    <row r="408" spans="1:82" ht="14.4" x14ac:dyDescent="0.3">
      <c r="A408" s="23">
        <f t="shared" si="65"/>
        <v>2056</v>
      </c>
      <c r="B408" s="27">
        <f t="shared" si="63"/>
        <v>57224</v>
      </c>
      <c r="C408" s="31">
        <v>58.30095</v>
      </c>
      <c r="D408" s="32">
        <v>52.236539999999998</v>
      </c>
      <c r="E408" s="32">
        <v>67.632930000000002</v>
      </c>
      <c r="F408" s="32">
        <v>58.682989999999997</v>
      </c>
      <c r="G408" s="32">
        <v>67.980739999999997</v>
      </c>
      <c r="H408" s="32">
        <v>57.913589999999999</v>
      </c>
      <c r="I408" s="32">
        <v>48.93</v>
      </c>
      <c r="J408" s="32">
        <v>47.73</v>
      </c>
      <c r="K408" s="32">
        <v>48.52</v>
      </c>
      <c r="L408" s="32">
        <v>47.53</v>
      </c>
      <c r="M408" s="32">
        <v>48.57</v>
      </c>
      <c r="N408" s="32">
        <v>47.55</v>
      </c>
      <c r="P408" s="32">
        <f>VLOOKUP($A408,'Annual_Prices-Nominal'!$A$4:$X$39,MATCH('Forecast-Peak_OffPeak-Nominal'!P$3,'Annual_Prices-Nominal'!$A$3:$X$3,0),FALSE)</f>
        <v>201.852</v>
      </c>
      <c r="Q408" s="32">
        <f>VLOOKUP($A408,'Annual_Prices-Nominal'!$A$4:$X$39,MATCH('Forecast-Peak_OffPeak-Nominal'!Q$3,'Annual_Prices-Nominal'!$A$3:$X$3,0),FALSE)</f>
        <v>203.56203551226395</v>
      </c>
      <c r="R408" s="32">
        <f>VLOOKUP($A408,'Annual_Prices-Nominal'!$A$4:$X$39,MATCH('Forecast-Peak_OffPeak-Nominal'!R$3,'Annual_Prices-Nominal'!$A$3:$X$3,0),FALSE)</f>
        <v>200.01570019157279</v>
      </c>
      <c r="S408" s="32">
        <f>VLOOKUP($A408,'Annual_Prices-Nominal'!$A$4:$X$39,MATCH('Forecast-Peak_OffPeak-Nominal'!S$3,'Annual_Prices-Nominal'!$A$3:$X$3,0),FALSE)</f>
        <v>198.89329103283558</v>
      </c>
      <c r="T408" s="32">
        <f>VLOOKUP($A408,'Annual_Prices-Nominal'!$A$4:$X$39,MATCH('Forecast-Peak_OffPeak-Nominal'!T$3,'Annual_Prices-Nominal'!$A$3:$X$3,0),FALSE)</f>
        <v>77.216055972427426</v>
      </c>
      <c r="U408" s="32">
        <f>VLOOKUP($A408,'Annual_Prices-Nominal'!$A$4:$X$39,MATCH('Forecast-Peak_OffPeak-Nominal'!U$3,'Annual_Prices-Nominal'!$A$3:$X$3,0),FALSE)</f>
        <v>99.070519043011132</v>
      </c>
      <c r="V408" s="32">
        <f>VLOOKUP($A408,'Annual_Prices-Nominal'!$A$4:$X$39,MATCH('Forecast-Peak_OffPeak-Nominal'!V$3,'Annual_Prices-Nominal'!$A$3:$X$3,0),FALSE)</f>
        <v>77.321601965690988</v>
      </c>
      <c r="W408" s="32">
        <f>VLOOKUP($A408,'Annual_Prices-Nominal'!$A$4:$X$39,MATCH('Forecast-Peak_OffPeak-Nominal'!W$3,'Annual_Prices-Nominal'!$A$3:$X$3,0),FALSE)</f>
        <v>34.329003525208755</v>
      </c>
      <c r="X408" s="32">
        <f>VLOOKUP($A408,'Annual_Prices-Nominal'!$A$4:$X$39,MATCH('Forecast-Peak_OffPeak-Nominal'!X$3,'Annual_Prices-Nominal'!$A$3:$X$3,0),FALSE)</f>
        <v>29.46921067833572</v>
      </c>
      <c r="Y408" s="38">
        <f>VLOOKUP($A408,'Annual_Prices-Nominal'!$A$4:$X$39,MATCH('Forecast-Peak_OffPeak-Nominal'!Y$3,'Annual_Prices-Nominal'!$A$3:$X$3,0),FALSE)</f>
        <v>70.828031964466888</v>
      </c>
      <c r="AA408" s="31">
        <v>6.28</v>
      </c>
      <c r="AB408" s="32">
        <v>5.65</v>
      </c>
      <c r="AC408" s="32">
        <v>5.92</v>
      </c>
      <c r="AD408" s="32">
        <v>6.03</v>
      </c>
      <c r="AE408" s="32">
        <v>6.28</v>
      </c>
      <c r="AF408" s="32">
        <v>5.78</v>
      </c>
      <c r="AG408" s="38">
        <f t="shared" si="55"/>
        <v>0.56763317008771963</v>
      </c>
      <c r="AI408" s="32">
        <v>11.253027547270225</v>
      </c>
      <c r="AJ408" s="38">
        <v>6.8295596002346661</v>
      </c>
      <c r="AL408" s="33">
        <v>1.0606271957477995</v>
      </c>
      <c r="AM408" s="33">
        <v>1.3327118644504308</v>
      </c>
      <c r="AO408" s="34">
        <f>VLOOKUP($A408,'Annual_Prices-Nominal'!$A$4:$CH$39,MATCH('Forecast-Peak_OffPeak-Nominal'!AO$3,'Annual_Prices-Nominal'!$A$3:$CH$3,0),FALSE)</f>
        <v>2</v>
      </c>
      <c r="AP408" s="35">
        <f>VLOOKUP($A408,'Annual_Prices-Nominal'!$A$4:$CH$39,MATCH('Forecast-Peak_OffPeak-Nominal'!AP$3,'Annual_Prices-Nominal'!$A$3:$CH$3,0),FALSE)</f>
        <v>2</v>
      </c>
      <c r="AQ408" s="36">
        <f>IF(AND(MONTH($B408)&gt;=5,MONTH($B408)&lt;=9),VLOOKUP($A408,'Annual_Prices-Nominal'!$A$1:$AQ$39,MATCH('Forecast-Peak_OffPeak-Nominal'!AQ$2,'Annual_Prices-Nominal'!$A$2:$AQ$2,0),FALSE),0)</f>
        <v>365</v>
      </c>
      <c r="AR408" s="37">
        <f>IF(AND(MONTH($B408)&gt;=5,MONTH($B408)&lt;=9),VLOOKUP($A408,'Annual_Prices-Nominal'!$A$1:$AQ$39,MATCH('Forecast-Peak_OffPeak-Nominal'!AR$2,'Annual_Prices-Nominal'!$A$2:$AQ$2,0),FALSE),0)</f>
        <v>2500</v>
      </c>
      <c r="AT408" s="83">
        <f>VLOOKUP($A408,'Annual_Prices-Nominal'!$A$4:$CH$39,MATCH('Forecast-Peak_OffPeak-Nominal'!AT$3,'Annual_Prices-Nominal'!$A$3:$CH$3,0),FALSE)</f>
        <v>57.68</v>
      </c>
      <c r="AU408" s="38">
        <f>VLOOKUP($A408,'Annual_Prices-Nominal'!$A$4:$CH$39,MATCH('Forecast-Peak_OffPeak-Nominal'!AU$3,'Annual_Prices-Nominal'!$A$3:$CH$3,0),FALSE)</f>
        <v>57.68</v>
      </c>
      <c r="AV408" s="38">
        <f>VLOOKUP($A408,'Annual_Prices-Nominal'!$A$4:$CH$39,MATCH('Forecast-Peak_OffPeak-Nominal'!AV$3,'Annual_Prices-Nominal'!$A$3:$CH$3,0),FALSE)</f>
        <v>0</v>
      </c>
      <c r="AX408" s="31">
        <f t="shared" si="57"/>
        <v>10.318752212389381</v>
      </c>
      <c r="AY408" s="32">
        <f t="shared" si="58"/>
        <v>11.701198961937717</v>
      </c>
      <c r="AZ408" s="32">
        <f t="shared" si="59"/>
        <v>11.761373702422144</v>
      </c>
      <c r="BA408" s="32">
        <f t="shared" si="60"/>
        <v>7.7914012738853495</v>
      </c>
      <c r="BB408" s="32">
        <f t="shared" si="61"/>
        <v>7.7261146496815289</v>
      </c>
      <c r="BC408" s="38">
        <f t="shared" si="62"/>
        <v>8.0547263681592032</v>
      </c>
      <c r="BE408" s="60">
        <v>336.3578764774054</v>
      </c>
      <c r="BF408" s="38">
        <v>446.85315127718593</v>
      </c>
      <c r="BH408" s="31">
        <f>VLOOKUP($A408,'Annual_Prices-Nominal'!$A:$CA,MATCH(BH$3,'Annual_Prices-Nominal'!$A$3:$CA$3,0),0)</f>
        <v>50</v>
      </c>
      <c r="BI408" s="31">
        <f>VLOOKUP($A408,'Annual_Prices-Nominal'!$A:$CA,MATCH(BI$3,'Annual_Prices-Nominal'!$A$3:$CA$3,0),0)</f>
        <v>0</v>
      </c>
      <c r="BJ408" s="32">
        <f>VLOOKUP($A408,'Annual_Prices-Nominal'!$A:$CA,MATCH(BJ$3,'Annual_Prices-Nominal'!$A$3:$CA$3,0),0)</f>
        <v>0</v>
      </c>
      <c r="BK408" s="32">
        <f>VLOOKUP($A408,'Annual_Prices-Nominal'!$A:$CA,MATCH(BK$3,'Annual_Prices-Nominal'!$A$3:$CA$3,0),0)</f>
        <v>18.420833333333235</v>
      </c>
      <c r="BL408" s="32">
        <f>VLOOKUP($A408,'Annual_Prices-Nominal'!$A:$CA,MATCH(BL$3,'Annual_Prices-Nominal'!$A$3:$CA$3,0),0)</f>
        <v>18.420833333333235</v>
      </c>
      <c r="BM408" s="32">
        <f>VLOOKUP($A408,'Annual_Prices-Nominal'!$A:$CA,MATCH(BM$3,'Annual_Prices-Nominal'!$A$3:$CA$3,0),0)</f>
        <v>5.5141666666666538</v>
      </c>
      <c r="BN408" s="32">
        <f>VLOOKUP($A408,'Annual_Prices-Nominal'!$A:$CA,MATCH(BN$3,'Annual_Prices-Nominal'!$A$3:$CA$3,0),0)</f>
        <v>5.5141666666666538</v>
      </c>
      <c r="BO408" s="32">
        <f>VLOOKUP($A408,'Annual_Prices-Nominal'!$A:$CA,MATCH(BO$3,'Annual_Prices-Nominal'!$A$3:$CA$3,0),0)</f>
        <v>5.5141666666666538</v>
      </c>
      <c r="BP408" s="32">
        <f>VLOOKUP($A408,'Annual_Prices-Nominal'!$A:$CA,MATCH(BP$3,'Annual_Prices-Nominal'!$A$3:$CA$3,0),0)</f>
        <v>5.5141666666666538</v>
      </c>
      <c r="BQ408" s="32">
        <f>VLOOKUP($A408,'Annual_Prices-Nominal'!$A:$CA,MATCH(BQ$3,'Annual_Prices-Nominal'!$A$3:$CA$3,0),0)</f>
        <v>18.420833333333235</v>
      </c>
      <c r="BR408" s="32">
        <f>VLOOKUP($A408,'Annual_Prices-Nominal'!$A:$CA,MATCH(BR$3,'Annual_Prices-Nominal'!$A$3:$CA$3,0),0)</f>
        <v>29.489166666666733</v>
      </c>
      <c r="BS408" s="32">
        <f>VLOOKUP($A408,'Annual_Prices-Nominal'!$A:$CA,MATCH(BS$3,'Annual_Prices-Nominal'!$A$3:$CA$3,0),0)</f>
        <v>27.623333333333335</v>
      </c>
      <c r="BT408" s="32">
        <f>VLOOKUP($A408,'Annual_Prices-Nominal'!$A:$CA,MATCH(BT$3,'Annual_Prices-Nominal'!$A$3:$CA$3,0),0)</f>
        <v>22.109166666666624</v>
      </c>
      <c r="BU408" s="32">
        <f>VLOOKUP($A408,'Annual_Prices-Nominal'!$A:$CA,MATCH(BU$3,'Annual_Prices-Nominal'!$A$3:$CA$3,0),0)</f>
        <v>22.109166666666624</v>
      </c>
      <c r="BV408" s="32">
        <f>VLOOKUP($A408,'Annual_Prices-Nominal'!$A:$CA,MATCH(BV$3,'Annual_Prices-Nominal'!$A$3:$CA$3,0),0)</f>
        <v>22.109166666666624</v>
      </c>
      <c r="BW408" s="32">
        <f>VLOOKUP($A408,'Annual_Prices-Nominal'!$A:$CA,MATCH(BW$3,'Annual_Prices-Nominal'!$A$3:$CA$3,0),0)</f>
        <v>23.059999999999718</v>
      </c>
      <c r="BX408" s="32">
        <f>VLOOKUP($A408,'Annual_Prices-Nominal'!$A:$CA,MATCH(BX$3,'Annual_Prices-Nominal'!$A$3:$CA$3,0),0)</f>
        <v>0</v>
      </c>
      <c r="BY408" s="32">
        <f>VLOOKUP($A408,'Annual_Prices-Nominal'!$A:$CA,MATCH(BY$3,'Annual_Prices-Nominal'!$A$3:$CA$3,0),0)</f>
        <v>5.5141666666666538</v>
      </c>
      <c r="BZ408" s="32">
        <f>VLOOKUP($A408,'Annual_Prices-Nominal'!$A:$CA,MATCH(BZ$3,'Annual_Prices-Nominal'!$A$3:$CA$3,0),0)</f>
        <v>5.5141666666666538</v>
      </c>
      <c r="CA408" s="32">
        <f>VLOOKUP($A408,'Annual_Prices-Nominal'!$A:$CA,MATCH(CA$3,'Annual_Prices-Nominal'!$A$3:$CA$3,0),0)</f>
        <v>5.5358333333333576</v>
      </c>
      <c r="CB408" s="38">
        <f>VLOOKUP($A408,'Annual_Prices-Nominal'!$A:$CA,MATCH(CB$3,'Annual_Prices-Nominal'!$A$3:$CA$3,0),0)</f>
        <v>0</v>
      </c>
      <c r="CD408" s="39">
        <f>VLOOKUP($A408,GDP!$A$8:$D$50,3,0)</f>
        <v>2.0358306188925084E-2</v>
      </c>
    </row>
    <row r="409" spans="1:82" ht="14.4" x14ac:dyDescent="0.3">
      <c r="A409" s="23">
        <f t="shared" si="65"/>
        <v>2056</v>
      </c>
      <c r="B409" s="27">
        <f t="shared" si="63"/>
        <v>57254</v>
      </c>
      <c r="C409" s="31">
        <v>51.244370000000004</v>
      </c>
      <c r="D409" s="32">
        <v>49.962470000000003</v>
      </c>
      <c r="E409" s="32">
        <v>54.992620000000002</v>
      </c>
      <c r="F409" s="32">
        <v>52.73021</v>
      </c>
      <c r="G409" s="32">
        <v>55.979840000000003</v>
      </c>
      <c r="H409" s="32">
        <v>52.38879</v>
      </c>
      <c r="I409" s="32">
        <v>47.97</v>
      </c>
      <c r="J409" s="32">
        <v>47.27</v>
      </c>
      <c r="K409" s="32">
        <v>47.25</v>
      </c>
      <c r="L409" s="32">
        <v>47.35</v>
      </c>
      <c r="M409" s="32">
        <v>48.17</v>
      </c>
      <c r="N409" s="32">
        <v>47.52</v>
      </c>
      <c r="P409" s="32">
        <f>VLOOKUP($A409,'Annual_Prices-Nominal'!$A$4:$X$39,MATCH('Forecast-Peak_OffPeak-Nominal'!P$3,'Annual_Prices-Nominal'!$A$3:$X$3,0),FALSE)</f>
        <v>201.852</v>
      </c>
      <c r="Q409" s="32">
        <f>VLOOKUP($A409,'Annual_Prices-Nominal'!$A$4:$X$39,MATCH('Forecast-Peak_OffPeak-Nominal'!Q$3,'Annual_Prices-Nominal'!$A$3:$X$3,0),FALSE)</f>
        <v>203.56203551226395</v>
      </c>
      <c r="R409" s="32">
        <f>VLOOKUP($A409,'Annual_Prices-Nominal'!$A$4:$X$39,MATCH('Forecast-Peak_OffPeak-Nominal'!R$3,'Annual_Prices-Nominal'!$A$3:$X$3,0),FALSE)</f>
        <v>200.01570019157279</v>
      </c>
      <c r="S409" s="32">
        <f>VLOOKUP($A409,'Annual_Prices-Nominal'!$A$4:$X$39,MATCH('Forecast-Peak_OffPeak-Nominal'!S$3,'Annual_Prices-Nominal'!$A$3:$X$3,0),FALSE)</f>
        <v>198.89329103283558</v>
      </c>
      <c r="T409" s="32">
        <f>VLOOKUP($A409,'Annual_Prices-Nominal'!$A$4:$X$39,MATCH('Forecast-Peak_OffPeak-Nominal'!T$3,'Annual_Prices-Nominal'!$A$3:$X$3,0),FALSE)</f>
        <v>77.216055972427426</v>
      </c>
      <c r="U409" s="32">
        <f>VLOOKUP($A409,'Annual_Prices-Nominal'!$A$4:$X$39,MATCH('Forecast-Peak_OffPeak-Nominal'!U$3,'Annual_Prices-Nominal'!$A$3:$X$3,0),FALSE)</f>
        <v>99.070519043011132</v>
      </c>
      <c r="V409" s="32">
        <f>VLOOKUP($A409,'Annual_Prices-Nominal'!$A$4:$X$39,MATCH('Forecast-Peak_OffPeak-Nominal'!V$3,'Annual_Prices-Nominal'!$A$3:$X$3,0),FALSE)</f>
        <v>77.321601965690988</v>
      </c>
      <c r="W409" s="32">
        <f>VLOOKUP($A409,'Annual_Prices-Nominal'!$A$4:$X$39,MATCH('Forecast-Peak_OffPeak-Nominal'!W$3,'Annual_Prices-Nominal'!$A$3:$X$3,0),FALSE)</f>
        <v>34.329003525208755</v>
      </c>
      <c r="X409" s="32">
        <f>VLOOKUP($A409,'Annual_Prices-Nominal'!$A$4:$X$39,MATCH('Forecast-Peak_OffPeak-Nominal'!X$3,'Annual_Prices-Nominal'!$A$3:$X$3,0),FALSE)</f>
        <v>29.46921067833572</v>
      </c>
      <c r="Y409" s="38">
        <f>VLOOKUP($A409,'Annual_Prices-Nominal'!$A$4:$X$39,MATCH('Forecast-Peak_OffPeak-Nominal'!Y$3,'Annual_Prices-Nominal'!$A$3:$X$3,0),FALSE)</f>
        <v>70.828031964466888</v>
      </c>
      <c r="AA409" s="31">
        <v>6.34</v>
      </c>
      <c r="AB409" s="32">
        <v>5.97</v>
      </c>
      <c r="AC409" s="32">
        <v>5.94</v>
      </c>
      <c r="AD409" s="32">
        <v>6.36</v>
      </c>
      <c r="AE409" s="32">
        <v>6.34</v>
      </c>
      <c r="AF409" s="32">
        <v>6.22</v>
      </c>
      <c r="AG409" s="38">
        <f t="shared" si="55"/>
        <v>0.56763317008771963</v>
      </c>
      <c r="AI409" s="32">
        <v>11.305430270917034</v>
      </c>
      <c r="AJ409" s="38">
        <v>6.881962323881476</v>
      </c>
      <c r="AL409" s="33">
        <v>1.0415275475657548</v>
      </c>
      <c r="AM409" s="33">
        <v>1.3136122162683861</v>
      </c>
      <c r="AO409" s="34">
        <f>VLOOKUP($A409,'Annual_Prices-Nominal'!$A$4:$CH$39,MATCH('Forecast-Peak_OffPeak-Nominal'!AO$3,'Annual_Prices-Nominal'!$A$3:$CH$3,0),FALSE)</f>
        <v>2</v>
      </c>
      <c r="AP409" s="35">
        <f>VLOOKUP($A409,'Annual_Prices-Nominal'!$A$4:$CH$39,MATCH('Forecast-Peak_OffPeak-Nominal'!AP$3,'Annual_Prices-Nominal'!$A$3:$CH$3,0),FALSE)</f>
        <v>2</v>
      </c>
      <c r="AQ409" s="36">
        <f>IF(AND(MONTH($B409)&gt;=5,MONTH($B409)&lt;=9),VLOOKUP($A409,'Annual_Prices-Nominal'!$A$1:$AQ$39,MATCH('Forecast-Peak_OffPeak-Nominal'!AQ$2,'Annual_Prices-Nominal'!$A$2:$AQ$2,0),FALSE),0)</f>
        <v>0</v>
      </c>
      <c r="AR409" s="37">
        <f>IF(AND(MONTH($B409)&gt;=5,MONTH($B409)&lt;=9),VLOOKUP($A409,'Annual_Prices-Nominal'!$A$1:$AQ$39,MATCH('Forecast-Peak_OffPeak-Nominal'!AR$2,'Annual_Prices-Nominal'!$A$2:$AQ$2,0),FALSE),0)</f>
        <v>0</v>
      </c>
      <c r="AT409" s="83">
        <f>VLOOKUP($A409,'Annual_Prices-Nominal'!$A$4:$CH$39,MATCH('Forecast-Peak_OffPeak-Nominal'!AT$3,'Annual_Prices-Nominal'!$A$3:$CH$3,0),FALSE)</f>
        <v>57.68</v>
      </c>
      <c r="AU409" s="38">
        <f>VLOOKUP($A409,'Annual_Prices-Nominal'!$A$4:$CH$39,MATCH('Forecast-Peak_OffPeak-Nominal'!AU$3,'Annual_Prices-Nominal'!$A$3:$CH$3,0),FALSE)</f>
        <v>57.68</v>
      </c>
      <c r="AV409" s="38">
        <f>VLOOKUP($A409,'Annual_Prices-Nominal'!$A$4:$CH$39,MATCH('Forecast-Peak_OffPeak-Nominal'!AV$3,'Annual_Prices-Nominal'!$A$3:$CH$3,0),FALSE)</f>
        <v>0</v>
      </c>
      <c r="AX409" s="31">
        <f t="shared" si="57"/>
        <v>8.5836465661641554</v>
      </c>
      <c r="AY409" s="32">
        <f t="shared" si="58"/>
        <v>8.8412572347266885</v>
      </c>
      <c r="AZ409" s="32">
        <f t="shared" si="59"/>
        <v>8.9999742765273325</v>
      </c>
      <c r="BA409" s="32">
        <f t="shared" si="60"/>
        <v>7.566246056782334</v>
      </c>
      <c r="BB409" s="32">
        <f t="shared" si="61"/>
        <v>7.4526813880126186</v>
      </c>
      <c r="BC409" s="38">
        <f t="shared" si="62"/>
        <v>7.5738993710691824</v>
      </c>
      <c r="BE409" s="60">
        <v>336.3578764774054</v>
      </c>
      <c r="BF409" s="38">
        <v>446.85315127718593</v>
      </c>
      <c r="BH409" s="31">
        <f>VLOOKUP($A409,'Annual_Prices-Nominal'!$A:$CA,MATCH(BH$3,'Annual_Prices-Nominal'!$A$3:$CA$3,0),0)</f>
        <v>50</v>
      </c>
      <c r="BI409" s="31">
        <f>VLOOKUP($A409,'Annual_Prices-Nominal'!$A:$CA,MATCH(BI$3,'Annual_Prices-Nominal'!$A$3:$CA$3,0),0)</f>
        <v>0</v>
      </c>
      <c r="BJ409" s="32">
        <f>VLOOKUP($A409,'Annual_Prices-Nominal'!$A:$CA,MATCH(BJ$3,'Annual_Prices-Nominal'!$A$3:$CA$3,0),0)</f>
        <v>0</v>
      </c>
      <c r="BK409" s="32">
        <f>VLOOKUP($A409,'Annual_Prices-Nominal'!$A:$CA,MATCH(BK$3,'Annual_Prices-Nominal'!$A$3:$CA$3,0),0)</f>
        <v>18.420833333333235</v>
      </c>
      <c r="BL409" s="32">
        <f>VLOOKUP($A409,'Annual_Prices-Nominal'!$A:$CA,MATCH(BL$3,'Annual_Prices-Nominal'!$A$3:$CA$3,0),0)</f>
        <v>18.420833333333235</v>
      </c>
      <c r="BM409" s="32">
        <f>VLOOKUP($A409,'Annual_Prices-Nominal'!$A:$CA,MATCH(BM$3,'Annual_Prices-Nominal'!$A$3:$CA$3,0),0)</f>
        <v>5.5141666666666538</v>
      </c>
      <c r="BN409" s="32">
        <f>VLOOKUP($A409,'Annual_Prices-Nominal'!$A:$CA,MATCH(BN$3,'Annual_Prices-Nominal'!$A$3:$CA$3,0),0)</f>
        <v>5.5141666666666538</v>
      </c>
      <c r="BO409" s="32">
        <f>VLOOKUP($A409,'Annual_Prices-Nominal'!$A:$CA,MATCH(BO$3,'Annual_Prices-Nominal'!$A$3:$CA$3,0),0)</f>
        <v>5.5141666666666538</v>
      </c>
      <c r="BP409" s="32">
        <f>VLOOKUP($A409,'Annual_Prices-Nominal'!$A:$CA,MATCH(BP$3,'Annual_Prices-Nominal'!$A$3:$CA$3,0),0)</f>
        <v>5.5141666666666538</v>
      </c>
      <c r="BQ409" s="32">
        <f>VLOOKUP($A409,'Annual_Prices-Nominal'!$A:$CA,MATCH(BQ$3,'Annual_Prices-Nominal'!$A$3:$CA$3,0),0)</f>
        <v>18.420833333333235</v>
      </c>
      <c r="BR409" s="32">
        <f>VLOOKUP($A409,'Annual_Prices-Nominal'!$A:$CA,MATCH(BR$3,'Annual_Prices-Nominal'!$A$3:$CA$3,0),0)</f>
        <v>29.489166666666733</v>
      </c>
      <c r="BS409" s="32">
        <f>VLOOKUP($A409,'Annual_Prices-Nominal'!$A:$CA,MATCH(BS$3,'Annual_Prices-Nominal'!$A$3:$CA$3,0),0)</f>
        <v>27.623333333333335</v>
      </c>
      <c r="BT409" s="32">
        <f>VLOOKUP($A409,'Annual_Prices-Nominal'!$A:$CA,MATCH(BT$3,'Annual_Prices-Nominal'!$A$3:$CA$3,0),0)</f>
        <v>22.109166666666624</v>
      </c>
      <c r="BU409" s="32">
        <f>VLOOKUP($A409,'Annual_Prices-Nominal'!$A:$CA,MATCH(BU$3,'Annual_Prices-Nominal'!$A$3:$CA$3,0),0)</f>
        <v>22.109166666666624</v>
      </c>
      <c r="BV409" s="32">
        <f>VLOOKUP($A409,'Annual_Prices-Nominal'!$A:$CA,MATCH(BV$3,'Annual_Prices-Nominal'!$A$3:$CA$3,0),0)</f>
        <v>22.109166666666624</v>
      </c>
      <c r="BW409" s="32">
        <f>VLOOKUP($A409,'Annual_Prices-Nominal'!$A:$CA,MATCH(BW$3,'Annual_Prices-Nominal'!$A$3:$CA$3,0),0)</f>
        <v>23.059999999999718</v>
      </c>
      <c r="BX409" s="32">
        <f>VLOOKUP($A409,'Annual_Prices-Nominal'!$A:$CA,MATCH(BX$3,'Annual_Prices-Nominal'!$A$3:$CA$3,0),0)</f>
        <v>0</v>
      </c>
      <c r="BY409" s="32">
        <f>VLOOKUP($A409,'Annual_Prices-Nominal'!$A:$CA,MATCH(BY$3,'Annual_Prices-Nominal'!$A$3:$CA$3,0),0)</f>
        <v>5.5141666666666538</v>
      </c>
      <c r="BZ409" s="32">
        <f>VLOOKUP($A409,'Annual_Prices-Nominal'!$A:$CA,MATCH(BZ$3,'Annual_Prices-Nominal'!$A$3:$CA$3,0),0)</f>
        <v>5.5141666666666538</v>
      </c>
      <c r="CA409" s="32">
        <f>VLOOKUP($A409,'Annual_Prices-Nominal'!$A:$CA,MATCH(CA$3,'Annual_Prices-Nominal'!$A$3:$CA$3,0),0)</f>
        <v>5.5358333333333576</v>
      </c>
      <c r="CB409" s="38">
        <f>VLOOKUP($A409,'Annual_Prices-Nominal'!$A:$CA,MATCH(CB$3,'Annual_Prices-Nominal'!$A$3:$CA$3,0),0)</f>
        <v>0</v>
      </c>
      <c r="CD409" s="39">
        <f>VLOOKUP($A409,GDP!$A$8:$D$50,3,0)</f>
        <v>2.0358306188925084E-2</v>
      </c>
    </row>
    <row r="410" spans="1:82" ht="14.4" x14ac:dyDescent="0.3">
      <c r="A410" s="23">
        <f t="shared" si="65"/>
        <v>2056</v>
      </c>
      <c r="B410" s="27">
        <f t="shared" si="63"/>
        <v>57285</v>
      </c>
      <c r="C410" s="31">
        <v>48.238079999999997</v>
      </c>
      <c r="D410" s="32">
        <v>46.789929999999998</v>
      </c>
      <c r="E410" s="32">
        <v>58.60154</v>
      </c>
      <c r="F410" s="32">
        <v>57.288849999999996</v>
      </c>
      <c r="G410" s="32">
        <v>60.34834</v>
      </c>
      <c r="H410" s="32">
        <v>58.093670000000003</v>
      </c>
      <c r="I410" s="32">
        <v>50.34</v>
      </c>
      <c r="J410" s="32">
        <v>50.13</v>
      </c>
      <c r="K410" s="32">
        <v>50.19</v>
      </c>
      <c r="L410" s="32">
        <v>50.49</v>
      </c>
      <c r="M410" s="32">
        <v>50.62</v>
      </c>
      <c r="N410" s="32">
        <v>50.37</v>
      </c>
      <c r="P410" s="32">
        <f>VLOOKUP($A410,'Annual_Prices-Nominal'!$A$4:$X$39,MATCH('Forecast-Peak_OffPeak-Nominal'!P$3,'Annual_Prices-Nominal'!$A$3:$X$3,0),FALSE)</f>
        <v>201.852</v>
      </c>
      <c r="Q410" s="32">
        <f>VLOOKUP($A410,'Annual_Prices-Nominal'!$A$4:$X$39,MATCH('Forecast-Peak_OffPeak-Nominal'!Q$3,'Annual_Prices-Nominal'!$A$3:$X$3,0),FALSE)</f>
        <v>203.56203551226395</v>
      </c>
      <c r="R410" s="32">
        <f>VLOOKUP($A410,'Annual_Prices-Nominal'!$A$4:$X$39,MATCH('Forecast-Peak_OffPeak-Nominal'!R$3,'Annual_Prices-Nominal'!$A$3:$X$3,0),FALSE)</f>
        <v>200.01570019157279</v>
      </c>
      <c r="S410" s="32">
        <f>VLOOKUP($A410,'Annual_Prices-Nominal'!$A$4:$X$39,MATCH('Forecast-Peak_OffPeak-Nominal'!S$3,'Annual_Prices-Nominal'!$A$3:$X$3,0),FALSE)</f>
        <v>198.89329103283558</v>
      </c>
      <c r="T410" s="32">
        <f>VLOOKUP($A410,'Annual_Prices-Nominal'!$A$4:$X$39,MATCH('Forecast-Peak_OffPeak-Nominal'!T$3,'Annual_Prices-Nominal'!$A$3:$X$3,0),FALSE)</f>
        <v>77.216055972427426</v>
      </c>
      <c r="U410" s="32">
        <f>VLOOKUP($A410,'Annual_Prices-Nominal'!$A$4:$X$39,MATCH('Forecast-Peak_OffPeak-Nominal'!U$3,'Annual_Prices-Nominal'!$A$3:$X$3,0),FALSE)</f>
        <v>99.070519043011132</v>
      </c>
      <c r="V410" s="32">
        <f>VLOOKUP($A410,'Annual_Prices-Nominal'!$A$4:$X$39,MATCH('Forecast-Peak_OffPeak-Nominal'!V$3,'Annual_Prices-Nominal'!$A$3:$X$3,0),FALSE)</f>
        <v>77.321601965690988</v>
      </c>
      <c r="W410" s="32">
        <f>VLOOKUP($A410,'Annual_Prices-Nominal'!$A$4:$X$39,MATCH('Forecast-Peak_OffPeak-Nominal'!W$3,'Annual_Prices-Nominal'!$A$3:$X$3,0),FALSE)</f>
        <v>34.329003525208755</v>
      </c>
      <c r="X410" s="32">
        <f>VLOOKUP($A410,'Annual_Prices-Nominal'!$A$4:$X$39,MATCH('Forecast-Peak_OffPeak-Nominal'!X$3,'Annual_Prices-Nominal'!$A$3:$X$3,0),FALSE)</f>
        <v>29.46921067833572</v>
      </c>
      <c r="Y410" s="38">
        <f>VLOOKUP($A410,'Annual_Prices-Nominal'!$A$4:$X$39,MATCH('Forecast-Peak_OffPeak-Nominal'!Y$3,'Annual_Prices-Nominal'!$A$3:$X$3,0),FALSE)</f>
        <v>70.828031964466888</v>
      </c>
      <c r="AA410" s="31">
        <v>6.7</v>
      </c>
      <c r="AB410" s="32">
        <v>6.07</v>
      </c>
      <c r="AC410" s="32">
        <v>5.32</v>
      </c>
      <c r="AD410" s="32">
        <v>6.59</v>
      </c>
      <c r="AE410" s="32">
        <v>6.67</v>
      </c>
      <c r="AF410" s="32">
        <v>6.34</v>
      </c>
      <c r="AG410" s="38">
        <f t="shared" si="55"/>
        <v>0.56763317008771963</v>
      </c>
      <c r="AI410" s="32">
        <v>11.670166386255875</v>
      </c>
      <c r="AJ410" s="38">
        <v>7.2466984392203164</v>
      </c>
      <c r="AL410" s="33">
        <v>1.0734831560751319</v>
      </c>
      <c r="AM410" s="33">
        <v>1.3455678247777634</v>
      </c>
      <c r="AO410" s="34">
        <f>VLOOKUP($A410,'Annual_Prices-Nominal'!$A$4:$CH$39,MATCH('Forecast-Peak_OffPeak-Nominal'!AO$3,'Annual_Prices-Nominal'!$A$3:$CH$3,0),FALSE)</f>
        <v>2</v>
      </c>
      <c r="AP410" s="35">
        <f>VLOOKUP($A410,'Annual_Prices-Nominal'!$A$4:$CH$39,MATCH('Forecast-Peak_OffPeak-Nominal'!AP$3,'Annual_Prices-Nominal'!$A$3:$CH$3,0),FALSE)</f>
        <v>2</v>
      </c>
      <c r="AQ410" s="36">
        <f>IF(AND(MONTH($B410)&gt;=5,MONTH($B410)&lt;=9),VLOOKUP($A410,'Annual_Prices-Nominal'!$A$1:$AQ$39,MATCH('Forecast-Peak_OffPeak-Nominal'!AQ$2,'Annual_Prices-Nominal'!$A$2:$AQ$2,0),FALSE),0)</f>
        <v>0</v>
      </c>
      <c r="AR410" s="37">
        <f>IF(AND(MONTH($B410)&gt;=5,MONTH($B410)&lt;=9),VLOOKUP($A410,'Annual_Prices-Nominal'!$A$1:$AQ$39,MATCH('Forecast-Peak_OffPeak-Nominal'!AR$2,'Annual_Prices-Nominal'!$A$2:$AQ$2,0),FALSE),0)</f>
        <v>0</v>
      </c>
      <c r="AT410" s="83">
        <f>VLOOKUP($A410,'Annual_Prices-Nominal'!$A$4:$CH$39,MATCH('Forecast-Peak_OffPeak-Nominal'!AT$3,'Annual_Prices-Nominal'!$A$3:$CH$3,0),FALSE)</f>
        <v>57.68</v>
      </c>
      <c r="AU410" s="38">
        <f>VLOOKUP($A410,'Annual_Prices-Nominal'!$A$4:$CH$39,MATCH('Forecast-Peak_OffPeak-Nominal'!AU$3,'Annual_Prices-Nominal'!$A$3:$CH$3,0),FALSE)</f>
        <v>57.68</v>
      </c>
      <c r="AV410" s="38">
        <f>VLOOKUP($A410,'Annual_Prices-Nominal'!$A$4:$CH$39,MATCH('Forecast-Peak_OffPeak-Nominal'!AV$3,'Annual_Prices-Nominal'!$A$3:$CH$3,0),FALSE)</f>
        <v>0</v>
      </c>
      <c r="AX410" s="31">
        <f t="shared" si="57"/>
        <v>7.9469654036243815</v>
      </c>
      <c r="AY410" s="32">
        <f t="shared" si="58"/>
        <v>9.2431451104100955</v>
      </c>
      <c r="AZ410" s="32">
        <f t="shared" si="59"/>
        <v>9.5186656151419555</v>
      </c>
      <c r="BA410" s="32">
        <f t="shared" si="60"/>
        <v>7.5472263868065976</v>
      </c>
      <c r="BB410" s="32">
        <f t="shared" si="61"/>
        <v>7.5247376311844079</v>
      </c>
      <c r="BC410" s="38">
        <f t="shared" si="62"/>
        <v>7.6813353566009104</v>
      </c>
      <c r="BE410" s="60">
        <v>336.3578764774054</v>
      </c>
      <c r="BF410" s="38">
        <v>446.85315127718593</v>
      </c>
      <c r="BH410" s="31">
        <f>VLOOKUP($A410,'Annual_Prices-Nominal'!$A:$CA,MATCH(BH$3,'Annual_Prices-Nominal'!$A$3:$CA$3,0),0)</f>
        <v>50</v>
      </c>
      <c r="BI410" s="31">
        <f>VLOOKUP($A410,'Annual_Prices-Nominal'!$A:$CA,MATCH(BI$3,'Annual_Prices-Nominal'!$A$3:$CA$3,0),0)</f>
        <v>0</v>
      </c>
      <c r="BJ410" s="32">
        <f>VLOOKUP($A410,'Annual_Prices-Nominal'!$A:$CA,MATCH(BJ$3,'Annual_Prices-Nominal'!$A$3:$CA$3,0),0)</f>
        <v>0</v>
      </c>
      <c r="BK410" s="32">
        <f>VLOOKUP($A410,'Annual_Prices-Nominal'!$A:$CA,MATCH(BK$3,'Annual_Prices-Nominal'!$A$3:$CA$3,0),0)</f>
        <v>18.420833333333235</v>
      </c>
      <c r="BL410" s="32">
        <f>VLOOKUP($A410,'Annual_Prices-Nominal'!$A:$CA,MATCH(BL$3,'Annual_Prices-Nominal'!$A$3:$CA$3,0),0)</f>
        <v>18.420833333333235</v>
      </c>
      <c r="BM410" s="32">
        <f>VLOOKUP($A410,'Annual_Prices-Nominal'!$A:$CA,MATCH(BM$3,'Annual_Prices-Nominal'!$A$3:$CA$3,0),0)</f>
        <v>5.5141666666666538</v>
      </c>
      <c r="BN410" s="32">
        <f>VLOOKUP($A410,'Annual_Prices-Nominal'!$A:$CA,MATCH(BN$3,'Annual_Prices-Nominal'!$A$3:$CA$3,0),0)</f>
        <v>5.5141666666666538</v>
      </c>
      <c r="BO410" s="32">
        <f>VLOOKUP($A410,'Annual_Prices-Nominal'!$A:$CA,MATCH(BO$3,'Annual_Prices-Nominal'!$A$3:$CA$3,0),0)</f>
        <v>5.5141666666666538</v>
      </c>
      <c r="BP410" s="32">
        <f>VLOOKUP($A410,'Annual_Prices-Nominal'!$A:$CA,MATCH(BP$3,'Annual_Prices-Nominal'!$A$3:$CA$3,0),0)</f>
        <v>5.5141666666666538</v>
      </c>
      <c r="BQ410" s="32">
        <f>VLOOKUP($A410,'Annual_Prices-Nominal'!$A:$CA,MATCH(BQ$3,'Annual_Prices-Nominal'!$A$3:$CA$3,0),0)</f>
        <v>18.420833333333235</v>
      </c>
      <c r="BR410" s="32">
        <f>VLOOKUP($A410,'Annual_Prices-Nominal'!$A:$CA,MATCH(BR$3,'Annual_Prices-Nominal'!$A$3:$CA$3,0),0)</f>
        <v>29.489166666666733</v>
      </c>
      <c r="BS410" s="32">
        <f>VLOOKUP($A410,'Annual_Prices-Nominal'!$A:$CA,MATCH(BS$3,'Annual_Prices-Nominal'!$A$3:$CA$3,0),0)</f>
        <v>27.623333333333335</v>
      </c>
      <c r="BT410" s="32">
        <f>VLOOKUP($A410,'Annual_Prices-Nominal'!$A:$CA,MATCH(BT$3,'Annual_Prices-Nominal'!$A$3:$CA$3,0),0)</f>
        <v>22.109166666666624</v>
      </c>
      <c r="BU410" s="32">
        <f>VLOOKUP($A410,'Annual_Prices-Nominal'!$A:$CA,MATCH(BU$3,'Annual_Prices-Nominal'!$A$3:$CA$3,0),0)</f>
        <v>22.109166666666624</v>
      </c>
      <c r="BV410" s="32">
        <f>VLOOKUP($A410,'Annual_Prices-Nominal'!$A:$CA,MATCH(BV$3,'Annual_Prices-Nominal'!$A$3:$CA$3,0),0)</f>
        <v>22.109166666666624</v>
      </c>
      <c r="BW410" s="32">
        <f>VLOOKUP($A410,'Annual_Prices-Nominal'!$A:$CA,MATCH(BW$3,'Annual_Prices-Nominal'!$A$3:$CA$3,0),0)</f>
        <v>23.059999999999718</v>
      </c>
      <c r="BX410" s="32">
        <f>VLOOKUP($A410,'Annual_Prices-Nominal'!$A:$CA,MATCH(BX$3,'Annual_Prices-Nominal'!$A$3:$CA$3,0),0)</f>
        <v>0</v>
      </c>
      <c r="BY410" s="32">
        <f>VLOOKUP($A410,'Annual_Prices-Nominal'!$A:$CA,MATCH(BY$3,'Annual_Prices-Nominal'!$A$3:$CA$3,0),0)</f>
        <v>5.5141666666666538</v>
      </c>
      <c r="BZ410" s="32">
        <f>VLOOKUP($A410,'Annual_Prices-Nominal'!$A:$CA,MATCH(BZ$3,'Annual_Prices-Nominal'!$A$3:$CA$3,0),0)</f>
        <v>5.5141666666666538</v>
      </c>
      <c r="CA410" s="32">
        <f>VLOOKUP($A410,'Annual_Prices-Nominal'!$A:$CA,MATCH(CA$3,'Annual_Prices-Nominal'!$A$3:$CA$3,0),0)</f>
        <v>5.5358333333333576</v>
      </c>
      <c r="CB410" s="38">
        <f>VLOOKUP($A410,'Annual_Prices-Nominal'!$A:$CA,MATCH(CB$3,'Annual_Prices-Nominal'!$A$3:$CA$3,0),0)</f>
        <v>0</v>
      </c>
      <c r="CD410" s="39">
        <f>VLOOKUP($A410,GDP!$A$8:$D$50,3,0)</f>
        <v>2.0358306188925084E-2</v>
      </c>
    </row>
    <row r="411" spans="1:82" ht="14.4" x14ac:dyDescent="0.3">
      <c r="A411" s="23">
        <f t="shared" si="65"/>
        <v>2056</v>
      </c>
      <c r="B411" s="27">
        <f t="shared" si="63"/>
        <v>57315</v>
      </c>
      <c r="C411" s="31">
        <v>59.965249999999997</v>
      </c>
      <c r="D411" s="32">
        <v>57.938989999999997</v>
      </c>
      <c r="E411" s="32">
        <v>64.395589999999999</v>
      </c>
      <c r="F411" s="32">
        <v>64.099180000000004</v>
      </c>
      <c r="G411" s="32">
        <v>66.175299999999993</v>
      </c>
      <c r="H411" s="32">
        <v>65.186189999999996</v>
      </c>
      <c r="I411" s="32">
        <v>53.2</v>
      </c>
      <c r="J411" s="32">
        <v>53.26</v>
      </c>
      <c r="K411" s="32">
        <v>53.03</v>
      </c>
      <c r="L411" s="32">
        <v>53.1</v>
      </c>
      <c r="M411" s="32">
        <v>53.43</v>
      </c>
      <c r="N411" s="32">
        <v>53.28</v>
      </c>
      <c r="P411" s="32">
        <f>VLOOKUP($A411,'Annual_Prices-Nominal'!$A$4:$X$39,MATCH('Forecast-Peak_OffPeak-Nominal'!P$3,'Annual_Prices-Nominal'!$A$3:$X$3,0),FALSE)</f>
        <v>201.852</v>
      </c>
      <c r="Q411" s="32">
        <f>VLOOKUP($A411,'Annual_Prices-Nominal'!$A$4:$X$39,MATCH('Forecast-Peak_OffPeak-Nominal'!Q$3,'Annual_Prices-Nominal'!$A$3:$X$3,0),FALSE)</f>
        <v>203.56203551226395</v>
      </c>
      <c r="R411" s="32">
        <f>VLOOKUP($A411,'Annual_Prices-Nominal'!$A$4:$X$39,MATCH('Forecast-Peak_OffPeak-Nominal'!R$3,'Annual_Prices-Nominal'!$A$3:$X$3,0),FALSE)</f>
        <v>200.01570019157279</v>
      </c>
      <c r="S411" s="32">
        <f>VLOOKUP($A411,'Annual_Prices-Nominal'!$A$4:$X$39,MATCH('Forecast-Peak_OffPeak-Nominal'!S$3,'Annual_Prices-Nominal'!$A$3:$X$3,0),FALSE)</f>
        <v>198.89329103283558</v>
      </c>
      <c r="T411" s="32">
        <f>VLOOKUP($A411,'Annual_Prices-Nominal'!$A$4:$X$39,MATCH('Forecast-Peak_OffPeak-Nominal'!T$3,'Annual_Prices-Nominal'!$A$3:$X$3,0),FALSE)</f>
        <v>77.216055972427426</v>
      </c>
      <c r="U411" s="32">
        <f>VLOOKUP($A411,'Annual_Prices-Nominal'!$A$4:$X$39,MATCH('Forecast-Peak_OffPeak-Nominal'!U$3,'Annual_Prices-Nominal'!$A$3:$X$3,0),FALSE)</f>
        <v>99.070519043011132</v>
      </c>
      <c r="V411" s="32">
        <f>VLOOKUP($A411,'Annual_Prices-Nominal'!$A$4:$X$39,MATCH('Forecast-Peak_OffPeak-Nominal'!V$3,'Annual_Prices-Nominal'!$A$3:$X$3,0),FALSE)</f>
        <v>77.321601965690988</v>
      </c>
      <c r="W411" s="32">
        <f>VLOOKUP($A411,'Annual_Prices-Nominal'!$A$4:$X$39,MATCH('Forecast-Peak_OffPeak-Nominal'!W$3,'Annual_Prices-Nominal'!$A$3:$X$3,0),FALSE)</f>
        <v>34.329003525208755</v>
      </c>
      <c r="X411" s="32">
        <f>VLOOKUP($A411,'Annual_Prices-Nominal'!$A$4:$X$39,MATCH('Forecast-Peak_OffPeak-Nominal'!X$3,'Annual_Prices-Nominal'!$A$3:$X$3,0),FALSE)</f>
        <v>29.46921067833572</v>
      </c>
      <c r="Y411" s="38">
        <f>VLOOKUP($A411,'Annual_Prices-Nominal'!$A$4:$X$39,MATCH('Forecast-Peak_OffPeak-Nominal'!Y$3,'Annual_Prices-Nominal'!$A$3:$X$3,0),FALSE)</f>
        <v>70.828031964466888</v>
      </c>
      <c r="AA411" s="31">
        <v>7.2</v>
      </c>
      <c r="AB411" s="32">
        <v>6.87</v>
      </c>
      <c r="AC411" s="32">
        <v>6.58</v>
      </c>
      <c r="AD411" s="32">
        <v>7.4</v>
      </c>
      <c r="AE411" s="32">
        <v>7.17</v>
      </c>
      <c r="AF411" s="32">
        <v>7</v>
      </c>
      <c r="AG411" s="38">
        <f t="shared" si="55"/>
        <v>0.56763317008771963</v>
      </c>
      <c r="AI411" s="32">
        <v>12.171417294452645</v>
      </c>
      <c r="AJ411" s="38">
        <v>7.7479493474170864</v>
      </c>
      <c r="AL411" s="33">
        <v>1.0493560591353241</v>
      </c>
      <c r="AM411" s="33">
        <v>1.3214407278379554</v>
      </c>
      <c r="AO411" s="34">
        <f>VLOOKUP($A411,'Annual_Prices-Nominal'!$A$4:$CH$39,MATCH('Forecast-Peak_OffPeak-Nominal'!AO$3,'Annual_Prices-Nominal'!$A$3:$CH$3,0),FALSE)</f>
        <v>2</v>
      </c>
      <c r="AP411" s="35">
        <f>VLOOKUP($A411,'Annual_Prices-Nominal'!$A$4:$CH$39,MATCH('Forecast-Peak_OffPeak-Nominal'!AP$3,'Annual_Prices-Nominal'!$A$3:$CH$3,0),FALSE)</f>
        <v>2</v>
      </c>
      <c r="AQ411" s="36">
        <f>IF(AND(MONTH($B411)&gt;=5,MONTH($B411)&lt;=9),VLOOKUP($A411,'Annual_Prices-Nominal'!$A$1:$AQ$39,MATCH('Forecast-Peak_OffPeak-Nominal'!AQ$2,'Annual_Prices-Nominal'!$A$2:$AQ$2,0),FALSE),0)</f>
        <v>0</v>
      </c>
      <c r="AR411" s="37">
        <f>IF(AND(MONTH($B411)&gt;=5,MONTH($B411)&lt;=9),VLOOKUP($A411,'Annual_Prices-Nominal'!$A$1:$AQ$39,MATCH('Forecast-Peak_OffPeak-Nominal'!AR$2,'Annual_Prices-Nominal'!$A$2:$AQ$2,0),FALSE),0)</f>
        <v>0</v>
      </c>
      <c r="AT411" s="83">
        <f>VLOOKUP($A411,'Annual_Prices-Nominal'!$A$4:$CH$39,MATCH('Forecast-Peak_OffPeak-Nominal'!AT$3,'Annual_Prices-Nominal'!$A$3:$CH$3,0),FALSE)</f>
        <v>57.68</v>
      </c>
      <c r="AU411" s="38">
        <f>VLOOKUP($A411,'Annual_Prices-Nominal'!$A$4:$CH$39,MATCH('Forecast-Peak_OffPeak-Nominal'!AU$3,'Annual_Prices-Nominal'!$A$3:$CH$3,0),FALSE)</f>
        <v>57.68</v>
      </c>
      <c r="AV411" s="38">
        <f>VLOOKUP($A411,'Annual_Prices-Nominal'!$A$4:$CH$39,MATCH('Forecast-Peak_OffPeak-Nominal'!AV$3,'Annual_Prices-Nominal'!$A$3:$CH$3,0),FALSE)</f>
        <v>0</v>
      </c>
      <c r="AX411" s="31">
        <f t="shared" si="57"/>
        <v>8.728566229985443</v>
      </c>
      <c r="AY411" s="32">
        <f t="shared" si="58"/>
        <v>9.19937</v>
      </c>
      <c r="AZ411" s="32">
        <f t="shared" si="59"/>
        <v>9.4536142857142842</v>
      </c>
      <c r="BA411" s="32">
        <f t="shared" si="60"/>
        <v>7.4198047419804745</v>
      </c>
      <c r="BB411" s="32">
        <f t="shared" si="61"/>
        <v>7.3960948396094839</v>
      </c>
      <c r="BC411" s="38">
        <f t="shared" si="62"/>
        <v>7.2202702702702695</v>
      </c>
      <c r="BE411" s="60">
        <v>336.3578764774054</v>
      </c>
      <c r="BF411" s="38">
        <v>446.85315127718593</v>
      </c>
      <c r="BH411" s="31">
        <f>VLOOKUP($A411,'Annual_Prices-Nominal'!$A:$CA,MATCH(BH$3,'Annual_Prices-Nominal'!$A$3:$CA$3,0),0)</f>
        <v>50</v>
      </c>
      <c r="BI411" s="31">
        <f>VLOOKUP($A411,'Annual_Prices-Nominal'!$A:$CA,MATCH(BI$3,'Annual_Prices-Nominal'!$A$3:$CA$3,0),0)</f>
        <v>0</v>
      </c>
      <c r="BJ411" s="32">
        <f>VLOOKUP($A411,'Annual_Prices-Nominal'!$A:$CA,MATCH(BJ$3,'Annual_Prices-Nominal'!$A$3:$CA$3,0),0)</f>
        <v>0</v>
      </c>
      <c r="BK411" s="32">
        <f>VLOOKUP($A411,'Annual_Prices-Nominal'!$A:$CA,MATCH(BK$3,'Annual_Prices-Nominal'!$A$3:$CA$3,0),0)</f>
        <v>18.420833333333235</v>
      </c>
      <c r="BL411" s="32">
        <f>VLOOKUP($A411,'Annual_Prices-Nominal'!$A:$CA,MATCH(BL$3,'Annual_Prices-Nominal'!$A$3:$CA$3,0),0)</f>
        <v>18.420833333333235</v>
      </c>
      <c r="BM411" s="32">
        <f>VLOOKUP($A411,'Annual_Prices-Nominal'!$A:$CA,MATCH(BM$3,'Annual_Prices-Nominal'!$A$3:$CA$3,0),0)</f>
        <v>5.5141666666666538</v>
      </c>
      <c r="BN411" s="32">
        <f>VLOOKUP($A411,'Annual_Prices-Nominal'!$A:$CA,MATCH(BN$3,'Annual_Prices-Nominal'!$A$3:$CA$3,0),0)</f>
        <v>5.5141666666666538</v>
      </c>
      <c r="BO411" s="32">
        <f>VLOOKUP($A411,'Annual_Prices-Nominal'!$A:$CA,MATCH(BO$3,'Annual_Prices-Nominal'!$A$3:$CA$3,0),0)</f>
        <v>5.5141666666666538</v>
      </c>
      <c r="BP411" s="32">
        <f>VLOOKUP($A411,'Annual_Prices-Nominal'!$A:$CA,MATCH(BP$3,'Annual_Prices-Nominal'!$A$3:$CA$3,0),0)</f>
        <v>5.5141666666666538</v>
      </c>
      <c r="BQ411" s="32">
        <f>VLOOKUP($A411,'Annual_Prices-Nominal'!$A:$CA,MATCH(BQ$3,'Annual_Prices-Nominal'!$A$3:$CA$3,0),0)</f>
        <v>18.420833333333235</v>
      </c>
      <c r="BR411" s="32">
        <f>VLOOKUP($A411,'Annual_Prices-Nominal'!$A:$CA,MATCH(BR$3,'Annual_Prices-Nominal'!$A$3:$CA$3,0),0)</f>
        <v>29.489166666666733</v>
      </c>
      <c r="BS411" s="32">
        <f>VLOOKUP($A411,'Annual_Prices-Nominal'!$A:$CA,MATCH(BS$3,'Annual_Prices-Nominal'!$A$3:$CA$3,0),0)</f>
        <v>27.623333333333335</v>
      </c>
      <c r="BT411" s="32">
        <f>VLOOKUP($A411,'Annual_Prices-Nominal'!$A:$CA,MATCH(BT$3,'Annual_Prices-Nominal'!$A$3:$CA$3,0),0)</f>
        <v>22.109166666666624</v>
      </c>
      <c r="BU411" s="32">
        <f>VLOOKUP($A411,'Annual_Prices-Nominal'!$A:$CA,MATCH(BU$3,'Annual_Prices-Nominal'!$A$3:$CA$3,0),0)</f>
        <v>22.109166666666624</v>
      </c>
      <c r="BV411" s="32">
        <f>VLOOKUP($A411,'Annual_Prices-Nominal'!$A:$CA,MATCH(BV$3,'Annual_Prices-Nominal'!$A$3:$CA$3,0),0)</f>
        <v>22.109166666666624</v>
      </c>
      <c r="BW411" s="32">
        <f>VLOOKUP($A411,'Annual_Prices-Nominal'!$A:$CA,MATCH(BW$3,'Annual_Prices-Nominal'!$A$3:$CA$3,0),0)</f>
        <v>23.059999999999718</v>
      </c>
      <c r="BX411" s="32">
        <f>VLOOKUP($A411,'Annual_Prices-Nominal'!$A:$CA,MATCH(BX$3,'Annual_Prices-Nominal'!$A$3:$CA$3,0),0)</f>
        <v>0</v>
      </c>
      <c r="BY411" s="32">
        <f>VLOOKUP($A411,'Annual_Prices-Nominal'!$A:$CA,MATCH(BY$3,'Annual_Prices-Nominal'!$A$3:$CA$3,0),0)</f>
        <v>5.5141666666666538</v>
      </c>
      <c r="BZ411" s="32">
        <f>VLOOKUP($A411,'Annual_Prices-Nominal'!$A:$CA,MATCH(BZ$3,'Annual_Prices-Nominal'!$A$3:$CA$3,0),0)</f>
        <v>5.5141666666666538</v>
      </c>
      <c r="CA411" s="32">
        <f>VLOOKUP($A411,'Annual_Prices-Nominal'!$A:$CA,MATCH(CA$3,'Annual_Prices-Nominal'!$A$3:$CA$3,0),0)</f>
        <v>5.5358333333333576</v>
      </c>
      <c r="CB411" s="38">
        <f>VLOOKUP($A411,'Annual_Prices-Nominal'!$A:$CA,MATCH(CB$3,'Annual_Prices-Nominal'!$A$3:$CA$3,0),0)</f>
        <v>0</v>
      </c>
      <c r="CD411" s="39">
        <f>VLOOKUP($A411,GDP!$A$8:$D$50,3,0)</f>
        <v>2.0358306188925084E-2</v>
      </c>
    </row>
    <row r="412" spans="1:82" ht="14.4" x14ac:dyDescent="0.3">
      <c r="A412" s="23">
        <f t="shared" si="65"/>
        <v>2057</v>
      </c>
      <c r="B412" s="27">
        <f t="shared" si="63"/>
        <v>57346</v>
      </c>
      <c r="C412" s="31">
        <v>63.214179999999999</v>
      </c>
      <c r="D412" s="32">
        <v>62.376300000000001</v>
      </c>
      <c r="E412" s="32">
        <v>68.294849999999997</v>
      </c>
      <c r="F412" s="32">
        <v>66.652820000000006</v>
      </c>
      <c r="G412" s="32">
        <v>70.121899999999997</v>
      </c>
      <c r="H412" s="32">
        <v>67.0989</v>
      </c>
      <c r="I412" s="32">
        <v>52.17</v>
      </c>
      <c r="J412" s="32">
        <v>52.29</v>
      </c>
      <c r="K412" s="32">
        <v>51.89</v>
      </c>
      <c r="L412" s="32">
        <v>52.16</v>
      </c>
      <c r="M412" s="32">
        <v>52.32</v>
      </c>
      <c r="N412" s="32">
        <v>52.63</v>
      </c>
      <c r="P412" s="32">
        <f>VLOOKUP($A412,'Annual_Prices-Nominal'!$A$4:$X$39,MATCH('Forecast-Peak_OffPeak-Nominal'!P$3,'Annual_Prices-Nominal'!$A$3:$X$3,0),FALSE)</f>
        <v>207.90799999999999</v>
      </c>
      <c r="Q412" s="32">
        <f>VLOOKUP($A412,'Annual_Prices-Nominal'!$A$4:$X$39,MATCH('Forecast-Peak_OffPeak-Nominal'!Q$3,'Annual_Prices-Nominal'!$A$3:$X$3,0),FALSE)</f>
        <v>209.66889657763187</v>
      </c>
      <c r="R412" s="32">
        <f>VLOOKUP($A412,'Annual_Prices-Nominal'!$A$4:$X$39,MATCH('Forecast-Peak_OffPeak-Nominal'!R$3,'Annual_Prices-Nominal'!$A$3:$X$3,0),FALSE)</f>
        <v>206.01617119731998</v>
      </c>
      <c r="S412" s="32">
        <f>VLOOKUP($A412,'Annual_Prices-Nominal'!$A$4:$X$39,MATCH('Forecast-Peak_OffPeak-Nominal'!S$3,'Annual_Prices-Nominal'!$A$3:$X$3,0),FALSE)</f>
        <v>204.86008976382064</v>
      </c>
      <c r="T412" s="32">
        <f>VLOOKUP($A412,'Annual_Prices-Nominal'!$A$4:$X$39,MATCH('Forecast-Peak_OffPeak-Nominal'!T$3,'Annual_Prices-Nominal'!$A$3:$X$3,0),FALSE)</f>
        <v>79.532537651600251</v>
      </c>
      <c r="U412" s="32">
        <f>VLOOKUP($A412,'Annual_Prices-Nominal'!$A$4:$X$39,MATCH('Forecast-Peak_OffPeak-Nominal'!U$3,'Annual_Prices-Nominal'!$A$3:$X$3,0),FALSE)</f>
        <v>102.04263461430146</v>
      </c>
      <c r="V412" s="32">
        <f>VLOOKUP($A412,'Annual_Prices-Nominal'!$A$4:$X$39,MATCH('Forecast-Peak_OffPeak-Nominal'!V$3,'Annual_Prices-Nominal'!$A$3:$X$3,0),FALSE)</f>
        <v>79.641250024661716</v>
      </c>
      <c r="W412" s="32">
        <f>VLOOKUP($A412,'Annual_Prices-Nominal'!$A$4:$X$39,MATCH('Forecast-Peak_OffPeak-Nominal'!W$3,'Annual_Prices-Nominal'!$A$3:$X$3,0),FALSE)</f>
        <v>35.358873630965022</v>
      </c>
      <c r="X412" s="32">
        <f>VLOOKUP($A412,'Annual_Prices-Nominal'!$A$4:$X$39,MATCH('Forecast-Peak_OffPeak-Nominal'!X$3,'Annual_Prices-Nominal'!$A$3:$X$3,0),FALSE)</f>
        <v>30.353286998685792</v>
      </c>
      <c r="Y412" s="38">
        <f>VLOOKUP($A412,'Annual_Prices-Nominal'!$A$4:$X$39,MATCH('Forecast-Peak_OffPeak-Nominal'!Y$3,'Annual_Prices-Nominal'!$A$3:$X$3,0),FALSE)</f>
        <v>72.952872923400903</v>
      </c>
      <c r="AA412" s="31">
        <v>7.05</v>
      </c>
      <c r="AB412" s="32">
        <v>6.65</v>
      </c>
      <c r="AC412" s="32">
        <v>6.33</v>
      </c>
      <c r="AD412" s="32">
        <v>7.18</v>
      </c>
      <c r="AE412" s="32">
        <v>7.03</v>
      </c>
      <c r="AF412" s="32">
        <v>6.89</v>
      </c>
      <c r="AG412" s="38">
        <f t="shared" si="55"/>
        <v>0.57763317008771964</v>
      </c>
      <c r="AI412" s="32">
        <v>12.007743293302848</v>
      </c>
      <c r="AJ412" s="38">
        <v>7.5994914752995468</v>
      </c>
      <c r="AL412" s="33">
        <v>1.0964448632959849</v>
      </c>
      <c r="AM412" s="33">
        <v>1.3725732640266082</v>
      </c>
      <c r="AO412" s="34">
        <f>VLOOKUP($A412,'Annual_Prices-Nominal'!$A$4:$CH$39,MATCH('Forecast-Peak_OffPeak-Nominal'!AO$3,'Annual_Prices-Nominal'!$A$3:$CH$3,0),FALSE)</f>
        <v>2</v>
      </c>
      <c r="AP412" s="35">
        <f>VLOOKUP($A412,'Annual_Prices-Nominal'!$A$4:$CH$39,MATCH('Forecast-Peak_OffPeak-Nominal'!AP$3,'Annual_Prices-Nominal'!$A$3:$CH$3,0),FALSE)</f>
        <v>2</v>
      </c>
      <c r="AQ412" s="36">
        <f>IF(AND(MONTH($B412)&gt;=5,MONTH($B412)&lt;=9),VLOOKUP($A412,'Annual_Prices-Nominal'!$A$1:$AQ$39,MATCH('Forecast-Peak_OffPeak-Nominal'!AQ$2,'Annual_Prices-Nominal'!$A$2:$AQ$2,0),FALSE),0)</f>
        <v>0</v>
      </c>
      <c r="AR412" s="37">
        <f>IF(AND(MONTH($B412)&gt;=5,MONTH($B412)&lt;=9),VLOOKUP($A412,'Annual_Prices-Nominal'!$A$1:$AQ$39,MATCH('Forecast-Peak_OffPeak-Nominal'!AR$2,'Annual_Prices-Nominal'!$A$2:$AQ$2,0),FALSE),0)</f>
        <v>0</v>
      </c>
      <c r="AT412" s="83">
        <f>VLOOKUP($A412,'Annual_Prices-Nominal'!$A$4:$CH$39,MATCH('Forecast-Peak_OffPeak-Nominal'!AT$3,'Annual_Prices-Nominal'!$A$3:$CH$3,0),FALSE)</f>
        <v>60.21</v>
      </c>
      <c r="AU412" s="38">
        <f>VLOOKUP($A412,'Annual_Prices-Nominal'!$A$4:$CH$39,MATCH('Forecast-Peak_OffPeak-Nominal'!AU$3,'Annual_Prices-Nominal'!$A$3:$CH$3,0),FALSE)</f>
        <v>60.21</v>
      </c>
      <c r="AV412" s="38">
        <f>VLOOKUP($A412,'Annual_Prices-Nominal'!$A$4:$CH$39,MATCH('Forecast-Peak_OffPeak-Nominal'!AV$3,'Annual_Prices-Nominal'!$A$3:$CH$3,0),FALSE)</f>
        <v>0</v>
      </c>
      <c r="AX412" s="31">
        <f t="shared" si="57"/>
        <v>9.5058917293233076</v>
      </c>
      <c r="AY412" s="32">
        <f t="shared" si="58"/>
        <v>9.912169811320755</v>
      </c>
      <c r="AZ412" s="32">
        <f t="shared" si="59"/>
        <v>10.177343976777939</v>
      </c>
      <c r="BA412" s="32">
        <f t="shared" si="60"/>
        <v>7.4210526315789478</v>
      </c>
      <c r="BB412" s="32">
        <f t="shared" si="61"/>
        <v>7.3812233285917497</v>
      </c>
      <c r="BC412" s="38">
        <f t="shared" si="62"/>
        <v>7.2869080779944291</v>
      </c>
      <c r="BE412" s="60">
        <v>343.0689274845364</v>
      </c>
      <c r="BF412" s="38">
        <v>455.76881670570117</v>
      </c>
      <c r="BH412" s="31">
        <f>VLOOKUP($A412,'Annual_Prices-Nominal'!$A:$CA,MATCH(BH$3,'Annual_Prices-Nominal'!$A$3:$CA$3,0),0)</f>
        <v>51</v>
      </c>
      <c r="BI412" s="31">
        <f>VLOOKUP($A412,'Annual_Prices-Nominal'!$A:$CA,MATCH(BI$3,'Annual_Prices-Nominal'!$A$3:$CA$3,0),0)</f>
        <v>0</v>
      </c>
      <c r="BJ412" s="32">
        <f>VLOOKUP($A412,'Annual_Prices-Nominal'!$A:$CA,MATCH(BJ$3,'Annual_Prices-Nominal'!$A$3:$CA$3,0),0)</f>
        <v>0</v>
      </c>
      <c r="BK412" s="32">
        <f>VLOOKUP($A412,'Annual_Prices-Nominal'!$A:$CA,MATCH(BK$3,'Annual_Prices-Nominal'!$A$3:$CA$3,0),0)</f>
        <v>18.691666666666606</v>
      </c>
      <c r="BL412" s="32">
        <f>VLOOKUP($A412,'Annual_Prices-Nominal'!$A:$CA,MATCH(BL$3,'Annual_Prices-Nominal'!$A$3:$CA$3,0),0)</f>
        <v>18.691666666666606</v>
      </c>
      <c r="BM412" s="32">
        <f>VLOOKUP($A412,'Annual_Prices-Nominal'!$A:$CA,MATCH(BM$3,'Annual_Prices-Nominal'!$A$3:$CA$3,0),0)</f>
        <v>5.5947619047618957</v>
      </c>
      <c r="BN412" s="32">
        <f>VLOOKUP($A412,'Annual_Prices-Nominal'!$A:$CA,MATCH(BN$3,'Annual_Prices-Nominal'!$A$3:$CA$3,0),0)</f>
        <v>5.5947619047618957</v>
      </c>
      <c r="BO412" s="32">
        <f>VLOOKUP($A412,'Annual_Prices-Nominal'!$A:$CA,MATCH(BO$3,'Annual_Prices-Nominal'!$A$3:$CA$3,0),0)</f>
        <v>5.5947619047618957</v>
      </c>
      <c r="BP412" s="32">
        <f>VLOOKUP($A412,'Annual_Prices-Nominal'!$A:$CA,MATCH(BP$3,'Annual_Prices-Nominal'!$A$3:$CA$3,0),0)</f>
        <v>5.5947619047618957</v>
      </c>
      <c r="BQ412" s="32">
        <f>VLOOKUP($A412,'Annual_Prices-Nominal'!$A:$CA,MATCH(BQ$3,'Annual_Prices-Nominal'!$A$3:$CA$3,0),0)</f>
        <v>18.691666666666606</v>
      </c>
      <c r="BR412" s="32">
        <f>VLOOKUP($A412,'Annual_Prices-Nominal'!$A:$CA,MATCH(BR$3,'Annual_Prices-Nominal'!$A$3:$CA$3,0),0)</f>
        <v>29.923333333333403</v>
      </c>
      <c r="BS412" s="32">
        <f>VLOOKUP($A412,'Annual_Prices-Nominal'!$A:$CA,MATCH(BS$3,'Annual_Prices-Nominal'!$A$3:$CA$3,0),0)</f>
        <v>28.029166666666697</v>
      </c>
      <c r="BT412" s="32">
        <f>VLOOKUP($A412,'Annual_Prices-Nominal'!$A:$CA,MATCH(BT$3,'Annual_Prices-Nominal'!$A$3:$CA$3,0),0)</f>
        <v>22.434404761904716</v>
      </c>
      <c r="BU412" s="32">
        <f>VLOOKUP($A412,'Annual_Prices-Nominal'!$A:$CA,MATCH(BU$3,'Annual_Prices-Nominal'!$A$3:$CA$3,0),0)</f>
        <v>22.434404761904716</v>
      </c>
      <c r="BV412" s="32">
        <f>VLOOKUP($A412,'Annual_Prices-Nominal'!$A:$CA,MATCH(BV$3,'Annual_Prices-Nominal'!$A$3:$CA$3,0),0)</f>
        <v>22.434404761904716</v>
      </c>
      <c r="BW412" s="32">
        <f>VLOOKUP($A412,'Annual_Prices-Nominal'!$A:$CA,MATCH(BW$3,'Annual_Prices-Nominal'!$A$3:$CA$3,0),0)</f>
        <v>23.574999999999818</v>
      </c>
      <c r="BX412" s="32">
        <f>VLOOKUP($A412,'Annual_Prices-Nominal'!$A:$CA,MATCH(BX$3,'Annual_Prices-Nominal'!$A$3:$CA$3,0),0)</f>
        <v>0</v>
      </c>
      <c r="BY412" s="32">
        <f>VLOOKUP($A412,'Annual_Prices-Nominal'!$A:$CA,MATCH(BY$3,'Annual_Prices-Nominal'!$A$3:$CA$3,0),0)</f>
        <v>5.5947619047618957</v>
      </c>
      <c r="BZ412" s="32">
        <f>VLOOKUP($A412,'Annual_Prices-Nominal'!$A:$CA,MATCH(BZ$3,'Annual_Prices-Nominal'!$A$3:$CA$3,0),0)</f>
        <v>5.5947619047618957</v>
      </c>
      <c r="CA412" s="32">
        <f>VLOOKUP($A412,'Annual_Prices-Nominal'!$A:$CA,MATCH(CA$3,'Annual_Prices-Nominal'!$A$3:$CA$3,0),0)</f>
        <v>5.6213655595238379</v>
      </c>
      <c r="CB412" s="38">
        <f>VLOOKUP($A412,'Annual_Prices-Nominal'!$A:$CA,MATCH(CB$3,'Annual_Prices-Nominal'!$A$3:$CA$3,0),0)</f>
        <v>0</v>
      </c>
      <c r="CD412" s="39">
        <f>VLOOKUP($A412,GDP!$A$8:$D$50,3,0)</f>
        <v>1.9952114924181964E-2</v>
      </c>
    </row>
    <row r="413" spans="1:82" ht="14.4" x14ac:dyDescent="0.3">
      <c r="A413" s="23">
        <f t="shared" si="65"/>
        <v>2057</v>
      </c>
      <c r="B413" s="27">
        <f t="shared" si="63"/>
        <v>57377</v>
      </c>
      <c r="C413" s="31">
        <v>56.101669999999999</v>
      </c>
      <c r="D413" s="32">
        <v>55.556269999999998</v>
      </c>
      <c r="E413" s="32">
        <v>62.098559999999999</v>
      </c>
      <c r="F413" s="32">
        <v>60.233400000000003</v>
      </c>
      <c r="G413" s="32">
        <v>64.042050000000003</v>
      </c>
      <c r="H413" s="32">
        <v>60.245249999999999</v>
      </c>
      <c r="I413" s="32">
        <v>51.24</v>
      </c>
      <c r="J413" s="32">
        <v>51.39</v>
      </c>
      <c r="K413" s="32">
        <v>50.43</v>
      </c>
      <c r="L413" s="32">
        <v>51.31</v>
      </c>
      <c r="M413" s="32">
        <v>51.67</v>
      </c>
      <c r="N413" s="32">
        <v>51.39</v>
      </c>
      <c r="P413" s="32">
        <f>VLOOKUP($A413,'Annual_Prices-Nominal'!$A$4:$X$39,MATCH('Forecast-Peak_OffPeak-Nominal'!P$3,'Annual_Prices-Nominal'!$A$3:$X$3,0),FALSE)</f>
        <v>207.90799999999999</v>
      </c>
      <c r="Q413" s="32">
        <f>VLOOKUP($A413,'Annual_Prices-Nominal'!$A$4:$X$39,MATCH('Forecast-Peak_OffPeak-Nominal'!Q$3,'Annual_Prices-Nominal'!$A$3:$X$3,0),FALSE)</f>
        <v>209.66889657763187</v>
      </c>
      <c r="R413" s="32">
        <f>VLOOKUP($A413,'Annual_Prices-Nominal'!$A$4:$X$39,MATCH('Forecast-Peak_OffPeak-Nominal'!R$3,'Annual_Prices-Nominal'!$A$3:$X$3,0),FALSE)</f>
        <v>206.01617119731998</v>
      </c>
      <c r="S413" s="32">
        <f>VLOOKUP($A413,'Annual_Prices-Nominal'!$A$4:$X$39,MATCH('Forecast-Peak_OffPeak-Nominal'!S$3,'Annual_Prices-Nominal'!$A$3:$X$3,0),FALSE)</f>
        <v>204.86008976382064</v>
      </c>
      <c r="T413" s="32">
        <f>VLOOKUP($A413,'Annual_Prices-Nominal'!$A$4:$X$39,MATCH('Forecast-Peak_OffPeak-Nominal'!T$3,'Annual_Prices-Nominal'!$A$3:$X$3,0),FALSE)</f>
        <v>79.532537651600251</v>
      </c>
      <c r="U413" s="32">
        <f>VLOOKUP($A413,'Annual_Prices-Nominal'!$A$4:$X$39,MATCH('Forecast-Peak_OffPeak-Nominal'!U$3,'Annual_Prices-Nominal'!$A$3:$X$3,0),FALSE)</f>
        <v>102.04263461430146</v>
      </c>
      <c r="V413" s="32">
        <f>VLOOKUP($A413,'Annual_Prices-Nominal'!$A$4:$X$39,MATCH('Forecast-Peak_OffPeak-Nominal'!V$3,'Annual_Prices-Nominal'!$A$3:$X$3,0),FALSE)</f>
        <v>79.641250024661716</v>
      </c>
      <c r="W413" s="32">
        <f>VLOOKUP($A413,'Annual_Prices-Nominal'!$A$4:$X$39,MATCH('Forecast-Peak_OffPeak-Nominal'!W$3,'Annual_Prices-Nominal'!$A$3:$X$3,0),FALSE)</f>
        <v>35.358873630965022</v>
      </c>
      <c r="X413" s="32">
        <f>VLOOKUP($A413,'Annual_Prices-Nominal'!$A$4:$X$39,MATCH('Forecast-Peak_OffPeak-Nominal'!X$3,'Annual_Prices-Nominal'!$A$3:$X$3,0),FALSE)</f>
        <v>30.353286998685792</v>
      </c>
      <c r="Y413" s="38">
        <f>VLOOKUP($A413,'Annual_Prices-Nominal'!$A$4:$X$39,MATCH('Forecast-Peak_OffPeak-Nominal'!Y$3,'Annual_Prices-Nominal'!$A$3:$X$3,0),FALSE)</f>
        <v>72.952872923400903</v>
      </c>
      <c r="AA413" s="31">
        <v>6.89</v>
      </c>
      <c r="AB413" s="32">
        <v>6.51</v>
      </c>
      <c r="AC413" s="32">
        <v>6.49</v>
      </c>
      <c r="AD413" s="32">
        <v>7.04</v>
      </c>
      <c r="AE413" s="32">
        <v>6.85</v>
      </c>
      <c r="AF413" s="32">
        <v>6.72</v>
      </c>
      <c r="AG413" s="38">
        <f t="shared" si="55"/>
        <v>0.57763317008771964</v>
      </c>
      <c r="AI413" s="32">
        <v>11.839504632571206</v>
      </c>
      <c r="AJ413" s="38">
        <v>7.4312528145679062</v>
      </c>
      <c r="AL413" s="33">
        <v>1.1012300031058275</v>
      </c>
      <c r="AM413" s="33">
        <v>1.377358403836451</v>
      </c>
      <c r="AO413" s="34">
        <f>VLOOKUP($A413,'Annual_Prices-Nominal'!$A$4:$CH$39,MATCH('Forecast-Peak_OffPeak-Nominal'!AO$3,'Annual_Prices-Nominal'!$A$3:$CH$3,0),FALSE)</f>
        <v>2</v>
      </c>
      <c r="AP413" s="35">
        <f>VLOOKUP($A413,'Annual_Prices-Nominal'!$A$4:$CH$39,MATCH('Forecast-Peak_OffPeak-Nominal'!AP$3,'Annual_Prices-Nominal'!$A$3:$CH$3,0),FALSE)</f>
        <v>2</v>
      </c>
      <c r="AQ413" s="36">
        <f>IF(AND(MONTH($B413)&gt;=5,MONTH($B413)&lt;=9),VLOOKUP($A413,'Annual_Prices-Nominal'!$A$1:$AQ$39,MATCH('Forecast-Peak_OffPeak-Nominal'!AQ$2,'Annual_Prices-Nominal'!$A$2:$AQ$2,0),FALSE),0)</f>
        <v>0</v>
      </c>
      <c r="AR413" s="37">
        <f>IF(AND(MONTH($B413)&gt;=5,MONTH($B413)&lt;=9),VLOOKUP($A413,'Annual_Prices-Nominal'!$A$1:$AQ$39,MATCH('Forecast-Peak_OffPeak-Nominal'!AR$2,'Annual_Prices-Nominal'!$A$2:$AQ$2,0),FALSE),0)</f>
        <v>0</v>
      </c>
      <c r="AT413" s="83">
        <f>VLOOKUP($A413,'Annual_Prices-Nominal'!$A$4:$CH$39,MATCH('Forecast-Peak_OffPeak-Nominal'!AT$3,'Annual_Prices-Nominal'!$A$3:$CH$3,0),FALSE)</f>
        <v>60.21</v>
      </c>
      <c r="AU413" s="38">
        <f>VLOOKUP($A413,'Annual_Prices-Nominal'!$A$4:$CH$39,MATCH('Forecast-Peak_OffPeak-Nominal'!AU$3,'Annual_Prices-Nominal'!$A$3:$CH$3,0),FALSE)</f>
        <v>60.21</v>
      </c>
      <c r="AV413" s="38">
        <f>VLOOKUP($A413,'Annual_Prices-Nominal'!$A$4:$CH$39,MATCH('Forecast-Peak_OffPeak-Nominal'!AV$3,'Annual_Prices-Nominal'!$A$3:$CH$3,0),FALSE)</f>
        <v>0</v>
      </c>
      <c r="AX413" s="31">
        <f t="shared" si="57"/>
        <v>8.6177680491551456</v>
      </c>
      <c r="AY413" s="32">
        <f t="shared" si="58"/>
        <v>9.2408571428571431</v>
      </c>
      <c r="AZ413" s="32">
        <f t="shared" si="59"/>
        <v>9.5300669642857159</v>
      </c>
      <c r="BA413" s="32">
        <f t="shared" si="60"/>
        <v>7.4802919708029201</v>
      </c>
      <c r="BB413" s="32">
        <f t="shared" si="61"/>
        <v>7.3620437956204379</v>
      </c>
      <c r="BC413" s="38">
        <f t="shared" si="62"/>
        <v>7.3394886363636367</v>
      </c>
      <c r="BE413" s="60">
        <v>343.0689274845364</v>
      </c>
      <c r="BF413" s="38">
        <v>455.76881670570117</v>
      </c>
      <c r="BH413" s="31">
        <f>VLOOKUP($A413,'Annual_Prices-Nominal'!$A:$CA,MATCH(BH$3,'Annual_Prices-Nominal'!$A$3:$CA$3,0),0)</f>
        <v>51</v>
      </c>
      <c r="BI413" s="31">
        <f>VLOOKUP($A413,'Annual_Prices-Nominal'!$A:$CA,MATCH(BI$3,'Annual_Prices-Nominal'!$A$3:$CA$3,0),0)</f>
        <v>0</v>
      </c>
      <c r="BJ413" s="32">
        <f>VLOOKUP($A413,'Annual_Prices-Nominal'!$A:$CA,MATCH(BJ$3,'Annual_Prices-Nominal'!$A$3:$CA$3,0),0)</f>
        <v>0</v>
      </c>
      <c r="BK413" s="32">
        <f>VLOOKUP($A413,'Annual_Prices-Nominal'!$A:$CA,MATCH(BK$3,'Annual_Prices-Nominal'!$A$3:$CA$3,0),0)</f>
        <v>18.691666666666606</v>
      </c>
      <c r="BL413" s="32">
        <f>VLOOKUP($A413,'Annual_Prices-Nominal'!$A:$CA,MATCH(BL$3,'Annual_Prices-Nominal'!$A$3:$CA$3,0),0)</f>
        <v>18.691666666666606</v>
      </c>
      <c r="BM413" s="32">
        <f>VLOOKUP($A413,'Annual_Prices-Nominal'!$A:$CA,MATCH(BM$3,'Annual_Prices-Nominal'!$A$3:$CA$3,0),0)</f>
        <v>5.5947619047618957</v>
      </c>
      <c r="BN413" s="32">
        <f>VLOOKUP($A413,'Annual_Prices-Nominal'!$A:$CA,MATCH(BN$3,'Annual_Prices-Nominal'!$A$3:$CA$3,0),0)</f>
        <v>5.5947619047618957</v>
      </c>
      <c r="BO413" s="32">
        <f>VLOOKUP($A413,'Annual_Prices-Nominal'!$A:$CA,MATCH(BO$3,'Annual_Prices-Nominal'!$A$3:$CA$3,0),0)</f>
        <v>5.5947619047618957</v>
      </c>
      <c r="BP413" s="32">
        <f>VLOOKUP($A413,'Annual_Prices-Nominal'!$A:$CA,MATCH(BP$3,'Annual_Prices-Nominal'!$A$3:$CA$3,0),0)</f>
        <v>5.5947619047618957</v>
      </c>
      <c r="BQ413" s="32">
        <f>VLOOKUP($A413,'Annual_Prices-Nominal'!$A:$CA,MATCH(BQ$3,'Annual_Prices-Nominal'!$A$3:$CA$3,0),0)</f>
        <v>18.691666666666606</v>
      </c>
      <c r="BR413" s="32">
        <f>VLOOKUP($A413,'Annual_Prices-Nominal'!$A:$CA,MATCH(BR$3,'Annual_Prices-Nominal'!$A$3:$CA$3,0),0)</f>
        <v>29.923333333333403</v>
      </c>
      <c r="BS413" s="32">
        <f>VLOOKUP($A413,'Annual_Prices-Nominal'!$A:$CA,MATCH(BS$3,'Annual_Prices-Nominal'!$A$3:$CA$3,0),0)</f>
        <v>28.029166666666697</v>
      </c>
      <c r="BT413" s="32">
        <f>VLOOKUP($A413,'Annual_Prices-Nominal'!$A:$CA,MATCH(BT$3,'Annual_Prices-Nominal'!$A$3:$CA$3,0),0)</f>
        <v>22.434404761904716</v>
      </c>
      <c r="BU413" s="32">
        <f>VLOOKUP($A413,'Annual_Prices-Nominal'!$A:$CA,MATCH(BU$3,'Annual_Prices-Nominal'!$A$3:$CA$3,0),0)</f>
        <v>22.434404761904716</v>
      </c>
      <c r="BV413" s="32">
        <f>VLOOKUP($A413,'Annual_Prices-Nominal'!$A:$CA,MATCH(BV$3,'Annual_Prices-Nominal'!$A$3:$CA$3,0),0)</f>
        <v>22.434404761904716</v>
      </c>
      <c r="BW413" s="32">
        <f>VLOOKUP($A413,'Annual_Prices-Nominal'!$A:$CA,MATCH(BW$3,'Annual_Prices-Nominal'!$A$3:$CA$3,0),0)</f>
        <v>23.574999999999818</v>
      </c>
      <c r="BX413" s="32">
        <f>VLOOKUP($A413,'Annual_Prices-Nominal'!$A:$CA,MATCH(BX$3,'Annual_Prices-Nominal'!$A$3:$CA$3,0),0)</f>
        <v>0</v>
      </c>
      <c r="BY413" s="32">
        <f>VLOOKUP($A413,'Annual_Prices-Nominal'!$A:$CA,MATCH(BY$3,'Annual_Prices-Nominal'!$A$3:$CA$3,0),0)</f>
        <v>5.5947619047618957</v>
      </c>
      <c r="BZ413" s="32">
        <f>VLOOKUP($A413,'Annual_Prices-Nominal'!$A:$CA,MATCH(BZ$3,'Annual_Prices-Nominal'!$A$3:$CA$3,0),0)</f>
        <v>5.5947619047618957</v>
      </c>
      <c r="CA413" s="32">
        <f>VLOOKUP($A413,'Annual_Prices-Nominal'!$A:$CA,MATCH(CA$3,'Annual_Prices-Nominal'!$A$3:$CA$3,0),0)</f>
        <v>5.6213655595238379</v>
      </c>
      <c r="CB413" s="38">
        <f>VLOOKUP($A413,'Annual_Prices-Nominal'!$A:$CA,MATCH(CB$3,'Annual_Prices-Nominal'!$A$3:$CA$3,0),0)</f>
        <v>0</v>
      </c>
      <c r="CD413" s="39">
        <f>VLOOKUP($A413,GDP!$A$8:$D$50,3,0)</f>
        <v>1.9952114924181964E-2</v>
      </c>
    </row>
    <row r="414" spans="1:82" ht="14.4" x14ac:dyDescent="0.3">
      <c r="A414" s="23">
        <f t="shared" si="65"/>
        <v>2057</v>
      </c>
      <c r="B414" s="27">
        <f t="shared" si="63"/>
        <v>57405</v>
      </c>
      <c r="C414" s="31">
        <v>45.294049999999999</v>
      </c>
      <c r="D414" s="32">
        <v>45.312069999999999</v>
      </c>
      <c r="E414" s="32">
        <v>54.293489999999998</v>
      </c>
      <c r="F414" s="32">
        <v>53.422710000000002</v>
      </c>
      <c r="G414" s="32">
        <v>55.356450000000002</v>
      </c>
      <c r="H414" s="32">
        <v>53.246720000000003</v>
      </c>
      <c r="I414" s="32">
        <v>51.12</v>
      </c>
      <c r="J414" s="32">
        <v>51.47</v>
      </c>
      <c r="K414" s="32">
        <v>50.55</v>
      </c>
      <c r="L414" s="32">
        <v>51.72</v>
      </c>
      <c r="M414" s="32">
        <v>51.03</v>
      </c>
      <c r="N414" s="32">
        <v>51.9</v>
      </c>
      <c r="P414" s="32">
        <f>VLOOKUP($A414,'Annual_Prices-Nominal'!$A$4:$X$39,MATCH('Forecast-Peak_OffPeak-Nominal'!P$3,'Annual_Prices-Nominal'!$A$3:$X$3,0),FALSE)</f>
        <v>207.90799999999999</v>
      </c>
      <c r="Q414" s="32">
        <f>VLOOKUP($A414,'Annual_Prices-Nominal'!$A$4:$X$39,MATCH('Forecast-Peak_OffPeak-Nominal'!Q$3,'Annual_Prices-Nominal'!$A$3:$X$3,0),FALSE)</f>
        <v>209.66889657763187</v>
      </c>
      <c r="R414" s="32">
        <f>VLOOKUP($A414,'Annual_Prices-Nominal'!$A$4:$X$39,MATCH('Forecast-Peak_OffPeak-Nominal'!R$3,'Annual_Prices-Nominal'!$A$3:$X$3,0),FALSE)</f>
        <v>206.01617119731998</v>
      </c>
      <c r="S414" s="32">
        <f>VLOOKUP($A414,'Annual_Prices-Nominal'!$A$4:$X$39,MATCH('Forecast-Peak_OffPeak-Nominal'!S$3,'Annual_Prices-Nominal'!$A$3:$X$3,0),FALSE)</f>
        <v>204.86008976382064</v>
      </c>
      <c r="T414" s="32">
        <f>VLOOKUP($A414,'Annual_Prices-Nominal'!$A$4:$X$39,MATCH('Forecast-Peak_OffPeak-Nominal'!T$3,'Annual_Prices-Nominal'!$A$3:$X$3,0),FALSE)</f>
        <v>79.532537651600251</v>
      </c>
      <c r="U414" s="32">
        <f>VLOOKUP($A414,'Annual_Prices-Nominal'!$A$4:$X$39,MATCH('Forecast-Peak_OffPeak-Nominal'!U$3,'Annual_Prices-Nominal'!$A$3:$X$3,0),FALSE)</f>
        <v>102.04263461430146</v>
      </c>
      <c r="V414" s="32">
        <f>VLOOKUP($A414,'Annual_Prices-Nominal'!$A$4:$X$39,MATCH('Forecast-Peak_OffPeak-Nominal'!V$3,'Annual_Prices-Nominal'!$A$3:$X$3,0),FALSE)</f>
        <v>79.641250024661716</v>
      </c>
      <c r="W414" s="32">
        <f>VLOOKUP($A414,'Annual_Prices-Nominal'!$A$4:$X$39,MATCH('Forecast-Peak_OffPeak-Nominal'!W$3,'Annual_Prices-Nominal'!$A$3:$X$3,0),FALSE)</f>
        <v>35.358873630965022</v>
      </c>
      <c r="X414" s="32">
        <f>VLOOKUP($A414,'Annual_Prices-Nominal'!$A$4:$X$39,MATCH('Forecast-Peak_OffPeak-Nominal'!X$3,'Annual_Prices-Nominal'!$A$3:$X$3,0),FALSE)</f>
        <v>30.353286998685792</v>
      </c>
      <c r="Y414" s="38">
        <f>VLOOKUP($A414,'Annual_Prices-Nominal'!$A$4:$X$39,MATCH('Forecast-Peak_OffPeak-Nominal'!Y$3,'Annual_Prices-Nominal'!$A$3:$X$3,0),FALSE)</f>
        <v>72.952872923400903</v>
      </c>
      <c r="AA414" s="31">
        <v>6.95</v>
      </c>
      <c r="AB414" s="32">
        <v>6.42</v>
      </c>
      <c r="AC414" s="32">
        <v>5.33</v>
      </c>
      <c r="AD414" s="32">
        <v>6.95</v>
      </c>
      <c r="AE414" s="32">
        <v>6.93</v>
      </c>
      <c r="AF414" s="32">
        <v>6.73</v>
      </c>
      <c r="AG414" s="38">
        <f t="shared" si="55"/>
        <v>0.57763317008771964</v>
      </c>
      <c r="AI414" s="32">
        <v>11.903756350438808</v>
      </c>
      <c r="AJ414" s="38">
        <v>7.4955045324355067</v>
      </c>
      <c r="AL414" s="33">
        <v>1.0992714869730928</v>
      </c>
      <c r="AM414" s="33">
        <v>1.3753998877037161</v>
      </c>
      <c r="AO414" s="34">
        <f>VLOOKUP($A414,'Annual_Prices-Nominal'!$A$4:$CH$39,MATCH('Forecast-Peak_OffPeak-Nominal'!AO$3,'Annual_Prices-Nominal'!$A$3:$CH$3,0),FALSE)</f>
        <v>2</v>
      </c>
      <c r="AP414" s="35">
        <f>VLOOKUP($A414,'Annual_Prices-Nominal'!$A$4:$CH$39,MATCH('Forecast-Peak_OffPeak-Nominal'!AP$3,'Annual_Prices-Nominal'!$A$3:$CH$3,0),FALSE)</f>
        <v>2</v>
      </c>
      <c r="AQ414" s="36">
        <f>IF(AND(MONTH($B414)&gt;=5,MONTH($B414)&lt;=9),VLOOKUP($A414,'Annual_Prices-Nominal'!$A$1:$AQ$39,MATCH('Forecast-Peak_OffPeak-Nominal'!AQ$2,'Annual_Prices-Nominal'!$A$2:$AQ$2,0),FALSE),0)</f>
        <v>0</v>
      </c>
      <c r="AR414" s="37">
        <f>IF(AND(MONTH($B414)&gt;=5,MONTH($B414)&lt;=9),VLOOKUP($A414,'Annual_Prices-Nominal'!$A$1:$AQ$39,MATCH('Forecast-Peak_OffPeak-Nominal'!AR$2,'Annual_Prices-Nominal'!$A$2:$AQ$2,0),FALSE),0)</f>
        <v>0</v>
      </c>
      <c r="AT414" s="83">
        <f>VLOOKUP($A414,'Annual_Prices-Nominal'!$A$4:$CH$39,MATCH('Forecast-Peak_OffPeak-Nominal'!AT$3,'Annual_Prices-Nominal'!$A$3:$CH$3,0),FALSE)</f>
        <v>60.21</v>
      </c>
      <c r="AU414" s="38">
        <f>VLOOKUP($A414,'Annual_Prices-Nominal'!$A$4:$CH$39,MATCH('Forecast-Peak_OffPeak-Nominal'!AU$3,'Annual_Prices-Nominal'!$A$3:$CH$3,0),FALSE)</f>
        <v>60.21</v>
      </c>
      <c r="AV414" s="38">
        <f>VLOOKUP($A414,'Annual_Prices-Nominal'!$A$4:$CH$39,MATCH('Forecast-Peak_OffPeak-Nominal'!AV$3,'Annual_Prices-Nominal'!$A$3:$CH$3,0),FALSE)</f>
        <v>0</v>
      </c>
      <c r="AX414" s="31">
        <f t="shared" si="57"/>
        <v>7.0551479750778814</v>
      </c>
      <c r="AY414" s="32">
        <f t="shared" si="58"/>
        <v>8.0673833580980681</v>
      </c>
      <c r="AZ414" s="32">
        <f t="shared" si="59"/>
        <v>8.2253268945022295</v>
      </c>
      <c r="BA414" s="32">
        <f t="shared" si="60"/>
        <v>7.3766233766233764</v>
      </c>
      <c r="BB414" s="32">
        <f t="shared" si="61"/>
        <v>7.2943722943722946</v>
      </c>
      <c r="BC414" s="38">
        <f t="shared" si="62"/>
        <v>7.3424460431654675</v>
      </c>
      <c r="BE414" s="60">
        <v>343.0689274845364</v>
      </c>
      <c r="BF414" s="38">
        <v>455.76881670570117</v>
      </c>
      <c r="BH414" s="31">
        <f>VLOOKUP($A414,'Annual_Prices-Nominal'!$A:$CA,MATCH(BH$3,'Annual_Prices-Nominal'!$A$3:$CA$3,0),0)</f>
        <v>51</v>
      </c>
      <c r="BI414" s="31">
        <f>VLOOKUP($A414,'Annual_Prices-Nominal'!$A:$CA,MATCH(BI$3,'Annual_Prices-Nominal'!$A$3:$CA$3,0),0)</f>
        <v>0</v>
      </c>
      <c r="BJ414" s="32">
        <f>VLOOKUP($A414,'Annual_Prices-Nominal'!$A:$CA,MATCH(BJ$3,'Annual_Prices-Nominal'!$A$3:$CA$3,0),0)</f>
        <v>0</v>
      </c>
      <c r="BK414" s="32">
        <f>VLOOKUP($A414,'Annual_Prices-Nominal'!$A:$CA,MATCH(BK$3,'Annual_Prices-Nominal'!$A$3:$CA$3,0),0)</f>
        <v>18.691666666666606</v>
      </c>
      <c r="BL414" s="32">
        <f>VLOOKUP($A414,'Annual_Prices-Nominal'!$A:$CA,MATCH(BL$3,'Annual_Prices-Nominal'!$A$3:$CA$3,0),0)</f>
        <v>18.691666666666606</v>
      </c>
      <c r="BM414" s="32">
        <f>VLOOKUP($A414,'Annual_Prices-Nominal'!$A:$CA,MATCH(BM$3,'Annual_Prices-Nominal'!$A$3:$CA$3,0),0)</f>
        <v>5.5947619047618957</v>
      </c>
      <c r="BN414" s="32">
        <f>VLOOKUP($A414,'Annual_Prices-Nominal'!$A:$CA,MATCH(BN$3,'Annual_Prices-Nominal'!$A$3:$CA$3,0),0)</f>
        <v>5.5947619047618957</v>
      </c>
      <c r="BO414" s="32">
        <f>VLOOKUP($A414,'Annual_Prices-Nominal'!$A:$CA,MATCH(BO$3,'Annual_Prices-Nominal'!$A$3:$CA$3,0),0)</f>
        <v>5.5947619047618957</v>
      </c>
      <c r="BP414" s="32">
        <f>VLOOKUP($A414,'Annual_Prices-Nominal'!$A:$CA,MATCH(BP$3,'Annual_Prices-Nominal'!$A$3:$CA$3,0),0)</f>
        <v>5.5947619047618957</v>
      </c>
      <c r="BQ414" s="32">
        <f>VLOOKUP($A414,'Annual_Prices-Nominal'!$A:$CA,MATCH(BQ$3,'Annual_Prices-Nominal'!$A$3:$CA$3,0),0)</f>
        <v>18.691666666666606</v>
      </c>
      <c r="BR414" s="32">
        <f>VLOOKUP($A414,'Annual_Prices-Nominal'!$A:$CA,MATCH(BR$3,'Annual_Prices-Nominal'!$A$3:$CA$3,0),0)</f>
        <v>29.923333333333403</v>
      </c>
      <c r="BS414" s="32">
        <f>VLOOKUP($A414,'Annual_Prices-Nominal'!$A:$CA,MATCH(BS$3,'Annual_Prices-Nominal'!$A$3:$CA$3,0),0)</f>
        <v>28.029166666666697</v>
      </c>
      <c r="BT414" s="32">
        <f>VLOOKUP($A414,'Annual_Prices-Nominal'!$A:$CA,MATCH(BT$3,'Annual_Prices-Nominal'!$A$3:$CA$3,0),0)</f>
        <v>22.434404761904716</v>
      </c>
      <c r="BU414" s="32">
        <f>VLOOKUP($A414,'Annual_Prices-Nominal'!$A:$CA,MATCH(BU$3,'Annual_Prices-Nominal'!$A$3:$CA$3,0),0)</f>
        <v>22.434404761904716</v>
      </c>
      <c r="BV414" s="32">
        <f>VLOOKUP($A414,'Annual_Prices-Nominal'!$A:$CA,MATCH(BV$3,'Annual_Prices-Nominal'!$A$3:$CA$3,0),0)</f>
        <v>22.434404761904716</v>
      </c>
      <c r="BW414" s="32">
        <f>VLOOKUP($A414,'Annual_Prices-Nominal'!$A:$CA,MATCH(BW$3,'Annual_Prices-Nominal'!$A$3:$CA$3,0),0)</f>
        <v>23.574999999999818</v>
      </c>
      <c r="BX414" s="32">
        <f>VLOOKUP($A414,'Annual_Prices-Nominal'!$A:$CA,MATCH(BX$3,'Annual_Prices-Nominal'!$A$3:$CA$3,0),0)</f>
        <v>0</v>
      </c>
      <c r="BY414" s="32">
        <f>VLOOKUP($A414,'Annual_Prices-Nominal'!$A:$CA,MATCH(BY$3,'Annual_Prices-Nominal'!$A$3:$CA$3,0),0)</f>
        <v>5.5947619047618957</v>
      </c>
      <c r="BZ414" s="32">
        <f>VLOOKUP($A414,'Annual_Prices-Nominal'!$A:$CA,MATCH(BZ$3,'Annual_Prices-Nominal'!$A$3:$CA$3,0),0)</f>
        <v>5.5947619047618957</v>
      </c>
      <c r="CA414" s="32">
        <f>VLOOKUP($A414,'Annual_Prices-Nominal'!$A:$CA,MATCH(CA$3,'Annual_Prices-Nominal'!$A$3:$CA$3,0),0)</f>
        <v>5.6213655595238379</v>
      </c>
      <c r="CB414" s="38">
        <f>VLOOKUP($A414,'Annual_Prices-Nominal'!$A:$CA,MATCH(CB$3,'Annual_Prices-Nominal'!$A$3:$CA$3,0),0)</f>
        <v>0</v>
      </c>
      <c r="CD414" s="39">
        <f>VLOOKUP($A414,GDP!$A$8:$D$50,3,0)</f>
        <v>1.9952114924181964E-2</v>
      </c>
    </row>
    <row r="415" spans="1:82" ht="14.4" x14ac:dyDescent="0.3">
      <c r="A415" s="23">
        <f t="shared" si="65"/>
        <v>2057</v>
      </c>
      <c r="B415" s="27">
        <f t="shared" si="63"/>
        <v>57436</v>
      </c>
      <c r="C415" s="31">
        <v>48.686729999999997</v>
      </c>
      <c r="D415" s="32">
        <v>48.375689999999999</v>
      </c>
      <c r="E415" s="32">
        <v>51.14096</v>
      </c>
      <c r="F415" s="32">
        <v>50.695549999999997</v>
      </c>
      <c r="G415" s="32">
        <v>51.398240000000001</v>
      </c>
      <c r="H415" s="32">
        <v>50.197490000000002</v>
      </c>
      <c r="I415" s="32">
        <v>48.83</v>
      </c>
      <c r="J415" s="32">
        <v>48.43</v>
      </c>
      <c r="K415" s="32">
        <v>48.61</v>
      </c>
      <c r="L415" s="32">
        <v>48.74</v>
      </c>
      <c r="M415" s="32">
        <v>49.15</v>
      </c>
      <c r="N415" s="32">
        <v>48.67</v>
      </c>
      <c r="P415" s="32">
        <f>VLOOKUP($A415,'Annual_Prices-Nominal'!$A$4:$X$39,MATCH('Forecast-Peak_OffPeak-Nominal'!P$3,'Annual_Prices-Nominal'!$A$3:$X$3,0),FALSE)</f>
        <v>207.90799999999999</v>
      </c>
      <c r="Q415" s="32">
        <f>VLOOKUP($A415,'Annual_Prices-Nominal'!$A$4:$X$39,MATCH('Forecast-Peak_OffPeak-Nominal'!Q$3,'Annual_Prices-Nominal'!$A$3:$X$3,0),FALSE)</f>
        <v>209.66889657763187</v>
      </c>
      <c r="R415" s="32">
        <f>VLOOKUP($A415,'Annual_Prices-Nominal'!$A$4:$X$39,MATCH('Forecast-Peak_OffPeak-Nominal'!R$3,'Annual_Prices-Nominal'!$A$3:$X$3,0),FALSE)</f>
        <v>206.01617119731998</v>
      </c>
      <c r="S415" s="32">
        <f>VLOOKUP($A415,'Annual_Prices-Nominal'!$A$4:$X$39,MATCH('Forecast-Peak_OffPeak-Nominal'!S$3,'Annual_Prices-Nominal'!$A$3:$X$3,0),FALSE)</f>
        <v>204.86008976382064</v>
      </c>
      <c r="T415" s="32">
        <f>VLOOKUP($A415,'Annual_Prices-Nominal'!$A$4:$X$39,MATCH('Forecast-Peak_OffPeak-Nominal'!T$3,'Annual_Prices-Nominal'!$A$3:$X$3,0),FALSE)</f>
        <v>79.532537651600251</v>
      </c>
      <c r="U415" s="32">
        <f>VLOOKUP($A415,'Annual_Prices-Nominal'!$A$4:$X$39,MATCH('Forecast-Peak_OffPeak-Nominal'!U$3,'Annual_Prices-Nominal'!$A$3:$X$3,0),FALSE)</f>
        <v>102.04263461430146</v>
      </c>
      <c r="V415" s="32">
        <f>VLOOKUP($A415,'Annual_Prices-Nominal'!$A$4:$X$39,MATCH('Forecast-Peak_OffPeak-Nominal'!V$3,'Annual_Prices-Nominal'!$A$3:$X$3,0),FALSE)</f>
        <v>79.641250024661716</v>
      </c>
      <c r="W415" s="32">
        <f>VLOOKUP($A415,'Annual_Prices-Nominal'!$A$4:$X$39,MATCH('Forecast-Peak_OffPeak-Nominal'!W$3,'Annual_Prices-Nominal'!$A$3:$X$3,0),FALSE)</f>
        <v>35.358873630965022</v>
      </c>
      <c r="X415" s="32">
        <f>VLOOKUP($A415,'Annual_Prices-Nominal'!$A$4:$X$39,MATCH('Forecast-Peak_OffPeak-Nominal'!X$3,'Annual_Prices-Nominal'!$A$3:$X$3,0),FALSE)</f>
        <v>30.353286998685792</v>
      </c>
      <c r="Y415" s="38">
        <f>VLOOKUP($A415,'Annual_Prices-Nominal'!$A$4:$X$39,MATCH('Forecast-Peak_OffPeak-Nominal'!Y$3,'Annual_Prices-Nominal'!$A$3:$X$3,0),FALSE)</f>
        <v>72.952872923400903</v>
      </c>
      <c r="AA415" s="31">
        <v>6.44</v>
      </c>
      <c r="AB415" s="32">
        <v>5.77</v>
      </c>
      <c r="AC415" s="32">
        <v>6.11</v>
      </c>
      <c r="AD415" s="32">
        <v>6.15</v>
      </c>
      <c r="AE415" s="32">
        <v>6.43</v>
      </c>
      <c r="AF415" s="32">
        <v>5.97</v>
      </c>
      <c r="AG415" s="38">
        <f t="shared" si="55"/>
        <v>0.57763317008771964</v>
      </c>
      <c r="AI415" s="32">
        <v>11.393149014845978</v>
      </c>
      <c r="AJ415" s="38">
        <v>6.9848971968426765</v>
      </c>
      <c r="AL415" s="33">
        <v>1.0832174490212583</v>
      </c>
      <c r="AM415" s="33">
        <v>1.3593458497518818</v>
      </c>
      <c r="AO415" s="34">
        <f>VLOOKUP($A415,'Annual_Prices-Nominal'!$A$4:$CH$39,MATCH('Forecast-Peak_OffPeak-Nominal'!AO$3,'Annual_Prices-Nominal'!$A$3:$CH$3,0),FALSE)</f>
        <v>2</v>
      </c>
      <c r="AP415" s="35">
        <f>VLOOKUP($A415,'Annual_Prices-Nominal'!$A$4:$CH$39,MATCH('Forecast-Peak_OffPeak-Nominal'!AP$3,'Annual_Prices-Nominal'!$A$3:$CH$3,0),FALSE)</f>
        <v>2</v>
      </c>
      <c r="AQ415" s="36">
        <f>IF(AND(MONTH($B415)&gt;=5,MONTH($B415)&lt;=9),VLOOKUP($A415,'Annual_Prices-Nominal'!$A$1:$AQ$39,MATCH('Forecast-Peak_OffPeak-Nominal'!AQ$2,'Annual_Prices-Nominal'!$A$2:$AQ$2,0),FALSE),0)</f>
        <v>0</v>
      </c>
      <c r="AR415" s="37">
        <f>IF(AND(MONTH($B415)&gt;=5,MONTH($B415)&lt;=9),VLOOKUP($A415,'Annual_Prices-Nominal'!$A$1:$AQ$39,MATCH('Forecast-Peak_OffPeak-Nominal'!AR$2,'Annual_Prices-Nominal'!$A$2:$AQ$2,0),FALSE),0)</f>
        <v>0</v>
      </c>
      <c r="AT415" s="83">
        <f>VLOOKUP($A415,'Annual_Prices-Nominal'!$A$4:$CH$39,MATCH('Forecast-Peak_OffPeak-Nominal'!AT$3,'Annual_Prices-Nominal'!$A$3:$CH$3,0),FALSE)</f>
        <v>60.21</v>
      </c>
      <c r="AU415" s="38">
        <f>VLOOKUP($A415,'Annual_Prices-Nominal'!$A$4:$CH$39,MATCH('Forecast-Peak_OffPeak-Nominal'!AU$3,'Annual_Prices-Nominal'!$A$3:$CH$3,0),FALSE)</f>
        <v>60.21</v>
      </c>
      <c r="AV415" s="38">
        <f>VLOOKUP($A415,'Annual_Prices-Nominal'!$A$4:$CH$39,MATCH('Forecast-Peak_OffPeak-Nominal'!AV$3,'Annual_Prices-Nominal'!$A$3:$CH$3,0),FALSE)</f>
        <v>0</v>
      </c>
      <c r="AX415" s="31">
        <f t="shared" si="57"/>
        <v>8.4379081455805895</v>
      </c>
      <c r="AY415" s="32">
        <f t="shared" si="58"/>
        <v>8.5663249581239533</v>
      </c>
      <c r="AZ415" s="32">
        <f t="shared" si="59"/>
        <v>8.6094204355108879</v>
      </c>
      <c r="BA415" s="32">
        <f t="shared" si="60"/>
        <v>7.594090202177294</v>
      </c>
      <c r="BB415" s="32">
        <f t="shared" si="61"/>
        <v>7.5598755832037323</v>
      </c>
      <c r="BC415" s="38">
        <f t="shared" si="62"/>
        <v>7.9918699186991864</v>
      </c>
      <c r="BE415" s="60">
        <v>343.0689274845364</v>
      </c>
      <c r="BF415" s="38">
        <v>455.76881670570117</v>
      </c>
      <c r="BH415" s="31">
        <f>VLOOKUP($A415,'Annual_Prices-Nominal'!$A:$CA,MATCH(BH$3,'Annual_Prices-Nominal'!$A$3:$CA$3,0),0)</f>
        <v>51</v>
      </c>
      <c r="BI415" s="31">
        <f>VLOOKUP($A415,'Annual_Prices-Nominal'!$A:$CA,MATCH(BI$3,'Annual_Prices-Nominal'!$A$3:$CA$3,0),0)</f>
        <v>0</v>
      </c>
      <c r="BJ415" s="32">
        <f>VLOOKUP($A415,'Annual_Prices-Nominal'!$A:$CA,MATCH(BJ$3,'Annual_Prices-Nominal'!$A$3:$CA$3,0),0)</f>
        <v>0</v>
      </c>
      <c r="BK415" s="32">
        <f>VLOOKUP($A415,'Annual_Prices-Nominal'!$A:$CA,MATCH(BK$3,'Annual_Prices-Nominal'!$A$3:$CA$3,0),0)</f>
        <v>18.691666666666606</v>
      </c>
      <c r="BL415" s="32">
        <f>VLOOKUP($A415,'Annual_Prices-Nominal'!$A:$CA,MATCH(BL$3,'Annual_Prices-Nominal'!$A$3:$CA$3,0),0)</f>
        <v>18.691666666666606</v>
      </c>
      <c r="BM415" s="32">
        <f>VLOOKUP($A415,'Annual_Prices-Nominal'!$A:$CA,MATCH(BM$3,'Annual_Prices-Nominal'!$A$3:$CA$3,0),0)</f>
        <v>5.5947619047618957</v>
      </c>
      <c r="BN415" s="32">
        <f>VLOOKUP($A415,'Annual_Prices-Nominal'!$A:$CA,MATCH(BN$3,'Annual_Prices-Nominal'!$A$3:$CA$3,0),0)</f>
        <v>5.5947619047618957</v>
      </c>
      <c r="BO415" s="32">
        <f>VLOOKUP($A415,'Annual_Prices-Nominal'!$A:$CA,MATCH(BO$3,'Annual_Prices-Nominal'!$A$3:$CA$3,0),0)</f>
        <v>5.5947619047618957</v>
      </c>
      <c r="BP415" s="32">
        <f>VLOOKUP($A415,'Annual_Prices-Nominal'!$A:$CA,MATCH(BP$3,'Annual_Prices-Nominal'!$A$3:$CA$3,0),0)</f>
        <v>5.5947619047618957</v>
      </c>
      <c r="BQ415" s="32">
        <f>VLOOKUP($A415,'Annual_Prices-Nominal'!$A:$CA,MATCH(BQ$3,'Annual_Prices-Nominal'!$A$3:$CA$3,0),0)</f>
        <v>18.691666666666606</v>
      </c>
      <c r="BR415" s="32">
        <f>VLOOKUP($A415,'Annual_Prices-Nominal'!$A:$CA,MATCH(BR$3,'Annual_Prices-Nominal'!$A$3:$CA$3,0),0)</f>
        <v>29.923333333333403</v>
      </c>
      <c r="BS415" s="32">
        <f>VLOOKUP($A415,'Annual_Prices-Nominal'!$A:$CA,MATCH(BS$3,'Annual_Prices-Nominal'!$A$3:$CA$3,0),0)</f>
        <v>28.029166666666697</v>
      </c>
      <c r="BT415" s="32">
        <f>VLOOKUP($A415,'Annual_Prices-Nominal'!$A:$CA,MATCH(BT$3,'Annual_Prices-Nominal'!$A$3:$CA$3,0),0)</f>
        <v>22.434404761904716</v>
      </c>
      <c r="BU415" s="32">
        <f>VLOOKUP($A415,'Annual_Prices-Nominal'!$A:$CA,MATCH(BU$3,'Annual_Prices-Nominal'!$A$3:$CA$3,0),0)</f>
        <v>22.434404761904716</v>
      </c>
      <c r="BV415" s="32">
        <f>VLOOKUP($A415,'Annual_Prices-Nominal'!$A:$CA,MATCH(BV$3,'Annual_Prices-Nominal'!$A$3:$CA$3,0),0)</f>
        <v>22.434404761904716</v>
      </c>
      <c r="BW415" s="32">
        <f>VLOOKUP($A415,'Annual_Prices-Nominal'!$A:$CA,MATCH(BW$3,'Annual_Prices-Nominal'!$A$3:$CA$3,0),0)</f>
        <v>23.574999999999818</v>
      </c>
      <c r="BX415" s="32">
        <f>VLOOKUP($A415,'Annual_Prices-Nominal'!$A:$CA,MATCH(BX$3,'Annual_Prices-Nominal'!$A$3:$CA$3,0),0)</f>
        <v>0</v>
      </c>
      <c r="BY415" s="32">
        <f>VLOOKUP($A415,'Annual_Prices-Nominal'!$A:$CA,MATCH(BY$3,'Annual_Prices-Nominal'!$A$3:$CA$3,0),0)</f>
        <v>5.5947619047618957</v>
      </c>
      <c r="BZ415" s="32">
        <f>VLOOKUP($A415,'Annual_Prices-Nominal'!$A:$CA,MATCH(BZ$3,'Annual_Prices-Nominal'!$A$3:$CA$3,0),0)</f>
        <v>5.5947619047618957</v>
      </c>
      <c r="CA415" s="32">
        <f>VLOOKUP($A415,'Annual_Prices-Nominal'!$A:$CA,MATCH(CA$3,'Annual_Prices-Nominal'!$A$3:$CA$3,0),0)</f>
        <v>5.6213655595238379</v>
      </c>
      <c r="CB415" s="38">
        <f>VLOOKUP($A415,'Annual_Prices-Nominal'!$A:$CA,MATCH(CB$3,'Annual_Prices-Nominal'!$A$3:$CA$3,0),0)</f>
        <v>0</v>
      </c>
      <c r="CD415" s="39">
        <f>VLOOKUP($A415,GDP!$A$8:$D$50,3,0)</f>
        <v>1.9952114924181964E-2</v>
      </c>
    </row>
    <row r="416" spans="1:82" ht="14.4" x14ac:dyDescent="0.3">
      <c r="A416" s="23">
        <f t="shared" si="65"/>
        <v>2057</v>
      </c>
      <c r="B416" s="27">
        <f t="shared" si="63"/>
        <v>57466</v>
      </c>
      <c r="C416" s="31">
        <v>57.161839999999998</v>
      </c>
      <c r="D416" s="32">
        <v>51.93421</v>
      </c>
      <c r="E416" s="32">
        <v>66.558530000000005</v>
      </c>
      <c r="F416" s="32">
        <v>56.130110000000002</v>
      </c>
      <c r="G416" s="32">
        <v>66.915270000000007</v>
      </c>
      <c r="H416" s="32">
        <v>55.128259999999997</v>
      </c>
      <c r="I416" s="32">
        <v>50.09</v>
      </c>
      <c r="J416" s="32">
        <v>49.15</v>
      </c>
      <c r="K416" s="32">
        <v>49.88</v>
      </c>
      <c r="L416" s="32">
        <v>49.06</v>
      </c>
      <c r="M416" s="32">
        <v>50.14</v>
      </c>
      <c r="N416" s="32">
        <v>49.2</v>
      </c>
      <c r="P416" s="32">
        <f>VLOOKUP($A416,'Annual_Prices-Nominal'!$A$4:$X$39,MATCH('Forecast-Peak_OffPeak-Nominal'!P$3,'Annual_Prices-Nominal'!$A$3:$X$3,0),FALSE)</f>
        <v>207.90799999999999</v>
      </c>
      <c r="Q416" s="32">
        <f>VLOOKUP($A416,'Annual_Prices-Nominal'!$A$4:$X$39,MATCH('Forecast-Peak_OffPeak-Nominal'!Q$3,'Annual_Prices-Nominal'!$A$3:$X$3,0),FALSE)</f>
        <v>209.66889657763187</v>
      </c>
      <c r="R416" s="32">
        <f>VLOOKUP($A416,'Annual_Prices-Nominal'!$A$4:$X$39,MATCH('Forecast-Peak_OffPeak-Nominal'!R$3,'Annual_Prices-Nominal'!$A$3:$X$3,0),FALSE)</f>
        <v>206.01617119731998</v>
      </c>
      <c r="S416" s="32">
        <f>VLOOKUP($A416,'Annual_Prices-Nominal'!$A$4:$X$39,MATCH('Forecast-Peak_OffPeak-Nominal'!S$3,'Annual_Prices-Nominal'!$A$3:$X$3,0),FALSE)</f>
        <v>204.86008976382064</v>
      </c>
      <c r="T416" s="32">
        <f>VLOOKUP($A416,'Annual_Prices-Nominal'!$A$4:$X$39,MATCH('Forecast-Peak_OffPeak-Nominal'!T$3,'Annual_Prices-Nominal'!$A$3:$X$3,0),FALSE)</f>
        <v>79.532537651600251</v>
      </c>
      <c r="U416" s="32">
        <f>VLOOKUP($A416,'Annual_Prices-Nominal'!$A$4:$X$39,MATCH('Forecast-Peak_OffPeak-Nominal'!U$3,'Annual_Prices-Nominal'!$A$3:$X$3,0),FALSE)</f>
        <v>102.04263461430146</v>
      </c>
      <c r="V416" s="32">
        <f>VLOOKUP($A416,'Annual_Prices-Nominal'!$A$4:$X$39,MATCH('Forecast-Peak_OffPeak-Nominal'!V$3,'Annual_Prices-Nominal'!$A$3:$X$3,0),FALSE)</f>
        <v>79.641250024661716</v>
      </c>
      <c r="W416" s="32">
        <f>VLOOKUP($A416,'Annual_Prices-Nominal'!$A$4:$X$39,MATCH('Forecast-Peak_OffPeak-Nominal'!W$3,'Annual_Prices-Nominal'!$A$3:$X$3,0),FALSE)</f>
        <v>35.358873630965022</v>
      </c>
      <c r="X416" s="32">
        <f>VLOOKUP($A416,'Annual_Prices-Nominal'!$A$4:$X$39,MATCH('Forecast-Peak_OffPeak-Nominal'!X$3,'Annual_Prices-Nominal'!$A$3:$X$3,0),FALSE)</f>
        <v>30.353286998685792</v>
      </c>
      <c r="Y416" s="38">
        <f>VLOOKUP($A416,'Annual_Prices-Nominal'!$A$4:$X$39,MATCH('Forecast-Peak_OffPeak-Nominal'!Y$3,'Annual_Prices-Nominal'!$A$3:$X$3,0),FALSE)</f>
        <v>72.952872923400903</v>
      </c>
      <c r="AA416" s="31">
        <v>6.51</v>
      </c>
      <c r="AB416" s="32">
        <v>6.13</v>
      </c>
      <c r="AC416" s="32">
        <v>6.11</v>
      </c>
      <c r="AD416" s="32">
        <v>6.52</v>
      </c>
      <c r="AE416" s="32">
        <v>6.49</v>
      </c>
      <c r="AF416" s="32">
        <v>6.26</v>
      </c>
      <c r="AG416" s="38">
        <f t="shared" si="55"/>
        <v>0.57763317008771964</v>
      </c>
      <c r="AI416" s="32">
        <v>11.461265243847318</v>
      </c>
      <c r="AJ416" s="38">
        <v>7.0530134258440169</v>
      </c>
      <c r="AL416" s="33">
        <v>1.0700802751572631</v>
      </c>
      <c r="AM416" s="33">
        <v>1.3462086758878866</v>
      </c>
      <c r="AO416" s="34">
        <f>VLOOKUP($A416,'Annual_Prices-Nominal'!$A$4:$CH$39,MATCH('Forecast-Peak_OffPeak-Nominal'!AO$3,'Annual_Prices-Nominal'!$A$3:$CH$3,0),FALSE)</f>
        <v>2</v>
      </c>
      <c r="AP416" s="35">
        <f>VLOOKUP($A416,'Annual_Prices-Nominal'!$A$4:$CH$39,MATCH('Forecast-Peak_OffPeak-Nominal'!AP$3,'Annual_Prices-Nominal'!$A$3:$CH$3,0),FALSE)</f>
        <v>2</v>
      </c>
      <c r="AQ416" s="36">
        <f>IF(AND(MONTH($B416)&gt;=5,MONTH($B416)&lt;=9),VLOOKUP($A416,'Annual_Prices-Nominal'!$A$1:$AQ$39,MATCH('Forecast-Peak_OffPeak-Nominal'!AQ$2,'Annual_Prices-Nominal'!$A$2:$AQ$2,0),FALSE),0)</f>
        <v>365</v>
      </c>
      <c r="AR416" s="37">
        <f>IF(AND(MONTH($B416)&gt;=5,MONTH($B416)&lt;=9),VLOOKUP($A416,'Annual_Prices-Nominal'!$A$1:$AQ$39,MATCH('Forecast-Peak_OffPeak-Nominal'!AR$2,'Annual_Prices-Nominal'!$A$2:$AQ$2,0),FALSE),0)</f>
        <v>2500</v>
      </c>
      <c r="AT416" s="83">
        <f>VLOOKUP($A416,'Annual_Prices-Nominal'!$A$4:$CH$39,MATCH('Forecast-Peak_OffPeak-Nominal'!AT$3,'Annual_Prices-Nominal'!$A$3:$CH$3,0),FALSE)</f>
        <v>60.21</v>
      </c>
      <c r="AU416" s="38">
        <f>VLOOKUP($A416,'Annual_Prices-Nominal'!$A$4:$CH$39,MATCH('Forecast-Peak_OffPeak-Nominal'!AU$3,'Annual_Prices-Nominal'!$A$3:$CH$3,0),FALSE)</f>
        <v>60.21</v>
      </c>
      <c r="AV416" s="38">
        <f>VLOOKUP($A416,'Annual_Prices-Nominal'!$A$4:$CH$39,MATCH('Forecast-Peak_OffPeak-Nominal'!AV$3,'Annual_Prices-Nominal'!$A$3:$CH$3,0),FALSE)</f>
        <v>0</v>
      </c>
      <c r="AX416" s="31">
        <f t="shared" si="57"/>
        <v>9.3249331158238178</v>
      </c>
      <c r="AY416" s="32">
        <f t="shared" si="58"/>
        <v>10.632353035143771</v>
      </c>
      <c r="AZ416" s="32">
        <f t="shared" si="59"/>
        <v>10.689340255591055</v>
      </c>
      <c r="BA416" s="32">
        <f t="shared" si="60"/>
        <v>7.7180277349768875</v>
      </c>
      <c r="BB416" s="32">
        <f t="shared" si="61"/>
        <v>7.6856702619414481</v>
      </c>
      <c r="BC416" s="38">
        <f t="shared" si="62"/>
        <v>7.6901840490797548</v>
      </c>
      <c r="BE416" s="60">
        <v>343.0689274845364</v>
      </c>
      <c r="BF416" s="38">
        <v>455.76881670570117</v>
      </c>
      <c r="BH416" s="31">
        <f>VLOOKUP($A416,'Annual_Prices-Nominal'!$A:$CA,MATCH(BH$3,'Annual_Prices-Nominal'!$A$3:$CA$3,0),0)</f>
        <v>51</v>
      </c>
      <c r="BI416" s="31">
        <f>VLOOKUP($A416,'Annual_Prices-Nominal'!$A:$CA,MATCH(BI$3,'Annual_Prices-Nominal'!$A$3:$CA$3,0),0)</f>
        <v>0</v>
      </c>
      <c r="BJ416" s="32">
        <f>VLOOKUP($A416,'Annual_Prices-Nominal'!$A:$CA,MATCH(BJ$3,'Annual_Prices-Nominal'!$A$3:$CA$3,0),0)</f>
        <v>0</v>
      </c>
      <c r="BK416" s="32">
        <f>VLOOKUP($A416,'Annual_Prices-Nominal'!$A:$CA,MATCH(BK$3,'Annual_Prices-Nominal'!$A$3:$CA$3,0),0)</f>
        <v>18.691666666666606</v>
      </c>
      <c r="BL416" s="32">
        <f>VLOOKUP($A416,'Annual_Prices-Nominal'!$A:$CA,MATCH(BL$3,'Annual_Prices-Nominal'!$A$3:$CA$3,0),0)</f>
        <v>18.691666666666606</v>
      </c>
      <c r="BM416" s="32">
        <f>VLOOKUP($A416,'Annual_Prices-Nominal'!$A:$CA,MATCH(BM$3,'Annual_Prices-Nominal'!$A$3:$CA$3,0),0)</f>
        <v>5.5947619047618957</v>
      </c>
      <c r="BN416" s="32">
        <f>VLOOKUP($A416,'Annual_Prices-Nominal'!$A:$CA,MATCH(BN$3,'Annual_Prices-Nominal'!$A$3:$CA$3,0),0)</f>
        <v>5.5947619047618957</v>
      </c>
      <c r="BO416" s="32">
        <f>VLOOKUP($A416,'Annual_Prices-Nominal'!$A:$CA,MATCH(BO$3,'Annual_Prices-Nominal'!$A$3:$CA$3,0),0)</f>
        <v>5.5947619047618957</v>
      </c>
      <c r="BP416" s="32">
        <f>VLOOKUP($A416,'Annual_Prices-Nominal'!$A:$CA,MATCH(BP$3,'Annual_Prices-Nominal'!$A$3:$CA$3,0),0)</f>
        <v>5.5947619047618957</v>
      </c>
      <c r="BQ416" s="32">
        <f>VLOOKUP($A416,'Annual_Prices-Nominal'!$A:$CA,MATCH(BQ$3,'Annual_Prices-Nominal'!$A$3:$CA$3,0),0)</f>
        <v>18.691666666666606</v>
      </c>
      <c r="BR416" s="32">
        <f>VLOOKUP($A416,'Annual_Prices-Nominal'!$A:$CA,MATCH(BR$3,'Annual_Prices-Nominal'!$A$3:$CA$3,0),0)</f>
        <v>29.923333333333403</v>
      </c>
      <c r="BS416" s="32">
        <f>VLOOKUP($A416,'Annual_Prices-Nominal'!$A:$CA,MATCH(BS$3,'Annual_Prices-Nominal'!$A$3:$CA$3,0),0)</f>
        <v>28.029166666666697</v>
      </c>
      <c r="BT416" s="32">
        <f>VLOOKUP($A416,'Annual_Prices-Nominal'!$A:$CA,MATCH(BT$3,'Annual_Prices-Nominal'!$A$3:$CA$3,0),0)</f>
        <v>22.434404761904716</v>
      </c>
      <c r="BU416" s="32">
        <f>VLOOKUP($A416,'Annual_Prices-Nominal'!$A:$CA,MATCH(BU$3,'Annual_Prices-Nominal'!$A$3:$CA$3,0),0)</f>
        <v>22.434404761904716</v>
      </c>
      <c r="BV416" s="32">
        <f>VLOOKUP($A416,'Annual_Prices-Nominal'!$A:$CA,MATCH(BV$3,'Annual_Prices-Nominal'!$A$3:$CA$3,0),0)</f>
        <v>22.434404761904716</v>
      </c>
      <c r="BW416" s="32">
        <f>VLOOKUP($A416,'Annual_Prices-Nominal'!$A:$CA,MATCH(BW$3,'Annual_Prices-Nominal'!$A$3:$CA$3,0),0)</f>
        <v>23.574999999999818</v>
      </c>
      <c r="BX416" s="32">
        <f>VLOOKUP($A416,'Annual_Prices-Nominal'!$A:$CA,MATCH(BX$3,'Annual_Prices-Nominal'!$A$3:$CA$3,0),0)</f>
        <v>0</v>
      </c>
      <c r="BY416" s="32">
        <f>VLOOKUP($A416,'Annual_Prices-Nominal'!$A:$CA,MATCH(BY$3,'Annual_Prices-Nominal'!$A$3:$CA$3,0),0)</f>
        <v>5.5947619047618957</v>
      </c>
      <c r="BZ416" s="32">
        <f>VLOOKUP($A416,'Annual_Prices-Nominal'!$A:$CA,MATCH(BZ$3,'Annual_Prices-Nominal'!$A$3:$CA$3,0),0)</f>
        <v>5.5947619047618957</v>
      </c>
      <c r="CA416" s="32">
        <f>VLOOKUP($A416,'Annual_Prices-Nominal'!$A:$CA,MATCH(CA$3,'Annual_Prices-Nominal'!$A$3:$CA$3,0),0)</f>
        <v>5.6213655595238379</v>
      </c>
      <c r="CB416" s="38">
        <f>VLOOKUP($A416,'Annual_Prices-Nominal'!$A:$CA,MATCH(CB$3,'Annual_Prices-Nominal'!$A$3:$CA$3,0),0)</f>
        <v>0</v>
      </c>
      <c r="CD416" s="39">
        <f>VLOOKUP($A416,GDP!$A$8:$D$50,3,0)</f>
        <v>1.9952114924181964E-2</v>
      </c>
    </row>
    <row r="417" spans="1:82" ht="14.4" x14ac:dyDescent="0.3">
      <c r="A417" s="23">
        <f t="shared" si="65"/>
        <v>2057</v>
      </c>
      <c r="B417" s="27">
        <f t="shared" si="63"/>
        <v>57497</v>
      </c>
      <c r="C417" s="31">
        <v>61.225459999999998</v>
      </c>
      <c r="D417" s="32">
        <v>51.57105</v>
      </c>
      <c r="E417" s="32">
        <v>72.099419999999995</v>
      </c>
      <c r="F417" s="32">
        <v>60.978020000000001</v>
      </c>
      <c r="G417" s="32">
        <v>72.90025</v>
      </c>
      <c r="H417" s="32">
        <v>60.925789999999999</v>
      </c>
      <c r="I417" s="32">
        <v>50.12</v>
      </c>
      <c r="J417" s="32">
        <v>49.14</v>
      </c>
      <c r="K417" s="32">
        <v>49.7</v>
      </c>
      <c r="L417" s="32">
        <v>48.86</v>
      </c>
      <c r="M417" s="32">
        <v>49.95</v>
      </c>
      <c r="N417" s="32">
        <v>48.97</v>
      </c>
      <c r="P417" s="32">
        <f>VLOOKUP($A417,'Annual_Prices-Nominal'!$A$4:$X$39,MATCH('Forecast-Peak_OffPeak-Nominal'!P$3,'Annual_Prices-Nominal'!$A$3:$X$3,0),FALSE)</f>
        <v>207.90799999999999</v>
      </c>
      <c r="Q417" s="32">
        <f>VLOOKUP($A417,'Annual_Prices-Nominal'!$A$4:$X$39,MATCH('Forecast-Peak_OffPeak-Nominal'!Q$3,'Annual_Prices-Nominal'!$A$3:$X$3,0),FALSE)</f>
        <v>209.66889657763187</v>
      </c>
      <c r="R417" s="32">
        <f>VLOOKUP($A417,'Annual_Prices-Nominal'!$A$4:$X$39,MATCH('Forecast-Peak_OffPeak-Nominal'!R$3,'Annual_Prices-Nominal'!$A$3:$X$3,0),FALSE)</f>
        <v>206.01617119731998</v>
      </c>
      <c r="S417" s="32">
        <f>VLOOKUP($A417,'Annual_Prices-Nominal'!$A$4:$X$39,MATCH('Forecast-Peak_OffPeak-Nominal'!S$3,'Annual_Prices-Nominal'!$A$3:$X$3,0),FALSE)</f>
        <v>204.86008976382064</v>
      </c>
      <c r="T417" s="32">
        <f>VLOOKUP($A417,'Annual_Prices-Nominal'!$A$4:$X$39,MATCH('Forecast-Peak_OffPeak-Nominal'!T$3,'Annual_Prices-Nominal'!$A$3:$X$3,0),FALSE)</f>
        <v>79.532537651600251</v>
      </c>
      <c r="U417" s="32">
        <f>VLOOKUP($A417,'Annual_Prices-Nominal'!$A$4:$X$39,MATCH('Forecast-Peak_OffPeak-Nominal'!U$3,'Annual_Prices-Nominal'!$A$3:$X$3,0),FALSE)</f>
        <v>102.04263461430146</v>
      </c>
      <c r="V417" s="32">
        <f>VLOOKUP($A417,'Annual_Prices-Nominal'!$A$4:$X$39,MATCH('Forecast-Peak_OffPeak-Nominal'!V$3,'Annual_Prices-Nominal'!$A$3:$X$3,0),FALSE)</f>
        <v>79.641250024661716</v>
      </c>
      <c r="W417" s="32">
        <f>VLOOKUP($A417,'Annual_Prices-Nominal'!$A$4:$X$39,MATCH('Forecast-Peak_OffPeak-Nominal'!W$3,'Annual_Prices-Nominal'!$A$3:$X$3,0),FALSE)</f>
        <v>35.358873630965022</v>
      </c>
      <c r="X417" s="32">
        <f>VLOOKUP($A417,'Annual_Prices-Nominal'!$A$4:$X$39,MATCH('Forecast-Peak_OffPeak-Nominal'!X$3,'Annual_Prices-Nominal'!$A$3:$X$3,0),FALSE)</f>
        <v>30.353286998685792</v>
      </c>
      <c r="Y417" s="38">
        <f>VLOOKUP($A417,'Annual_Prices-Nominal'!$A$4:$X$39,MATCH('Forecast-Peak_OffPeak-Nominal'!Y$3,'Annual_Prices-Nominal'!$A$3:$X$3,0),FALSE)</f>
        <v>72.952872923400903</v>
      </c>
      <c r="AA417" s="31">
        <v>6.48</v>
      </c>
      <c r="AB417" s="32">
        <v>5.79</v>
      </c>
      <c r="AC417" s="32">
        <v>6.11</v>
      </c>
      <c r="AD417" s="32">
        <v>6.17</v>
      </c>
      <c r="AE417" s="32">
        <v>6.48</v>
      </c>
      <c r="AF417" s="32">
        <v>5.91</v>
      </c>
      <c r="AG417" s="38">
        <f t="shared" ref="AG417:AG435" si="66">+AG405+0.01</f>
        <v>0.57763317008771964</v>
      </c>
      <c r="AI417" s="32">
        <v>11.435046098556988</v>
      </c>
      <c r="AJ417" s="38">
        <v>7.0267942805536867</v>
      </c>
      <c r="AL417" s="33">
        <v>1.0756299092967199</v>
      </c>
      <c r="AM417" s="33">
        <v>1.3517583100273431</v>
      </c>
      <c r="AO417" s="34">
        <f>VLOOKUP($A417,'Annual_Prices-Nominal'!$A$4:$CH$39,MATCH('Forecast-Peak_OffPeak-Nominal'!AO$3,'Annual_Prices-Nominal'!$A$3:$CH$3,0),FALSE)</f>
        <v>2</v>
      </c>
      <c r="AP417" s="35">
        <f>VLOOKUP($A417,'Annual_Prices-Nominal'!$A$4:$CH$39,MATCH('Forecast-Peak_OffPeak-Nominal'!AP$3,'Annual_Prices-Nominal'!$A$3:$CH$3,0),FALSE)</f>
        <v>2</v>
      </c>
      <c r="AQ417" s="36">
        <f>IF(AND(MONTH($B417)&gt;=5,MONTH($B417)&lt;=9),VLOOKUP($A417,'Annual_Prices-Nominal'!$A$1:$AQ$39,MATCH('Forecast-Peak_OffPeak-Nominal'!AQ$2,'Annual_Prices-Nominal'!$A$2:$AQ$2,0),FALSE),0)</f>
        <v>365</v>
      </c>
      <c r="AR417" s="37">
        <f>IF(AND(MONTH($B417)&gt;=5,MONTH($B417)&lt;=9),VLOOKUP($A417,'Annual_Prices-Nominal'!$A$1:$AQ$39,MATCH('Forecast-Peak_OffPeak-Nominal'!AR$2,'Annual_Prices-Nominal'!$A$2:$AQ$2,0),FALSE),0)</f>
        <v>2500</v>
      </c>
      <c r="AT417" s="83">
        <f>VLOOKUP($A417,'Annual_Prices-Nominal'!$A$4:$CH$39,MATCH('Forecast-Peak_OffPeak-Nominal'!AT$3,'Annual_Prices-Nominal'!$A$3:$CH$3,0),FALSE)</f>
        <v>60.21</v>
      </c>
      <c r="AU417" s="38">
        <f>VLOOKUP($A417,'Annual_Prices-Nominal'!$A$4:$CH$39,MATCH('Forecast-Peak_OffPeak-Nominal'!AU$3,'Annual_Prices-Nominal'!$A$3:$CH$3,0),FALSE)</f>
        <v>60.21</v>
      </c>
      <c r="AV417" s="38">
        <f>VLOOKUP($A417,'Annual_Prices-Nominal'!$A$4:$CH$39,MATCH('Forecast-Peak_OffPeak-Nominal'!AV$3,'Annual_Prices-Nominal'!$A$3:$CH$3,0),FALSE)</f>
        <v>0</v>
      </c>
      <c r="AX417" s="31">
        <f t="shared" si="57"/>
        <v>10.574345423143351</v>
      </c>
      <c r="AY417" s="32">
        <f t="shared" si="58"/>
        <v>12.199563451776649</v>
      </c>
      <c r="AZ417" s="32">
        <f t="shared" si="59"/>
        <v>12.335067681895092</v>
      </c>
      <c r="BA417" s="32">
        <f t="shared" si="60"/>
        <v>7.7345679012345672</v>
      </c>
      <c r="BB417" s="32">
        <f t="shared" si="61"/>
        <v>7.6697530864197532</v>
      </c>
      <c r="BC417" s="38">
        <f t="shared" si="62"/>
        <v>8.0956239870340365</v>
      </c>
      <c r="BE417" s="60">
        <v>343.0689274845364</v>
      </c>
      <c r="BF417" s="38">
        <v>455.76881670570117</v>
      </c>
      <c r="BH417" s="31">
        <f>VLOOKUP($A417,'Annual_Prices-Nominal'!$A:$CA,MATCH(BH$3,'Annual_Prices-Nominal'!$A$3:$CA$3,0),0)</f>
        <v>51</v>
      </c>
      <c r="BI417" s="31">
        <f>VLOOKUP($A417,'Annual_Prices-Nominal'!$A:$CA,MATCH(BI$3,'Annual_Prices-Nominal'!$A$3:$CA$3,0),0)</f>
        <v>0</v>
      </c>
      <c r="BJ417" s="32">
        <f>VLOOKUP($A417,'Annual_Prices-Nominal'!$A:$CA,MATCH(BJ$3,'Annual_Prices-Nominal'!$A$3:$CA$3,0),0)</f>
        <v>0</v>
      </c>
      <c r="BK417" s="32">
        <f>VLOOKUP($A417,'Annual_Prices-Nominal'!$A:$CA,MATCH(BK$3,'Annual_Prices-Nominal'!$A$3:$CA$3,0),0)</f>
        <v>18.691666666666606</v>
      </c>
      <c r="BL417" s="32">
        <f>VLOOKUP($A417,'Annual_Prices-Nominal'!$A:$CA,MATCH(BL$3,'Annual_Prices-Nominal'!$A$3:$CA$3,0),0)</f>
        <v>18.691666666666606</v>
      </c>
      <c r="BM417" s="32">
        <f>VLOOKUP($A417,'Annual_Prices-Nominal'!$A:$CA,MATCH(BM$3,'Annual_Prices-Nominal'!$A$3:$CA$3,0),0)</f>
        <v>5.5947619047618957</v>
      </c>
      <c r="BN417" s="32">
        <f>VLOOKUP($A417,'Annual_Prices-Nominal'!$A:$CA,MATCH(BN$3,'Annual_Prices-Nominal'!$A$3:$CA$3,0),0)</f>
        <v>5.5947619047618957</v>
      </c>
      <c r="BO417" s="32">
        <f>VLOOKUP($A417,'Annual_Prices-Nominal'!$A:$CA,MATCH(BO$3,'Annual_Prices-Nominal'!$A$3:$CA$3,0),0)</f>
        <v>5.5947619047618957</v>
      </c>
      <c r="BP417" s="32">
        <f>VLOOKUP($A417,'Annual_Prices-Nominal'!$A:$CA,MATCH(BP$3,'Annual_Prices-Nominal'!$A$3:$CA$3,0),0)</f>
        <v>5.5947619047618957</v>
      </c>
      <c r="BQ417" s="32">
        <f>VLOOKUP($A417,'Annual_Prices-Nominal'!$A:$CA,MATCH(BQ$3,'Annual_Prices-Nominal'!$A$3:$CA$3,0),0)</f>
        <v>18.691666666666606</v>
      </c>
      <c r="BR417" s="32">
        <f>VLOOKUP($A417,'Annual_Prices-Nominal'!$A:$CA,MATCH(BR$3,'Annual_Prices-Nominal'!$A$3:$CA$3,0),0)</f>
        <v>29.923333333333403</v>
      </c>
      <c r="BS417" s="32">
        <f>VLOOKUP($A417,'Annual_Prices-Nominal'!$A:$CA,MATCH(BS$3,'Annual_Prices-Nominal'!$A$3:$CA$3,0),0)</f>
        <v>28.029166666666697</v>
      </c>
      <c r="BT417" s="32">
        <f>VLOOKUP($A417,'Annual_Prices-Nominal'!$A:$CA,MATCH(BT$3,'Annual_Prices-Nominal'!$A$3:$CA$3,0),0)</f>
        <v>22.434404761904716</v>
      </c>
      <c r="BU417" s="32">
        <f>VLOOKUP($A417,'Annual_Prices-Nominal'!$A:$CA,MATCH(BU$3,'Annual_Prices-Nominal'!$A$3:$CA$3,0),0)</f>
        <v>22.434404761904716</v>
      </c>
      <c r="BV417" s="32">
        <f>VLOOKUP($A417,'Annual_Prices-Nominal'!$A:$CA,MATCH(BV$3,'Annual_Prices-Nominal'!$A$3:$CA$3,0),0)</f>
        <v>22.434404761904716</v>
      </c>
      <c r="BW417" s="32">
        <f>VLOOKUP($A417,'Annual_Prices-Nominal'!$A:$CA,MATCH(BW$3,'Annual_Prices-Nominal'!$A$3:$CA$3,0),0)</f>
        <v>23.574999999999818</v>
      </c>
      <c r="BX417" s="32">
        <f>VLOOKUP($A417,'Annual_Prices-Nominal'!$A:$CA,MATCH(BX$3,'Annual_Prices-Nominal'!$A$3:$CA$3,0),0)</f>
        <v>0</v>
      </c>
      <c r="BY417" s="32">
        <f>VLOOKUP($A417,'Annual_Prices-Nominal'!$A:$CA,MATCH(BY$3,'Annual_Prices-Nominal'!$A$3:$CA$3,0),0)</f>
        <v>5.5947619047618957</v>
      </c>
      <c r="BZ417" s="32">
        <f>VLOOKUP($A417,'Annual_Prices-Nominal'!$A:$CA,MATCH(BZ$3,'Annual_Prices-Nominal'!$A$3:$CA$3,0),0)</f>
        <v>5.5947619047618957</v>
      </c>
      <c r="CA417" s="32">
        <f>VLOOKUP($A417,'Annual_Prices-Nominal'!$A:$CA,MATCH(CA$3,'Annual_Prices-Nominal'!$A$3:$CA$3,0),0)</f>
        <v>5.6213655595238379</v>
      </c>
      <c r="CB417" s="38">
        <f>VLOOKUP($A417,'Annual_Prices-Nominal'!$A:$CA,MATCH(CB$3,'Annual_Prices-Nominal'!$A$3:$CA$3,0),0)</f>
        <v>0</v>
      </c>
      <c r="CD417" s="39">
        <f>VLOOKUP($A417,GDP!$A$8:$D$50,3,0)</f>
        <v>1.9952114924181964E-2</v>
      </c>
    </row>
    <row r="418" spans="1:82" ht="14.4" x14ac:dyDescent="0.3">
      <c r="A418" s="23">
        <f t="shared" si="65"/>
        <v>2057</v>
      </c>
      <c r="B418" s="27">
        <f t="shared" si="63"/>
        <v>57527</v>
      </c>
      <c r="C418" s="31">
        <v>71.829639999999998</v>
      </c>
      <c r="D418" s="32">
        <v>58.69755</v>
      </c>
      <c r="E418" s="32">
        <v>83.953770000000006</v>
      </c>
      <c r="F418" s="32">
        <v>70.042079999999999</v>
      </c>
      <c r="G418" s="32">
        <v>85.229929999999996</v>
      </c>
      <c r="H418" s="32">
        <v>70.126459999999994</v>
      </c>
      <c r="I418" s="32">
        <v>50.14</v>
      </c>
      <c r="J418" s="32">
        <v>49.07</v>
      </c>
      <c r="K418" s="32">
        <v>49.66</v>
      </c>
      <c r="L418" s="32">
        <v>48.93</v>
      </c>
      <c r="M418" s="32">
        <v>49.69</v>
      </c>
      <c r="N418" s="32">
        <v>48.77</v>
      </c>
      <c r="P418" s="32">
        <f>VLOOKUP($A418,'Annual_Prices-Nominal'!$A$4:$X$39,MATCH('Forecast-Peak_OffPeak-Nominal'!P$3,'Annual_Prices-Nominal'!$A$3:$X$3,0),FALSE)</f>
        <v>207.90799999999999</v>
      </c>
      <c r="Q418" s="32">
        <f>VLOOKUP($A418,'Annual_Prices-Nominal'!$A$4:$X$39,MATCH('Forecast-Peak_OffPeak-Nominal'!Q$3,'Annual_Prices-Nominal'!$A$3:$X$3,0),FALSE)</f>
        <v>209.66889657763187</v>
      </c>
      <c r="R418" s="32">
        <f>VLOOKUP($A418,'Annual_Prices-Nominal'!$A$4:$X$39,MATCH('Forecast-Peak_OffPeak-Nominal'!R$3,'Annual_Prices-Nominal'!$A$3:$X$3,0),FALSE)</f>
        <v>206.01617119731998</v>
      </c>
      <c r="S418" s="32">
        <f>VLOOKUP($A418,'Annual_Prices-Nominal'!$A$4:$X$39,MATCH('Forecast-Peak_OffPeak-Nominal'!S$3,'Annual_Prices-Nominal'!$A$3:$X$3,0),FALSE)</f>
        <v>204.86008976382064</v>
      </c>
      <c r="T418" s="32">
        <f>VLOOKUP($A418,'Annual_Prices-Nominal'!$A$4:$X$39,MATCH('Forecast-Peak_OffPeak-Nominal'!T$3,'Annual_Prices-Nominal'!$A$3:$X$3,0),FALSE)</f>
        <v>79.532537651600251</v>
      </c>
      <c r="U418" s="32">
        <f>VLOOKUP($A418,'Annual_Prices-Nominal'!$A$4:$X$39,MATCH('Forecast-Peak_OffPeak-Nominal'!U$3,'Annual_Prices-Nominal'!$A$3:$X$3,0),FALSE)</f>
        <v>102.04263461430146</v>
      </c>
      <c r="V418" s="32">
        <f>VLOOKUP($A418,'Annual_Prices-Nominal'!$A$4:$X$39,MATCH('Forecast-Peak_OffPeak-Nominal'!V$3,'Annual_Prices-Nominal'!$A$3:$X$3,0),FALSE)</f>
        <v>79.641250024661716</v>
      </c>
      <c r="W418" s="32">
        <f>VLOOKUP($A418,'Annual_Prices-Nominal'!$A$4:$X$39,MATCH('Forecast-Peak_OffPeak-Nominal'!W$3,'Annual_Prices-Nominal'!$A$3:$X$3,0),FALSE)</f>
        <v>35.358873630965022</v>
      </c>
      <c r="X418" s="32">
        <f>VLOOKUP($A418,'Annual_Prices-Nominal'!$A$4:$X$39,MATCH('Forecast-Peak_OffPeak-Nominal'!X$3,'Annual_Prices-Nominal'!$A$3:$X$3,0),FALSE)</f>
        <v>30.353286998685792</v>
      </c>
      <c r="Y418" s="38">
        <f>VLOOKUP($A418,'Annual_Prices-Nominal'!$A$4:$X$39,MATCH('Forecast-Peak_OffPeak-Nominal'!Y$3,'Annual_Prices-Nominal'!$A$3:$X$3,0),FALSE)</f>
        <v>72.952872923400903</v>
      </c>
      <c r="AA418" s="31">
        <v>6.47</v>
      </c>
      <c r="AB418" s="32">
        <v>5.8</v>
      </c>
      <c r="AC418" s="32">
        <v>6.07</v>
      </c>
      <c r="AD418" s="32">
        <v>6.18</v>
      </c>
      <c r="AE418" s="32">
        <v>6.46</v>
      </c>
      <c r="AF418" s="32">
        <v>5.88</v>
      </c>
      <c r="AG418" s="38">
        <f t="shared" si="66"/>
        <v>0.57763317008771964</v>
      </c>
      <c r="AI418" s="32">
        <v>11.427734417698598</v>
      </c>
      <c r="AJ418" s="38">
        <v>7.019482599695297</v>
      </c>
      <c r="AL418" s="33">
        <v>1.0657505524517701</v>
      </c>
      <c r="AM418" s="33">
        <v>1.3418789531823934</v>
      </c>
      <c r="AO418" s="34">
        <f>VLOOKUP($A418,'Annual_Prices-Nominal'!$A$4:$CH$39,MATCH('Forecast-Peak_OffPeak-Nominal'!AO$3,'Annual_Prices-Nominal'!$A$3:$CH$3,0),FALSE)</f>
        <v>2</v>
      </c>
      <c r="AP418" s="35">
        <f>VLOOKUP($A418,'Annual_Prices-Nominal'!$A$4:$CH$39,MATCH('Forecast-Peak_OffPeak-Nominal'!AP$3,'Annual_Prices-Nominal'!$A$3:$CH$3,0),FALSE)</f>
        <v>2</v>
      </c>
      <c r="AQ418" s="36">
        <f>IF(AND(MONTH($B418)&gt;=5,MONTH($B418)&lt;=9),VLOOKUP($A418,'Annual_Prices-Nominal'!$A$1:$AQ$39,MATCH('Forecast-Peak_OffPeak-Nominal'!AQ$2,'Annual_Prices-Nominal'!$A$2:$AQ$2,0),FALSE),0)</f>
        <v>365</v>
      </c>
      <c r="AR418" s="37">
        <f>IF(AND(MONTH($B418)&gt;=5,MONTH($B418)&lt;=9),VLOOKUP($A418,'Annual_Prices-Nominal'!$A$1:$AQ$39,MATCH('Forecast-Peak_OffPeak-Nominal'!AR$2,'Annual_Prices-Nominal'!$A$2:$AQ$2,0),FALSE),0)</f>
        <v>2500</v>
      </c>
      <c r="AT418" s="83">
        <f>VLOOKUP($A418,'Annual_Prices-Nominal'!$A$4:$CH$39,MATCH('Forecast-Peak_OffPeak-Nominal'!AT$3,'Annual_Prices-Nominal'!$A$3:$CH$3,0),FALSE)</f>
        <v>60.21</v>
      </c>
      <c r="AU418" s="38">
        <f>VLOOKUP($A418,'Annual_Prices-Nominal'!$A$4:$CH$39,MATCH('Forecast-Peak_OffPeak-Nominal'!AU$3,'Annual_Prices-Nominal'!$A$3:$CH$3,0),FALSE)</f>
        <v>60.21</v>
      </c>
      <c r="AV418" s="38">
        <f>VLOOKUP($A418,'Annual_Prices-Nominal'!$A$4:$CH$39,MATCH('Forecast-Peak_OffPeak-Nominal'!AV$3,'Annual_Prices-Nominal'!$A$3:$CH$3,0),FALSE)</f>
        <v>0</v>
      </c>
      <c r="AX418" s="31">
        <f t="shared" si="57"/>
        <v>12.384420689655173</v>
      </c>
      <c r="AY418" s="32">
        <f t="shared" si="58"/>
        <v>14.277852040816327</v>
      </c>
      <c r="AZ418" s="32">
        <f t="shared" si="59"/>
        <v>14.494886054421768</v>
      </c>
      <c r="BA418" s="32">
        <f t="shared" si="60"/>
        <v>7.7616099071207429</v>
      </c>
      <c r="BB418" s="32">
        <f t="shared" si="61"/>
        <v>7.6873065015479876</v>
      </c>
      <c r="BC418" s="38">
        <f t="shared" si="62"/>
        <v>8.0404530744336569</v>
      </c>
      <c r="BE418" s="60">
        <v>343.0689274845364</v>
      </c>
      <c r="BF418" s="38">
        <v>455.76881670570117</v>
      </c>
      <c r="BH418" s="31">
        <f>VLOOKUP($A418,'Annual_Prices-Nominal'!$A:$CA,MATCH(BH$3,'Annual_Prices-Nominal'!$A$3:$CA$3,0),0)</f>
        <v>51</v>
      </c>
      <c r="BI418" s="31">
        <f>VLOOKUP($A418,'Annual_Prices-Nominal'!$A:$CA,MATCH(BI$3,'Annual_Prices-Nominal'!$A$3:$CA$3,0),0)</f>
        <v>0</v>
      </c>
      <c r="BJ418" s="32">
        <f>VLOOKUP($A418,'Annual_Prices-Nominal'!$A:$CA,MATCH(BJ$3,'Annual_Prices-Nominal'!$A$3:$CA$3,0),0)</f>
        <v>0</v>
      </c>
      <c r="BK418" s="32">
        <f>VLOOKUP($A418,'Annual_Prices-Nominal'!$A:$CA,MATCH(BK$3,'Annual_Prices-Nominal'!$A$3:$CA$3,0),0)</f>
        <v>18.691666666666606</v>
      </c>
      <c r="BL418" s="32">
        <f>VLOOKUP($A418,'Annual_Prices-Nominal'!$A:$CA,MATCH(BL$3,'Annual_Prices-Nominal'!$A$3:$CA$3,0),0)</f>
        <v>18.691666666666606</v>
      </c>
      <c r="BM418" s="32">
        <f>VLOOKUP($A418,'Annual_Prices-Nominal'!$A:$CA,MATCH(BM$3,'Annual_Prices-Nominal'!$A$3:$CA$3,0),0)</f>
        <v>5.5947619047618957</v>
      </c>
      <c r="BN418" s="32">
        <f>VLOOKUP($A418,'Annual_Prices-Nominal'!$A:$CA,MATCH(BN$3,'Annual_Prices-Nominal'!$A$3:$CA$3,0),0)</f>
        <v>5.5947619047618957</v>
      </c>
      <c r="BO418" s="32">
        <f>VLOOKUP($A418,'Annual_Prices-Nominal'!$A:$CA,MATCH(BO$3,'Annual_Prices-Nominal'!$A$3:$CA$3,0),0)</f>
        <v>5.5947619047618957</v>
      </c>
      <c r="BP418" s="32">
        <f>VLOOKUP($A418,'Annual_Prices-Nominal'!$A:$CA,MATCH(BP$3,'Annual_Prices-Nominal'!$A$3:$CA$3,0),0)</f>
        <v>5.5947619047618957</v>
      </c>
      <c r="BQ418" s="32">
        <f>VLOOKUP($A418,'Annual_Prices-Nominal'!$A:$CA,MATCH(BQ$3,'Annual_Prices-Nominal'!$A$3:$CA$3,0),0)</f>
        <v>18.691666666666606</v>
      </c>
      <c r="BR418" s="32">
        <f>VLOOKUP($A418,'Annual_Prices-Nominal'!$A:$CA,MATCH(BR$3,'Annual_Prices-Nominal'!$A$3:$CA$3,0),0)</f>
        <v>29.923333333333403</v>
      </c>
      <c r="BS418" s="32">
        <f>VLOOKUP($A418,'Annual_Prices-Nominal'!$A:$CA,MATCH(BS$3,'Annual_Prices-Nominal'!$A$3:$CA$3,0),0)</f>
        <v>28.029166666666697</v>
      </c>
      <c r="BT418" s="32">
        <f>VLOOKUP($A418,'Annual_Prices-Nominal'!$A:$CA,MATCH(BT$3,'Annual_Prices-Nominal'!$A$3:$CA$3,0),0)</f>
        <v>22.434404761904716</v>
      </c>
      <c r="BU418" s="32">
        <f>VLOOKUP($A418,'Annual_Prices-Nominal'!$A:$CA,MATCH(BU$3,'Annual_Prices-Nominal'!$A$3:$CA$3,0),0)</f>
        <v>22.434404761904716</v>
      </c>
      <c r="BV418" s="32">
        <f>VLOOKUP($A418,'Annual_Prices-Nominal'!$A:$CA,MATCH(BV$3,'Annual_Prices-Nominal'!$A$3:$CA$3,0),0)</f>
        <v>22.434404761904716</v>
      </c>
      <c r="BW418" s="32">
        <f>VLOOKUP($A418,'Annual_Prices-Nominal'!$A:$CA,MATCH(BW$3,'Annual_Prices-Nominal'!$A$3:$CA$3,0),0)</f>
        <v>23.574999999999818</v>
      </c>
      <c r="BX418" s="32">
        <f>VLOOKUP($A418,'Annual_Prices-Nominal'!$A:$CA,MATCH(BX$3,'Annual_Prices-Nominal'!$A$3:$CA$3,0),0)</f>
        <v>0</v>
      </c>
      <c r="BY418" s="32">
        <f>VLOOKUP($A418,'Annual_Prices-Nominal'!$A:$CA,MATCH(BY$3,'Annual_Prices-Nominal'!$A$3:$CA$3,0),0)</f>
        <v>5.5947619047618957</v>
      </c>
      <c r="BZ418" s="32">
        <f>VLOOKUP($A418,'Annual_Prices-Nominal'!$A:$CA,MATCH(BZ$3,'Annual_Prices-Nominal'!$A$3:$CA$3,0),0)</f>
        <v>5.5947619047618957</v>
      </c>
      <c r="CA418" s="32">
        <f>VLOOKUP($A418,'Annual_Prices-Nominal'!$A:$CA,MATCH(CA$3,'Annual_Prices-Nominal'!$A$3:$CA$3,0),0)</f>
        <v>5.6213655595238379</v>
      </c>
      <c r="CB418" s="38">
        <f>VLOOKUP($A418,'Annual_Prices-Nominal'!$A:$CA,MATCH(CB$3,'Annual_Prices-Nominal'!$A$3:$CA$3,0),0)</f>
        <v>0</v>
      </c>
      <c r="CD418" s="39">
        <f>VLOOKUP($A418,GDP!$A$8:$D$50,3,0)</f>
        <v>1.9952114924181964E-2</v>
      </c>
    </row>
    <row r="419" spans="1:82" ht="14.4" x14ac:dyDescent="0.3">
      <c r="A419" s="23">
        <f t="shared" si="65"/>
        <v>2057</v>
      </c>
      <c r="B419" s="27">
        <f t="shared" si="63"/>
        <v>57558</v>
      </c>
      <c r="C419" s="31">
        <v>66.986080000000001</v>
      </c>
      <c r="D419" s="32">
        <v>55.556809999999999</v>
      </c>
      <c r="E419" s="32">
        <v>73.515550000000005</v>
      </c>
      <c r="F419" s="32">
        <v>63.50797</v>
      </c>
      <c r="G419" s="32">
        <v>75.018129999999999</v>
      </c>
      <c r="H419" s="32">
        <v>63.804729999999999</v>
      </c>
      <c r="I419" s="32">
        <v>48.86</v>
      </c>
      <c r="J419" s="32">
        <v>48.24</v>
      </c>
      <c r="K419" s="32">
        <v>48.54</v>
      </c>
      <c r="L419" s="32">
        <v>48.1</v>
      </c>
      <c r="M419" s="32">
        <v>49.19</v>
      </c>
      <c r="N419" s="32">
        <v>48.55</v>
      </c>
      <c r="P419" s="32">
        <f>VLOOKUP($A419,'Annual_Prices-Nominal'!$A$4:$X$39,MATCH('Forecast-Peak_OffPeak-Nominal'!P$3,'Annual_Prices-Nominal'!$A$3:$X$3,0),FALSE)</f>
        <v>207.90799999999999</v>
      </c>
      <c r="Q419" s="32">
        <f>VLOOKUP($A419,'Annual_Prices-Nominal'!$A$4:$X$39,MATCH('Forecast-Peak_OffPeak-Nominal'!Q$3,'Annual_Prices-Nominal'!$A$3:$X$3,0),FALSE)</f>
        <v>209.66889657763187</v>
      </c>
      <c r="R419" s="32">
        <f>VLOOKUP($A419,'Annual_Prices-Nominal'!$A$4:$X$39,MATCH('Forecast-Peak_OffPeak-Nominal'!R$3,'Annual_Prices-Nominal'!$A$3:$X$3,0),FALSE)</f>
        <v>206.01617119731998</v>
      </c>
      <c r="S419" s="32">
        <f>VLOOKUP($A419,'Annual_Prices-Nominal'!$A$4:$X$39,MATCH('Forecast-Peak_OffPeak-Nominal'!S$3,'Annual_Prices-Nominal'!$A$3:$X$3,0),FALSE)</f>
        <v>204.86008976382064</v>
      </c>
      <c r="T419" s="32">
        <f>VLOOKUP($A419,'Annual_Prices-Nominal'!$A$4:$X$39,MATCH('Forecast-Peak_OffPeak-Nominal'!T$3,'Annual_Prices-Nominal'!$A$3:$X$3,0),FALSE)</f>
        <v>79.532537651600251</v>
      </c>
      <c r="U419" s="32">
        <f>VLOOKUP($A419,'Annual_Prices-Nominal'!$A$4:$X$39,MATCH('Forecast-Peak_OffPeak-Nominal'!U$3,'Annual_Prices-Nominal'!$A$3:$X$3,0),FALSE)</f>
        <v>102.04263461430146</v>
      </c>
      <c r="V419" s="32">
        <f>VLOOKUP($A419,'Annual_Prices-Nominal'!$A$4:$X$39,MATCH('Forecast-Peak_OffPeak-Nominal'!V$3,'Annual_Prices-Nominal'!$A$3:$X$3,0),FALSE)</f>
        <v>79.641250024661716</v>
      </c>
      <c r="W419" s="32">
        <f>VLOOKUP($A419,'Annual_Prices-Nominal'!$A$4:$X$39,MATCH('Forecast-Peak_OffPeak-Nominal'!W$3,'Annual_Prices-Nominal'!$A$3:$X$3,0),FALSE)</f>
        <v>35.358873630965022</v>
      </c>
      <c r="X419" s="32">
        <f>VLOOKUP($A419,'Annual_Prices-Nominal'!$A$4:$X$39,MATCH('Forecast-Peak_OffPeak-Nominal'!X$3,'Annual_Prices-Nominal'!$A$3:$X$3,0),FALSE)</f>
        <v>30.353286998685792</v>
      </c>
      <c r="Y419" s="38">
        <f>VLOOKUP($A419,'Annual_Prices-Nominal'!$A$4:$X$39,MATCH('Forecast-Peak_OffPeak-Nominal'!Y$3,'Annual_Prices-Nominal'!$A$3:$X$3,0),FALSE)</f>
        <v>72.952872923400903</v>
      </c>
      <c r="AA419" s="31">
        <v>6.39</v>
      </c>
      <c r="AB419" s="32">
        <v>5.98</v>
      </c>
      <c r="AC419" s="32">
        <v>5.95</v>
      </c>
      <c r="AD419" s="32">
        <v>6.37</v>
      </c>
      <c r="AE419" s="32">
        <v>6.38</v>
      </c>
      <c r="AF419" s="32">
        <v>6.11</v>
      </c>
      <c r="AG419" s="38">
        <f t="shared" si="66"/>
        <v>0.57763317008771964</v>
      </c>
      <c r="AI419" s="32">
        <v>11.342689210194418</v>
      </c>
      <c r="AJ419" s="38">
        <v>6.9344373921911169</v>
      </c>
      <c r="AL419" s="33">
        <v>1.0771122074051218</v>
      </c>
      <c r="AM419" s="33">
        <v>1.3532406081357451</v>
      </c>
      <c r="AO419" s="34">
        <f>VLOOKUP($A419,'Annual_Prices-Nominal'!$A$4:$CH$39,MATCH('Forecast-Peak_OffPeak-Nominal'!AO$3,'Annual_Prices-Nominal'!$A$3:$CH$3,0),FALSE)</f>
        <v>2</v>
      </c>
      <c r="AP419" s="35">
        <f>VLOOKUP($A419,'Annual_Prices-Nominal'!$A$4:$CH$39,MATCH('Forecast-Peak_OffPeak-Nominal'!AP$3,'Annual_Prices-Nominal'!$A$3:$CH$3,0),FALSE)</f>
        <v>2</v>
      </c>
      <c r="AQ419" s="36">
        <f>IF(AND(MONTH($B419)&gt;=5,MONTH($B419)&lt;=9),VLOOKUP($A419,'Annual_Prices-Nominal'!$A$1:$AQ$39,MATCH('Forecast-Peak_OffPeak-Nominal'!AQ$2,'Annual_Prices-Nominal'!$A$2:$AQ$2,0),FALSE),0)</f>
        <v>365</v>
      </c>
      <c r="AR419" s="37">
        <f>IF(AND(MONTH($B419)&gt;=5,MONTH($B419)&lt;=9),VLOOKUP($A419,'Annual_Prices-Nominal'!$A$1:$AQ$39,MATCH('Forecast-Peak_OffPeak-Nominal'!AR$2,'Annual_Prices-Nominal'!$A$2:$AQ$2,0),FALSE),0)</f>
        <v>2500</v>
      </c>
      <c r="AT419" s="83">
        <f>VLOOKUP($A419,'Annual_Prices-Nominal'!$A$4:$CH$39,MATCH('Forecast-Peak_OffPeak-Nominal'!AT$3,'Annual_Prices-Nominal'!$A$3:$CH$3,0),FALSE)</f>
        <v>60.21</v>
      </c>
      <c r="AU419" s="38">
        <f>VLOOKUP($A419,'Annual_Prices-Nominal'!$A$4:$CH$39,MATCH('Forecast-Peak_OffPeak-Nominal'!AU$3,'Annual_Prices-Nominal'!$A$3:$CH$3,0),FALSE)</f>
        <v>60.21</v>
      </c>
      <c r="AV419" s="38">
        <f>VLOOKUP($A419,'Annual_Prices-Nominal'!$A$4:$CH$39,MATCH('Forecast-Peak_OffPeak-Nominal'!AV$3,'Annual_Prices-Nominal'!$A$3:$CH$3,0),FALSE)</f>
        <v>0</v>
      </c>
      <c r="AX419" s="31">
        <f t="shared" si="57"/>
        <v>11.201685618729096</v>
      </c>
      <c r="AY419" s="32">
        <f t="shared" si="58"/>
        <v>12.032004909983634</v>
      </c>
      <c r="AZ419" s="32">
        <f t="shared" si="59"/>
        <v>12.277926350245499</v>
      </c>
      <c r="BA419" s="32">
        <f t="shared" si="60"/>
        <v>7.6583072100313476</v>
      </c>
      <c r="BB419" s="32">
        <f t="shared" si="61"/>
        <v>7.608150470219436</v>
      </c>
      <c r="BC419" s="38">
        <f t="shared" si="62"/>
        <v>7.7221350078492934</v>
      </c>
      <c r="BE419" s="60">
        <v>343.0689274845364</v>
      </c>
      <c r="BF419" s="38">
        <v>455.76881670570117</v>
      </c>
      <c r="BH419" s="31">
        <f>VLOOKUP($A419,'Annual_Prices-Nominal'!$A:$CA,MATCH(BH$3,'Annual_Prices-Nominal'!$A$3:$CA$3,0),0)</f>
        <v>51</v>
      </c>
      <c r="BI419" s="31">
        <f>VLOOKUP($A419,'Annual_Prices-Nominal'!$A:$CA,MATCH(BI$3,'Annual_Prices-Nominal'!$A$3:$CA$3,0),0)</f>
        <v>0</v>
      </c>
      <c r="BJ419" s="32">
        <f>VLOOKUP($A419,'Annual_Prices-Nominal'!$A:$CA,MATCH(BJ$3,'Annual_Prices-Nominal'!$A$3:$CA$3,0),0)</f>
        <v>0</v>
      </c>
      <c r="BK419" s="32">
        <f>VLOOKUP($A419,'Annual_Prices-Nominal'!$A:$CA,MATCH(BK$3,'Annual_Prices-Nominal'!$A$3:$CA$3,0),0)</f>
        <v>18.691666666666606</v>
      </c>
      <c r="BL419" s="32">
        <f>VLOOKUP($A419,'Annual_Prices-Nominal'!$A:$CA,MATCH(BL$3,'Annual_Prices-Nominal'!$A$3:$CA$3,0),0)</f>
        <v>18.691666666666606</v>
      </c>
      <c r="BM419" s="32">
        <f>VLOOKUP($A419,'Annual_Prices-Nominal'!$A:$CA,MATCH(BM$3,'Annual_Prices-Nominal'!$A$3:$CA$3,0),0)</f>
        <v>5.5947619047618957</v>
      </c>
      <c r="BN419" s="32">
        <f>VLOOKUP($A419,'Annual_Prices-Nominal'!$A:$CA,MATCH(BN$3,'Annual_Prices-Nominal'!$A$3:$CA$3,0),0)</f>
        <v>5.5947619047618957</v>
      </c>
      <c r="BO419" s="32">
        <f>VLOOKUP($A419,'Annual_Prices-Nominal'!$A:$CA,MATCH(BO$3,'Annual_Prices-Nominal'!$A$3:$CA$3,0),0)</f>
        <v>5.5947619047618957</v>
      </c>
      <c r="BP419" s="32">
        <f>VLOOKUP($A419,'Annual_Prices-Nominal'!$A:$CA,MATCH(BP$3,'Annual_Prices-Nominal'!$A$3:$CA$3,0),0)</f>
        <v>5.5947619047618957</v>
      </c>
      <c r="BQ419" s="32">
        <f>VLOOKUP($A419,'Annual_Prices-Nominal'!$A:$CA,MATCH(BQ$3,'Annual_Prices-Nominal'!$A$3:$CA$3,0),0)</f>
        <v>18.691666666666606</v>
      </c>
      <c r="BR419" s="32">
        <f>VLOOKUP($A419,'Annual_Prices-Nominal'!$A:$CA,MATCH(BR$3,'Annual_Prices-Nominal'!$A$3:$CA$3,0),0)</f>
        <v>29.923333333333403</v>
      </c>
      <c r="BS419" s="32">
        <f>VLOOKUP($A419,'Annual_Prices-Nominal'!$A:$CA,MATCH(BS$3,'Annual_Prices-Nominal'!$A$3:$CA$3,0),0)</f>
        <v>28.029166666666697</v>
      </c>
      <c r="BT419" s="32">
        <f>VLOOKUP($A419,'Annual_Prices-Nominal'!$A:$CA,MATCH(BT$3,'Annual_Prices-Nominal'!$A$3:$CA$3,0),0)</f>
        <v>22.434404761904716</v>
      </c>
      <c r="BU419" s="32">
        <f>VLOOKUP($A419,'Annual_Prices-Nominal'!$A:$CA,MATCH(BU$3,'Annual_Prices-Nominal'!$A$3:$CA$3,0),0)</f>
        <v>22.434404761904716</v>
      </c>
      <c r="BV419" s="32">
        <f>VLOOKUP($A419,'Annual_Prices-Nominal'!$A:$CA,MATCH(BV$3,'Annual_Prices-Nominal'!$A$3:$CA$3,0),0)</f>
        <v>22.434404761904716</v>
      </c>
      <c r="BW419" s="32">
        <f>VLOOKUP($A419,'Annual_Prices-Nominal'!$A:$CA,MATCH(BW$3,'Annual_Prices-Nominal'!$A$3:$CA$3,0),0)</f>
        <v>23.574999999999818</v>
      </c>
      <c r="BX419" s="32">
        <f>VLOOKUP($A419,'Annual_Prices-Nominal'!$A:$CA,MATCH(BX$3,'Annual_Prices-Nominal'!$A$3:$CA$3,0),0)</f>
        <v>0</v>
      </c>
      <c r="BY419" s="32">
        <f>VLOOKUP($A419,'Annual_Prices-Nominal'!$A:$CA,MATCH(BY$3,'Annual_Prices-Nominal'!$A$3:$CA$3,0),0)</f>
        <v>5.5947619047618957</v>
      </c>
      <c r="BZ419" s="32">
        <f>VLOOKUP($A419,'Annual_Prices-Nominal'!$A:$CA,MATCH(BZ$3,'Annual_Prices-Nominal'!$A$3:$CA$3,0),0)</f>
        <v>5.5947619047618957</v>
      </c>
      <c r="CA419" s="32">
        <f>VLOOKUP($A419,'Annual_Prices-Nominal'!$A:$CA,MATCH(CA$3,'Annual_Prices-Nominal'!$A$3:$CA$3,0),0)</f>
        <v>5.6213655595238379</v>
      </c>
      <c r="CB419" s="38">
        <f>VLOOKUP($A419,'Annual_Prices-Nominal'!$A:$CA,MATCH(CB$3,'Annual_Prices-Nominal'!$A$3:$CA$3,0),0)</f>
        <v>0</v>
      </c>
      <c r="CD419" s="39">
        <f>VLOOKUP($A419,GDP!$A$8:$D$50,3,0)</f>
        <v>1.9952114924181964E-2</v>
      </c>
    </row>
    <row r="420" spans="1:82" ht="14.4" x14ac:dyDescent="0.3">
      <c r="A420" s="23">
        <f t="shared" si="65"/>
        <v>2057</v>
      </c>
      <c r="B420" s="27">
        <f t="shared" si="63"/>
        <v>57589</v>
      </c>
      <c r="C420" s="31">
        <v>59.26717</v>
      </c>
      <c r="D420" s="32">
        <v>52.684359999999998</v>
      </c>
      <c r="E420" s="32">
        <v>71.399100000000004</v>
      </c>
      <c r="F420" s="32">
        <v>60.52805</v>
      </c>
      <c r="G420" s="32">
        <v>71.812719999999999</v>
      </c>
      <c r="H420" s="32">
        <v>59.692419999999998</v>
      </c>
      <c r="I420" s="32">
        <v>50.28</v>
      </c>
      <c r="J420" s="32">
        <v>48.66</v>
      </c>
      <c r="K420" s="32">
        <v>49.82</v>
      </c>
      <c r="L420" s="32">
        <v>48.45</v>
      </c>
      <c r="M420" s="32">
        <v>49.86</v>
      </c>
      <c r="N420" s="32">
        <v>48.49</v>
      </c>
      <c r="P420" s="32">
        <f>VLOOKUP($A420,'Annual_Prices-Nominal'!$A$4:$X$39,MATCH('Forecast-Peak_OffPeak-Nominal'!P$3,'Annual_Prices-Nominal'!$A$3:$X$3,0),FALSE)</f>
        <v>207.90799999999999</v>
      </c>
      <c r="Q420" s="32">
        <f>VLOOKUP($A420,'Annual_Prices-Nominal'!$A$4:$X$39,MATCH('Forecast-Peak_OffPeak-Nominal'!Q$3,'Annual_Prices-Nominal'!$A$3:$X$3,0),FALSE)</f>
        <v>209.66889657763187</v>
      </c>
      <c r="R420" s="32">
        <f>VLOOKUP($A420,'Annual_Prices-Nominal'!$A$4:$X$39,MATCH('Forecast-Peak_OffPeak-Nominal'!R$3,'Annual_Prices-Nominal'!$A$3:$X$3,0),FALSE)</f>
        <v>206.01617119731998</v>
      </c>
      <c r="S420" s="32">
        <f>VLOOKUP($A420,'Annual_Prices-Nominal'!$A$4:$X$39,MATCH('Forecast-Peak_OffPeak-Nominal'!S$3,'Annual_Prices-Nominal'!$A$3:$X$3,0),FALSE)</f>
        <v>204.86008976382064</v>
      </c>
      <c r="T420" s="32">
        <f>VLOOKUP($A420,'Annual_Prices-Nominal'!$A$4:$X$39,MATCH('Forecast-Peak_OffPeak-Nominal'!T$3,'Annual_Prices-Nominal'!$A$3:$X$3,0),FALSE)</f>
        <v>79.532537651600251</v>
      </c>
      <c r="U420" s="32">
        <f>VLOOKUP($A420,'Annual_Prices-Nominal'!$A$4:$X$39,MATCH('Forecast-Peak_OffPeak-Nominal'!U$3,'Annual_Prices-Nominal'!$A$3:$X$3,0),FALSE)</f>
        <v>102.04263461430146</v>
      </c>
      <c r="V420" s="32">
        <f>VLOOKUP($A420,'Annual_Prices-Nominal'!$A$4:$X$39,MATCH('Forecast-Peak_OffPeak-Nominal'!V$3,'Annual_Prices-Nominal'!$A$3:$X$3,0),FALSE)</f>
        <v>79.641250024661716</v>
      </c>
      <c r="W420" s="32">
        <f>VLOOKUP($A420,'Annual_Prices-Nominal'!$A$4:$X$39,MATCH('Forecast-Peak_OffPeak-Nominal'!W$3,'Annual_Prices-Nominal'!$A$3:$X$3,0),FALSE)</f>
        <v>35.358873630965022</v>
      </c>
      <c r="X420" s="32">
        <f>VLOOKUP($A420,'Annual_Prices-Nominal'!$A$4:$X$39,MATCH('Forecast-Peak_OffPeak-Nominal'!X$3,'Annual_Prices-Nominal'!$A$3:$X$3,0),FALSE)</f>
        <v>30.353286998685792</v>
      </c>
      <c r="Y420" s="38">
        <f>VLOOKUP($A420,'Annual_Prices-Nominal'!$A$4:$X$39,MATCH('Forecast-Peak_OffPeak-Nominal'!Y$3,'Annual_Prices-Nominal'!$A$3:$X$3,0),FALSE)</f>
        <v>72.952872923400903</v>
      </c>
      <c r="AA420" s="31">
        <v>6.39</v>
      </c>
      <c r="AB420" s="32">
        <v>6.01</v>
      </c>
      <c r="AC420" s="32">
        <v>5.96</v>
      </c>
      <c r="AD420" s="32">
        <v>6.39</v>
      </c>
      <c r="AE420" s="32">
        <v>6.39</v>
      </c>
      <c r="AF420" s="32">
        <v>6.08</v>
      </c>
      <c r="AG420" s="38">
        <f t="shared" si="66"/>
        <v>0.57763317008771964</v>
      </c>
      <c r="AI420" s="32">
        <v>11.346027435188066</v>
      </c>
      <c r="AJ420" s="38">
        <v>6.9377756171847667</v>
      </c>
      <c r="AL420" s="33">
        <v>1.0857716186462798</v>
      </c>
      <c r="AM420" s="33">
        <v>1.3619000193769029</v>
      </c>
      <c r="AO420" s="34">
        <f>VLOOKUP($A420,'Annual_Prices-Nominal'!$A$4:$CH$39,MATCH('Forecast-Peak_OffPeak-Nominal'!AO$3,'Annual_Prices-Nominal'!$A$3:$CH$3,0),FALSE)</f>
        <v>2</v>
      </c>
      <c r="AP420" s="35">
        <f>VLOOKUP($A420,'Annual_Prices-Nominal'!$A$4:$CH$39,MATCH('Forecast-Peak_OffPeak-Nominal'!AP$3,'Annual_Prices-Nominal'!$A$3:$CH$3,0),FALSE)</f>
        <v>2</v>
      </c>
      <c r="AQ420" s="36">
        <f>IF(AND(MONTH($B420)&gt;=5,MONTH($B420)&lt;=9),VLOOKUP($A420,'Annual_Prices-Nominal'!$A$1:$AQ$39,MATCH('Forecast-Peak_OffPeak-Nominal'!AQ$2,'Annual_Prices-Nominal'!$A$2:$AQ$2,0),FALSE),0)</f>
        <v>365</v>
      </c>
      <c r="AR420" s="37">
        <f>IF(AND(MONTH($B420)&gt;=5,MONTH($B420)&lt;=9),VLOOKUP($A420,'Annual_Prices-Nominal'!$A$1:$AQ$39,MATCH('Forecast-Peak_OffPeak-Nominal'!AR$2,'Annual_Prices-Nominal'!$A$2:$AQ$2,0),FALSE),0)</f>
        <v>2500</v>
      </c>
      <c r="AT420" s="83">
        <f>VLOOKUP($A420,'Annual_Prices-Nominal'!$A$4:$CH$39,MATCH('Forecast-Peak_OffPeak-Nominal'!AT$3,'Annual_Prices-Nominal'!$A$3:$CH$3,0),FALSE)</f>
        <v>60.21</v>
      </c>
      <c r="AU420" s="38">
        <f>VLOOKUP($A420,'Annual_Prices-Nominal'!$A$4:$CH$39,MATCH('Forecast-Peak_OffPeak-Nominal'!AU$3,'Annual_Prices-Nominal'!$A$3:$CH$3,0),FALSE)</f>
        <v>60.21</v>
      </c>
      <c r="AV420" s="38">
        <f>VLOOKUP($A420,'Annual_Prices-Nominal'!$A$4:$CH$39,MATCH('Forecast-Peak_OffPeak-Nominal'!AV$3,'Annual_Prices-Nominal'!$A$3:$CH$3,0),FALSE)</f>
        <v>0</v>
      </c>
      <c r="AX420" s="31">
        <f t="shared" si="57"/>
        <v>9.8614259567387688</v>
      </c>
      <c r="AY420" s="32">
        <f t="shared" si="58"/>
        <v>11.743273026315791</v>
      </c>
      <c r="AZ420" s="32">
        <f t="shared" si="59"/>
        <v>11.811302631578947</v>
      </c>
      <c r="BA420" s="32">
        <f t="shared" si="60"/>
        <v>7.8685446009389679</v>
      </c>
      <c r="BB420" s="32">
        <f t="shared" si="61"/>
        <v>7.7965571205007826</v>
      </c>
      <c r="BC420" s="38">
        <f t="shared" si="62"/>
        <v>7.802816901408451</v>
      </c>
      <c r="BE420" s="60">
        <v>343.0689274845364</v>
      </c>
      <c r="BF420" s="38">
        <v>455.76881670570117</v>
      </c>
      <c r="BH420" s="31">
        <f>VLOOKUP($A420,'Annual_Prices-Nominal'!$A:$CA,MATCH(BH$3,'Annual_Prices-Nominal'!$A$3:$CA$3,0),0)</f>
        <v>51</v>
      </c>
      <c r="BI420" s="31">
        <f>VLOOKUP($A420,'Annual_Prices-Nominal'!$A:$CA,MATCH(BI$3,'Annual_Prices-Nominal'!$A$3:$CA$3,0),0)</f>
        <v>0</v>
      </c>
      <c r="BJ420" s="32">
        <f>VLOOKUP($A420,'Annual_Prices-Nominal'!$A:$CA,MATCH(BJ$3,'Annual_Prices-Nominal'!$A$3:$CA$3,0),0)</f>
        <v>0</v>
      </c>
      <c r="BK420" s="32">
        <f>VLOOKUP($A420,'Annual_Prices-Nominal'!$A:$CA,MATCH(BK$3,'Annual_Prices-Nominal'!$A$3:$CA$3,0),0)</f>
        <v>18.691666666666606</v>
      </c>
      <c r="BL420" s="32">
        <f>VLOOKUP($A420,'Annual_Prices-Nominal'!$A:$CA,MATCH(BL$3,'Annual_Prices-Nominal'!$A$3:$CA$3,0),0)</f>
        <v>18.691666666666606</v>
      </c>
      <c r="BM420" s="32">
        <f>VLOOKUP($A420,'Annual_Prices-Nominal'!$A:$CA,MATCH(BM$3,'Annual_Prices-Nominal'!$A$3:$CA$3,0),0)</f>
        <v>5.5947619047618957</v>
      </c>
      <c r="BN420" s="32">
        <f>VLOOKUP($A420,'Annual_Prices-Nominal'!$A:$CA,MATCH(BN$3,'Annual_Prices-Nominal'!$A$3:$CA$3,0),0)</f>
        <v>5.5947619047618957</v>
      </c>
      <c r="BO420" s="32">
        <f>VLOOKUP($A420,'Annual_Prices-Nominal'!$A:$CA,MATCH(BO$3,'Annual_Prices-Nominal'!$A$3:$CA$3,0),0)</f>
        <v>5.5947619047618957</v>
      </c>
      <c r="BP420" s="32">
        <f>VLOOKUP($A420,'Annual_Prices-Nominal'!$A:$CA,MATCH(BP$3,'Annual_Prices-Nominal'!$A$3:$CA$3,0),0)</f>
        <v>5.5947619047618957</v>
      </c>
      <c r="BQ420" s="32">
        <f>VLOOKUP($A420,'Annual_Prices-Nominal'!$A:$CA,MATCH(BQ$3,'Annual_Prices-Nominal'!$A$3:$CA$3,0),0)</f>
        <v>18.691666666666606</v>
      </c>
      <c r="BR420" s="32">
        <f>VLOOKUP($A420,'Annual_Prices-Nominal'!$A:$CA,MATCH(BR$3,'Annual_Prices-Nominal'!$A$3:$CA$3,0),0)</f>
        <v>29.923333333333403</v>
      </c>
      <c r="BS420" s="32">
        <f>VLOOKUP($A420,'Annual_Prices-Nominal'!$A:$CA,MATCH(BS$3,'Annual_Prices-Nominal'!$A$3:$CA$3,0),0)</f>
        <v>28.029166666666697</v>
      </c>
      <c r="BT420" s="32">
        <f>VLOOKUP($A420,'Annual_Prices-Nominal'!$A:$CA,MATCH(BT$3,'Annual_Prices-Nominal'!$A$3:$CA$3,0),0)</f>
        <v>22.434404761904716</v>
      </c>
      <c r="BU420" s="32">
        <f>VLOOKUP($A420,'Annual_Prices-Nominal'!$A:$CA,MATCH(BU$3,'Annual_Prices-Nominal'!$A$3:$CA$3,0),0)</f>
        <v>22.434404761904716</v>
      </c>
      <c r="BV420" s="32">
        <f>VLOOKUP($A420,'Annual_Prices-Nominal'!$A:$CA,MATCH(BV$3,'Annual_Prices-Nominal'!$A$3:$CA$3,0),0)</f>
        <v>22.434404761904716</v>
      </c>
      <c r="BW420" s="32">
        <f>VLOOKUP($A420,'Annual_Prices-Nominal'!$A:$CA,MATCH(BW$3,'Annual_Prices-Nominal'!$A$3:$CA$3,0),0)</f>
        <v>23.574999999999818</v>
      </c>
      <c r="BX420" s="32">
        <f>VLOOKUP($A420,'Annual_Prices-Nominal'!$A:$CA,MATCH(BX$3,'Annual_Prices-Nominal'!$A$3:$CA$3,0),0)</f>
        <v>0</v>
      </c>
      <c r="BY420" s="32">
        <f>VLOOKUP($A420,'Annual_Prices-Nominal'!$A:$CA,MATCH(BY$3,'Annual_Prices-Nominal'!$A$3:$CA$3,0),0)</f>
        <v>5.5947619047618957</v>
      </c>
      <c r="BZ420" s="32">
        <f>VLOOKUP($A420,'Annual_Prices-Nominal'!$A:$CA,MATCH(BZ$3,'Annual_Prices-Nominal'!$A$3:$CA$3,0),0)</f>
        <v>5.5947619047618957</v>
      </c>
      <c r="CA420" s="32">
        <f>VLOOKUP($A420,'Annual_Prices-Nominal'!$A:$CA,MATCH(CA$3,'Annual_Prices-Nominal'!$A$3:$CA$3,0),0)</f>
        <v>5.6213655595238379</v>
      </c>
      <c r="CB420" s="38">
        <f>VLOOKUP($A420,'Annual_Prices-Nominal'!$A:$CA,MATCH(CB$3,'Annual_Prices-Nominal'!$A$3:$CA$3,0),0)</f>
        <v>0</v>
      </c>
      <c r="CD420" s="39">
        <f>VLOOKUP($A420,GDP!$A$8:$D$50,3,0)</f>
        <v>1.9952114924181964E-2</v>
      </c>
    </row>
    <row r="421" spans="1:82" ht="14.4" x14ac:dyDescent="0.3">
      <c r="A421" s="23">
        <f t="shared" si="65"/>
        <v>2057</v>
      </c>
      <c r="B421" s="27">
        <f t="shared" si="63"/>
        <v>57619</v>
      </c>
      <c r="C421" s="31">
        <v>50.178730000000002</v>
      </c>
      <c r="D421" s="32">
        <v>49.170720000000003</v>
      </c>
      <c r="E421" s="32">
        <v>55.783380000000001</v>
      </c>
      <c r="F421" s="32">
        <v>53.039909999999999</v>
      </c>
      <c r="G421" s="32">
        <v>56.616810000000001</v>
      </c>
      <c r="H421" s="32">
        <v>52.6145</v>
      </c>
      <c r="I421" s="32">
        <v>48.68</v>
      </c>
      <c r="J421" s="32">
        <v>48.3</v>
      </c>
      <c r="K421" s="32">
        <v>48.16</v>
      </c>
      <c r="L421" s="32">
        <v>48.4</v>
      </c>
      <c r="M421" s="32">
        <v>49.09</v>
      </c>
      <c r="N421" s="32">
        <v>48.62</v>
      </c>
      <c r="P421" s="32">
        <f>VLOOKUP($A421,'Annual_Prices-Nominal'!$A$4:$X$39,MATCH('Forecast-Peak_OffPeak-Nominal'!P$3,'Annual_Prices-Nominal'!$A$3:$X$3,0),FALSE)</f>
        <v>207.90799999999999</v>
      </c>
      <c r="Q421" s="32">
        <f>VLOOKUP($A421,'Annual_Prices-Nominal'!$A$4:$X$39,MATCH('Forecast-Peak_OffPeak-Nominal'!Q$3,'Annual_Prices-Nominal'!$A$3:$X$3,0),FALSE)</f>
        <v>209.66889657763187</v>
      </c>
      <c r="R421" s="32">
        <f>VLOOKUP($A421,'Annual_Prices-Nominal'!$A$4:$X$39,MATCH('Forecast-Peak_OffPeak-Nominal'!R$3,'Annual_Prices-Nominal'!$A$3:$X$3,0),FALSE)</f>
        <v>206.01617119731998</v>
      </c>
      <c r="S421" s="32">
        <f>VLOOKUP($A421,'Annual_Prices-Nominal'!$A$4:$X$39,MATCH('Forecast-Peak_OffPeak-Nominal'!S$3,'Annual_Prices-Nominal'!$A$3:$X$3,0),FALSE)</f>
        <v>204.86008976382064</v>
      </c>
      <c r="T421" s="32">
        <f>VLOOKUP($A421,'Annual_Prices-Nominal'!$A$4:$X$39,MATCH('Forecast-Peak_OffPeak-Nominal'!T$3,'Annual_Prices-Nominal'!$A$3:$X$3,0),FALSE)</f>
        <v>79.532537651600251</v>
      </c>
      <c r="U421" s="32">
        <f>VLOOKUP($A421,'Annual_Prices-Nominal'!$A$4:$X$39,MATCH('Forecast-Peak_OffPeak-Nominal'!U$3,'Annual_Prices-Nominal'!$A$3:$X$3,0),FALSE)</f>
        <v>102.04263461430146</v>
      </c>
      <c r="V421" s="32">
        <f>VLOOKUP($A421,'Annual_Prices-Nominal'!$A$4:$X$39,MATCH('Forecast-Peak_OffPeak-Nominal'!V$3,'Annual_Prices-Nominal'!$A$3:$X$3,0),FALSE)</f>
        <v>79.641250024661716</v>
      </c>
      <c r="W421" s="32">
        <f>VLOOKUP($A421,'Annual_Prices-Nominal'!$A$4:$X$39,MATCH('Forecast-Peak_OffPeak-Nominal'!W$3,'Annual_Prices-Nominal'!$A$3:$X$3,0),FALSE)</f>
        <v>35.358873630965022</v>
      </c>
      <c r="X421" s="32">
        <f>VLOOKUP($A421,'Annual_Prices-Nominal'!$A$4:$X$39,MATCH('Forecast-Peak_OffPeak-Nominal'!X$3,'Annual_Prices-Nominal'!$A$3:$X$3,0),FALSE)</f>
        <v>30.353286998685792</v>
      </c>
      <c r="Y421" s="38">
        <f>VLOOKUP($A421,'Annual_Prices-Nominal'!$A$4:$X$39,MATCH('Forecast-Peak_OffPeak-Nominal'!Y$3,'Annual_Prices-Nominal'!$A$3:$X$3,0),FALSE)</f>
        <v>72.952872923400903</v>
      </c>
      <c r="AA421" s="31">
        <v>6.45</v>
      </c>
      <c r="AB421" s="32">
        <v>6.11</v>
      </c>
      <c r="AC421" s="32">
        <v>6.03</v>
      </c>
      <c r="AD421" s="32">
        <v>6.5</v>
      </c>
      <c r="AE421" s="32">
        <v>6.45</v>
      </c>
      <c r="AF421" s="32">
        <v>6.24</v>
      </c>
      <c r="AG421" s="38">
        <f t="shared" si="66"/>
        <v>0.57763317008771964</v>
      </c>
      <c r="AI421" s="32">
        <v>11.399291342422078</v>
      </c>
      <c r="AJ421" s="38">
        <v>6.9910395244187766</v>
      </c>
      <c r="AL421" s="33">
        <v>1.0661656477062926</v>
      </c>
      <c r="AM421" s="33">
        <v>1.3422940484369161</v>
      </c>
      <c r="AO421" s="34">
        <f>VLOOKUP($A421,'Annual_Prices-Nominal'!$A$4:$CH$39,MATCH('Forecast-Peak_OffPeak-Nominal'!AO$3,'Annual_Prices-Nominal'!$A$3:$CH$3,0),FALSE)</f>
        <v>2</v>
      </c>
      <c r="AP421" s="35">
        <f>VLOOKUP($A421,'Annual_Prices-Nominal'!$A$4:$CH$39,MATCH('Forecast-Peak_OffPeak-Nominal'!AP$3,'Annual_Prices-Nominal'!$A$3:$CH$3,0),FALSE)</f>
        <v>2</v>
      </c>
      <c r="AQ421" s="36">
        <f>IF(AND(MONTH($B421)&gt;=5,MONTH($B421)&lt;=9),VLOOKUP($A421,'Annual_Prices-Nominal'!$A$1:$AQ$39,MATCH('Forecast-Peak_OffPeak-Nominal'!AQ$2,'Annual_Prices-Nominal'!$A$2:$AQ$2,0),FALSE),0)</f>
        <v>0</v>
      </c>
      <c r="AR421" s="37">
        <f>IF(AND(MONTH($B421)&gt;=5,MONTH($B421)&lt;=9),VLOOKUP($A421,'Annual_Prices-Nominal'!$A$1:$AQ$39,MATCH('Forecast-Peak_OffPeak-Nominal'!AR$2,'Annual_Prices-Nominal'!$A$2:$AQ$2,0),FALSE),0)</f>
        <v>0</v>
      </c>
      <c r="AT421" s="83">
        <f>VLOOKUP($A421,'Annual_Prices-Nominal'!$A$4:$CH$39,MATCH('Forecast-Peak_OffPeak-Nominal'!AT$3,'Annual_Prices-Nominal'!$A$3:$CH$3,0),FALSE)</f>
        <v>60.21</v>
      </c>
      <c r="AU421" s="38">
        <f>VLOOKUP($A421,'Annual_Prices-Nominal'!$A$4:$CH$39,MATCH('Forecast-Peak_OffPeak-Nominal'!AU$3,'Annual_Prices-Nominal'!$A$3:$CH$3,0),FALSE)</f>
        <v>60.21</v>
      </c>
      <c r="AV421" s="38">
        <f>VLOOKUP($A421,'Annual_Prices-Nominal'!$A$4:$CH$39,MATCH('Forecast-Peak_OffPeak-Nominal'!AV$3,'Annual_Prices-Nominal'!$A$3:$CH$3,0),FALSE)</f>
        <v>0</v>
      </c>
      <c r="AX421" s="31">
        <f t="shared" si="57"/>
        <v>8.2125581014729949</v>
      </c>
      <c r="AY421" s="32">
        <f t="shared" si="58"/>
        <v>8.9396442307692308</v>
      </c>
      <c r="AZ421" s="32">
        <f t="shared" si="59"/>
        <v>9.0732067307692308</v>
      </c>
      <c r="BA421" s="32">
        <f t="shared" si="60"/>
        <v>7.5472868217054261</v>
      </c>
      <c r="BB421" s="32">
        <f t="shared" si="61"/>
        <v>7.4666666666666659</v>
      </c>
      <c r="BC421" s="38">
        <f t="shared" si="62"/>
        <v>7.5523076923076928</v>
      </c>
      <c r="BE421" s="60">
        <v>343.0689274845364</v>
      </c>
      <c r="BF421" s="38">
        <v>455.76881670570117</v>
      </c>
      <c r="BH421" s="31">
        <f>VLOOKUP($A421,'Annual_Prices-Nominal'!$A:$CA,MATCH(BH$3,'Annual_Prices-Nominal'!$A$3:$CA$3,0),0)</f>
        <v>51</v>
      </c>
      <c r="BI421" s="31">
        <f>VLOOKUP($A421,'Annual_Prices-Nominal'!$A:$CA,MATCH(BI$3,'Annual_Prices-Nominal'!$A$3:$CA$3,0),0)</f>
        <v>0</v>
      </c>
      <c r="BJ421" s="32">
        <f>VLOOKUP($A421,'Annual_Prices-Nominal'!$A:$CA,MATCH(BJ$3,'Annual_Prices-Nominal'!$A$3:$CA$3,0),0)</f>
        <v>0</v>
      </c>
      <c r="BK421" s="32">
        <f>VLOOKUP($A421,'Annual_Prices-Nominal'!$A:$CA,MATCH(BK$3,'Annual_Prices-Nominal'!$A$3:$CA$3,0),0)</f>
        <v>18.691666666666606</v>
      </c>
      <c r="BL421" s="32">
        <f>VLOOKUP($A421,'Annual_Prices-Nominal'!$A:$CA,MATCH(BL$3,'Annual_Prices-Nominal'!$A$3:$CA$3,0),0)</f>
        <v>18.691666666666606</v>
      </c>
      <c r="BM421" s="32">
        <f>VLOOKUP($A421,'Annual_Prices-Nominal'!$A:$CA,MATCH(BM$3,'Annual_Prices-Nominal'!$A$3:$CA$3,0),0)</f>
        <v>5.5947619047618957</v>
      </c>
      <c r="BN421" s="32">
        <f>VLOOKUP($A421,'Annual_Prices-Nominal'!$A:$CA,MATCH(BN$3,'Annual_Prices-Nominal'!$A$3:$CA$3,0),0)</f>
        <v>5.5947619047618957</v>
      </c>
      <c r="BO421" s="32">
        <f>VLOOKUP($A421,'Annual_Prices-Nominal'!$A:$CA,MATCH(BO$3,'Annual_Prices-Nominal'!$A$3:$CA$3,0),0)</f>
        <v>5.5947619047618957</v>
      </c>
      <c r="BP421" s="32">
        <f>VLOOKUP($A421,'Annual_Prices-Nominal'!$A:$CA,MATCH(BP$3,'Annual_Prices-Nominal'!$A$3:$CA$3,0),0)</f>
        <v>5.5947619047618957</v>
      </c>
      <c r="BQ421" s="32">
        <f>VLOOKUP($A421,'Annual_Prices-Nominal'!$A:$CA,MATCH(BQ$3,'Annual_Prices-Nominal'!$A$3:$CA$3,0),0)</f>
        <v>18.691666666666606</v>
      </c>
      <c r="BR421" s="32">
        <f>VLOOKUP($A421,'Annual_Prices-Nominal'!$A:$CA,MATCH(BR$3,'Annual_Prices-Nominal'!$A$3:$CA$3,0),0)</f>
        <v>29.923333333333403</v>
      </c>
      <c r="BS421" s="32">
        <f>VLOOKUP($A421,'Annual_Prices-Nominal'!$A:$CA,MATCH(BS$3,'Annual_Prices-Nominal'!$A$3:$CA$3,0),0)</f>
        <v>28.029166666666697</v>
      </c>
      <c r="BT421" s="32">
        <f>VLOOKUP($A421,'Annual_Prices-Nominal'!$A:$CA,MATCH(BT$3,'Annual_Prices-Nominal'!$A$3:$CA$3,0),0)</f>
        <v>22.434404761904716</v>
      </c>
      <c r="BU421" s="32">
        <f>VLOOKUP($A421,'Annual_Prices-Nominal'!$A:$CA,MATCH(BU$3,'Annual_Prices-Nominal'!$A$3:$CA$3,0),0)</f>
        <v>22.434404761904716</v>
      </c>
      <c r="BV421" s="32">
        <f>VLOOKUP($A421,'Annual_Prices-Nominal'!$A:$CA,MATCH(BV$3,'Annual_Prices-Nominal'!$A$3:$CA$3,0),0)</f>
        <v>22.434404761904716</v>
      </c>
      <c r="BW421" s="32">
        <f>VLOOKUP($A421,'Annual_Prices-Nominal'!$A:$CA,MATCH(BW$3,'Annual_Prices-Nominal'!$A$3:$CA$3,0),0)</f>
        <v>23.574999999999818</v>
      </c>
      <c r="BX421" s="32">
        <f>VLOOKUP($A421,'Annual_Prices-Nominal'!$A:$CA,MATCH(BX$3,'Annual_Prices-Nominal'!$A$3:$CA$3,0),0)</f>
        <v>0</v>
      </c>
      <c r="BY421" s="32">
        <f>VLOOKUP($A421,'Annual_Prices-Nominal'!$A:$CA,MATCH(BY$3,'Annual_Prices-Nominal'!$A$3:$CA$3,0),0)</f>
        <v>5.5947619047618957</v>
      </c>
      <c r="BZ421" s="32">
        <f>VLOOKUP($A421,'Annual_Prices-Nominal'!$A:$CA,MATCH(BZ$3,'Annual_Prices-Nominal'!$A$3:$CA$3,0),0)</f>
        <v>5.5947619047618957</v>
      </c>
      <c r="CA421" s="32">
        <f>VLOOKUP($A421,'Annual_Prices-Nominal'!$A:$CA,MATCH(CA$3,'Annual_Prices-Nominal'!$A$3:$CA$3,0),0)</f>
        <v>5.6213655595238379</v>
      </c>
      <c r="CB421" s="38">
        <f>VLOOKUP($A421,'Annual_Prices-Nominal'!$A:$CA,MATCH(CB$3,'Annual_Prices-Nominal'!$A$3:$CA$3,0),0)</f>
        <v>0</v>
      </c>
      <c r="CD421" s="39">
        <f>VLOOKUP($A421,GDP!$A$8:$D$50,3,0)</f>
        <v>1.9952114924181964E-2</v>
      </c>
    </row>
    <row r="422" spans="1:82" ht="14.4" x14ac:dyDescent="0.3">
      <c r="A422" s="23">
        <f t="shared" si="65"/>
        <v>2057</v>
      </c>
      <c r="B422" s="27">
        <f t="shared" si="63"/>
        <v>57650</v>
      </c>
      <c r="C422" s="31">
        <v>49.381419999999999</v>
      </c>
      <c r="D422" s="32">
        <v>47.565190000000001</v>
      </c>
      <c r="E422" s="32">
        <v>60.159460000000003</v>
      </c>
      <c r="F422" s="32">
        <v>57.610469999999999</v>
      </c>
      <c r="G422" s="32">
        <v>62.018410000000003</v>
      </c>
      <c r="H422" s="32">
        <v>58.025779999999997</v>
      </c>
      <c r="I422" s="32">
        <v>50.87</v>
      </c>
      <c r="J422" s="32">
        <v>50.73</v>
      </c>
      <c r="K422" s="32">
        <v>50.62</v>
      </c>
      <c r="L422" s="32">
        <v>50.91</v>
      </c>
      <c r="M422" s="32">
        <v>51.12</v>
      </c>
      <c r="N422" s="32">
        <v>50.95</v>
      </c>
      <c r="P422" s="32">
        <f>VLOOKUP($A422,'Annual_Prices-Nominal'!$A$4:$X$39,MATCH('Forecast-Peak_OffPeak-Nominal'!P$3,'Annual_Prices-Nominal'!$A$3:$X$3,0),FALSE)</f>
        <v>207.90799999999999</v>
      </c>
      <c r="Q422" s="32">
        <f>VLOOKUP($A422,'Annual_Prices-Nominal'!$A$4:$X$39,MATCH('Forecast-Peak_OffPeak-Nominal'!Q$3,'Annual_Prices-Nominal'!$A$3:$X$3,0),FALSE)</f>
        <v>209.66889657763187</v>
      </c>
      <c r="R422" s="32">
        <f>VLOOKUP($A422,'Annual_Prices-Nominal'!$A$4:$X$39,MATCH('Forecast-Peak_OffPeak-Nominal'!R$3,'Annual_Prices-Nominal'!$A$3:$X$3,0),FALSE)</f>
        <v>206.01617119731998</v>
      </c>
      <c r="S422" s="32">
        <f>VLOOKUP($A422,'Annual_Prices-Nominal'!$A$4:$X$39,MATCH('Forecast-Peak_OffPeak-Nominal'!S$3,'Annual_Prices-Nominal'!$A$3:$X$3,0),FALSE)</f>
        <v>204.86008976382064</v>
      </c>
      <c r="T422" s="32">
        <f>VLOOKUP($A422,'Annual_Prices-Nominal'!$A$4:$X$39,MATCH('Forecast-Peak_OffPeak-Nominal'!T$3,'Annual_Prices-Nominal'!$A$3:$X$3,0),FALSE)</f>
        <v>79.532537651600251</v>
      </c>
      <c r="U422" s="32">
        <f>VLOOKUP($A422,'Annual_Prices-Nominal'!$A$4:$X$39,MATCH('Forecast-Peak_OffPeak-Nominal'!U$3,'Annual_Prices-Nominal'!$A$3:$X$3,0),FALSE)</f>
        <v>102.04263461430146</v>
      </c>
      <c r="V422" s="32">
        <f>VLOOKUP($A422,'Annual_Prices-Nominal'!$A$4:$X$39,MATCH('Forecast-Peak_OffPeak-Nominal'!V$3,'Annual_Prices-Nominal'!$A$3:$X$3,0),FALSE)</f>
        <v>79.641250024661716</v>
      </c>
      <c r="W422" s="32">
        <f>VLOOKUP($A422,'Annual_Prices-Nominal'!$A$4:$X$39,MATCH('Forecast-Peak_OffPeak-Nominal'!W$3,'Annual_Prices-Nominal'!$A$3:$X$3,0),FALSE)</f>
        <v>35.358873630965022</v>
      </c>
      <c r="X422" s="32">
        <f>VLOOKUP($A422,'Annual_Prices-Nominal'!$A$4:$X$39,MATCH('Forecast-Peak_OffPeak-Nominal'!X$3,'Annual_Prices-Nominal'!$A$3:$X$3,0),FALSE)</f>
        <v>30.353286998685792</v>
      </c>
      <c r="Y422" s="38">
        <f>VLOOKUP($A422,'Annual_Prices-Nominal'!$A$4:$X$39,MATCH('Forecast-Peak_OffPeak-Nominal'!Y$3,'Annual_Prices-Nominal'!$A$3:$X$3,0),FALSE)</f>
        <v>72.952872923400903</v>
      </c>
      <c r="AA422" s="31">
        <v>6.81</v>
      </c>
      <c r="AB422" s="32">
        <v>6.11</v>
      </c>
      <c r="AC422" s="32">
        <v>5.51</v>
      </c>
      <c r="AD422" s="32">
        <v>6.63</v>
      </c>
      <c r="AE422" s="32">
        <v>6.78</v>
      </c>
      <c r="AF422" s="32">
        <v>6.37</v>
      </c>
      <c r="AG422" s="38">
        <f t="shared" si="66"/>
        <v>0.57763317008771964</v>
      </c>
      <c r="AI422" s="32">
        <v>11.760741066218358</v>
      </c>
      <c r="AJ422" s="38">
        <v>7.3524892482150568</v>
      </c>
      <c r="AL422" s="33">
        <v>1.0989622078464829</v>
      </c>
      <c r="AM422" s="33">
        <v>1.3750906085771064</v>
      </c>
      <c r="AO422" s="34">
        <f>VLOOKUP($A422,'Annual_Prices-Nominal'!$A$4:$CH$39,MATCH('Forecast-Peak_OffPeak-Nominal'!AO$3,'Annual_Prices-Nominal'!$A$3:$CH$3,0),FALSE)</f>
        <v>2</v>
      </c>
      <c r="AP422" s="35">
        <f>VLOOKUP($A422,'Annual_Prices-Nominal'!$A$4:$CH$39,MATCH('Forecast-Peak_OffPeak-Nominal'!AP$3,'Annual_Prices-Nominal'!$A$3:$CH$3,0),FALSE)</f>
        <v>2</v>
      </c>
      <c r="AQ422" s="36">
        <f>IF(AND(MONTH($B422)&gt;=5,MONTH($B422)&lt;=9),VLOOKUP($A422,'Annual_Prices-Nominal'!$A$1:$AQ$39,MATCH('Forecast-Peak_OffPeak-Nominal'!AQ$2,'Annual_Prices-Nominal'!$A$2:$AQ$2,0),FALSE),0)</f>
        <v>0</v>
      </c>
      <c r="AR422" s="37">
        <f>IF(AND(MONTH($B422)&gt;=5,MONTH($B422)&lt;=9),VLOOKUP($A422,'Annual_Prices-Nominal'!$A$1:$AQ$39,MATCH('Forecast-Peak_OffPeak-Nominal'!AR$2,'Annual_Prices-Nominal'!$A$2:$AQ$2,0),FALSE),0)</f>
        <v>0</v>
      </c>
      <c r="AT422" s="83">
        <f>VLOOKUP($A422,'Annual_Prices-Nominal'!$A$4:$CH$39,MATCH('Forecast-Peak_OffPeak-Nominal'!AT$3,'Annual_Prices-Nominal'!$A$3:$CH$3,0),FALSE)</f>
        <v>60.21</v>
      </c>
      <c r="AU422" s="38">
        <f>VLOOKUP($A422,'Annual_Prices-Nominal'!$A$4:$CH$39,MATCH('Forecast-Peak_OffPeak-Nominal'!AU$3,'Annual_Prices-Nominal'!$A$3:$CH$3,0),FALSE)</f>
        <v>60.21</v>
      </c>
      <c r="AV422" s="38">
        <f>VLOOKUP($A422,'Annual_Prices-Nominal'!$A$4:$CH$39,MATCH('Forecast-Peak_OffPeak-Nominal'!AV$3,'Annual_Prices-Nominal'!$A$3:$CH$3,0),FALSE)</f>
        <v>0</v>
      </c>
      <c r="AX422" s="31">
        <f t="shared" si="57"/>
        <v>8.0820654664484444</v>
      </c>
      <c r="AY422" s="32">
        <f t="shared" si="58"/>
        <v>9.4441852433280999</v>
      </c>
      <c r="AZ422" s="32">
        <f t="shared" si="59"/>
        <v>9.7360141287284154</v>
      </c>
      <c r="BA422" s="32">
        <f t="shared" si="60"/>
        <v>7.5029498525073741</v>
      </c>
      <c r="BB422" s="32">
        <f t="shared" si="61"/>
        <v>7.4660766961651914</v>
      </c>
      <c r="BC422" s="38">
        <f t="shared" si="62"/>
        <v>7.7104072398190047</v>
      </c>
      <c r="BE422" s="60">
        <v>343.0689274845364</v>
      </c>
      <c r="BF422" s="38">
        <v>455.76881670570117</v>
      </c>
      <c r="BH422" s="31">
        <f>VLOOKUP($A422,'Annual_Prices-Nominal'!$A:$CA,MATCH(BH$3,'Annual_Prices-Nominal'!$A$3:$CA$3,0),0)</f>
        <v>51</v>
      </c>
      <c r="BI422" s="31">
        <f>VLOOKUP($A422,'Annual_Prices-Nominal'!$A:$CA,MATCH(BI$3,'Annual_Prices-Nominal'!$A$3:$CA$3,0),0)</f>
        <v>0</v>
      </c>
      <c r="BJ422" s="32">
        <f>VLOOKUP($A422,'Annual_Prices-Nominal'!$A:$CA,MATCH(BJ$3,'Annual_Prices-Nominal'!$A$3:$CA$3,0),0)</f>
        <v>0</v>
      </c>
      <c r="BK422" s="32">
        <f>VLOOKUP($A422,'Annual_Prices-Nominal'!$A:$CA,MATCH(BK$3,'Annual_Prices-Nominal'!$A$3:$CA$3,0),0)</f>
        <v>18.691666666666606</v>
      </c>
      <c r="BL422" s="32">
        <f>VLOOKUP($A422,'Annual_Prices-Nominal'!$A:$CA,MATCH(BL$3,'Annual_Prices-Nominal'!$A$3:$CA$3,0),0)</f>
        <v>18.691666666666606</v>
      </c>
      <c r="BM422" s="32">
        <f>VLOOKUP($A422,'Annual_Prices-Nominal'!$A:$CA,MATCH(BM$3,'Annual_Prices-Nominal'!$A$3:$CA$3,0),0)</f>
        <v>5.5947619047618957</v>
      </c>
      <c r="BN422" s="32">
        <f>VLOOKUP($A422,'Annual_Prices-Nominal'!$A:$CA,MATCH(BN$3,'Annual_Prices-Nominal'!$A$3:$CA$3,0),0)</f>
        <v>5.5947619047618957</v>
      </c>
      <c r="BO422" s="32">
        <f>VLOOKUP($A422,'Annual_Prices-Nominal'!$A:$CA,MATCH(BO$3,'Annual_Prices-Nominal'!$A$3:$CA$3,0),0)</f>
        <v>5.5947619047618957</v>
      </c>
      <c r="BP422" s="32">
        <f>VLOOKUP($A422,'Annual_Prices-Nominal'!$A:$CA,MATCH(BP$3,'Annual_Prices-Nominal'!$A$3:$CA$3,0),0)</f>
        <v>5.5947619047618957</v>
      </c>
      <c r="BQ422" s="32">
        <f>VLOOKUP($A422,'Annual_Prices-Nominal'!$A:$CA,MATCH(BQ$3,'Annual_Prices-Nominal'!$A$3:$CA$3,0),0)</f>
        <v>18.691666666666606</v>
      </c>
      <c r="BR422" s="32">
        <f>VLOOKUP($A422,'Annual_Prices-Nominal'!$A:$CA,MATCH(BR$3,'Annual_Prices-Nominal'!$A$3:$CA$3,0),0)</f>
        <v>29.923333333333403</v>
      </c>
      <c r="BS422" s="32">
        <f>VLOOKUP($A422,'Annual_Prices-Nominal'!$A:$CA,MATCH(BS$3,'Annual_Prices-Nominal'!$A$3:$CA$3,0),0)</f>
        <v>28.029166666666697</v>
      </c>
      <c r="BT422" s="32">
        <f>VLOOKUP($A422,'Annual_Prices-Nominal'!$A:$CA,MATCH(BT$3,'Annual_Prices-Nominal'!$A$3:$CA$3,0),0)</f>
        <v>22.434404761904716</v>
      </c>
      <c r="BU422" s="32">
        <f>VLOOKUP($A422,'Annual_Prices-Nominal'!$A:$CA,MATCH(BU$3,'Annual_Prices-Nominal'!$A$3:$CA$3,0),0)</f>
        <v>22.434404761904716</v>
      </c>
      <c r="BV422" s="32">
        <f>VLOOKUP($A422,'Annual_Prices-Nominal'!$A:$CA,MATCH(BV$3,'Annual_Prices-Nominal'!$A$3:$CA$3,0),0)</f>
        <v>22.434404761904716</v>
      </c>
      <c r="BW422" s="32">
        <f>VLOOKUP($A422,'Annual_Prices-Nominal'!$A:$CA,MATCH(BW$3,'Annual_Prices-Nominal'!$A$3:$CA$3,0),0)</f>
        <v>23.574999999999818</v>
      </c>
      <c r="BX422" s="32">
        <f>VLOOKUP($A422,'Annual_Prices-Nominal'!$A:$CA,MATCH(BX$3,'Annual_Prices-Nominal'!$A$3:$CA$3,0),0)</f>
        <v>0</v>
      </c>
      <c r="BY422" s="32">
        <f>VLOOKUP($A422,'Annual_Prices-Nominal'!$A:$CA,MATCH(BY$3,'Annual_Prices-Nominal'!$A$3:$CA$3,0),0)</f>
        <v>5.5947619047618957</v>
      </c>
      <c r="BZ422" s="32">
        <f>VLOOKUP($A422,'Annual_Prices-Nominal'!$A:$CA,MATCH(BZ$3,'Annual_Prices-Nominal'!$A$3:$CA$3,0),0)</f>
        <v>5.5947619047618957</v>
      </c>
      <c r="CA422" s="32">
        <f>VLOOKUP($A422,'Annual_Prices-Nominal'!$A:$CA,MATCH(CA$3,'Annual_Prices-Nominal'!$A$3:$CA$3,0),0)</f>
        <v>5.6213655595238379</v>
      </c>
      <c r="CB422" s="38">
        <f>VLOOKUP($A422,'Annual_Prices-Nominal'!$A:$CA,MATCH(CB$3,'Annual_Prices-Nominal'!$A$3:$CA$3,0),0)</f>
        <v>0</v>
      </c>
      <c r="CD422" s="39">
        <f>VLOOKUP($A422,GDP!$A$8:$D$50,3,0)</f>
        <v>1.9952114924181964E-2</v>
      </c>
    </row>
    <row r="423" spans="1:82" ht="14.4" x14ac:dyDescent="0.3">
      <c r="A423" s="23">
        <f t="shared" si="65"/>
        <v>2057</v>
      </c>
      <c r="B423" s="27">
        <f t="shared" si="63"/>
        <v>57680</v>
      </c>
      <c r="C423" s="31">
        <v>61.783450000000002</v>
      </c>
      <c r="D423" s="32">
        <v>58.76249</v>
      </c>
      <c r="E423" s="32">
        <v>67.114450000000005</v>
      </c>
      <c r="F423" s="32">
        <v>65.710880000000003</v>
      </c>
      <c r="G423" s="32">
        <v>69.302639999999997</v>
      </c>
      <c r="H423" s="32">
        <v>66.465339999999998</v>
      </c>
      <c r="I423" s="32">
        <v>54.12</v>
      </c>
      <c r="J423" s="32">
        <v>53.91</v>
      </c>
      <c r="K423" s="32">
        <v>53.98</v>
      </c>
      <c r="L423" s="32">
        <v>53.78</v>
      </c>
      <c r="M423" s="32">
        <v>54.31</v>
      </c>
      <c r="N423" s="32">
        <v>54.11</v>
      </c>
      <c r="P423" s="32">
        <f>VLOOKUP($A423,'Annual_Prices-Nominal'!$A$4:$X$39,MATCH('Forecast-Peak_OffPeak-Nominal'!P$3,'Annual_Prices-Nominal'!$A$3:$X$3,0),FALSE)</f>
        <v>207.90799999999999</v>
      </c>
      <c r="Q423" s="32">
        <f>VLOOKUP($A423,'Annual_Prices-Nominal'!$A$4:$X$39,MATCH('Forecast-Peak_OffPeak-Nominal'!Q$3,'Annual_Prices-Nominal'!$A$3:$X$3,0),FALSE)</f>
        <v>209.66889657763187</v>
      </c>
      <c r="R423" s="32">
        <f>VLOOKUP($A423,'Annual_Prices-Nominal'!$A$4:$X$39,MATCH('Forecast-Peak_OffPeak-Nominal'!R$3,'Annual_Prices-Nominal'!$A$3:$X$3,0),FALSE)</f>
        <v>206.01617119731998</v>
      </c>
      <c r="S423" s="32">
        <f>VLOOKUP($A423,'Annual_Prices-Nominal'!$A$4:$X$39,MATCH('Forecast-Peak_OffPeak-Nominal'!S$3,'Annual_Prices-Nominal'!$A$3:$X$3,0),FALSE)</f>
        <v>204.86008976382064</v>
      </c>
      <c r="T423" s="32">
        <f>VLOOKUP($A423,'Annual_Prices-Nominal'!$A$4:$X$39,MATCH('Forecast-Peak_OffPeak-Nominal'!T$3,'Annual_Prices-Nominal'!$A$3:$X$3,0),FALSE)</f>
        <v>79.532537651600251</v>
      </c>
      <c r="U423" s="32">
        <f>VLOOKUP($A423,'Annual_Prices-Nominal'!$A$4:$X$39,MATCH('Forecast-Peak_OffPeak-Nominal'!U$3,'Annual_Prices-Nominal'!$A$3:$X$3,0),FALSE)</f>
        <v>102.04263461430146</v>
      </c>
      <c r="V423" s="32">
        <f>VLOOKUP($A423,'Annual_Prices-Nominal'!$A$4:$X$39,MATCH('Forecast-Peak_OffPeak-Nominal'!V$3,'Annual_Prices-Nominal'!$A$3:$X$3,0),FALSE)</f>
        <v>79.641250024661716</v>
      </c>
      <c r="W423" s="32">
        <f>VLOOKUP($A423,'Annual_Prices-Nominal'!$A$4:$X$39,MATCH('Forecast-Peak_OffPeak-Nominal'!W$3,'Annual_Prices-Nominal'!$A$3:$X$3,0),FALSE)</f>
        <v>35.358873630965022</v>
      </c>
      <c r="X423" s="32">
        <f>VLOOKUP($A423,'Annual_Prices-Nominal'!$A$4:$X$39,MATCH('Forecast-Peak_OffPeak-Nominal'!X$3,'Annual_Prices-Nominal'!$A$3:$X$3,0),FALSE)</f>
        <v>30.353286998685792</v>
      </c>
      <c r="Y423" s="38">
        <f>VLOOKUP($A423,'Annual_Prices-Nominal'!$A$4:$X$39,MATCH('Forecast-Peak_OffPeak-Nominal'!Y$3,'Annual_Prices-Nominal'!$A$3:$X$3,0),FALSE)</f>
        <v>72.952872923400903</v>
      </c>
      <c r="AA423" s="31">
        <v>7.31</v>
      </c>
      <c r="AB423" s="32">
        <v>6.97</v>
      </c>
      <c r="AC423" s="32">
        <v>6.67</v>
      </c>
      <c r="AD423" s="32">
        <v>7.51</v>
      </c>
      <c r="AE423" s="32">
        <v>7.27</v>
      </c>
      <c r="AF423" s="32">
        <v>7.11</v>
      </c>
      <c r="AG423" s="38">
        <f t="shared" si="66"/>
        <v>0.57763317008771964</v>
      </c>
      <c r="AI423" s="32">
        <v>12.258926761405057</v>
      </c>
      <c r="AJ423" s="38">
        <v>7.8506749434017564</v>
      </c>
      <c r="AL423" s="33">
        <v>1.0741959634404323</v>
      </c>
      <c r="AM423" s="33">
        <v>1.3503243641710561</v>
      </c>
      <c r="AO423" s="34">
        <f>VLOOKUP($A423,'Annual_Prices-Nominal'!$A$4:$CH$39,MATCH('Forecast-Peak_OffPeak-Nominal'!AO$3,'Annual_Prices-Nominal'!$A$3:$CH$3,0),FALSE)</f>
        <v>2</v>
      </c>
      <c r="AP423" s="35">
        <f>VLOOKUP($A423,'Annual_Prices-Nominal'!$A$4:$CH$39,MATCH('Forecast-Peak_OffPeak-Nominal'!AP$3,'Annual_Prices-Nominal'!$A$3:$CH$3,0),FALSE)</f>
        <v>2</v>
      </c>
      <c r="AQ423" s="36">
        <f>IF(AND(MONTH($B423)&gt;=5,MONTH($B423)&lt;=9),VLOOKUP($A423,'Annual_Prices-Nominal'!$A$1:$AQ$39,MATCH('Forecast-Peak_OffPeak-Nominal'!AQ$2,'Annual_Prices-Nominal'!$A$2:$AQ$2,0),FALSE),0)</f>
        <v>0</v>
      </c>
      <c r="AR423" s="37">
        <f>IF(AND(MONTH($B423)&gt;=5,MONTH($B423)&lt;=9),VLOOKUP($A423,'Annual_Prices-Nominal'!$A$1:$AQ$39,MATCH('Forecast-Peak_OffPeak-Nominal'!AR$2,'Annual_Prices-Nominal'!$A$2:$AQ$2,0),FALSE),0)</f>
        <v>0</v>
      </c>
      <c r="AT423" s="83">
        <f>VLOOKUP($A423,'Annual_Prices-Nominal'!$A$4:$CH$39,MATCH('Forecast-Peak_OffPeak-Nominal'!AT$3,'Annual_Prices-Nominal'!$A$3:$CH$3,0),FALSE)</f>
        <v>60.21</v>
      </c>
      <c r="AU423" s="38">
        <f>VLOOKUP($A423,'Annual_Prices-Nominal'!$A$4:$CH$39,MATCH('Forecast-Peak_OffPeak-Nominal'!AU$3,'Annual_Prices-Nominal'!$A$3:$CH$3,0),FALSE)</f>
        <v>60.21</v>
      </c>
      <c r="AV423" s="38">
        <f>VLOOKUP($A423,'Annual_Prices-Nominal'!$A$4:$CH$39,MATCH('Forecast-Peak_OffPeak-Nominal'!AV$3,'Annual_Prices-Nominal'!$A$3:$CH$3,0),FALSE)</f>
        <v>0</v>
      </c>
      <c r="AX423" s="31">
        <f t="shared" si="57"/>
        <v>8.86419655667145</v>
      </c>
      <c r="AY423" s="32">
        <f t="shared" si="58"/>
        <v>9.4394444444444439</v>
      </c>
      <c r="AZ423" s="32">
        <f t="shared" si="59"/>
        <v>9.7472067510548506</v>
      </c>
      <c r="BA423" s="32">
        <f t="shared" si="60"/>
        <v>7.4442916093535079</v>
      </c>
      <c r="BB423" s="32">
        <f t="shared" si="61"/>
        <v>7.4250343878954608</v>
      </c>
      <c r="BC423" s="38">
        <f t="shared" si="62"/>
        <v>7.2316910785619175</v>
      </c>
      <c r="BE423" s="60">
        <v>343.0689274845364</v>
      </c>
      <c r="BF423" s="38">
        <v>455.76881670570117</v>
      </c>
      <c r="BH423" s="31">
        <f>VLOOKUP($A423,'Annual_Prices-Nominal'!$A:$CA,MATCH(BH$3,'Annual_Prices-Nominal'!$A$3:$CA$3,0),0)</f>
        <v>51</v>
      </c>
      <c r="BI423" s="31">
        <f>VLOOKUP($A423,'Annual_Prices-Nominal'!$A:$CA,MATCH(BI$3,'Annual_Prices-Nominal'!$A$3:$CA$3,0),0)</f>
        <v>0</v>
      </c>
      <c r="BJ423" s="32">
        <f>VLOOKUP($A423,'Annual_Prices-Nominal'!$A:$CA,MATCH(BJ$3,'Annual_Prices-Nominal'!$A$3:$CA$3,0),0)</f>
        <v>0</v>
      </c>
      <c r="BK423" s="32">
        <f>VLOOKUP($A423,'Annual_Prices-Nominal'!$A:$CA,MATCH(BK$3,'Annual_Prices-Nominal'!$A$3:$CA$3,0),0)</f>
        <v>18.691666666666606</v>
      </c>
      <c r="BL423" s="32">
        <f>VLOOKUP($A423,'Annual_Prices-Nominal'!$A:$CA,MATCH(BL$3,'Annual_Prices-Nominal'!$A$3:$CA$3,0),0)</f>
        <v>18.691666666666606</v>
      </c>
      <c r="BM423" s="32">
        <f>VLOOKUP($A423,'Annual_Prices-Nominal'!$A:$CA,MATCH(BM$3,'Annual_Prices-Nominal'!$A$3:$CA$3,0),0)</f>
        <v>5.5947619047618957</v>
      </c>
      <c r="BN423" s="32">
        <f>VLOOKUP($A423,'Annual_Prices-Nominal'!$A:$CA,MATCH(BN$3,'Annual_Prices-Nominal'!$A$3:$CA$3,0),0)</f>
        <v>5.5947619047618957</v>
      </c>
      <c r="BO423" s="32">
        <f>VLOOKUP($A423,'Annual_Prices-Nominal'!$A:$CA,MATCH(BO$3,'Annual_Prices-Nominal'!$A$3:$CA$3,0),0)</f>
        <v>5.5947619047618957</v>
      </c>
      <c r="BP423" s="32">
        <f>VLOOKUP($A423,'Annual_Prices-Nominal'!$A:$CA,MATCH(BP$3,'Annual_Prices-Nominal'!$A$3:$CA$3,0),0)</f>
        <v>5.5947619047618957</v>
      </c>
      <c r="BQ423" s="32">
        <f>VLOOKUP($A423,'Annual_Prices-Nominal'!$A:$CA,MATCH(BQ$3,'Annual_Prices-Nominal'!$A$3:$CA$3,0),0)</f>
        <v>18.691666666666606</v>
      </c>
      <c r="BR423" s="32">
        <f>VLOOKUP($A423,'Annual_Prices-Nominal'!$A:$CA,MATCH(BR$3,'Annual_Prices-Nominal'!$A$3:$CA$3,0),0)</f>
        <v>29.923333333333403</v>
      </c>
      <c r="BS423" s="32">
        <f>VLOOKUP($A423,'Annual_Prices-Nominal'!$A:$CA,MATCH(BS$3,'Annual_Prices-Nominal'!$A$3:$CA$3,0),0)</f>
        <v>28.029166666666697</v>
      </c>
      <c r="BT423" s="32">
        <f>VLOOKUP($A423,'Annual_Prices-Nominal'!$A:$CA,MATCH(BT$3,'Annual_Prices-Nominal'!$A$3:$CA$3,0),0)</f>
        <v>22.434404761904716</v>
      </c>
      <c r="BU423" s="32">
        <f>VLOOKUP($A423,'Annual_Prices-Nominal'!$A:$CA,MATCH(BU$3,'Annual_Prices-Nominal'!$A$3:$CA$3,0),0)</f>
        <v>22.434404761904716</v>
      </c>
      <c r="BV423" s="32">
        <f>VLOOKUP($A423,'Annual_Prices-Nominal'!$A:$CA,MATCH(BV$3,'Annual_Prices-Nominal'!$A$3:$CA$3,0),0)</f>
        <v>22.434404761904716</v>
      </c>
      <c r="BW423" s="32">
        <f>VLOOKUP($A423,'Annual_Prices-Nominal'!$A:$CA,MATCH(BW$3,'Annual_Prices-Nominal'!$A$3:$CA$3,0),0)</f>
        <v>23.574999999999818</v>
      </c>
      <c r="BX423" s="32">
        <f>VLOOKUP($A423,'Annual_Prices-Nominal'!$A:$CA,MATCH(BX$3,'Annual_Prices-Nominal'!$A$3:$CA$3,0),0)</f>
        <v>0</v>
      </c>
      <c r="BY423" s="32">
        <f>VLOOKUP($A423,'Annual_Prices-Nominal'!$A:$CA,MATCH(BY$3,'Annual_Prices-Nominal'!$A$3:$CA$3,0),0)</f>
        <v>5.5947619047618957</v>
      </c>
      <c r="BZ423" s="32">
        <f>VLOOKUP($A423,'Annual_Prices-Nominal'!$A:$CA,MATCH(BZ$3,'Annual_Prices-Nominal'!$A$3:$CA$3,0),0)</f>
        <v>5.5947619047618957</v>
      </c>
      <c r="CA423" s="32">
        <f>VLOOKUP($A423,'Annual_Prices-Nominal'!$A:$CA,MATCH(CA$3,'Annual_Prices-Nominal'!$A$3:$CA$3,0),0)</f>
        <v>5.6213655595238379</v>
      </c>
      <c r="CB423" s="38">
        <f>VLOOKUP($A423,'Annual_Prices-Nominal'!$A:$CA,MATCH(CB$3,'Annual_Prices-Nominal'!$A$3:$CA$3,0),0)</f>
        <v>0</v>
      </c>
      <c r="CD423" s="39">
        <f>VLOOKUP($A423,GDP!$A$8:$D$50,3,0)</f>
        <v>1.9952114924181964E-2</v>
      </c>
    </row>
    <row r="424" spans="1:82" ht="14.4" x14ac:dyDescent="0.3">
      <c r="A424" s="23">
        <f t="shared" si="65"/>
        <v>2058</v>
      </c>
      <c r="B424" s="27">
        <f t="shared" si="63"/>
        <v>57711</v>
      </c>
      <c r="C424" s="31">
        <v>63.61936</v>
      </c>
      <c r="D424" s="32">
        <v>63.243969999999997</v>
      </c>
      <c r="E424" s="32">
        <v>67.334649999999996</v>
      </c>
      <c r="F424" s="32">
        <v>65.249660000000006</v>
      </c>
      <c r="G424" s="32">
        <v>70.081710000000001</v>
      </c>
      <c r="H424" s="32">
        <v>65.986059999999995</v>
      </c>
      <c r="I424" s="32">
        <v>53.65</v>
      </c>
      <c r="J424" s="32">
        <v>53.32</v>
      </c>
      <c r="K424" s="32">
        <v>53.19</v>
      </c>
      <c r="L424" s="32">
        <v>52.72</v>
      </c>
      <c r="M424" s="32">
        <v>53.45</v>
      </c>
      <c r="N424" s="32">
        <v>53.04</v>
      </c>
      <c r="P424" s="32">
        <f>VLOOKUP($A424,'Annual_Prices-Nominal'!$A$4:$X$39,MATCH('Forecast-Peak_OffPeak-Nominal'!P$3,'Annual_Prices-Nominal'!$A$3:$X$3,0),FALSE)</f>
        <v>214.14500000000001</v>
      </c>
      <c r="Q424" s="32">
        <f>VLOOKUP($A424,'Annual_Prices-Nominal'!$A$4:$X$39,MATCH('Forecast-Peak_OffPeak-Nominal'!Q$3,'Annual_Prices-Nominal'!$A$3:$X$3,0),FALSE)</f>
        <v>215.95896347496083</v>
      </c>
      <c r="R424" s="32">
        <f>VLOOKUP($A424,'Annual_Prices-Nominal'!$A$4:$X$39,MATCH('Forecast-Peak_OffPeak-Nominal'!R$3,'Annual_Prices-Nominal'!$A$3:$X$3,0),FALSE)</f>
        <v>212.19665633323959</v>
      </c>
      <c r="S424" s="32">
        <f>VLOOKUP($A424,'Annual_Prices-Nominal'!$A$4:$X$39,MATCH('Forecast-Peak_OffPeak-Nominal'!S$3,'Annual_Prices-Nominal'!$A$3:$X$3,0),FALSE)</f>
        <v>211.00589245673527</v>
      </c>
      <c r="T424" s="32">
        <f>VLOOKUP($A424,'Annual_Prices-Nominal'!$A$4:$X$39,MATCH('Forecast-Peak_OffPeak-Nominal'!T$3,'Annual_Prices-Nominal'!$A$3:$X$3,0),FALSE)</f>
        <v>81.918513781148263</v>
      </c>
      <c r="U424" s="32">
        <f>VLOOKUP($A424,'Annual_Prices-Nominal'!$A$4:$X$39,MATCH('Forecast-Peak_OffPeak-Nominal'!U$3,'Annual_Prices-Nominal'!$A$3:$X$3,0),FALSE)</f>
        <v>105.10391365273051</v>
      </c>
      <c r="V424" s="32">
        <f>VLOOKUP($A424,'Annual_Prices-Nominal'!$A$4:$X$39,MATCH('Forecast-Peak_OffPeak-Nominal'!V$3,'Annual_Prices-Nominal'!$A$3:$X$3,0),FALSE)</f>
        <v>82.030487525401568</v>
      </c>
      <c r="W424" s="32">
        <f>VLOOKUP($A424,'Annual_Prices-Nominal'!$A$4:$X$39,MATCH('Forecast-Peak_OffPeak-Nominal'!W$3,'Annual_Prices-Nominal'!$A$3:$X$3,0),FALSE)</f>
        <v>36.419639839893975</v>
      </c>
      <c r="X424" s="32">
        <f>VLOOKUP($A424,'Annual_Prices-Nominal'!$A$4:$X$39,MATCH('Forecast-Peak_OffPeak-Nominal'!X$3,'Annual_Prices-Nominal'!$A$3:$X$3,0),FALSE)</f>
        <v>31.263885608646365</v>
      </c>
      <c r="Y424" s="38">
        <f>VLOOKUP($A424,'Annual_Prices-Nominal'!$A$4:$X$39,MATCH('Forecast-Peak_OffPeak-Nominal'!Y$3,'Annual_Prices-Nominal'!$A$3:$X$3,0),FALSE)</f>
        <v>75.141459111102932</v>
      </c>
      <c r="AA424" s="31">
        <v>7.16</v>
      </c>
      <c r="AB424" s="32">
        <v>6.75</v>
      </c>
      <c r="AC424" s="32">
        <v>6.43</v>
      </c>
      <c r="AD424" s="32">
        <v>7.28</v>
      </c>
      <c r="AE424" s="32">
        <v>7.13</v>
      </c>
      <c r="AF424" s="32">
        <v>7</v>
      </c>
      <c r="AG424" s="38">
        <f t="shared" si="66"/>
        <v>0.58763317008771965</v>
      </c>
      <c r="AI424" s="32">
        <v>12.095163396825289</v>
      </c>
      <c r="AJ424" s="38">
        <v>7.7021277078542463</v>
      </c>
      <c r="AL424" s="33">
        <v>1.1220138557252994</v>
      </c>
      <c r="AM424" s="33">
        <v>1.4022024309988976</v>
      </c>
      <c r="AO424" s="34">
        <f>VLOOKUP($A424,'Annual_Prices-Nominal'!$A$4:$CH$39,MATCH('Forecast-Peak_OffPeak-Nominal'!AO$3,'Annual_Prices-Nominal'!$A$3:$CH$3,0),FALSE)</f>
        <v>2</v>
      </c>
      <c r="AP424" s="35">
        <f>VLOOKUP($A424,'Annual_Prices-Nominal'!$A$4:$CH$39,MATCH('Forecast-Peak_OffPeak-Nominal'!AP$3,'Annual_Prices-Nominal'!$A$3:$CH$3,0),FALSE)</f>
        <v>2</v>
      </c>
      <c r="AQ424" s="36">
        <f>IF(AND(MONTH($B424)&gt;=5,MONTH($B424)&lt;=9),VLOOKUP($A424,'Annual_Prices-Nominal'!$A$1:$AQ$39,MATCH('Forecast-Peak_OffPeak-Nominal'!AQ$2,'Annual_Prices-Nominal'!$A$2:$AQ$2,0),FALSE),0)</f>
        <v>0</v>
      </c>
      <c r="AR424" s="37">
        <f>IF(AND(MONTH($B424)&gt;=5,MONTH($B424)&lt;=9),VLOOKUP($A424,'Annual_Prices-Nominal'!$A$1:$AQ$39,MATCH('Forecast-Peak_OffPeak-Nominal'!AR$2,'Annual_Prices-Nominal'!$A$2:$AQ$2,0),FALSE),0)</f>
        <v>0</v>
      </c>
      <c r="AT424" s="83">
        <f>VLOOKUP($A424,'Annual_Prices-Nominal'!$A$4:$CH$39,MATCH('Forecast-Peak_OffPeak-Nominal'!AT$3,'Annual_Prices-Nominal'!$A$3:$CH$3,0),FALSE)</f>
        <v>62.74</v>
      </c>
      <c r="AU424" s="38">
        <f>VLOOKUP($A424,'Annual_Prices-Nominal'!$A$4:$CH$39,MATCH('Forecast-Peak_OffPeak-Nominal'!AU$3,'Annual_Prices-Nominal'!$A$3:$CH$3,0),FALSE)</f>
        <v>62.74</v>
      </c>
      <c r="AV424" s="38">
        <f>VLOOKUP($A424,'Annual_Prices-Nominal'!$A$4:$CH$39,MATCH('Forecast-Peak_OffPeak-Nominal'!AV$3,'Annual_Prices-Nominal'!$A$3:$CH$3,0),FALSE)</f>
        <v>0</v>
      </c>
      <c r="AX424" s="31">
        <f t="shared" si="57"/>
        <v>9.4250903703703699</v>
      </c>
      <c r="AY424" s="32">
        <f t="shared" si="58"/>
        <v>9.619235714285713</v>
      </c>
      <c r="AZ424" s="32">
        <f t="shared" si="59"/>
        <v>10.011672857142857</v>
      </c>
      <c r="BA424" s="32">
        <f t="shared" si="60"/>
        <v>7.5245441795231418</v>
      </c>
      <c r="BB424" s="32">
        <f t="shared" si="61"/>
        <v>7.4600280504908838</v>
      </c>
      <c r="BC424" s="38">
        <f t="shared" si="62"/>
        <v>7.3420329670329672</v>
      </c>
      <c r="BE424" s="60">
        <v>350.04842053195267</v>
      </c>
      <c r="BF424" s="38">
        <v>465.04110875135711</v>
      </c>
      <c r="BH424" s="31">
        <f>VLOOKUP($A424,'Annual_Prices-Nominal'!$A:$CA,MATCH(BH$3,'Annual_Prices-Nominal'!$A$3:$CA$3,0),0)</f>
        <v>52</v>
      </c>
      <c r="BI424" s="31">
        <f>VLOOKUP($A424,'Annual_Prices-Nominal'!$A:$CA,MATCH(BI$3,'Annual_Prices-Nominal'!$A$3:$CA$3,0),0)</f>
        <v>0</v>
      </c>
      <c r="BJ424" s="32">
        <f>VLOOKUP($A424,'Annual_Prices-Nominal'!$A:$CA,MATCH(BJ$3,'Annual_Prices-Nominal'!$A$3:$CA$3,0),0)</f>
        <v>0</v>
      </c>
      <c r="BK424" s="32">
        <f>VLOOKUP($A424,'Annual_Prices-Nominal'!$A:$CA,MATCH(BK$3,'Annual_Prices-Nominal'!$A$3:$CA$3,0),0)</f>
        <v>18.962499999999977</v>
      </c>
      <c r="BL424" s="32">
        <f>VLOOKUP($A424,'Annual_Prices-Nominal'!$A:$CA,MATCH(BL$3,'Annual_Prices-Nominal'!$A$3:$CA$3,0),0)</f>
        <v>18.962499999999977</v>
      </c>
      <c r="BM424" s="32">
        <f>VLOOKUP($A424,'Annual_Prices-Nominal'!$A:$CA,MATCH(BM$3,'Annual_Prices-Nominal'!$A$3:$CA$3,0),0)</f>
        <v>5.6753571428571377</v>
      </c>
      <c r="BN424" s="32">
        <f>VLOOKUP($A424,'Annual_Prices-Nominal'!$A:$CA,MATCH(BN$3,'Annual_Prices-Nominal'!$A$3:$CA$3,0),0)</f>
        <v>5.6753571428571377</v>
      </c>
      <c r="BO424" s="32">
        <f>VLOOKUP($A424,'Annual_Prices-Nominal'!$A:$CA,MATCH(BO$3,'Annual_Prices-Nominal'!$A$3:$CA$3,0),0)</f>
        <v>5.6753571428571377</v>
      </c>
      <c r="BP424" s="32">
        <f>VLOOKUP($A424,'Annual_Prices-Nominal'!$A:$CA,MATCH(BP$3,'Annual_Prices-Nominal'!$A$3:$CA$3,0),0)</f>
        <v>5.6753571428571377</v>
      </c>
      <c r="BQ424" s="32">
        <f>VLOOKUP($A424,'Annual_Prices-Nominal'!$A:$CA,MATCH(BQ$3,'Annual_Prices-Nominal'!$A$3:$CA$3,0),0)</f>
        <v>18.962499999999977</v>
      </c>
      <c r="BR424" s="32">
        <f>VLOOKUP($A424,'Annual_Prices-Nominal'!$A:$CA,MATCH(BR$3,'Annual_Prices-Nominal'!$A$3:$CA$3,0),0)</f>
        <v>30.357500000000073</v>
      </c>
      <c r="BS424" s="32">
        <f>VLOOKUP($A424,'Annual_Prices-Nominal'!$A:$CA,MATCH(BS$3,'Annual_Prices-Nominal'!$A$3:$CA$3,0),0)</f>
        <v>28.434999999999945</v>
      </c>
      <c r="BT424" s="32">
        <f>VLOOKUP($A424,'Annual_Prices-Nominal'!$A:$CA,MATCH(BT$3,'Annual_Prices-Nominal'!$A$3:$CA$3,0),0)</f>
        <v>22.759642857142808</v>
      </c>
      <c r="BU424" s="32">
        <f>VLOOKUP($A424,'Annual_Prices-Nominal'!$A:$CA,MATCH(BU$3,'Annual_Prices-Nominal'!$A$3:$CA$3,0),0)</f>
        <v>22.759642857142808</v>
      </c>
      <c r="BV424" s="32">
        <f>VLOOKUP($A424,'Annual_Prices-Nominal'!$A:$CA,MATCH(BV$3,'Annual_Prices-Nominal'!$A$3:$CA$3,0),0)</f>
        <v>22.759642857142808</v>
      </c>
      <c r="BW424" s="32">
        <f>VLOOKUP($A424,'Annual_Prices-Nominal'!$A:$CA,MATCH(BW$3,'Annual_Prices-Nominal'!$A$3:$CA$3,0),0)</f>
        <v>24.089999999999918</v>
      </c>
      <c r="BX424" s="32">
        <f>VLOOKUP($A424,'Annual_Prices-Nominal'!$A:$CA,MATCH(BX$3,'Annual_Prices-Nominal'!$A$3:$CA$3,0),0)</f>
        <v>0</v>
      </c>
      <c r="BY424" s="32">
        <f>VLOOKUP($A424,'Annual_Prices-Nominal'!$A:$CA,MATCH(BY$3,'Annual_Prices-Nominal'!$A$3:$CA$3,0),0)</f>
        <v>5.6753571428571377</v>
      </c>
      <c r="BZ424" s="32">
        <f>VLOOKUP($A424,'Annual_Prices-Nominal'!$A:$CA,MATCH(BZ$3,'Annual_Prices-Nominal'!$A$3:$CA$3,0),0)</f>
        <v>5.6753571428571377</v>
      </c>
      <c r="CA424" s="32">
        <f>VLOOKUP($A424,'Annual_Prices-Nominal'!$A:$CA,MATCH(CA$3,'Annual_Prices-Nominal'!$A$3:$CA$3,0),0)</f>
        <v>5.7068977857143182</v>
      </c>
      <c r="CB424" s="38">
        <f>VLOOKUP($A424,'Annual_Prices-Nominal'!$A:$CA,MATCH(CB$3,'Annual_Prices-Nominal'!$A$3:$CA$3,0),0)</f>
        <v>0</v>
      </c>
      <c r="CD424" s="39">
        <f>VLOOKUP($A424,GDP!$A$8:$D$50,3,0)</f>
        <v>2.0344287949921821E-2</v>
      </c>
    </row>
    <row r="425" spans="1:82" ht="14.4" x14ac:dyDescent="0.3">
      <c r="A425" s="23">
        <f t="shared" si="65"/>
        <v>2058</v>
      </c>
      <c r="B425" s="27">
        <f t="shared" si="63"/>
        <v>57742</v>
      </c>
      <c r="C425" s="31">
        <v>57.595570000000002</v>
      </c>
      <c r="D425" s="32">
        <v>57.113480000000003</v>
      </c>
      <c r="E425" s="32">
        <v>61.444809999999997</v>
      </c>
      <c r="F425" s="32">
        <v>60.217680000000001</v>
      </c>
      <c r="G425" s="32">
        <v>64.099729999999994</v>
      </c>
      <c r="H425" s="32">
        <v>60.316940000000002</v>
      </c>
      <c r="I425" s="32">
        <v>52.57</v>
      </c>
      <c r="J425" s="32">
        <v>52.22</v>
      </c>
      <c r="K425" s="32">
        <v>51.83</v>
      </c>
      <c r="L425" s="32">
        <v>52.08</v>
      </c>
      <c r="M425" s="32">
        <v>52.5</v>
      </c>
      <c r="N425" s="32">
        <v>52.02</v>
      </c>
      <c r="P425" s="32">
        <f>VLOOKUP($A425,'Annual_Prices-Nominal'!$A$4:$X$39,MATCH('Forecast-Peak_OffPeak-Nominal'!P$3,'Annual_Prices-Nominal'!$A$3:$X$3,0),FALSE)</f>
        <v>214.14500000000001</v>
      </c>
      <c r="Q425" s="32">
        <f>VLOOKUP($A425,'Annual_Prices-Nominal'!$A$4:$X$39,MATCH('Forecast-Peak_OffPeak-Nominal'!Q$3,'Annual_Prices-Nominal'!$A$3:$X$3,0),FALSE)</f>
        <v>215.95896347496083</v>
      </c>
      <c r="R425" s="32">
        <f>VLOOKUP($A425,'Annual_Prices-Nominal'!$A$4:$X$39,MATCH('Forecast-Peak_OffPeak-Nominal'!R$3,'Annual_Prices-Nominal'!$A$3:$X$3,0),FALSE)</f>
        <v>212.19665633323959</v>
      </c>
      <c r="S425" s="32">
        <f>VLOOKUP($A425,'Annual_Prices-Nominal'!$A$4:$X$39,MATCH('Forecast-Peak_OffPeak-Nominal'!S$3,'Annual_Prices-Nominal'!$A$3:$X$3,0),FALSE)</f>
        <v>211.00589245673527</v>
      </c>
      <c r="T425" s="32">
        <f>VLOOKUP($A425,'Annual_Prices-Nominal'!$A$4:$X$39,MATCH('Forecast-Peak_OffPeak-Nominal'!T$3,'Annual_Prices-Nominal'!$A$3:$X$3,0),FALSE)</f>
        <v>81.918513781148263</v>
      </c>
      <c r="U425" s="32">
        <f>VLOOKUP($A425,'Annual_Prices-Nominal'!$A$4:$X$39,MATCH('Forecast-Peak_OffPeak-Nominal'!U$3,'Annual_Prices-Nominal'!$A$3:$X$3,0),FALSE)</f>
        <v>105.10391365273051</v>
      </c>
      <c r="V425" s="32">
        <f>VLOOKUP($A425,'Annual_Prices-Nominal'!$A$4:$X$39,MATCH('Forecast-Peak_OffPeak-Nominal'!V$3,'Annual_Prices-Nominal'!$A$3:$X$3,0),FALSE)</f>
        <v>82.030487525401568</v>
      </c>
      <c r="W425" s="32">
        <f>VLOOKUP($A425,'Annual_Prices-Nominal'!$A$4:$X$39,MATCH('Forecast-Peak_OffPeak-Nominal'!W$3,'Annual_Prices-Nominal'!$A$3:$X$3,0),FALSE)</f>
        <v>36.419639839893975</v>
      </c>
      <c r="X425" s="32">
        <f>VLOOKUP($A425,'Annual_Prices-Nominal'!$A$4:$X$39,MATCH('Forecast-Peak_OffPeak-Nominal'!X$3,'Annual_Prices-Nominal'!$A$3:$X$3,0),FALSE)</f>
        <v>31.263885608646365</v>
      </c>
      <c r="Y425" s="38">
        <f>VLOOKUP($A425,'Annual_Prices-Nominal'!$A$4:$X$39,MATCH('Forecast-Peak_OffPeak-Nominal'!Y$3,'Annual_Prices-Nominal'!$A$3:$X$3,0),FALSE)</f>
        <v>75.141459111102932</v>
      </c>
      <c r="AA425" s="31">
        <v>7</v>
      </c>
      <c r="AB425" s="32">
        <v>6.72</v>
      </c>
      <c r="AC425" s="32">
        <v>6.66</v>
      </c>
      <c r="AD425" s="32">
        <v>7.25</v>
      </c>
      <c r="AE425" s="32">
        <v>6.96</v>
      </c>
      <c r="AF425" s="32">
        <v>6.94</v>
      </c>
      <c r="AG425" s="38">
        <f t="shared" si="66"/>
        <v>0.58763317008771965</v>
      </c>
      <c r="AI425" s="32">
        <v>11.931985823855609</v>
      </c>
      <c r="AJ425" s="38">
        <v>7.5389501348845664</v>
      </c>
      <c r="AL425" s="33">
        <v>1.12692025665423</v>
      </c>
      <c r="AM425" s="33">
        <v>1.4071088319278284</v>
      </c>
      <c r="AO425" s="34">
        <f>VLOOKUP($A425,'Annual_Prices-Nominal'!$A$4:$CH$39,MATCH('Forecast-Peak_OffPeak-Nominal'!AO$3,'Annual_Prices-Nominal'!$A$3:$CH$3,0),FALSE)</f>
        <v>2</v>
      </c>
      <c r="AP425" s="35">
        <f>VLOOKUP($A425,'Annual_Prices-Nominal'!$A$4:$CH$39,MATCH('Forecast-Peak_OffPeak-Nominal'!AP$3,'Annual_Prices-Nominal'!$A$3:$CH$3,0),FALSE)</f>
        <v>2</v>
      </c>
      <c r="AQ425" s="36">
        <f>IF(AND(MONTH($B425)&gt;=5,MONTH($B425)&lt;=9),VLOOKUP($A425,'Annual_Prices-Nominal'!$A$1:$AQ$39,MATCH('Forecast-Peak_OffPeak-Nominal'!AQ$2,'Annual_Prices-Nominal'!$A$2:$AQ$2,0),FALSE),0)</f>
        <v>0</v>
      </c>
      <c r="AR425" s="37">
        <f>IF(AND(MONTH($B425)&gt;=5,MONTH($B425)&lt;=9),VLOOKUP($A425,'Annual_Prices-Nominal'!$A$1:$AQ$39,MATCH('Forecast-Peak_OffPeak-Nominal'!AR$2,'Annual_Prices-Nominal'!$A$2:$AQ$2,0),FALSE),0)</f>
        <v>0</v>
      </c>
      <c r="AT425" s="83">
        <f>VLOOKUP($A425,'Annual_Prices-Nominal'!$A$4:$CH$39,MATCH('Forecast-Peak_OffPeak-Nominal'!AT$3,'Annual_Prices-Nominal'!$A$3:$CH$3,0),FALSE)</f>
        <v>62.74</v>
      </c>
      <c r="AU425" s="38">
        <f>VLOOKUP($A425,'Annual_Prices-Nominal'!$A$4:$CH$39,MATCH('Forecast-Peak_OffPeak-Nominal'!AU$3,'Annual_Prices-Nominal'!$A$3:$CH$3,0),FALSE)</f>
        <v>62.74</v>
      </c>
      <c r="AV425" s="38">
        <f>VLOOKUP($A425,'Annual_Prices-Nominal'!$A$4:$CH$39,MATCH('Forecast-Peak_OffPeak-Nominal'!AV$3,'Annual_Prices-Nominal'!$A$3:$CH$3,0),FALSE)</f>
        <v>0</v>
      </c>
      <c r="AX425" s="31">
        <f t="shared" si="57"/>
        <v>8.5707693452380962</v>
      </c>
      <c r="AY425" s="32">
        <f t="shared" si="58"/>
        <v>8.8537190201729103</v>
      </c>
      <c r="AZ425" s="32">
        <f t="shared" si="59"/>
        <v>9.2362723342939468</v>
      </c>
      <c r="BA425" s="32">
        <f t="shared" si="60"/>
        <v>7.5531609195402298</v>
      </c>
      <c r="BB425" s="32">
        <f t="shared" si="61"/>
        <v>7.4468390804597702</v>
      </c>
      <c r="BC425" s="38">
        <f t="shared" si="62"/>
        <v>7.2413793103448274</v>
      </c>
      <c r="BE425" s="60">
        <v>350.04842053195267</v>
      </c>
      <c r="BF425" s="38">
        <v>465.04110875135711</v>
      </c>
      <c r="BH425" s="31">
        <f>VLOOKUP($A425,'Annual_Prices-Nominal'!$A:$CA,MATCH(BH$3,'Annual_Prices-Nominal'!$A$3:$CA$3,0),0)</f>
        <v>52</v>
      </c>
      <c r="BI425" s="31">
        <f>VLOOKUP($A425,'Annual_Prices-Nominal'!$A:$CA,MATCH(BI$3,'Annual_Prices-Nominal'!$A$3:$CA$3,0),0)</f>
        <v>0</v>
      </c>
      <c r="BJ425" s="32">
        <f>VLOOKUP($A425,'Annual_Prices-Nominal'!$A:$CA,MATCH(BJ$3,'Annual_Prices-Nominal'!$A$3:$CA$3,0),0)</f>
        <v>0</v>
      </c>
      <c r="BK425" s="32">
        <f>VLOOKUP($A425,'Annual_Prices-Nominal'!$A:$CA,MATCH(BK$3,'Annual_Prices-Nominal'!$A$3:$CA$3,0),0)</f>
        <v>18.962499999999977</v>
      </c>
      <c r="BL425" s="32">
        <f>VLOOKUP($A425,'Annual_Prices-Nominal'!$A:$CA,MATCH(BL$3,'Annual_Prices-Nominal'!$A$3:$CA$3,0),0)</f>
        <v>18.962499999999977</v>
      </c>
      <c r="BM425" s="32">
        <f>VLOOKUP($A425,'Annual_Prices-Nominal'!$A:$CA,MATCH(BM$3,'Annual_Prices-Nominal'!$A$3:$CA$3,0),0)</f>
        <v>5.6753571428571377</v>
      </c>
      <c r="BN425" s="32">
        <f>VLOOKUP($A425,'Annual_Prices-Nominal'!$A:$CA,MATCH(BN$3,'Annual_Prices-Nominal'!$A$3:$CA$3,0),0)</f>
        <v>5.6753571428571377</v>
      </c>
      <c r="BO425" s="32">
        <f>VLOOKUP($A425,'Annual_Prices-Nominal'!$A:$CA,MATCH(BO$3,'Annual_Prices-Nominal'!$A$3:$CA$3,0),0)</f>
        <v>5.6753571428571377</v>
      </c>
      <c r="BP425" s="32">
        <f>VLOOKUP($A425,'Annual_Prices-Nominal'!$A:$CA,MATCH(BP$3,'Annual_Prices-Nominal'!$A$3:$CA$3,0),0)</f>
        <v>5.6753571428571377</v>
      </c>
      <c r="BQ425" s="32">
        <f>VLOOKUP($A425,'Annual_Prices-Nominal'!$A:$CA,MATCH(BQ$3,'Annual_Prices-Nominal'!$A$3:$CA$3,0),0)</f>
        <v>18.962499999999977</v>
      </c>
      <c r="BR425" s="32">
        <f>VLOOKUP($A425,'Annual_Prices-Nominal'!$A:$CA,MATCH(BR$3,'Annual_Prices-Nominal'!$A$3:$CA$3,0),0)</f>
        <v>30.357500000000073</v>
      </c>
      <c r="BS425" s="32">
        <f>VLOOKUP($A425,'Annual_Prices-Nominal'!$A:$CA,MATCH(BS$3,'Annual_Prices-Nominal'!$A$3:$CA$3,0),0)</f>
        <v>28.434999999999945</v>
      </c>
      <c r="BT425" s="32">
        <f>VLOOKUP($A425,'Annual_Prices-Nominal'!$A:$CA,MATCH(BT$3,'Annual_Prices-Nominal'!$A$3:$CA$3,0),0)</f>
        <v>22.759642857142808</v>
      </c>
      <c r="BU425" s="32">
        <f>VLOOKUP($A425,'Annual_Prices-Nominal'!$A:$CA,MATCH(BU$3,'Annual_Prices-Nominal'!$A$3:$CA$3,0),0)</f>
        <v>22.759642857142808</v>
      </c>
      <c r="BV425" s="32">
        <f>VLOOKUP($A425,'Annual_Prices-Nominal'!$A:$CA,MATCH(BV$3,'Annual_Prices-Nominal'!$A$3:$CA$3,0),0)</f>
        <v>22.759642857142808</v>
      </c>
      <c r="BW425" s="32">
        <f>VLOOKUP($A425,'Annual_Prices-Nominal'!$A:$CA,MATCH(BW$3,'Annual_Prices-Nominal'!$A$3:$CA$3,0),0)</f>
        <v>24.089999999999918</v>
      </c>
      <c r="BX425" s="32">
        <f>VLOOKUP($A425,'Annual_Prices-Nominal'!$A:$CA,MATCH(BX$3,'Annual_Prices-Nominal'!$A$3:$CA$3,0),0)</f>
        <v>0</v>
      </c>
      <c r="BY425" s="32">
        <f>VLOOKUP($A425,'Annual_Prices-Nominal'!$A:$CA,MATCH(BY$3,'Annual_Prices-Nominal'!$A$3:$CA$3,0),0)</f>
        <v>5.6753571428571377</v>
      </c>
      <c r="BZ425" s="32">
        <f>VLOOKUP($A425,'Annual_Prices-Nominal'!$A:$CA,MATCH(BZ$3,'Annual_Prices-Nominal'!$A$3:$CA$3,0),0)</f>
        <v>5.6753571428571377</v>
      </c>
      <c r="CA425" s="32">
        <f>VLOOKUP($A425,'Annual_Prices-Nominal'!$A:$CA,MATCH(CA$3,'Annual_Prices-Nominal'!$A$3:$CA$3,0),0)</f>
        <v>5.7068977857143182</v>
      </c>
      <c r="CB425" s="38">
        <f>VLOOKUP($A425,'Annual_Prices-Nominal'!$A:$CA,MATCH(CB$3,'Annual_Prices-Nominal'!$A$3:$CA$3,0),0)</f>
        <v>0</v>
      </c>
      <c r="CD425" s="39">
        <f>VLOOKUP($A425,GDP!$A$8:$D$50,3,0)</f>
        <v>2.0344287949921821E-2</v>
      </c>
    </row>
    <row r="426" spans="1:82" ht="14.4" x14ac:dyDescent="0.3">
      <c r="A426" s="23">
        <f t="shared" si="65"/>
        <v>2058</v>
      </c>
      <c r="B426" s="27">
        <f t="shared" si="63"/>
        <v>57770</v>
      </c>
      <c r="C426" s="31">
        <v>45.974119999999999</v>
      </c>
      <c r="D426" s="32">
        <v>46.094520000000003</v>
      </c>
      <c r="E426" s="32">
        <v>54.844430000000003</v>
      </c>
      <c r="F426" s="32">
        <v>51.990670000000001</v>
      </c>
      <c r="G426" s="32">
        <v>55.785769999999999</v>
      </c>
      <c r="H426" s="32">
        <v>52.197580000000002</v>
      </c>
      <c r="I426" s="32">
        <v>52.41</v>
      </c>
      <c r="J426" s="32">
        <v>52.45</v>
      </c>
      <c r="K426" s="32">
        <v>51.54</v>
      </c>
      <c r="L426" s="32">
        <v>52.34</v>
      </c>
      <c r="M426" s="32">
        <v>52.08</v>
      </c>
      <c r="N426" s="32">
        <v>52.78</v>
      </c>
      <c r="P426" s="32">
        <f>VLOOKUP($A426,'Annual_Prices-Nominal'!$A$4:$X$39,MATCH('Forecast-Peak_OffPeak-Nominal'!P$3,'Annual_Prices-Nominal'!$A$3:$X$3,0),FALSE)</f>
        <v>214.14500000000001</v>
      </c>
      <c r="Q426" s="32">
        <f>VLOOKUP($A426,'Annual_Prices-Nominal'!$A$4:$X$39,MATCH('Forecast-Peak_OffPeak-Nominal'!Q$3,'Annual_Prices-Nominal'!$A$3:$X$3,0),FALSE)</f>
        <v>215.95896347496083</v>
      </c>
      <c r="R426" s="32">
        <f>VLOOKUP($A426,'Annual_Prices-Nominal'!$A$4:$X$39,MATCH('Forecast-Peak_OffPeak-Nominal'!R$3,'Annual_Prices-Nominal'!$A$3:$X$3,0),FALSE)</f>
        <v>212.19665633323959</v>
      </c>
      <c r="S426" s="32">
        <f>VLOOKUP($A426,'Annual_Prices-Nominal'!$A$4:$X$39,MATCH('Forecast-Peak_OffPeak-Nominal'!S$3,'Annual_Prices-Nominal'!$A$3:$X$3,0),FALSE)</f>
        <v>211.00589245673527</v>
      </c>
      <c r="T426" s="32">
        <f>VLOOKUP($A426,'Annual_Prices-Nominal'!$A$4:$X$39,MATCH('Forecast-Peak_OffPeak-Nominal'!T$3,'Annual_Prices-Nominal'!$A$3:$X$3,0),FALSE)</f>
        <v>81.918513781148263</v>
      </c>
      <c r="U426" s="32">
        <f>VLOOKUP($A426,'Annual_Prices-Nominal'!$A$4:$X$39,MATCH('Forecast-Peak_OffPeak-Nominal'!U$3,'Annual_Prices-Nominal'!$A$3:$X$3,0),FALSE)</f>
        <v>105.10391365273051</v>
      </c>
      <c r="V426" s="32">
        <f>VLOOKUP($A426,'Annual_Prices-Nominal'!$A$4:$X$39,MATCH('Forecast-Peak_OffPeak-Nominal'!V$3,'Annual_Prices-Nominal'!$A$3:$X$3,0),FALSE)</f>
        <v>82.030487525401568</v>
      </c>
      <c r="W426" s="32">
        <f>VLOOKUP($A426,'Annual_Prices-Nominal'!$A$4:$X$39,MATCH('Forecast-Peak_OffPeak-Nominal'!W$3,'Annual_Prices-Nominal'!$A$3:$X$3,0),FALSE)</f>
        <v>36.419639839893975</v>
      </c>
      <c r="X426" s="32">
        <f>VLOOKUP($A426,'Annual_Prices-Nominal'!$A$4:$X$39,MATCH('Forecast-Peak_OffPeak-Nominal'!X$3,'Annual_Prices-Nominal'!$A$3:$X$3,0),FALSE)</f>
        <v>31.263885608646365</v>
      </c>
      <c r="Y426" s="38">
        <f>VLOOKUP($A426,'Annual_Prices-Nominal'!$A$4:$X$39,MATCH('Forecast-Peak_OffPeak-Nominal'!Y$3,'Annual_Prices-Nominal'!$A$3:$X$3,0),FALSE)</f>
        <v>75.141459111102932</v>
      </c>
      <c r="AA426" s="31">
        <v>7.06</v>
      </c>
      <c r="AB426" s="32">
        <v>6.54</v>
      </c>
      <c r="AC426" s="32">
        <v>5.44</v>
      </c>
      <c r="AD426" s="32">
        <v>7.06</v>
      </c>
      <c r="AE426" s="32">
        <v>7.04</v>
      </c>
      <c r="AF426" s="32">
        <v>6.84</v>
      </c>
      <c r="AG426" s="38">
        <f t="shared" si="66"/>
        <v>0.58763317008771965</v>
      </c>
      <c r="AI426" s="32">
        <v>11.998335157387819</v>
      </c>
      <c r="AJ426" s="38">
        <v>7.6052994684167761</v>
      </c>
      <c r="AL426" s="33">
        <v>1.1249088552802697</v>
      </c>
      <c r="AM426" s="33">
        <v>1.4050974305538679</v>
      </c>
      <c r="AO426" s="34">
        <f>VLOOKUP($A426,'Annual_Prices-Nominal'!$A$4:$CH$39,MATCH('Forecast-Peak_OffPeak-Nominal'!AO$3,'Annual_Prices-Nominal'!$A$3:$CH$3,0),FALSE)</f>
        <v>2</v>
      </c>
      <c r="AP426" s="35">
        <f>VLOOKUP($A426,'Annual_Prices-Nominal'!$A$4:$CH$39,MATCH('Forecast-Peak_OffPeak-Nominal'!AP$3,'Annual_Prices-Nominal'!$A$3:$CH$3,0),FALSE)</f>
        <v>2</v>
      </c>
      <c r="AQ426" s="36">
        <f>IF(AND(MONTH($B426)&gt;=5,MONTH($B426)&lt;=9),VLOOKUP($A426,'Annual_Prices-Nominal'!$A$1:$AQ$39,MATCH('Forecast-Peak_OffPeak-Nominal'!AQ$2,'Annual_Prices-Nominal'!$A$2:$AQ$2,0),FALSE),0)</f>
        <v>0</v>
      </c>
      <c r="AR426" s="37">
        <f>IF(AND(MONTH($B426)&gt;=5,MONTH($B426)&lt;=9),VLOOKUP($A426,'Annual_Prices-Nominal'!$A$1:$AQ$39,MATCH('Forecast-Peak_OffPeak-Nominal'!AR$2,'Annual_Prices-Nominal'!$A$2:$AQ$2,0),FALSE),0)</f>
        <v>0</v>
      </c>
      <c r="AT426" s="83">
        <f>VLOOKUP($A426,'Annual_Prices-Nominal'!$A$4:$CH$39,MATCH('Forecast-Peak_OffPeak-Nominal'!AT$3,'Annual_Prices-Nominal'!$A$3:$CH$3,0),FALSE)</f>
        <v>62.74</v>
      </c>
      <c r="AU426" s="38">
        <f>VLOOKUP($A426,'Annual_Prices-Nominal'!$A$4:$CH$39,MATCH('Forecast-Peak_OffPeak-Nominal'!AU$3,'Annual_Prices-Nominal'!$A$3:$CH$3,0),FALSE)</f>
        <v>62.74</v>
      </c>
      <c r="AV426" s="38">
        <f>VLOOKUP($A426,'Annual_Prices-Nominal'!$A$4:$CH$39,MATCH('Forecast-Peak_OffPeak-Nominal'!AV$3,'Annual_Prices-Nominal'!$A$3:$CH$3,0),FALSE)</f>
        <v>0</v>
      </c>
      <c r="AX426" s="31">
        <f t="shared" si="57"/>
        <v>7.0296819571865443</v>
      </c>
      <c r="AY426" s="32">
        <f t="shared" si="58"/>
        <v>8.0181915204678376</v>
      </c>
      <c r="AZ426" s="32">
        <f t="shared" si="59"/>
        <v>8.1558143274853805</v>
      </c>
      <c r="BA426" s="32">
        <f t="shared" si="60"/>
        <v>7.4446022727272725</v>
      </c>
      <c r="BB426" s="32">
        <f t="shared" si="61"/>
        <v>7.3210227272727275</v>
      </c>
      <c r="BC426" s="38">
        <f t="shared" si="62"/>
        <v>7.3767705382436262</v>
      </c>
      <c r="BE426" s="60">
        <v>350.04842053195267</v>
      </c>
      <c r="BF426" s="38">
        <v>465.04110875135711</v>
      </c>
      <c r="BH426" s="31">
        <f>VLOOKUP($A426,'Annual_Prices-Nominal'!$A:$CA,MATCH(BH$3,'Annual_Prices-Nominal'!$A$3:$CA$3,0),0)</f>
        <v>52</v>
      </c>
      <c r="BI426" s="31">
        <f>VLOOKUP($A426,'Annual_Prices-Nominal'!$A:$CA,MATCH(BI$3,'Annual_Prices-Nominal'!$A$3:$CA$3,0),0)</f>
        <v>0</v>
      </c>
      <c r="BJ426" s="32">
        <f>VLOOKUP($A426,'Annual_Prices-Nominal'!$A:$CA,MATCH(BJ$3,'Annual_Prices-Nominal'!$A$3:$CA$3,0),0)</f>
        <v>0</v>
      </c>
      <c r="BK426" s="32">
        <f>VLOOKUP($A426,'Annual_Prices-Nominal'!$A:$CA,MATCH(BK$3,'Annual_Prices-Nominal'!$A$3:$CA$3,0),0)</f>
        <v>18.962499999999977</v>
      </c>
      <c r="BL426" s="32">
        <f>VLOOKUP($A426,'Annual_Prices-Nominal'!$A:$CA,MATCH(BL$3,'Annual_Prices-Nominal'!$A$3:$CA$3,0),0)</f>
        <v>18.962499999999977</v>
      </c>
      <c r="BM426" s="32">
        <f>VLOOKUP($A426,'Annual_Prices-Nominal'!$A:$CA,MATCH(BM$3,'Annual_Prices-Nominal'!$A$3:$CA$3,0),0)</f>
        <v>5.6753571428571377</v>
      </c>
      <c r="BN426" s="32">
        <f>VLOOKUP($A426,'Annual_Prices-Nominal'!$A:$CA,MATCH(BN$3,'Annual_Prices-Nominal'!$A$3:$CA$3,0),0)</f>
        <v>5.6753571428571377</v>
      </c>
      <c r="BO426" s="32">
        <f>VLOOKUP($A426,'Annual_Prices-Nominal'!$A:$CA,MATCH(BO$3,'Annual_Prices-Nominal'!$A$3:$CA$3,0),0)</f>
        <v>5.6753571428571377</v>
      </c>
      <c r="BP426" s="32">
        <f>VLOOKUP($A426,'Annual_Prices-Nominal'!$A:$CA,MATCH(BP$3,'Annual_Prices-Nominal'!$A$3:$CA$3,0),0)</f>
        <v>5.6753571428571377</v>
      </c>
      <c r="BQ426" s="32">
        <f>VLOOKUP($A426,'Annual_Prices-Nominal'!$A:$CA,MATCH(BQ$3,'Annual_Prices-Nominal'!$A$3:$CA$3,0),0)</f>
        <v>18.962499999999977</v>
      </c>
      <c r="BR426" s="32">
        <f>VLOOKUP($A426,'Annual_Prices-Nominal'!$A:$CA,MATCH(BR$3,'Annual_Prices-Nominal'!$A$3:$CA$3,0),0)</f>
        <v>30.357500000000073</v>
      </c>
      <c r="BS426" s="32">
        <f>VLOOKUP($A426,'Annual_Prices-Nominal'!$A:$CA,MATCH(BS$3,'Annual_Prices-Nominal'!$A$3:$CA$3,0),0)</f>
        <v>28.434999999999945</v>
      </c>
      <c r="BT426" s="32">
        <f>VLOOKUP($A426,'Annual_Prices-Nominal'!$A:$CA,MATCH(BT$3,'Annual_Prices-Nominal'!$A$3:$CA$3,0),0)</f>
        <v>22.759642857142808</v>
      </c>
      <c r="BU426" s="32">
        <f>VLOOKUP($A426,'Annual_Prices-Nominal'!$A:$CA,MATCH(BU$3,'Annual_Prices-Nominal'!$A$3:$CA$3,0),0)</f>
        <v>22.759642857142808</v>
      </c>
      <c r="BV426" s="32">
        <f>VLOOKUP($A426,'Annual_Prices-Nominal'!$A:$CA,MATCH(BV$3,'Annual_Prices-Nominal'!$A$3:$CA$3,0),0)</f>
        <v>22.759642857142808</v>
      </c>
      <c r="BW426" s="32">
        <f>VLOOKUP($A426,'Annual_Prices-Nominal'!$A:$CA,MATCH(BW$3,'Annual_Prices-Nominal'!$A$3:$CA$3,0),0)</f>
        <v>24.089999999999918</v>
      </c>
      <c r="BX426" s="32">
        <f>VLOOKUP($A426,'Annual_Prices-Nominal'!$A:$CA,MATCH(BX$3,'Annual_Prices-Nominal'!$A$3:$CA$3,0),0)</f>
        <v>0</v>
      </c>
      <c r="BY426" s="32">
        <f>VLOOKUP($A426,'Annual_Prices-Nominal'!$A:$CA,MATCH(BY$3,'Annual_Prices-Nominal'!$A$3:$CA$3,0),0)</f>
        <v>5.6753571428571377</v>
      </c>
      <c r="BZ426" s="32">
        <f>VLOOKUP($A426,'Annual_Prices-Nominal'!$A:$CA,MATCH(BZ$3,'Annual_Prices-Nominal'!$A$3:$CA$3,0),0)</f>
        <v>5.6753571428571377</v>
      </c>
      <c r="CA426" s="32">
        <f>VLOOKUP($A426,'Annual_Prices-Nominal'!$A:$CA,MATCH(CA$3,'Annual_Prices-Nominal'!$A$3:$CA$3,0),0)</f>
        <v>5.7068977857143182</v>
      </c>
      <c r="CB426" s="38">
        <f>VLOOKUP($A426,'Annual_Prices-Nominal'!$A:$CA,MATCH(CB$3,'Annual_Prices-Nominal'!$A$3:$CA$3,0),0)</f>
        <v>0</v>
      </c>
      <c r="CD426" s="39">
        <f>VLOOKUP($A426,GDP!$A$8:$D$50,3,0)</f>
        <v>2.0344287949921821E-2</v>
      </c>
    </row>
    <row r="427" spans="1:82" ht="14.4" x14ac:dyDescent="0.3">
      <c r="A427" s="23">
        <f t="shared" si="65"/>
        <v>2058</v>
      </c>
      <c r="B427" s="27">
        <f t="shared" si="63"/>
        <v>57801</v>
      </c>
      <c r="C427" s="31">
        <v>49.655320000000003</v>
      </c>
      <c r="D427" s="32">
        <v>49.401220000000002</v>
      </c>
      <c r="E427" s="32">
        <v>50.334009999999999</v>
      </c>
      <c r="F427" s="32">
        <v>51.464030000000001</v>
      </c>
      <c r="G427" s="32">
        <v>50.588290000000001</v>
      </c>
      <c r="H427" s="32">
        <v>51.14208</v>
      </c>
      <c r="I427" s="32">
        <v>49.75</v>
      </c>
      <c r="J427" s="32">
        <v>49.58</v>
      </c>
      <c r="K427" s="32">
        <v>49.06</v>
      </c>
      <c r="L427" s="32">
        <v>49.74</v>
      </c>
      <c r="M427" s="32">
        <v>49.67</v>
      </c>
      <c r="N427" s="32">
        <v>50.12</v>
      </c>
      <c r="P427" s="32">
        <f>VLOOKUP($A427,'Annual_Prices-Nominal'!$A$4:$X$39,MATCH('Forecast-Peak_OffPeak-Nominal'!P$3,'Annual_Prices-Nominal'!$A$3:$X$3,0),FALSE)</f>
        <v>214.14500000000001</v>
      </c>
      <c r="Q427" s="32">
        <f>VLOOKUP($A427,'Annual_Prices-Nominal'!$A$4:$X$39,MATCH('Forecast-Peak_OffPeak-Nominal'!Q$3,'Annual_Prices-Nominal'!$A$3:$X$3,0),FALSE)</f>
        <v>215.95896347496083</v>
      </c>
      <c r="R427" s="32">
        <f>VLOOKUP($A427,'Annual_Prices-Nominal'!$A$4:$X$39,MATCH('Forecast-Peak_OffPeak-Nominal'!R$3,'Annual_Prices-Nominal'!$A$3:$X$3,0),FALSE)</f>
        <v>212.19665633323959</v>
      </c>
      <c r="S427" s="32">
        <f>VLOOKUP($A427,'Annual_Prices-Nominal'!$A$4:$X$39,MATCH('Forecast-Peak_OffPeak-Nominal'!S$3,'Annual_Prices-Nominal'!$A$3:$X$3,0),FALSE)</f>
        <v>211.00589245673527</v>
      </c>
      <c r="T427" s="32">
        <f>VLOOKUP($A427,'Annual_Prices-Nominal'!$A$4:$X$39,MATCH('Forecast-Peak_OffPeak-Nominal'!T$3,'Annual_Prices-Nominal'!$A$3:$X$3,0),FALSE)</f>
        <v>81.918513781148263</v>
      </c>
      <c r="U427" s="32">
        <f>VLOOKUP($A427,'Annual_Prices-Nominal'!$A$4:$X$39,MATCH('Forecast-Peak_OffPeak-Nominal'!U$3,'Annual_Prices-Nominal'!$A$3:$X$3,0),FALSE)</f>
        <v>105.10391365273051</v>
      </c>
      <c r="V427" s="32">
        <f>VLOOKUP($A427,'Annual_Prices-Nominal'!$A$4:$X$39,MATCH('Forecast-Peak_OffPeak-Nominal'!V$3,'Annual_Prices-Nominal'!$A$3:$X$3,0),FALSE)</f>
        <v>82.030487525401568</v>
      </c>
      <c r="W427" s="32">
        <f>VLOOKUP($A427,'Annual_Prices-Nominal'!$A$4:$X$39,MATCH('Forecast-Peak_OffPeak-Nominal'!W$3,'Annual_Prices-Nominal'!$A$3:$X$3,0),FALSE)</f>
        <v>36.419639839893975</v>
      </c>
      <c r="X427" s="32">
        <f>VLOOKUP($A427,'Annual_Prices-Nominal'!$A$4:$X$39,MATCH('Forecast-Peak_OffPeak-Nominal'!X$3,'Annual_Prices-Nominal'!$A$3:$X$3,0),FALSE)</f>
        <v>31.263885608646365</v>
      </c>
      <c r="Y427" s="38">
        <f>VLOOKUP($A427,'Annual_Prices-Nominal'!$A$4:$X$39,MATCH('Forecast-Peak_OffPeak-Nominal'!Y$3,'Annual_Prices-Nominal'!$A$3:$X$3,0),FALSE)</f>
        <v>75.141459111102932</v>
      </c>
      <c r="AA427" s="31">
        <v>6.55</v>
      </c>
      <c r="AB427" s="32">
        <v>5.93</v>
      </c>
      <c r="AC427" s="32">
        <v>6.24</v>
      </c>
      <c r="AD427" s="32">
        <v>6.32</v>
      </c>
      <c r="AE427" s="32">
        <v>6.54</v>
      </c>
      <c r="AF427" s="32">
        <v>6.19</v>
      </c>
      <c r="AG427" s="38">
        <f t="shared" si="66"/>
        <v>0.58763317008771965</v>
      </c>
      <c r="AI427" s="32">
        <v>11.487982543082119</v>
      </c>
      <c r="AJ427" s="38">
        <v>7.0949468541110763</v>
      </c>
      <c r="AL427" s="33">
        <v>1.1084385252345705</v>
      </c>
      <c r="AM427" s="33">
        <v>1.3886271005081687</v>
      </c>
      <c r="AO427" s="34">
        <f>VLOOKUP($A427,'Annual_Prices-Nominal'!$A$4:$CH$39,MATCH('Forecast-Peak_OffPeak-Nominal'!AO$3,'Annual_Prices-Nominal'!$A$3:$CH$3,0),FALSE)</f>
        <v>2</v>
      </c>
      <c r="AP427" s="35">
        <f>VLOOKUP($A427,'Annual_Prices-Nominal'!$A$4:$CH$39,MATCH('Forecast-Peak_OffPeak-Nominal'!AP$3,'Annual_Prices-Nominal'!$A$3:$CH$3,0),FALSE)</f>
        <v>2</v>
      </c>
      <c r="AQ427" s="36">
        <f>IF(AND(MONTH($B427)&gt;=5,MONTH($B427)&lt;=9),VLOOKUP($A427,'Annual_Prices-Nominal'!$A$1:$AQ$39,MATCH('Forecast-Peak_OffPeak-Nominal'!AQ$2,'Annual_Prices-Nominal'!$A$2:$AQ$2,0),FALSE),0)</f>
        <v>0</v>
      </c>
      <c r="AR427" s="37">
        <f>IF(AND(MONTH($B427)&gt;=5,MONTH($B427)&lt;=9),VLOOKUP($A427,'Annual_Prices-Nominal'!$A$1:$AQ$39,MATCH('Forecast-Peak_OffPeak-Nominal'!AR$2,'Annual_Prices-Nominal'!$A$2:$AQ$2,0),FALSE),0)</f>
        <v>0</v>
      </c>
      <c r="AT427" s="83">
        <f>VLOOKUP($A427,'Annual_Prices-Nominal'!$A$4:$CH$39,MATCH('Forecast-Peak_OffPeak-Nominal'!AT$3,'Annual_Prices-Nominal'!$A$3:$CH$3,0),FALSE)</f>
        <v>62.74</v>
      </c>
      <c r="AU427" s="38">
        <f>VLOOKUP($A427,'Annual_Prices-Nominal'!$A$4:$CH$39,MATCH('Forecast-Peak_OffPeak-Nominal'!AU$3,'Annual_Prices-Nominal'!$A$3:$CH$3,0),FALSE)</f>
        <v>62.74</v>
      </c>
      <c r="AV427" s="38">
        <f>VLOOKUP($A427,'Annual_Prices-Nominal'!$A$4:$CH$39,MATCH('Forecast-Peak_OffPeak-Nominal'!AV$3,'Annual_Prices-Nominal'!$A$3:$CH$3,0),FALSE)</f>
        <v>0</v>
      </c>
      <c r="AX427" s="31">
        <f t="shared" si="57"/>
        <v>8.3735784148397983</v>
      </c>
      <c r="AY427" s="32">
        <f t="shared" si="58"/>
        <v>8.1315040387722117</v>
      </c>
      <c r="AZ427" s="32">
        <f t="shared" si="59"/>
        <v>8.1725831987075921</v>
      </c>
      <c r="BA427" s="32">
        <f t="shared" si="60"/>
        <v>7.6070336391437312</v>
      </c>
      <c r="BB427" s="32">
        <f t="shared" si="61"/>
        <v>7.5015290519877675</v>
      </c>
      <c r="BC427" s="38">
        <f t="shared" si="62"/>
        <v>7.8591772151898738</v>
      </c>
      <c r="BE427" s="60">
        <v>350.04842053195267</v>
      </c>
      <c r="BF427" s="38">
        <v>465.04110875135711</v>
      </c>
      <c r="BH427" s="31">
        <f>VLOOKUP($A427,'Annual_Prices-Nominal'!$A:$CA,MATCH(BH$3,'Annual_Prices-Nominal'!$A$3:$CA$3,0),0)</f>
        <v>52</v>
      </c>
      <c r="BI427" s="31">
        <f>VLOOKUP($A427,'Annual_Prices-Nominal'!$A:$CA,MATCH(BI$3,'Annual_Prices-Nominal'!$A$3:$CA$3,0),0)</f>
        <v>0</v>
      </c>
      <c r="BJ427" s="32">
        <f>VLOOKUP($A427,'Annual_Prices-Nominal'!$A:$CA,MATCH(BJ$3,'Annual_Prices-Nominal'!$A$3:$CA$3,0),0)</f>
        <v>0</v>
      </c>
      <c r="BK427" s="32">
        <f>VLOOKUP($A427,'Annual_Prices-Nominal'!$A:$CA,MATCH(BK$3,'Annual_Prices-Nominal'!$A$3:$CA$3,0),0)</f>
        <v>18.962499999999977</v>
      </c>
      <c r="BL427" s="32">
        <f>VLOOKUP($A427,'Annual_Prices-Nominal'!$A:$CA,MATCH(BL$3,'Annual_Prices-Nominal'!$A$3:$CA$3,0),0)</f>
        <v>18.962499999999977</v>
      </c>
      <c r="BM427" s="32">
        <f>VLOOKUP($A427,'Annual_Prices-Nominal'!$A:$CA,MATCH(BM$3,'Annual_Prices-Nominal'!$A$3:$CA$3,0),0)</f>
        <v>5.6753571428571377</v>
      </c>
      <c r="BN427" s="32">
        <f>VLOOKUP($A427,'Annual_Prices-Nominal'!$A:$CA,MATCH(BN$3,'Annual_Prices-Nominal'!$A$3:$CA$3,0),0)</f>
        <v>5.6753571428571377</v>
      </c>
      <c r="BO427" s="32">
        <f>VLOOKUP($A427,'Annual_Prices-Nominal'!$A:$CA,MATCH(BO$3,'Annual_Prices-Nominal'!$A$3:$CA$3,0),0)</f>
        <v>5.6753571428571377</v>
      </c>
      <c r="BP427" s="32">
        <f>VLOOKUP($A427,'Annual_Prices-Nominal'!$A:$CA,MATCH(BP$3,'Annual_Prices-Nominal'!$A$3:$CA$3,0),0)</f>
        <v>5.6753571428571377</v>
      </c>
      <c r="BQ427" s="32">
        <f>VLOOKUP($A427,'Annual_Prices-Nominal'!$A:$CA,MATCH(BQ$3,'Annual_Prices-Nominal'!$A$3:$CA$3,0),0)</f>
        <v>18.962499999999977</v>
      </c>
      <c r="BR427" s="32">
        <f>VLOOKUP($A427,'Annual_Prices-Nominal'!$A:$CA,MATCH(BR$3,'Annual_Prices-Nominal'!$A$3:$CA$3,0),0)</f>
        <v>30.357500000000073</v>
      </c>
      <c r="BS427" s="32">
        <f>VLOOKUP($A427,'Annual_Prices-Nominal'!$A:$CA,MATCH(BS$3,'Annual_Prices-Nominal'!$A$3:$CA$3,0),0)</f>
        <v>28.434999999999945</v>
      </c>
      <c r="BT427" s="32">
        <f>VLOOKUP($A427,'Annual_Prices-Nominal'!$A:$CA,MATCH(BT$3,'Annual_Prices-Nominal'!$A$3:$CA$3,0),0)</f>
        <v>22.759642857142808</v>
      </c>
      <c r="BU427" s="32">
        <f>VLOOKUP($A427,'Annual_Prices-Nominal'!$A:$CA,MATCH(BU$3,'Annual_Prices-Nominal'!$A$3:$CA$3,0),0)</f>
        <v>22.759642857142808</v>
      </c>
      <c r="BV427" s="32">
        <f>VLOOKUP($A427,'Annual_Prices-Nominal'!$A:$CA,MATCH(BV$3,'Annual_Prices-Nominal'!$A$3:$CA$3,0),0)</f>
        <v>22.759642857142808</v>
      </c>
      <c r="BW427" s="32">
        <f>VLOOKUP($A427,'Annual_Prices-Nominal'!$A:$CA,MATCH(BW$3,'Annual_Prices-Nominal'!$A$3:$CA$3,0),0)</f>
        <v>24.089999999999918</v>
      </c>
      <c r="BX427" s="32">
        <f>VLOOKUP($A427,'Annual_Prices-Nominal'!$A:$CA,MATCH(BX$3,'Annual_Prices-Nominal'!$A$3:$CA$3,0),0)</f>
        <v>0</v>
      </c>
      <c r="BY427" s="32">
        <f>VLOOKUP($A427,'Annual_Prices-Nominal'!$A:$CA,MATCH(BY$3,'Annual_Prices-Nominal'!$A$3:$CA$3,0),0)</f>
        <v>5.6753571428571377</v>
      </c>
      <c r="BZ427" s="32">
        <f>VLOOKUP($A427,'Annual_Prices-Nominal'!$A:$CA,MATCH(BZ$3,'Annual_Prices-Nominal'!$A$3:$CA$3,0),0)</f>
        <v>5.6753571428571377</v>
      </c>
      <c r="CA427" s="32">
        <f>VLOOKUP($A427,'Annual_Prices-Nominal'!$A:$CA,MATCH(CA$3,'Annual_Prices-Nominal'!$A$3:$CA$3,0),0)</f>
        <v>5.7068977857143182</v>
      </c>
      <c r="CB427" s="38">
        <f>VLOOKUP($A427,'Annual_Prices-Nominal'!$A:$CA,MATCH(CB$3,'Annual_Prices-Nominal'!$A$3:$CA$3,0),0)</f>
        <v>0</v>
      </c>
      <c r="CD427" s="39">
        <f>VLOOKUP($A427,GDP!$A$8:$D$50,3,0)</f>
        <v>2.0344287949921821E-2</v>
      </c>
    </row>
    <row r="428" spans="1:82" ht="14.4" x14ac:dyDescent="0.3">
      <c r="A428" s="23">
        <f t="shared" si="65"/>
        <v>2058</v>
      </c>
      <c r="B428" s="27">
        <f t="shared" si="63"/>
        <v>57831</v>
      </c>
      <c r="C428" s="31">
        <v>58.402279999999998</v>
      </c>
      <c r="D428" s="32">
        <v>52.65907</v>
      </c>
      <c r="E428" s="32">
        <v>66.555130000000005</v>
      </c>
      <c r="F428" s="32">
        <v>53.817929999999997</v>
      </c>
      <c r="G428" s="32">
        <v>67.423220000000001</v>
      </c>
      <c r="H428" s="32">
        <v>52.8598</v>
      </c>
      <c r="I428" s="32">
        <v>51.19</v>
      </c>
      <c r="J428" s="32">
        <v>49.92</v>
      </c>
      <c r="K428" s="32">
        <v>51.03</v>
      </c>
      <c r="L428" s="32">
        <v>49.95</v>
      </c>
      <c r="M428" s="32">
        <v>51.01</v>
      </c>
      <c r="N428" s="32">
        <v>49.92</v>
      </c>
      <c r="P428" s="32">
        <f>VLOOKUP($A428,'Annual_Prices-Nominal'!$A$4:$X$39,MATCH('Forecast-Peak_OffPeak-Nominal'!P$3,'Annual_Prices-Nominal'!$A$3:$X$3,0),FALSE)</f>
        <v>214.14500000000001</v>
      </c>
      <c r="Q428" s="32">
        <f>VLOOKUP($A428,'Annual_Prices-Nominal'!$A$4:$X$39,MATCH('Forecast-Peak_OffPeak-Nominal'!Q$3,'Annual_Prices-Nominal'!$A$3:$X$3,0),FALSE)</f>
        <v>215.95896347496083</v>
      </c>
      <c r="R428" s="32">
        <f>VLOOKUP($A428,'Annual_Prices-Nominal'!$A$4:$X$39,MATCH('Forecast-Peak_OffPeak-Nominal'!R$3,'Annual_Prices-Nominal'!$A$3:$X$3,0),FALSE)</f>
        <v>212.19665633323959</v>
      </c>
      <c r="S428" s="32">
        <f>VLOOKUP($A428,'Annual_Prices-Nominal'!$A$4:$X$39,MATCH('Forecast-Peak_OffPeak-Nominal'!S$3,'Annual_Prices-Nominal'!$A$3:$X$3,0),FALSE)</f>
        <v>211.00589245673527</v>
      </c>
      <c r="T428" s="32">
        <f>VLOOKUP($A428,'Annual_Prices-Nominal'!$A$4:$X$39,MATCH('Forecast-Peak_OffPeak-Nominal'!T$3,'Annual_Prices-Nominal'!$A$3:$X$3,0),FALSE)</f>
        <v>81.918513781148263</v>
      </c>
      <c r="U428" s="32">
        <f>VLOOKUP($A428,'Annual_Prices-Nominal'!$A$4:$X$39,MATCH('Forecast-Peak_OffPeak-Nominal'!U$3,'Annual_Prices-Nominal'!$A$3:$X$3,0),FALSE)</f>
        <v>105.10391365273051</v>
      </c>
      <c r="V428" s="32">
        <f>VLOOKUP($A428,'Annual_Prices-Nominal'!$A$4:$X$39,MATCH('Forecast-Peak_OffPeak-Nominal'!V$3,'Annual_Prices-Nominal'!$A$3:$X$3,0),FALSE)</f>
        <v>82.030487525401568</v>
      </c>
      <c r="W428" s="32">
        <f>VLOOKUP($A428,'Annual_Prices-Nominal'!$A$4:$X$39,MATCH('Forecast-Peak_OffPeak-Nominal'!W$3,'Annual_Prices-Nominal'!$A$3:$X$3,0),FALSE)</f>
        <v>36.419639839893975</v>
      </c>
      <c r="X428" s="32">
        <f>VLOOKUP($A428,'Annual_Prices-Nominal'!$A$4:$X$39,MATCH('Forecast-Peak_OffPeak-Nominal'!X$3,'Annual_Prices-Nominal'!$A$3:$X$3,0),FALSE)</f>
        <v>31.263885608646365</v>
      </c>
      <c r="Y428" s="38">
        <f>VLOOKUP($A428,'Annual_Prices-Nominal'!$A$4:$X$39,MATCH('Forecast-Peak_OffPeak-Nominal'!Y$3,'Annual_Prices-Nominal'!$A$3:$X$3,0),FALSE)</f>
        <v>75.141459111102932</v>
      </c>
      <c r="AA428" s="31">
        <v>6.62</v>
      </c>
      <c r="AB428" s="32">
        <v>6.23</v>
      </c>
      <c r="AC428" s="32">
        <v>6.22</v>
      </c>
      <c r="AD428" s="32">
        <v>6.62</v>
      </c>
      <c r="AE428" s="32">
        <v>6.6</v>
      </c>
      <c r="AF428" s="32">
        <v>6.29</v>
      </c>
      <c r="AG428" s="38">
        <f t="shared" si="66"/>
        <v>0.58763317008771965</v>
      </c>
      <c r="AI428" s="32">
        <v>11.55874592403665</v>
      </c>
      <c r="AJ428" s="38">
        <v>7.1657102350656059</v>
      </c>
      <c r="AL428" s="33">
        <v>1.0949602214451593</v>
      </c>
      <c r="AM428" s="33">
        <v>1.3751487967187577</v>
      </c>
      <c r="AO428" s="34">
        <f>VLOOKUP($A428,'Annual_Prices-Nominal'!$A$4:$CH$39,MATCH('Forecast-Peak_OffPeak-Nominal'!AO$3,'Annual_Prices-Nominal'!$A$3:$CH$3,0),FALSE)</f>
        <v>2</v>
      </c>
      <c r="AP428" s="35">
        <f>VLOOKUP($A428,'Annual_Prices-Nominal'!$A$4:$CH$39,MATCH('Forecast-Peak_OffPeak-Nominal'!AP$3,'Annual_Prices-Nominal'!$A$3:$CH$3,0),FALSE)</f>
        <v>2</v>
      </c>
      <c r="AQ428" s="36">
        <f>IF(AND(MONTH($B428)&gt;=5,MONTH($B428)&lt;=9),VLOOKUP($A428,'Annual_Prices-Nominal'!$A$1:$AQ$39,MATCH('Forecast-Peak_OffPeak-Nominal'!AQ$2,'Annual_Prices-Nominal'!$A$2:$AQ$2,0),FALSE),0)</f>
        <v>365</v>
      </c>
      <c r="AR428" s="37">
        <f>IF(AND(MONTH($B428)&gt;=5,MONTH($B428)&lt;=9),VLOOKUP($A428,'Annual_Prices-Nominal'!$A$1:$AQ$39,MATCH('Forecast-Peak_OffPeak-Nominal'!AR$2,'Annual_Prices-Nominal'!$A$2:$AQ$2,0),FALSE),0)</f>
        <v>2500</v>
      </c>
      <c r="AT428" s="83">
        <f>VLOOKUP($A428,'Annual_Prices-Nominal'!$A$4:$CH$39,MATCH('Forecast-Peak_OffPeak-Nominal'!AT$3,'Annual_Prices-Nominal'!$A$3:$CH$3,0),FALSE)</f>
        <v>62.74</v>
      </c>
      <c r="AU428" s="38">
        <f>VLOOKUP($A428,'Annual_Prices-Nominal'!$A$4:$CH$39,MATCH('Forecast-Peak_OffPeak-Nominal'!AU$3,'Annual_Prices-Nominal'!$A$3:$CH$3,0),FALSE)</f>
        <v>62.74</v>
      </c>
      <c r="AV428" s="38">
        <f>VLOOKUP($A428,'Annual_Prices-Nominal'!$A$4:$CH$39,MATCH('Forecast-Peak_OffPeak-Nominal'!AV$3,'Annual_Prices-Nominal'!$A$3:$CH$3,0),FALSE)</f>
        <v>0</v>
      </c>
      <c r="AX428" s="31">
        <f t="shared" ref="AX428:AX435" si="67">+C428/AB428</f>
        <v>9.3743627608346696</v>
      </c>
      <c r="AY428" s="32">
        <f t="shared" ref="AY428:AY435" si="68">+E428/AF428</f>
        <v>10.581101748807631</v>
      </c>
      <c r="AZ428" s="32">
        <f t="shared" ref="AZ428:AZ435" si="69">+G428/AF428</f>
        <v>10.719112877583466</v>
      </c>
      <c r="BA428" s="32">
        <f t="shared" ref="BA428:BA435" si="70">+I428/AE428</f>
        <v>7.7560606060606059</v>
      </c>
      <c r="BB428" s="32">
        <f t="shared" ref="BB428:BB435" si="71">+K428/AE428</f>
        <v>7.7318181818181824</v>
      </c>
      <c r="BC428" s="38">
        <f t="shared" ref="BC428:BC435" si="72">+M428/AD428</f>
        <v>7.7054380664652564</v>
      </c>
      <c r="BE428" s="60">
        <v>350.04842053195267</v>
      </c>
      <c r="BF428" s="38">
        <v>465.04110875135711</v>
      </c>
      <c r="BH428" s="31">
        <f>VLOOKUP($A428,'Annual_Prices-Nominal'!$A:$CA,MATCH(BH$3,'Annual_Prices-Nominal'!$A$3:$CA$3,0),0)</f>
        <v>52</v>
      </c>
      <c r="BI428" s="31">
        <f>VLOOKUP($A428,'Annual_Prices-Nominal'!$A:$CA,MATCH(BI$3,'Annual_Prices-Nominal'!$A$3:$CA$3,0),0)</f>
        <v>0</v>
      </c>
      <c r="BJ428" s="32">
        <f>VLOOKUP($A428,'Annual_Prices-Nominal'!$A:$CA,MATCH(BJ$3,'Annual_Prices-Nominal'!$A$3:$CA$3,0),0)</f>
        <v>0</v>
      </c>
      <c r="BK428" s="32">
        <f>VLOOKUP($A428,'Annual_Prices-Nominal'!$A:$CA,MATCH(BK$3,'Annual_Prices-Nominal'!$A$3:$CA$3,0),0)</f>
        <v>18.962499999999977</v>
      </c>
      <c r="BL428" s="32">
        <f>VLOOKUP($A428,'Annual_Prices-Nominal'!$A:$CA,MATCH(BL$3,'Annual_Prices-Nominal'!$A$3:$CA$3,0),0)</f>
        <v>18.962499999999977</v>
      </c>
      <c r="BM428" s="32">
        <f>VLOOKUP($A428,'Annual_Prices-Nominal'!$A:$CA,MATCH(BM$3,'Annual_Prices-Nominal'!$A$3:$CA$3,0),0)</f>
        <v>5.6753571428571377</v>
      </c>
      <c r="BN428" s="32">
        <f>VLOOKUP($A428,'Annual_Prices-Nominal'!$A:$CA,MATCH(BN$3,'Annual_Prices-Nominal'!$A$3:$CA$3,0),0)</f>
        <v>5.6753571428571377</v>
      </c>
      <c r="BO428" s="32">
        <f>VLOOKUP($A428,'Annual_Prices-Nominal'!$A:$CA,MATCH(BO$3,'Annual_Prices-Nominal'!$A$3:$CA$3,0),0)</f>
        <v>5.6753571428571377</v>
      </c>
      <c r="BP428" s="32">
        <f>VLOOKUP($A428,'Annual_Prices-Nominal'!$A:$CA,MATCH(BP$3,'Annual_Prices-Nominal'!$A$3:$CA$3,0),0)</f>
        <v>5.6753571428571377</v>
      </c>
      <c r="BQ428" s="32">
        <f>VLOOKUP($A428,'Annual_Prices-Nominal'!$A:$CA,MATCH(BQ$3,'Annual_Prices-Nominal'!$A$3:$CA$3,0),0)</f>
        <v>18.962499999999977</v>
      </c>
      <c r="BR428" s="32">
        <f>VLOOKUP($A428,'Annual_Prices-Nominal'!$A:$CA,MATCH(BR$3,'Annual_Prices-Nominal'!$A$3:$CA$3,0),0)</f>
        <v>30.357500000000073</v>
      </c>
      <c r="BS428" s="32">
        <f>VLOOKUP($A428,'Annual_Prices-Nominal'!$A:$CA,MATCH(BS$3,'Annual_Prices-Nominal'!$A$3:$CA$3,0),0)</f>
        <v>28.434999999999945</v>
      </c>
      <c r="BT428" s="32">
        <f>VLOOKUP($A428,'Annual_Prices-Nominal'!$A:$CA,MATCH(BT$3,'Annual_Prices-Nominal'!$A$3:$CA$3,0),0)</f>
        <v>22.759642857142808</v>
      </c>
      <c r="BU428" s="32">
        <f>VLOOKUP($A428,'Annual_Prices-Nominal'!$A:$CA,MATCH(BU$3,'Annual_Prices-Nominal'!$A$3:$CA$3,0),0)</f>
        <v>22.759642857142808</v>
      </c>
      <c r="BV428" s="32">
        <f>VLOOKUP($A428,'Annual_Prices-Nominal'!$A:$CA,MATCH(BV$3,'Annual_Prices-Nominal'!$A$3:$CA$3,0),0)</f>
        <v>22.759642857142808</v>
      </c>
      <c r="BW428" s="32">
        <f>VLOOKUP($A428,'Annual_Prices-Nominal'!$A:$CA,MATCH(BW$3,'Annual_Prices-Nominal'!$A$3:$CA$3,0),0)</f>
        <v>24.089999999999918</v>
      </c>
      <c r="BX428" s="32">
        <f>VLOOKUP($A428,'Annual_Prices-Nominal'!$A:$CA,MATCH(BX$3,'Annual_Prices-Nominal'!$A$3:$CA$3,0),0)</f>
        <v>0</v>
      </c>
      <c r="BY428" s="32">
        <f>VLOOKUP($A428,'Annual_Prices-Nominal'!$A:$CA,MATCH(BY$3,'Annual_Prices-Nominal'!$A$3:$CA$3,0),0)</f>
        <v>5.6753571428571377</v>
      </c>
      <c r="BZ428" s="32">
        <f>VLOOKUP($A428,'Annual_Prices-Nominal'!$A:$CA,MATCH(BZ$3,'Annual_Prices-Nominal'!$A$3:$CA$3,0),0)</f>
        <v>5.6753571428571377</v>
      </c>
      <c r="CA428" s="32">
        <f>VLOOKUP($A428,'Annual_Prices-Nominal'!$A:$CA,MATCH(CA$3,'Annual_Prices-Nominal'!$A$3:$CA$3,0),0)</f>
        <v>5.7068977857143182</v>
      </c>
      <c r="CB428" s="38">
        <f>VLOOKUP($A428,'Annual_Prices-Nominal'!$A:$CA,MATCH(CB$3,'Annual_Prices-Nominal'!$A$3:$CA$3,0),0)</f>
        <v>0</v>
      </c>
      <c r="CD428" s="39">
        <f>VLOOKUP($A428,GDP!$A$8:$D$50,3,0)</f>
        <v>2.0344287949921821E-2</v>
      </c>
    </row>
    <row r="429" spans="1:82" ht="14.4" x14ac:dyDescent="0.3">
      <c r="A429" s="23">
        <f t="shared" si="65"/>
        <v>2058</v>
      </c>
      <c r="B429" s="27">
        <f t="shared" si="63"/>
        <v>57862</v>
      </c>
      <c r="C429" s="31">
        <v>62.518270000000001</v>
      </c>
      <c r="D429" s="32">
        <v>52.441609999999997</v>
      </c>
      <c r="E429" s="32">
        <v>71.539019999999994</v>
      </c>
      <c r="F429" s="32">
        <v>59.497109999999999</v>
      </c>
      <c r="G429" s="32">
        <v>72.715699999999998</v>
      </c>
      <c r="H429" s="32">
        <v>59.628689999999999</v>
      </c>
      <c r="I429" s="32">
        <v>51.01</v>
      </c>
      <c r="J429" s="32">
        <v>49.88</v>
      </c>
      <c r="K429" s="32">
        <v>50.37</v>
      </c>
      <c r="L429" s="32">
        <v>49.51</v>
      </c>
      <c r="M429" s="32">
        <v>50.75</v>
      </c>
      <c r="N429" s="32">
        <v>49.77</v>
      </c>
      <c r="P429" s="32">
        <f>VLOOKUP($A429,'Annual_Prices-Nominal'!$A$4:$X$39,MATCH('Forecast-Peak_OffPeak-Nominal'!P$3,'Annual_Prices-Nominal'!$A$3:$X$3,0),FALSE)</f>
        <v>214.14500000000001</v>
      </c>
      <c r="Q429" s="32">
        <f>VLOOKUP($A429,'Annual_Prices-Nominal'!$A$4:$X$39,MATCH('Forecast-Peak_OffPeak-Nominal'!Q$3,'Annual_Prices-Nominal'!$A$3:$X$3,0),FALSE)</f>
        <v>215.95896347496083</v>
      </c>
      <c r="R429" s="32">
        <f>VLOOKUP($A429,'Annual_Prices-Nominal'!$A$4:$X$39,MATCH('Forecast-Peak_OffPeak-Nominal'!R$3,'Annual_Prices-Nominal'!$A$3:$X$3,0),FALSE)</f>
        <v>212.19665633323959</v>
      </c>
      <c r="S429" s="32">
        <f>VLOOKUP($A429,'Annual_Prices-Nominal'!$A$4:$X$39,MATCH('Forecast-Peak_OffPeak-Nominal'!S$3,'Annual_Prices-Nominal'!$A$3:$X$3,0),FALSE)</f>
        <v>211.00589245673527</v>
      </c>
      <c r="T429" s="32">
        <f>VLOOKUP($A429,'Annual_Prices-Nominal'!$A$4:$X$39,MATCH('Forecast-Peak_OffPeak-Nominal'!T$3,'Annual_Prices-Nominal'!$A$3:$X$3,0),FALSE)</f>
        <v>81.918513781148263</v>
      </c>
      <c r="U429" s="32">
        <f>VLOOKUP($A429,'Annual_Prices-Nominal'!$A$4:$X$39,MATCH('Forecast-Peak_OffPeak-Nominal'!U$3,'Annual_Prices-Nominal'!$A$3:$X$3,0),FALSE)</f>
        <v>105.10391365273051</v>
      </c>
      <c r="V429" s="32">
        <f>VLOOKUP($A429,'Annual_Prices-Nominal'!$A$4:$X$39,MATCH('Forecast-Peak_OffPeak-Nominal'!V$3,'Annual_Prices-Nominal'!$A$3:$X$3,0),FALSE)</f>
        <v>82.030487525401568</v>
      </c>
      <c r="W429" s="32">
        <f>VLOOKUP($A429,'Annual_Prices-Nominal'!$A$4:$X$39,MATCH('Forecast-Peak_OffPeak-Nominal'!W$3,'Annual_Prices-Nominal'!$A$3:$X$3,0),FALSE)</f>
        <v>36.419639839893975</v>
      </c>
      <c r="X429" s="32">
        <f>VLOOKUP($A429,'Annual_Prices-Nominal'!$A$4:$X$39,MATCH('Forecast-Peak_OffPeak-Nominal'!X$3,'Annual_Prices-Nominal'!$A$3:$X$3,0),FALSE)</f>
        <v>31.263885608646365</v>
      </c>
      <c r="Y429" s="38">
        <f>VLOOKUP($A429,'Annual_Prices-Nominal'!$A$4:$X$39,MATCH('Forecast-Peak_OffPeak-Nominal'!Y$3,'Annual_Prices-Nominal'!$A$3:$X$3,0),FALSE)</f>
        <v>75.141459111102932</v>
      </c>
      <c r="AA429" s="31">
        <v>6.6</v>
      </c>
      <c r="AB429" s="32">
        <v>5.9</v>
      </c>
      <c r="AC429" s="32">
        <v>6.22</v>
      </c>
      <c r="AD429" s="32">
        <v>6.29</v>
      </c>
      <c r="AE429" s="32">
        <v>6.6</v>
      </c>
      <c r="AF429" s="32">
        <v>6.03</v>
      </c>
      <c r="AG429" s="38">
        <f t="shared" si="66"/>
        <v>0.58763317008771965</v>
      </c>
      <c r="AI429" s="32">
        <v>11.53371654343448</v>
      </c>
      <c r="AJ429" s="38">
        <v>7.1406808544634357</v>
      </c>
      <c r="AL429" s="33">
        <v>1.1006509234302253</v>
      </c>
      <c r="AM429" s="33">
        <v>1.3808394987038235</v>
      </c>
      <c r="AO429" s="34">
        <f>VLOOKUP($A429,'Annual_Prices-Nominal'!$A$4:$CH$39,MATCH('Forecast-Peak_OffPeak-Nominal'!AO$3,'Annual_Prices-Nominal'!$A$3:$CH$3,0),FALSE)</f>
        <v>2</v>
      </c>
      <c r="AP429" s="35">
        <f>VLOOKUP($A429,'Annual_Prices-Nominal'!$A$4:$CH$39,MATCH('Forecast-Peak_OffPeak-Nominal'!AP$3,'Annual_Prices-Nominal'!$A$3:$CH$3,0),FALSE)</f>
        <v>2</v>
      </c>
      <c r="AQ429" s="36">
        <f>IF(AND(MONTH($B429)&gt;=5,MONTH($B429)&lt;=9),VLOOKUP($A429,'Annual_Prices-Nominal'!$A$1:$AQ$39,MATCH('Forecast-Peak_OffPeak-Nominal'!AQ$2,'Annual_Prices-Nominal'!$A$2:$AQ$2,0),FALSE),0)</f>
        <v>365</v>
      </c>
      <c r="AR429" s="37">
        <f>IF(AND(MONTH($B429)&gt;=5,MONTH($B429)&lt;=9),VLOOKUP($A429,'Annual_Prices-Nominal'!$A$1:$AQ$39,MATCH('Forecast-Peak_OffPeak-Nominal'!AR$2,'Annual_Prices-Nominal'!$A$2:$AQ$2,0),FALSE),0)</f>
        <v>2500</v>
      </c>
      <c r="AT429" s="83">
        <f>VLOOKUP($A429,'Annual_Prices-Nominal'!$A$4:$CH$39,MATCH('Forecast-Peak_OffPeak-Nominal'!AT$3,'Annual_Prices-Nominal'!$A$3:$CH$3,0),FALSE)</f>
        <v>62.74</v>
      </c>
      <c r="AU429" s="38">
        <f>VLOOKUP($A429,'Annual_Prices-Nominal'!$A$4:$CH$39,MATCH('Forecast-Peak_OffPeak-Nominal'!AU$3,'Annual_Prices-Nominal'!$A$3:$CH$3,0),FALSE)</f>
        <v>62.74</v>
      </c>
      <c r="AV429" s="38">
        <f>VLOOKUP($A429,'Annual_Prices-Nominal'!$A$4:$CH$39,MATCH('Forecast-Peak_OffPeak-Nominal'!AV$3,'Annual_Prices-Nominal'!$A$3:$CH$3,0),FALSE)</f>
        <v>0</v>
      </c>
      <c r="AX429" s="31">
        <f t="shared" si="67"/>
        <v>10.596316949152541</v>
      </c>
      <c r="AY429" s="32">
        <f t="shared" si="68"/>
        <v>11.863850746268655</v>
      </c>
      <c r="AZ429" s="32">
        <f t="shared" si="69"/>
        <v>12.058988391376451</v>
      </c>
      <c r="BA429" s="32">
        <f t="shared" si="70"/>
        <v>7.7287878787878785</v>
      </c>
      <c r="BB429" s="32">
        <f t="shared" si="71"/>
        <v>7.6318181818181818</v>
      </c>
      <c r="BC429" s="38">
        <f t="shared" si="72"/>
        <v>8.0683624801271865</v>
      </c>
      <c r="BE429" s="60">
        <v>350.04842053195267</v>
      </c>
      <c r="BF429" s="38">
        <v>465.04110875135711</v>
      </c>
      <c r="BH429" s="31">
        <f>VLOOKUP($A429,'Annual_Prices-Nominal'!$A:$CA,MATCH(BH$3,'Annual_Prices-Nominal'!$A$3:$CA$3,0),0)</f>
        <v>52</v>
      </c>
      <c r="BI429" s="31">
        <f>VLOOKUP($A429,'Annual_Prices-Nominal'!$A:$CA,MATCH(BI$3,'Annual_Prices-Nominal'!$A$3:$CA$3,0),0)</f>
        <v>0</v>
      </c>
      <c r="BJ429" s="32">
        <f>VLOOKUP($A429,'Annual_Prices-Nominal'!$A:$CA,MATCH(BJ$3,'Annual_Prices-Nominal'!$A$3:$CA$3,0),0)</f>
        <v>0</v>
      </c>
      <c r="BK429" s="32">
        <f>VLOOKUP($A429,'Annual_Prices-Nominal'!$A:$CA,MATCH(BK$3,'Annual_Prices-Nominal'!$A$3:$CA$3,0),0)</f>
        <v>18.962499999999977</v>
      </c>
      <c r="BL429" s="32">
        <f>VLOOKUP($A429,'Annual_Prices-Nominal'!$A:$CA,MATCH(BL$3,'Annual_Prices-Nominal'!$A$3:$CA$3,0),0)</f>
        <v>18.962499999999977</v>
      </c>
      <c r="BM429" s="32">
        <f>VLOOKUP($A429,'Annual_Prices-Nominal'!$A:$CA,MATCH(BM$3,'Annual_Prices-Nominal'!$A$3:$CA$3,0),0)</f>
        <v>5.6753571428571377</v>
      </c>
      <c r="BN429" s="32">
        <f>VLOOKUP($A429,'Annual_Prices-Nominal'!$A:$CA,MATCH(BN$3,'Annual_Prices-Nominal'!$A$3:$CA$3,0),0)</f>
        <v>5.6753571428571377</v>
      </c>
      <c r="BO429" s="32">
        <f>VLOOKUP($A429,'Annual_Prices-Nominal'!$A:$CA,MATCH(BO$3,'Annual_Prices-Nominal'!$A$3:$CA$3,0),0)</f>
        <v>5.6753571428571377</v>
      </c>
      <c r="BP429" s="32">
        <f>VLOOKUP($A429,'Annual_Prices-Nominal'!$A:$CA,MATCH(BP$3,'Annual_Prices-Nominal'!$A$3:$CA$3,0),0)</f>
        <v>5.6753571428571377</v>
      </c>
      <c r="BQ429" s="32">
        <f>VLOOKUP($A429,'Annual_Prices-Nominal'!$A:$CA,MATCH(BQ$3,'Annual_Prices-Nominal'!$A$3:$CA$3,0),0)</f>
        <v>18.962499999999977</v>
      </c>
      <c r="BR429" s="32">
        <f>VLOOKUP($A429,'Annual_Prices-Nominal'!$A:$CA,MATCH(BR$3,'Annual_Prices-Nominal'!$A$3:$CA$3,0),0)</f>
        <v>30.357500000000073</v>
      </c>
      <c r="BS429" s="32">
        <f>VLOOKUP($A429,'Annual_Prices-Nominal'!$A:$CA,MATCH(BS$3,'Annual_Prices-Nominal'!$A$3:$CA$3,0),0)</f>
        <v>28.434999999999945</v>
      </c>
      <c r="BT429" s="32">
        <f>VLOOKUP($A429,'Annual_Prices-Nominal'!$A:$CA,MATCH(BT$3,'Annual_Prices-Nominal'!$A$3:$CA$3,0),0)</f>
        <v>22.759642857142808</v>
      </c>
      <c r="BU429" s="32">
        <f>VLOOKUP($A429,'Annual_Prices-Nominal'!$A:$CA,MATCH(BU$3,'Annual_Prices-Nominal'!$A$3:$CA$3,0),0)</f>
        <v>22.759642857142808</v>
      </c>
      <c r="BV429" s="32">
        <f>VLOOKUP($A429,'Annual_Prices-Nominal'!$A:$CA,MATCH(BV$3,'Annual_Prices-Nominal'!$A$3:$CA$3,0),0)</f>
        <v>22.759642857142808</v>
      </c>
      <c r="BW429" s="32">
        <f>VLOOKUP($A429,'Annual_Prices-Nominal'!$A:$CA,MATCH(BW$3,'Annual_Prices-Nominal'!$A$3:$CA$3,0),0)</f>
        <v>24.089999999999918</v>
      </c>
      <c r="BX429" s="32">
        <f>VLOOKUP($A429,'Annual_Prices-Nominal'!$A:$CA,MATCH(BX$3,'Annual_Prices-Nominal'!$A$3:$CA$3,0),0)</f>
        <v>0</v>
      </c>
      <c r="BY429" s="32">
        <f>VLOOKUP($A429,'Annual_Prices-Nominal'!$A:$CA,MATCH(BY$3,'Annual_Prices-Nominal'!$A$3:$CA$3,0),0)</f>
        <v>5.6753571428571377</v>
      </c>
      <c r="BZ429" s="32">
        <f>VLOOKUP($A429,'Annual_Prices-Nominal'!$A:$CA,MATCH(BZ$3,'Annual_Prices-Nominal'!$A$3:$CA$3,0),0)</f>
        <v>5.6753571428571377</v>
      </c>
      <c r="CA429" s="32">
        <f>VLOOKUP($A429,'Annual_Prices-Nominal'!$A:$CA,MATCH(CA$3,'Annual_Prices-Nominal'!$A$3:$CA$3,0),0)</f>
        <v>5.7068977857143182</v>
      </c>
      <c r="CB429" s="38">
        <f>VLOOKUP($A429,'Annual_Prices-Nominal'!$A:$CA,MATCH(CB$3,'Annual_Prices-Nominal'!$A$3:$CA$3,0),0)</f>
        <v>0</v>
      </c>
      <c r="CD429" s="39">
        <f>VLOOKUP($A429,GDP!$A$8:$D$50,3,0)</f>
        <v>2.0344287949921821E-2</v>
      </c>
    </row>
    <row r="430" spans="1:82" ht="14.4" x14ac:dyDescent="0.3">
      <c r="A430" s="23">
        <f t="shared" si="65"/>
        <v>2058</v>
      </c>
      <c r="B430" s="27">
        <f t="shared" si="63"/>
        <v>57892</v>
      </c>
      <c r="C430" s="31">
        <v>73.839240000000004</v>
      </c>
      <c r="D430" s="32">
        <v>59.851939999999999</v>
      </c>
      <c r="E430" s="32">
        <v>82.917299999999997</v>
      </c>
      <c r="F430" s="32">
        <v>68.605419999999995</v>
      </c>
      <c r="G430" s="32">
        <v>84.737989999999996</v>
      </c>
      <c r="H430" s="32">
        <v>68.853319999999997</v>
      </c>
      <c r="I430" s="32">
        <v>51.11</v>
      </c>
      <c r="J430" s="32">
        <v>49.85</v>
      </c>
      <c r="K430" s="32">
        <v>50.33</v>
      </c>
      <c r="L430" s="32">
        <v>49.6</v>
      </c>
      <c r="M430" s="32">
        <v>50.4</v>
      </c>
      <c r="N430" s="32">
        <v>49.59</v>
      </c>
      <c r="P430" s="32">
        <f>VLOOKUP($A430,'Annual_Prices-Nominal'!$A$4:$X$39,MATCH('Forecast-Peak_OffPeak-Nominal'!P$3,'Annual_Prices-Nominal'!$A$3:$X$3,0),FALSE)</f>
        <v>214.14500000000001</v>
      </c>
      <c r="Q430" s="32">
        <f>VLOOKUP($A430,'Annual_Prices-Nominal'!$A$4:$X$39,MATCH('Forecast-Peak_OffPeak-Nominal'!Q$3,'Annual_Prices-Nominal'!$A$3:$X$3,0),FALSE)</f>
        <v>215.95896347496083</v>
      </c>
      <c r="R430" s="32">
        <f>VLOOKUP($A430,'Annual_Prices-Nominal'!$A$4:$X$39,MATCH('Forecast-Peak_OffPeak-Nominal'!R$3,'Annual_Prices-Nominal'!$A$3:$X$3,0),FALSE)</f>
        <v>212.19665633323959</v>
      </c>
      <c r="S430" s="32">
        <f>VLOOKUP($A430,'Annual_Prices-Nominal'!$A$4:$X$39,MATCH('Forecast-Peak_OffPeak-Nominal'!S$3,'Annual_Prices-Nominal'!$A$3:$X$3,0),FALSE)</f>
        <v>211.00589245673527</v>
      </c>
      <c r="T430" s="32">
        <f>VLOOKUP($A430,'Annual_Prices-Nominal'!$A$4:$X$39,MATCH('Forecast-Peak_OffPeak-Nominal'!T$3,'Annual_Prices-Nominal'!$A$3:$X$3,0),FALSE)</f>
        <v>81.918513781148263</v>
      </c>
      <c r="U430" s="32">
        <f>VLOOKUP($A430,'Annual_Prices-Nominal'!$A$4:$X$39,MATCH('Forecast-Peak_OffPeak-Nominal'!U$3,'Annual_Prices-Nominal'!$A$3:$X$3,0),FALSE)</f>
        <v>105.10391365273051</v>
      </c>
      <c r="V430" s="32">
        <f>VLOOKUP($A430,'Annual_Prices-Nominal'!$A$4:$X$39,MATCH('Forecast-Peak_OffPeak-Nominal'!V$3,'Annual_Prices-Nominal'!$A$3:$X$3,0),FALSE)</f>
        <v>82.030487525401568</v>
      </c>
      <c r="W430" s="32">
        <f>VLOOKUP($A430,'Annual_Prices-Nominal'!$A$4:$X$39,MATCH('Forecast-Peak_OffPeak-Nominal'!W$3,'Annual_Prices-Nominal'!$A$3:$X$3,0),FALSE)</f>
        <v>36.419639839893975</v>
      </c>
      <c r="X430" s="32">
        <f>VLOOKUP($A430,'Annual_Prices-Nominal'!$A$4:$X$39,MATCH('Forecast-Peak_OffPeak-Nominal'!X$3,'Annual_Prices-Nominal'!$A$3:$X$3,0),FALSE)</f>
        <v>31.263885608646365</v>
      </c>
      <c r="Y430" s="38">
        <f>VLOOKUP($A430,'Annual_Prices-Nominal'!$A$4:$X$39,MATCH('Forecast-Peak_OffPeak-Nominal'!Y$3,'Annual_Prices-Nominal'!$A$3:$X$3,0),FALSE)</f>
        <v>75.141459111102932</v>
      </c>
      <c r="AA430" s="31">
        <v>6.59</v>
      </c>
      <c r="AB430" s="32">
        <v>5.92</v>
      </c>
      <c r="AC430" s="32">
        <v>6.19</v>
      </c>
      <c r="AD430" s="32">
        <v>6.3</v>
      </c>
      <c r="AE430" s="32">
        <v>6.58</v>
      </c>
      <c r="AF430" s="32">
        <v>6</v>
      </c>
      <c r="AG430" s="38">
        <f t="shared" si="66"/>
        <v>0.58763317008771965</v>
      </c>
      <c r="AI430" s="32">
        <v>11.525959756572689</v>
      </c>
      <c r="AJ430" s="38">
        <v>7.1329240676016461</v>
      </c>
      <c r="AL430" s="33">
        <v>1.0905143253187282</v>
      </c>
      <c r="AM430" s="33">
        <v>1.3707029005923264</v>
      </c>
      <c r="AO430" s="34">
        <f>VLOOKUP($A430,'Annual_Prices-Nominal'!$A$4:$CH$39,MATCH('Forecast-Peak_OffPeak-Nominal'!AO$3,'Annual_Prices-Nominal'!$A$3:$CH$3,0),FALSE)</f>
        <v>2</v>
      </c>
      <c r="AP430" s="35">
        <f>VLOOKUP($A430,'Annual_Prices-Nominal'!$A$4:$CH$39,MATCH('Forecast-Peak_OffPeak-Nominal'!AP$3,'Annual_Prices-Nominal'!$A$3:$CH$3,0),FALSE)</f>
        <v>2</v>
      </c>
      <c r="AQ430" s="36">
        <f>IF(AND(MONTH($B430)&gt;=5,MONTH($B430)&lt;=9),VLOOKUP($A430,'Annual_Prices-Nominal'!$A$1:$AQ$39,MATCH('Forecast-Peak_OffPeak-Nominal'!AQ$2,'Annual_Prices-Nominal'!$A$2:$AQ$2,0),FALSE),0)</f>
        <v>365</v>
      </c>
      <c r="AR430" s="37">
        <f>IF(AND(MONTH($B430)&gt;=5,MONTH($B430)&lt;=9),VLOOKUP($A430,'Annual_Prices-Nominal'!$A$1:$AQ$39,MATCH('Forecast-Peak_OffPeak-Nominal'!AR$2,'Annual_Prices-Nominal'!$A$2:$AQ$2,0),FALSE),0)</f>
        <v>2500</v>
      </c>
      <c r="AT430" s="83">
        <f>VLOOKUP($A430,'Annual_Prices-Nominal'!$A$4:$CH$39,MATCH('Forecast-Peak_OffPeak-Nominal'!AT$3,'Annual_Prices-Nominal'!$A$3:$CH$3,0),FALSE)</f>
        <v>62.74</v>
      </c>
      <c r="AU430" s="38">
        <f>VLOOKUP($A430,'Annual_Prices-Nominal'!$A$4:$CH$39,MATCH('Forecast-Peak_OffPeak-Nominal'!AU$3,'Annual_Prices-Nominal'!$A$3:$CH$3,0),FALSE)</f>
        <v>62.74</v>
      </c>
      <c r="AV430" s="38">
        <f>VLOOKUP($A430,'Annual_Prices-Nominal'!$A$4:$CH$39,MATCH('Forecast-Peak_OffPeak-Nominal'!AV$3,'Annual_Prices-Nominal'!$A$3:$CH$3,0),FALSE)</f>
        <v>0</v>
      </c>
      <c r="AX430" s="31">
        <f t="shared" si="67"/>
        <v>12.472844594594596</v>
      </c>
      <c r="AY430" s="32">
        <f t="shared" si="68"/>
        <v>13.81955</v>
      </c>
      <c r="AZ430" s="32">
        <f t="shared" si="69"/>
        <v>14.122998333333333</v>
      </c>
      <c r="BA430" s="32">
        <f t="shared" si="70"/>
        <v>7.7674772036474167</v>
      </c>
      <c r="BB430" s="32">
        <f t="shared" si="71"/>
        <v>7.6489361702127656</v>
      </c>
      <c r="BC430" s="38">
        <f t="shared" si="72"/>
        <v>8</v>
      </c>
      <c r="BE430" s="60">
        <v>350.04842053195267</v>
      </c>
      <c r="BF430" s="38">
        <v>465.04110875135711</v>
      </c>
      <c r="BH430" s="31">
        <f>VLOOKUP($A430,'Annual_Prices-Nominal'!$A:$CA,MATCH(BH$3,'Annual_Prices-Nominal'!$A$3:$CA$3,0),0)</f>
        <v>52</v>
      </c>
      <c r="BI430" s="31">
        <f>VLOOKUP($A430,'Annual_Prices-Nominal'!$A:$CA,MATCH(BI$3,'Annual_Prices-Nominal'!$A$3:$CA$3,0),0)</f>
        <v>0</v>
      </c>
      <c r="BJ430" s="32">
        <f>VLOOKUP($A430,'Annual_Prices-Nominal'!$A:$CA,MATCH(BJ$3,'Annual_Prices-Nominal'!$A$3:$CA$3,0),0)</f>
        <v>0</v>
      </c>
      <c r="BK430" s="32">
        <f>VLOOKUP($A430,'Annual_Prices-Nominal'!$A:$CA,MATCH(BK$3,'Annual_Prices-Nominal'!$A$3:$CA$3,0),0)</f>
        <v>18.962499999999977</v>
      </c>
      <c r="BL430" s="32">
        <f>VLOOKUP($A430,'Annual_Prices-Nominal'!$A:$CA,MATCH(BL$3,'Annual_Prices-Nominal'!$A$3:$CA$3,0),0)</f>
        <v>18.962499999999977</v>
      </c>
      <c r="BM430" s="32">
        <f>VLOOKUP($A430,'Annual_Prices-Nominal'!$A:$CA,MATCH(BM$3,'Annual_Prices-Nominal'!$A$3:$CA$3,0),0)</f>
        <v>5.6753571428571377</v>
      </c>
      <c r="BN430" s="32">
        <f>VLOOKUP($A430,'Annual_Prices-Nominal'!$A:$CA,MATCH(BN$3,'Annual_Prices-Nominal'!$A$3:$CA$3,0),0)</f>
        <v>5.6753571428571377</v>
      </c>
      <c r="BO430" s="32">
        <f>VLOOKUP($A430,'Annual_Prices-Nominal'!$A:$CA,MATCH(BO$3,'Annual_Prices-Nominal'!$A$3:$CA$3,0),0)</f>
        <v>5.6753571428571377</v>
      </c>
      <c r="BP430" s="32">
        <f>VLOOKUP($A430,'Annual_Prices-Nominal'!$A:$CA,MATCH(BP$3,'Annual_Prices-Nominal'!$A$3:$CA$3,0),0)</f>
        <v>5.6753571428571377</v>
      </c>
      <c r="BQ430" s="32">
        <f>VLOOKUP($A430,'Annual_Prices-Nominal'!$A:$CA,MATCH(BQ$3,'Annual_Prices-Nominal'!$A$3:$CA$3,0),0)</f>
        <v>18.962499999999977</v>
      </c>
      <c r="BR430" s="32">
        <f>VLOOKUP($A430,'Annual_Prices-Nominal'!$A:$CA,MATCH(BR$3,'Annual_Prices-Nominal'!$A$3:$CA$3,0),0)</f>
        <v>30.357500000000073</v>
      </c>
      <c r="BS430" s="32">
        <f>VLOOKUP($A430,'Annual_Prices-Nominal'!$A:$CA,MATCH(BS$3,'Annual_Prices-Nominal'!$A$3:$CA$3,0),0)</f>
        <v>28.434999999999945</v>
      </c>
      <c r="BT430" s="32">
        <f>VLOOKUP($A430,'Annual_Prices-Nominal'!$A:$CA,MATCH(BT$3,'Annual_Prices-Nominal'!$A$3:$CA$3,0),0)</f>
        <v>22.759642857142808</v>
      </c>
      <c r="BU430" s="32">
        <f>VLOOKUP($A430,'Annual_Prices-Nominal'!$A:$CA,MATCH(BU$3,'Annual_Prices-Nominal'!$A$3:$CA$3,0),0)</f>
        <v>22.759642857142808</v>
      </c>
      <c r="BV430" s="32">
        <f>VLOOKUP($A430,'Annual_Prices-Nominal'!$A:$CA,MATCH(BV$3,'Annual_Prices-Nominal'!$A$3:$CA$3,0),0)</f>
        <v>22.759642857142808</v>
      </c>
      <c r="BW430" s="32">
        <f>VLOOKUP($A430,'Annual_Prices-Nominal'!$A:$CA,MATCH(BW$3,'Annual_Prices-Nominal'!$A$3:$CA$3,0),0)</f>
        <v>24.089999999999918</v>
      </c>
      <c r="BX430" s="32">
        <f>VLOOKUP($A430,'Annual_Prices-Nominal'!$A:$CA,MATCH(BX$3,'Annual_Prices-Nominal'!$A$3:$CA$3,0),0)</f>
        <v>0</v>
      </c>
      <c r="BY430" s="32">
        <f>VLOOKUP($A430,'Annual_Prices-Nominal'!$A:$CA,MATCH(BY$3,'Annual_Prices-Nominal'!$A$3:$CA$3,0),0)</f>
        <v>5.6753571428571377</v>
      </c>
      <c r="BZ430" s="32">
        <f>VLOOKUP($A430,'Annual_Prices-Nominal'!$A:$CA,MATCH(BZ$3,'Annual_Prices-Nominal'!$A$3:$CA$3,0),0)</f>
        <v>5.6753571428571377</v>
      </c>
      <c r="CA430" s="32">
        <f>VLOOKUP($A430,'Annual_Prices-Nominal'!$A:$CA,MATCH(CA$3,'Annual_Prices-Nominal'!$A$3:$CA$3,0),0)</f>
        <v>5.7068977857143182</v>
      </c>
      <c r="CB430" s="38">
        <f>VLOOKUP($A430,'Annual_Prices-Nominal'!$A:$CA,MATCH(CB$3,'Annual_Prices-Nominal'!$A$3:$CA$3,0),0)</f>
        <v>0</v>
      </c>
      <c r="CD430" s="39">
        <f>VLOOKUP($A430,GDP!$A$8:$D$50,3,0)</f>
        <v>2.0344287949921821E-2</v>
      </c>
    </row>
    <row r="431" spans="1:82" ht="14.4" x14ac:dyDescent="0.3">
      <c r="A431" s="23">
        <f t="shared" si="65"/>
        <v>2058</v>
      </c>
      <c r="B431" s="27">
        <f t="shared" si="63"/>
        <v>57923</v>
      </c>
      <c r="C431" s="31">
        <v>67.564549999999997</v>
      </c>
      <c r="D431" s="32">
        <v>56.076210000000003</v>
      </c>
      <c r="E431" s="32">
        <v>71.200180000000003</v>
      </c>
      <c r="F431" s="32">
        <v>61.773580000000003</v>
      </c>
      <c r="G431" s="32">
        <v>73.45787</v>
      </c>
      <c r="H431" s="32">
        <v>62.069400000000002</v>
      </c>
      <c r="I431" s="32">
        <v>49.52</v>
      </c>
      <c r="J431" s="32">
        <v>49.01</v>
      </c>
      <c r="K431" s="32">
        <v>48.88</v>
      </c>
      <c r="L431" s="32">
        <v>48.69</v>
      </c>
      <c r="M431" s="32">
        <v>48.92</v>
      </c>
      <c r="N431" s="32">
        <v>48.8</v>
      </c>
      <c r="P431" s="32">
        <f>VLOOKUP($A431,'Annual_Prices-Nominal'!$A$4:$X$39,MATCH('Forecast-Peak_OffPeak-Nominal'!P$3,'Annual_Prices-Nominal'!$A$3:$X$3,0),FALSE)</f>
        <v>214.14500000000001</v>
      </c>
      <c r="Q431" s="32">
        <f>VLOOKUP($A431,'Annual_Prices-Nominal'!$A$4:$X$39,MATCH('Forecast-Peak_OffPeak-Nominal'!Q$3,'Annual_Prices-Nominal'!$A$3:$X$3,0),FALSE)</f>
        <v>215.95896347496083</v>
      </c>
      <c r="R431" s="32">
        <f>VLOOKUP($A431,'Annual_Prices-Nominal'!$A$4:$X$39,MATCH('Forecast-Peak_OffPeak-Nominal'!R$3,'Annual_Prices-Nominal'!$A$3:$X$3,0),FALSE)</f>
        <v>212.19665633323959</v>
      </c>
      <c r="S431" s="32">
        <f>VLOOKUP($A431,'Annual_Prices-Nominal'!$A$4:$X$39,MATCH('Forecast-Peak_OffPeak-Nominal'!S$3,'Annual_Prices-Nominal'!$A$3:$X$3,0),FALSE)</f>
        <v>211.00589245673527</v>
      </c>
      <c r="T431" s="32">
        <f>VLOOKUP($A431,'Annual_Prices-Nominal'!$A$4:$X$39,MATCH('Forecast-Peak_OffPeak-Nominal'!T$3,'Annual_Prices-Nominal'!$A$3:$X$3,0),FALSE)</f>
        <v>81.918513781148263</v>
      </c>
      <c r="U431" s="32">
        <f>VLOOKUP($A431,'Annual_Prices-Nominal'!$A$4:$X$39,MATCH('Forecast-Peak_OffPeak-Nominal'!U$3,'Annual_Prices-Nominal'!$A$3:$X$3,0),FALSE)</f>
        <v>105.10391365273051</v>
      </c>
      <c r="V431" s="32">
        <f>VLOOKUP($A431,'Annual_Prices-Nominal'!$A$4:$X$39,MATCH('Forecast-Peak_OffPeak-Nominal'!V$3,'Annual_Prices-Nominal'!$A$3:$X$3,0),FALSE)</f>
        <v>82.030487525401568</v>
      </c>
      <c r="W431" s="32">
        <f>VLOOKUP($A431,'Annual_Prices-Nominal'!$A$4:$X$39,MATCH('Forecast-Peak_OffPeak-Nominal'!W$3,'Annual_Prices-Nominal'!$A$3:$X$3,0),FALSE)</f>
        <v>36.419639839893975</v>
      </c>
      <c r="X431" s="32">
        <f>VLOOKUP($A431,'Annual_Prices-Nominal'!$A$4:$X$39,MATCH('Forecast-Peak_OffPeak-Nominal'!X$3,'Annual_Prices-Nominal'!$A$3:$X$3,0),FALSE)</f>
        <v>31.263885608646365</v>
      </c>
      <c r="Y431" s="38">
        <f>VLOOKUP($A431,'Annual_Prices-Nominal'!$A$4:$X$39,MATCH('Forecast-Peak_OffPeak-Nominal'!Y$3,'Annual_Prices-Nominal'!$A$3:$X$3,0),FALSE)</f>
        <v>75.141459111102932</v>
      </c>
      <c r="AA431" s="31">
        <v>6.5</v>
      </c>
      <c r="AB431" s="32">
        <v>6.1</v>
      </c>
      <c r="AC431" s="32">
        <v>6.05</v>
      </c>
      <c r="AD431" s="32">
        <v>6.48</v>
      </c>
      <c r="AE431" s="32">
        <v>6.5</v>
      </c>
      <c r="AF431" s="32">
        <v>6.23</v>
      </c>
      <c r="AG431" s="38">
        <f t="shared" si="66"/>
        <v>0.58763317008771965</v>
      </c>
      <c r="AI431" s="32">
        <v>11.439267905939868</v>
      </c>
      <c r="AJ431" s="38">
        <v>7.0462322169688258</v>
      </c>
      <c r="AL431" s="33">
        <v>1.1021669390274478</v>
      </c>
      <c r="AM431" s="33">
        <v>1.3823555143010462</v>
      </c>
      <c r="AO431" s="34">
        <f>VLOOKUP($A431,'Annual_Prices-Nominal'!$A$4:$CH$39,MATCH('Forecast-Peak_OffPeak-Nominal'!AO$3,'Annual_Prices-Nominal'!$A$3:$CH$3,0),FALSE)</f>
        <v>2</v>
      </c>
      <c r="AP431" s="35">
        <f>VLOOKUP($A431,'Annual_Prices-Nominal'!$A$4:$CH$39,MATCH('Forecast-Peak_OffPeak-Nominal'!AP$3,'Annual_Prices-Nominal'!$A$3:$CH$3,0),FALSE)</f>
        <v>2</v>
      </c>
      <c r="AQ431" s="36">
        <f>IF(AND(MONTH($B431)&gt;=5,MONTH($B431)&lt;=9),VLOOKUP($A431,'Annual_Prices-Nominal'!$A$1:$AQ$39,MATCH('Forecast-Peak_OffPeak-Nominal'!AQ$2,'Annual_Prices-Nominal'!$A$2:$AQ$2,0),FALSE),0)</f>
        <v>365</v>
      </c>
      <c r="AR431" s="37">
        <f>IF(AND(MONTH($B431)&gt;=5,MONTH($B431)&lt;=9),VLOOKUP($A431,'Annual_Prices-Nominal'!$A$1:$AQ$39,MATCH('Forecast-Peak_OffPeak-Nominal'!AR$2,'Annual_Prices-Nominal'!$A$2:$AQ$2,0),FALSE),0)</f>
        <v>2500</v>
      </c>
      <c r="AT431" s="83">
        <f>VLOOKUP($A431,'Annual_Prices-Nominal'!$A$4:$CH$39,MATCH('Forecast-Peak_OffPeak-Nominal'!AT$3,'Annual_Prices-Nominal'!$A$3:$CH$3,0),FALSE)</f>
        <v>62.74</v>
      </c>
      <c r="AU431" s="38">
        <f>VLOOKUP($A431,'Annual_Prices-Nominal'!$A$4:$CH$39,MATCH('Forecast-Peak_OffPeak-Nominal'!AU$3,'Annual_Prices-Nominal'!$A$3:$CH$3,0),FALSE)</f>
        <v>62.74</v>
      </c>
      <c r="AV431" s="38">
        <f>VLOOKUP($A431,'Annual_Prices-Nominal'!$A$4:$CH$39,MATCH('Forecast-Peak_OffPeak-Nominal'!AV$3,'Annual_Prices-Nominal'!$A$3:$CH$3,0),FALSE)</f>
        <v>0</v>
      </c>
      <c r="AX431" s="31">
        <f t="shared" si="67"/>
        <v>11.076155737704918</v>
      </c>
      <c r="AY431" s="32">
        <f t="shared" si="68"/>
        <v>11.428600321027288</v>
      </c>
      <c r="AZ431" s="32">
        <f t="shared" si="69"/>
        <v>11.79099036918138</v>
      </c>
      <c r="BA431" s="32">
        <f t="shared" si="70"/>
        <v>7.6184615384615393</v>
      </c>
      <c r="BB431" s="32">
        <f t="shared" si="71"/>
        <v>7.5200000000000005</v>
      </c>
      <c r="BC431" s="38">
        <f t="shared" si="72"/>
        <v>7.549382716049382</v>
      </c>
      <c r="BE431" s="60">
        <v>350.04842053195267</v>
      </c>
      <c r="BF431" s="38">
        <v>465.04110875135711</v>
      </c>
      <c r="BH431" s="31">
        <f>VLOOKUP($A431,'Annual_Prices-Nominal'!$A:$CA,MATCH(BH$3,'Annual_Prices-Nominal'!$A$3:$CA$3,0),0)</f>
        <v>52</v>
      </c>
      <c r="BI431" s="31">
        <f>VLOOKUP($A431,'Annual_Prices-Nominal'!$A:$CA,MATCH(BI$3,'Annual_Prices-Nominal'!$A$3:$CA$3,0),0)</f>
        <v>0</v>
      </c>
      <c r="BJ431" s="32">
        <f>VLOOKUP($A431,'Annual_Prices-Nominal'!$A:$CA,MATCH(BJ$3,'Annual_Prices-Nominal'!$A$3:$CA$3,0),0)</f>
        <v>0</v>
      </c>
      <c r="BK431" s="32">
        <f>VLOOKUP($A431,'Annual_Prices-Nominal'!$A:$CA,MATCH(BK$3,'Annual_Prices-Nominal'!$A$3:$CA$3,0),0)</f>
        <v>18.962499999999977</v>
      </c>
      <c r="BL431" s="32">
        <f>VLOOKUP($A431,'Annual_Prices-Nominal'!$A:$CA,MATCH(BL$3,'Annual_Prices-Nominal'!$A$3:$CA$3,0),0)</f>
        <v>18.962499999999977</v>
      </c>
      <c r="BM431" s="32">
        <f>VLOOKUP($A431,'Annual_Prices-Nominal'!$A:$CA,MATCH(BM$3,'Annual_Prices-Nominal'!$A$3:$CA$3,0),0)</f>
        <v>5.6753571428571377</v>
      </c>
      <c r="BN431" s="32">
        <f>VLOOKUP($A431,'Annual_Prices-Nominal'!$A:$CA,MATCH(BN$3,'Annual_Prices-Nominal'!$A$3:$CA$3,0),0)</f>
        <v>5.6753571428571377</v>
      </c>
      <c r="BO431" s="32">
        <f>VLOOKUP($A431,'Annual_Prices-Nominal'!$A:$CA,MATCH(BO$3,'Annual_Prices-Nominal'!$A$3:$CA$3,0),0)</f>
        <v>5.6753571428571377</v>
      </c>
      <c r="BP431" s="32">
        <f>VLOOKUP($A431,'Annual_Prices-Nominal'!$A:$CA,MATCH(BP$3,'Annual_Prices-Nominal'!$A$3:$CA$3,0),0)</f>
        <v>5.6753571428571377</v>
      </c>
      <c r="BQ431" s="32">
        <f>VLOOKUP($A431,'Annual_Prices-Nominal'!$A:$CA,MATCH(BQ$3,'Annual_Prices-Nominal'!$A$3:$CA$3,0),0)</f>
        <v>18.962499999999977</v>
      </c>
      <c r="BR431" s="32">
        <f>VLOOKUP($A431,'Annual_Prices-Nominal'!$A:$CA,MATCH(BR$3,'Annual_Prices-Nominal'!$A$3:$CA$3,0),0)</f>
        <v>30.357500000000073</v>
      </c>
      <c r="BS431" s="32">
        <f>VLOOKUP($A431,'Annual_Prices-Nominal'!$A:$CA,MATCH(BS$3,'Annual_Prices-Nominal'!$A$3:$CA$3,0),0)</f>
        <v>28.434999999999945</v>
      </c>
      <c r="BT431" s="32">
        <f>VLOOKUP($A431,'Annual_Prices-Nominal'!$A:$CA,MATCH(BT$3,'Annual_Prices-Nominal'!$A$3:$CA$3,0),0)</f>
        <v>22.759642857142808</v>
      </c>
      <c r="BU431" s="32">
        <f>VLOOKUP($A431,'Annual_Prices-Nominal'!$A:$CA,MATCH(BU$3,'Annual_Prices-Nominal'!$A$3:$CA$3,0),0)</f>
        <v>22.759642857142808</v>
      </c>
      <c r="BV431" s="32">
        <f>VLOOKUP($A431,'Annual_Prices-Nominal'!$A:$CA,MATCH(BV$3,'Annual_Prices-Nominal'!$A$3:$CA$3,0),0)</f>
        <v>22.759642857142808</v>
      </c>
      <c r="BW431" s="32">
        <f>VLOOKUP($A431,'Annual_Prices-Nominal'!$A:$CA,MATCH(BW$3,'Annual_Prices-Nominal'!$A$3:$CA$3,0),0)</f>
        <v>24.089999999999918</v>
      </c>
      <c r="BX431" s="32">
        <f>VLOOKUP($A431,'Annual_Prices-Nominal'!$A:$CA,MATCH(BX$3,'Annual_Prices-Nominal'!$A$3:$CA$3,0),0)</f>
        <v>0</v>
      </c>
      <c r="BY431" s="32">
        <f>VLOOKUP($A431,'Annual_Prices-Nominal'!$A:$CA,MATCH(BY$3,'Annual_Prices-Nominal'!$A$3:$CA$3,0),0)</f>
        <v>5.6753571428571377</v>
      </c>
      <c r="BZ431" s="32">
        <f>VLOOKUP($A431,'Annual_Prices-Nominal'!$A:$CA,MATCH(BZ$3,'Annual_Prices-Nominal'!$A$3:$CA$3,0),0)</f>
        <v>5.6753571428571377</v>
      </c>
      <c r="CA431" s="32">
        <f>VLOOKUP($A431,'Annual_Prices-Nominal'!$A:$CA,MATCH(CA$3,'Annual_Prices-Nominal'!$A$3:$CA$3,0),0)</f>
        <v>5.7068977857143182</v>
      </c>
      <c r="CB431" s="38">
        <f>VLOOKUP($A431,'Annual_Prices-Nominal'!$A:$CA,MATCH(CB$3,'Annual_Prices-Nominal'!$A$3:$CA$3,0),0)</f>
        <v>0</v>
      </c>
      <c r="CD431" s="39">
        <f>VLOOKUP($A431,GDP!$A$8:$D$50,3,0)</f>
        <v>2.0344287949921821E-2</v>
      </c>
    </row>
    <row r="432" spans="1:82" ht="14.4" x14ac:dyDescent="0.3">
      <c r="A432" s="23">
        <f t="shared" si="65"/>
        <v>2058</v>
      </c>
      <c r="B432" s="27">
        <f t="shared" si="63"/>
        <v>57954</v>
      </c>
      <c r="C432" s="31">
        <v>59.375410000000002</v>
      </c>
      <c r="D432" s="32">
        <v>52.618490000000001</v>
      </c>
      <c r="E432" s="32">
        <v>69.010729999999995</v>
      </c>
      <c r="F432" s="32">
        <v>58.400790000000001</v>
      </c>
      <c r="G432" s="32">
        <v>70.029790000000006</v>
      </c>
      <c r="H432" s="32">
        <v>57.52469</v>
      </c>
      <c r="I432" s="32">
        <v>51.24</v>
      </c>
      <c r="J432" s="32">
        <v>49.6</v>
      </c>
      <c r="K432" s="32">
        <v>50.75</v>
      </c>
      <c r="L432" s="32">
        <v>49.36</v>
      </c>
      <c r="M432" s="32">
        <v>51.09</v>
      </c>
      <c r="N432" s="32">
        <v>49.75</v>
      </c>
      <c r="P432" s="32">
        <f>VLOOKUP($A432,'Annual_Prices-Nominal'!$A$4:$X$39,MATCH('Forecast-Peak_OffPeak-Nominal'!P$3,'Annual_Prices-Nominal'!$A$3:$X$3,0),FALSE)</f>
        <v>214.14500000000001</v>
      </c>
      <c r="Q432" s="32">
        <f>VLOOKUP($A432,'Annual_Prices-Nominal'!$A$4:$X$39,MATCH('Forecast-Peak_OffPeak-Nominal'!Q$3,'Annual_Prices-Nominal'!$A$3:$X$3,0),FALSE)</f>
        <v>215.95896347496083</v>
      </c>
      <c r="R432" s="32">
        <f>VLOOKUP($A432,'Annual_Prices-Nominal'!$A$4:$X$39,MATCH('Forecast-Peak_OffPeak-Nominal'!R$3,'Annual_Prices-Nominal'!$A$3:$X$3,0),FALSE)</f>
        <v>212.19665633323959</v>
      </c>
      <c r="S432" s="32">
        <f>VLOOKUP($A432,'Annual_Prices-Nominal'!$A$4:$X$39,MATCH('Forecast-Peak_OffPeak-Nominal'!S$3,'Annual_Prices-Nominal'!$A$3:$X$3,0),FALSE)</f>
        <v>211.00589245673527</v>
      </c>
      <c r="T432" s="32">
        <f>VLOOKUP($A432,'Annual_Prices-Nominal'!$A$4:$X$39,MATCH('Forecast-Peak_OffPeak-Nominal'!T$3,'Annual_Prices-Nominal'!$A$3:$X$3,0),FALSE)</f>
        <v>81.918513781148263</v>
      </c>
      <c r="U432" s="32">
        <f>VLOOKUP($A432,'Annual_Prices-Nominal'!$A$4:$X$39,MATCH('Forecast-Peak_OffPeak-Nominal'!U$3,'Annual_Prices-Nominal'!$A$3:$X$3,0),FALSE)</f>
        <v>105.10391365273051</v>
      </c>
      <c r="V432" s="32">
        <f>VLOOKUP($A432,'Annual_Prices-Nominal'!$A$4:$X$39,MATCH('Forecast-Peak_OffPeak-Nominal'!V$3,'Annual_Prices-Nominal'!$A$3:$X$3,0),FALSE)</f>
        <v>82.030487525401568</v>
      </c>
      <c r="W432" s="32">
        <f>VLOOKUP($A432,'Annual_Prices-Nominal'!$A$4:$X$39,MATCH('Forecast-Peak_OffPeak-Nominal'!W$3,'Annual_Prices-Nominal'!$A$3:$X$3,0),FALSE)</f>
        <v>36.419639839893975</v>
      </c>
      <c r="X432" s="32">
        <f>VLOOKUP($A432,'Annual_Prices-Nominal'!$A$4:$X$39,MATCH('Forecast-Peak_OffPeak-Nominal'!X$3,'Annual_Prices-Nominal'!$A$3:$X$3,0),FALSE)</f>
        <v>31.263885608646365</v>
      </c>
      <c r="Y432" s="38">
        <f>VLOOKUP($A432,'Annual_Prices-Nominal'!$A$4:$X$39,MATCH('Forecast-Peak_OffPeak-Nominal'!Y$3,'Annual_Prices-Nominal'!$A$3:$X$3,0),FALSE)</f>
        <v>75.141459111102932</v>
      </c>
      <c r="AA432" s="31">
        <v>6.51</v>
      </c>
      <c r="AB432" s="32">
        <v>6.12</v>
      </c>
      <c r="AC432" s="32">
        <v>6.08</v>
      </c>
      <c r="AD432" s="32">
        <v>6.51</v>
      </c>
      <c r="AE432" s="32">
        <v>6.51</v>
      </c>
      <c r="AF432" s="32">
        <v>6.2</v>
      </c>
      <c r="AG432" s="38">
        <f t="shared" si="66"/>
        <v>0.58763317008771965</v>
      </c>
      <c r="AI432" s="32">
        <v>11.44241028695091</v>
      </c>
      <c r="AJ432" s="38">
        <v>7.0493745979798659</v>
      </c>
      <c r="AL432" s="33">
        <v>1.1110476293841747</v>
      </c>
      <c r="AM432" s="33">
        <v>1.3912362046577729</v>
      </c>
      <c r="AO432" s="34">
        <f>VLOOKUP($A432,'Annual_Prices-Nominal'!$A$4:$CH$39,MATCH('Forecast-Peak_OffPeak-Nominal'!AO$3,'Annual_Prices-Nominal'!$A$3:$CH$3,0),FALSE)</f>
        <v>2</v>
      </c>
      <c r="AP432" s="35">
        <f>VLOOKUP($A432,'Annual_Prices-Nominal'!$A$4:$CH$39,MATCH('Forecast-Peak_OffPeak-Nominal'!AP$3,'Annual_Prices-Nominal'!$A$3:$CH$3,0),FALSE)</f>
        <v>2</v>
      </c>
      <c r="AQ432" s="36">
        <f>IF(AND(MONTH($B432)&gt;=5,MONTH($B432)&lt;=9),VLOOKUP($A432,'Annual_Prices-Nominal'!$A$1:$AQ$39,MATCH('Forecast-Peak_OffPeak-Nominal'!AQ$2,'Annual_Prices-Nominal'!$A$2:$AQ$2,0),FALSE),0)</f>
        <v>365</v>
      </c>
      <c r="AR432" s="37">
        <f>IF(AND(MONTH($B432)&gt;=5,MONTH($B432)&lt;=9),VLOOKUP($A432,'Annual_Prices-Nominal'!$A$1:$AQ$39,MATCH('Forecast-Peak_OffPeak-Nominal'!AR$2,'Annual_Prices-Nominal'!$A$2:$AQ$2,0),FALSE),0)</f>
        <v>2500</v>
      </c>
      <c r="AT432" s="83">
        <f>VLOOKUP($A432,'Annual_Prices-Nominal'!$A$4:$CH$39,MATCH('Forecast-Peak_OffPeak-Nominal'!AT$3,'Annual_Prices-Nominal'!$A$3:$CH$3,0),FALSE)</f>
        <v>62.74</v>
      </c>
      <c r="AU432" s="38">
        <f>VLOOKUP($A432,'Annual_Prices-Nominal'!$A$4:$CH$39,MATCH('Forecast-Peak_OffPeak-Nominal'!AU$3,'Annual_Prices-Nominal'!$A$3:$CH$3,0),FALSE)</f>
        <v>62.74</v>
      </c>
      <c r="AV432" s="38">
        <f>VLOOKUP($A432,'Annual_Prices-Nominal'!$A$4:$CH$39,MATCH('Forecast-Peak_OffPeak-Nominal'!AV$3,'Annual_Prices-Nominal'!$A$3:$CH$3,0),FALSE)</f>
        <v>0</v>
      </c>
      <c r="AX432" s="31">
        <f t="shared" si="67"/>
        <v>9.7018643790849683</v>
      </c>
      <c r="AY432" s="32">
        <f t="shared" si="68"/>
        <v>11.130762903225806</v>
      </c>
      <c r="AZ432" s="32">
        <f t="shared" si="69"/>
        <v>11.29512741935484</v>
      </c>
      <c r="BA432" s="32">
        <f t="shared" si="70"/>
        <v>7.8709677419354849</v>
      </c>
      <c r="BB432" s="32">
        <f t="shared" si="71"/>
        <v>7.795698924731183</v>
      </c>
      <c r="BC432" s="38">
        <f t="shared" si="72"/>
        <v>7.8479262672811068</v>
      </c>
      <c r="BE432" s="60">
        <v>350.04842053195267</v>
      </c>
      <c r="BF432" s="38">
        <v>465.04110875135711</v>
      </c>
      <c r="BH432" s="31">
        <f>VLOOKUP($A432,'Annual_Prices-Nominal'!$A:$CA,MATCH(BH$3,'Annual_Prices-Nominal'!$A$3:$CA$3,0),0)</f>
        <v>52</v>
      </c>
      <c r="BI432" s="31">
        <f>VLOOKUP($A432,'Annual_Prices-Nominal'!$A:$CA,MATCH(BI$3,'Annual_Prices-Nominal'!$A$3:$CA$3,0),0)</f>
        <v>0</v>
      </c>
      <c r="BJ432" s="32">
        <f>VLOOKUP($A432,'Annual_Prices-Nominal'!$A:$CA,MATCH(BJ$3,'Annual_Prices-Nominal'!$A$3:$CA$3,0),0)</f>
        <v>0</v>
      </c>
      <c r="BK432" s="32">
        <f>VLOOKUP($A432,'Annual_Prices-Nominal'!$A:$CA,MATCH(BK$3,'Annual_Prices-Nominal'!$A$3:$CA$3,0),0)</f>
        <v>18.962499999999977</v>
      </c>
      <c r="BL432" s="32">
        <f>VLOOKUP($A432,'Annual_Prices-Nominal'!$A:$CA,MATCH(BL$3,'Annual_Prices-Nominal'!$A$3:$CA$3,0),0)</f>
        <v>18.962499999999977</v>
      </c>
      <c r="BM432" s="32">
        <f>VLOOKUP($A432,'Annual_Prices-Nominal'!$A:$CA,MATCH(BM$3,'Annual_Prices-Nominal'!$A$3:$CA$3,0),0)</f>
        <v>5.6753571428571377</v>
      </c>
      <c r="BN432" s="32">
        <f>VLOOKUP($A432,'Annual_Prices-Nominal'!$A:$CA,MATCH(BN$3,'Annual_Prices-Nominal'!$A$3:$CA$3,0),0)</f>
        <v>5.6753571428571377</v>
      </c>
      <c r="BO432" s="32">
        <f>VLOOKUP($A432,'Annual_Prices-Nominal'!$A:$CA,MATCH(BO$3,'Annual_Prices-Nominal'!$A$3:$CA$3,0),0)</f>
        <v>5.6753571428571377</v>
      </c>
      <c r="BP432" s="32">
        <f>VLOOKUP($A432,'Annual_Prices-Nominal'!$A:$CA,MATCH(BP$3,'Annual_Prices-Nominal'!$A$3:$CA$3,0),0)</f>
        <v>5.6753571428571377</v>
      </c>
      <c r="BQ432" s="32">
        <f>VLOOKUP($A432,'Annual_Prices-Nominal'!$A:$CA,MATCH(BQ$3,'Annual_Prices-Nominal'!$A$3:$CA$3,0),0)</f>
        <v>18.962499999999977</v>
      </c>
      <c r="BR432" s="32">
        <f>VLOOKUP($A432,'Annual_Prices-Nominal'!$A:$CA,MATCH(BR$3,'Annual_Prices-Nominal'!$A$3:$CA$3,0),0)</f>
        <v>30.357500000000073</v>
      </c>
      <c r="BS432" s="32">
        <f>VLOOKUP($A432,'Annual_Prices-Nominal'!$A:$CA,MATCH(BS$3,'Annual_Prices-Nominal'!$A$3:$CA$3,0),0)</f>
        <v>28.434999999999945</v>
      </c>
      <c r="BT432" s="32">
        <f>VLOOKUP($A432,'Annual_Prices-Nominal'!$A:$CA,MATCH(BT$3,'Annual_Prices-Nominal'!$A$3:$CA$3,0),0)</f>
        <v>22.759642857142808</v>
      </c>
      <c r="BU432" s="32">
        <f>VLOOKUP($A432,'Annual_Prices-Nominal'!$A:$CA,MATCH(BU$3,'Annual_Prices-Nominal'!$A$3:$CA$3,0),0)</f>
        <v>22.759642857142808</v>
      </c>
      <c r="BV432" s="32">
        <f>VLOOKUP($A432,'Annual_Prices-Nominal'!$A:$CA,MATCH(BV$3,'Annual_Prices-Nominal'!$A$3:$CA$3,0),0)</f>
        <v>22.759642857142808</v>
      </c>
      <c r="BW432" s="32">
        <f>VLOOKUP($A432,'Annual_Prices-Nominal'!$A:$CA,MATCH(BW$3,'Annual_Prices-Nominal'!$A$3:$CA$3,0),0)</f>
        <v>24.089999999999918</v>
      </c>
      <c r="BX432" s="32">
        <f>VLOOKUP($A432,'Annual_Prices-Nominal'!$A:$CA,MATCH(BX$3,'Annual_Prices-Nominal'!$A$3:$CA$3,0),0)</f>
        <v>0</v>
      </c>
      <c r="BY432" s="32">
        <f>VLOOKUP($A432,'Annual_Prices-Nominal'!$A:$CA,MATCH(BY$3,'Annual_Prices-Nominal'!$A$3:$CA$3,0),0)</f>
        <v>5.6753571428571377</v>
      </c>
      <c r="BZ432" s="32">
        <f>VLOOKUP($A432,'Annual_Prices-Nominal'!$A:$CA,MATCH(BZ$3,'Annual_Prices-Nominal'!$A$3:$CA$3,0),0)</f>
        <v>5.6753571428571377</v>
      </c>
      <c r="CA432" s="32">
        <f>VLOOKUP($A432,'Annual_Prices-Nominal'!$A:$CA,MATCH(CA$3,'Annual_Prices-Nominal'!$A$3:$CA$3,0),0)</f>
        <v>5.7068977857143182</v>
      </c>
      <c r="CB432" s="38">
        <f>VLOOKUP($A432,'Annual_Prices-Nominal'!$A:$CA,MATCH(CB$3,'Annual_Prices-Nominal'!$A$3:$CA$3,0),0)</f>
        <v>0</v>
      </c>
      <c r="CD432" s="39">
        <f>VLOOKUP($A432,GDP!$A$8:$D$50,3,0)</f>
        <v>2.0344287949921821E-2</v>
      </c>
    </row>
    <row r="433" spans="1:82" ht="14.4" x14ac:dyDescent="0.3">
      <c r="A433" s="23">
        <f t="shared" si="65"/>
        <v>2058</v>
      </c>
      <c r="B433" s="27">
        <f t="shared" si="63"/>
        <v>57984</v>
      </c>
      <c r="C433" s="31">
        <v>51.02563</v>
      </c>
      <c r="D433" s="32">
        <v>49.863379999999999</v>
      </c>
      <c r="E433" s="32">
        <v>53.95299</v>
      </c>
      <c r="F433" s="32">
        <v>52.72634</v>
      </c>
      <c r="G433" s="32">
        <v>54.71049</v>
      </c>
      <c r="H433" s="32">
        <v>52.407809999999998</v>
      </c>
      <c r="I433" s="32">
        <v>50.1</v>
      </c>
      <c r="J433" s="32">
        <v>49.08</v>
      </c>
      <c r="K433" s="32">
        <v>49.13</v>
      </c>
      <c r="L433" s="32">
        <v>49.03</v>
      </c>
      <c r="M433" s="32">
        <v>50.05</v>
      </c>
      <c r="N433" s="32">
        <v>49.37</v>
      </c>
      <c r="P433" s="32">
        <f>VLOOKUP($A433,'Annual_Prices-Nominal'!$A$4:$X$39,MATCH('Forecast-Peak_OffPeak-Nominal'!P$3,'Annual_Prices-Nominal'!$A$3:$X$3,0),FALSE)</f>
        <v>214.14500000000001</v>
      </c>
      <c r="Q433" s="32">
        <f>VLOOKUP($A433,'Annual_Prices-Nominal'!$A$4:$X$39,MATCH('Forecast-Peak_OffPeak-Nominal'!Q$3,'Annual_Prices-Nominal'!$A$3:$X$3,0),FALSE)</f>
        <v>215.95896347496083</v>
      </c>
      <c r="R433" s="32">
        <f>VLOOKUP($A433,'Annual_Prices-Nominal'!$A$4:$X$39,MATCH('Forecast-Peak_OffPeak-Nominal'!R$3,'Annual_Prices-Nominal'!$A$3:$X$3,0),FALSE)</f>
        <v>212.19665633323959</v>
      </c>
      <c r="S433" s="32">
        <f>VLOOKUP($A433,'Annual_Prices-Nominal'!$A$4:$X$39,MATCH('Forecast-Peak_OffPeak-Nominal'!S$3,'Annual_Prices-Nominal'!$A$3:$X$3,0),FALSE)</f>
        <v>211.00589245673527</v>
      </c>
      <c r="T433" s="32">
        <f>VLOOKUP($A433,'Annual_Prices-Nominal'!$A$4:$X$39,MATCH('Forecast-Peak_OffPeak-Nominal'!T$3,'Annual_Prices-Nominal'!$A$3:$X$3,0),FALSE)</f>
        <v>81.918513781148263</v>
      </c>
      <c r="U433" s="32">
        <f>VLOOKUP($A433,'Annual_Prices-Nominal'!$A$4:$X$39,MATCH('Forecast-Peak_OffPeak-Nominal'!U$3,'Annual_Prices-Nominal'!$A$3:$X$3,0),FALSE)</f>
        <v>105.10391365273051</v>
      </c>
      <c r="V433" s="32">
        <f>VLOOKUP($A433,'Annual_Prices-Nominal'!$A$4:$X$39,MATCH('Forecast-Peak_OffPeak-Nominal'!V$3,'Annual_Prices-Nominal'!$A$3:$X$3,0),FALSE)</f>
        <v>82.030487525401568</v>
      </c>
      <c r="W433" s="32">
        <f>VLOOKUP($A433,'Annual_Prices-Nominal'!$A$4:$X$39,MATCH('Forecast-Peak_OffPeak-Nominal'!W$3,'Annual_Prices-Nominal'!$A$3:$X$3,0),FALSE)</f>
        <v>36.419639839893975</v>
      </c>
      <c r="X433" s="32">
        <f>VLOOKUP($A433,'Annual_Prices-Nominal'!$A$4:$X$39,MATCH('Forecast-Peak_OffPeak-Nominal'!X$3,'Annual_Prices-Nominal'!$A$3:$X$3,0),FALSE)</f>
        <v>31.263885608646365</v>
      </c>
      <c r="Y433" s="38">
        <f>VLOOKUP($A433,'Annual_Prices-Nominal'!$A$4:$X$39,MATCH('Forecast-Peak_OffPeak-Nominal'!Y$3,'Annual_Prices-Nominal'!$A$3:$X$3,0),FALSE)</f>
        <v>75.141459111102932</v>
      </c>
      <c r="AA433" s="31">
        <v>6.56</v>
      </c>
      <c r="AB433" s="32">
        <v>6.22</v>
      </c>
      <c r="AC433" s="32">
        <v>6.14</v>
      </c>
      <c r="AD433" s="32">
        <v>6.61</v>
      </c>
      <c r="AE433" s="32">
        <v>6.56</v>
      </c>
      <c r="AF433" s="32">
        <v>6.35</v>
      </c>
      <c r="AG433" s="38">
        <f t="shared" si="66"/>
        <v>0.58763317008771965</v>
      </c>
      <c r="AI433" s="32">
        <v>11.496563259881039</v>
      </c>
      <c r="AJ433" s="38">
        <v>7.1035275709099963</v>
      </c>
      <c r="AL433" s="33">
        <v>1.0909333823460883</v>
      </c>
      <c r="AM433" s="33">
        <v>1.3711219576196865</v>
      </c>
      <c r="AO433" s="34">
        <f>VLOOKUP($A433,'Annual_Prices-Nominal'!$A$4:$CH$39,MATCH('Forecast-Peak_OffPeak-Nominal'!AO$3,'Annual_Prices-Nominal'!$A$3:$CH$3,0),FALSE)</f>
        <v>2</v>
      </c>
      <c r="AP433" s="35">
        <f>VLOOKUP($A433,'Annual_Prices-Nominal'!$A$4:$CH$39,MATCH('Forecast-Peak_OffPeak-Nominal'!AP$3,'Annual_Prices-Nominal'!$A$3:$CH$3,0),FALSE)</f>
        <v>2</v>
      </c>
      <c r="AQ433" s="36">
        <f>IF(AND(MONTH($B433)&gt;=5,MONTH($B433)&lt;=9),VLOOKUP($A433,'Annual_Prices-Nominal'!$A$1:$AQ$39,MATCH('Forecast-Peak_OffPeak-Nominal'!AQ$2,'Annual_Prices-Nominal'!$A$2:$AQ$2,0),FALSE),0)</f>
        <v>0</v>
      </c>
      <c r="AR433" s="37">
        <f>IF(AND(MONTH($B433)&gt;=5,MONTH($B433)&lt;=9),VLOOKUP($A433,'Annual_Prices-Nominal'!$A$1:$AQ$39,MATCH('Forecast-Peak_OffPeak-Nominal'!AR$2,'Annual_Prices-Nominal'!$A$2:$AQ$2,0),FALSE),0)</f>
        <v>0</v>
      </c>
      <c r="AT433" s="83">
        <f>VLOOKUP($A433,'Annual_Prices-Nominal'!$A$4:$CH$39,MATCH('Forecast-Peak_OffPeak-Nominal'!AT$3,'Annual_Prices-Nominal'!$A$3:$CH$3,0),FALSE)</f>
        <v>62.74</v>
      </c>
      <c r="AU433" s="38">
        <f>VLOOKUP($A433,'Annual_Prices-Nominal'!$A$4:$CH$39,MATCH('Forecast-Peak_OffPeak-Nominal'!AU$3,'Annual_Prices-Nominal'!$A$3:$CH$3,0),FALSE)</f>
        <v>62.74</v>
      </c>
      <c r="AV433" s="38">
        <f>VLOOKUP($A433,'Annual_Prices-Nominal'!$A$4:$CH$39,MATCH('Forecast-Peak_OffPeak-Nominal'!AV$3,'Annual_Prices-Nominal'!$A$3:$CH$3,0),FALSE)</f>
        <v>0</v>
      </c>
      <c r="AX433" s="31">
        <f t="shared" si="67"/>
        <v>8.2034774919614151</v>
      </c>
      <c r="AY433" s="32">
        <f t="shared" si="68"/>
        <v>8.4965338582677177</v>
      </c>
      <c r="AZ433" s="32">
        <f t="shared" si="69"/>
        <v>8.6158251968503947</v>
      </c>
      <c r="BA433" s="32">
        <f t="shared" si="70"/>
        <v>7.63719512195122</v>
      </c>
      <c r="BB433" s="32">
        <f t="shared" si="71"/>
        <v>7.4893292682926838</v>
      </c>
      <c r="BC433" s="38">
        <f t="shared" si="72"/>
        <v>7.5718608169440236</v>
      </c>
      <c r="BE433" s="60">
        <v>350.04842053195267</v>
      </c>
      <c r="BF433" s="38">
        <v>465.04110875135711</v>
      </c>
      <c r="BH433" s="31">
        <f>VLOOKUP($A433,'Annual_Prices-Nominal'!$A:$CA,MATCH(BH$3,'Annual_Prices-Nominal'!$A$3:$CA$3,0),0)</f>
        <v>52</v>
      </c>
      <c r="BI433" s="31">
        <f>VLOOKUP($A433,'Annual_Prices-Nominal'!$A:$CA,MATCH(BI$3,'Annual_Prices-Nominal'!$A$3:$CA$3,0),0)</f>
        <v>0</v>
      </c>
      <c r="BJ433" s="32">
        <f>VLOOKUP($A433,'Annual_Prices-Nominal'!$A:$CA,MATCH(BJ$3,'Annual_Prices-Nominal'!$A$3:$CA$3,0),0)</f>
        <v>0</v>
      </c>
      <c r="BK433" s="32">
        <f>VLOOKUP($A433,'Annual_Prices-Nominal'!$A:$CA,MATCH(BK$3,'Annual_Prices-Nominal'!$A$3:$CA$3,0),0)</f>
        <v>18.962499999999977</v>
      </c>
      <c r="BL433" s="32">
        <f>VLOOKUP($A433,'Annual_Prices-Nominal'!$A:$CA,MATCH(BL$3,'Annual_Prices-Nominal'!$A$3:$CA$3,0),0)</f>
        <v>18.962499999999977</v>
      </c>
      <c r="BM433" s="32">
        <f>VLOOKUP($A433,'Annual_Prices-Nominal'!$A:$CA,MATCH(BM$3,'Annual_Prices-Nominal'!$A$3:$CA$3,0),0)</f>
        <v>5.6753571428571377</v>
      </c>
      <c r="BN433" s="32">
        <f>VLOOKUP($A433,'Annual_Prices-Nominal'!$A:$CA,MATCH(BN$3,'Annual_Prices-Nominal'!$A$3:$CA$3,0),0)</f>
        <v>5.6753571428571377</v>
      </c>
      <c r="BO433" s="32">
        <f>VLOOKUP($A433,'Annual_Prices-Nominal'!$A:$CA,MATCH(BO$3,'Annual_Prices-Nominal'!$A$3:$CA$3,0),0)</f>
        <v>5.6753571428571377</v>
      </c>
      <c r="BP433" s="32">
        <f>VLOOKUP($A433,'Annual_Prices-Nominal'!$A:$CA,MATCH(BP$3,'Annual_Prices-Nominal'!$A$3:$CA$3,0),0)</f>
        <v>5.6753571428571377</v>
      </c>
      <c r="BQ433" s="32">
        <f>VLOOKUP($A433,'Annual_Prices-Nominal'!$A:$CA,MATCH(BQ$3,'Annual_Prices-Nominal'!$A$3:$CA$3,0),0)</f>
        <v>18.962499999999977</v>
      </c>
      <c r="BR433" s="32">
        <f>VLOOKUP($A433,'Annual_Prices-Nominal'!$A:$CA,MATCH(BR$3,'Annual_Prices-Nominal'!$A$3:$CA$3,0),0)</f>
        <v>30.357500000000073</v>
      </c>
      <c r="BS433" s="32">
        <f>VLOOKUP($A433,'Annual_Prices-Nominal'!$A:$CA,MATCH(BS$3,'Annual_Prices-Nominal'!$A$3:$CA$3,0),0)</f>
        <v>28.434999999999945</v>
      </c>
      <c r="BT433" s="32">
        <f>VLOOKUP($A433,'Annual_Prices-Nominal'!$A:$CA,MATCH(BT$3,'Annual_Prices-Nominal'!$A$3:$CA$3,0),0)</f>
        <v>22.759642857142808</v>
      </c>
      <c r="BU433" s="32">
        <f>VLOOKUP($A433,'Annual_Prices-Nominal'!$A:$CA,MATCH(BU$3,'Annual_Prices-Nominal'!$A$3:$CA$3,0),0)</f>
        <v>22.759642857142808</v>
      </c>
      <c r="BV433" s="32">
        <f>VLOOKUP($A433,'Annual_Prices-Nominal'!$A:$CA,MATCH(BV$3,'Annual_Prices-Nominal'!$A$3:$CA$3,0),0)</f>
        <v>22.759642857142808</v>
      </c>
      <c r="BW433" s="32">
        <f>VLOOKUP($A433,'Annual_Prices-Nominal'!$A:$CA,MATCH(BW$3,'Annual_Prices-Nominal'!$A$3:$CA$3,0),0)</f>
        <v>24.089999999999918</v>
      </c>
      <c r="BX433" s="32">
        <f>VLOOKUP($A433,'Annual_Prices-Nominal'!$A:$CA,MATCH(BX$3,'Annual_Prices-Nominal'!$A$3:$CA$3,0),0)</f>
        <v>0</v>
      </c>
      <c r="BY433" s="32">
        <f>VLOOKUP($A433,'Annual_Prices-Nominal'!$A:$CA,MATCH(BY$3,'Annual_Prices-Nominal'!$A$3:$CA$3,0),0)</f>
        <v>5.6753571428571377</v>
      </c>
      <c r="BZ433" s="32">
        <f>VLOOKUP($A433,'Annual_Prices-Nominal'!$A:$CA,MATCH(BZ$3,'Annual_Prices-Nominal'!$A$3:$CA$3,0),0)</f>
        <v>5.6753571428571377</v>
      </c>
      <c r="CA433" s="32">
        <f>VLOOKUP($A433,'Annual_Prices-Nominal'!$A:$CA,MATCH(CA$3,'Annual_Prices-Nominal'!$A$3:$CA$3,0),0)</f>
        <v>5.7068977857143182</v>
      </c>
      <c r="CB433" s="38">
        <f>VLOOKUP($A433,'Annual_Prices-Nominal'!$A:$CA,MATCH(CB$3,'Annual_Prices-Nominal'!$A$3:$CA$3,0),0)</f>
        <v>0</v>
      </c>
      <c r="CD433" s="39">
        <f>VLOOKUP($A433,GDP!$A$8:$D$50,3,0)</f>
        <v>2.0344287949921821E-2</v>
      </c>
    </row>
    <row r="434" spans="1:82" ht="14.4" x14ac:dyDescent="0.3">
      <c r="A434" s="23">
        <f t="shared" si="65"/>
        <v>2058</v>
      </c>
      <c r="B434" s="27">
        <f t="shared" si="63"/>
        <v>58015</v>
      </c>
      <c r="C434" s="31">
        <v>49.962429999999998</v>
      </c>
      <c r="D434" s="32">
        <v>48.12135</v>
      </c>
      <c r="E434" s="32">
        <v>59.333329999999997</v>
      </c>
      <c r="F434" s="32">
        <v>56.594389999999997</v>
      </c>
      <c r="G434" s="32">
        <v>61.491329999999998</v>
      </c>
      <c r="H434" s="32">
        <v>56.993540000000003</v>
      </c>
      <c r="I434" s="32">
        <v>51.74</v>
      </c>
      <c r="J434" s="32">
        <v>51.55</v>
      </c>
      <c r="K434" s="32">
        <v>50.94</v>
      </c>
      <c r="L434" s="32">
        <v>51.14</v>
      </c>
      <c r="M434" s="32">
        <v>51.56</v>
      </c>
      <c r="N434" s="32">
        <v>51.69</v>
      </c>
      <c r="P434" s="32">
        <f>VLOOKUP($A434,'Annual_Prices-Nominal'!$A$4:$X$39,MATCH('Forecast-Peak_OffPeak-Nominal'!P$3,'Annual_Prices-Nominal'!$A$3:$X$3,0),FALSE)</f>
        <v>214.14500000000001</v>
      </c>
      <c r="Q434" s="32">
        <f>VLOOKUP($A434,'Annual_Prices-Nominal'!$A$4:$X$39,MATCH('Forecast-Peak_OffPeak-Nominal'!Q$3,'Annual_Prices-Nominal'!$A$3:$X$3,0),FALSE)</f>
        <v>215.95896347496083</v>
      </c>
      <c r="R434" s="32">
        <f>VLOOKUP($A434,'Annual_Prices-Nominal'!$A$4:$X$39,MATCH('Forecast-Peak_OffPeak-Nominal'!R$3,'Annual_Prices-Nominal'!$A$3:$X$3,0),FALSE)</f>
        <v>212.19665633323959</v>
      </c>
      <c r="S434" s="32">
        <f>VLOOKUP($A434,'Annual_Prices-Nominal'!$A$4:$X$39,MATCH('Forecast-Peak_OffPeak-Nominal'!S$3,'Annual_Prices-Nominal'!$A$3:$X$3,0),FALSE)</f>
        <v>211.00589245673527</v>
      </c>
      <c r="T434" s="32">
        <f>VLOOKUP($A434,'Annual_Prices-Nominal'!$A$4:$X$39,MATCH('Forecast-Peak_OffPeak-Nominal'!T$3,'Annual_Prices-Nominal'!$A$3:$X$3,0),FALSE)</f>
        <v>81.918513781148263</v>
      </c>
      <c r="U434" s="32">
        <f>VLOOKUP($A434,'Annual_Prices-Nominal'!$A$4:$X$39,MATCH('Forecast-Peak_OffPeak-Nominal'!U$3,'Annual_Prices-Nominal'!$A$3:$X$3,0),FALSE)</f>
        <v>105.10391365273051</v>
      </c>
      <c r="V434" s="32">
        <f>VLOOKUP($A434,'Annual_Prices-Nominal'!$A$4:$X$39,MATCH('Forecast-Peak_OffPeak-Nominal'!V$3,'Annual_Prices-Nominal'!$A$3:$X$3,0),FALSE)</f>
        <v>82.030487525401568</v>
      </c>
      <c r="W434" s="32">
        <f>VLOOKUP($A434,'Annual_Prices-Nominal'!$A$4:$X$39,MATCH('Forecast-Peak_OffPeak-Nominal'!W$3,'Annual_Prices-Nominal'!$A$3:$X$3,0),FALSE)</f>
        <v>36.419639839893975</v>
      </c>
      <c r="X434" s="32">
        <f>VLOOKUP($A434,'Annual_Prices-Nominal'!$A$4:$X$39,MATCH('Forecast-Peak_OffPeak-Nominal'!X$3,'Annual_Prices-Nominal'!$A$3:$X$3,0),FALSE)</f>
        <v>31.263885608646365</v>
      </c>
      <c r="Y434" s="38">
        <f>VLOOKUP($A434,'Annual_Prices-Nominal'!$A$4:$X$39,MATCH('Forecast-Peak_OffPeak-Nominal'!Y$3,'Annual_Prices-Nominal'!$A$3:$X$3,0),FALSE)</f>
        <v>75.141459111102932</v>
      </c>
      <c r="AA434" s="31">
        <v>6.92</v>
      </c>
      <c r="AB434" s="32">
        <v>6.22</v>
      </c>
      <c r="AC434" s="32">
        <v>5.63</v>
      </c>
      <c r="AD434" s="32">
        <v>6.74</v>
      </c>
      <c r="AE434" s="32">
        <v>6.89</v>
      </c>
      <c r="AF434" s="32">
        <v>6.48</v>
      </c>
      <c r="AG434" s="38">
        <f t="shared" si="66"/>
        <v>0.58763317008771965</v>
      </c>
      <c r="AI434" s="32">
        <v>11.854651217272</v>
      </c>
      <c r="AJ434" s="38">
        <v>7.461615528300956</v>
      </c>
      <c r="AL434" s="33">
        <v>1.1245741541066194</v>
      </c>
      <c r="AM434" s="33">
        <v>1.4047627293802176</v>
      </c>
      <c r="AO434" s="34">
        <f>VLOOKUP($A434,'Annual_Prices-Nominal'!$A$4:$CH$39,MATCH('Forecast-Peak_OffPeak-Nominal'!AO$3,'Annual_Prices-Nominal'!$A$3:$CH$3,0),FALSE)</f>
        <v>2</v>
      </c>
      <c r="AP434" s="35">
        <f>VLOOKUP($A434,'Annual_Prices-Nominal'!$A$4:$CH$39,MATCH('Forecast-Peak_OffPeak-Nominal'!AP$3,'Annual_Prices-Nominal'!$A$3:$CH$3,0),FALSE)</f>
        <v>2</v>
      </c>
      <c r="AQ434" s="36">
        <f>IF(AND(MONTH($B434)&gt;=5,MONTH($B434)&lt;=9),VLOOKUP($A434,'Annual_Prices-Nominal'!$A$1:$AQ$39,MATCH('Forecast-Peak_OffPeak-Nominal'!AQ$2,'Annual_Prices-Nominal'!$A$2:$AQ$2,0),FALSE),0)</f>
        <v>0</v>
      </c>
      <c r="AR434" s="37">
        <f>IF(AND(MONTH($B434)&gt;=5,MONTH($B434)&lt;=9),VLOOKUP($A434,'Annual_Prices-Nominal'!$A$1:$AQ$39,MATCH('Forecast-Peak_OffPeak-Nominal'!AR$2,'Annual_Prices-Nominal'!$A$2:$AQ$2,0),FALSE),0)</f>
        <v>0</v>
      </c>
      <c r="AT434" s="83">
        <f>VLOOKUP($A434,'Annual_Prices-Nominal'!$A$4:$CH$39,MATCH('Forecast-Peak_OffPeak-Nominal'!AT$3,'Annual_Prices-Nominal'!$A$3:$CH$3,0),FALSE)</f>
        <v>62.74</v>
      </c>
      <c r="AU434" s="38">
        <f>VLOOKUP($A434,'Annual_Prices-Nominal'!$A$4:$CH$39,MATCH('Forecast-Peak_OffPeak-Nominal'!AU$3,'Annual_Prices-Nominal'!$A$3:$CH$3,0),FALSE)</f>
        <v>62.74</v>
      </c>
      <c r="AV434" s="38">
        <f>VLOOKUP($A434,'Annual_Prices-Nominal'!$A$4:$CH$39,MATCH('Forecast-Peak_OffPeak-Nominal'!AV$3,'Annual_Prices-Nominal'!$A$3:$CH$3,0),FALSE)</f>
        <v>0</v>
      </c>
      <c r="AX434" s="31">
        <f t="shared" si="67"/>
        <v>8.0325450160771705</v>
      </c>
      <c r="AY434" s="32">
        <f t="shared" si="68"/>
        <v>9.1563780864197515</v>
      </c>
      <c r="AZ434" s="32">
        <f t="shared" si="69"/>
        <v>9.4894027777777765</v>
      </c>
      <c r="BA434" s="32">
        <f t="shared" si="70"/>
        <v>7.5094339622641515</v>
      </c>
      <c r="BB434" s="32">
        <f t="shared" si="71"/>
        <v>7.3933236574746006</v>
      </c>
      <c r="BC434" s="38">
        <f t="shared" si="72"/>
        <v>7.6498516320474774</v>
      </c>
      <c r="BE434" s="60">
        <v>350.04842053195267</v>
      </c>
      <c r="BF434" s="38">
        <v>465.04110875135711</v>
      </c>
      <c r="BH434" s="31">
        <f>VLOOKUP($A434,'Annual_Prices-Nominal'!$A:$CA,MATCH(BH$3,'Annual_Prices-Nominal'!$A$3:$CA$3,0),0)</f>
        <v>52</v>
      </c>
      <c r="BI434" s="31">
        <f>VLOOKUP($A434,'Annual_Prices-Nominal'!$A:$CA,MATCH(BI$3,'Annual_Prices-Nominal'!$A$3:$CA$3,0),0)</f>
        <v>0</v>
      </c>
      <c r="BJ434" s="32">
        <f>VLOOKUP($A434,'Annual_Prices-Nominal'!$A:$CA,MATCH(BJ$3,'Annual_Prices-Nominal'!$A$3:$CA$3,0),0)</f>
        <v>0</v>
      </c>
      <c r="BK434" s="32">
        <f>VLOOKUP($A434,'Annual_Prices-Nominal'!$A:$CA,MATCH(BK$3,'Annual_Prices-Nominal'!$A$3:$CA$3,0),0)</f>
        <v>18.962499999999977</v>
      </c>
      <c r="BL434" s="32">
        <f>VLOOKUP($A434,'Annual_Prices-Nominal'!$A:$CA,MATCH(BL$3,'Annual_Prices-Nominal'!$A$3:$CA$3,0),0)</f>
        <v>18.962499999999977</v>
      </c>
      <c r="BM434" s="32">
        <f>VLOOKUP($A434,'Annual_Prices-Nominal'!$A:$CA,MATCH(BM$3,'Annual_Prices-Nominal'!$A$3:$CA$3,0),0)</f>
        <v>5.6753571428571377</v>
      </c>
      <c r="BN434" s="32">
        <f>VLOOKUP($A434,'Annual_Prices-Nominal'!$A:$CA,MATCH(BN$3,'Annual_Prices-Nominal'!$A$3:$CA$3,0),0)</f>
        <v>5.6753571428571377</v>
      </c>
      <c r="BO434" s="32">
        <f>VLOOKUP($A434,'Annual_Prices-Nominal'!$A:$CA,MATCH(BO$3,'Annual_Prices-Nominal'!$A$3:$CA$3,0),0)</f>
        <v>5.6753571428571377</v>
      </c>
      <c r="BP434" s="32">
        <f>VLOOKUP($A434,'Annual_Prices-Nominal'!$A:$CA,MATCH(BP$3,'Annual_Prices-Nominal'!$A$3:$CA$3,0),0)</f>
        <v>5.6753571428571377</v>
      </c>
      <c r="BQ434" s="32">
        <f>VLOOKUP($A434,'Annual_Prices-Nominal'!$A:$CA,MATCH(BQ$3,'Annual_Prices-Nominal'!$A$3:$CA$3,0),0)</f>
        <v>18.962499999999977</v>
      </c>
      <c r="BR434" s="32">
        <f>VLOOKUP($A434,'Annual_Prices-Nominal'!$A:$CA,MATCH(BR$3,'Annual_Prices-Nominal'!$A$3:$CA$3,0),0)</f>
        <v>30.357500000000073</v>
      </c>
      <c r="BS434" s="32">
        <f>VLOOKUP($A434,'Annual_Prices-Nominal'!$A:$CA,MATCH(BS$3,'Annual_Prices-Nominal'!$A$3:$CA$3,0),0)</f>
        <v>28.434999999999945</v>
      </c>
      <c r="BT434" s="32">
        <f>VLOOKUP($A434,'Annual_Prices-Nominal'!$A:$CA,MATCH(BT$3,'Annual_Prices-Nominal'!$A$3:$CA$3,0),0)</f>
        <v>22.759642857142808</v>
      </c>
      <c r="BU434" s="32">
        <f>VLOOKUP($A434,'Annual_Prices-Nominal'!$A:$CA,MATCH(BU$3,'Annual_Prices-Nominal'!$A$3:$CA$3,0),0)</f>
        <v>22.759642857142808</v>
      </c>
      <c r="BV434" s="32">
        <f>VLOOKUP($A434,'Annual_Prices-Nominal'!$A:$CA,MATCH(BV$3,'Annual_Prices-Nominal'!$A$3:$CA$3,0),0)</f>
        <v>22.759642857142808</v>
      </c>
      <c r="BW434" s="32">
        <f>VLOOKUP($A434,'Annual_Prices-Nominal'!$A:$CA,MATCH(BW$3,'Annual_Prices-Nominal'!$A$3:$CA$3,0),0)</f>
        <v>24.089999999999918</v>
      </c>
      <c r="BX434" s="32">
        <f>VLOOKUP($A434,'Annual_Prices-Nominal'!$A:$CA,MATCH(BX$3,'Annual_Prices-Nominal'!$A$3:$CA$3,0),0)</f>
        <v>0</v>
      </c>
      <c r="BY434" s="32">
        <f>VLOOKUP($A434,'Annual_Prices-Nominal'!$A:$CA,MATCH(BY$3,'Annual_Prices-Nominal'!$A$3:$CA$3,0),0)</f>
        <v>5.6753571428571377</v>
      </c>
      <c r="BZ434" s="32">
        <f>VLOOKUP($A434,'Annual_Prices-Nominal'!$A:$CA,MATCH(BZ$3,'Annual_Prices-Nominal'!$A$3:$CA$3,0),0)</f>
        <v>5.6753571428571377</v>
      </c>
      <c r="CA434" s="32">
        <f>VLOOKUP($A434,'Annual_Prices-Nominal'!$A:$CA,MATCH(CA$3,'Annual_Prices-Nominal'!$A$3:$CA$3,0),0)</f>
        <v>5.7068977857143182</v>
      </c>
      <c r="CB434" s="38">
        <f>VLOOKUP($A434,'Annual_Prices-Nominal'!$A:$CA,MATCH(CB$3,'Annual_Prices-Nominal'!$A$3:$CA$3,0),0)</f>
        <v>0</v>
      </c>
      <c r="CD434" s="39">
        <f>VLOOKUP($A434,GDP!$A$8:$D$50,3,0)</f>
        <v>2.0344287949921821E-2</v>
      </c>
    </row>
    <row r="435" spans="1:82" ht="14.4" x14ac:dyDescent="0.3">
      <c r="A435" s="23">
        <f t="shared" si="65"/>
        <v>2058</v>
      </c>
      <c r="B435" s="27">
        <f t="shared" si="63"/>
        <v>58045</v>
      </c>
      <c r="C435" s="31">
        <v>62.372540000000001</v>
      </c>
      <c r="D435" s="32">
        <v>59.962409999999998</v>
      </c>
      <c r="E435" s="32">
        <v>66.479749999999996</v>
      </c>
      <c r="F435" s="32">
        <v>65.586330000000004</v>
      </c>
      <c r="G435" s="32">
        <v>69.104830000000007</v>
      </c>
      <c r="H435" s="32">
        <v>66.211749999999995</v>
      </c>
      <c r="I435" s="32">
        <v>54.85</v>
      </c>
      <c r="J435" s="32">
        <v>54.74</v>
      </c>
      <c r="K435" s="32">
        <v>54.47</v>
      </c>
      <c r="L435" s="32">
        <v>54.4</v>
      </c>
      <c r="M435" s="32">
        <v>54.72</v>
      </c>
      <c r="N435" s="32">
        <v>54.66</v>
      </c>
      <c r="P435" s="32">
        <f>VLOOKUP($A435,'Annual_Prices-Nominal'!$A$4:$X$39,MATCH('Forecast-Peak_OffPeak-Nominal'!P$3,'Annual_Prices-Nominal'!$A$3:$X$3,0),FALSE)</f>
        <v>214.14500000000001</v>
      </c>
      <c r="Q435" s="32">
        <f>VLOOKUP($A435,'Annual_Prices-Nominal'!$A$4:$X$39,MATCH('Forecast-Peak_OffPeak-Nominal'!Q$3,'Annual_Prices-Nominal'!$A$3:$X$3,0),FALSE)</f>
        <v>215.95896347496083</v>
      </c>
      <c r="R435" s="32">
        <f>VLOOKUP($A435,'Annual_Prices-Nominal'!$A$4:$X$39,MATCH('Forecast-Peak_OffPeak-Nominal'!R$3,'Annual_Prices-Nominal'!$A$3:$X$3,0),FALSE)</f>
        <v>212.19665633323959</v>
      </c>
      <c r="S435" s="32">
        <f>VLOOKUP($A435,'Annual_Prices-Nominal'!$A$4:$X$39,MATCH('Forecast-Peak_OffPeak-Nominal'!S$3,'Annual_Prices-Nominal'!$A$3:$X$3,0),FALSE)</f>
        <v>211.00589245673527</v>
      </c>
      <c r="T435" s="32">
        <f>VLOOKUP($A435,'Annual_Prices-Nominal'!$A$4:$X$39,MATCH('Forecast-Peak_OffPeak-Nominal'!T$3,'Annual_Prices-Nominal'!$A$3:$X$3,0),FALSE)</f>
        <v>81.918513781148263</v>
      </c>
      <c r="U435" s="32">
        <f>VLOOKUP($A435,'Annual_Prices-Nominal'!$A$4:$X$39,MATCH('Forecast-Peak_OffPeak-Nominal'!U$3,'Annual_Prices-Nominal'!$A$3:$X$3,0),FALSE)</f>
        <v>105.10391365273051</v>
      </c>
      <c r="V435" s="32">
        <f>VLOOKUP($A435,'Annual_Prices-Nominal'!$A$4:$X$39,MATCH('Forecast-Peak_OffPeak-Nominal'!V$3,'Annual_Prices-Nominal'!$A$3:$X$3,0),FALSE)</f>
        <v>82.030487525401568</v>
      </c>
      <c r="W435" s="32">
        <f>VLOOKUP($A435,'Annual_Prices-Nominal'!$A$4:$X$39,MATCH('Forecast-Peak_OffPeak-Nominal'!W$3,'Annual_Prices-Nominal'!$A$3:$X$3,0),FALSE)</f>
        <v>36.419639839893975</v>
      </c>
      <c r="X435" s="32">
        <f>VLOOKUP($A435,'Annual_Prices-Nominal'!$A$4:$X$39,MATCH('Forecast-Peak_OffPeak-Nominal'!X$3,'Annual_Prices-Nominal'!$A$3:$X$3,0),FALSE)</f>
        <v>31.263885608646365</v>
      </c>
      <c r="Y435" s="38">
        <f>VLOOKUP($A435,'Annual_Prices-Nominal'!$A$4:$X$39,MATCH('Forecast-Peak_OffPeak-Nominal'!Y$3,'Annual_Prices-Nominal'!$A$3:$X$3,0),FALSE)</f>
        <v>75.141459111102932</v>
      </c>
      <c r="AA435" s="31">
        <v>7.41</v>
      </c>
      <c r="AB435" s="32">
        <v>7.08</v>
      </c>
      <c r="AC435" s="32">
        <v>6.78</v>
      </c>
      <c r="AD435" s="32">
        <v>7.61</v>
      </c>
      <c r="AE435" s="32">
        <v>7.38</v>
      </c>
      <c r="AF435" s="32">
        <v>7.21</v>
      </c>
      <c r="AG435" s="38">
        <f t="shared" si="66"/>
        <v>0.58763317008771965</v>
      </c>
      <c r="AI435" s="32">
        <v>12.349696982295809</v>
      </c>
      <c r="AJ435" s="38">
        <v>7.9566612933247658</v>
      </c>
      <c r="AL435" s="33">
        <v>1.0991662896639669</v>
      </c>
      <c r="AM435" s="33">
        <v>1.3793548649375651</v>
      </c>
      <c r="AO435" s="34">
        <f>VLOOKUP($A435,'Annual_Prices-Nominal'!$A$4:$CH$39,MATCH('Forecast-Peak_OffPeak-Nominal'!AO$3,'Annual_Prices-Nominal'!$A$3:$CH$3,0),FALSE)</f>
        <v>2</v>
      </c>
      <c r="AP435" s="35">
        <f>VLOOKUP($A435,'Annual_Prices-Nominal'!$A$4:$CH$39,MATCH('Forecast-Peak_OffPeak-Nominal'!AP$3,'Annual_Prices-Nominal'!$A$3:$CH$3,0),FALSE)</f>
        <v>2</v>
      </c>
      <c r="AQ435" s="36">
        <f>IF(AND(MONTH($B435)&gt;=5,MONTH($B435)&lt;=9),VLOOKUP($A435,'Annual_Prices-Nominal'!$A$1:$AQ$39,MATCH('Forecast-Peak_OffPeak-Nominal'!AQ$2,'Annual_Prices-Nominal'!$A$2:$AQ$2,0),FALSE),0)</f>
        <v>0</v>
      </c>
      <c r="AR435" s="37">
        <f>IF(AND(MONTH($B435)&gt;=5,MONTH($B435)&lt;=9),VLOOKUP($A435,'Annual_Prices-Nominal'!$A$1:$AQ$39,MATCH('Forecast-Peak_OffPeak-Nominal'!AR$2,'Annual_Prices-Nominal'!$A$2:$AQ$2,0),FALSE),0)</f>
        <v>0</v>
      </c>
      <c r="AT435" s="83">
        <f>VLOOKUP($A435,'Annual_Prices-Nominal'!$A$4:$CH$39,MATCH('Forecast-Peak_OffPeak-Nominal'!AT$3,'Annual_Prices-Nominal'!$A$3:$CH$3,0),FALSE)</f>
        <v>62.74</v>
      </c>
      <c r="AU435" s="38">
        <f>VLOOKUP($A435,'Annual_Prices-Nominal'!$A$4:$CH$39,MATCH('Forecast-Peak_OffPeak-Nominal'!AU$3,'Annual_Prices-Nominal'!$A$3:$CH$3,0),FALSE)</f>
        <v>62.74</v>
      </c>
      <c r="AV435" s="38">
        <f>VLOOKUP($A435,'Annual_Prices-Nominal'!$A$4:$CH$39,MATCH('Forecast-Peak_OffPeak-Nominal'!AV$3,'Annual_Prices-Nominal'!$A$3:$CH$3,0),FALSE)</f>
        <v>0</v>
      </c>
      <c r="AX435" s="31">
        <f t="shared" si="67"/>
        <v>8.8096807909604529</v>
      </c>
      <c r="AY435" s="32">
        <f t="shared" si="68"/>
        <v>9.2204923717059639</v>
      </c>
      <c r="AZ435" s="32">
        <f t="shared" si="69"/>
        <v>9.5845811373092928</v>
      </c>
      <c r="BA435" s="32">
        <f t="shared" si="70"/>
        <v>7.4322493224932256</v>
      </c>
      <c r="BB435" s="32">
        <f t="shared" si="71"/>
        <v>7.3807588075880757</v>
      </c>
      <c r="BC435" s="38">
        <f t="shared" si="72"/>
        <v>7.19053876478318</v>
      </c>
      <c r="BE435" s="60">
        <v>350.04842053195267</v>
      </c>
      <c r="BF435" s="38">
        <v>465.04110875135711</v>
      </c>
      <c r="BH435" s="31">
        <f>VLOOKUP($A435,'Annual_Prices-Nominal'!$A:$CA,MATCH(BH$3,'Annual_Prices-Nominal'!$A$3:$CA$3,0),0)</f>
        <v>52</v>
      </c>
      <c r="BI435" s="31">
        <f>VLOOKUP($A435,'Annual_Prices-Nominal'!$A:$CA,MATCH(BI$3,'Annual_Prices-Nominal'!$A$3:$CA$3,0),0)</f>
        <v>0</v>
      </c>
      <c r="BJ435" s="32">
        <f>VLOOKUP($A435,'Annual_Prices-Nominal'!$A:$CA,MATCH(BJ$3,'Annual_Prices-Nominal'!$A$3:$CA$3,0),0)</f>
        <v>0</v>
      </c>
      <c r="BK435" s="32">
        <f>VLOOKUP($A435,'Annual_Prices-Nominal'!$A:$CA,MATCH(BK$3,'Annual_Prices-Nominal'!$A$3:$CA$3,0),0)</f>
        <v>18.962499999999977</v>
      </c>
      <c r="BL435" s="32">
        <f>VLOOKUP($A435,'Annual_Prices-Nominal'!$A:$CA,MATCH(BL$3,'Annual_Prices-Nominal'!$A$3:$CA$3,0),0)</f>
        <v>18.962499999999977</v>
      </c>
      <c r="BM435" s="32">
        <f>VLOOKUP($A435,'Annual_Prices-Nominal'!$A:$CA,MATCH(BM$3,'Annual_Prices-Nominal'!$A$3:$CA$3,0),0)</f>
        <v>5.6753571428571377</v>
      </c>
      <c r="BN435" s="32">
        <f>VLOOKUP($A435,'Annual_Prices-Nominal'!$A:$CA,MATCH(BN$3,'Annual_Prices-Nominal'!$A$3:$CA$3,0),0)</f>
        <v>5.6753571428571377</v>
      </c>
      <c r="BO435" s="32">
        <f>VLOOKUP($A435,'Annual_Prices-Nominal'!$A:$CA,MATCH(BO$3,'Annual_Prices-Nominal'!$A$3:$CA$3,0),0)</f>
        <v>5.6753571428571377</v>
      </c>
      <c r="BP435" s="32">
        <f>VLOOKUP($A435,'Annual_Prices-Nominal'!$A:$CA,MATCH(BP$3,'Annual_Prices-Nominal'!$A$3:$CA$3,0),0)</f>
        <v>5.6753571428571377</v>
      </c>
      <c r="BQ435" s="32">
        <f>VLOOKUP($A435,'Annual_Prices-Nominal'!$A:$CA,MATCH(BQ$3,'Annual_Prices-Nominal'!$A$3:$CA$3,0),0)</f>
        <v>18.962499999999977</v>
      </c>
      <c r="BR435" s="32">
        <f>VLOOKUP($A435,'Annual_Prices-Nominal'!$A:$CA,MATCH(BR$3,'Annual_Prices-Nominal'!$A$3:$CA$3,0),0)</f>
        <v>30.357500000000073</v>
      </c>
      <c r="BS435" s="32">
        <f>VLOOKUP($A435,'Annual_Prices-Nominal'!$A:$CA,MATCH(BS$3,'Annual_Prices-Nominal'!$A$3:$CA$3,0),0)</f>
        <v>28.434999999999945</v>
      </c>
      <c r="BT435" s="32">
        <f>VLOOKUP($A435,'Annual_Prices-Nominal'!$A:$CA,MATCH(BT$3,'Annual_Prices-Nominal'!$A$3:$CA$3,0),0)</f>
        <v>22.759642857142808</v>
      </c>
      <c r="BU435" s="32">
        <f>VLOOKUP($A435,'Annual_Prices-Nominal'!$A:$CA,MATCH(BU$3,'Annual_Prices-Nominal'!$A$3:$CA$3,0),0)</f>
        <v>22.759642857142808</v>
      </c>
      <c r="BV435" s="32">
        <f>VLOOKUP($A435,'Annual_Prices-Nominal'!$A:$CA,MATCH(BV$3,'Annual_Prices-Nominal'!$A$3:$CA$3,0),0)</f>
        <v>22.759642857142808</v>
      </c>
      <c r="BW435" s="32">
        <f>VLOOKUP($A435,'Annual_Prices-Nominal'!$A:$CA,MATCH(BW$3,'Annual_Prices-Nominal'!$A$3:$CA$3,0),0)</f>
        <v>24.089999999999918</v>
      </c>
      <c r="BX435" s="32">
        <f>VLOOKUP($A435,'Annual_Prices-Nominal'!$A:$CA,MATCH(BX$3,'Annual_Prices-Nominal'!$A$3:$CA$3,0),0)</f>
        <v>0</v>
      </c>
      <c r="BY435" s="32">
        <f>VLOOKUP($A435,'Annual_Prices-Nominal'!$A:$CA,MATCH(BY$3,'Annual_Prices-Nominal'!$A$3:$CA$3,0),0)</f>
        <v>5.6753571428571377</v>
      </c>
      <c r="BZ435" s="32">
        <f>VLOOKUP($A435,'Annual_Prices-Nominal'!$A:$CA,MATCH(BZ$3,'Annual_Prices-Nominal'!$A$3:$CA$3,0),0)</f>
        <v>5.6753571428571377</v>
      </c>
      <c r="CA435" s="32">
        <f>VLOOKUP($A435,'Annual_Prices-Nominal'!$A:$CA,MATCH(CA$3,'Annual_Prices-Nominal'!$A$3:$CA$3,0),0)</f>
        <v>5.7068977857143182</v>
      </c>
      <c r="CB435" s="38">
        <f>VLOOKUP($A435,'Annual_Prices-Nominal'!$A:$CA,MATCH(CB$3,'Annual_Prices-Nominal'!$A$3:$CA$3,0),0)</f>
        <v>0</v>
      </c>
      <c r="CD435" s="39">
        <f>VLOOKUP($A435,GDP!$A$8:$D$50,3,0)</f>
        <v>2.0344287949921821E-2</v>
      </c>
    </row>
  </sheetData>
  <mergeCells count="15">
    <mergeCell ref="AI1:AJ1"/>
    <mergeCell ref="P1:Y1"/>
    <mergeCell ref="AA1:AG1"/>
    <mergeCell ref="C2:D2"/>
    <mergeCell ref="E2:F2"/>
    <mergeCell ref="G2:H2"/>
    <mergeCell ref="I2:J2"/>
    <mergeCell ref="K2:L2"/>
    <mergeCell ref="M2:N2"/>
    <mergeCell ref="C1:N1"/>
    <mergeCell ref="AX1:BC1"/>
    <mergeCell ref="AO1:AR1"/>
    <mergeCell ref="AL1:AM1"/>
    <mergeCell ref="AT1:AV1"/>
    <mergeCell ref="BE1:BF1"/>
  </mergeCells>
  <conditionalFormatting sqref="AA4:AG351 P4:Y351 BE4:BF4 AI4:AJ351 AI4:AI363 AO4:AP351 B4:N351 AX4:BC351 BH4:BH363 BI4:BV351 BX4:CA351 BW4:BW363 CB4:CB363 AL4:AL351 AQ4:AR363 CD4:CD363 BE5:BE351 BF5:BF435 AT4:AV363">
    <cfRule type="expression" dxfId="41" priority="89" stopIfTrue="1">
      <formula>MOD(YEAR($B4),2)=1</formula>
    </cfRule>
    <cfRule type="expression" dxfId="40" priority="90" stopIfTrue="1">
      <formula>MOD(YEAR($B4),2)=0</formula>
    </cfRule>
  </conditionalFormatting>
  <conditionalFormatting sqref="BI340:BI351">
    <cfRule type="expression" dxfId="39" priority="57" stopIfTrue="1">
      <formula>MOD(YEAR($B340),2)=1</formula>
    </cfRule>
    <cfRule type="expression" dxfId="38" priority="58" stopIfTrue="1">
      <formula>MOD(YEAR($B340),2)=0</formula>
    </cfRule>
  </conditionalFormatting>
  <conditionalFormatting sqref="AL4:AL15">
    <cfRule type="expression" dxfId="37" priority="51" stopIfTrue="1">
      <formula>MOD(YEAR($B4),2)=1</formula>
    </cfRule>
    <cfRule type="expression" dxfId="36" priority="52" stopIfTrue="1">
      <formula>MOD(YEAR($B4),2)=0</formula>
    </cfRule>
  </conditionalFormatting>
  <conditionalFormatting sqref="AA352:AG363 P352:Y363 AL352:AL363 B352:N363 BE352:BE363 AX352:BC363 AV352:AV363 AI352:AJ363 AO352:AP363 AT352:AT363 AG364:AG435">
    <cfRule type="expression" dxfId="35" priority="47" stopIfTrue="1">
      <formula>MOD(YEAR($B352),2)=1</formula>
    </cfRule>
    <cfRule type="expression" dxfId="34" priority="48" stopIfTrue="1">
      <formula>MOD(YEAR($B352),2)=0</formula>
    </cfRule>
  </conditionalFormatting>
  <conditionalFormatting sqref="BI352:BV363 BX352:CA363">
    <cfRule type="expression" dxfId="33" priority="41" stopIfTrue="1">
      <formula>MOD(YEAR($B352),2)=1</formula>
    </cfRule>
    <cfRule type="expression" dxfId="32" priority="42" stopIfTrue="1">
      <formula>MOD(YEAR($B352),2)=0</formula>
    </cfRule>
  </conditionalFormatting>
  <conditionalFormatting sqref="BI352:BI363">
    <cfRule type="expression" dxfId="31" priority="39" stopIfTrue="1">
      <formula>MOD(YEAR($B352),2)=1</formula>
    </cfRule>
    <cfRule type="expression" dxfId="30" priority="40" stopIfTrue="1">
      <formula>MOD(YEAR($B352),2)=0</formula>
    </cfRule>
  </conditionalFormatting>
  <conditionalFormatting sqref="AU352:AU363">
    <cfRule type="expression" dxfId="29" priority="35" stopIfTrue="1">
      <formula>MOD(YEAR($B352),2)=1</formula>
    </cfRule>
    <cfRule type="expression" dxfId="28" priority="36" stopIfTrue="1">
      <formula>MOD(YEAR($B352),2)=0</formula>
    </cfRule>
  </conditionalFormatting>
  <conditionalFormatting sqref="AA364:AF375 AA388:AF399 AA412:AF423 P364:Y375 P388:Y399 P412:Y423 AL364:AL375 AL388:AL399 AL412:AL423 B364:N375 B388:N399 B412:N423 CD364:CD375 CD388:CD399 CD412:CD423 BE364:BE375 BE388:BE399 BE412:BE423 AX364:BC375 AX388:BC399 AX412:BC423 AV364:AV375 AV388:AV399 AV412:AV423 AI364:AJ375 AI388:AJ399 AI412:AJ423 AI376:AI387 AI400:AI411 AI424:AI435 AO364:AP375 AO388:AP399 AO412:AP423 AT364:AT375 AT388:AT399 AT412:AT423 AQ364:AR435">
    <cfRule type="expression" dxfId="27" priority="27" stopIfTrue="1">
      <formula>MOD(YEAR($B364),2)=1</formula>
    </cfRule>
    <cfRule type="expression" dxfId="26" priority="28" stopIfTrue="1">
      <formula>MOD(YEAR($B364),2)=0</formula>
    </cfRule>
  </conditionalFormatting>
  <conditionalFormatting sqref="BH364:BH435">
    <cfRule type="expression" dxfId="25" priority="25" stopIfTrue="1">
      <formula>MOD(YEAR($B364),2)=1</formula>
    </cfRule>
    <cfRule type="expression" dxfId="24" priority="26" stopIfTrue="1">
      <formula>MOD(YEAR($B364),2)=0</formula>
    </cfRule>
  </conditionalFormatting>
  <conditionalFormatting sqref="BI364:BV375 BI388:BV399 BI412:BV423 BX364:CA375 BX388:CA399 BX412:CA423 BW364:BW435 CB364:CB435">
    <cfRule type="expression" dxfId="23" priority="23" stopIfTrue="1">
      <formula>MOD(YEAR($B364),2)=1</formula>
    </cfRule>
    <cfRule type="expression" dxfId="22" priority="24" stopIfTrue="1">
      <formula>MOD(YEAR($B364),2)=0</formula>
    </cfRule>
  </conditionalFormatting>
  <conditionalFormatting sqref="BI364:BI375 BI388:BI399 BI412:BI423">
    <cfRule type="expression" dxfId="21" priority="21" stopIfTrue="1">
      <formula>MOD(YEAR($B364),2)=1</formula>
    </cfRule>
    <cfRule type="expression" dxfId="20" priority="22" stopIfTrue="1">
      <formula>MOD(YEAR($B364),2)=0</formula>
    </cfRule>
  </conditionalFormatting>
  <conditionalFormatting sqref="AA376:AF387 AA400:AF411 AA424:AF435 P376:Y387 P400:Y411 P424:Y435 AL376:AL387 AL400:AL411 AL424:AL435 B376:N387 B400:N411 B424:N435 CD376:CD387 CD400:CD411 CD424:CD435 BE376:BE387 BE400:BE411 BE424:BE435 AX376:BC387 AX400:BC411 AX424:BC435 AV376:AV387 AV400:AV411 AV424:AV435 AI376:AJ387 AI400:AJ411 AI424:AJ435 AO376:AP387 AO400:AP411 AO424:AP435 AT376:AT387 AT400:AT411 AT424:AT435">
    <cfRule type="expression" dxfId="19" priority="19" stopIfTrue="1">
      <formula>MOD(YEAR($B376),2)=1</formula>
    </cfRule>
    <cfRule type="expression" dxfId="18" priority="20" stopIfTrue="1">
      <formula>MOD(YEAR($B376),2)=0</formula>
    </cfRule>
  </conditionalFormatting>
  <conditionalFormatting sqref="BI376:BV387 BI400:BV411 BI424:BV435 BX376:CA387 BX400:CA411 BX424:CA435">
    <cfRule type="expression" dxfId="17" priority="17" stopIfTrue="1">
      <formula>MOD(YEAR($B376),2)=1</formula>
    </cfRule>
    <cfRule type="expression" dxfId="16" priority="18" stopIfTrue="1">
      <formula>MOD(YEAR($B376),2)=0</formula>
    </cfRule>
  </conditionalFormatting>
  <conditionalFormatting sqref="BI376:BI387 BI400:BI411 BI424:BI435">
    <cfRule type="expression" dxfId="15" priority="15" stopIfTrue="1">
      <formula>MOD(YEAR($B376),2)=1</formula>
    </cfRule>
    <cfRule type="expression" dxfId="14" priority="16" stopIfTrue="1">
      <formula>MOD(YEAR($B376),2)=0</formula>
    </cfRule>
  </conditionalFormatting>
  <conditionalFormatting sqref="AU364:AU375 AU388:AU399 AU412:AU423">
    <cfRule type="expression" dxfId="13" priority="13" stopIfTrue="1">
      <formula>MOD(YEAR($B364),2)=1</formula>
    </cfRule>
    <cfRule type="expression" dxfId="12" priority="14" stopIfTrue="1">
      <formula>MOD(YEAR($B364),2)=0</formula>
    </cfRule>
  </conditionalFormatting>
  <conditionalFormatting sqref="AU376:AU387 AU400:AU411 AU424:AU435">
    <cfRule type="expression" dxfId="11" priority="11" stopIfTrue="1">
      <formula>MOD(YEAR($B376),2)=1</formula>
    </cfRule>
    <cfRule type="expression" dxfId="10" priority="12" stopIfTrue="1">
      <formula>MOD(YEAR($B376),2)=0</formula>
    </cfRule>
  </conditionalFormatting>
  <conditionalFormatting sqref="AM4:AM351">
    <cfRule type="expression" dxfId="9" priority="9" stopIfTrue="1">
      <formula>MOD(YEAR($B4),2)=1</formula>
    </cfRule>
    <cfRule type="expression" dxfId="8" priority="10" stopIfTrue="1">
      <formula>MOD(YEAR($B4),2)=0</formula>
    </cfRule>
  </conditionalFormatting>
  <conditionalFormatting sqref="AM4:AM15">
    <cfRule type="expression" dxfId="7" priority="7" stopIfTrue="1">
      <formula>MOD(YEAR($B4),2)=1</formula>
    </cfRule>
    <cfRule type="expression" dxfId="6" priority="8" stopIfTrue="1">
      <formula>MOD(YEAR($B4),2)=0</formula>
    </cfRule>
  </conditionalFormatting>
  <conditionalFormatting sqref="AM352:AM363">
    <cfRule type="expression" dxfId="5" priority="5" stopIfTrue="1">
      <formula>MOD(YEAR($B352),2)=1</formula>
    </cfRule>
    <cfRule type="expression" dxfId="4" priority="6" stopIfTrue="1">
      <formula>MOD(YEAR($B352),2)=0</formula>
    </cfRule>
  </conditionalFormatting>
  <conditionalFormatting sqref="AM364:AM375 AM388:AM399 AM412:AM423">
    <cfRule type="expression" dxfId="3" priority="3" stopIfTrue="1">
      <formula>MOD(YEAR($B364),2)=1</formula>
    </cfRule>
    <cfRule type="expression" dxfId="2" priority="4" stopIfTrue="1">
      <formula>MOD(YEAR($B364),2)=0</formula>
    </cfRule>
  </conditionalFormatting>
  <conditionalFormatting sqref="AM376:AM387 AM400:AM411 AM424:AM435">
    <cfRule type="expression" dxfId="1" priority="1" stopIfTrue="1">
      <formula>MOD(YEAR($B376),2)=1</formula>
    </cfRule>
    <cfRule type="expression" dxfId="0" priority="2" stopIfTrue="1">
      <formula>MOD(YEAR($B376),2)=0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1:AE435"/>
  <sheetViews>
    <sheetView zoomScale="85" workbookViewId="0">
      <pane xSplit="1" ySplit="3" topLeftCell="H4" activePane="bottomRight" state="frozen"/>
      <selection activeCell="I43" sqref="I43"/>
      <selection pane="topRight" activeCell="I43" sqref="I43"/>
      <selection pane="bottomLeft" activeCell="I43" sqref="I43"/>
      <selection pane="bottomRight" activeCell="Q4" sqref="Q4:AE435"/>
    </sheetView>
  </sheetViews>
  <sheetFormatPr defaultColWidth="9.33203125" defaultRowHeight="13.2" x14ac:dyDescent="0.25"/>
  <cols>
    <col min="1" max="1" width="7.33203125" style="53" bestFit="1" customWidth="1"/>
    <col min="2" max="31" width="19.33203125" style="53" customWidth="1"/>
    <col min="32" max="16384" width="9.33203125" style="53"/>
  </cols>
  <sheetData>
    <row r="1" spans="1:31" s="41" customFormat="1" ht="13.8" thickBot="1" x14ac:dyDescent="0.3">
      <c r="A1" s="24"/>
      <c r="B1" s="64" t="s">
        <v>113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</row>
    <row r="2" spans="1:31" s="41" customFormat="1" x14ac:dyDescent="0.25">
      <c r="A2" s="24"/>
      <c r="B2" s="157" t="s">
        <v>57</v>
      </c>
      <c r="C2" s="158"/>
      <c r="D2" s="158"/>
      <c r="E2" s="158"/>
      <c r="F2" s="160"/>
      <c r="G2" s="161" t="s">
        <v>58</v>
      </c>
      <c r="H2" s="158"/>
      <c r="I2" s="158"/>
      <c r="J2" s="158"/>
      <c r="K2" s="160"/>
      <c r="L2" s="161" t="s">
        <v>21</v>
      </c>
      <c r="M2" s="158"/>
      <c r="N2" s="158"/>
      <c r="O2" s="158"/>
      <c r="P2" s="160"/>
      <c r="Q2" s="161" t="s">
        <v>116</v>
      </c>
      <c r="R2" s="158"/>
      <c r="S2" s="158"/>
      <c r="T2" s="158"/>
      <c r="U2" s="160"/>
      <c r="V2" s="161" t="s">
        <v>117</v>
      </c>
      <c r="W2" s="158"/>
      <c r="X2" s="158"/>
      <c r="Y2" s="158"/>
      <c r="Z2" s="160"/>
      <c r="AA2" s="157" t="s">
        <v>118</v>
      </c>
      <c r="AB2" s="158"/>
      <c r="AC2" s="158"/>
      <c r="AD2" s="158"/>
      <c r="AE2" s="159"/>
    </row>
    <row r="3" spans="1:31" s="41" customFormat="1" x14ac:dyDescent="0.25">
      <c r="A3" s="26"/>
      <c r="B3" s="42" t="s">
        <v>6</v>
      </c>
      <c r="C3" s="42" t="s">
        <v>61</v>
      </c>
      <c r="D3" s="42" t="s">
        <v>10</v>
      </c>
      <c r="E3" s="42" t="s">
        <v>12</v>
      </c>
      <c r="F3" s="43" t="s">
        <v>14</v>
      </c>
      <c r="G3" s="44" t="s">
        <v>6</v>
      </c>
      <c r="H3" s="42" t="s">
        <v>61</v>
      </c>
      <c r="I3" s="42" t="s">
        <v>10</v>
      </c>
      <c r="J3" s="42" t="s">
        <v>12</v>
      </c>
      <c r="K3" s="43" t="s">
        <v>14</v>
      </c>
      <c r="L3" s="44" t="s">
        <v>6</v>
      </c>
      <c r="M3" s="42" t="s">
        <v>61</v>
      </c>
      <c r="N3" s="42" t="s">
        <v>10</v>
      </c>
      <c r="O3" s="42" t="s">
        <v>12</v>
      </c>
      <c r="P3" s="43" t="s">
        <v>14</v>
      </c>
      <c r="Q3" s="44" t="s">
        <v>6</v>
      </c>
      <c r="R3" s="42" t="s">
        <v>61</v>
      </c>
      <c r="S3" s="42" t="s">
        <v>10</v>
      </c>
      <c r="T3" s="42" t="s">
        <v>12</v>
      </c>
      <c r="U3" s="43" t="s">
        <v>14</v>
      </c>
      <c r="V3" s="44" t="s">
        <v>6</v>
      </c>
      <c r="W3" s="42" t="s">
        <v>61</v>
      </c>
      <c r="X3" s="42" t="s">
        <v>10</v>
      </c>
      <c r="Y3" s="42" t="s">
        <v>12</v>
      </c>
      <c r="Z3" s="43" t="s">
        <v>14</v>
      </c>
      <c r="AA3" s="42" t="s">
        <v>6</v>
      </c>
      <c r="AB3" s="42" t="s">
        <v>61</v>
      </c>
      <c r="AC3" s="42" t="s">
        <v>10</v>
      </c>
      <c r="AD3" s="42" t="s">
        <v>12</v>
      </c>
      <c r="AE3" s="68" t="s">
        <v>14</v>
      </c>
    </row>
    <row r="4" spans="1:31" s="41" customFormat="1" x14ac:dyDescent="0.25">
      <c r="A4" s="49">
        <f>'Forecast-Peak_OffPeak-Nominal'!B4</f>
        <v>44927</v>
      </c>
      <c r="B4" s="31">
        <v>29.855309999999999</v>
      </c>
      <c r="C4" s="32">
        <v>30.026949999999999</v>
      </c>
      <c r="D4" s="32">
        <v>30.085180000000001</v>
      </c>
      <c r="E4" s="32">
        <v>29.78</v>
      </c>
      <c r="F4" s="50">
        <v>30.1</v>
      </c>
      <c r="G4" s="51">
        <v>24.25751</v>
      </c>
      <c r="H4" s="32">
        <v>25.557700000000001</v>
      </c>
      <c r="I4" s="32">
        <v>26.05949</v>
      </c>
      <c r="J4" s="32">
        <v>23.7</v>
      </c>
      <c r="K4" s="50">
        <v>25.2</v>
      </c>
      <c r="L4" s="51">
        <v>23.859020000000001</v>
      </c>
      <c r="M4" s="32">
        <v>25.289010000000001</v>
      </c>
      <c r="N4" s="32">
        <v>25.86994</v>
      </c>
      <c r="O4" s="32">
        <v>23.51</v>
      </c>
      <c r="P4" s="50">
        <v>24.96</v>
      </c>
      <c r="Q4" s="51">
        <v>19.21</v>
      </c>
      <c r="R4" s="32">
        <v>19.54</v>
      </c>
      <c r="S4" s="32">
        <v>19.54</v>
      </c>
      <c r="T4" s="32">
        <v>19.04</v>
      </c>
      <c r="U4" s="50">
        <v>19.5</v>
      </c>
      <c r="V4" s="51">
        <v>19.670000000000002</v>
      </c>
      <c r="W4" s="32">
        <v>19.989999999999998</v>
      </c>
      <c r="X4" s="32">
        <v>19.989999999999998</v>
      </c>
      <c r="Y4" s="32">
        <v>19.5</v>
      </c>
      <c r="Z4" s="50">
        <v>19.95</v>
      </c>
      <c r="AA4" s="51">
        <v>14.6</v>
      </c>
      <c r="AB4" s="32">
        <v>18.05</v>
      </c>
      <c r="AC4" s="32">
        <v>17.98</v>
      </c>
      <c r="AD4" s="32">
        <v>12.27</v>
      </c>
      <c r="AE4" s="38">
        <v>17.79</v>
      </c>
    </row>
    <row r="5" spans="1:31" s="41" customFormat="1" x14ac:dyDescent="0.25">
      <c r="A5" s="49">
        <f t="shared" ref="A5:A57" si="0">EDATE(A4,1)</f>
        <v>44958</v>
      </c>
      <c r="B5" s="31">
        <v>24.953790000000001</v>
      </c>
      <c r="C5" s="32">
        <v>25.103529999999999</v>
      </c>
      <c r="D5" s="32">
        <v>25.203130000000002</v>
      </c>
      <c r="E5" s="32">
        <v>25.17</v>
      </c>
      <c r="F5" s="50">
        <v>25.69</v>
      </c>
      <c r="G5" s="51">
        <v>20.707609999999999</v>
      </c>
      <c r="H5" s="32">
        <v>20.974460000000001</v>
      </c>
      <c r="I5" s="32">
        <v>21.134679999999999</v>
      </c>
      <c r="J5" s="32">
        <v>21.01</v>
      </c>
      <c r="K5" s="50">
        <v>21.38</v>
      </c>
      <c r="L5" s="51">
        <v>20.88287</v>
      </c>
      <c r="M5" s="32">
        <v>21.240580000000001</v>
      </c>
      <c r="N5" s="32">
        <v>21.439830000000001</v>
      </c>
      <c r="O5" s="32">
        <v>21.03</v>
      </c>
      <c r="P5" s="50">
        <v>21.58</v>
      </c>
      <c r="Q5" s="51">
        <v>15.13</v>
      </c>
      <c r="R5" s="32">
        <v>15.01</v>
      </c>
      <c r="S5" s="32">
        <v>14.99</v>
      </c>
      <c r="T5" s="32">
        <v>15.27</v>
      </c>
      <c r="U5" s="50">
        <v>14.97</v>
      </c>
      <c r="V5" s="51">
        <v>15.47</v>
      </c>
      <c r="W5" s="32">
        <v>15.22</v>
      </c>
      <c r="X5" s="32">
        <v>15.16</v>
      </c>
      <c r="Y5" s="32">
        <v>15.66</v>
      </c>
      <c r="Z5" s="50">
        <v>15.18</v>
      </c>
      <c r="AA5" s="51">
        <v>12.91</v>
      </c>
      <c r="AB5" s="32">
        <v>11.29</v>
      </c>
      <c r="AC5" s="32">
        <v>11.09</v>
      </c>
      <c r="AD5" s="32">
        <v>13.45</v>
      </c>
      <c r="AE5" s="38">
        <v>11.56</v>
      </c>
    </row>
    <row r="6" spans="1:31" s="41" customFormat="1" x14ac:dyDescent="0.25">
      <c r="A6" s="49">
        <f t="shared" si="0"/>
        <v>44986</v>
      </c>
      <c r="B6" s="31">
        <v>19.838609999999999</v>
      </c>
      <c r="C6" s="32">
        <v>19.865929999999999</v>
      </c>
      <c r="D6" s="32">
        <v>20.268979999999999</v>
      </c>
      <c r="E6" s="32">
        <v>20.67</v>
      </c>
      <c r="F6" s="50">
        <v>21.43</v>
      </c>
      <c r="G6" s="51">
        <v>19.31099</v>
      </c>
      <c r="H6" s="32">
        <v>20.21913</v>
      </c>
      <c r="I6" s="32">
        <v>20.35849</v>
      </c>
      <c r="J6" s="32">
        <v>18.100000000000001</v>
      </c>
      <c r="K6" s="50">
        <v>19.72</v>
      </c>
      <c r="L6" s="51">
        <v>19.480779999999999</v>
      </c>
      <c r="M6" s="32">
        <v>20.634640000000001</v>
      </c>
      <c r="N6" s="32">
        <v>20.849419999999999</v>
      </c>
      <c r="O6" s="32">
        <v>18.23</v>
      </c>
      <c r="P6" s="50">
        <v>19.93</v>
      </c>
      <c r="Q6" s="51">
        <v>15.28</v>
      </c>
      <c r="R6" s="32">
        <v>15.52</v>
      </c>
      <c r="S6" s="32">
        <v>15.53</v>
      </c>
      <c r="T6" s="32">
        <v>15.15</v>
      </c>
      <c r="U6" s="50">
        <v>15.51</v>
      </c>
      <c r="V6" s="51">
        <v>15.43</v>
      </c>
      <c r="W6" s="32">
        <v>15.7</v>
      </c>
      <c r="X6" s="32">
        <v>15.75</v>
      </c>
      <c r="Y6" s="32">
        <v>15.29</v>
      </c>
      <c r="Z6" s="50">
        <v>15.7</v>
      </c>
      <c r="AA6" s="51">
        <v>10.52</v>
      </c>
      <c r="AB6" s="32">
        <v>12.8</v>
      </c>
      <c r="AC6" s="32">
        <v>12.18</v>
      </c>
      <c r="AD6" s="32">
        <v>8.3800000000000008</v>
      </c>
      <c r="AE6" s="38">
        <v>12.88</v>
      </c>
    </row>
    <row r="7" spans="1:31" s="41" customFormat="1" x14ac:dyDescent="0.25">
      <c r="A7" s="49">
        <f t="shared" si="0"/>
        <v>45017</v>
      </c>
      <c r="B7" s="31">
        <v>21.7972</v>
      </c>
      <c r="C7" s="32">
        <v>21.686900000000001</v>
      </c>
      <c r="D7" s="32">
        <v>21.94237</v>
      </c>
      <c r="E7" s="32">
        <v>33.26</v>
      </c>
      <c r="F7" s="50">
        <v>33.51</v>
      </c>
      <c r="G7" s="51">
        <v>19.00872</v>
      </c>
      <c r="H7" s="32">
        <v>19.674530000000001</v>
      </c>
      <c r="I7" s="32">
        <v>20.01613</v>
      </c>
      <c r="J7" s="32">
        <v>28.36</v>
      </c>
      <c r="K7" s="50">
        <v>29.23</v>
      </c>
      <c r="L7" s="51">
        <v>19.189920000000001</v>
      </c>
      <c r="M7" s="32">
        <v>20.030889999999999</v>
      </c>
      <c r="N7" s="32">
        <v>20.45881</v>
      </c>
      <c r="O7" s="32">
        <v>28.07</v>
      </c>
      <c r="P7" s="50">
        <v>28.94</v>
      </c>
      <c r="Q7" s="51">
        <v>17.36</v>
      </c>
      <c r="R7" s="32">
        <v>17.48</v>
      </c>
      <c r="S7" s="32">
        <v>17.68</v>
      </c>
      <c r="T7" s="32">
        <v>17.579999999999998</v>
      </c>
      <c r="U7" s="50">
        <v>17.440000000000001</v>
      </c>
      <c r="V7" s="51">
        <v>17.579999999999998</v>
      </c>
      <c r="W7" s="32">
        <v>17.89</v>
      </c>
      <c r="X7" s="32">
        <v>18.149999999999999</v>
      </c>
      <c r="Y7" s="32">
        <v>17.8</v>
      </c>
      <c r="Z7" s="50">
        <v>17.809999999999999</v>
      </c>
      <c r="AA7" s="51">
        <v>12.59</v>
      </c>
      <c r="AB7" s="32">
        <v>11.95</v>
      </c>
      <c r="AC7" s="32">
        <v>11.65</v>
      </c>
      <c r="AD7" s="32">
        <v>12.67</v>
      </c>
      <c r="AE7" s="38">
        <v>12</v>
      </c>
    </row>
    <row r="8" spans="1:31" s="41" customFormat="1" x14ac:dyDescent="0.25">
      <c r="A8" s="49">
        <f t="shared" si="0"/>
        <v>45047</v>
      </c>
      <c r="B8" s="31">
        <v>36.55247</v>
      </c>
      <c r="C8" s="32">
        <v>38.116410000000002</v>
      </c>
      <c r="D8" s="32">
        <v>39.191920000000003</v>
      </c>
      <c r="E8" s="32">
        <v>43.01</v>
      </c>
      <c r="F8" s="50">
        <v>44.39</v>
      </c>
      <c r="G8" s="51">
        <v>24.93141</v>
      </c>
      <c r="H8" s="32">
        <v>27.321940000000001</v>
      </c>
      <c r="I8" s="32">
        <v>28.676780000000001</v>
      </c>
      <c r="J8" s="32">
        <v>33.409999999999997</v>
      </c>
      <c r="K8" s="50">
        <v>36.630000000000003</v>
      </c>
      <c r="L8" s="51">
        <v>24.681170000000002</v>
      </c>
      <c r="M8" s="32">
        <v>27.241389999999999</v>
      </c>
      <c r="N8" s="32">
        <v>28.657299999999999</v>
      </c>
      <c r="O8" s="32">
        <v>32.89</v>
      </c>
      <c r="P8" s="50">
        <v>36.200000000000003</v>
      </c>
      <c r="Q8" s="51">
        <v>25.93</v>
      </c>
      <c r="R8" s="32">
        <v>28.71</v>
      </c>
      <c r="S8" s="32">
        <v>30.07</v>
      </c>
      <c r="T8" s="32">
        <v>25.86</v>
      </c>
      <c r="U8" s="50">
        <v>28.28</v>
      </c>
      <c r="V8" s="51">
        <v>26.19</v>
      </c>
      <c r="W8" s="32">
        <v>29.09</v>
      </c>
      <c r="X8" s="32">
        <v>30.48</v>
      </c>
      <c r="Y8" s="32">
        <v>26.07</v>
      </c>
      <c r="Z8" s="50">
        <v>28.65</v>
      </c>
      <c r="AA8" s="51">
        <v>21.18</v>
      </c>
      <c r="AB8" s="32">
        <v>25.15</v>
      </c>
      <c r="AC8" s="32">
        <v>27.37</v>
      </c>
      <c r="AD8" s="32">
        <v>20.91</v>
      </c>
      <c r="AE8" s="38">
        <v>24.79</v>
      </c>
    </row>
    <row r="9" spans="1:31" s="41" customFormat="1" x14ac:dyDescent="0.25">
      <c r="A9" s="49">
        <f t="shared" si="0"/>
        <v>45078</v>
      </c>
      <c r="B9" s="31">
        <v>36.476700000000001</v>
      </c>
      <c r="C9" s="32">
        <v>37.081009999999999</v>
      </c>
      <c r="D9" s="32">
        <v>37.839820000000003</v>
      </c>
      <c r="E9" s="32">
        <v>43.31</v>
      </c>
      <c r="F9" s="50">
        <v>43.52</v>
      </c>
      <c r="G9" s="51">
        <v>26.96124</v>
      </c>
      <c r="H9" s="32">
        <v>28.582750000000001</v>
      </c>
      <c r="I9" s="32">
        <v>29.879490000000001</v>
      </c>
      <c r="J9" s="32">
        <v>36.75</v>
      </c>
      <c r="K9" s="50">
        <v>37.58</v>
      </c>
      <c r="L9" s="51">
        <v>26.547450000000001</v>
      </c>
      <c r="M9" s="32">
        <v>28.234400000000001</v>
      </c>
      <c r="N9" s="32">
        <v>29.574960000000001</v>
      </c>
      <c r="O9" s="32">
        <v>36.159999999999997</v>
      </c>
      <c r="P9" s="50">
        <v>36.880000000000003</v>
      </c>
      <c r="Q9" s="51">
        <v>29.31</v>
      </c>
      <c r="R9" s="32">
        <v>30.55</v>
      </c>
      <c r="S9" s="32">
        <v>31.29</v>
      </c>
      <c r="T9" s="32">
        <v>29.4</v>
      </c>
      <c r="U9" s="50">
        <v>30.38</v>
      </c>
      <c r="V9" s="51">
        <v>29.31</v>
      </c>
      <c r="W9" s="32">
        <v>30.81</v>
      </c>
      <c r="X9" s="32">
        <v>31.72</v>
      </c>
      <c r="Y9" s="32">
        <v>29.42</v>
      </c>
      <c r="Z9" s="50">
        <v>30.6</v>
      </c>
      <c r="AA9" s="51">
        <v>23.23</v>
      </c>
      <c r="AB9" s="32">
        <v>21.21</v>
      </c>
      <c r="AC9" s="32">
        <v>21.29</v>
      </c>
      <c r="AD9" s="32">
        <v>24.13</v>
      </c>
      <c r="AE9" s="38">
        <v>21.56</v>
      </c>
    </row>
    <row r="10" spans="1:31" s="41" customFormat="1" x14ac:dyDescent="0.25">
      <c r="A10" s="49">
        <f t="shared" si="0"/>
        <v>45108</v>
      </c>
      <c r="B10" s="31">
        <v>37.23066</v>
      </c>
      <c r="C10" s="32">
        <v>39.193689999999997</v>
      </c>
      <c r="D10" s="32">
        <v>40.406410000000001</v>
      </c>
      <c r="E10" s="32">
        <v>45.19</v>
      </c>
      <c r="F10" s="50">
        <v>46.8</v>
      </c>
      <c r="G10" s="51">
        <v>28.70823</v>
      </c>
      <c r="H10" s="32">
        <v>31.689830000000001</v>
      </c>
      <c r="I10" s="32">
        <v>33.378810000000001</v>
      </c>
      <c r="J10" s="32">
        <v>40.869999999999997</v>
      </c>
      <c r="K10" s="50">
        <v>43.74</v>
      </c>
      <c r="L10" s="51">
        <v>28.363910000000001</v>
      </c>
      <c r="M10" s="32">
        <v>31.497520000000002</v>
      </c>
      <c r="N10" s="32">
        <v>33.341099999999997</v>
      </c>
      <c r="O10" s="32">
        <v>40.54</v>
      </c>
      <c r="P10" s="50">
        <v>43.26</v>
      </c>
      <c r="Q10" s="51">
        <v>29.86</v>
      </c>
      <c r="R10" s="32">
        <v>31.9</v>
      </c>
      <c r="S10" s="32">
        <v>33</v>
      </c>
      <c r="T10" s="32">
        <v>29.92</v>
      </c>
      <c r="U10" s="50">
        <v>31.63</v>
      </c>
      <c r="V10" s="51">
        <v>29.9</v>
      </c>
      <c r="W10" s="32">
        <v>32.119999999999997</v>
      </c>
      <c r="X10" s="32">
        <v>33.33</v>
      </c>
      <c r="Y10" s="32">
        <v>30.03</v>
      </c>
      <c r="Z10" s="50">
        <v>31.81</v>
      </c>
      <c r="AA10" s="51">
        <v>25.25</v>
      </c>
      <c r="AB10" s="32">
        <v>26.53</v>
      </c>
      <c r="AC10" s="32">
        <v>28.21</v>
      </c>
      <c r="AD10" s="32">
        <v>26.21</v>
      </c>
      <c r="AE10" s="38">
        <v>26.51</v>
      </c>
    </row>
    <row r="11" spans="1:31" s="41" customFormat="1" x14ac:dyDescent="0.25">
      <c r="A11" s="49">
        <f t="shared" si="0"/>
        <v>45139</v>
      </c>
      <c r="B11" s="31">
        <v>37.328440000000001</v>
      </c>
      <c r="C11" s="32">
        <v>38.993949999999998</v>
      </c>
      <c r="D11" s="32">
        <v>40.013120000000001</v>
      </c>
      <c r="E11" s="32">
        <v>43.1</v>
      </c>
      <c r="F11" s="50">
        <v>45.3</v>
      </c>
      <c r="G11" s="51">
        <v>27.378039999999999</v>
      </c>
      <c r="H11" s="32">
        <v>30.208850000000002</v>
      </c>
      <c r="I11" s="32">
        <v>31.580210000000001</v>
      </c>
      <c r="J11" s="32">
        <v>35.69</v>
      </c>
      <c r="K11" s="50">
        <v>41.05</v>
      </c>
      <c r="L11" s="51">
        <v>26.917549999999999</v>
      </c>
      <c r="M11" s="32">
        <v>29.955089999999998</v>
      </c>
      <c r="N11" s="32">
        <v>31.426939999999998</v>
      </c>
      <c r="O11" s="32">
        <v>35.17</v>
      </c>
      <c r="P11" s="50">
        <v>40.5</v>
      </c>
      <c r="Q11" s="51">
        <v>28.83</v>
      </c>
      <c r="R11" s="32">
        <v>30.24</v>
      </c>
      <c r="S11" s="32">
        <v>30.89</v>
      </c>
      <c r="T11" s="32">
        <v>28.72</v>
      </c>
      <c r="U11" s="50">
        <v>30.08</v>
      </c>
      <c r="V11" s="51">
        <v>28.89</v>
      </c>
      <c r="W11" s="32">
        <v>30.39</v>
      </c>
      <c r="X11" s="32">
        <v>31.08</v>
      </c>
      <c r="Y11" s="32">
        <v>28.77</v>
      </c>
      <c r="Z11" s="50">
        <v>30.23</v>
      </c>
      <c r="AA11" s="51">
        <v>25.5</v>
      </c>
      <c r="AB11" s="32">
        <v>26.75</v>
      </c>
      <c r="AC11" s="32">
        <v>26.87</v>
      </c>
      <c r="AD11" s="32">
        <v>24.59</v>
      </c>
      <c r="AE11" s="38">
        <v>26.9</v>
      </c>
    </row>
    <row r="12" spans="1:31" s="41" customFormat="1" x14ac:dyDescent="0.25">
      <c r="A12" s="49">
        <f t="shared" si="0"/>
        <v>45170</v>
      </c>
      <c r="B12" s="31">
        <v>36.271459999999998</v>
      </c>
      <c r="C12" s="32">
        <v>38.002409999999998</v>
      </c>
      <c r="D12" s="32">
        <v>39.19162</v>
      </c>
      <c r="E12" s="32">
        <v>43.82</v>
      </c>
      <c r="F12" s="50">
        <v>45.9</v>
      </c>
      <c r="G12" s="51">
        <v>27.100750000000001</v>
      </c>
      <c r="H12" s="32">
        <v>29.802510000000002</v>
      </c>
      <c r="I12" s="32">
        <v>31.196290000000001</v>
      </c>
      <c r="J12" s="32">
        <v>36.299999999999997</v>
      </c>
      <c r="K12" s="50">
        <v>41.1</v>
      </c>
      <c r="L12" s="51">
        <v>26.798590000000001</v>
      </c>
      <c r="M12" s="32">
        <v>29.841539999999998</v>
      </c>
      <c r="N12" s="32">
        <v>31.332129999999999</v>
      </c>
      <c r="O12" s="32">
        <v>35.75</v>
      </c>
      <c r="P12" s="50">
        <v>40.92</v>
      </c>
      <c r="Q12" s="51">
        <v>28.75</v>
      </c>
      <c r="R12" s="32">
        <v>31.95</v>
      </c>
      <c r="S12" s="32">
        <v>33.67</v>
      </c>
      <c r="T12" s="32">
        <v>28.73</v>
      </c>
      <c r="U12" s="50">
        <v>31.6</v>
      </c>
      <c r="V12" s="51">
        <v>28.77</v>
      </c>
      <c r="W12" s="32">
        <v>32.18</v>
      </c>
      <c r="X12" s="32">
        <v>33.99</v>
      </c>
      <c r="Y12" s="32">
        <v>28.75</v>
      </c>
      <c r="Z12" s="50">
        <v>31.79</v>
      </c>
      <c r="AA12" s="51">
        <v>25.17</v>
      </c>
      <c r="AB12" s="32">
        <v>26.66</v>
      </c>
      <c r="AC12" s="32">
        <v>27.44</v>
      </c>
      <c r="AD12" s="32">
        <v>25.41</v>
      </c>
      <c r="AE12" s="38">
        <v>26.35</v>
      </c>
    </row>
    <row r="13" spans="1:31" s="41" customFormat="1" x14ac:dyDescent="0.25">
      <c r="A13" s="49">
        <f t="shared" si="0"/>
        <v>45200</v>
      </c>
      <c r="B13" s="31">
        <v>31.071670000000001</v>
      </c>
      <c r="C13" s="32">
        <v>31.355060000000002</v>
      </c>
      <c r="D13" s="32">
        <v>31.73273</v>
      </c>
      <c r="E13" s="32">
        <v>38.93</v>
      </c>
      <c r="F13" s="50">
        <v>39.21</v>
      </c>
      <c r="G13" s="51">
        <v>25.435790000000001</v>
      </c>
      <c r="H13" s="32">
        <v>26.49503</v>
      </c>
      <c r="I13" s="32">
        <v>27.026430000000001</v>
      </c>
      <c r="J13" s="32">
        <v>33.76</v>
      </c>
      <c r="K13" s="50">
        <v>34.42</v>
      </c>
      <c r="L13" s="51">
        <v>24.997610000000002</v>
      </c>
      <c r="M13" s="32">
        <v>26.355740000000001</v>
      </c>
      <c r="N13" s="32">
        <v>26.93158</v>
      </c>
      <c r="O13" s="32">
        <v>33.04</v>
      </c>
      <c r="P13" s="50">
        <v>34.049999999999997</v>
      </c>
      <c r="Q13" s="51">
        <v>26.68</v>
      </c>
      <c r="R13" s="32">
        <v>26.92</v>
      </c>
      <c r="S13" s="32">
        <v>27.28</v>
      </c>
      <c r="T13" s="32">
        <v>26.85</v>
      </c>
      <c r="U13" s="50">
        <v>26.93</v>
      </c>
      <c r="V13" s="51">
        <v>26.65</v>
      </c>
      <c r="W13" s="32">
        <v>26.98</v>
      </c>
      <c r="X13" s="32">
        <v>27.39</v>
      </c>
      <c r="Y13" s="32">
        <v>26.84</v>
      </c>
      <c r="Z13" s="50">
        <v>26.97</v>
      </c>
      <c r="AA13" s="51">
        <v>20.18</v>
      </c>
      <c r="AB13" s="32">
        <v>18.100000000000001</v>
      </c>
      <c r="AC13" s="32">
        <v>18.62</v>
      </c>
      <c r="AD13" s="32">
        <v>20.94</v>
      </c>
      <c r="AE13" s="38">
        <v>18.88</v>
      </c>
    </row>
    <row r="14" spans="1:31" s="41" customFormat="1" x14ac:dyDescent="0.25">
      <c r="A14" s="49">
        <f t="shared" si="0"/>
        <v>45231</v>
      </c>
      <c r="B14" s="31">
        <v>28.365819999999999</v>
      </c>
      <c r="C14" s="32">
        <v>28.32788</v>
      </c>
      <c r="D14" s="32">
        <v>28.907039999999999</v>
      </c>
      <c r="E14" s="32">
        <v>37.49</v>
      </c>
      <c r="F14" s="50">
        <v>37.479999999999997</v>
      </c>
      <c r="G14" s="51">
        <v>26.041630000000001</v>
      </c>
      <c r="H14" s="32">
        <v>26.762270000000001</v>
      </c>
      <c r="I14" s="32">
        <v>27.019459999999999</v>
      </c>
      <c r="J14" s="32">
        <v>32.32</v>
      </c>
      <c r="K14" s="50">
        <v>33.56</v>
      </c>
      <c r="L14" s="51">
        <v>25.48583</v>
      </c>
      <c r="M14" s="32">
        <v>26.33193</v>
      </c>
      <c r="N14" s="32">
        <v>26.74006</v>
      </c>
      <c r="O14" s="32">
        <v>31.79</v>
      </c>
      <c r="P14" s="50">
        <v>32.94</v>
      </c>
      <c r="Q14" s="51">
        <v>26.88</v>
      </c>
      <c r="R14" s="32">
        <v>27.14</v>
      </c>
      <c r="S14" s="32">
        <v>27.12</v>
      </c>
      <c r="T14" s="32">
        <v>26.77</v>
      </c>
      <c r="U14" s="50">
        <v>27.09</v>
      </c>
      <c r="V14" s="51">
        <v>26.81</v>
      </c>
      <c r="W14" s="32">
        <v>27.16</v>
      </c>
      <c r="X14" s="32">
        <v>27.19</v>
      </c>
      <c r="Y14" s="32">
        <v>26.69</v>
      </c>
      <c r="Z14" s="50">
        <v>27.1</v>
      </c>
      <c r="AA14" s="51">
        <v>23.09</v>
      </c>
      <c r="AB14" s="32">
        <v>24.74</v>
      </c>
      <c r="AC14" s="32">
        <v>24.31</v>
      </c>
      <c r="AD14" s="32">
        <v>21.33</v>
      </c>
      <c r="AE14" s="38">
        <v>24.92</v>
      </c>
    </row>
    <row r="15" spans="1:31" s="41" customFormat="1" x14ac:dyDescent="0.25">
      <c r="A15" s="49">
        <f t="shared" si="0"/>
        <v>45261</v>
      </c>
      <c r="B15" s="31">
        <v>32.143920000000001</v>
      </c>
      <c r="C15" s="32">
        <v>32.112299999999998</v>
      </c>
      <c r="D15" s="32">
        <v>32.447360000000003</v>
      </c>
      <c r="E15" s="32">
        <v>39.94</v>
      </c>
      <c r="F15" s="50">
        <v>40.33</v>
      </c>
      <c r="G15" s="51">
        <v>27.546479999999999</v>
      </c>
      <c r="H15" s="32">
        <v>28.273790000000002</v>
      </c>
      <c r="I15" s="32">
        <v>28.430890000000002</v>
      </c>
      <c r="J15" s="32">
        <v>34.76</v>
      </c>
      <c r="K15" s="50">
        <v>37.53</v>
      </c>
      <c r="L15" s="51">
        <v>26.963069999999998</v>
      </c>
      <c r="M15" s="32">
        <v>28.022400000000001</v>
      </c>
      <c r="N15" s="32">
        <v>28.3218</v>
      </c>
      <c r="O15" s="32">
        <v>34.19</v>
      </c>
      <c r="P15" s="50">
        <v>36.99</v>
      </c>
      <c r="Q15" s="51">
        <v>29.48</v>
      </c>
      <c r="R15" s="32">
        <v>29.56</v>
      </c>
      <c r="S15" s="32">
        <v>29.51</v>
      </c>
      <c r="T15" s="32">
        <v>29.42</v>
      </c>
      <c r="U15" s="50">
        <v>29.53</v>
      </c>
      <c r="V15" s="51">
        <v>29.52</v>
      </c>
      <c r="W15" s="32">
        <v>29.59</v>
      </c>
      <c r="X15" s="32">
        <v>29.54</v>
      </c>
      <c r="Y15" s="32">
        <v>29.47</v>
      </c>
      <c r="Z15" s="50">
        <v>29.56</v>
      </c>
      <c r="AA15" s="51">
        <v>26.72</v>
      </c>
      <c r="AB15" s="32">
        <v>24.59</v>
      </c>
      <c r="AC15" s="32">
        <v>24</v>
      </c>
      <c r="AD15" s="32">
        <v>27.17</v>
      </c>
      <c r="AE15" s="38">
        <v>24.91</v>
      </c>
    </row>
    <row r="16" spans="1:31" s="41" customFormat="1" x14ac:dyDescent="0.25">
      <c r="A16" s="45">
        <f t="shared" si="0"/>
        <v>45292</v>
      </c>
      <c r="B16" s="46">
        <v>36.075020000000002</v>
      </c>
      <c r="C16" s="40">
        <v>36.859920000000002</v>
      </c>
      <c r="D16" s="40">
        <v>36.950789999999998</v>
      </c>
      <c r="E16" s="40">
        <v>42.11</v>
      </c>
      <c r="F16" s="47">
        <v>43.23</v>
      </c>
      <c r="G16" s="48">
        <v>28.84712</v>
      </c>
      <c r="H16" s="40">
        <v>30.32442</v>
      </c>
      <c r="I16" s="40">
        <v>30.966170000000002</v>
      </c>
      <c r="J16" s="40">
        <v>33.72</v>
      </c>
      <c r="K16" s="47">
        <v>38.54</v>
      </c>
      <c r="L16" s="48">
        <v>27.802009999999999</v>
      </c>
      <c r="M16" s="40">
        <v>30.059439999999999</v>
      </c>
      <c r="N16" s="40">
        <v>30.859690000000001</v>
      </c>
      <c r="O16" s="40">
        <v>32.82</v>
      </c>
      <c r="P16" s="47">
        <v>37.950000000000003</v>
      </c>
      <c r="Q16" s="48">
        <v>29.19</v>
      </c>
      <c r="R16" s="40">
        <v>29.47</v>
      </c>
      <c r="S16" s="40">
        <v>29.52</v>
      </c>
      <c r="T16" s="40">
        <v>29.04</v>
      </c>
      <c r="U16" s="47">
        <v>29.47</v>
      </c>
      <c r="V16" s="48">
        <v>29.12</v>
      </c>
      <c r="W16" s="40">
        <v>29.46</v>
      </c>
      <c r="X16" s="40">
        <v>29.52</v>
      </c>
      <c r="Y16" s="40">
        <v>28.95</v>
      </c>
      <c r="Z16" s="47">
        <v>29.45</v>
      </c>
      <c r="AA16" s="48">
        <v>24.92</v>
      </c>
      <c r="AB16" s="40">
        <v>27.93</v>
      </c>
      <c r="AC16" s="40">
        <v>28.54</v>
      </c>
      <c r="AD16" s="40">
        <v>23.5</v>
      </c>
      <c r="AE16" s="69">
        <v>27.83</v>
      </c>
    </row>
    <row r="17" spans="1:31" s="41" customFormat="1" x14ac:dyDescent="0.25">
      <c r="A17" s="45">
        <f t="shared" si="0"/>
        <v>45323</v>
      </c>
      <c r="B17" s="46">
        <v>32.784910000000004</v>
      </c>
      <c r="C17" s="40">
        <v>32.95317</v>
      </c>
      <c r="D17" s="40">
        <v>33.00262</v>
      </c>
      <c r="E17" s="40">
        <v>39.909999999999997</v>
      </c>
      <c r="F17" s="47">
        <v>40.31</v>
      </c>
      <c r="G17" s="48">
        <v>28.835940000000001</v>
      </c>
      <c r="H17" s="40">
        <v>29.242629999999998</v>
      </c>
      <c r="I17" s="40">
        <v>29.608920000000001</v>
      </c>
      <c r="J17" s="40">
        <v>35.72</v>
      </c>
      <c r="K17" s="47">
        <v>37.17</v>
      </c>
      <c r="L17" s="48">
        <v>28.131019999999999</v>
      </c>
      <c r="M17" s="40">
        <v>28.131180000000001</v>
      </c>
      <c r="N17" s="40">
        <v>28.645890000000001</v>
      </c>
      <c r="O17" s="40">
        <v>35.29</v>
      </c>
      <c r="P17" s="47">
        <v>35.94</v>
      </c>
      <c r="Q17" s="48">
        <v>29.85</v>
      </c>
      <c r="R17" s="40">
        <v>30</v>
      </c>
      <c r="S17" s="40">
        <v>29.98</v>
      </c>
      <c r="T17" s="40">
        <v>29.82</v>
      </c>
      <c r="U17" s="47">
        <v>29.95</v>
      </c>
      <c r="V17" s="48">
        <v>29.96</v>
      </c>
      <c r="W17" s="40">
        <v>30.07</v>
      </c>
      <c r="X17" s="40">
        <v>29.99</v>
      </c>
      <c r="Y17" s="40">
        <v>29.89</v>
      </c>
      <c r="Z17" s="47">
        <v>30.02</v>
      </c>
      <c r="AA17" s="48">
        <v>25.24</v>
      </c>
      <c r="AB17" s="40">
        <v>23.22</v>
      </c>
      <c r="AC17" s="40">
        <v>23.19</v>
      </c>
      <c r="AD17" s="40">
        <v>25.71</v>
      </c>
      <c r="AE17" s="69">
        <v>23.79</v>
      </c>
    </row>
    <row r="18" spans="1:31" s="41" customFormat="1" x14ac:dyDescent="0.25">
      <c r="A18" s="45">
        <f t="shared" si="0"/>
        <v>45352</v>
      </c>
      <c r="B18" s="46">
        <v>29.638190000000002</v>
      </c>
      <c r="C18" s="40">
        <v>29.269960000000001</v>
      </c>
      <c r="D18" s="40">
        <v>29.456330000000001</v>
      </c>
      <c r="E18" s="40">
        <v>38.130000000000003</v>
      </c>
      <c r="F18" s="47">
        <v>38.049999999999997</v>
      </c>
      <c r="G18" s="48">
        <v>25.957650000000001</v>
      </c>
      <c r="H18" s="40">
        <v>26.17268</v>
      </c>
      <c r="I18" s="40">
        <v>26.62641</v>
      </c>
      <c r="J18" s="40">
        <v>29.82</v>
      </c>
      <c r="K18" s="47">
        <v>31.09</v>
      </c>
      <c r="L18" s="48">
        <v>25.160959999999999</v>
      </c>
      <c r="M18" s="40">
        <v>25.391749999999998</v>
      </c>
      <c r="N18" s="40">
        <v>25.96377</v>
      </c>
      <c r="O18" s="40">
        <v>29.18</v>
      </c>
      <c r="P18" s="47">
        <v>29.94</v>
      </c>
      <c r="Q18" s="48">
        <v>26.81</v>
      </c>
      <c r="R18" s="40">
        <v>26.65</v>
      </c>
      <c r="S18" s="40">
        <v>26.73</v>
      </c>
      <c r="T18" s="40">
        <v>26.97</v>
      </c>
      <c r="U18" s="47">
        <v>26.68</v>
      </c>
      <c r="V18" s="48">
        <v>26.62</v>
      </c>
      <c r="W18" s="40">
        <v>26.56</v>
      </c>
      <c r="X18" s="40">
        <v>26.71</v>
      </c>
      <c r="Y18" s="40">
        <v>26.79</v>
      </c>
      <c r="Z18" s="47">
        <v>26.59</v>
      </c>
      <c r="AA18" s="48">
        <v>19.350000000000001</v>
      </c>
      <c r="AB18" s="40">
        <v>19.489999999999998</v>
      </c>
      <c r="AC18" s="40">
        <v>20.46</v>
      </c>
      <c r="AD18" s="40">
        <v>19.75</v>
      </c>
      <c r="AE18" s="69">
        <v>19.8</v>
      </c>
    </row>
    <row r="19" spans="1:31" s="41" customFormat="1" x14ac:dyDescent="0.25">
      <c r="A19" s="45">
        <f t="shared" si="0"/>
        <v>45383</v>
      </c>
      <c r="B19" s="46">
        <v>29.368819999999999</v>
      </c>
      <c r="C19" s="40">
        <v>29.56683</v>
      </c>
      <c r="D19" s="40">
        <v>30.147189999999998</v>
      </c>
      <c r="E19" s="40">
        <v>38.450000000000003</v>
      </c>
      <c r="F19" s="47">
        <v>38.380000000000003</v>
      </c>
      <c r="G19" s="48">
        <v>26.183240000000001</v>
      </c>
      <c r="H19" s="40">
        <v>27.709669999999999</v>
      </c>
      <c r="I19" s="40">
        <v>28.177879999999998</v>
      </c>
      <c r="J19" s="40">
        <v>32.18</v>
      </c>
      <c r="K19" s="47">
        <v>35.619999999999997</v>
      </c>
      <c r="L19" s="48">
        <v>25.994990000000001</v>
      </c>
      <c r="M19" s="40">
        <v>27.68139</v>
      </c>
      <c r="N19" s="40">
        <v>28.180340000000001</v>
      </c>
      <c r="O19" s="40">
        <v>31.52</v>
      </c>
      <c r="P19" s="47">
        <v>35.22</v>
      </c>
      <c r="Q19" s="48">
        <v>26.21</v>
      </c>
      <c r="R19" s="40">
        <v>27.27</v>
      </c>
      <c r="S19" s="40">
        <v>27.71</v>
      </c>
      <c r="T19" s="40">
        <v>26.23</v>
      </c>
      <c r="U19" s="47">
        <v>27.03</v>
      </c>
      <c r="V19" s="48">
        <v>26.15</v>
      </c>
      <c r="W19" s="40">
        <v>27.35</v>
      </c>
      <c r="X19" s="40">
        <v>27.82</v>
      </c>
      <c r="Y19" s="40">
        <v>26.11</v>
      </c>
      <c r="Z19" s="47">
        <v>27.11</v>
      </c>
      <c r="AA19" s="48">
        <v>20.7</v>
      </c>
      <c r="AB19" s="40">
        <v>24.61</v>
      </c>
      <c r="AC19" s="40">
        <v>24.64</v>
      </c>
      <c r="AD19" s="40">
        <v>18.43</v>
      </c>
      <c r="AE19" s="69">
        <v>24.25</v>
      </c>
    </row>
    <row r="20" spans="1:31" s="41" customFormat="1" x14ac:dyDescent="0.25">
      <c r="A20" s="45">
        <f t="shared" si="0"/>
        <v>45413</v>
      </c>
      <c r="B20" s="46">
        <v>34.379010000000001</v>
      </c>
      <c r="C20" s="40">
        <v>35.709020000000002</v>
      </c>
      <c r="D20" s="40">
        <v>36.677</v>
      </c>
      <c r="E20" s="40">
        <v>42.28</v>
      </c>
      <c r="F20" s="47">
        <v>42.91</v>
      </c>
      <c r="G20" s="48">
        <v>27.300319999999999</v>
      </c>
      <c r="H20" s="40">
        <v>28.356020000000001</v>
      </c>
      <c r="I20" s="40">
        <v>29.412369999999999</v>
      </c>
      <c r="J20" s="40">
        <v>36</v>
      </c>
      <c r="K20" s="47">
        <v>35.32</v>
      </c>
      <c r="L20" s="48">
        <v>26.904060000000001</v>
      </c>
      <c r="M20" s="40">
        <v>28.045439999999999</v>
      </c>
      <c r="N20" s="40">
        <v>29.217739999999999</v>
      </c>
      <c r="O20" s="40">
        <v>35.619999999999997</v>
      </c>
      <c r="P20" s="47">
        <v>34.9</v>
      </c>
      <c r="Q20" s="48">
        <v>28.05</v>
      </c>
      <c r="R20" s="40">
        <v>29.89</v>
      </c>
      <c r="S20" s="40">
        <v>31.08</v>
      </c>
      <c r="T20" s="40">
        <v>28.38</v>
      </c>
      <c r="U20" s="47">
        <v>29.54</v>
      </c>
      <c r="V20" s="48">
        <v>28.15</v>
      </c>
      <c r="W20" s="40">
        <v>30.29</v>
      </c>
      <c r="X20" s="40">
        <v>31.58</v>
      </c>
      <c r="Y20" s="40">
        <v>28.45</v>
      </c>
      <c r="Z20" s="47">
        <v>29.89</v>
      </c>
      <c r="AA20" s="48">
        <v>23.44</v>
      </c>
      <c r="AB20" s="40">
        <v>23.37</v>
      </c>
      <c r="AC20" s="40">
        <v>24.37</v>
      </c>
      <c r="AD20" s="40">
        <v>24.82</v>
      </c>
      <c r="AE20" s="69">
        <v>23.06</v>
      </c>
    </row>
    <row r="21" spans="1:31" s="41" customFormat="1" x14ac:dyDescent="0.25">
      <c r="A21" s="45">
        <f t="shared" si="0"/>
        <v>45444</v>
      </c>
      <c r="B21" s="46">
        <v>33.359279999999998</v>
      </c>
      <c r="C21" s="40">
        <v>34.983849999999997</v>
      </c>
      <c r="D21" s="40">
        <v>36.097560000000001</v>
      </c>
      <c r="E21" s="40">
        <v>42.1</v>
      </c>
      <c r="F21" s="47">
        <v>42.91</v>
      </c>
      <c r="G21" s="48">
        <v>27.80367</v>
      </c>
      <c r="H21" s="40">
        <v>30.714500000000001</v>
      </c>
      <c r="I21" s="40">
        <v>32.28539</v>
      </c>
      <c r="J21" s="40">
        <v>35.96</v>
      </c>
      <c r="K21" s="47">
        <v>39.42</v>
      </c>
      <c r="L21" s="48">
        <v>27.472619999999999</v>
      </c>
      <c r="M21" s="40">
        <v>30.598410000000001</v>
      </c>
      <c r="N21" s="40">
        <v>32.294159999999998</v>
      </c>
      <c r="O21" s="40">
        <v>35.49</v>
      </c>
      <c r="P21" s="47">
        <v>39.1</v>
      </c>
      <c r="Q21" s="48">
        <v>28.49</v>
      </c>
      <c r="R21" s="40">
        <v>30.48</v>
      </c>
      <c r="S21" s="40">
        <v>31.47</v>
      </c>
      <c r="T21" s="40">
        <v>28.49</v>
      </c>
      <c r="U21" s="47">
        <v>30.25</v>
      </c>
      <c r="V21" s="48">
        <v>28.49</v>
      </c>
      <c r="W21" s="40">
        <v>30.69</v>
      </c>
      <c r="X21" s="40">
        <v>31.78</v>
      </c>
      <c r="Y21" s="40">
        <v>28.5</v>
      </c>
      <c r="Z21" s="47">
        <v>30.42</v>
      </c>
      <c r="AA21" s="48">
        <v>23.39</v>
      </c>
      <c r="AB21" s="40">
        <v>21.55</v>
      </c>
      <c r="AC21" s="40">
        <v>22.6</v>
      </c>
      <c r="AD21" s="40">
        <v>25.88</v>
      </c>
      <c r="AE21" s="69">
        <v>21.75</v>
      </c>
    </row>
    <row r="22" spans="1:31" s="41" customFormat="1" x14ac:dyDescent="0.25">
      <c r="A22" s="45">
        <f t="shared" si="0"/>
        <v>45474</v>
      </c>
      <c r="B22" s="46">
        <v>34.45675</v>
      </c>
      <c r="C22" s="40">
        <v>37.006610000000002</v>
      </c>
      <c r="D22" s="40">
        <v>38.53537</v>
      </c>
      <c r="E22" s="40">
        <v>42.81</v>
      </c>
      <c r="F22" s="47">
        <v>44.9</v>
      </c>
      <c r="G22" s="48">
        <v>29.261780000000002</v>
      </c>
      <c r="H22" s="40">
        <v>32.318379999999998</v>
      </c>
      <c r="I22" s="40">
        <v>34.080629999999999</v>
      </c>
      <c r="J22" s="40">
        <v>39.79</v>
      </c>
      <c r="K22" s="47">
        <v>41.91</v>
      </c>
      <c r="L22" s="48">
        <v>29.15324</v>
      </c>
      <c r="M22" s="40">
        <v>32.500619999999998</v>
      </c>
      <c r="N22" s="40">
        <v>34.424160000000001</v>
      </c>
      <c r="O22" s="40">
        <v>39.39</v>
      </c>
      <c r="P22" s="47">
        <v>41.78</v>
      </c>
      <c r="Q22" s="48">
        <v>28.74</v>
      </c>
      <c r="R22" s="40">
        <v>30.86</v>
      </c>
      <c r="S22" s="40">
        <v>32.130000000000003</v>
      </c>
      <c r="T22" s="40">
        <v>29</v>
      </c>
      <c r="U22" s="47">
        <v>30.46</v>
      </c>
      <c r="V22" s="48">
        <v>28.77</v>
      </c>
      <c r="W22" s="40">
        <v>30.89</v>
      </c>
      <c r="X22" s="40">
        <v>32.17</v>
      </c>
      <c r="Y22" s="40">
        <v>29.03</v>
      </c>
      <c r="Z22" s="47">
        <v>30.5</v>
      </c>
      <c r="AA22" s="48">
        <v>24.83</v>
      </c>
      <c r="AB22" s="40">
        <v>27.38</v>
      </c>
      <c r="AC22" s="40">
        <v>29.4</v>
      </c>
      <c r="AD22" s="40">
        <v>26.36</v>
      </c>
      <c r="AE22" s="69">
        <v>26.4</v>
      </c>
    </row>
    <row r="23" spans="1:31" s="41" customFormat="1" x14ac:dyDescent="0.25">
      <c r="A23" s="45">
        <f t="shared" si="0"/>
        <v>45505</v>
      </c>
      <c r="B23" s="46">
        <v>34.389339999999997</v>
      </c>
      <c r="C23" s="40">
        <v>36.641010000000001</v>
      </c>
      <c r="D23" s="40">
        <v>38.086709999999997</v>
      </c>
      <c r="E23" s="40">
        <v>41.51</v>
      </c>
      <c r="F23" s="47">
        <v>43.57</v>
      </c>
      <c r="G23" s="48">
        <v>28.133379999999999</v>
      </c>
      <c r="H23" s="40">
        <v>31.139569999999999</v>
      </c>
      <c r="I23" s="40">
        <v>32.752369999999999</v>
      </c>
      <c r="J23" s="40">
        <v>35.94</v>
      </c>
      <c r="K23" s="47">
        <v>40.31</v>
      </c>
      <c r="L23" s="48">
        <v>27.84019</v>
      </c>
      <c r="M23" s="40">
        <v>31.14706</v>
      </c>
      <c r="N23" s="40">
        <v>32.91404</v>
      </c>
      <c r="O23" s="40">
        <v>35.49</v>
      </c>
      <c r="P23" s="47">
        <v>40.01</v>
      </c>
      <c r="Q23" s="48">
        <v>27.96</v>
      </c>
      <c r="R23" s="40">
        <v>29.06</v>
      </c>
      <c r="S23" s="40">
        <v>29.78</v>
      </c>
      <c r="T23" s="40">
        <v>28.12</v>
      </c>
      <c r="U23" s="47">
        <v>28.92</v>
      </c>
      <c r="V23" s="48">
        <v>27.96</v>
      </c>
      <c r="W23" s="40">
        <v>29.11</v>
      </c>
      <c r="X23" s="40">
        <v>29.88</v>
      </c>
      <c r="Y23" s="40">
        <v>28.13</v>
      </c>
      <c r="Z23" s="47">
        <v>28.97</v>
      </c>
      <c r="AA23" s="48">
        <v>25.17</v>
      </c>
      <c r="AB23" s="40">
        <v>26.75</v>
      </c>
      <c r="AC23" s="40">
        <v>26.9</v>
      </c>
      <c r="AD23" s="40">
        <v>24.82</v>
      </c>
      <c r="AE23" s="69">
        <v>26.37</v>
      </c>
    </row>
    <row r="24" spans="1:31" s="41" customFormat="1" x14ac:dyDescent="0.25">
      <c r="A24" s="45">
        <f t="shared" si="0"/>
        <v>45536</v>
      </c>
      <c r="B24" s="46">
        <v>30.541399999999999</v>
      </c>
      <c r="C24" s="40">
        <v>32.335389999999997</v>
      </c>
      <c r="D24" s="40">
        <v>33.62191</v>
      </c>
      <c r="E24" s="40">
        <v>40.15</v>
      </c>
      <c r="F24" s="47">
        <v>41.26</v>
      </c>
      <c r="G24" s="48">
        <v>26.675090000000001</v>
      </c>
      <c r="H24" s="40">
        <v>29.111280000000001</v>
      </c>
      <c r="I24" s="40">
        <v>30.58644</v>
      </c>
      <c r="J24" s="40">
        <v>34.96</v>
      </c>
      <c r="K24" s="47">
        <v>37.159999999999997</v>
      </c>
      <c r="L24" s="48">
        <v>26.47054</v>
      </c>
      <c r="M24" s="40">
        <v>29.01304</v>
      </c>
      <c r="N24" s="40">
        <v>30.591930000000001</v>
      </c>
      <c r="O24" s="40">
        <v>34.659999999999997</v>
      </c>
      <c r="P24" s="47">
        <v>36.840000000000003</v>
      </c>
      <c r="Q24" s="48">
        <v>27.48</v>
      </c>
      <c r="R24" s="40">
        <v>33.47</v>
      </c>
      <c r="S24" s="40">
        <v>36.58</v>
      </c>
      <c r="T24" s="40">
        <v>27.64</v>
      </c>
      <c r="U24" s="47">
        <v>32.56</v>
      </c>
      <c r="V24" s="48">
        <v>27.54</v>
      </c>
      <c r="W24" s="40">
        <v>33.72</v>
      </c>
      <c r="X24" s="40">
        <v>36.93</v>
      </c>
      <c r="Y24" s="40">
        <v>27.71</v>
      </c>
      <c r="Z24" s="47">
        <v>32.770000000000003</v>
      </c>
      <c r="AA24" s="48">
        <v>24.05</v>
      </c>
      <c r="AB24" s="40">
        <v>28.88</v>
      </c>
      <c r="AC24" s="40">
        <v>31.87</v>
      </c>
      <c r="AD24" s="40">
        <v>25.05</v>
      </c>
      <c r="AE24" s="69">
        <v>27.97</v>
      </c>
    </row>
    <row r="25" spans="1:31" s="41" customFormat="1" x14ac:dyDescent="0.25">
      <c r="A25" s="45">
        <f t="shared" si="0"/>
        <v>45566</v>
      </c>
      <c r="B25" s="46">
        <v>29.149290000000001</v>
      </c>
      <c r="C25" s="40">
        <v>29.00976</v>
      </c>
      <c r="D25" s="40">
        <v>29.545280000000002</v>
      </c>
      <c r="E25" s="40">
        <v>37.39</v>
      </c>
      <c r="F25" s="47">
        <v>37.450000000000003</v>
      </c>
      <c r="G25" s="48">
        <v>25.47784</v>
      </c>
      <c r="H25" s="40">
        <v>26.483799999999999</v>
      </c>
      <c r="I25" s="40">
        <v>26.98414</v>
      </c>
      <c r="J25" s="40">
        <v>32.380000000000003</v>
      </c>
      <c r="K25" s="47">
        <v>34.1</v>
      </c>
      <c r="L25" s="48">
        <v>25.14</v>
      </c>
      <c r="M25" s="40">
        <v>26.35144</v>
      </c>
      <c r="N25" s="40">
        <v>26.962530000000001</v>
      </c>
      <c r="O25" s="40">
        <v>31.84</v>
      </c>
      <c r="P25" s="47">
        <v>33.64</v>
      </c>
      <c r="Q25" s="48">
        <v>26.35</v>
      </c>
      <c r="R25" s="40">
        <v>27.08</v>
      </c>
      <c r="S25" s="40">
        <v>27.4</v>
      </c>
      <c r="T25" s="40">
        <v>26.39</v>
      </c>
      <c r="U25" s="47">
        <v>26.92</v>
      </c>
      <c r="V25" s="48">
        <v>26.33</v>
      </c>
      <c r="W25" s="40">
        <v>27.22</v>
      </c>
      <c r="X25" s="40">
        <v>27.63</v>
      </c>
      <c r="Y25" s="40">
        <v>26.36</v>
      </c>
      <c r="Z25" s="47">
        <v>27.05</v>
      </c>
      <c r="AA25" s="48">
        <v>20.329999999999998</v>
      </c>
      <c r="AB25" s="40">
        <v>17.87</v>
      </c>
      <c r="AC25" s="40">
        <v>17.93</v>
      </c>
      <c r="AD25" s="40">
        <v>22.97</v>
      </c>
      <c r="AE25" s="69">
        <v>17.16</v>
      </c>
    </row>
    <row r="26" spans="1:31" s="41" customFormat="1" x14ac:dyDescent="0.25">
      <c r="A26" s="45">
        <f t="shared" si="0"/>
        <v>45597</v>
      </c>
      <c r="B26" s="46">
        <v>29.676380000000002</v>
      </c>
      <c r="C26" s="40">
        <v>29.47749</v>
      </c>
      <c r="D26" s="40">
        <v>29.970939999999999</v>
      </c>
      <c r="E26" s="40">
        <v>37.42</v>
      </c>
      <c r="F26" s="47">
        <v>37.15</v>
      </c>
      <c r="G26" s="48">
        <v>26.426449999999999</v>
      </c>
      <c r="H26" s="40">
        <v>26.614450000000001</v>
      </c>
      <c r="I26" s="40">
        <v>26.912220000000001</v>
      </c>
      <c r="J26" s="40">
        <v>32.69</v>
      </c>
      <c r="K26" s="47">
        <v>34.01</v>
      </c>
      <c r="L26" s="48">
        <v>26.127220000000001</v>
      </c>
      <c r="M26" s="40">
        <v>26.36683</v>
      </c>
      <c r="N26" s="40">
        <v>26.73732</v>
      </c>
      <c r="O26" s="40">
        <v>32.119999999999997</v>
      </c>
      <c r="P26" s="47">
        <v>33.479999999999997</v>
      </c>
      <c r="Q26" s="48">
        <v>26.38</v>
      </c>
      <c r="R26" s="40">
        <v>26.46</v>
      </c>
      <c r="S26" s="40">
        <v>26.49</v>
      </c>
      <c r="T26" s="40">
        <v>26.26</v>
      </c>
      <c r="U26" s="47">
        <v>26.51</v>
      </c>
      <c r="V26" s="48">
        <v>26.37</v>
      </c>
      <c r="W26" s="40">
        <v>26.56</v>
      </c>
      <c r="X26" s="40">
        <v>26.63</v>
      </c>
      <c r="Y26" s="40">
        <v>26.24</v>
      </c>
      <c r="Z26" s="47">
        <v>26.59</v>
      </c>
      <c r="AA26" s="48">
        <v>22.87</v>
      </c>
      <c r="AB26" s="40">
        <v>21.64</v>
      </c>
      <c r="AC26" s="40">
        <v>22.95</v>
      </c>
      <c r="AD26" s="40">
        <v>24.93</v>
      </c>
      <c r="AE26" s="69">
        <v>21.81</v>
      </c>
    </row>
    <row r="27" spans="1:31" s="41" customFormat="1" x14ac:dyDescent="0.25">
      <c r="A27" s="45">
        <f t="shared" si="0"/>
        <v>45627</v>
      </c>
      <c r="B27" s="46">
        <v>32.112220000000001</v>
      </c>
      <c r="C27" s="40">
        <v>32.23198</v>
      </c>
      <c r="D27" s="40">
        <v>32.50882</v>
      </c>
      <c r="E27" s="40">
        <v>38.82</v>
      </c>
      <c r="F27" s="47">
        <v>39.71</v>
      </c>
      <c r="G27" s="48">
        <v>28.800850000000001</v>
      </c>
      <c r="H27" s="40">
        <v>29.479230000000001</v>
      </c>
      <c r="I27" s="40">
        <v>29.625019999999999</v>
      </c>
      <c r="J27" s="40">
        <v>35.1</v>
      </c>
      <c r="K27" s="47">
        <v>37.15</v>
      </c>
      <c r="L27" s="48">
        <v>28.433620000000001</v>
      </c>
      <c r="M27" s="40">
        <v>29.294450000000001</v>
      </c>
      <c r="N27" s="40">
        <v>29.519590000000001</v>
      </c>
      <c r="O27" s="40">
        <v>34.44</v>
      </c>
      <c r="P27" s="47">
        <v>36.64</v>
      </c>
      <c r="Q27" s="48">
        <v>29.74</v>
      </c>
      <c r="R27" s="40">
        <v>29.64</v>
      </c>
      <c r="S27" s="40">
        <v>29.59</v>
      </c>
      <c r="T27" s="40">
        <v>29.69</v>
      </c>
      <c r="U27" s="47">
        <v>29.68</v>
      </c>
      <c r="V27" s="48">
        <v>29.76</v>
      </c>
      <c r="W27" s="40">
        <v>29.71</v>
      </c>
      <c r="X27" s="40">
        <v>29.7</v>
      </c>
      <c r="Y27" s="40">
        <v>29.75</v>
      </c>
      <c r="Z27" s="47">
        <v>29.73</v>
      </c>
      <c r="AA27" s="48">
        <v>27.06</v>
      </c>
      <c r="AB27" s="40">
        <v>27.37</v>
      </c>
      <c r="AC27" s="40">
        <v>27.6</v>
      </c>
      <c r="AD27" s="40">
        <v>26.47</v>
      </c>
      <c r="AE27" s="69">
        <v>27.69</v>
      </c>
    </row>
    <row r="28" spans="1:31" s="41" customFormat="1" x14ac:dyDescent="0.25">
      <c r="A28" s="49">
        <f t="shared" si="0"/>
        <v>45658</v>
      </c>
      <c r="B28" s="31">
        <v>33.967230000000001</v>
      </c>
      <c r="C28" s="32">
        <v>35.249160000000003</v>
      </c>
      <c r="D28" s="32">
        <v>35.549500000000002</v>
      </c>
      <c r="E28" s="32">
        <v>41.91</v>
      </c>
      <c r="F28" s="50">
        <v>43.74</v>
      </c>
      <c r="G28" s="51">
        <v>29.143830000000001</v>
      </c>
      <c r="H28" s="32">
        <v>29.96612</v>
      </c>
      <c r="I28" s="32">
        <v>30.506340000000002</v>
      </c>
      <c r="J28" s="32">
        <v>35.619999999999997</v>
      </c>
      <c r="K28" s="50">
        <v>36.86</v>
      </c>
      <c r="L28" s="51">
        <v>28.306450000000002</v>
      </c>
      <c r="M28" s="32">
        <v>29.65981</v>
      </c>
      <c r="N28" s="32">
        <v>30.454809999999998</v>
      </c>
      <c r="O28" s="32">
        <v>34.369999999999997</v>
      </c>
      <c r="P28" s="50">
        <v>36.25</v>
      </c>
      <c r="Q28" s="51">
        <v>28.84</v>
      </c>
      <c r="R28" s="32">
        <v>28.37</v>
      </c>
      <c r="S28" s="32">
        <v>28.19</v>
      </c>
      <c r="T28" s="32">
        <v>28.95</v>
      </c>
      <c r="U28" s="50">
        <v>28.39</v>
      </c>
      <c r="V28" s="51">
        <v>28.84</v>
      </c>
      <c r="W28" s="32">
        <v>28.46</v>
      </c>
      <c r="X28" s="32">
        <v>28.26</v>
      </c>
      <c r="Y28" s="32">
        <v>28.9</v>
      </c>
      <c r="Z28" s="50">
        <v>28.47</v>
      </c>
      <c r="AA28" s="51">
        <v>24.83</v>
      </c>
      <c r="AB28" s="32">
        <v>21.53</v>
      </c>
      <c r="AC28" s="32">
        <v>21.36</v>
      </c>
      <c r="AD28" s="32">
        <v>26.63</v>
      </c>
      <c r="AE28" s="38">
        <v>21.67</v>
      </c>
    </row>
    <row r="29" spans="1:31" s="41" customFormat="1" x14ac:dyDescent="0.25">
      <c r="A29" s="49">
        <f t="shared" si="0"/>
        <v>45689</v>
      </c>
      <c r="B29" s="31">
        <v>28.673649999999999</v>
      </c>
      <c r="C29" s="32">
        <v>28.923960000000001</v>
      </c>
      <c r="D29" s="32">
        <v>29.014099999999999</v>
      </c>
      <c r="E29" s="32">
        <v>37.130000000000003</v>
      </c>
      <c r="F29" s="50">
        <v>38.909999999999997</v>
      </c>
      <c r="G29" s="51">
        <v>28.30097</v>
      </c>
      <c r="H29" s="32">
        <v>29.319990000000001</v>
      </c>
      <c r="I29" s="32">
        <v>29.4483</v>
      </c>
      <c r="J29" s="32">
        <v>33.65</v>
      </c>
      <c r="K29" s="50">
        <v>37.39</v>
      </c>
      <c r="L29" s="51">
        <v>27.80162</v>
      </c>
      <c r="M29" s="32">
        <v>29.26277</v>
      </c>
      <c r="N29" s="32">
        <v>29.477440000000001</v>
      </c>
      <c r="O29" s="32">
        <v>32.85</v>
      </c>
      <c r="P29" s="50">
        <v>36.869999999999997</v>
      </c>
      <c r="Q29" s="51">
        <v>27.38</v>
      </c>
      <c r="R29" s="32">
        <v>27.82</v>
      </c>
      <c r="S29" s="32">
        <v>27.67</v>
      </c>
      <c r="T29" s="32">
        <v>27.01</v>
      </c>
      <c r="U29" s="50">
        <v>27.76</v>
      </c>
      <c r="V29" s="51">
        <v>27.52</v>
      </c>
      <c r="W29" s="32">
        <v>27.97</v>
      </c>
      <c r="X29" s="32">
        <v>27.77</v>
      </c>
      <c r="Y29" s="32">
        <v>27.09</v>
      </c>
      <c r="Z29" s="50">
        <v>27.9</v>
      </c>
      <c r="AA29" s="51">
        <v>23.9</v>
      </c>
      <c r="AB29" s="32">
        <v>26.28</v>
      </c>
      <c r="AC29" s="32">
        <v>25.77</v>
      </c>
      <c r="AD29" s="32">
        <v>21.59</v>
      </c>
      <c r="AE29" s="38">
        <v>26.28</v>
      </c>
    </row>
    <row r="30" spans="1:31" s="41" customFormat="1" x14ac:dyDescent="0.25">
      <c r="A30" s="49">
        <f t="shared" si="0"/>
        <v>45717</v>
      </c>
      <c r="B30" s="31">
        <v>28.27459</v>
      </c>
      <c r="C30" s="32">
        <v>28.337769999999999</v>
      </c>
      <c r="D30" s="32">
        <v>28.510670000000001</v>
      </c>
      <c r="E30" s="32">
        <v>35.020000000000003</v>
      </c>
      <c r="F30" s="50">
        <v>35.47</v>
      </c>
      <c r="G30" s="51">
        <v>26.35783</v>
      </c>
      <c r="H30" s="32">
        <v>26.520790000000002</v>
      </c>
      <c r="I30" s="32">
        <v>26.89405</v>
      </c>
      <c r="J30" s="32">
        <v>30.32</v>
      </c>
      <c r="K30" s="50">
        <v>29.34</v>
      </c>
      <c r="L30" s="51">
        <v>25.639420000000001</v>
      </c>
      <c r="M30" s="32">
        <v>26.147870000000001</v>
      </c>
      <c r="N30" s="32">
        <v>26.672039999999999</v>
      </c>
      <c r="O30" s="32">
        <v>29.44</v>
      </c>
      <c r="P30" s="50">
        <v>28.67</v>
      </c>
      <c r="Q30" s="51">
        <v>26.13</v>
      </c>
      <c r="R30" s="32">
        <v>25.57</v>
      </c>
      <c r="S30" s="32">
        <v>25.48</v>
      </c>
      <c r="T30" s="32">
        <v>26.48</v>
      </c>
      <c r="U30" s="50">
        <v>25.6</v>
      </c>
      <c r="V30" s="51">
        <v>26.04</v>
      </c>
      <c r="W30" s="32">
        <v>25.59</v>
      </c>
      <c r="X30" s="32">
        <v>25.5</v>
      </c>
      <c r="Y30" s="32">
        <v>26.29</v>
      </c>
      <c r="Z30" s="50">
        <v>25.61</v>
      </c>
      <c r="AA30" s="51">
        <v>19.57</v>
      </c>
      <c r="AB30" s="32">
        <v>14.99</v>
      </c>
      <c r="AC30" s="32">
        <v>14.17</v>
      </c>
      <c r="AD30" s="32">
        <v>22.23</v>
      </c>
      <c r="AE30" s="38">
        <v>15.22</v>
      </c>
    </row>
    <row r="31" spans="1:31" s="41" customFormat="1" x14ac:dyDescent="0.25">
      <c r="A31" s="49">
        <f t="shared" si="0"/>
        <v>45748</v>
      </c>
      <c r="B31" s="31">
        <v>28.42521</v>
      </c>
      <c r="C31" s="32">
        <v>28.477599999999999</v>
      </c>
      <c r="D31" s="32">
        <v>28.809670000000001</v>
      </c>
      <c r="E31" s="32">
        <v>36.64</v>
      </c>
      <c r="F31" s="50">
        <v>36.43</v>
      </c>
      <c r="G31" s="51">
        <v>25.15361</v>
      </c>
      <c r="H31" s="32">
        <v>25.967459999999999</v>
      </c>
      <c r="I31" s="32">
        <v>26.32375</v>
      </c>
      <c r="J31" s="32">
        <v>31.67</v>
      </c>
      <c r="K31" s="50">
        <v>33.229999999999997</v>
      </c>
      <c r="L31" s="51">
        <v>24.971019999999999</v>
      </c>
      <c r="M31" s="32">
        <v>25.895810000000001</v>
      </c>
      <c r="N31" s="32">
        <v>26.26445</v>
      </c>
      <c r="O31" s="32">
        <v>31.08</v>
      </c>
      <c r="P31" s="50">
        <v>32.82</v>
      </c>
      <c r="Q31" s="51">
        <v>24.62</v>
      </c>
      <c r="R31" s="32">
        <v>25.28</v>
      </c>
      <c r="S31" s="32">
        <v>25.53</v>
      </c>
      <c r="T31" s="32">
        <v>24.45</v>
      </c>
      <c r="U31" s="50">
        <v>25.24</v>
      </c>
      <c r="V31" s="51">
        <v>24.8</v>
      </c>
      <c r="W31" s="32">
        <v>25.59</v>
      </c>
      <c r="X31" s="32">
        <v>25.88</v>
      </c>
      <c r="Y31" s="32">
        <v>24.62</v>
      </c>
      <c r="Z31" s="50">
        <v>25.53</v>
      </c>
      <c r="AA31" s="51">
        <v>19.41</v>
      </c>
      <c r="AB31" s="32">
        <v>20.149999999999999</v>
      </c>
      <c r="AC31" s="32">
        <v>20.02</v>
      </c>
      <c r="AD31" s="32">
        <v>18.68</v>
      </c>
      <c r="AE31" s="38">
        <v>20.23</v>
      </c>
    </row>
    <row r="32" spans="1:31" s="41" customFormat="1" x14ac:dyDescent="0.25">
      <c r="A32" s="49">
        <f t="shared" si="0"/>
        <v>45778</v>
      </c>
      <c r="B32" s="31">
        <v>29.14648</v>
      </c>
      <c r="C32" s="32">
        <v>30.67389</v>
      </c>
      <c r="D32" s="32">
        <v>31.595790000000001</v>
      </c>
      <c r="E32" s="32">
        <v>38.26</v>
      </c>
      <c r="F32" s="50">
        <v>38.39</v>
      </c>
      <c r="G32" s="51">
        <v>25.320139999999999</v>
      </c>
      <c r="H32" s="32">
        <v>26.46452</v>
      </c>
      <c r="I32" s="32">
        <v>27.515090000000001</v>
      </c>
      <c r="J32" s="32">
        <v>32.67</v>
      </c>
      <c r="K32" s="50">
        <v>33.44</v>
      </c>
      <c r="L32" s="51">
        <v>25.03274</v>
      </c>
      <c r="M32" s="32">
        <v>26.21829</v>
      </c>
      <c r="N32" s="32">
        <v>27.317599999999999</v>
      </c>
      <c r="O32" s="32">
        <v>32.19</v>
      </c>
      <c r="P32" s="50">
        <v>32.99</v>
      </c>
      <c r="Q32" s="51">
        <v>26.18</v>
      </c>
      <c r="R32" s="32">
        <v>27.58</v>
      </c>
      <c r="S32" s="32">
        <v>28.34</v>
      </c>
      <c r="T32" s="32">
        <v>26.21</v>
      </c>
      <c r="U32" s="50">
        <v>27.41</v>
      </c>
      <c r="V32" s="51">
        <v>26.6</v>
      </c>
      <c r="W32" s="32">
        <v>28.02</v>
      </c>
      <c r="X32" s="32">
        <v>28.8</v>
      </c>
      <c r="Y32" s="32">
        <v>26.62</v>
      </c>
      <c r="Z32" s="50">
        <v>27.85</v>
      </c>
      <c r="AA32" s="51">
        <v>21.97</v>
      </c>
      <c r="AB32" s="32">
        <v>21.96</v>
      </c>
      <c r="AC32" s="32">
        <v>23.03</v>
      </c>
      <c r="AD32" s="32">
        <v>22.64</v>
      </c>
      <c r="AE32" s="38">
        <v>22.2</v>
      </c>
    </row>
    <row r="33" spans="1:31" s="41" customFormat="1" x14ac:dyDescent="0.25">
      <c r="A33" s="49">
        <f t="shared" si="0"/>
        <v>45809</v>
      </c>
      <c r="B33" s="31">
        <v>27.2105</v>
      </c>
      <c r="C33" s="32">
        <v>28.469830000000002</v>
      </c>
      <c r="D33" s="32">
        <v>29.208390000000001</v>
      </c>
      <c r="E33" s="32">
        <v>37.06</v>
      </c>
      <c r="F33" s="50">
        <v>37.799999999999997</v>
      </c>
      <c r="G33" s="51">
        <v>25.980219999999999</v>
      </c>
      <c r="H33" s="32">
        <v>28.462250000000001</v>
      </c>
      <c r="I33" s="32">
        <v>29.741029999999999</v>
      </c>
      <c r="J33" s="32">
        <v>32.61</v>
      </c>
      <c r="K33" s="50">
        <v>36.340000000000003</v>
      </c>
      <c r="L33" s="51">
        <v>25.739750000000001</v>
      </c>
      <c r="M33" s="32">
        <v>28.420310000000001</v>
      </c>
      <c r="N33" s="32">
        <v>29.831589999999998</v>
      </c>
      <c r="O33" s="32">
        <v>32.130000000000003</v>
      </c>
      <c r="P33" s="50">
        <v>35.909999999999997</v>
      </c>
      <c r="Q33" s="51">
        <v>25.99</v>
      </c>
      <c r="R33" s="32">
        <v>27.37</v>
      </c>
      <c r="S33" s="32">
        <v>28.02</v>
      </c>
      <c r="T33" s="32">
        <v>25.87</v>
      </c>
      <c r="U33" s="50">
        <v>27.2</v>
      </c>
      <c r="V33" s="51">
        <v>26.18</v>
      </c>
      <c r="W33" s="32">
        <v>27.65</v>
      </c>
      <c r="X33" s="32">
        <v>28.32</v>
      </c>
      <c r="Y33" s="32">
        <v>26.04</v>
      </c>
      <c r="Z33" s="50">
        <v>27.46</v>
      </c>
      <c r="AA33" s="51">
        <v>21.94</v>
      </c>
      <c r="AB33" s="32">
        <v>21.36</v>
      </c>
      <c r="AC33" s="32">
        <v>20.53</v>
      </c>
      <c r="AD33" s="32">
        <v>22.5</v>
      </c>
      <c r="AE33" s="38">
        <v>20.86</v>
      </c>
    </row>
    <row r="34" spans="1:31" s="41" customFormat="1" x14ac:dyDescent="0.25">
      <c r="A34" s="49">
        <f t="shared" si="0"/>
        <v>45839</v>
      </c>
      <c r="B34" s="31">
        <v>28.003329999999998</v>
      </c>
      <c r="C34" s="32">
        <v>30.078389999999999</v>
      </c>
      <c r="D34" s="32">
        <v>31.328510000000001</v>
      </c>
      <c r="E34" s="32">
        <v>38.409999999999997</v>
      </c>
      <c r="F34" s="50">
        <v>40.21</v>
      </c>
      <c r="G34" s="51">
        <v>27.48799</v>
      </c>
      <c r="H34" s="32">
        <v>30.7195</v>
      </c>
      <c r="I34" s="32">
        <v>32.478090000000002</v>
      </c>
      <c r="J34" s="32">
        <v>36.409999999999997</v>
      </c>
      <c r="K34" s="50">
        <v>40.42</v>
      </c>
      <c r="L34" s="51">
        <v>27.479980000000001</v>
      </c>
      <c r="M34" s="32">
        <v>31.136289999999999</v>
      </c>
      <c r="N34" s="32">
        <v>33.119529999999997</v>
      </c>
      <c r="O34" s="32">
        <v>35.979999999999997</v>
      </c>
      <c r="P34" s="50">
        <v>40.21</v>
      </c>
      <c r="Q34" s="51">
        <v>26.32</v>
      </c>
      <c r="R34" s="32">
        <v>28.05</v>
      </c>
      <c r="S34" s="32">
        <v>29.05</v>
      </c>
      <c r="T34" s="32">
        <v>26.44</v>
      </c>
      <c r="U34" s="50">
        <v>27.79</v>
      </c>
      <c r="V34" s="51">
        <v>26.52</v>
      </c>
      <c r="W34" s="32">
        <v>28.2</v>
      </c>
      <c r="X34" s="32">
        <v>29.16</v>
      </c>
      <c r="Y34" s="32">
        <v>26.64</v>
      </c>
      <c r="Z34" s="50">
        <v>27.95</v>
      </c>
      <c r="AA34" s="51">
        <v>23.07</v>
      </c>
      <c r="AB34" s="32">
        <v>25.76</v>
      </c>
      <c r="AC34" s="32">
        <v>26.76</v>
      </c>
      <c r="AD34" s="32">
        <v>23.03</v>
      </c>
      <c r="AE34" s="38">
        <v>25.2</v>
      </c>
    </row>
    <row r="35" spans="1:31" s="41" customFormat="1" x14ac:dyDescent="0.25">
      <c r="A35" s="49">
        <f t="shared" si="0"/>
        <v>45870</v>
      </c>
      <c r="B35" s="31">
        <v>27.082129999999999</v>
      </c>
      <c r="C35" s="32">
        <v>29.132349999999999</v>
      </c>
      <c r="D35" s="32">
        <v>30.342210000000001</v>
      </c>
      <c r="E35" s="32">
        <v>36.700000000000003</v>
      </c>
      <c r="F35" s="50">
        <v>38.130000000000003</v>
      </c>
      <c r="G35" s="51">
        <v>25.946370000000002</v>
      </c>
      <c r="H35" s="32">
        <v>28.44387</v>
      </c>
      <c r="I35" s="32">
        <v>29.778269999999999</v>
      </c>
      <c r="J35" s="32">
        <v>33.75</v>
      </c>
      <c r="K35" s="50">
        <v>36.340000000000003</v>
      </c>
      <c r="L35" s="51">
        <v>25.738350000000001</v>
      </c>
      <c r="M35" s="32">
        <v>28.576070000000001</v>
      </c>
      <c r="N35" s="32">
        <v>30.081430000000001</v>
      </c>
      <c r="O35" s="32">
        <v>33.24</v>
      </c>
      <c r="P35" s="50">
        <v>36.04</v>
      </c>
      <c r="Q35" s="51">
        <v>25.28</v>
      </c>
      <c r="R35" s="32">
        <v>25.86</v>
      </c>
      <c r="S35" s="32">
        <v>26.27</v>
      </c>
      <c r="T35" s="32">
        <v>25.44</v>
      </c>
      <c r="U35" s="50">
        <v>25.78</v>
      </c>
      <c r="V35" s="51">
        <v>25.8</v>
      </c>
      <c r="W35" s="32">
        <v>26.3</v>
      </c>
      <c r="X35" s="32">
        <v>26.69</v>
      </c>
      <c r="Y35" s="32">
        <v>25.94</v>
      </c>
      <c r="Z35" s="50">
        <v>26.25</v>
      </c>
      <c r="AA35" s="51">
        <v>22.8</v>
      </c>
      <c r="AB35" s="32">
        <v>21.69</v>
      </c>
      <c r="AC35" s="32">
        <v>21.21</v>
      </c>
      <c r="AD35" s="32">
        <v>22.96</v>
      </c>
      <c r="AE35" s="38">
        <v>21.79</v>
      </c>
    </row>
    <row r="36" spans="1:31" s="41" customFormat="1" x14ac:dyDescent="0.25">
      <c r="A36" s="49">
        <f t="shared" si="0"/>
        <v>45901</v>
      </c>
      <c r="B36" s="31">
        <v>27.391120000000001</v>
      </c>
      <c r="C36" s="32">
        <v>28.385829999999999</v>
      </c>
      <c r="D36" s="32">
        <v>29.222809999999999</v>
      </c>
      <c r="E36" s="32">
        <v>36.61</v>
      </c>
      <c r="F36" s="50">
        <v>37.51</v>
      </c>
      <c r="G36" s="51">
        <v>25.453589999999998</v>
      </c>
      <c r="H36" s="32">
        <v>27.361170000000001</v>
      </c>
      <c r="I36" s="32">
        <v>28.636749999999999</v>
      </c>
      <c r="J36" s="32">
        <v>33.46</v>
      </c>
      <c r="K36" s="50">
        <v>35.299999999999997</v>
      </c>
      <c r="L36" s="51">
        <v>25.247150000000001</v>
      </c>
      <c r="M36" s="32">
        <v>27.269659999999998</v>
      </c>
      <c r="N36" s="32">
        <v>28.675160000000002</v>
      </c>
      <c r="O36" s="32">
        <v>33.130000000000003</v>
      </c>
      <c r="P36" s="50">
        <v>34.869999999999997</v>
      </c>
      <c r="Q36" s="51">
        <v>25.54</v>
      </c>
      <c r="R36" s="32">
        <v>27.38</v>
      </c>
      <c r="S36" s="32">
        <v>28.31</v>
      </c>
      <c r="T36" s="32">
        <v>25.49</v>
      </c>
      <c r="U36" s="50">
        <v>27.11</v>
      </c>
      <c r="V36" s="51">
        <v>25.93</v>
      </c>
      <c r="W36" s="32">
        <v>28</v>
      </c>
      <c r="X36" s="32">
        <v>29</v>
      </c>
      <c r="Y36" s="32">
        <v>25.8</v>
      </c>
      <c r="Z36" s="50">
        <v>27.72</v>
      </c>
      <c r="AA36" s="51">
        <v>22.78</v>
      </c>
      <c r="AB36" s="32">
        <v>25.37</v>
      </c>
      <c r="AC36" s="32">
        <v>26.11</v>
      </c>
      <c r="AD36" s="32">
        <v>22.25</v>
      </c>
      <c r="AE36" s="38">
        <v>24.95</v>
      </c>
    </row>
    <row r="37" spans="1:31" s="41" customFormat="1" x14ac:dyDescent="0.25">
      <c r="A37" s="49">
        <f t="shared" si="0"/>
        <v>45931</v>
      </c>
      <c r="B37" s="31">
        <v>25.026060000000001</v>
      </c>
      <c r="C37" s="32">
        <v>24.80059</v>
      </c>
      <c r="D37" s="32">
        <v>25.02177</v>
      </c>
      <c r="E37" s="32">
        <v>34.61</v>
      </c>
      <c r="F37" s="50">
        <v>34.75</v>
      </c>
      <c r="G37" s="51">
        <v>24.68967</v>
      </c>
      <c r="H37" s="32">
        <v>25.4863</v>
      </c>
      <c r="I37" s="32">
        <v>26.035689999999999</v>
      </c>
      <c r="J37" s="32">
        <v>31.5</v>
      </c>
      <c r="K37" s="50">
        <v>33.07</v>
      </c>
      <c r="L37" s="51">
        <v>24.46668</v>
      </c>
      <c r="M37" s="32">
        <v>25.406569999999999</v>
      </c>
      <c r="N37" s="32">
        <v>26.039400000000001</v>
      </c>
      <c r="O37" s="32">
        <v>30.99</v>
      </c>
      <c r="P37" s="50">
        <v>32.56</v>
      </c>
      <c r="Q37" s="51">
        <v>24.12</v>
      </c>
      <c r="R37" s="32">
        <v>24.71</v>
      </c>
      <c r="S37" s="32">
        <v>24.98</v>
      </c>
      <c r="T37" s="32">
        <v>24.01</v>
      </c>
      <c r="U37" s="50">
        <v>24.69</v>
      </c>
      <c r="V37" s="51">
        <v>24.49</v>
      </c>
      <c r="W37" s="32">
        <v>25.37</v>
      </c>
      <c r="X37" s="32">
        <v>25.69</v>
      </c>
      <c r="Y37" s="32">
        <v>24.27</v>
      </c>
      <c r="Z37" s="50">
        <v>25.31</v>
      </c>
      <c r="AA37" s="51">
        <v>18.96</v>
      </c>
      <c r="AB37" s="32">
        <v>17.579999999999998</v>
      </c>
      <c r="AC37" s="32">
        <v>17.86</v>
      </c>
      <c r="AD37" s="32">
        <v>19.329999999999998</v>
      </c>
      <c r="AE37" s="38">
        <v>18.09</v>
      </c>
    </row>
    <row r="38" spans="1:31" s="41" customFormat="1" x14ac:dyDescent="0.25">
      <c r="A38" s="49">
        <f t="shared" si="0"/>
        <v>45962</v>
      </c>
      <c r="B38" s="31">
        <v>28.089400000000001</v>
      </c>
      <c r="C38" s="32">
        <v>28.214729999999999</v>
      </c>
      <c r="D38" s="32">
        <v>28.586459999999999</v>
      </c>
      <c r="E38" s="32">
        <v>36.049999999999997</v>
      </c>
      <c r="F38" s="50">
        <v>35.880000000000003</v>
      </c>
      <c r="G38" s="51">
        <v>25.95017</v>
      </c>
      <c r="H38" s="32">
        <v>26.303339999999999</v>
      </c>
      <c r="I38" s="32">
        <v>26.605930000000001</v>
      </c>
      <c r="J38" s="32">
        <v>33.270000000000003</v>
      </c>
      <c r="K38" s="50">
        <v>33.28</v>
      </c>
      <c r="L38" s="51">
        <v>25.821860000000001</v>
      </c>
      <c r="M38" s="32">
        <v>26.233930000000001</v>
      </c>
      <c r="N38" s="32">
        <v>26.586480000000002</v>
      </c>
      <c r="O38" s="32">
        <v>32.68</v>
      </c>
      <c r="P38" s="50">
        <v>32.729999999999997</v>
      </c>
      <c r="Q38" s="51">
        <v>25.47</v>
      </c>
      <c r="R38" s="32">
        <v>25.48</v>
      </c>
      <c r="S38" s="32">
        <v>25.52</v>
      </c>
      <c r="T38" s="32">
        <v>25.58</v>
      </c>
      <c r="U38" s="50">
        <v>25.45</v>
      </c>
      <c r="V38" s="51">
        <v>25.66</v>
      </c>
      <c r="W38" s="32">
        <v>25.62</v>
      </c>
      <c r="X38" s="32">
        <v>25.67</v>
      </c>
      <c r="Y38" s="32">
        <v>25.75</v>
      </c>
      <c r="Z38" s="50">
        <v>25.62</v>
      </c>
      <c r="AA38" s="51">
        <v>22.23</v>
      </c>
      <c r="AB38" s="32">
        <v>20.94</v>
      </c>
      <c r="AC38" s="32">
        <v>21.37</v>
      </c>
      <c r="AD38" s="32">
        <v>24.44</v>
      </c>
      <c r="AE38" s="38">
        <v>20.69</v>
      </c>
    </row>
    <row r="39" spans="1:31" s="41" customFormat="1" x14ac:dyDescent="0.25">
      <c r="A39" s="49">
        <f t="shared" si="0"/>
        <v>45992</v>
      </c>
      <c r="B39" s="31">
        <v>28.6449</v>
      </c>
      <c r="C39" s="32">
        <v>28.957450000000001</v>
      </c>
      <c r="D39" s="32">
        <v>28.975580000000001</v>
      </c>
      <c r="E39" s="32">
        <v>37.340000000000003</v>
      </c>
      <c r="F39" s="50">
        <v>38.36</v>
      </c>
      <c r="G39" s="51">
        <v>28.707129999999999</v>
      </c>
      <c r="H39" s="32">
        <v>29.5807</v>
      </c>
      <c r="I39" s="32">
        <v>29.907240000000002</v>
      </c>
      <c r="J39" s="32">
        <v>35.11</v>
      </c>
      <c r="K39" s="50">
        <v>36.75</v>
      </c>
      <c r="L39" s="51">
        <v>28.505549999999999</v>
      </c>
      <c r="M39" s="32">
        <v>29.523599999999998</v>
      </c>
      <c r="N39" s="32">
        <v>29.91403</v>
      </c>
      <c r="O39" s="32">
        <v>34.409999999999997</v>
      </c>
      <c r="P39" s="50">
        <v>36.25</v>
      </c>
      <c r="Q39" s="51">
        <v>28.73</v>
      </c>
      <c r="R39" s="32">
        <v>28.85</v>
      </c>
      <c r="S39" s="32">
        <v>28.91</v>
      </c>
      <c r="T39" s="32">
        <v>28.73</v>
      </c>
      <c r="U39" s="50">
        <v>28.83</v>
      </c>
      <c r="V39" s="51">
        <v>28.76</v>
      </c>
      <c r="W39" s="32">
        <v>29.07</v>
      </c>
      <c r="X39" s="32">
        <v>29.12</v>
      </c>
      <c r="Y39" s="32">
        <v>28.64</v>
      </c>
      <c r="Z39" s="50">
        <v>29.04</v>
      </c>
      <c r="AA39" s="51">
        <v>26.22</v>
      </c>
      <c r="AB39" s="32">
        <v>27.5</v>
      </c>
      <c r="AC39" s="32">
        <v>27.89</v>
      </c>
      <c r="AD39" s="32">
        <v>25.99</v>
      </c>
      <c r="AE39" s="38">
        <v>27.3</v>
      </c>
    </row>
    <row r="40" spans="1:31" s="41" customFormat="1" x14ac:dyDescent="0.25">
      <c r="A40" s="45">
        <f t="shared" si="0"/>
        <v>46023</v>
      </c>
      <c r="B40" s="46">
        <v>35.419319999999999</v>
      </c>
      <c r="C40" s="40">
        <v>36.680019999999999</v>
      </c>
      <c r="D40" s="40">
        <v>37.005000000000003</v>
      </c>
      <c r="E40" s="40">
        <v>39.869999999999997</v>
      </c>
      <c r="F40" s="47">
        <v>41.19</v>
      </c>
      <c r="G40" s="48">
        <v>29.308530000000001</v>
      </c>
      <c r="H40" s="40">
        <v>29.531659999999999</v>
      </c>
      <c r="I40" s="40">
        <v>29.926880000000001</v>
      </c>
      <c r="J40" s="40">
        <v>34.6</v>
      </c>
      <c r="K40" s="47">
        <v>35.36</v>
      </c>
      <c r="L40" s="48">
        <v>28.70176</v>
      </c>
      <c r="M40" s="40">
        <v>29.277249999999999</v>
      </c>
      <c r="N40" s="40">
        <v>29.83746</v>
      </c>
      <c r="O40" s="40">
        <v>33.630000000000003</v>
      </c>
      <c r="P40" s="47">
        <v>34.869999999999997</v>
      </c>
      <c r="Q40" s="48">
        <v>28.01</v>
      </c>
      <c r="R40" s="40">
        <v>27.63</v>
      </c>
      <c r="S40" s="40">
        <v>27.53</v>
      </c>
      <c r="T40" s="40">
        <v>28.19</v>
      </c>
      <c r="U40" s="47">
        <v>27.63</v>
      </c>
      <c r="V40" s="48">
        <v>27.91</v>
      </c>
      <c r="W40" s="40">
        <v>27.72</v>
      </c>
      <c r="X40" s="40">
        <v>27.61</v>
      </c>
      <c r="Y40" s="40">
        <v>27.96</v>
      </c>
      <c r="Z40" s="47">
        <v>27.71</v>
      </c>
      <c r="AA40" s="48">
        <v>24.37</v>
      </c>
      <c r="AB40" s="40">
        <v>21.15</v>
      </c>
      <c r="AC40" s="40">
        <v>20.29</v>
      </c>
      <c r="AD40" s="40">
        <v>26.31</v>
      </c>
      <c r="AE40" s="69">
        <v>20.92</v>
      </c>
    </row>
    <row r="41" spans="1:31" s="41" customFormat="1" x14ac:dyDescent="0.25">
      <c r="A41" s="45">
        <f t="shared" si="0"/>
        <v>46054</v>
      </c>
      <c r="B41" s="46">
        <v>29.963470000000001</v>
      </c>
      <c r="C41" s="40">
        <v>30.08455</v>
      </c>
      <c r="D41" s="40">
        <v>30.09883</v>
      </c>
      <c r="E41" s="40">
        <v>36.51</v>
      </c>
      <c r="F41" s="47">
        <v>37.380000000000003</v>
      </c>
      <c r="G41" s="48">
        <v>28.10239</v>
      </c>
      <c r="H41" s="40">
        <v>29.099679999999999</v>
      </c>
      <c r="I41" s="40">
        <v>29.26641</v>
      </c>
      <c r="J41" s="40">
        <v>32.46</v>
      </c>
      <c r="K41" s="47">
        <v>35.18</v>
      </c>
      <c r="L41" s="48">
        <v>27.700310000000002</v>
      </c>
      <c r="M41" s="40">
        <v>29.10859</v>
      </c>
      <c r="N41" s="40">
        <v>29.332940000000001</v>
      </c>
      <c r="O41" s="40">
        <v>31.45</v>
      </c>
      <c r="P41" s="47">
        <v>34.89</v>
      </c>
      <c r="Q41" s="48">
        <v>26.55</v>
      </c>
      <c r="R41" s="40">
        <v>26.63</v>
      </c>
      <c r="S41" s="40">
        <v>26.44</v>
      </c>
      <c r="T41" s="40">
        <v>26.36</v>
      </c>
      <c r="U41" s="47">
        <v>26.59</v>
      </c>
      <c r="V41" s="48">
        <v>26.61</v>
      </c>
      <c r="W41" s="40">
        <v>26.6</v>
      </c>
      <c r="X41" s="40">
        <v>26.39</v>
      </c>
      <c r="Y41" s="40">
        <v>26.38</v>
      </c>
      <c r="Z41" s="47">
        <v>26.61</v>
      </c>
      <c r="AA41" s="48">
        <v>23.6</v>
      </c>
      <c r="AB41" s="40">
        <v>22.66</v>
      </c>
      <c r="AC41" s="40">
        <v>21.95</v>
      </c>
      <c r="AD41" s="40">
        <v>22.97</v>
      </c>
      <c r="AE41" s="69">
        <v>23.02</v>
      </c>
    </row>
    <row r="42" spans="1:31" s="41" customFormat="1" x14ac:dyDescent="0.25">
      <c r="A42" s="45">
        <f t="shared" si="0"/>
        <v>46082</v>
      </c>
      <c r="B42" s="46">
        <v>28.93561</v>
      </c>
      <c r="C42" s="40">
        <v>29.061879999999999</v>
      </c>
      <c r="D42" s="40">
        <v>29.329689999999999</v>
      </c>
      <c r="E42" s="40">
        <v>35.090000000000003</v>
      </c>
      <c r="F42" s="47">
        <v>35.299999999999997</v>
      </c>
      <c r="G42" s="48">
        <v>26.24915</v>
      </c>
      <c r="H42" s="40">
        <v>26.399439999999998</v>
      </c>
      <c r="I42" s="40">
        <v>26.583680000000001</v>
      </c>
      <c r="J42" s="40">
        <v>30.13</v>
      </c>
      <c r="K42" s="47">
        <v>30.21</v>
      </c>
      <c r="L42" s="48">
        <v>25.715160000000001</v>
      </c>
      <c r="M42" s="40">
        <v>26.132190000000001</v>
      </c>
      <c r="N42" s="40">
        <v>26.43412</v>
      </c>
      <c r="O42" s="40">
        <v>28.98</v>
      </c>
      <c r="P42" s="47">
        <v>29.71</v>
      </c>
      <c r="Q42" s="48">
        <v>25.43</v>
      </c>
      <c r="R42" s="40">
        <v>24.9</v>
      </c>
      <c r="S42" s="40">
        <v>24.76</v>
      </c>
      <c r="T42" s="40">
        <v>25.77</v>
      </c>
      <c r="U42" s="47">
        <v>24.86</v>
      </c>
      <c r="V42" s="48">
        <v>25.53</v>
      </c>
      <c r="W42" s="40">
        <v>25.16</v>
      </c>
      <c r="X42" s="40">
        <v>25.1</v>
      </c>
      <c r="Y42" s="40">
        <v>25.86</v>
      </c>
      <c r="Z42" s="47">
        <v>25.1</v>
      </c>
      <c r="AA42" s="48">
        <v>19.18</v>
      </c>
      <c r="AB42" s="40">
        <v>14.29</v>
      </c>
      <c r="AC42" s="40">
        <v>13.71</v>
      </c>
      <c r="AD42" s="40">
        <v>22.15</v>
      </c>
      <c r="AE42" s="69">
        <v>14.47</v>
      </c>
    </row>
    <row r="43" spans="1:31" s="41" customFormat="1" x14ac:dyDescent="0.25">
      <c r="A43" s="45">
        <f t="shared" si="0"/>
        <v>46113</v>
      </c>
      <c r="B43" s="46">
        <v>24.534179999999999</v>
      </c>
      <c r="C43" s="40">
        <v>24.499870000000001</v>
      </c>
      <c r="D43" s="40">
        <v>24.816659999999999</v>
      </c>
      <c r="E43" s="40">
        <v>32.94</v>
      </c>
      <c r="F43" s="47">
        <v>32.799999999999997</v>
      </c>
      <c r="G43" s="48">
        <v>24.62115</v>
      </c>
      <c r="H43" s="40">
        <v>25.014759999999999</v>
      </c>
      <c r="I43" s="40">
        <v>25.381820000000001</v>
      </c>
      <c r="J43" s="40">
        <v>30.42</v>
      </c>
      <c r="K43" s="47">
        <v>30.67</v>
      </c>
      <c r="L43" s="48">
        <v>24.401319999999998</v>
      </c>
      <c r="M43" s="40">
        <v>24.907419999999998</v>
      </c>
      <c r="N43" s="40">
        <v>25.311689999999999</v>
      </c>
      <c r="O43" s="40">
        <v>29.99</v>
      </c>
      <c r="P43" s="47">
        <v>30.34</v>
      </c>
      <c r="Q43" s="48">
        <v>23.87</v>
      </c>
      <c r="R43" s="40">
        <v>24.03</v>
      </c>
      <c r="S43" s="40">
        <v>24.13</v>
      </c>
      <c r="T43" s="40">
        <v>23.84</v>
      </c>
      <c r="U43" s="47">
        <v>24.04</v>
      </c>
      <c r="V43" s="48">
        <v>24.02</v>
      </c>
      <c r="W43" s="40">
        <v>24.31</v>
      </c>
      <c r="X43" s="40">
        <v>24.49</v>
      </c>
      <c r="Y43" s="40">
        <v>23.97</v>
      </c>
      <c r="Z43" s="47">
        <v>24.32</v>
      </c>
      <c r="AA43" s="48">
        <v>19.059999999999999</v>
      </c>
      <c r="AB43" s="40">
        <v>13.6</v>
      </c>
      <c r="AC43" s="40">
        <v>12.61</v>
      </c>
      <c r="AD43" s="40">
        <v>20.43</v>
      </c>
      <c r="AE43" s="69">
        <v>14.49</v>
      </c>
    </row>
    <row r="44" spans="1:31" s="41" customFormat="1" x14ac:dyDescent="0.25">
      <c r="A44" s="45">
        <f t="shared" si="0"/>
        <v>46143</v>
      </c>
      <c r="B44" s="46">
        <v>25.507770000000001</v>
      </c>
      <c r="C44" s="40">
        <v>27.064139999999998</v>
      </c>
      <c r="D44" s="40">
        <v>28.195789999999999</v>
      </c>
      <c r="E44" s="40">
        <v>34.33</v>
      </c>
      <c r="F44" s="47">
        <v>35.119999999999997</v>
      </c>
      <c r="G44" s="48">
        <v>25.67371</v>
      </c>
      <c r="H44" s="40">
        <v>27.87171</v>
      </c>
      <c r="I44" s="40">
        <v>29.05688</v>
      </c>
      <c r="J44" s="40">
        <v>31.3</v>
      </c>
      <c r="K44" s="47">
        <v>33.32</v>
      </c>
      <c r="L44" s="48">
        <v>25.351140000000001</v>
      </c>
      <c r="M44" s="40">
        <v>27.71622</v>
      </c>
      <c r="N44" s="40">
        <v>29.00385</v>
      </c>
      <c r="O44" s="40">
        <v>30.68</v>
      </c>
      <c r="P44" s="47">
        <v>32.83</v>
      </c>
      <c r="Q44" s="48">
        <v>25.61</v>
      </c>
      <c r="R44" s="40">
        <v>26.87</v>
      </c>
      <c r="S44" s="40">
        <v>27.41</v>
      </c>
      <c r="T44" s="40">
        <v>25.42</v>
      </c>
      <c r="U44" s="47">
        <v>26.75</v>
      </c>
      <c r="V44" s="48">
        <v>25.76</v>
      </c>
      <c r="W44" s="40">
        <v>27.09</v>
      </c>
      <c r="X44" s="40">
        <v>27.67</v>
      </c>
      <c r="Y44" s="40">
        <v>25.54</v>
      </c>
      <c r="Z44" s="47">
        <v>26.98</v>
      </c>
      <c r="AA44" s="48">
        <v>22.37</v>
      </c>
      <c r="AB44" s="40">
        <v>22.17</v>
      </c>
      <c r="AC44" s="40">
        <v>21.98</v>
      </c>
      <c r="AD44" s="40">
        <v>22.77</v>
      </c>
      <c r="AE44" s="69">
        <v>21.94</v>
      </c>
    </row>
    <row r="45" spans="1:31" s="41" customFormat="1" x14ac:dyDescent="0.25">
      <c r="A45" s="45">
        <f t="shared" si="0"/>
        <v>46174</v>
      </c>
      <c r="B45" s="46">
        <v>26.553709999999999</v>
      </c>
      <c r="C45" s="40">
        <v>28.434329999999999</v>
      </c>
      <c r="D45" s="40">
        <v>29.49587</v>
      </c>
      <c r="E45" s="40">
        <v>35.15</v>
      </c>
      <c r="F45" s="47">
        <v>35.93</v>
      </c>
      <c r="G45" s="48">
        <v>25.58783</v>
      </c>
      <c r="H45" s="40">
        <v>28.325189999999999</v>
      </c>
      <c r="I45" s="40">
        <v>29.58004</v>
      </c>
      <c r="J45" s="40">
        <v>31.24</v>
      </c>
      <c r="K45" s="47">
        <v>34.28</v>
      </c>
      <c r="L45" s="48">
        <v>25.36281</v>
      </c>
      <c r="M45" s="40">
        <v>28.330660000000002</v>
      </c>
      <c r="N45" s="40">
        <v>29.745090000000001</v>
      </c>
      <c r="O45" s="40">
        <v>30.83</v>
      </c>
      <c r="P45" s="47">
        <v>34.020000000000003</v>
      </c>
      <c r="Q45" s="48">
        <v>25.11</v>
      </c>
      <c r="R45" s="40">
        <v>25.97</v>
      </c>
      <c r="S45" s="40">
        <v>26.35</v>
      </c>
      <c r="T45" s="40">
        <v>25.05</v>
      </c>
      <c r="U45" s="47">
        <v>25.84</v>
      </c>
      <c r="V45" s="48">
        <v>25.26</v>
      </c>
      <c r="W45" s="40">
        <v>26.16</v>
      </c>
      <c r="X45" s="40">
        <v>26.58</v>
      </c>
      <c r="Y45" s="40">
        <v>25.2</v>
      </c>
      <c r="Z45" s="47">
        <v>26.04</v>
      </c>
      <c r="AA45" s="48">
        <v>21.13</v>
      </c>
      <c r="AB45" s="40">
        <v>21.67</v>
      </c>
      <c r="AC45" s="40">
        <v>20.41</v>
      </c>
      <c r="AD45" s="40">
        <v>19.28</v>
      </c>
      <c r="AE45" s="69">
        <v>21.84</v>
      </c>
    </row>
    <row r="46" spans="1:31" s="41" customFormat="1" x14ac:dyDescent="0.25">
      <c r="A46" s="45">
        <f t="shared" si="0"/>
        <v>46204</v>
      </c>
      <c r="B46" s="46">
        <v>28.093409999999999</v>
      </c>
      <c r="C46" s="40">
        <v>30.340350000000001</v>
      </c>
      <c r="D46" s="40">
        <v>31.770230000000002</v>
      </c>
      <c r="E46" s="40">
        <v>35.93</v>
      </c>
      <c r="F46" s="47">
        <v>37.67</v>
      </c>
      <c r="G46" s="48">
        <v>26.833120000000001</v>
      </c>
      <c r="H46" s="40">
        <v>30.04731</v>
      </c>
      <c r="I46" s="40">
        <v>31.707129999999999</v>
      </c>
      <c r="J46" s="40">
        <v>33.35</v>
      </c>
      <c r="K46" s="47">
        <v>37.700000000000003</v>
      </c>
      <c r="L46" s="48">
        <v>26.73357</v>
      </c>
      <c r="M46" s="40">
        <v>30.43845</v>
      </c>
      <c r="N46" s="40">
        <v>32.323430000000002</v>
      </c>
      <c r="O46" s="40">
        <v>33</v>
      </c>
      <c r="P46" s="47">
        <v>37.590000000000003</v>
      </c>
      <c r="Q46" s="48">
        <v>25.42</v>
      </c>
      <c r="R46" s="40">
        <v>26.85</v>
      </c>
      <c r="S46" s="40">
        <v>27.57</v>
      </c>
      <c r="T46" s="40">
        <v>25.5</v>
      </c>
      <c r="U46" s="47">
        <v>26.59</v>
      </c>
      <c r="V46" s="48">
        <v>25.53</v>
      </c>
      <c r="W46" s="40">
        <v>27.09</v>
      </c>
      <c r="X46" s="40">
        <v>27.8</v>
      </c>
      <c r="Y46" s="40">
        <v>25.55</v>
      </c>
      <c r="Z46" s="47">
        <v>26.8</v>
      </c>
      <c r="AA46" s="48">
        <v>21.94</v>
      </c>
      <c r="AB46" s="40">
        <v>24.76</v>
      </c>
      <c r="AC46" s="40">
        <v>25.49</v>
      </c>
      <c r="AD46" s="40">
        <v>21.19</v>
      </c>
      <c r="AE46" s="69">
        <v>24.45</v>
      </c>
    </row>
    <row r="47" spans="1:31" s="41" customFormat="1" x14ac:dyDescent="0.25">
      <c r="A47" s="45">
        <f t="shared" si="0"/>
        <v>46235</v>
      </c>
      <c r="B47" s="46">
        <v>27.004110000000001</v>
      </c>
      <c r="C47" s="40">
        <v>29.20872</v>
      </c>
      <c r="D47" s="40">
        <v>30.464759999999998</v>
      </c>
      <c r="E47" s="40">
        <v>34.950000000000003</v>
      </c>
      <c r="F47" s="47">
        <v>36.5</v>
      </c>
      <c r="G47" s="48">
        <v>25.758109999999999</v>
      </c>
      <c r="H47" s="40">
        <v>28.137830000000001</v>
      </c>
      <c r="I47" s="40">
        <v>29.502939999999999</v>
      </c>
      <c r="J47" s="40">
        <v>32.04</v>
      </c>
      <c r="K47" s="47">
        <v>34.51</v>
      </c>
      <c r="L47" s="48">
        <v>25.52065</v>
      </c>
      <c r="M47" s="40">
        <v>28.185790000000001</v>
      </c>
      <c r="N47" s="40">
        <v>29.710850000000001</v>
      </c>
      <c r="O47" s="40">
        <v>31.6</v>
      </c>
      <c r="P47" s="47">
        <v>34.229999999999997</v>
      </c>
      <c r="Q47" s="48">
        <v>24.74</v>
      </c>
      <c r="R47" s="40">
        <v>25.21</v>
      </c>
      <c r="S47" s="40">
        <v>25.47</v>
      </c>
      <c r="T47" s="40">
        <v>24.83</v>
      </c>
      <c r="U47" s="47">
        <v>25.12</v>
      </c>
      <c r="V47" s="48">
        <v>25.02</v>
      </c>
      <c r="W47" s="40">
        <v>25.54</v>
      </c>
      <c r="X47" s="40">
        <v>25.82</v>
      </c>
      <c r="Y47" s="40">
        <v>25.11</v>
      </c>
      <c r="Z47" s="47">
        <v>25.44</v>
      </c>
      <c r="AA47" s="48">
        <v>22.44</v>
      </c>
      <c r="AB47" s="40">
        <v>19.72</v>
      </c>
      <c r="AC47" s="40">
        <v>19.54</v>
      </c>
      <c r="AD47" s="40">
        <v>23.65</v>
      </c>
      <c r="AE47" s="69">
        <v>20.21</v>
      </c>
    </row>
    <row r="48" spans="1:31" s="41" customFormat="1" x14ac:dyDescent="0.25">
      <c r="A48" s="45">
        <f t="shared" si="0"/>
        <v>46266</v>
      </c>
      <c r="B48" s="46">
        <v>27.044589999999999</v>
      </c>
      <c r="C48" s="40">
        <v>28.08907</v>
      </c>
      <c r="D48" s="40">
        <v>29.014150000000001</v>
      </c>
      <c r="E48" s="40">
        <v>34.97</v>
      </c>
      <c r="F48" s="47">
        <v>35.83</v>
      </c>
      <c r="G48" s="48">
        <v>25.443619999999999</v>
      </c>
      <c r="H48" s="40">
        <v>27.724029999999999</v>
      </c>
      <c r="I48" s="40">
        <v>29.27786</v>
      </c>
      <c r="J48" s="40">
        <v>31.91</v>
      </c>
      <c r="K48" s="47">
        <v>33.65</v>
      </c>
      <c r="L48" s="48">
        <v>25.1828</v>
      </c>
      <c r="M48" s="40">
        <v>27.580159999999999</v>
      </c>
      <c r="N48" s="40">
        <v>29.278390000000002</v>
      </c>
      <c r="O48" s="40">
        <v>31.65</v>
      </c>
      <c r="P48" s="47">
        <v>33.21</v>
      </c>
      <c r="Q48" s="48">
        <v>25.09</v>
      </c>
      <c r="R48" s="40">
        <v>27.3</v>
      </c>
      <c r="S48" s="40">
        <v>28.27</v>
      </c>
      <c r="T48" s="40">
        <v>24.92</v>
      </c>
      <c r="U48" s="47">
        <v>27.01</v>
      </c>
      <c r="V48" s="48">
        <v>25.22</v>
      </c>
      <c r="W48" s="40">
        <v>27.44</v>
      </c>
      <c r="X48" s="40">
        <v>28.42</v>
      </c>
      <c r="Y48" s="40">
        <v>25.04</v>
      </c>
      <c r="Z48" s="47">
        <v>27.16</v>
      </c>
      <c r="AA48" s="48">
        <v>22.64</v>
      </c>
      <c r="AB48" s="40">
        <v>25.47</v>
      </c>
      <c r="AC48" s="40">
        <v>25.93</v>
      </c>
      <c r="AD48" s="40">
        <v>21.4</v>
      </c>
      <c r="AE48" s="69">
        <v>25.32</v>
      </c>
    </row>
    <row r="49" spans="1:31" s="41" customFormat="1" x14ac:dyDescent="0.25">
      <c r="A49" s="45">
        <f t="shared" si="0"/>
        <v>46296</v>
      </c>
      <c r="B49" s="46">
        <v>26.823689999999999</v>
      </c>
      <c r="C49" s="40">
        <v>26.658950000000001</v>
      </c>
      <c r="D49" s="40">
        <v>26.888500000000001</v>
      </c>
      <c r="E49" s="40">
        <v>34.49</v>
      </c>
      <c r="F49" s="47">
        <v>34.22</v>
      </c>
      <c r="G49" s="48">
        <v>25.116029999999999</v>
      </c>
      <c r="H49" s="40">
        <v>25.6861</v>
      </c>
      <c r="I49" s="40">
        <v>26.14528</v>
      </c>
      <c r="J49" s="40">
        <v>31.19</v>
      </c>
      <c r="K49" s="47">
        <v>31.96</v>
      </c>
      <c r="L49" s="48">
        <v>24.870889999999999</v>
      </c>
      <c r="M49" s="40">
        <v>25.624759999999998</v>
      </c>
      <c r="N49" s="40">
        <v>26.14592</v>
      </c>
      <c r="O49" s="40">
        <v>30.81</v>
      </c>
      <c r="P49" s="47">
        <v>31.46</v>
      </c>
      <c r="Q49" s="48">
        <v>23.87</v>
      </c>
      <c r="R49" s="40">
        <v>24.3</v>
      </c>
      <c r="S49" s="40">
        <v>24.37</v>
      </c>
      <c r="T49" s="40">
        <v>23.66</v>
      </c>
      <c r="U49" s="47">
        <v>24.28</v>
      </c>
      <c r="V49" s="48">
        <v>24.14</v>
      </c>
      <c r="W49" s="40">
        <v>24.78</v>
      </c>
      <c r="X49" s="40">
        <v>24.94</v>
      </c>
      <c r="Y49" s="40">
        <v>23.85</v>
      </c>
      <c r="Z49" s="47">
        <v>24.76</v>
      </c>
      <c r="AA49" s="48">
        <v>18.79</v>
      </c>
      <c r="AB49" s="40">
        <v>21.12</v>
      </c>
      <c r="AC49" s="40">
        <v>21.12</v>
      </c>
      <c r="AD49" s="40">
        <v>18.27</v>
      </c>
      <c r="AE49" s="69">
        <v>20.420000000000002</v>
      </c>
    </row>
    <row r="50" spans="1:31" s="41" customFormat="1" x14ac:dyDescent="0.25">
      <c r="A50" s="45">
        <f t="shared" si="0"/>
        <v>46327</v>
      </c>
      <c r="B50" s="46">
        <v>28.975709999999999</v>
      </c>
      <c r="C50" s="40">
        <v>29.107759999999999</v>
      </c>
      <c r="D50" s="40">
        <v>29.47606</v>
      </c>
      <c r="E50" s="40">
        <v>35.07</v>
      </c>
      <c r="F50" s="47">
        <v>35.549999999999997</v>
      </c>
      <c r="G50" s="48">
        <v>26.594329999999999</v>
      </c>
      <c r="H50" s="40">
        <v>27.20495</v>
      </c>
      <c r="I50" s="40">
        <v>27.5472</v>
      </c>
      <c r="J50" s="40">
        <v>32.11</v>
      </c>
      <c r="K50" s="47">
        <v>33.15</v>
      </c>
      <c r="L50" s="48">
        <v>26.441759999999999</v>
      </c>
      <c r="M50" s="40">
        <v>27.23001</v>
      </c>
      <c r="N50" s="40">
        <v>27.63805</v>
      </c>
      <c r="O50" s="40">
        <v>31.53</v>
      </c>
      <c r="P50" s="47">
        <v>32.92</v>
      </c>
      <c r="Q50" s="48">
        <v>25.67</v>
      </c>
      <c r="R50" s="40">
        <v>25.58</v>
      </c>
      <c r="S50" s="40">
        <v>25.55</v>
      </c>
      <c r="T50" s="40">
        <v>25.74</v>
      </c>
      <c r="U50" s="47">
        <v>25.57</v>
      </c>
      <c r="V50" s="48">
        <v>25.68</v>
      </c>
      <c r="W50" s="40">
        <v>25.66</v>
      </c>
      <c r="X50" s="40">
        <v>25.69</v>
      </c>
      <c r="Y50" s="40">
        <v>25.76</v>
      </c>
      <c r="Z50" s="47">
        <v>25.65</v>
      </c>
      <c r="AA50" s="48">
        <v>22.42</v>
      </c>
      <c r="AB50" s="40">
        <v>23.3</v>
      </c>
      <c r="AC50" s="40">
        <v>23.28</v>
      </c>
      <c r="AD50" s="40">
        <v>23.49</v>
      </c>
      <c r="AE50" s="69">
        <v>22.36</v>
      </c>
    </row>
    <row r="51" spans="1:31" s="41" customFormat="1" x14ac:dyDescent="0.25">
      <c r="A51" s="45">
        <f t="shared" si="0"/>
        <v>46357</v>
      </c>
      <c r="B51" s="46">
        <v>29.89761</v>
      </c>
      <c r="C51" s="40">
        <v>30.04044</v>
      </c>
      <c r="D51" s="40">
        <v>30.081130000000002</v>
      </c>
      <c r="E51" s="40">
        <v>36.99</v>
      </c>
      <c r="F51" s="47">
        <v>37.72</v>
      </c>
      <c r="G51" s="48">
        <v>29.524699999999999</v>
      </c>
      <c r="H51" s="40">
        <v>29.725000000000001</v>
      </c>
      <c r="I51" s="40">
        <v>30.059439999999999</v>
      </c>
      <c r="J51" s="40">
        <v>35.74</v>
      </c>
      <c r="K51" s="47">
        <v>35.47</v>
      </c>
      <c r="L51" s="48">
        <v>29.370439999999999</v>
      </c>
      <c r="M51" s="40">
        <v>29.86167</v>
      </c>
      <c r="N51" s="40">
        <v>30.30921</v>
      </c>
      <c r="O51" s="40">
        <v>35.36</v>
      </c>
      <c r="P51" s="47">
        <v>35.159999999999997</v>
      </c>
      <c r="Q51" s="48">
        <v>29</v>
      </c>
      <c r="R51" s="40">
        <v>29.05</v>
      </c>
      <c r="S51" s="40">
        <v>28.98</v>
      </c>
      <c r="T51" s="40">
        <v>28.94</v>
      </c>
      <c r="U51" s="47">
        <v>29.03</v>
      </c>
      <c r="V51" s="48">
        <v>28.91</v>
      </c>
      <c r="W51" s="40">
        <v>29.15</v>
      </c>
      <c r="X51" s="40">
        <v>29.04</v>
      </c>
      <c r="Y51" s="40">
        <v>28.67</v>
      </c>
      <c r="Z51" s="47">
        <v>29.15</v>
      </c>
      <c r="AA51" s="48">
        <v>26.63</v>
      </c>
      <c r="AB51" s="40">
        <v>26.33</v>
      </c>
      <c r="AC51" s="40">
        <v>25.86</v>
      </c>
      <c r="AD51" s="40">
        <v>26.14</v>
      </c>
      <c r="AE51" s="69">
        <v>26.52</v>
      </c>
    </row>
    <row r="52" spans="1:31" s="41" customFormat="1" x14ac:dyDescent="0.25">
      <c r="A52" s="49">
        <f t="shared" si="0"/>
        <v>46388</v>
      </c>
      <c r="B52" s="31">
        <v>34.707459999999998</v>
      </c>
      <c r="C52" s="32">
        <v>35.093769999999999</v>
      </c>
      <c r="D52" s="32">
        <v>35.20167</v>
      </c>
      <c r="E52" s="32">
        <v>39.020000000000003</v>
      </c>
      <c r="F52" s="50">
        <v>39.53</v>
      </c>
      <c r="G52" s="51">
        <v>29.702439999999999</v>
      </c>
      <c r="H52" s="32">
        <v>29.709479999999999</v>
      </c>
      <c r="I52" s="32">
        <v>29.80471</v>
      </c>
      <c r="J52" s="32">
        <v>33.619999999999997</v>
      </c>
      <c r="K52" s="50">
        <v>34.15</v>
      </c>
      <c r="L52" s="51">
        <v>28.834129999999998</v>
      </c>
      <c r="M52" s="32">
        <v>29.108599999999999</v>
      </c>
      <c r="N52" s="32">
        <v>29.56268</v>
      </c>
      <c r="O52" s="32">
        <v>32.54</v>
      </c>
      <c r="P52" s="50">
        <v>33.64</v>
      </c>
      <c r="Q52" s="51">
        <v>28.82</v>
      </c>
      <c r="R52" s="32">
        <v>28.29</v>
      </c>
      <c r="S52" s="32">
        <v>28.07</v>
      </c>
      <c r="T52" s="32">
        <v>28.89</v>
      </c>
      <c r="U52" s="50">
        <v>28.35</v>
      </c>
      <c r="V52" s="51">
        <v>28.75</v>
      </c>
      <c r="W52" s="32">
        <v>28.34</v>
      </c>
      <c r="X52" s="32">
        <v>28.13</v>
      </c>
      <c r="Y52" s="32">
        <v>28.74</v>
      </c>
      <c r="Z52" s="50">
        <v>28.4</v>
      </c>
      <c r="AA52" s="51">
        <v>25.26</v>
      </c>
      <c r="AB52" s="32">
        <v>21.73</v>
      </c>
      <c r="AC52" s="32">
        <v>19.82</v>
      </c>
      <c r="AD52" s="32">
        <v>24.64</v>
      </c>
      <c r="AE52" s="38">
        <v>22.39</v>
      </c>
    </row>
    <row r="53" spans="1:31" s="41" customFormat="1" x14ac:dyDescent="0.25">
      <c r="A53" s="49">
        <f t="shared" si="0"/>
        <v>46419</v>
      </c>
      <c r="B53" s="31">
        <v>30.361989999999999</v>
      </c>
      <c r="C53" s="32">
        <v>30.224270000000001</v>
      </c>
      <c r="D53" s="32">
        <v>30.2898</v>
      </c>
      <c r="E53" s="32">
        <v>36.01</v>
      </c>
      <c r="F53" s="50">
        <v>36.520000000000003</v>
      </c>
      <c r="G53" s="51">
        <v>28.54496</v>
      </c>
      <c r="H53" s="32">
        <v>29.02572</v>
      </c>
      <c r="I53" s="32">
        <v>29.268470000000001</v>
      </c>
      <c r="J53" s="32">
        <v>32.22</v>
      </c>
      <c r="K53" s="50">
        <v>34.630000000000003</v>
      </c>
      <c r="L53" s="51">
        <v>27.991669999999999</v>
      </c>
      <c r="M53" s="32">
        <v>28.97221</v>
      </c>
      <c r="N53" s="32">
        <v>29.286349999999999</v>
      </c>
      <c r="O53" s="32">
        <v>31.04</v>
      </c>
      <c r="P53" s="50">
        <v>34.31</v>
      </c>
      <c r="Q53" s="51">
        <v>27.22</v>
      </c>
      <c r="R53" s="32">
        <v>26.92</v>
      </c>
      <c r="S53" s="32">
        <v>26.87</v>
      </c>
      <c r="T53" s="32">
        <v>27.08</v>
      </c>
      <c r="U53" s="50">
        <v>27.1</v>
      </c>
      <c r="V53" s="51">
        <v>27.2</v>
      </c>
      <c r="W53" s="32">
        <v>26.96</v>
      </c>
      <c r="X53" s="32">
        <v>26.83</v>
      </c>
      <c r="Y53" s="32">
        <v>27.09</v>
      </c>
      <c r="Z53" s="50">
        <v>27.05</v>
      </c>
      <c r="AA53" s="51">
        <v>24.73</v>
      </c>
      <c r="AB53" s="32">
        <v>21.77</v>
      </c>
      <c r="AC53" s="32">
        <v>20.83</v>
      </c>
      <c r="AD53" s="32">
        <v>24.53</v>
      </c>
      <c r="AE53" s="38">
        <v>22.61</v>
      </c>
    </row>
    <row r="54" spans="1:31" s="41" customFormat="1" x14ac:dyDescent="0.25">
      <c r="A54" s="49">
        <f t="shared" si="0"/>
        <v>46447</v>
      </c>
      <c r="B54" s="31">
        <v>29.414349999999999</v>
      </c>
      <c r="C54" s="32">
        <v>29.60107</v>
      </c>
      <c r="D54" s="32">
        <v>29.773070000000001</v>
      </c>
      <c r="E54" s="32">
        <v>34.85</v>
      </c>
      <c r="F54" s="50">
        <v>35.32</v>
      </c>
      <c r="G54" s="51">
        <v>26.87659</v>
      </c>
      <c r="H54" s="32">
        <v>27.548259999999999</v>
      </c>
      <c r="I54" s="32">
        <v>27.698129999999999</v>
      </c>
      <c r="J54" s="32">
        <v>29.26</v>
      </c>
      <c r="K54" s="50">
        <v>31.24</v>
      </c>
      <c r="L54" s="51">
        <v>26.09609</v>
      </c>
      <c r="M54" s="32">
        <v>27.263269999999999</v>
      </c>
      <c r="N54" s="32">
        <v>27.570650000000001</v>
      </c>
      <c r="O54" s="32">
        <v>27.88</v>
      </c>
      <c r="P54" s="50">
        <v>30.76</v>
      </c>
      <c r="Q54" s="51">
        <v>26.4</v>
      </c>
      <c r="R54" s="32">
        <v>25.86</v>
      </c>
      <c r="S54" s="32">
        <v>25.54</v>
      </c>
      <c r="T54" s="32">
        <v>26.4</v>
      </c>
      <c r="U54" s="50">
        <v>25.93</v>
      </c>
      <c r="V54" s="51">
        <v>26.44</v>
      </c>
      <c r="W54" s="32">
        <v>26.04</v>
      </c>
      <c r="X54" s="32">
        <v>25.81</v>
      </c>
      <c r="Y54" s="32">
        <v>26.42</v>
      </c>
      <c r="Z54" s="50">
        <v>26.1</v>
      </c>
      <c r="AA54" s="51">
        <v>20.51</v>
      </c>
      <c r="AB54" s="32">
        <v>17.600000000000001</v>
      </c>
      <c r="AC54" s="32">
        <v>16.12</v>
      </c>
      <c r="AD54" s="32">
        <v>20.77</v>
      </c>
      <c r="AE54" s="38">
        <v>17.899999999999999</v>
      </c>
    </row>
    <row r="55" spans="1:31" s="41" customFormat="1" x14ac:dyDescent="0.25">
      <c r="A55" s="49">
        <f t="shared" si="0"/>
        <v>46478</v>
      </c>
      <c r="B55" s="31">
        <v>25.171009999999999</v>
      </c>
      <c r="C55" s="32">
        <v>25.115030000000001</v>
      </c>
      <c r="D55" s="32">
        <v>25.411829999999998</v>
      </c>
      <c r="E55" s="32">
        <v>33.03</v>
      </c>
      <c r="F55" s="50">
        <v>32.950000000000003</v>
      </c>
      <c r="G55" s="51">
        <v>25.248280000000001</v>
      </c>
      <c r="H55" s="32">
        <v>25.455279999999998</v>
      </c>
      <c r="I55" s="32">
        <v>26.09553</v>
      </c>
      <c r="J55" s="32">
        <v>30.86</v>
      </c>
      <c r="K55" s="50">
        <v>30.27</v>
      </c>
      <c r="L55" s="51">
        <v>24.99596</v>
      </c>
      <c r="M55" s="32">
        <v>25.331869999999999</v>
      </c>
      <c r="N55" s="32">
        <v>26.058589999999999</v>
      </c>
      <c r="O55" s="32">
        <v>30.45</v>
      </c>
      <c r="P55" s="50">
        <v>29.95</v>
      </c>
      <c r="Q55" s="51">
        <v>24.57</v>
      </c>
      <c r="R55" s="32">
        <v>24.48</v>
      </c>
      <c r="S55" s="32">
        <v>24.5</v>
      </c>
      <c r="T55" s="32">
        <v>24.63</v>
      </c>
      <c r="U55" s="50">
        <v>24.5</v>
      </c>
      <c r="V55" s="51">
        <v>24.74</v>
      </c>
      <c r="W55" s="32">
        <v>24.7</v>
      </c>
      <c r="X55" s="32">
        <v>24.77</v>
      </c>
      <c r="Y55" s="32">
        <v>24.79</v>
      </c>
      <c r="Z55" s="50">
        <v>24.73</v>
      </c>
      <c r="AA55" s="51">
        <v>20.260000000000002</v>
      </c>
      <c r="AB55" s="32">
        <v>14.3</v>
      </c>
      <c r="AC55" s="32">
        <v>12.89</v>
      </c>
      <c r="AD55" s="32">
        <v>22.03</v>
      </c>
      <c r="AE55" s="38">
        <v>14.96</v>
      </c>
    </row>
    <row r="56" spans="1:31" s="41" customFormat="1" x14ac:dyDescent="0.25">
      <c r="A56" s="49">
        <f t="shared" si="0"/>
        <v>46508</v>
      </c>
      <c r="B56" s="31">
        <v>28.919180000000001</v>
      </c>
      <c r="C56" s="32">
        <v>30.296959999999999</v>
      </c>
      <c r="D56" s="32">
        <v>31.24221</v>
      </c>
      <c r="E56" s="32">
        <v>35.270000000000003</v>
      </c>
      <c r="F56" s="50">
        <v>36.22</v>
      </c>
      <c r="G56" s="51">
        <v>25.708269999999999</v>
      </c>
      <c r="H56" s="32">
        <v>28.570260000000001</v>
      </c>
      <c r="I56" s="32">
        <v>29.924099999999999</v>
      </c>
      <c r="J56" s="32">
        <v>29.99</v>
      </c>
      <c r="K56" s="50">
        <v>33.979999999999997</v>
      </c>
      <c r="L56" s="51">
        <v>25.300319999999999</v>
      </c>
      <c r="M56" s="32">
        <v>28.490089999999999</v>
      </c>
      <c r="N56" s="32">
        <v>29.98443</v>
      </c>
      <c r="O56" s="32">
        <v>29.11</v>
      </c>
      <c r="P56" s="50">
        <v>33.64</v>
      </c>
      <c r="Q56" s="51">
        <v>26.07</v>
      </c>
      <c r="R56" s="32">
        <v>27.68</v>
      </c>
      <c r="S56" s="32">
        <v>28.36</v>
      </c>
      <c r="T56" s="32">
        <v>25.84</v>
      </c>
      <c r="U56" s="50">
        <v>27.5</v>
      </c>
      <c r="V56" s="51">
        <v>26.33</v>
      </c>
      <c r="W56" s="32">
        <v>27.98</v>
      </c>
      <c r="X56" s="32">
        <v>28.68</v>
      </c>
      <c r="Y56" s="32">
        <v>26.12</v>
      </c>
      <c r="Z56" s="50">
        <v>27.78</v>
      </c>
      <c r="AA56" s="51">
        <v>22.77</v>
      </c>
      <c r="AB56" s="32">
        <v>23.04</v>
      </c>
      <c r="AC56" s="32">
        <v>22.22</v>
      </c>
      <c r="AD56" s="32">
        <v>21.68</v>
      </c>
      <c r="AE56" s="38">
        <v>22.96</v>
      </c>
    </row>
    <row r="57" spans="1:31" s="41" customFormat="1" x14ac:dyDescent="0.25">
      <c r="A57" s="49">
        <f t="shared" si="0"/>
        <v>46539</v>
      </c>
      <c r="B57" s="31">
        <v>26.565259999999999</v>
      </c>
      <c r="C57" s="32">
        <v>28.21416</v>
      </c>
      <c r="D57" s="32">
        <v>29.213560000000001</v>
      </c>
      <c r="E57" s="32">
        <v>34.72</v>
      </c>
      <c r="F57" s="50">
        <v>35.42</v>
      </c>
      <c r="G57" s="51">
        <v>26.484249999999999</v>
      </c>
      <c r="H57" s="32">
        <v>29.007339999999999</v>
      </c>
      <c r="I57" s="32">
        <v>30.400279999999999</v>
      </c>
      <c r="J57" s="32">
        <v>31.32</v>
      </c>
      <c r="K57" s="50">
        <v>34.31</v>
      </c>
      <c r="L57" s="51">
        <v>26.228449999999999</v>
      </c>
      <c r="M57" s="32">
        <v>28.951779999999999</v>
      </c>
      <c r="N57" s="32">
        <v>30.466670000000001</v>
      </c>
      <c r="O57" s="32">
        <v>30.89</v>
      </c>
      <c r="P57" s="50">
        <v>33.909999999999997</v>
      </c>
      <c r="Q57" s="51">
        <v>25.95</v>
      </c>
      <c r="R57" s="32">
        <v>26.72</v>
      </c>
      <c r="S57" s="32">
        <v>27.16</v>
      </c>
      <c r="T57" s="32">
        <v>25.89</v>
      </c>
      <c r="U57" s="50">
        <v>26.67</v>
      </c>
      <c r="V57" s="51">
        <v>26.06</v>
      </c>
      <c r="W57" s="32">
        <v>26.84</v>
      </c>
      <c r="X57" s="32">
        <v>27.29</v>
      </c>
      <c r="Y57" s="32">
        <v>26.02</v>
      </c>
      <c r="Z57" s="50">
        <v>26.79</v>
      </c>
      <c r="AA57" s="51">
        <v>22.75</v>
      </c>
      <c r="AB57" s="32">
        <v>22.4</v>
      </c>
      <c r="AC57" s="32">
        <v>21.21</v>
      </c>
      <c r="AD57" s="32">
        <v>21.21</v>
      </c>
      <c r="AE57" s="38">
        <v>22.85</v>
      </c>
    </row>
    <row r="58" spans="1:31" s="41" customFormat="1" x14ac:dyDescent="0.25">
      <c r="A58" s="49">
        <f t="shared" ref="A58:A121" si="1">EDATE(A57,1)</f>
        <v>46569</v>
      </c>
      <c r="B58" s="31">
        <v>27.932230000000001</v>
      </c>
      <c r="C58" s="32">
        <v>30.02308</v>
      </c>
      <c r="D58" s="32">
        <v>31.365970000000001</v>
      </c>
      <c r="E58" s="32">
        <v>35.22</v>
      </c>
      <c r="F58" s="50">
        <v>36.6</v>
      </c>
      <c r="G58" s="51">
        <v>27.385280000000002</v>
      </c>
      <c r="H58" s="32">
        <v>29.624089999999999</v>
      </c>
      <c r="I58" s="32">
        <v>31.091159999999999</v>
      </c>
      <c r="J58" s="32">
        <v>32.78</v>
      </c>
      <c r="K58" s="50">
        <v>35.909999999999997</v>
      </c>
      <c r="L58" s="51">
        <v>27.2028</v>
      </c>
      <c r="M58" s="32">
        <v>29.663720000000001</v>
      </c>
      <c r="N58" s="32">
        <v>31.303529999999999</v>
      </c>
      <c r="O58" s="32">
        <v>32.340000000000003</v>
      </c>
      <c r="P58" s="50">
        <v>35.619999999999997</v>
      </c>
      <c r="Q58" s="51">
        <v>26.06</v>
      </c>
      <c r="R58" s="32">
        <v>26.85</v>
      </c>
      <c r="S58" s="32">
        <v>27.24</v>
      </c>
      <c r="T58" s="32">
        <v>26</v>
      </c>
      <c r="U58" s="50">
        <v>26.78</v>
      </c>
      <c r="V58" s="51">
        <v>26.2</v>
      </c>
      <c r="W58" s="32">
        <v>27.02</v>
      </c>
      <c r="X58" s="32">
        <v>27.44</v>
      </c>
      <c r="Y58" s="32">
        <v>26.16</v>
      </c>
      <c r="Z58" s="50">
        <v>26.94</v>
      </c>
      <c r="AA58" s="51">
        <v>23.01</v>
      </c>
      <c r="AB58" s="32">
        <v>23.8</v>
      </c>
      <c r="AC58" s="32">
        <v>23.58</v>
      </c>
      <c r="AD58" s="32">
        <v>21.95</v>
      </c>
      <c r="AE58" s="38">
        <v>23.94</v>
      </c>
    </row>
    <row r="59" spans="1:31" s="41" customFormat="1" x14ac:dyDescent="0.25">
      <c r="A59" s="49">
        <f t="shared" si="1"/>
        <v>46600</v>
      </c>
      <c r="B59" s="31">
        <v>26.49596</v>
      </c>
      <c r="C59" s="32">
        <v>28.43845</v>
      </c>
      <c r="D59" s="32">
        <v>29.70692</v>
      </c>
      <c r="E59" s="32">
        <v>34.08</v>
      </c>
      <c r="F59" s="50">
        <v>35.369999999999997</v>
      </c>
      <c r="G59" s="51">
        <v>26.27186</v>
      </c>
      <c r="H59" s="32">
        <v>28.401199999999999</v>
      </c>
      <c r="I59" s="32">
        <v>29.693829999999998</v>
      </c>
      <c r="J59" s="32">
        <v>31.55</v>
      </c>
      <c r="K59" s="50">
        <v>33.799999999999997</v>
      </c>
      <c r="L59" s="51">
        <v>26.001930000000002</v>
      </c>
      <c r="M59" s="32">
        <v>28.30508</v>
      </c>
      <c r="N59" s="32">
        <v>29.73321</v>
      </c>
      <c r="O59" s="32">
        <v>31.1</v>
      </c>
      <c r="P59" s="50">
        <v>33.31</v>
      </c>
      <c r="Q59" s="51">
        <v>25.38</v>
      </c>
      <c r="R59" s="32">
        <v>25.99</v>
      </c>
      <c r="S59" s="32">
        <v>26.22</v>
      </c>
      <c r="T59" s="32">
        <v>25.29</v>
      </c>
      <c r="U59" s="50">
        <v>25.9</v>
      </c>
      <c r="V59" s="51">
        <v>25.67</v>
      </c>
      <c r="W59" s="32">
        <v>26.33</v>
      </c>
      <c r="X59" s="32">
        <v>26.54</v>
      </c>
      <c r="Y59" s="32">
        <v>25.56</v>
      </c>
      <c r="Z59" s="50">
        <v>26.23</v>
      </c>
      <c r="AA59" s="51">
        <v>23.39</v>
      </c>
      <c r="AB59" s="32">
        <v>23</v>
      </c>
      <c r="AC59" s="32">
        <v>23.25</v>
      </c>
      <c r="AD59" s="32">
        <v>23.63</v>
      </c>
      <c r="AE59" s="38">
        <v>23.18</v>
      </c>
    </row>
    <row r="60" spans="1:31" s="41" customFormat="1" x14ac:dyDescent="0.25">
      <c r="A60" s="49">
        <f t="shared" si="1"/>
        <v>46631</v>
      </c>
      <c r="B60" s="31">
        <v>26.791989999999998</v>
      </c>
      <c r="C60" s="32">
        <v>27.78979</v>
      </c>
      <c r="D60" s="32">
        <v>28.66198</v>
      </c>
      <c r="E60" s="32">
        <v>34.01</v>
      </c>
      <c r="F60" s="50">
        <v>34.909999999999997</v>
      </c>
      <c r="G60" s="51">
        <v>25.870270000000001</v>
      </c>
      <c r="H60" s="32">
        <v>28.61017</v>
      </c>
      <c r="I60" s="32">
        <v>30.509340000000002</v>
      </c>
      <c r="J60" s="32">
        <v>30.86</v>
      </c>
      <c r="K60" s="50">
        <v>33.9</v>
      </c>
      <c r="L60" s="51">
        <v>25.389579999999999</v>
      </c>
      <c r="M60" s="32">
        <v>28.32114</v>
      </c>
      <c r="N60" s="32">
        <v>30.430230000000002</v>
      </c>
      <c r="O60" s="32">
        <v>30.44</v>
      </c>
      <c r="P60" s="50">
        <v>33.46</v>
      </c>
      <c r="Q60" s="51">
        <v>25.81</v>
      </c>
      <c r="R60" s="32">
        <v>28.57</v>
      </c>
      <c r="S60" s="32">
        <v>29.69</v>
      </c>
      <c r="T60" s="32">
        <v>25.51</v>
      </c>
      <c r="U60" s="50">
        <v>28.23</v>
      </c>
      <c r="V60" s="51">
        <v>25.95</v>
      </c>
      <c r="W60" s="32">
        <v>28.61</v>
      </c>
      <c r="X60" s="32">
        <v>29.73</v>
      </c>
      <c r="Y60" s="32">
        <v>25.7</v>
      </c>
      <c r="Z60" s="50">
        <v>28.27</v>
      </c>
      <c r="AA60" s="51">
        <v>23.66</v>
      </c>
      <c r="AB60" s="32">
        <v>24.76</v>
      </c>
      <c r="AC60" s="32">
        <v>24.93</v>
      </c>
      <c r="AD60" s="32">
        <v>22.87</v>
      </c>
      <c r="AE60" s="38">
        <v>24.89</v>
      </c>
    </row>
    <row r="61" spans="1:31" s="41" customFormat="1" x14ac:dyDescent="0.25">
      <c r="A61" s="49">
        <f t="shared" si="1"/>
        <v>46661</v>
      </c>
      <c r="B61" s="31">
        <v>26.15906</v>
      </c>
      <c r="C61" s="32">
        <v>25.78163</v>
      </c>
      <c r="D61" s="32">
        <v>26.064489999999999</v>
      </c>
      <c r="E61" s="32">
        <v>33.51</v>
      </c>
      <c r="F61" s="50">
        <v>33.19</v>
      </c>
      <c r="G61" s="51">
        <v>25.369340000000001</v>
      </c>
      <c r="H61" s="32">
        <v>26.000820000000001</v>
      </c>
      <c r="I61" s="32">
        <v>26.68224</v>
      </c>
      <c r="J61" s="32">
        <v>31.12</v>
      </c>
      <c r="K61" s="50">
        <v>31.01</v>
      </c>
      <c r="L61" s="51">
        <v>24.995830000000002</v>
      </c>
      <c r="M61" s="32">
        <v>25.68252</v>
      </c>
      <c r="N61" s="32">
        <v>26.56784</v>
      </c>
      <c r="O61" s="32">
        <v>30.69</v>
      </c>
      <c r="P61" s="50">
        <v>30.28</v>
      </c>
      <c r="Q61" s="51">
        <v>24.59</v>
      </c>
      <c r="R61" s="32">
        <v>24.98</v>
      </c>
      <c r="S61" s="32">
        <v>24.97</v>
      </c>
      <c r="T61" s="32">
        <v>24.26</v>
      </c>
      <c r="U61" s="50">
        <v>24.97</v>
      </c>
      <c r="V61" s="51">
        <v>24.9</v>
      </c>
      <c r="W61" s="32">
        <v>25.37</v>
      </c>
      <c r="X61" s="32">
        <v>25.44</v>
      </c>
      <c r="Y61" s="32">
        <v>24.6</v>
      </c>
      <c r="Z61" s="50">
        <v>25.36</v>
      </c>
      <c r="AA61" s="51">
        <v>19.87</v>
      </c>
      <c r="AB61" s="32">
        <v>22.4</v>
      </c>
      <c r="AC61" s="32">
        <v>21.78</v>
      </c>
      <c r="AD61" s="32">
        <v>16.510000000000002</v>
      </c>
      <c r="AE61" s="38">
        <v>22.63</v>
      </c>
    </row>
    <row r="62" spans="1:31" s="41" customFormat="1" x14ac:dyDescent="0.25">
      <c r="A62" s="49">
        <f t="shared" si="1"/>
        <v>46692</v>
      </c>
      <c r="B62" s="31">
        <v>25.229990000000001</v>
      </c>
      <c r="C62" s="32">
        <v>24.807970000000001</v>
      </c>
      <c r="D62" s="32">
        <v>25.13044</v>
      </c>
      <c r="E62" s="32">
        <v>32.01</v>
      </c>
      <c r="F62" s="50">
        <v>32.380000000000003</v>
      </c>
      <c r="G62" s="51">
        <v>26.85098</v>
      </c>
      <c r="H62" s="32">
        <v>27.448619999999998</v>
      </c>
      <c r="I62" s="32">
        <v>27.937069999999999</v>
      </c>
      <c r="J62" s="32">
        <v>31.36</v>
      </c>
      <c r="K62" s="50">
        <v>31.57</v>
      </c>
      <c r="L62" s="51">
        <v>26.616230000000002</v>
      </c>
      <c r="M62" s="32">
        <v>27.466429999999999</v>
      </c>
      <c r="N62" s="32">
        <v>28.05283</v>
      </c>
      <c r="O62" s="32">
        <v>30.73</v>
      </c>
      <c r="P62" s="50">
        <v>31.25</v>
      </c>
      <c r="Q62" s="51">
        <v>26.36</v>
      </c>
      <c r="R62" s="32">
        <v>26.04</v>
      </c>
      <c r="S62" s="32">
        <v>26.01</v>
      </c>
      <c r="T62" s="32">
        <v>26.48</v>
      </c>
      <c r="U62" s="50">
        <v>26.1</v>
      </c>
      <c r="V62" s="51">
        <v>26.4</v>
      </c>
      <c r="W62" s="32">
        <v>26.24</v>
      </c>
      <c r="X62" s="32">
        <v>26.21</v>
      </c>
      <c r="Y62" s="32">
        <v>26.5</v>
      </c>
      <c r="Z62" s="50">
        <v>26.23</v>
      </c>
      <c r="AA62" s="51">
        <v>23.36</v>
      </c>
      <c r="AB62" s="32">
        <v>24.88</v>
      </c>
      <c r="AC62" s="32">
        <v>24.81</v>
      </c>
      <c r="AD62" s="32">
        <v>21.98</v>
      </c>
      <c r="AE62" s="38">
        <v>24.99</v>
      </c>
    </row>
    <row r="63" spans="1:31" s="41" customFormat="1" x14ac:dyDescent="0.25">
      <c r="A63" s="49">
        <f t="shared" si="1"/>
        <v>46722</v>
      </c>
      <c r="B63" s="31">
        <v>30.40157</v>
      </c>
      <c r="C63" s="32">
        <v>30.53697</v>
      </c>
      <c r="D63" s="32">
        <v>30.536619999999999</v>
      </c>
      <c r="E63" s="32">
        <v>37.020000000000003</v>
      </c>
      <c r="F63" s="50">
        <v>37.380000000000003</v>
      </c>
      <c r="G63" s="51">
        <v>30.027470000000001</v>
      </c>
      <c r="H63" s="32">
        <v>28.769210000000001</v>
      </c>
      <c r="I63" s="32">
        <v>28.975380000000001</v>
      </c>
      <c r="J63" s="32">
        <v>35.82</v>
      </c>
      <c r="K63" s="50">
        <v>33.89</v>
      </c>
      <c r="L63" s="51">
        <v>29.75151</v>
      </c>
      <c r="M63" s="32">
        <v>28.40157</v>
      </c>
      <c r="N63" s="32">
        <v>28.748180000000001</v>
      </c>
      <c r="O63" s="32">
        <v>35.4</v>
      </c>
      <c r="P63" s="50">
        <v>33.520000000000003</v>
      </c>
      <c r="Q63" s="51">
        <v>29.85</v>
      </c>
      <c r="R63" s="32">
        <v>29.41</v>
      </c>
      <c r="S63" s="32">
        <v>29.21</v>
      </c>
      <c r="T63" s="32">
        <v>29.84</v>
      </c>
      <c r="U63" s="50">
        <v>29.5</v>
      </c>
      <c r="V63" s="51">
        <v>29.73</v>
      </c>
      <c r="W63" s="32">
        <v>29.59</v>
      </c>
      <c r="X63" s="32">
        <v>29.4</v>
      </c>
      <c r="Y63" s="32">
        <v>29.55</v>
      </c>
      <c r="Z63" s="50">
        <v>29.66</v>
      </c>
      <c r="AA63" s="51">
        <v>27.83</v>
      </c>
      <c r="AB63" s="32">
        <v>26.23</v>
      </c>
      <c r="AC63" s="32">
        <v>25.22</v>
      </c>
      <c r="AD63" s="32">
        <v>27.39</v>
      </c>
      <c r="AE63" s="38">
        <v>26.64</v>
      </c>
    </row>
    <row r="64" spans="1:31" s="41" customFormat="1" x14ac:dyDescent="0.25">
      <c r="A64" s="45">
        <f t="shared" si="1"/>
        <v>46753</v>
      </c>
      <c r="B64" s="46">
        <v>35.136539999999997</v>
      </c>
      <c r="C64" s="40">
        <v>35.016939999999998</v>
      </c>
      <c r="D64" s="40">
        <v>35.199869999999997</v>
      </c>
      <c r="E64" s="40">
        <v>40.82</v>
      </c>
      <c r="F64" s="47">
        <v>40.39</v>
      </c>
      <c r="G64" s="48">
        <v>30.362960000000001</v>
      </c>
      <c r="H64" s="40">
        <v>31.196210000000001</v>
      </c>
      <c r="I64" s="40">
        <v>31.564969999999999</v>
      </c>
      <c r="J64" s="40">
        <v>34.44</v>
      </c>
      <c r="K64" s="47">
        <v>36.020000000000003</v>
      </c>
      <c r="L64" s="48">
        <v>29.10981</v>
      </c>
      <c r="M64" s="40">
        <v>30.652539999999998</v>
      </c>
      <c r="N64" s="40">
        <v>31.492509999999999</v>
      </c>
      <c r="O64" s="40">
        <v>33.4</v>
      </c>
      <c r="P64" s="47">
        <v>34.950000000000003</v>
      </c>
      <c r="Q64" s="48">
        <v>29.32</v>
      </c>
      <c r="R64" s="40">
        <v>28.96</v>
      </c>
      <c r="S64" s="40">
        <v>28.64</v>
      </c>
      <c r="T64" s="40">
        <v>29.22</v>
      </c>
      <c r="U64" s="47">
        <v>28.98</v>
      </c>
      <c r="V64" s="48">
        <v>29.18</v>
      </c>
      <c r="W64" s="40">
        <v>28.84</v>
      </c>
      <c r="X64" s="40">
        <v>28.61</v>
      </c>
      <c r="Y64" s="40">
        <v>29.15</v>
      </c>
      <c r="Z64" s="47">
        <v>28.87</v>
      </c>
      <c r="AA64" s="48">
        <v>25.98</v>
      </c>
      <c r="AB64" s="40">
        <v>24.97</v>
      </c>
      <c r="AC64" s="40">
        <v>23.62</v>
      </c>
      <c r="AD64" s="40">
        <v>24.8</v>
      </c>
      <c r="AE64" s="69">
        <v>25.17</v>
      </c>
    </row>
    <row r="65" spans="1:31" s="41" customFormat="1" x14ac:dyDescent="0.25">
      <c r="A65" s="45">
        <f t="shared" si="1"/>
        <v>46784</v>
      </c>
      <c r="B65" s="46">
        <v>31.527660000000001</v>
      </c>
      <c r="C65" s="40">
        <v>31.316970000000001</v>
      </c>
      <c r="D65" s="40">
        <v>31.334430000000001</v>
      </c>
      <c r="E65" s="40">
        <v>37.049999999999997</v>
      </c>
      <c r="F65" s="47">
        <v>37.51</v>
      </c>
      <c r="G65" s="48">
        <v>29.697050000000001</v>
      </c>
      <c r="H65" s="40">
        <v>30.436039999999998</v>
      </c>
      <c r="I65" s="40">
        <v>30.530670000000001</v>
      </c>
      <c r="J65" s="40">
        <v>35.15</v>
      </c>
      <c r="K65" s="47">
        <v>35.450000000000003</v>
      </c>
      <c r="L65" s="48">
        <v>29.006769999999999</v>
      </c>
      <c r="M65" s="40">
        <v>30.172059999999998</v>
      </c>
      <c r="N65" s="40">
        <v>30.330100000000002</v>
      </c>
      <c r="O65" s="40">
        <v>33.619999999999997</v>
      </c>
      <c r="P65" s="47">
        <v>34.9</v>
      </c>
      <c r="Q65" s="48">
        <v>28.96</v>
      </c>
      <c r="R65" s="40">
        <v>28.47</v>
      </c>
      <c r="S65" s="40">
        <v>28.21</v>
      </c>
      <c r="T65" s="40">
        <v>29.01</v>
      </c>
      <c r="U65" s="47">
        <v>28.5</v>
      </c>
      <c r="V65" s="48">
        <v>28.89</v>
      </c>
      <c r="W65" s="40">
        <v>28.4</v>
      </c>
      <c r="X65" s="40">
        <v>28.09</v>
      </c>
      <c r="Y65" s="40">
        <v>28.83</v>
      </c>
      <c r="Z65" s="47">
        <v>28.47</v>
      </c>
      <c r="AA65" s="48">
        <v>25.55</v>
      </c>
      <c r="AB65" s="40">
        <v>23.82</v>
      </c>
      <c r="AC65" s="40">
        <v>22.11</v>
      </c>
      <c r="AD65" s="40">
        <v>25.4</v>
      </c>
      <c r="AE65" s="69">
        <v>23.67</v>
      </c>
    </row>
    <row r="66" spans="1:31" s="41" customFormat="1" x14ac:dyDescent="0.25">
      <c r="A66" s="45">
        <f t="shared" si="1"/>
        <v>46813</v>
      </c>
      <c r="B66" s="46">
        <v>28.892019999999999</v>
      </c>
      <c r="C66" s="40">
        <v>28.816479999999999</v>
      </c>
      <c r="D66" s="40">
        <v>29.00665</v>
      </c>
      <c r="E66" s="40">
        <v>35.549999999999997</v>
      </c>
      <c r="F66" s="47">
        <v>35.81</v>
      </c>
      <c r="G66" s="48">
        <v>27.89415</v>
      </c>
      <c r="H66" s="40">
        <v>29.003679999999999</v>
      </c>
      <c r="I66" s="40">
        <v>29.125499999999999</v>
      </c>
      <c r="J66" s="40">
        <v>29.79</v>
      </c>
      <c r="K66" s="47">
        <v>33.33</v>
      </c>
      <c r="L66" s="48">
        <v>26.876809999999999</v>
      </c>
      <c r="M66" s="40">
        <v>28.711120000000001</v>
      </c>
      <c r="N66" s="40">
        <v>29.038260000000001</v>
      </c>
      <c r="O66" s="40">
        <v>28.54</v>
      </c>
      <c r="P66" s="47">
        <v>32.44</v>
      </c>
      <c r="Q66" s="48">
        <v>26.78</v>
      </c>
      <c r="R66" s="40">
        <v>26.12</v>
      </c>
      <c r="S66" s="40">
        <v>25.46</v>
      </c>
      <c r="T66" s="40">
        <v>26.39</v>
      </c>
      <c r="U66" s="47">
        <v>26.29</v>
      </c>
      <c r="V66" s="48">
        <v>26.89</v>
      </c>
      <c r="W66" s="40">
        <v>26.35</v>
      </c>
      <c r="X66" s="40">
        <v>25.76</v>
      </c>
      <c r="Y66" s="40">
        <v>26.48</v>
      </c>
      <c r="Z66" s="47">
        <v>26.52</v>
      </c>
      <c r="AA66" s="48">
        <v>21.19</v>
      </c>
      <c r="AB66" s="40">
        <v>22.31</v>
      </c>
      <c r="AC66" s="40">
        <v>20.69</v>
      </c>
      <c r="AD66" s="40">
        <v>18.22</v>
      </c>
      <c r="AE66" s="69">
        <v>22.87</v>
      </c>
    </row>
    <row r="67" spans="1:31" s="41" customFormat="1" x14ac:dyDescent="0.25">
      <c r="A67" s="45">
        <f t="shared" si="1"/>
        <v>46844</v>
      </c>
      <c r="B67" s="46">
        <v>27.410710000000002</v>
      </c>
      <c r="C67" s="40">
        <v>27.165780000000002</v>
      </c>
      <c r="D67" s="40">
        <v>27.273980000000002</v>
      </c>
      <c r="E67" s="40">
        <v>34.56</v>
      </c>
      <c r="F67" s="47">
        <v>34.49</v>
      </c>
      <c r="G67" s="48">
        <v>26.088999999999999</v>
      </c>
      <c r="H67" s="40">
        <v>26.843299999999999</v>
      </c>
      <c r="I67" s="40">
        <v>27.268270000000001</v>
      </c>
      <c r="J67" s="40">
        <v>31.58</v>
      </c>
      <c r="K67" s="47">
        <v>31.74</v>
      </c>
      <c r="L67" s="48">
        <v>25.795110000000001</v>
      </c>
      <c r="M67" s="40">
        <v>26.65746</v>
      </c>
      <c r="N67" s="40">
        <v>27.17399</v>
      </c>
      <c r="O67" s="40">
        <v>31.05</v>
      </c>
      <c r="P67" s="47">
        <v>31.31</v>
      </c>
      <c r="Q67" s="48">
        <v>25.2</v>
      </c>
      <c r="R67" s="40">
        <v>24.94</v>
      </c>
      <c r="S67" s="40">
        <v>24.94</v>
      </c>
      <c r="T67" s="40">
        <v>25.39</v>
      </c>
      <c r="U67" s="47">
        <v>24.96</v>
      </c>
      <c r="V67" s="48">
        <v>25.39</v>
      </c>
      <c r="W67" s="40">
        <v>25.29</v>
      </c>
      <c r="X67" s="40">
        <v>25.29</v>
      </c>
      <c r="Y67" s="40">
        <v>25.53</v>
      </c>
      <c r="Z67" s="47">
        <v>25.27</v>
      </c>
      <c r="AA67" s="48">
        <v>20.97</v>
      </c>
      <c r="AB67" s="40">
        <v>18.14</v>
      </c>
      <c r="AC67" s="40">
        <v>16.71</v>
      </c>
      <c r="AD67" s="40">
        <v>20.93</v>
      </c>
      <c r="AE67" s="69">
        <v>18.489999999999998</v>
      </c>
    </row>
    <row r="68" spans="1:31" s="41" customFormat="1" x14ac:dyDescent="0.25">
      <c r="A68" s="45">
        <f t="shared" si="1"/>
        <v>46874</v>
      </c>
      <c r="B68" s="46">
        <v>26.91892</v>
      </c>
      <c r="C68" s="40">
        <v>27.911159999999999</v>
      </c>
      <c r="D68" s="40">
        <v>28.714929999999999</v>
      </c>
      <c r="E68" s="40">
        <v>34.93</v>
      </c>
      <c r="F68" s="47">
        <v>35.96</v>
      </c>
      <c r="G68" s="48">
        <v>26.749320000000001</v>
      </c>
      <c r="H68" s="40">
        <v>29.263960000000001</v>
      </c>
      <c r="I68" s="40">
        <v>30.556760000000001</v>
      </c>
      <c r="J68" s="40">
        <v>31.85</v>
      </c>
      <c r="K68" s="47">
        <v>34.049999999999997</v>
      </c>
      <c r="L68" s="48">
        <v>26.09308</v>
      </c>
      <c r="M68" s="40">
        <v>28.9039</v>
      </c>
      <c r="N68" s="40">
        <v>30.482130000000002</v>
      </c>
      <c r="O68" s="40">
        <v>30.8</v>
      </c>
      <c r="P68" s="47">
        <v>33.53</v>
      </c>
      <c r="Q68" s="48">
        <v>27.08</v>
      </c>
      <c r="R68" s="40">
        <v>27.77</v>
      </c>
      <c r="S68" s="40">
        <v>28.12</v>
      </c>
      <c r="T68" s="40">
        <v>27.05</v>
      </c>
      <c r="U68" s="47">
        <v>27.68</v>
      </c>
      <c r="V68" s="48">
        <v>27.23</v>
      </c>
      <c r="W68" s="40">
        <v>28</v>
      </c>
      <c r="X68" s="40">
        <v>28.36</v>
      </c>
      <c r="Y68" s="40">
        <v>27.18</v>
      </c>
      <c r="Z68" s="47">
        <v>27.89</v>
      </c>
      <c r="AA68" s="48">
        <v>24.22</v>
      </c>
      <c r="AB68" s="40">
        <v>25.15</v>
      </c>
      <c r="AC68" s="40">
        <v>25.54</v>
      </c>
      <c r="AD68" s="40">
        <v>23.6</v>
      </c>
      <c r="AE68" s="69">
        <v>25.34</v>
      </c>
    </row>
    <row r="69" spans="1:31" s="41" customFormat="1" x14ac:dyDescent="0.25">
      <c r="A69" s="45">
        <f t="shared" si="1"/>
        <v>46905</v>
      </c>
      <c r="B69" s="46">
        <v>27.225460000000002</v>
      </c>
      <c r="C69" s="40">
        <v>28.232009999999999</v>
      </c>
      <c r="D69" s="40">
        <v>28.967210000000001</v>
      </c>
      <c r="E69" s="40">
        <v>35.57</v>
      </c>
      <c r="F69" s="47">
        <v>35.35</v>
      </c>
      <c r="G69" s="48">
        <v>26.68835</v>
      </c>
      <c r="H69" s="40">
        <v>28.129799999999999</v>
      </c>
      <c r="I69" s="40">
        <v>29.395050000000001</v>
      </c>
      <c r="J69" s="40">
        <v>32.47</v>
      </c>
      <c r="K69" s="47">
        <v>32.9</v>
      </c>
      <c r="L69" s="48">
        <v>26.210270000000001</v>
      </c>
      <c r="M69" s="40">
        <v>27.610320000000002</v>
      </c>
      <c r="N69" s="40">
        <v>29.111070000000002</v>
      </c>
      <c r="O69" s="40">
        <v>31.8</v>
      </c>
      <c r="P69" s="47">
        <v>32.31</v>
      </c>
      <c r="Q69" s="48">
        <v>26.32</v>
      </c>
      <c r="R69" s="40">
        <v>26.72</v>
      </c>
      <c r="S69" s="40">
        <v>27.06</v>
      </c>
      <c r="T69" s="40">
        <v>26.41</v>
      </c>
      <c r="U69" s="47">
        <v>26.68</v>
      </c>
      <c r="V69" s="48">
        <v>26.49</v>
      </c>
      <c r="W69" s="40">
        <v>26.97</v>
      </c>
      <c r="X69" s="40">
        <v>27.31</v>
      </c>
      <c r="Y69" s="40">
        <v>26.56</v>
      </c>
      <c r="Z69" s="47">
        <v>26.91</v>
      </c>
      <c r="AA69" s="48">
        <v>22.51</v>
      </c>
      <c r="AB69" s="40">
        <v>18.2</v>
      </c>
      <c r="AC69" s="40">
        <v>16.16</v>
      </c>
      <c r="AD69" s="40">
        <v>22.75</v>
      </c>
      <c r="AE69" s="69">
        <v>18.760000000000002</v>
      </c>
    </row>
    <row r="70" spans="1:31" s="41" customFormat="1" x14ac:dyDescent="0.25">
      <c r="A70" s="45">
        <f t="shared" si="1"/>
        <v>46935</v>
      </c>
      <c r="B70" s="46">
        <v>28.556650000000001</v>
      </c>
      <c r="C70" s="40">
        <v>30.681560000000001</v>
      </c>
      <c r="D70" s="40">
        <v>32.069850000000002</v>
      </c>
      <c r="E70" s="40">
        <v>36.31</v>
      </c>
      <c r="F70" s="47">
        <v>37.9</v>
      </c>
      <c r="G70" s="48">
        <v>28.343409999999999</v>
      </c>
      <c r="H70" s="40">
        <v>31.2638</v>
      </c>
      <c r="I70" s="40">
        <v>32.97363</v>
      </c>
      <c r="J70" s="40">
        <v>34.619999999999997</v>
      </c>
      <c r="K70" s="47">
        <v>37.58</v>
      </c>
      <c r="L70" s="48">
        <v>28.14603</v>
      </c>
      <c r="M70" s="40">
        <v>31.291720000000002</v>
      </c>
      <c r="N70" s="40">
        <v>33.161189999999998</v>
      </c>
      <c r="O70" s="40">
        <v>34.26</v>
      </c>
      <c r="P70" s="47">
        <v>37.090000000000003</v>
      </c>
      <c r="Q70" s="48">
        <v>26.79</v>
      </c>
      <c r="R70" s="40">
        <v>27.45</v>
      </c>
      <c r="S70" s="40">
        <v>27.87</v>
      </c>
      <c r="T70" s="40">
        <v>26.88</v>
      </c>
      <c r="U70" s="47">
        <v>27.37</v>
      </c>
      <c r="V70" s="48">
        <v>26.94</v>
      </c>
      <c r="W70" s="40">
        <v>27.6</v>
      </c>
      <c r="X70" s="40">
        <v>28</v>
      </c>
      <c r="Y70" s="40">
        <v>27.04</v>
      </c>
      <c r="Z70" s="47">
        <v>27.5</v>
      </c>
      <c r="AA70" s="48">
        <v>23.88</v>
      </c>
      <c r="AB70" s="40">
        <v>22.42</v>
      </c>
      <c r="AC70" s="40">
        <v>22.4</v>
      </c>
      <c r="AD70" s="40">
        <v>24.5</v>
      </c>
      <c r="AE70" s="69">
        <v>22.74</v>
      </c>
    </row>
    <row r="71" spans="1:31" s="41" customFormat="1" x14ac:dyDescent="0.25">
      <c r="A71" s="45">
        <f t="shared" si="1"/>
        <v>46966</v>
      </c>
      <c r="B71" s="46">
        <v>28.520119999999999</v>
      </c>
      <c r="C71" s="40">
        <v>30.42371</v>
      </c>
      <c r="D71" s="40">
        <v>31.68797</v>
      </c>
      <c r="E71" s="40">
        <v>35.83</v>
      </c>
      <c r="F71" s="47">
        <v>37.71</v>
      </c>
      <c r="G71" s="48">
        <v>27.689550000000001</v>
      </c>
      <c r="H71" s="40">
        <v>30.884119999999999</v>
      </c>
      <c r="I71" s="40">
        <v>32.443739999999998</v>
      </c>
      <c r="J71" s="40">
        <v>33.049999999999997</v>
      </c>
      <c r="K71" s="47">
        <v>36.97</v>
      </c>
      <c r="L71" s="48">
        <v>27.409330000000001</v>
      </c>
      <c r="M71" s="40">
        <v>30.866340000000001</v>
      </c>
      <c r="N71" s="40">
        <v>32.538580000000003</v>
      </c>
      <c r="O71" s="40">
        <v>32.369999999999997</v>
      </c>
      <c r="P71" s="47">
        <v>36.42</v>
      </c>
      <c r="Q71" s="48">
        <v>26.34</v>
      </c>
      <c r="R71" s="40">
        <v>26.83</v>
      </c>
      <c r="S71" s="40">
        <v>27.03</v>
      </c>
      <c r="T71" s="40">
        <v>26.21</v>
      </c>
      <c r="U71" s="47">
        <v>26.83</v>
      </c>
      <c r="V71" s="48">
        <v>26.6</v>
      </c>
      <c r="W71" s="40">
        <v>27.04</v>
      </c>
      <c r="X71" s="40">
        <v>27.26</v>
      </c>
      <c r="Y71" s="40">
        <v>26.52</v>
      </c>
      <c r="Z71" s="47">
        <v>27.03</v>
      </c>
      <c r="AA71" s="48">
        <v>24.7</v>
      </c>
      <c r="AB71" s="40">
        <v>24.11</v>
      </c>
      <c r="AC71" s="40">
        <v>23.6</v>
      </c>
      <c r="AD71" s="40">
        <v>24.19</v>
      </c>
      <c r="AE71" s="69">
        <v>24.41</v>
      </c>
    </row>
    <row r="72" spans="1:31" s="41" customFormat="1" x14ac:dyDescent="0.25">
      <c r="A72" s="45">
        <f t="shared" si="1"/>
        <v>46997</v>
      </c>
      <c r="B72" s="46">
        <v>26.516359999999999</v>
      </c>
      <c r="C72" s="40">
        <v>28.163589999999999</v>
      </c>
      <c r="D72" s="40">
        <v>29.326339999999998</v>
      </c>
      <c r="E72" s="40">
        <v>33.979999999999997</v>
      </c>
      <c r="F72" s="47">
        <v>35.83</v>
      </c>
      <c r="G72" s="48">
        <v>26.806239999999999</v>
      </c>
      <c r="H72" s="40">
        <v>29.413519999999998</v>
      </c>
      <c r="I72" s="40">
        <v>30.808479999999999</v>
      </c>
      <c r="J72" s="40">
        <v>31.17</v>
      </c>
      <c r="K72" s="47">
        <v>35.31</v>
      </c>
      <c r="L72" s="48">
        <v>26.17389</v>
      </c>
      <c r="M72" s="40">
        <v>29.439250000000001</v>
      </c>
      <c r="N72" s="40">
        <v>30.969370000000001</v>
      </c>
      <c r="O72" s="40">
        <v>30.28</v>
      </c>
      <c r="P72" s="47">
        <v>35.07</v>
      </c>
      <c r="Q72" s="48">
        <v>26.71</v>
      </c>
      <c r="R72" s="40">
        <v>28.14</v>
      </c>
      <c r="S72" s="40">
        <v>28.91</v>
      </c>
      <c r="T72" s="40">
        <v>26.67</v>
      </c>
      <c r="U72" s="47">
        <v>27.99</v>
      </c>
      <c r="V72" s="48">
        <v>26.89</v>
      </c>
      <c r="W72" s="40">
        <v>28.32</v>
      </c>
      <c r="X72" s="40">
        <v>29.08</v>
      </c>
      <c r="Y72" s="40">
        <v>26.86</v>
      </c>
      <c r="Z72" s="47">
        <v>28.16</v>
      </c>
      <c r="AA72" s="48">
        <v>24.75</v>
      </c>
      <c r="AB72" s="40">
        <v>23.32</v>
      </c>
      <c r="AC72" s="40">
        <v>22.71</v>
      </c>
      <c r="AD72" s="40">
        <v>25.34</v>
      </c>
      <c r="AE72" s="69">
        <v>23.26</v>
      </c>
    </row>
    <row r="73" spans="1:31" s="41" customFormat="1" x14ac:dyDescent="0.25">
      <c r="A73" s="45">
        <f t="shared" si="1"/>
        <v>47027</v>
      </c>
      <c r="B73" s="46">
        <v>27.75667</v>
      </c>
      <c r="C73" s="40">
        <v>27.706980000000001</v>
      </c>
      <c r="D73" s="40">
        <v>27.920159999999999</v>
      </c>
      <c r="E73" s="40">
        <v>34.74</v>
      </c>
      <c r="F73" s="47">
        <v>34.85</v>
      </c>
      <c r="G73" s="48">
        <v>26.217870000000001</v>
      </c>
      <c r="H73" s="40">
        <v>27.227039999999999</v>
      </c>
      <c r="I73" s="40">
        <v>27.776700000000002</v>
      </c>
      <c r="J73" s="40">
        <v>32.29</v>
      </c>
      <c r="K73" s="47">
        <v>32.200000000000003</v>
      </c>
      <c r="L73" s="48">
        <v>25.756340000000002</v>
      </c>
      <c r="M73" s="40">
        <v>27.211590000000001</v>
      </c>
      <c r="N73" s="40">
        <v>27.81127</v>
      </c>
      <c r="O73" s="40">
        <v>31.48</v>
      </c>
      <c r="P73" s="47">
        <v>31.72</v>
      </c>
      <c r="Q73" s="48">
        <v>25.17</v>
      </c>
      <c r="R73" s="40">
        <v>23.21</v>
      </c>
      <c r="S73" s="40">
        <v>22.66</v>
      </c>
      <c r="T73" s="40">
        <v>25.49</v>
      </c>
      <c r="U73" s="47">
        <v>23.57</v>
      </c>
      <c r="V73" s="48">
        <v>25.46</v>
      </c>
      <c r="W73" s="40">
        <v>23.54</v>
      </c>
      <c r="X73" s="40">
        <v>22.99</v>
      </c>
      <c r="Y73" s="40">
        <v>25.8</v>
      </c>
      <c r="Z73" s="47">
        <v>23.87</v>
      </c>
      <c r="AA73" s="48">
        <v>21.46</v>
      </c>
      <c r="AB73" s="40">
        <v>17.809999999999999</v>
      </c>
      <c r="AC73" s="40">
        <v>17.03</v>
      </c>
      <c r="AD73" s="40">
        <v>22.03</v>
      </c>
      <c r="AE73" s="69">
        <v>18.64</v>
      </c>
    </row>
    <row r="74" spans="1:31" s="41" customFormat="1" x14ac:dyDescent="0.25">
      <c r="A74" s="45">
        <f t="shared" si="1"/>
        <v>47058</v>
      </c>
      <c r="B74" s="46">
        <v>29.652729999999998</v>
      </c>
      <c r="C74" s="40">
        <v>29.54909</v>
      </c>
      <c r="D74" s="40">
        <v>29.93666</v>
      </c>
      <c r="E74" s="40">
        <v>35.659999999999997</v>
      </c>
      <c r="F74" s="47">
        <v>35.64</v>
      </c>
      <c r="G74" s="48">
        <v>28.257439999999999</v>
      </c>
      <c r="H74" s="40">
        <v>28.926310000000001</v>
      </c>
      <c r="I74" s="40">
        <v>29.22786</v>
      </c>
      <c r="J74" s="40">
        <v>32.869999999999997</v>
      </c>
      <c r="K74" s="47">
        <v>33.770000000000003</v>
      </c>
      <c r="L74" s="48">
        <v>27.826750000000001</v>
      </c>
      <c r="M74" s="40">
        <v>28.6568</v>
      </c>
      <c r="N74" s="40">
        <v>29.110399999999998</v>
      </c>
      <c r="O74" s="40">
        <v>32.21</v>
      </c>
      <c r="P74" s="47">
        <v>32.9</v>
      </c>
      <c r="Q74" s="48">
        <v>27.16</v>
      </c>
      <c r="R74" s="40">
        <v>27.1</v>
      </c>
      <c r="S74" s="40">
        <v>26.9</v>
      </c>
      <c r="T74" s="40">
        <v>27.02</v>
      </c>
      <c r="U74" s="47">
        <v>27.1</v>
      </c>
      <c r="V74" s="48">
        <v>27.22</v>
      </c>
      <c r="W74" s="40">
        <v>27.1</v>
      </c>
      <c r="X74" s="40">
        <v>26.95</v>
      </c>
      <c r="Y74" s="40">
        <v>27.15</v>
      </c>
      <c r="Z74" s="47">
        <v>27.11</v>
      </c>
      <c r="AA74" s="48">
        <v>24.28</v>
      </c>
      <c r="AB74" s="40">
        <v>25.09</v>
      </c>
      <c r="AC74" s="40">
        <v>24.43</v>
      </c>
      <c r="AD74" s="40">
        <v>22.88</v>
      </c>
      <c r="AE74" s="69">
        <v>25.27</v>
      </c>
    </row>
    <row r="75" spans="1:31" s="41" customFormat="1" x14ac:dyDescent="0.25">
      <c r="A75" s="45">
        <f t="shared" si="1"/>
        <v>47088</v>
      </c>
      <c r="B75" s="46">
        <v>31.42315</v>
      </c>
      <c r="C75" s="40">
        <v>31.533950000000001</v>
      </c>
      <c r="D75" s="40">
        <v>31.635400000000001</v>
      </c>
      <c r="E75" s="40">
        <v>38.21</v>
      </c>
      <c r="F75" s="47">
        <v>38.81</v>
      </c>
      <c r="G75" s="48">
        <v>31.493970000000001</v>
      </c>
      <c r="H75" s="40">
        <v>32.197319999999998</v>
      </c>
      <c r="I75" s="40">
        <v>32.43515</v>
      </c>
      <c r="J75" s="40">
        <v>36.61</v>
      </c>
      <c r="K75" s="47">
        <v>37.82</v>
      </c>
      <c r="L75" s="48">
        <v>31.046309999999998</v>
      </c>
      <c r="M75" s="40">
        <v>32.158859999999997</v>
      </c>
      <c r="N75" s="40">
        <v>32.490600000000001</v>
      </c>
      <c r="O75" s="40">
        <v>35.94</v>
      </c>
      <c r="P75" s="47">
        <v>37.24</v>
      </c>
      <c r="Q75" s="48">
        <v>30.62</v>
      </c>
      <c r="R75" s="40">
        <v>30.1</v>
      </c>
      <c r="S75" s="40">
        <v>29.66</v>
      </c>
      <c r="T75" s="40">
        <v>30.53</v>
      </c>
      <c r="U75" s="47">
        <v>30.11</v>
      </c>
      <c r="V75" s="48">
        <v>30.52</v>
      </c>
      <c r="W75" s="40">
        <v>29.91</v>
      </c>
      <c r="X75" s="40">
        <v>29.49</v>
      </c>
      <c r="Y75" s="40">
        <v>30.47</v>
      </c>
      <c r="Z75" s="47">
        <v>29.94</v>
      </c>
      <c r="AA75" s="48">
        <v>28.58</v>
      </c>
      <c r="AB75" s="40">
        <v>25.58</v>
      </c>
      <c r="AC75" s="40">
        <v>24.54</v>
      </c>
      <c r="AD75" s="40">
        <v>29.26</v>
      </c>
      <c r="AE75" s="69">
        <v>25.89</v>
      </c>
    </row>
    <row r="76" spans="1:31" s="41" customFormat="1" x14ac:dyDescent="0.25">
      <c r="A76" s="49">
        <f t="shared" si="1"/>
        <v>47119</v>
      </c>
      <c r="B76" s="31">
        <v>32.816009999999999</v>
      </c>
      <c r="C76" s="32">
        <v>34.042119999999997</v>
      </c>
      <c r="D76" s="32">
        <v>34.066420000000001</v>
      </c>
      <c r="E76" s="32">
        <v>40.42</v>
      </c>
      <c r="F76" s="50">
        <v>42.47</v>
      </c>
      <c r="G76" s="51">
        <v>31.268619999999999</v>
      </c>
      <c r="H76" s="32">
        <v>32.80059</v>
      </c>
      <c r="I76" s="32">
        <v>33.488610000000001</v>
      </c>
      <c r="J76" s="32">
        <v>35.619999999999997</v>
      </c>
      <c r="K76" s="50">
        <v>38.24</v>
      </c>
      <c r="L76" s="51">
        <v>29.74417</v>
      </c>
      <c r="M76" s="32">
        <v>32.589359999999999</v>
      </c>
      <c r="N76" s="32">
        <v>33.509720000000002</v>
      </c>
      <c r="O76" s="32">
        <v>33.32</v>
      </c>
      <c r="P76" s="50">
        <v>37.14</v>
      </c>
      <c r="Q76" s="51">
        <v>30.01</v>
      </c>
      <c r="R76" s="32">
        <v>29.82</v>
      </c>
      <c r="S76" s="32">
        <v>29.65</v>
      </c>
      <c r="T76" s="32">
        <v>29.82</v>
      </c>
      <c r="U76" s="50">
        <v>29.93</v>
      </c>
      <c r="V76" s="51">
        <v>29.84</v>
      </c>
      <c r="W76" s="32">
        <v>29.72</v>
      </c>
      <c r="X76" s="32">
        <v>29.55</v>
      </c>
      <c r="Y76" s="32">
        <v>29.64</v>
      </c>
      <c r="Z76" s="50">
        <v>29.8</v>
      </c>
      <c r="AA76" s="51">
        <v>26.91</v>
      </c>
      <c r="AB76" s="32">
        <v>28.42</v>
      </c>
      <c r="AC76" s="32">
        <v>28.63</v>
      </c>
      <c r="AD76" s="32">
        <v>25.86</v>
      </c>
      <c r="AE76" s="38">
        <v>28.54</v>
      </c>
    </row>
    <row r="77" spans="1:31" s="41" customFormat="1" x14ac:dyDescent="0.25">
      <c r="A77" s="49">
        <f t="shared" si="1"/>
        <v>47150</v>
      </c>
      <c r="B77" s="31">
        <v>32.079799999999999</v>
      </c>
      <c r="C77" s="32">
        <v>32.118969999999997</v>
      </c>
      <c r="D77" s="32">
        <v>32.156840000000003</v>
      </c>
      <c r="E77" s="32">
        <v>39.86</v>
      </c>
      <c r="F77" s="50">
        <v>39.79</v>
      </c>
      <c r="G77" s="51">
        <v>30.614280000000001</v>
      </c>
      <c r="H77" s="32">
        <v>30.627739999999999</v>
      </c>
      <c r="I77" s="32">
        <v>30.901579999999999</v>
      </c>
      <c r="J77" s="32">
        <v>36.729999999999997</v>
      </c>
      <c r="K77" s="50">
        <v>37.35</v>
      </c>
      <c r="L77" s="51">
        <v>30.053000000000001</v>
      </c>
      <c r="M77" s="32">
        <v>29.929559999999999</v>
      </c>
      <c r="N77" s="32">
        <v>30.35211</v>
      </c>
      <c r="O77" s="32">
        <v>36.24</v>
      </c>
      <c r="P77" s="50">
        <v>36</v>
      </c>
      <c r="Q77" s="51">
        <v>28.76</v>
      </c>
      <c r="R77" s="32">
        <v>27.83</v>
      </c>
      <c r="S77" s="32">
        <v>27.33</v>
      </c>
      <c r="T77" s="32">
        <v>28.79</v>
      </c>
      <c r="U77" s="50">
        <v>27.92</v>
      </c>
      <c r="V77" s="51">
        <v>28.8</v>
      </c>
      <c r="W77" s="32">
        <v>27.9</v>
      </c>
      <c r="X77" s="32">
        <v>27.31</v>
      </c>
      <c r="Y77" s="32">
        <v>28.74</v>
      </c>
      <c r="Z77" s="50">
        <v>27.98</v>
      </c>
      <c r="AA77" s="51">
        <v>25.84</v>
      </c>
      <c r="AB77" s="32">
        <v>22.15</v>
      </c>
      <c r="AC77" s="32">
        <v>21.28</v>
      </c>
      <c r="AD77" s="32">
        <v>26.48</v>
      </c>
      <c r="AE77" s="38">
        <v>22.88</v>
      </c>
    </row>
    <row r="78" spans="1:31" s="41" customFormat="1" x14ac:dyDescent="0.25">
      <c r="A78" s="49">
        <f t="shared" si="1"/>
        <v>47178</v>
      </c>
      <c r="B78" s="31">
        <v>30.860399999999998</v>
      </c>
      <c r="C78" s="32">
        <v>30.14012</v>
      </c>
      <c r="D78" s="32">
        <v>30.147539999999999</v>
      </c>
      <c r="E78" s="32">
        <v>37.15</v>
      </c>
      <c r="F78" s="50">
        <v>36.78</v>
      </c>
      <c r="G78" s="51">
        <v>27.930129999999998</v>
      </c>
      <c r="H78" s="32">
        <v>28.069790000000001</v>
      </c>
      <c r="I78" s="32">
        <v>28.292860000000001</v>
      </c>
      <c r="J78" s="32">
        <v>32.36</v>
      </c>
      <c r="K78" s="50">
        <v>32.22</v>
      </c>
      <c r="L78" s="51">
        <v>26.886600000000001</v>
      </c>
      <c r="M78" s="32">
        <v>26.985530000000001</v>
      </c>
      <c r="N78" s="32">
        <v>27.432860000000002</v>
      </c>
      <c r="O78" s="32">
        <v>31.14</v>
      </c>
      <c r="P78" s="50">
        <v>31.12</v>
      </c>
      <c r="Q78" s="51">
        <v>27.55</v>
      </c>
      <c r="R78" s="32">
        <v>26.47</v>
      </c>
      <c r="S78" s="32">
        <v>26.03</v>
      </c>
      <c r="T78" s="32">
        <v>27.58</v>
      </c>
      <c r="U78" s="50">
        <v>26.65</v>
      </c>
      <c r="V78" s="51">
        <v>27.56</v>
      </c>
      <c r="W78" s="32">
        <v>26.66</v>
      </c>
      <c r="X78" s="32">
        <v>26.21</v>
      </c>
      <c r="Y78" s="32">
        <v>27.52</v>
      </c>
      <c r="Z78" s="50">
        <v>26.81</v>
      </c>
      <c r="AA78" s="51">
        <v>22.18</v>
      </c>
      <c r="AB78" s="32">
        <v>23.15</v>
      </c>
      <c r="AC78" s="32">
        <v>23.44</v>
      </c>
      <c r="AD78" s="32">
        <v>21.27</v>
      </c>
      <c r="AE78" s="38">
        <v>23.42</v>
      </c>
    </row>
    <row r="79" spans="1:31" s="41" customFormat="1" x14ac:dyDescent="0.25">
      <c r="A79" s="49">
        <f t="shared" si="1"/>
        <v>47209</v>
      </c>
      <c r="B79" s="31">
        <v>26.465920000000001</v>
      </c>
      <c r="C79" s="32">
        <v>26.02009</v>
      </c>
      <c r="D79" s="32">
        <v>26.129010000000001</v>
      </c>
      <c r="E79" s="32">
        <v>34.72</v>
      </c>
      <c r="F79" s="50">
        <v>34.79</v>
      </c>
      <c r="G79" s="51">
        <v>26.278169999999999</v>
      </c>
      <c r="H79" s="32">
        <v>27.07039</v>
      </c>
      <c r="I79" s="32">
        <v>27.433070000000001</v>
      </c>
      <c r="J79" s="32">
        <v>31.37</v>
      </c>
      <c r="K79" s="50">
        <v>33.090000000000003</v>
      </c>
      <c r="L79" s="51">
        <v>25.881979999999999</v>
      </c>
      <c r="M79" s="32">
        <v>26.8447</v>
      </c>
      <c r="N79" s="32">
        <v>27.254380000000001</v>
      </c>
      <c r="O79" s="32">
        <v>30.76</v>
      </c>
      <c r="P79" s="50">
        <v>32.64</v>
      </c>
      <c r="Q79" s="51">
        <v>25.83</v>
      </c>
      <c r="R79" s="32">
        <v>25.55</v>
      </c>
      <c r="S79" s="32">
        <v>25.5</v>
      </c>
      <c r="T79" s="32">
        <v>25.82</v>
      </c>
      <c r="U79" s="50">
        <v>25.65</v>
      </c>
      <c r="V79" s="51">
        <v>26.06</v>
      </c>
      <c r="W79" s="32">
        <v>25.88</v>
      </c>
      <c r="X79" s="32">
        <v>25.85</v>
      </c>
      <c r="Y79" s="32">
        <v>26.02</v>
      </c>
      <c r="Z79" s="50">
        <v>25.96</v>
      </c>
      <c r="AA79" s="51">
        <v>21.49</v>
      </c>
      <c r="AB79" s="32">
        <v>18.489999999999998</v>
      </c>
      <c r="AC79" s="32">
        <v>16.690000000000001</v>
      </c>
      <c r="AD79" s="32">
        <v>20.59</v>
      </c>
      <c r="AE79" s="38">
        <v>19.23</v>
      </c>
    </row>
    <row r="80" spans="1:31" s="41" customFormat="1" x14ac:dyDescent="0.25">
      <c r="A80" s="49">
        <f t="shared" si="1"/>
        <v>47239</v>
      </c>
      <c r="B80" s="31">
        <v>29.392399999999999</v>
      </c>
      <c r="C80" s="32">
        <v>30.207170000000001</v>
      </c>
      <c r="D80" s="32">
        <v>30.89855</v>
      </c>
      <c r="E80" s="32">
        <v>38.08</v>
      </c>
      <c r="F80" s="50">
        <v>38.6</v>
      </c>
      <c r="G80" s="51">
        <v>27.25272</v>
      </c>
      <c r="H80" s="32">
        <v>28.192450000000001</v>
      </c>
      <c r="I80" s="32">
        <v>29.098310000000001</v>
      </c>
      <c r="J80" s="32">
        <v>34.43</v>
      </c>
      <c r="K80" s="50">
        <v>34.270000000000003</v>
      </c>
      <c r="L80" s="51">
        <v>26.291229999999999</v>
      </c>
      <c r="M80" s="32">
        <v>27.4741</v>
      </c>
      <c r="N80" s="32">
        <v>28.840229999999998</v>
      </c>
      <c r="O80" s="32">
        <v>33.53</v>
      </c>
      <c r="P80" s="50">
        <v>33.61</v>
      </c>
      <c r="Q80" s="51">
        <v>27.76</v>
      </c>
      <c r="R80" s="32">
        <v>27.85</v>
      </c>
      <c r="S80" s="32">
        <v>28.11</v>
      </c>
      <c r="T80" s="32">
        <v>27.96</v>
      </c>
      <c r="U80" s="50">
        <v>27.81</v>
      </c>
      <c r="V80" s="51">
        <v>27.92</v>
      </c>
      <c r="W80" s="32">
        <v>28.14</v>
      </c>
      <c r="X80" s="32">
        <v>28.46</v>
      </c>
      <c r="Y80" s="32">
        <v>28.12</v>
      </c>
      <c r="Z80" s="50">
        <v>28.08</v>
      </c>
      <c r="AA80" s="51">
        <v>25.13</v>
      </c>
      <c r="AB80" s="32">
        <v>24.51</v>
      </c>
      <c r="AC80" s="32">
        <v>24.65</v>
      </c>
      <c r="AD80" s="32">
        <v>25.21</v>
      </c>
      <c r="AE80" s="38">
        <v>24.8</v>
      </c>
    </row>
    <row r="81" spans="1:31" s="41" customFormat="1" x14ac:dyDescent="0.25">
      <c r="A81" s="49">
        <f t="shared" si="1"/>
        <v>47270</v>
      </c>
      <c r="B81" s="31">
        <v>29.437270000000002</v>
      </c>
      <c r="C81" s="32">
        <v>30.441520000000001</v>
      </c>
      <c r="D81" s="32">
        <v>31.34873</v>
      </c>
      <c r="E81" s="32">
        <v>38.6</v>
      </c>
      <c r="F81" s="50">
        <v>38.85</v>
      </c>
      <c r="G81" s="51">
        <v>28.049440000000001</v>
      </c>
      <c r="H81" s="32">
        <v>30.946570000000001</v>
      </c>
      <c r="I81" s="32">
        <v>32.473260000000003</v>
      </c>
      <c r="J81" s="32">
        <v>35.26</v>
      </c>
      <c r="K81" s="50">
        <v>37.450000000000003</v>
      </c>
      <c r="L81" s="51">
        <v>27.479379999999999</v>
      </c>
      <c r="M81" s="32">
        <v>30.79176</v>
      </c>
      <c r="N81" s="32">
        <v>32.415469999999999</v>
      </c>
      <c r="O81" s="32">
        <v>34.659999999999997</v>
      </c>
      <c r="P81" s="50">
        <v>37.04</v>
      </c>
      <c r="Q81" s="51">
        <v>27.11</v>
      </c>
      <c r="R81" s="32">
        <v>28.04</v>
      </c>
      <c r="S81" s="32">
        <v>28.5</v>
      </c>
      <c r="T81" s="32">
        <v>27.17</v>
      </c>
      <c r="U81" s="50">
        <v>27.88</v>
      </c>
      <c r="V81" s="51">
        <v>27.23</v>
      </c>
      <c r="W81" s="32">
        <v>28.08</v>
      </c>
      <c r="X81" s="32">
        <v>28.53</v>
      </c>
      <c r="Y81" s="32">
        <v>27.27</v>
      </c>
      <c r="Z81" s="50">
        <v>27.96</v>
      </c>
      <c r="AA81" s="51">
        <v>24.34</v>
      </c>
      <c r="AB81" s="32">
        <v>21.52</v>
      </c>
      <c r="AC81" s="32">
        <v>21.44</v>
      </c>
      <c r="AD81" s="32">
        <v>25.93</v>
      </c>
      <c r="AE81" s="38">
        <v>21.82</v>
      </c>
    </row>
    <row r="82" spans="1:31" s="41" customFormat="1" x14ac:dyDescent="0.25">
      <c r="A82" s="49">
        <f t="shared" si="1"/>
        <v>47300</v>
      </c>
      <c r="B82" s="31">
        <v>29.021699999999999</v>
      </c>
      <c r="C82" s="32">
        <v>30.951080000000001</v>
      </c>
      <c r="D82" s="32">
        <v>32.218960000000003</v>
      </c>
      <c r="E82" s="32">
        <v>38.659999999999997</v>
      </c>
      <c r="F82" s="50">
        <v>40.340000000000003</v>
      </c>
      <c r="G82" s="51">
        <v>29.133130000000001</v>
      </c>
      <c r="H82" s="32">
        <v>32.334829999999997</v>
      </c>
      <c r="I82" s="32">
        <v>34.15325</v>
      </c>
      <c r="J82" s="32">
        <v>37.08</v>
      </c>
      <c r="K82" s="50">
        <v>40.299999999999997</v>
      </c>
      <c r="L82" s="51">
        <v>28.882190000000001</v>
      </c>
      <c r="M82" s="32">
        <v>32.396439999999998</v>
      </c>
      <c r="N82" s="32">
        <v>34.348109999999998</v>
      </c>
      <c r="O82" s="32">
        <v>36.700000000000003</v>
      </c>
      <c r="P82" s="50">
        <v>39.97</v>
      </c>
      <c r="Q82" s="51">
        <v>27.68</v>
      </c>
      <c r="R82" s="32">
        <v>28.22</v>
      </c>
      <c r="S82" s="32">
        <v>28.64</v>
      </c>
      <c r="T82" s="32">
        <v>27.85</v>
      </c>
      <c r="U82" s="50">
        <v>28.13</v>
      </c>
      <c r="V82" s="51">
        <v>27.75</v>
      </c>
      <c r="W82" s="32">
        <v>28.3</v>
      </c>
      <c r="X82" s="32">
        <v>28.72</v>
      </c>
      <c r="Y82" s="32">
        <v>27.94</v>
      </c>
      <c r="Z82" s="50">
        <v>28.2</v>
      </c>
      <c r="AA82" s="51">
        <v>25.67</v>
      </c>
      <c r="AB82" s="32">
        <v>24.89</v>
      </c>
      <c r="AC82" s="32">
        <v>25.53</v>
      </c>
      <c r="AD82" s="32">
        <v>26.84</v>
      </c>
      <c r="AE82" s="38">
        <v>24.96</v>
      </c>
    </row>
    <row r="83" spans="1:31" s="41" customFormat="1" x14ac:dyDescent="0.25">
      <c r="A83" s="49">
        <f t="shared" si="1"/>
        <v>47331</v>
      </c>
      <c r="B83" s="31">
        <v>28.283629999999999</v>
      </c>
      <c r="C83" s="32">
        <v>30.25525</v>
      </c>
      <c r="D83" s="32">
        <v>31.632259999999999</v>
      </c>
      <c r="E83" s="32">
        <v>36.97</v>
      </c>
      <c r="F83" s="50">
        <v>39.11</v>
      </c>
      <c r="G83" s="51">
        <v>27.937889999999999</v>
      </c>
      <c r="H83" s="32">
        <v>30.798120000000001</v>
      </c>
      <c r="I83" s="32">
        <v>32.308799999999998</v>
      </c>
      <c r="J83" s="32">
        <v>34.57</v>
      </c>
      <c r="K83" s="50">
        <v>38</v>
      </c>
      <c r="L83" s="51">
        <v>27.55226</v>
      </c>
      <c r="M83" s="32">
        <v>30.66958</v>
      </c>
      <c r="N83" s="32">
        <v>32.327249999999999</v>
      </c>
      <c r="O83" s="32">
        <v>33.85</v>
      </c>
      <c r="P83" s="50">
        <v>37.67</v>
      </c>
      <c r="Q83" s="51">
        <v>26.8</v>
      </c>
      <c r="R83" s="32">
        <v>26.99</v>
      </c>
      <c r="S83" s="32">
        <v>27.12</v>
      </c>
      <c r="T83" s="32">
        <v>26.78</v>
      </c>
      <c r="U83" s="50">
        <v>26.99</v>
      </c>
      <c r="V83" s="51">
        <v>27.09</v>
      </c>
      <c r="W83" s="32">
        <v>27.2</v>
      </c>
      <c r="X83" s="32">
        <v>27.32</v>
      </c>
      <c r="Y83" s="32">
        <v>27.11</v>
      </c>
      <c r="Z83" s="50">
        <v>27.21</v>
      </c>
      <c r="AA83" s="51">
        <v>25.18</v>
      </c>
      <c r="AB83" s="32">
        <v>24.31</v>
      </c>
      <c r="AC83" s="32">
        <v>23.85</v>
      </c>
      <c r="AD83" s="32">
        <v>24.89</v>
      </c>
      <c r="AE83" s="38">
        <v>24.62</v>
      </c>
    </row>
    <row r="84" spans="1:31" s="41" customFormat="1" x14ac:dyDescent="0.25">
      <c r="A84" s="49">
        <f t="shared" si="1"/>
        <v>47362</v>
      </c>
      <c r="B84" s="31">
        <v>28.376449999999998</v>
      </c>
      <c r="C84" s="32">
        <v>29.6769</v>
      </c>
      <c r="D84" s="32">
        <v>30.700410000000002</v>
      </c>
      <c r="E84" s="32">
        <v>36.85</v>
      </c>
      <c r="F84" s="50">
        <v>38.28</v>
      </c>
      <c r="G84" s="51">
        <v>27.097190000000001</v>
      </c>
      <c r="H84" s="32">
        <v>29.366510000000002</v>
      </c>
      <c r="I84" s="32">
        <v>30.687709999999999</v>
      </c>
      <c r="J84" s="32">
        <v>33.159999999999997</v>
      </c>
      <c r="K84" s="50">
        <v>36.54</v>
      </c>
      <c r="L84" s="51">
        <v>26.24858</v>
      </c>
      <c r="M84" s="32">
        <v>29.189830000000001</v>
      </c>
      <c r="N84" s="32">
        <v>30.664750000000002</v>
      </c>
      <c r="O84" s="32">
        <v>32.44</v>
      </c>
      <c r="P84" s="50">
        <v>36.340000000000003</v>
      </c>
      <c r="Q84" s="51">
        <v>27.24</v>
      </c>
      <c r="R84" s="32">
        <v>28.36</v>
      </c>
      <c r="S84" s="32">
        <v>29.03</v>
      </c>
      <c r="T84" s="32">
        <v>27.42</v>
      </c>
      <c r="U84" s="50">
        <v>28.21</v>
      </c>
      <c r="V84" s="51">
        <v>27.44</v>
      </c>
      <c r="W84" s="32">
        <v>28.62</v>
      </c>
      <c r="X84" s="32">
        <v>29.28</v>
      </c>
      <c r="Y84" s="32">
        <v>27.55</v>
      </c>
      <c r="Z84" s="50">
        <v>28.47</v>
      </c>
      <c r="AA84" s="51">
        <v>25.36</v>
      </c>
      <c r="AB84" s="32">
        <v>23.17</v>
      </c>
      <c r="AC84" s="32">
        <v>22.63</v>
      </c>
      <c r="AD84" s="32">
        <v>26.21</v>
      </c>
      <c r="AE84" s="38">
        <v>23.36</v>
      </c>
    </row>
    <row r="85" spans="1:31" s="41" customFormat="1" x14ac:dyDescent="0.25">
      <c r="A85" s="49">
        <f t="shared" si="1"/>
        <v>47392</v>
      </c>
      <c r="B85" s="31">
        <v>27.171510000000001</v>
      </c>
      <c r="C85" s="32">
        <v>26.996020000000001</v>
      </c>
      <c r="D85" s="32">
        <v>27.12116</v>
      </c>
      <c r="E85" s="32">
        <v>35.22</v>
      </c>
      <c r="F85" s="50">
        <v>35.43</v>
      </c>
      <c r="G85" s="51">
        <v>26.495750000000001</v>
      </c>
      <c r="H85" s="32">
        <v>27.104839999999999</v>
      </c>
      <c r="I85" s="32">
        <v>27.375820000000001</v>
      </c>
      <c r="J85" s="32">
        <v>32.54</v>
      </c>
      <c r="K85" s="50">
        <v>33.26</v>
      </c>
      <c r="L85" s="51">
        <v>25.855969999999999</v>
      </c>
      <c r="M85" s="32">
        <v>27.007200000000001</v>
      </c>
      <c r="N85" s="32">
        <v>27.30988</v>
      </c>
      <c r="O85" s="32">
        <v>31.25</v>
      </c>
      <c r="P85" s="50">
        <v>33.04</v>
      </c>
      <c r="Q85" s="51">
        <v>25.86</v>
      </c>
      <c r="R85" s="32">
        <v>24.66</v>
      </c>
      <c r="S85" s="32">
        <v>24.22</v>
      </c>
      <c r="T85" s="32">
        <v>26.17</v>
      </c>
      <c r="U85" s="50">
        <v>24.75</v>
      </c>
      <c r="V85" s="51">
        <v>26.1</v>
      </c>
      <c r="W85" s="32">
        <v>24.95</v>
      </c>
      <c r="X85" s="32">
        <v>24.52</v>
      </c>
      <c r="Y85" s="32">
        <v>26.39</v>
      </c>
      <c r="Z85" s="50">
        <v>25.04</v>
      </c>
      <c r="AA85" s="51">
        <v>22.59</v>
      </c>
      <c r="AB85" s="32">
        <v>19.78</v>
      </c>
      <c r="AC85" s="32">
        <v>18.690000000000001</v>
      </c>
      <c r="AD85" s="32">
        <v>23.58</v>
      </c>
      <c r="AE85" s="38">
        <v>19.8</v>
      </c>
    </row>
    <row r="86" spans="1:31" s="41" customFormat="1" x14ac:dyDescent="0.25">
      <c r="A86" s="49">
        <f t="shared" si="1"/>
        <v>47423</v>
      </c>
      <c r="B86" s="31">
        <v>30.659849999999999</v>
      </c>
      <c r="C86" s="32">
        <v>30.276900000000001</v>
      </c>
      <c r="D86" s="32">
        <v>30.617740000000001</v>
      </c>
      <c r="E86" s="32">
        <v>37.700000000000003</v>
      </c>
      <c r="F86" s="50">
        <v>37.299999999999997</v>
      </c>
      <c r="G86" s="51">
        <v>28.955629999999999</v>
      </c>
      <c r="H86" s="32">
        <v>29.134399999999999</v>
      </c>
      <c r="I86" s="32">
        <v>29.326699999999999</v>
      </c>
      <c r="J86" s="32">
        <v>34.67</v>
      </c>
      <c r="K86" s="50">
        <v>35.119999999999997</v>
      </c>
      <c r="L86" s="51">
        <v>28.37622</v>
      </c>
      <c r="M86" s="32">
        <v>28.707930000000001</v>
      </c>
      <c r="N86" s="32">
        <v>29.09178</v>
      </c>
      <c r="O86" s="32">
        <v>34.18</v>
      </c>
      <c r="P86" s="50">
        <v>34.479999999999997</v>
      </c>
      <c r="Q86" s="51">
        <v>27.81</v>
      </c>
      <c r="R86" s="32">
        <v>27.41</v>
      </c>
      <c r="S86" s="32">
        <v>27.1</v>
      </c>
      <c r="T86" s="32">
        <v>27.66</v>
      </c>
      <c r="U86" s="50">
        <v>27.5</v>
      </c>
      <c r="V86" s="51">
        <v>27.76</v>
      </c>
      <c r="W86" s="32">
        <v>27.54</v>
      </c>
      <c r="X86" s="32">
        <v>27.3</v>
      </c>
      <c r="Y86" s="32">
        <v>27.59</v>
      </c>
      <c r="Z86" s="50">
        <v>27.6</v>
      </c>
      <c r="AA86" s="51">
        <v>24.95</v>
      </c>
      <c r="AB86" s="32">
        <v>24.12</v>
      </c>
      <c r="AC86" s="32">
        <v>23.54</v>
      </c>
      <c r="AD86" s="32">
        <v>24.44</v>
      </c>
      <c r="AE86" s="38">
        <v>24.46</v>
      </c>
    </row>
    <row r="87" spans="1:31" s="41" customFormat="1" x14ac:dyDescent="0.25">
      <c r="A87" s="49">
        <f t="shared" si="1"/>
        <v>47453</v>
      </c>
      <c r="B87" s="31">
        <v>31.676739999999999</v>
      </c>
      <c r="C87" s="32">
        <v>31.853999999999999</v>
      </c>
      <c r="D87" s="32">
        <v>31.95119</v>
      </c>
      <c r="E87" s="32">
        <v>39.6</v>
      </c>
      <c r="F87" s="50">
        <v>40.81</v>
      </c>
      <c r="G87" s="51">
        <v>32.054130000000001</v>
      </c>
      <c r="H87" s="32">
        <v>32.665289999999999</v>
      </c>
      <c r="I87" s="32">
        <v>32.717140000000001</v>
      </c>
      <c r="J87" s="32">
        <v>37.24</v>
      </c>
      <c r="K87" s="50">
        <v>39.56</v>
      </c>
      <c r="L87" s="51">
        <v>31.37433</v>
      </c>
      <c r="M87" s="32">
        <v>32.480789999999999</v>
      </c>
      <c r="N87" s="32">
        <v>32.601869999999998</v>
      </c>
      <c r="O87" s="32">
        <v>36.340000000000003</v>
      </c>
      <c r="P87" s="50">
        <v>39.130000000000003</v>
      </c>
      <c r="Q87" s="51">
        <v>31.41</v>
      </c>
      <c r="R87" s="32">
        <v>30.89</v>
      </c>
      <c r="S87" s="32">
        <v>30.61</v>
      </c>
      <c r="T87" s="32">
        <v>31.39</v>
      </c>
      <c r="U87" s="50">
        <v>30.96</v>
      </c>
      <c r="V87" s="51">
        <v>31.32</v>
      </c>
      <c r="W87" s="32">
        <v>30.75</v>
      </c>
      <c r="X87" s="32">
        <v>30.47</v>
      </c>
      <c r="Y87" s="32">
        <v>31.41</v>
      </c>
      <c r="Z87" s="50">
        <v>30.79</v>
      </c>
      <c r="AA87" s="51">
        <v>29.61</v>
      </c>
      <c r="AB87" s="32">
        <v>29</v>
      </c>
      <c r="AC87" s="32">
        <v>28.17</v>
      </c>
      <c r="AD87" s="32">
        <v>30.27</v>
      </c>
      <c r="AE87" s="38">
        <v>28.47</v>
      </c>
    </row>
    <row r="88" spans="1:31" s="41" customFormat="1" x14ac:dyDescent="0.25">
      <c r="A88" s="45">
        <f t="shared" si="1"/>
        <v>47484</v>
      </c>
      <c r="B88" s="46">
        <v>39.500839999999997</v>
      </c>
      <c r="C88" s="40">
        <v>40.524090000000001</v>
      </c>
      <c r="D88" s="40">
        <v>40.307160000000003</v>
      </c>
      <c r="E88" s="40">
        <v>46.24</v>
      </c>
      <c r="F88" s="47">
        <v>48.31</v>
      </c>
      <c r="G88" s="48">
        <v>32.91019</v>
      </c>
      <c r="H88" s="40">
        <v>34.26896</v>
      </c>
      <c r="I88" s="40">
        <v>34.724989999999998</v>
      </c>
      <c r="J88" s="40">
        <v>37.979999999999997</v>
      </c>
      <c r="K88" s="47">
        <v>39.840000000000003</v>
      </c>
      <c r="L88" s="48">
        <v>30.92559</v>
      </c>
      <c r="M88" s="40">
        <v>33.473880000000001</v>
      </c>
      <c r="N88" s="40">
        <v>34.52169</v>
      </c>
      <c r="O88" s="40">
        <v>35.4</v>
      </c>
      <c r="P88" s="47">
        <v>38.880000000000003</v>
      </c>
      <c r="Q88" s="48">
        <v>31.51</v>
      </c>
      <c r="R88" s="40">
        <v>29.94</v>
      </c>
      <c r="S88" s="40">
        <v>29.21</v>
      </c>
      <c r="T88" s="40">
        <v>31.52</v>
      </c>
      <c r="U88" s="47">
        <v>30.19</v>
      </c>
      <c r="V88" s="48">
        <v>31.23</v>
      </c>
      <c r="W88" s="40">
        <v>29.76</v>
      </c>
      <c r="X88" s="40">
        <v>29.04</v>
      </c>
      <c r="Y88" s="40">
        <v>31.16</v>
      </c>
      <c r="Z88" s="47">
        <v>30.02</v>
      </c>
      <c r="AA88" s="48">
        <v>28.46</v>
      </c>
      <c r="AB88" s="40">
        <v>25.66</v>
      </c>
      <c r="AC88" s="40">
        <v>25.68</v>
      </c>
      <c r="AD88" s="40">
        <v>29.85</v>
      </c>
      <c r="AE88" s="69">
        <v>25.93</v>
      </c>
    </row>
    <row r="89" spans="1:31" s="41" customFormat="1" x14ac:dyDescent="0.25">
      <c r="A89" s="45">
        <f t="shared" si="1"/>
        <v>47515</v>
      </c>
      <c r="B89" s="46">
        <v>30.82376</v>
      </c>
      <c r="C89" s="40">
        <v>30.912990000000001</v>
      </c>
      <c r="D89" s="40">
        <v>30.982589999999998</v>
      </c>
      <c r="E89" s="40">
        <v>39.01</v>
      </c>
      <c r="F89" s="47">
        <v>39.270000000000003</v>
      </c>
      <c r="G89" s="48">
        <v>31.542059999999999</v>
      </c>
      <c r="H89" s="40">
        <v>31.659510000000001</v>
      </c>
      <c r="I89" s="40">
        <v>31.792010000000001</v>
      </c>
      <c r="J89" s="40">
        <v>37.83</v>
      </c>
      <c r="K89" s="47">
        <v>37.97</v>
      </c>
      <c r="L89" s="48">
        <v>30.64508</v>
      </c>
      <c r="M89" s="40">
        <v>30.597549999999998</v>
      </c>
      <c r="N89" s="40">
        <v>30.89198</v>
      </c>
      <c r="O89" s="40">
        <v>37.33</v>
      </c>
      <c r="P89" s="47">
        <v>36.340000000000003</v>
      </c>
      <c r="Q89" s="48">
        <v>30.19</v>
      </c>
      <c r="R89" s="40">
        <v>29.77</v>
      </c>
      <c r="S89" s="40">
        <v>29.46</v>
      </c>
      <c r="T89" s="40">
        <v>30.17</v>
      </c>
      <c r="U89" s="47">
        <v>29.78</v>
      </c>
      <c r="V89" s="48">
        <v>30.08</v>
      </c>
      <c r="W89" s="40">
        <v>29.69</v>
      </c>
      <c r="X89" s="40">
        <v>29.29</v>
      </c>
      <c r="Y89" s="40">
        <v>29.95</v>
      </c>
      <c r="Z89" s="47">
        <v>29.7</v>
      </c>
      <c r="AA89" s="48">
        <v>27.63</v>
      </c>
      <c r="AB89" s="40">
        <v>26.5</v>
      </c>
      <c r="AC89" s="40">
        <v>25.11</v>
      </c>
      <c r="AD89" s="40">
        <v>28.28</v>
      </c>
      <c r="AE89" s="69">
        <v>25.82</v>
      </c>
    </row>
    <row r="90" spans="1:31" s="41" customFormat="1" x14ac:dyDescent="0.25">
      <c r="A90" s="45">
        <f t="shared" si="1"/>
        <v>47543</v>
      </c>
      <c r="B90" s="46">
        <v>31.909559999999999</v>
      </c>
      <c r="C90" s="40">
        <v>31.35904</v>
      </c>
      <c r="D90" s="40">
        <v>31.439440000000001</v>
      </c>
      <c r="E90" s="40">
        <v>39.21</v>
      </c>
      <c r="F90" s="47">
        <v>38.39</v>
      </c>
      <c r="G90" s="48">
        <v>29.230149999999998</v>
      </c>
      <c r="H90" s="40">
        <v>28.409780000000001</v>
      </c>
      <c r="I90" s="40">
        <v>28.630299999999998</v>
      </c>
      <c r="J90" s="40">
        <v>35.24</v>
      </c>
      <c r="K90" s="47">
        <v>32.53</v>
      </c>
      <c r="L90" s="48">
        <v>27.82443</v>
      </c>
      <c r="M90" s="40">
        <v>26.960650000000001</v>
      </c>
      <c r="N90" s="40">
        <v>27.37238</v>
      </c>
      <c r="O90" s="40">
        <v>33.85</v>
      </c>
      <c r="P90" s="47">
        <v>30.68</v>
      </c>
      <c r="Q90" s="48">
        <v>29.12</v>
      </c>
      <c r="R90" s="40">
        <v>26.8</v>
      </c>
      <c r="S90" s="40">
        <v>25.91</v>
      </c>
      <c r="T90" s="40">
        <v>29.37</v>
      </c>
      <c r="U90" s="47">
        <v>27.13</v>
      </c>
      <c r="V90" s="48">
        <v>28.97</v>
      </c>
      <c r="W90" s="40">
        <v>26.8</v>
      </c>
      <c r="X90" s="40">
        <v>25.9</v>
      </c>
      <c r="Y90" s="40">
        <v>29.13</v>
      </c>
      <c r="Z90" s="47">
        <v>27.1</v>
      </c>
      <c r="AA90" s="48">
        <v>23.66</v>
      </c>
      <c r="AB90" s="40">
        <v>22.53</v>
      </c>
      <c r="AC90" s="40">
        <v>22.95</v>
      </c>
      <c r="AD90" s="40">
        <v>24.58</v>
      </c>
      <c r="AE90" s="69">
        <v>22.8</v>
      </c>
    </row>
    <row r="91" spans="1:31" s="41" customFormat="1" x14ac:dyDescent="0.25">
      <c r="A91" s="45">
        <f t="shared" si="1"/>
        <v>47574</v>
      </c>
      <c r="B91" s="46">
        <v>28.3751</v>
      </c>
      <c r="C91" s="40">
        <v>27.83934</v>
      </c>
      <c r="D91" s="40">
        <v>27.98715</v>
      </c>
      <c r="E91" s="40">
        <v>36.78</v>
      </c>
      <c r="F91" s="47">
        <v>36.53</v>
      </c>
      <c r="G91" s="48">
        <v>27.593820000000001</v>
      </c>
      <c r="H91" s="40">
        <v>29.05716</v>
      </c>
      <c r="I91" s="40">
        <v>29.423680000000001</v>
      </c>
      <c r="J91" s="40">
        <v>33.25</v>
      </c>
      <c r="K91" s="47">
        <v>35.31</v>
      </c>
      <c r="L91" s="48">
        <v>27.09524</v>
      </c>
      <c r="M91" s="40">
        <v>28.801780000000001</v>
      </c>
      <c r="N91" s="40">
        <v>29.212579999999999</v>
      </c>
      <c r="O91" s="40">
        <v>32.380000000000003</v>
      </c>
      <c r="P91" s="47">
        <v>34.86</v>
      </c>
      <c r="Q91" s="48">
        <v>27.28</v>
      </c>
      <c r="R91" s="40">
        <v>27.7</v>
      </c>
      <c r="S91" s="40">
        <v>27.72</v>
      </c>
      <c r="T91" s="40">
        <v>27.17</v>
      </c>
      <c r="U91" s="47">
        <v>27.59</v>
      </c>
      <c r="V91" s="48">
        <v>27.34</v>
      </c>
      <c r="W91" s="40">
        <v>27.75</v>
      </c>
      <c r="X91" s="40">
        <v>27.81</v>
      </c>
      <c r="Y91" s="40">
        <v>27.26</v>
      </c>
      <c r="Z91" s="47">
        <v>27.66</v>
      </c>
      <c r="AA91" s="48">
        <v>23.13</v>
      </c>
      <c r="AB91" s="40">
        <v>24.6</v>
      </c>
      <c r="AC91" s="40">
        <v>23.95</v>
      </c>
      <c r="AD91" s="40">
        <v>21.69</v>
      </c>
      <c r="AE91" s="69">
        <v>24.45</v>
      </c>
    </row>
    <row r="92" spans="1:31" s="41" customFormat="1" x14ac:dyDescent="0.25">
      <c r="A92" s="45">
        <f t="shared" si="1"/>
        <v>47604</v>
      </c>
      <c r="B92" s="46">
        <v>29.689979999999998</v>
      </c>
      <c r="C92" s="40">
        <v>30.492830000000001</v>
      </c>
      <c r="D92" s="40">
        <v>31.317730000000001</v>
      </c>
      <c r="E92" s="40">
        <v>39.33</v>
      </c>
      <c r="F92" s="47">
        <v>38.92</v>
      </c>
      <c r="G92" s="48">
        <v>28.241230000000002</v>
      </c>
      <c r="H92" s="40">
        <v>27.876110000000001</v>
      </c>
      <c r="I92" s="40">
        <v>28.806979999999999</v>
      </c>
      <c r="J92" s="40">
        <v>36.1</v>
      </c>
      <c r="K92" s="47">
        <v>34.03</v>
      </c>
      <c r="L92" s="48">
        <v>26.89368</v>
      </c>
      <c r="M92" s="40">
        <v>27.162710000000001</v>
      </c>
      <c r="N92" s="40">
        <v>28.476310000000002</v>
      </c>
      <c r="O92" s="40">
        <v>34.85</v>
      </c>
      <c r="P92" s="47">
        <v>32.82</v>
      </c>
      <c r="Q92" s="48">
        <v>29.03</v>
      </c>
      <c r="R92" s="40">
        <v>29.15</v>
      </c>
      <c r="S92" s="40">
        <v>29.38</v>
      </c>
      <c r="T92" s="40">
        <v>29.25</v>
      </c>
      <c r="U92" s="47">
        <v>29.08</v>
      </c>
      <c r="V92" s="48">
        <v>29.06</v>
      </c>
      <c r="W92" s="40">
        <v>29.31</v>
      </c>
      <c r="X92" s="40">
        <v>29.59</v>
      </c>
      <c r="Y92" s="40">
        <v>29.25</v>
      </c>
      <c r="Z92" s="47">
        <v>29.23</v>
      </c>
      <c r="AA92" s="48">
        <v>26.71</v>
      </c>
      <c r="AB92" s="40">
        <v>24.8</v>
      </c>
      <c r="AC92" s="40">
        <v>24.8</v>
      </c>
      <c r="AD92" s="40">
        <v>27.78</v>
      </c>
      <c r="AE92" s="69">
        <v>24.92</v>
      </c>
    </row>
    <row r="93" spans="1:31" s="41" customFormat="1" x14ac:dyDescent="0.25">
      <c r="A93" s="45">
        <f t="shared" si="1"/>
        <v>47635</v>
      </c>
      <c r="B93" s="46">
        <v>30.221900000000002</v>
      </c>
      <c r="C93" s="40">
        <v>31.450749999999999</v>
      </c>
      <c r="D93" s="40">
        <v>32.375390000000003</v>
      </c>
      <c r="E93" s="40">
        <v>39.68</v>
      </c>
      <c r="F93" s="47">
        <v>40.04</v>
      </c>
      <c r="G93" s="48">
        <v>29.168559999999999</v>
      </c>
      <c r="H93" s="40">
        <v>32.160769999999999</v>
      </c>
      <c r="I93" s="40">
        <v>33.851120000000002</v>
      </c>
      <c r="J93" s="40">
        <v>36.020000000000003</v>
      </c>
      <c r="K93" s="47">
        <v>38.979999999999997</v>
      </c>
      <c r="L93" s="48">
        <v>28.503879999999999</v>
      </c>
      <c r="M93" s="40">
        <v>31.935189999999999</v>
      </c>
      <c r="N93" s="40">
        <v>33.754199999999997</v>
      </c>
      <c r="O93" s="40">
        <v>34.799999999999997</v>
      </c>
      <c r="P93" s="47">
        <v>38.57</v>
      </c>
      <c r="Q93" s="48">
        <v>28.44</v>
      </c>
      <c r="R93" s="40">
        <v>29.19</v>
      </c>
      <c r="S93" s="40">
        <v>29.55</v>
      </c>
      <c r="T93" s="40">
        <v>28.43</v>
      </c>
      <c r="U93" s="47">
        <v>29.09</v>
      </c>
      <c r="V93" s="48">
        <v>28.38</v>
      </c>
      <c r="W93" s="40">
        <v>29.16</v>
      </c>
      <c r="X93" s="40">
        <v>29.52</v>
      </c>
      <c r="Y93" s="40">
        <v>28.33</v>
      </c>
      <c r="Z93" s="47">
        <v>29.07</v>
      </c>
      <c r="AA93" s="48">
        <v>25.95</v>
      </c>
      <c r="AB93" s="40">
        <v>22.1</v>
      </c>
      <c r="AC93" s="40">
        <v>21.45</v>
      </c>
      <c r="AD93" s="40">
        <v>27.47</v>
      </c>
      <c r="AE93" s="69">
        <v>22.59</v>
      </c>
    </row>
    <row r="94" spans="1:31" s="41" customFormat="1" x14ac:dyDescent="0.25">
      <c r="A94" s="45">
        <f t="shared" si="1"/>
        <v>47665</v>
      </c>
      <c r="B94" s="46">
        <v>29.895569999999999</v>
      </c>
      <c r="C94" s="40">
        <v>31.941790000000001</v>
      </c>
      <c r="D94" s="40">
        <v>33.2226</v>
      </c>
      <c r="E94" s="40">
        <v>39.869999999999997</v>
      </c>
      <c r="F94" s="47">
        <v>41.54</v>
      </c>
      <c r="G94" s="48">
        <v>30.924299999999999</v>
      </c>
      <c r="H94" s="40">
        <v>33.903919999999999</v>
      </c>
      <c r="I94" s="40">
        <v>35.789830000000002</v>
      </c>
      <c r="J94" s="40">
        <v>38.880000000000003</v>
      </c>
      <c r="K94" s="47">
        <v>41.62</v>
      </c>
      <c r="L94" s="48">
        <v>30.609829999999999</v>
      </c>
      <c r="M94" s="40">
        <v>33.878970000000002</v>
      </c>
      <c r="N94" s="40">
        <v>35.887720000000002</v>
      </c>
      <c r="O94" s="40">
        <v>38.200000000000003</v>
      </c>
      <c r="P94" s="47">
        <v>41.24</v>
      </c>
      <c r="Q94" s="48">
        <v>28.94</v>
      </c>
      <c r="R94" s="40">
        <v>29.35</v>
      </c>
      <c r="S94" s="40">
        <v>29.74</v>
      </c>
      <c r="T94" s="40">
        <v>29.16</v>
      </c>
      <c r="U94" s="47">
        <v>29.24</v>
      </c>
      <c r="V94" s="48">
        <v>28.84</v>
      </c>
      <c r="W94" s="40">
        <v>29.16</v>
      </c>
      <c r="X94" s="40">
        <v>29.56</v>
      </c>
      <c r="Y94" s="40">
        <v>29.11</v>
      </c>
      <c r="Z94" s="47">
        <v>29.07</v>
      </c>
      <c r="AA94" s="48">
        <v>27.14</v>
      </c>
      <c r="AB94" s="40">
        <v>27.01</v>
      </c>
      <c r="AC94" s="40">
        <v>27.11</v>
      </c>
      <c r="AD94" s="40">
        <v>28</v>
      </c>
      <c r="AE94" s="69">
        <v>26.58</v>
      </c>
    </row>
    <row r="95" spans="1:31" s="41" customFormat="1" x14ac:dyDescent="0.25">
      <c r="A95" s="45">
        <f t="shared" si="1"/>
        <v>47696</v>
      </c>
      <c r="B95" s="46">
        <v>29.379429999999999</v>
      </c>
      <c r="C95" s="40">
        <v>31.21367</v>
      </c>
      <c r="D95" s="40">
        <v>32.528109999999998</v>
      </c>
      <c r="E95" s="40">
        <v>38.21</v>
      </c>
      <c r="F95" s="47">
        <v>40.18</v>
      </c>
      <c r="G95" s="48">
        <v>29.205020000000001</v>
      </c>
      <c r="H95" s="40">
        <v>32.29419</v>
      </c>
      <c r="I95" s="40">
        <v>34.018030000000003</v>
      </c>
      <c r="J95" s="40">
        <v>35.74</v>
      </c>
      <c r="K95" s="47">
        <v>39.29</v>
      </c>
      <c r="L95" s="48">
        <v>28.7057</v>
      </c>
      <c r="M95" s="40">
        <v>32.166400000000003</v>
      </c>
      <c r="N95" s="40">
        <v>34.073390000000003</v>
      </c>
      <c r="O95" s="40">
        <v>34.729999999999997</v>
      </c>
      <c r="P95" s="47">
        <v>38.869999999999997</v>
      </c>
      <c r="Q95" s="48">
        <v>28.05</v>
      </c>
      <c r="R95" s="40">
        <v>28.15</v>
      </c>
      <c r="S95" s="40">
        <v>28.34</v>
      </c>
      <c r="T95" s="40">
        <v>28.18</v>
      </c>
      <c r="U95" s="47">
        <v>28.14</v>
      </c>
      <c r="V95" s="48">
        <v>28.05</v>
      </c>
      <c r="W95" s="40">
        <v>28.11</v>
      </c>
      <c r="X95" s="40">
        <v>28.3</v>
      </c>
      <c r="Y95" s="40">
        <v>28.19</v>
      </c>
      <c r="Z95" s="47">
        <v>28.11</v>
      </c>
      <c r="AA95" s="48">
        <v>26.5</v>
      </c>
      <c r="AB95" s="40">
        <v>25.79</v>
      </c>
      <c r="AC95" s="40">
        <v>25.35</v>
      </c>
      <c r="AD95" s="40">
        <v>26.3</v>
      </c>
      <c r="AE95" s="69">
        <v>25.95</v>
      </c>
    </row>
    <row r="96" spans="1:31" s="41" customFormat="1" x14ac:dyDescent="0.25">
      <c r="A96" s="45">
        <f t="shared" si="1"/>
        <v>47727</v>
      </c>
      <c r="B96" s="46">
        <v>29.091850000000001</v>
      </c>
      <c r="C96" s="40">
        <v>30.01482</v>
      </c>
      <c r="D96" s="40">
        <v>30.832360000000001</v>
      </c>
      <c r="E96" s="40">
        <v>37.76</v>
      </c>
      <c r="F96" s="47">
        <v>38.56</v>
      </c>
      <c r="G96" s="48">
        <v>28.31803</v>
      </c>
      <c r="H96" s="40">
        <v>30.525600000000001</v>
      </c>
      <c r="I96" s="40">
        <v>31.78923</v>
      </c>
      <c r="J96" s="40">
        <v>34.54</v>
      </c>
      <c r="K96" s="47">
        <v>37.19</v>
      </c>
      <c r="L96" s="48">
        <v>27.081569999999999</v>
      </c>
      <c r="M96" s="40">
        <v>29.76886</v>
      </c>
      <c r="N96" s="40">
        <v>31.53941</v>
      </c>
      <c r="O96" s="40">
        <v>33.76</v>
      </c>
      <c r="P96" s="47">
        <v>36.61</v>
      </c>
      <c r="Q96" s="48">
        <v>28.37</v>
      </c>
      <c r="R96" s="40">
        <v>29.89</v>
      </c>
      <c r="S96" s="40">
        <v>30.75</v>
      </c>
      <c r="T96" s="40">
        <v>28.52</v>
      </c>
      <c r="U96" s="47">
        <v>29.64</v>
      </c>
      <c r="V96" s="48">
        <v>28.38</v>
      </c>
      <c r="W96" s="40">
        <v>29.96</v>
      </c>
      <c r="X96" s="40">
        <v>30.86</v>
      </c>
      <c r="Y96" s="40">
        <v>28.53</v>
      </c>
      <c r="Z96" s="47">
        <v>29.71</v>
      </c>
      <c r="AA96" s="48">
        <v>26.49</v>
      </c>
      <c r="AB96" s="40">
        <v>26.02</v>
      </c>
      <c r="AC96" s="40">
        <v>26.33</v>
      </c>
      <c r="AD96" s="40">
        <v>27.45</v>
      </c>
      <c r="AE96" s="69">
        <v>25.91</v>
      </c>
    </row>
    <row r="97" spans="1:31" s="41" customFormat="1" x14ac:dyDescent="0.25">
      <c r="A97" s="45">
        <f t="shared" si="1"/>
        <v>47757</v>
      </c>
      <c r="B97" s="46">
        <v>28.106680000000001</v>
      </c>
      <c r="C97" s="40">
        <v>27.66103</v>
      </c>
      <c r="D97" s="40">
        <v>27.773949999999999</v>
      </c>
      <c r="E97" s="40">
        <v>36.53</v>
      </c>
      <c r="F97" s="47">
        <v>36.53</v>
      </c>
      <c r="G97" s="48">
        <v>27.67679</v>
      </c>
      <c r="H97" s="40">
        <v>28.517060000000001</v>
      </c>
      <c r="I97" s="40">
        <v>28.899319999999999</v>
      </c>
      <c r="J97" s="40">
        <v>33.96</v>
      </c>
      <c r="K97" s="47">
        <v>34.9</v>
      </c>
      <c r="L97" s="48">
        <v>26.931429999999999</v>
      </c>
      <c r="M97" s="40">
        <v>28.260770000000001</v>
      </c>
      <c r="N97" s="40">
        <v>28.799510000000001</v>
      </c>
      <c r="O97" s="40">
        <v>32.82</v>
      </c>
      <c r="P97" s="47">
        <v>34.39</v>
      </c>
      <c r="Q97" s="48">
        <v>27.33</v>
      </c>
      <c r="R97" s="40">
        <v>26.79</v>
      </c>
      <c r="S97" s="40">
        <v>26.49</v>
      </c>
      <c r="T97" s="40">
        <v>27.43</v>
      </c>
      <c r="U97" s="47">
        <v>26.79</v>
      </c>
      <c r="V97" s="48">
        <v>27.35</v>
      </c>
      <c r="W97" s="40">
        <v>26.93</v>
      </c>
      <c r="X97" s="40">
        <v>26.67</v>
      </c>
      <c r="Y97" s="40">
        <v>27.38</v>
      </c>
      <c r="Z97" s="47">
        <v>26.95</v>
      </c>
      <c r="AA97" s="48">
        <v>23.98</v>
      </c>
      <c r="AB97" s="40">
        <v>20.07</v>
      </c>
      <c r="AC97" s="40">
        <v>18.68</v>
      </c>
      <c r="AD97" s="40">
        <v>24.55</v>
      </c>
      <c r="AE97" s="69">
        <v>20.56</v>
      </c>
    </row>
    <row r="98" spans="1:31" s="41" customFormat="1" x14ac:dyDescent="0.25">
      <c r="A98" s="45">
        <f t="shared" si="1"/>
        <v>47788</v>
      </c>
      <c r="B98" s="46">
        <v>31.878830000000001</v>
      </c>
      <c r="C98" s="40">
        <v>31.540690000000001</v>
      </c>
      <c r="D98" s="40">
        <v>31.8645</v>
      </c>
      <c r="E98" s="40">
        <v>39.49</v>
      </c>
      <c r="F98" s="47">
        <v>39.11</v>
      </c>
      <c r="G98" s="48">
        <v>30.800989999999999</v>
      </c>
      <c r="H98" s="40">
        <v>30.766829999999999</v>
      </c>
      <c r="I98" s="40">
        <v>31.065529999999999</v>
      </c>
      <c r="J98" s="40">
        <v>37.04</v>
      </c>
      <c r="K98" s="47">
        <v>37.299999999999997</v>
      </c>
      <c r="L98" s="48">
        <v>30.037669999999999</v>
      </c>
      <c r="M98" s="40">
        <v>30.242429999999999</v>
      </c>
      <c r="N98" s="40">
        <v>30.749359999999999</v>
      </c>
      <c r="O98" s="40">
        <v>36.119999999999997</v>
      </c>
      <c r="P98" s="47">
        <v>36.61</v>
      </c>
      <c r="Q98" s="48">
        <v>29.26</v>
      </c>
      <c r="R98" s="40">
        <v>28.5</v>
      </c>
      <c r="S98" s="40">
        <v>28.19</v>
      </c>
      <c r="T98" s="40">
        <v>29.23</v>
      </c>
      <c r="U98" s="47">
        <v>28.66</v>
      </c>
      <c r="V98" s="48">
        <v>28.87</v>
      </c>
      <c r="W98" s="40">
        <v>28.38</v>
      </c>
      <c r="X98" s="40">
        <v>28.13</v>
      </c>
      <c r="Y98" s="40">
        <v>28.77</v>
      </c>
      <c r="Z98" s="47">
        <v>28.5</v>
      </c>
      <c r="AA98" s="48">
        <v>26.67</v>
      </c>
      <c r="AB98" s="40">
        <v>24.21</v>
      </c>
      <c r="AC98" s="40">
        <v>24.55</v>
      </c>
      <c r="AD98" s="40">
        <v>28.35</v>
      </c>
      <c r="AE98" s="69">
        <v>24.55</v>
      </c>
    </row>
    <row r="99" spans="1:31" s="41" customFormat="1" x14ac:dyDescent="0.25">
      <c r="A99" s="45">
        <f t="shared" si="1"/>
        <v>47818</v>
      </c>
      <c r="B99" s="46">
        <v>33.878509999999999</v>
      </c>
      <c r="C99" s="40">
        <v>34.154969999999999</v>
      </c>
      <c r="D99" s="40">
        <v>34.170720000000003</v>
      </c>
      <c r="E99" s="40">
        <v>42.01</v>
      </c>
      <c r="F99" s="47">
        <v>43.89</v>
      </c>
      <c r="G99" s="48">
        <v>33.981929999999998</v>
      </c>
      <c r="H99" s="40">
        <v>34.863759999999999</v>
      </c>
      <c r="I99" s="40">
        <v>34.806190000000001</v>
      </c>
      <c r="J99" s="40">
        <v>39.47</v>
      </c>
      <c r="K99" s="47">
        <v>41.52</v>
      </c>
      <c r="L99" s="48">
        <v>33.273380000000003</v>
      </c>
      <c r="M99" s="40">
        <v>34.375610000000002</v>
      </c>
      <c r="N99" s="40">
        <v>34.505360000000003</v>
      </c>
      <c r="O99" s="40">
        <v>38.67</v>
      </c>
      <c r="P99" s="47">
        <v>40.880000000000003</v>
      </c>
      <c r="Q99" s="48">
        <v>32.81</v>
      </c>
      <c r="R99" s="40">
        <v>32.229999999999997</v>
      </c>
      <c r="S99" s="40">
        <v>32.03</v>
      </c>
      <c r="T99" s="40">
        <v>32.86</v>
      </c>
      <c r="U99" s="47">
        <v>32.340000000000003</v>
      </c>
      <c r="V99" s="48">
        <v>32.61</v>
      </c>
      <c r="W99" s="40">
        <v>32.090000000000003</v>
      </c>
      <c r="X99" s="40">
        <v>31.81</v>
      </c>
      <c r="Y99" s="40">
        <v>32.57</v>
      </c>
      <c r="Z99" s="47">
        <v>32.18</v>
      </c>
      <c r="AA99" s="48">
        <v>31.13</v>
      </c>
      <c r="AB99" s="40">
        <v>30.73</v>
      </c>
      <c r="AC99" s="40">
        <v>30.23</v>
      </c>
      <c r="AD99" s="40">
        <v>30.43</v>
      </c>
      <c r="AE99" s="69">
        <v>31</v>
      </c>
    </row>
    <row r="100" spans="1:31" s="41" customFormat="1" x14ac:dyDescent="0.25">
      <c r="A100" s="49">
        <f t="shared" si="1"/>
        <v>47849</v>
      </c>
      <c r="B100" s="31">
        <v>34.572699999999998</v>
      </c>
      <c r="C100" s="32">
        <v>36.11063</v>
      </c>
      <c r="D100" s="32">
        <v>36.198889999999999</v>
      </c>
      <c r="E100" s="32">
        <v>42.9</v>
      </c>
      <c r="F100" s="50">
        <v>45.01</v>
      </c>
      <c r="G100" s="51">
        <v>33.488990000000001</v>
      </c>
      <c r="H100" s="32">
        <v>34.285089999999997</v>
      </c>
      <c r="I100" s="32">
        <v>34.671819999999997</v>
      </c>
      <c r="J100" s="32">
        <v>38.83</v>
      </c>
      <c r="K100" s="50">
        <v>39.89</v>
      </c>
      <c r="L100" s="51">
        <v>30.984870000000001</v>
      </c>
      <c r="M100" s="32">
        <v>33.195830000000001</v>
      </c>
      <c r="N100" s="32">
        <v>34.175530000000002</v>
      </c>
      <c r="O100" s="32">
        <v>35.78</v>
      </c>
      <c r="P100" s="50">
        <v>38.020000000000003</v>
      </c>
      <c r="Q100" s="51">
        <v>32.270000000000003</v>
      </c>
      <c r="R100" s="32">
        <v>30.18</v>
      </c>
      <c r="S100" s="32">
        <v>29.15</v>
      </c>
      <c r="T100" s="32">
        <v>32.36</v>
      </c>
      <c r="U100" s="50">
        <v>30.45</v>
      </c>
      <c r="V100" s="51">
        <v>32.130000000000003</v>
      </c>
      <c r="W100" s="32">
        <v>30.09</v>
      </c>
      <c r="X100" s="32">
        <v>29.05</v>
      </c>
      <c r="Y100" s="32">
        <v>32.14</v>
      </c>
      <c r="Z100" s="50">
        <v>30.38</v>
      </c>
      <c r="AA100" s="51">
        <v>29.29</v>
      </c>
      <c r="AB100" s="32">
        <v>23.95</v>
      </c>
      <c r="AC100" s="32">
        <v>22.89</v>
      </c>
      <c r="AD100" s="32">
        <v>30.93</v>
      </c>
      <c r="AE100" s="38">
        <v>24.57</v>
      </c>
    </row>
    <row r="101" spans="1:31" s="41" customFormat="1" x14ac:dyDescent="0.25">
      <c r="A101" s="49">
        <f t="shared" si="1"/>
        <v>47880</v>
      </c>
      <c r="B101" s="31">
        <v>32.130470000000003</v>
      </c>
      <c r="C101" s="32">
        <v>32.312130000000003</v>
      </c>
      <c r="D101" s="32">
        <v>32.383159999999997</v>
      </c>
      <c r="E101" s="32">
        <v>40.65</v>
      </c>
      <c r="F101" s="50">
        <v>41.49</v>
      </c>
      <c r="G101" s="51">
        <v>32.70684</v>
      </c>
      <c r="H101" s="32">
        <v>33.876800000000003</v>
      </c>
      <c r="I101" s="32">
        <v>34.00873</v>
      </c>
      <c r="J101" s="32">
        <v>38.049999999999997</v>
      </c>
      <c r="K101" s="50">
        <v>40.57</v>
      </c>
      <c r="L101" s="51">
        <v>31.501629999999999</v>
      </c>
      <c r="M101" s="32">
        <v>33.533520000000003</v>
      </c>
      <c r="N101" s="32">
        <v>33.792540000000002</v>
      </c>
      <c r="O101" s="32">
        <v>36.92</v>
      </c>
      <c r="P101" s="50">
        <v>39.46</v>
      </c>
      <c r="Q101" s="51">
        <v>30.94</v>
      </c>
      <c r="R101" s="32">
        <v>31.02</v>
      </c>
      <c r="S101" s="32">
        <v>30.67</v>
      </c>
      <c r="T101" s="32">
        <v>30.56</v>
      </c>
      <c r="U101" s="50">
        <v>31</v>
      </c>
      <c r="V101" s="51">
        <v>30.84</v>
      </c>
      <c r="W101" s="32">
        <v>30.79</v>
      </c>
      <c r="X101" s="32">
        <v>30.37</v>
      </c>
      <c r="Y101" s="32">
        <v>30.46</v>
      </c>
      <c r="Z101" s="50">
        <v>30.79</v>
      </c>
      <c r="AA101" s="51">
        <v>28.53</v>
      </c>
      <c r="AB101" s="32">
        <v>28.89</v>
      </c>
      <c r="AC101" s="32">
        <v>27.77</v>
      </c>
      <c r="AD101" s="32">
        <v>26.85</v>
      </c>
      <c r="AE101" s="38">
        <v>29.05</v>
      </c>
    </row>
    <row r="102" spans="1:31" s="41" customFormat="1" x14ac:dyDescent="0.25">
      <c r="A102" s="49">
        <f t="shared" si="1"/>
        <v>47908</v>
      </c>
      <c r="B102" s="31">
        <v>31.378769999999999</v>
      </c>
      <c r="C102" s="32">
        <v>31.217110000000002</v>
      </c>
      <c r="D102" s="32">
        <v>31.349460000000001</v>
      </c>
      <c r="E102" s="32">
        <v>39.76</v>
      </c>
      <c r="F102" s="50">
        <v>39.39</v>
      </c>
      <c r="G102" s="51">
        <v>29.88063</v>
      </c>
      <c r="H102" s="32">
        <v>28.339289999999998</v>
      </c>
      <c r="I102" s="32">
        <v>28.168500000000002</v>
      </c>
      <c r="J102" s="32">
        <v>36.99</v>
      </c>
      <c r="K102" s="50">
        <v>31.84</v>
      </c>
      <c r="L102" s="51">
        <v>27.971620000000001</v>
      </c>
      <c r="M102" s="32">
        <v>27.391919999999999</v>
      </c>
      <c r="N102" s="32">
        <v>27.616949999999999</v>
      </c>
      <c r="O102" s="32">
        <v>35.130000000000003</v>
      </c>
      <c r="P102" s="50">
        <v>30.11</v>
      </c>
      <c r="Q102" s="51">
        <v>29.84</v>
      </c>
      <c r="R102" s="32">
        <v>26.3</v>
      </c>
      <c r="S102" s="32">
        <v>24.79</v>
      </c>
      <c r="T102" s="32">
        <v>30.35</v>
      </c>
      <c r="U102" s="50">
        <v>26.7</v>
      </c>
      <c r="V102" s="51">
        <v>29.79</v>
      </c>
      <c r="W102" s="32">
        <v>26.43</v>
      </c>
      <c r="X102" s="32">
        <v>24.92</v>
      </c>
      <c r="Y102" s="32">
        <v>30.16</v>
      </c>
      <c r="Z102" s="50">
        <v>26.82</v>
      </c>
      <c r="AA102" s="51">
        <v>25.34</v>
      </c>
      <c r="AB102" s="32">
        <v>19.16</v>
      </c>
      <c r="AC102" s="32">
        <v>17.32</v>
      </c>
      <c r="AD102" s="32">
        <v>26.81</v>
      </c>
      <c r="AE102" s="38">
        <v>20.04</v>
      </c>
    </row>
    <row r="103" spans="1:31" s="41" customFormat="1" x14ac:dyDescent="0.25">
      <c r="A103" s="49">
        <f t="shared" si="1"/>
        <v>47939</v>
      </c>
      <c r="B103" s="31">
        <v>28.425160000000002</v>
      </c>
      <c r="C103" s="32">
        <v>27.935700000000001</v>
      </c>
      <c r="D103" s="32">
        <v>28.05095</v>
      </c>
      <c r="E103" s="32">
        <v>37.33</v>
      </c>
      <c r="F103" s="50">
        <v>36.68</v>
      </c>
      <c r="G103" s="51">
        <v>27.99851</v>
      </c>
      <c r="H103" s="32">
        <v>28.93552</v>
      </c>
      <c r="I103" s="32">
        <v>29.048950000000001</v>
      </c>
      <c r="J103" s="32">
        <v>33.17</v>
      </c>
      <c r="K103" s="50">
        <v>34.72</v>
      </c>
      <c r="L103" s="51">
        <v>27.27026</v>
      </c>
      <c r="M103" s="32">
        <v>28.484000000000002</v>
      </c>
      <c r="N103" s="32">
        <v>28.663900000000002</v>
      </c>
      <c r="O103" s="32">
        <v>32.06</v>
      </c>
      <c r="P103" s="50">
        <v>34.08</v>
      </c>
      <c r="Q103" s="51">
        <v>28.11</v>
      </c>
      <c r="R103" s="32">
        <v>28.42</v>
      </c>
      <c r="S103" s="32">
        <v>28.45</v>
      </c>
      <c r="T103" s="32">
        <v>27.9</v>
      </c>
      <c r="U103" s="50">
        <v>28.44</v>
      </c>
      <c r="V103" s="51">
        <v>28.13</v>
      </c>
      <c r="W103" s="32">
        <v>28.45</v>
      </c>
      <c r="X103" s="32">
        <v>28.53</v>
      </c>
      <c r="Y103" s="32">
        <v>27.97</v>
      </c>
      <c r="Z103" s="50">
        <v>28.46</v>
      </c>
      <c r="AA103" s="51">
        <v>24.06</v>
      </c>
      <c r="AB103" s="32">
        <v>23.67</v>
      </c>
      <c r="AC103" s="32">
        <v>22.74</v>
      </c>
      <c r="AD103" s="32">
        <v>23.44</v>
      </c>
      <c r="AE103" s="38">
        <v>23.71</v>
      </c>
    </row>
    <row r="104" spans="1:31" s="41" customFormat="1" x14ac:dyDescent="0.25">
      <c r="A104" s="49">
        <f t="shared" si="1"/>
        <v>47969</v>
      </c>
      <c r="B104" s="31">
        <v>30.096409999999999</v>
      </c>
      <c r="C104" s="32">
        <v>30.74644</v>
      </c>
      <c r="D104" s="32">
        <v>31.46133</v>
      </c>
      <c r="E104" s="32">
        <v>40.450000000000003</v>
      </c>
      <c r="F104" s="50">
        <v>39.69</v>
      </c>
      <c r="G104" s="51">
        <v>28.9514</v>
      </c>
      <c r="H104" s="32">
        <v>28.409389999999998</v>
      </c>
      <c r="I104" s="32">
        <v>29.382200000000001</v>
      </c>
      <c r="J104" s="32">
        <v>36.21</v>
      </c>
      <c r="K104" s="50">
        <v>35.4</v>
      </c>
      <c r="L104" s="51">
        <v>26.983250000000002</v>
      </c>
      <c r="M104" s="32">
        <v>27.24361</v>
      </c>
      <c r="N104" s="32">
        <v>28.769210000000001</v>
      </c>
      <c r="O104" s="32">
        <v>33.729999999999997</v>
      </c>
      <c r="P104" s="50">
        <v>34.03</v>
      </c>
      <c r="Q104" s="51">
        <v>29.73</v>
      </c>
      <c r="R104" s="32">
        <v>30.05</v>
      </c>
      <c r="S104" s="32">
        <v>30.29</v>
      </c>
      <c r="T104" s="32">
        <v>29.78</v>
      </c>
      <c r="U104" s="50">
        <v>30.02</v>
      </c>
      <c r="V104" s="51">
        <v>29.72</v>
      </c>
      <c r="W104" s="32">
        <v>30.08</v>
      </c>
      <c r="X104" s="32">
        <v>30.35</v>
      </c>
      <c r="Y104" s="32">
        <v>29.77</v>
      </c>
      <c r="Z104" s="50">
        <v>30.05</v>
      </c>
      <c r="AA104" s="51">
        <v>27.8</v>
      </c>
      <c r="AB104" s="32">
        <v>25.44</v>
      </c>
      <c r="AC104" s="32">
        <v>25.12</v>
      </c>
      <c r="AD104" s="32">
        <v>28.86</v>
      </c>
      <c r="AE104" s="38">
        <v>25.65</v>
      </c>
    </row>
    <row r="105" spans="1:31" s="41" customFormat="1" x14ac:dyDescent="0.25">
      <c r="A105" s="49">
        <f t="shared" si="1"/>
        <v>48000</v>
      </c>
      <c r="B105" s="31">
        <v>30.74614</v>
      </c>
      <c r="C105" s="32">
        <v>32.001620000000003</v>
      </c>
      <c r="D105" s="32">
        <v>32.892710000000001</v>
      </c>
      <c r="E105" s="32">
        <v>40.68</v>
      </c>
      <c r="F105" s="50">
        <v>40.909999999999997</v>
      </c>
      <c r="G105" s="51">
        <v>29.954830000000001</v>
      </c>
      <c r="H105" s="32">
        <v>32.998370000000001</v>
      </c>
      <c r="I105" s="32">
        <v>34.624180000000003</v>
      </c>
      <c r="J105" s="32">
        <v>36.1</v>
      </c>
      <c r="K105" s="50">
        <v>39.82</v>
      </c>
      <c r="L105" s="51">
        <v>29.193339999999999</v>
      </c>
      <c r="M105" s="32">
        <v>32.807870000000001</v>
      </c>
      <c r="N105" s="32">
        <v>34.578029999999998</v>
      </c>
      <c r="O105" s="32">
        <v>34.86</v>
      </c>
      <c r="P105" s="50">
        <v>39.26</v>
      </c>
      <c r="Q105" s="51">
        <v>29.15</v>
      </c>
      <c r="R105" s="32">
        <v>29.82</v>
      </c>
      <c r="S105" s="32">
        <v>30.09</v>
      </c>
      <c r="T105" s="32">
        <v>29.01</v>
      </c>
      <c r="U105" s="50">
        <v>29.75</v>
      </c>
      <c r="V105" s="51">
        <v>29.01</v>
      </c>
      <c r="W105" s="32">
        <v>29.7</v>
      </c>
      <c r="X105" s="32">
        <v>29.99</v>
      </c>
      <c r="Y105" s="32">
        <v>28.88</v>
      </c>
      <c r="Z105" s="50">
        <v>29.63</v>
      </c>
      <c r="AA105" s="51">
        <v>26.99</v>
      </c>
      <c r="AB105" s="32">
        <v>24.21</v>
      </c>
      <c r="AC105" s="32">
        <v>22.8</v>
      </c>
      <c r="AD105" s="32">
        <v>27.91</v>
      </c>
      <c r="AE105" s="38">
        <v>24.14</v>
      </c>
    </row>
    <row r="106" spans="1:31" s="41" customFormat="1" x14ac:dyDescent="0.25">
      <c r="A106" s="49">
        <f t="shared" si="1"/>
        <v>48030</v>
      </c>
      <c r="B106" s="31">
        <v>31.289370000000002</v>
      </c>
      <c r="C106" s="32">
        <v>33.16854</v>
      </c>
      <c r="D106" s="32">
        <v>34.549819999999997</v>
      </c>
      <c r="E106" s="32">
        <v>41.97</v>
      </c>
      <c r="F106" s="50">
        <v>43.85</v>
      </c>
      <c r="G106" s="51">
        <v>32.288960000000003</v>
      </c>
      <c r="H106" s="32">
        <v>36.325920000000004</v>
      </c>
      <c r="I106" s="32">
        <v>38.655320000000003</v>
      </c>
      <c r="J106" s="32">
        <v>40.4</v>
      </c>
      <c r="K106" s="50">
        <v>44.92</v>
      </c>
      <c r="L106" s="51">
        <v>32.053550000000001</v>
      </c>
      <c r="M106" s="32">
        <v>36.552729999999997</v>
      </c>
      <c r="N106" s="32">
        <v>39.07564</v>
      </c>
      <c r="O106" s="32">
        <v>39.5</v>
      </c>
      <c r="P106" s="50">
        <v>44.68</v>
      </c>
      <c r="Q106" s="51">
        <v>29.71</v>
      </c>
      <c r="R106" s="32">
        <v>30.3</v>
      </c>
      <c r="S106" s="32">
        <v>30.75</v>
      </c>
      <c r="T106" s="32">
        <v>29.85</v>
      </c>
      <c r="U106" s="50">
        <v>30.21</v>
      </c>
      <c r="V106" s="51">
        <v>29.49</v>
      </c>
      <c r="W106" s="32">
        <v>30.07</v>
      </c>
      <c r="X106" s="32">
        <v>30.57</v>
      </c>
      <c r="Y106" s="32">
        <v>29.7</v>
      </c>
      <c r="Z106" s="50">
        <v>29.96</v>
      </c>
      <c r="AA106" s="51">
        <v>28.46</v>
      </c>
      <c r="AB106" s="32">
        <v>28.57</v>
      </c>
      <c r="AC106" s="32">
        <v>28.71</v>
      </c>
      <c r="AD106" s="32">
        <v>28.41</v>
      </c>
      <c r="AE106" s="38">
        <v>28.63</v>
      </c>
    </row>
    <row r="107" spans="1:31" s="41" customFormat="1" x14ac:dyDescent="0.25">
      <c r="A107" s="49">
        <f t="shared" si="1"/>
        <v>48061</v>
      </c>
      <c r="B107" s="31">
        <v>30.026350000000001</v>
      </c>
      <c r="C107" s="32">
        <v>31.93488</v>
      </c>
      <c r="D107" s="32">
        <v>33.23545</v>
      </c>
      <c r="E107" s="32">
        <v>39.57</v>
      </c>
      <c r="F107" s="50">
        <v>41.26</v>
      </c>
      <c r="G107" s="51">
        <v>29.97063</v>
      </c>
      <c r="H107" s="32">
        <v>32.879570000000001</v>
      </c>
      <c r="I107" s="32">
        <v>34.42747</v>
      </c>
      <c r="J107" s="32">
        <v>37.049999999999997</v>
      </c>
      <c r="K107" s="50">
        <v>39.630000000000003</v>
      </c>
      <c r="L107" s="51">
        <v>29.288160000000001</v>
      </c>
      <c r="M107" s="32">
        <v>32.83278</v>
      </c>
      <c r="N107" s="32">
        <v>34.533250000000002</v>
      </c>
      <c r="O107" s="32">
        <v>35.729999999999997</v>
      </c>
      <c r="P107" s="50">
        <v>39.18</v>
      </c>
      <c r="Q107" s="51">
        <v>28.71</v>
      </c>
      <c r="R107" s="32">
        <v>28.74</v>
      </c>
      <c r="S107" s="32">
        <v>28.9</v>
      </c>
      <c r="T107" s="32">
        <v>28.91</v>
      </c>
      <c r="U107" s="50">
        <v>28.72</v>
      </c>
      <c r="V107" s="51">
        <v>28.59</v>
      </c>
      <c r="W107" s="32">
        <v>28.56</v>
      </c>
      <c r="X107" s="32">
        <v>28.7</v>
      </c>
      <c r="Y107" s="32">
        <v>28.8</v>
      </c>
      <c r="Z107" s="50">
        <v>28.56</v>
      </c>
      <c r="AA107" s="51">
        <v>27.36</v>
      </c>
      <c r="AB107" s="32">
        <v>25.24</v>
      </c>
      <c r="AC107" s="32">
        <v>24.23</v>
      </c>
      <c r="AD107" s="32">
        <v>27.87</v>
      </c>
      <c r="AE107" s="38">
        <v>25.28</v>
      </c>
    </row>
    <row r="108" spans="1:31" s="41" customFormat="1" x14ac:dyDescent="0.25">
      <c r="A108" s="49">
        <f t="shared" si="1"/>
        <v>48092</v>
      </c>
      <c r="B108" s="31">
        <v>31.8993</v>
      </c>
      <c r="C108" s="32">
        <v>32.5411</v>
      </c>
      <c r="D108" s="32">
        <v>33.272820000000003</v>
      </c>
      <c r="E108" s="32">
        <v>40.729999999999997</v>
      </c>
      <c r="F108" s="50">
        <v>41.95</v>
      </c>
      <c r="G108" s="51">
        <v>29.913900000000002</v>
      </c>
      <c r="H108" s="32">
        <v>32.171219999999998</v>
      </c>
      <c r="I108" s="32">
        <v>33.631360000000001</v>
      </c>
      <c r="J108" s="32">
        <v>36.03</v>
      </c>
      <c r="K108" s="50">
        <v>39.770000000000003</v>
      </c>
      <c r="L108" s="51">
        <v>28.879280000000001</v>
      </c>
      <c r="M108" s="32">
        <v>31.471</v>
      </c>
      <c r="N108" s="32">
        <v>33.358989999999999</v>
      </c>
      <c r="O108" s="32">
        <v>35.28</v>
      </c>
      <c r="P108" s="50">
        <v>38.36</v>
      </c>
      <c r="Q108" s="51">
        <v>29.22</v>
      </c>
      <c r="R108" s="32">
        <v>30.79</v>
      </c>
      <c r="S108" s="32">
        <v>31.58</v>
      </c>
      <c r="T108" s="32">
        <v>29.14</v>
      </c>
      <c r="U108" s="50">
        <v>30.59</v>
      </c>
      <c r="V108" s="51">
        <v>29.17</v>
      </c>
      <c r="W108" s="32">
        <v>30.89</v>
      </c>
      <c r="X108" s="32">
        <v>31.71</v>
      </c>
      <c r="Y108" s="32">
        <v>29.06</v>
      </c>
      <c r="Z108" s="50">
        <v>30.65</v>
      </c>
      <c r="AA108" s="51">
        <v>27.6</v>
      </c>
      <c r="AB108" s="32">
        <v>28.7</v>
      </c>
      <c r="AC108" s="32">
        <v>29.22</v>
      </c>
      <c r="AD108" s="32">
        <v>27.38</v>
      </c>
      <c r="AE108" s="38">
        <v>28.63</v>
      </c>
    </row>
    <row r="109" spans="1:31" s="41" customFormat="1" x14ac:dyDescent="0.25">
      <c r="A109" s="49">
        <f t="shared" si="1"/>
        <v>48122</v>
      </c>
      <c r="B109" s="31">
        <v>28.970030000000001</v>
      </c>
      <c r="C109" s="32">
        <v>28.296340000000001</v>
      </c>
      <c r="D109" s="32">
        <v>28.392620000000001</v>
      </c>
      <c r="E109" s="32">
        <v>37.869999999999997</v>
      </c>
      <c r="F109" s="50">
        <v>37.44</v>
      </c>
      <c r="G109" s="51">
        <v>28.572310000000002</v>
      </c>
      <c r="H109" s="32">
        <v>29.16431</v>
      </c>
      <c r="I109" s="32">
        <v>29.828140000000001</v>
      </c>
      <c r="J109" s="32">
        <v>35.04</v>
      </c>
      <c r="K109" s="50">
        <v>35.65</v>
      </c>
      <c r="L109" s="51">
        <v>27.5764</v>
      </c>
      <c r="M109" s="32">
        <v>28.587969999999999</v>
      </c>
      <c r="N109" s="32">
        <v>29.61487</v>
      </c>
      <c r="O109" s="32">
        <v>34.03</v>
      </c>
      <c r="P109" s="50">
        <v>34.97</v>
      </c>
      <c r="Q109" s="51">
        <v>28.11</v>
      </c>
      <c r="R109" s="32">
        <v>27.31</v>
      </c>
      <c r="S109" s="32">
        <v>26.94</v>
      </c>
      <c r="T109" s="32">
        <v>28.02</v>
      </c>
      <c r="U109" s="50">
        <v>27.51</v>
      </c>
      <c r="V109" s="51">
        <v>28.03</v>
      </c>
      <c r="W109" s="32">
        <v>27.46</v>
      </c>
      <c r="X109" s="32">
        <v>27.12</v>
      </c>
      <c r="Y109" s="32">
        <v>27.89</v>
      </c>
      <c r="Z109" s="50">
        <v>27.61</v>
      </c>
      <c r="AA109" s="51">
        <v>25.5</v>
      </c>
      <c r="AB109" s="32">
        <v>22.76</v>
      </c>
      <c r="AC109" s="32">
        <v>21.31</v>
      </c>
      <c r="AD109" s="32">
        <v>24.92</v>
      </c>
      <c r="AE109" s="38">
        <v>23.51</v>
      </c>
    </row>
    <row r="110" spans="1:31" s="41" customFormat="1" x14ac:dyDescent="0.25">
      <c r="A110" s="49">
        <f t="shared" si="1"/>
        <v>48153</v>
      </c>
      <c r="B110" s="31">
        <v>32.563279999999999</v>
      </c>
      <c r="C110" s="32">
        <v>32.402030000000003</v>
      </c>
      <c r="D110" s="32">
        <v>32.736730000000001</v>
      </c>
      <c r="E110" s="32">
        <v>40.619999999999997</v>
      </c>
      <c r="F110" s="50">
        <v>40.53</v>
      </c>
      <c r="G110" s="51">
        <v>31.23836</v>
      </c>
      <c r="H110" s="32">
        <v>31.410879999999999</v>
      </c>
      <c r="I110" s="32">
        <v>31.83372</v>
      </c>
      <c r="J110" s="32">
        <v>38.479999999999997</v>
      </c>
      <c r="K110" s="50">
        <v>37.909999999999997</v>
      </c>
      <c r="L110" s="51">
        <v>30.43824</v>
      </c>
      <c r="M110" s="32">
        <v>30.97561</v>
      </c>
      <c r="N110" s="32">
        <v>31.518380000000001</v>
      </c>
      <c r="O110" s="32">
        <v>37.53</v>
      </c>
      <c r="P110" s="50">
        <v>36.94</v>
      </c>
      <c r="Q110" s="51">
        <v>30.14</v>
      </c>
      <c r="R110" s="32">
        <v>29.41</v>
      </c>
      <c r="S110" s="32">
        <v>29.09</v>
      </c>
      <c r="T110" s="32">
        <v>30.3</v>
      </c>
      <c r="U110" s="50">
        <v>29.44</v>
      </c>
      <c r="V110" s="51">
        <v>29.74</v>
      </c>
      <c r="W110" s="32">
        <v>29.11</v>
      </c>
      <c r="X110" s="32">
        <v>28.85</v>
      </c>
      <c r="Y110" s="32">
        <v>29.87</v>
      </c>
      <c r="Z110" s="50">
        <v>29.16</v>
      </c>
      <c r="AA110" s="51">
        <v>28.28</v>
      </c>
      <c r="AB110" s="32">
        <v>26.47</v>
      </c>
      <c r="AC110" s="32">
        <v>26.11</v>
      </c>
      <c r="AD110" s="32">
        <v>29.63</v>
      </c>
      <c r="AE110" s="38">
        <v>26.37</v>
      </c>
    </row>
    <row r="111" spans="1:31" s="41" customFormat="1" x14ac:dyDescent="0.25">
      <c r="A111" s="49">
        <f t="shared" si="1"/>
        <v>48183</v>
      </c>
      <c r="B111" s="31">
        <v>34.642539999999997</v>
      </c>
      <c r="C111" s="32">
        <v>35.024619999999999</v>
      </c>
      <c r="D111" s="32">
        <v>35.047220000000003</v>
      </c>
      <c r="E111" s="32">
        <v>43.28</v>
      </c>
      <c r="F111" s="50">
        <v>45.87</v>
      </c>
      <c r="G111" s="51">
        <v>35.157780000000002</v>
      </c>
      <c r="H111" s="32">
        <v>36.377040000000001</v>
      </c>
      <c r="I111" s="32">
        <v>36.670540000000003</v>
      </c>
      <c r="J111" s="32">
        <v>40.42</v>
      </c>
      <c r="K111" s="50">
        <v>43.17</v>
      </c>
      <c r="L111" s="51">
        <v>34.244390000000003</v>
      </c>
      <c r="M111" s="32">
        <v>35.676070000000003</v>
      </c>
      <c r="N111" s="32">
        <v>36.144489999999998</v>
      </c>
      <c r="O111" s="32">
        <v>39.43</v>
      </c>
      <c r="P111" s="50">
        <v>42.23</v>
      </c>
      <c r="Q111" s="51">
        <v>33.51</v>
      </c>
      <c r="R111" s="32">
        <v>33.36</v>
      </c>
      <c r="S111" s="32">
        <v>33.270000000000003</v>
      </c>
      <c r="T111" s="32">
        <v>33.450000000000003</v>
      </c>
      <c r="U111" s="50">
        <v>33.42</v>
      </c>
      <c r="V111" s="51">
        <v>33.56</v>
      </c>
      <c r="W111" s="32">
        <v>33.5</v>
      </c>
      <c r="X111" s="32">
        <v>33.29</v>
      </c>
      <c r="Y111" s="32">
        <v>33.340000000000003</v>
      </c>
      <c r="Z111" s="50">
        <v>33.54</v>
      </c>
      <c r="AA111" s="51">
        <v>32.07</v>
      </c>
      <c r="AB111" s="32">
        <v>32.46</v>
      </c>
      <c r="AC111" s="32">
        <v>32.299999999999997</v>
      </c>
      <c r="AD111" s="32">
        <v>31.6</v>
      </c>
      <c r="AE111" s="38">
        <v>32.5</v>
      </c>
    </row>
    <row r="112" spans="1:31" s="41" customFormat="1" x14ac:dyDescent="0.25">
      <c r="A112" s="45">
        <f t="shared" si="1"/>
        <v>48214</v>
      </c>
      <c r="B112" s="46">
        <v>36.359859999999998</v>
      </c>
      <c r="C112" s="40">
        <v>37.260570000000001</v>
      </c>
      <c r="D112" s="40">
        <v>37.203650000000003</v>
      </c>
      <c r="E112" s="40">
        <v>44.35</v>
      </c>
      <c r="F112" s="47">
        <v>45.48</v>
      </c>
      <c r="G112" s="48">
        <v>34.613549999999996</v>
      </c>
      <c r="H112" s="40">
        <v>34.584760000000003</v>
      </c>
      <c r="I112" s="40">
        <v>35.035760000000003</v>
      </c>
      <c r="J112" s="40">
        <v>39.950000000000003</v>
      </c>
      <c r="K112" s="47">
        <v>40.43</v>
      </c>
      <c r="L112" s="48">
        <v>32.123069999999998</v>
      </c>
      <c r="M112" s="40">
        <v>33.569609999999997</v>
      </c>
      <c r="N112" s="40">
        <v>34.505339999999997</v>
      </c>
      <c r="O112" s="40">
        <v>36.28</v>
      </c>
      <c r="P112" s="47">
        <v>38.71</v>
      </c>
      <c r="Q112" s="48">
        <v>33.39</v>
      </c>
      <c r="R112" s="40">
        <v>32.08</v>
      </c>
      <c r="S112" s="40">
        <v>31.6</v>
      </c>
      <c r="T112" s="40">
        <v>33.700000000000003</v>
      </c>
      <c r="U112" s="47">
        <v>32.18</v>
      </c>
      <c r="V112" s="48">
        <v>33.340000000000003</v>
      </c>
      <c r="W112" s="40">
        <v>32.020000000000003</v>
      </c>
      <c r="X112" s="40">
        <v>31.37</v>
      </c>
      <c r="Y112" s="40">
        <v>33.43</v>
      </c>
      <c r="Z112" s="47">
        <v>32.159999999999997</v>
      </c>
      <c r="AA112" s="48">
        <v>30.91</v>
      </c>
      <c r="AB112" s="40">
        <v>27.04</v>
      </c>
      <c r="AC112" s="40">
        <v>25.44</v>
      </c>
      <c r="AD112" s="40">
        <v>32.49</v>
      </c>
      <c r="AE112" s="69">
        <v>26.87</v>
      </c>
    </row>
    <row r="113" spans="1:31" s="41" customFormat="1" x14ac:dyDescent="0.25">
      <c r="A113" s="45">
        <f t="shared" si="1"/>
        <v>48245</v>
      </c>
      <c r="B113" s="46">
        <v>35.803919999999998</v>
      </c>
      <c r="C113" s="40">
        <v>35.22522</v>
      </c>
      <c r="D113" s="40">
        <v>35.01999</v>
      </c>
      <c r="E113" s="40">
        <v>43.66</v>
      </c>
      <c r="F113" s="47">
        <v>44</v>
      </c>
      <c r="G113" s="48">
        <v>34.1586</v>
      </c>
      <c r="H113" s="40">
        <v>34.803559999999997</v>
      </c>
      <c r="I113" s="40">
        <v>34.804049999999997</v>
      </c>
      <c r="J113" s="40">
        <v>39.840000000000003</v>
      </c>
      <c r="K113" s="47">
        <v>40.82</v>
      </c>
      <c r="L113" s="48">
        <v>32.458869999999997</v>
      </c>
      <c r="M113" s="40">
        <v>34.321249999999999</v>
      </c>
      <c r="N113" s="40">
        <v>34.487960000000001</v>
      </c>
      <c r="O113" s="40">
        <v>37.74</v>
      </c>
      <c r="P113" s="47">
        <v>39.97</v>
      </c>
      <c r="Q113" s="48">
        <v>32.69</v>
      </c>
      <c r="R113" s="40">
        <v>31.48</v>
      </c>
      <c r="S113" s="40">
        <v>30.73</v>
      </c>
      <c r="T113" s="40">
        <v>32.5</v>
      </c>
      <c r="U113" s="47">
        <v>31.65</v>
      </c>
      <c r="V113" s="48">
        <v>32.56</v>
      </c>
      <c r="W113" s="40">
        <v>30.94</v>
      </c>
      <c r="X113" s="40">
        <v>29.91</v>
      </c>
      <c r="Y113" s="40">
        <v>32.29</v>
      </c>
      <c r="Z113" s="47">
        <v>31.17</v>
      </c>
      <c r="AA113" s="48">
        <v>30.24</v>
      </c>
      <c r="AB113" s="40">
        <v>27.39</v>
      </c>
      <c r="AC113" s="40">
        <v>25.74</v>
      </c>
      <c r="AD113" s="40">
        <v>29.65</v>
      </c>
      <c r="AE113" s="69">
        <v>27.93</v>
      </c>
    </row>
    <row r="114" spans="1:31" s="41" customFormat="1" x14ac:dyDescent="0.25">
      <c r="A114" s="45">
        <f t="shared" si="1"/>
        <v>48274</v>
      </c>
      <c r="B114" s="46">
        <v>27.79721</v>
      </c>
      <c r="C114" s="40">
        <v>27.896740000000001</v>
      </c>
      <c r="D114" s="40">
        <v>28.068760000000001</v>
      </c>
      <c r="E114" s="40">
        <v>35.57</v>
      </c>
      <c r="F114" s="47">
        <v>36.590000000000003</v>
      </c>
      <c r="G114" s="48">
        <v>30.396470000000001</v>
      </c>
      <c r="H114" s="40">
        <v>31.230840000000001</v>
      </c>
      <c r="I114" s="40">
        <v>31.05125</v>
      </c>
      <c r="J114" s="40">
        <v>33.47</v>
      </c>
      <c r="K114" s="47">
        <v>35.15</v>
      </c>
      <c r="L114" s="48">
        <v>28.228899999999999</v>
      </c>
      <c r="M114" s="40">
        <v>30.59224</v>
      </c>
      <c r="N114" s="40">
        <v>30.77486</v>
      </c>
      <c r="O114" s="40">
        <v>30.11</v>
      </c>
      <c r="P114" s="47">
        <v>34</v>
      </c>
      <c r="Q114" s="48">
        <v>30.52</v>
      </c>
      <c r="R114" s="40">
        <v>27.45</v>
      </c>
      <c r="S114" s="40">
        <v>25.98</v>
      </c>
      <c r="T114" s="40">
        <v>30.66</v>
      </c>
      <c r="U114" s="47">
        <v>27.91</v>
      </c>
      <c r="V114" s="48">
        <v>30.53</v>
      </c>
      <c r="W114" s="40">
        <v>28.02</v>
      </c>
      <c r="X114" s="40">
        <v>26.73</v>
      </c>
      <c r="Y114" s="40">
        <v>30.58</v>
      </c>
      <c r="Z114" s="47">
        <v>28.39</v>
      </c>
      <c r="AA114" s="48">
        <v>26.42</v>
      </c>
      <c r="AB114" s="40">
        <v>19.86</v>
      </c>
      <c r="AC114" s="40">
        <v>17.829999999999998</v>
      </c>
      <c r="AD114" s="40">
        <v>27.23</v>
      </c>
      <c r="AE114" s="69">
        <v>21.12</v>
      </c>
    </row>
    <row r="115" spans="1:31" s="41" customFormat="1" x14ac:dyDescent="0.25">
      <c r="A115" s="45">
        <f t="shared" si="1"/>
        <v>48305</v>
      </c>
      <c r="B115" s="46">
        <v>29.315079999999998</v>
      </c>
      <c r="C115" s="40">
        <v>28.78942</v>
      </c>
      <c r="D115" s="40">
        <v>28.876239999999999</v>
      </c>
      <c r="E115" s="40">
        <v>38.47</v>
      </c>
      <c r="F115" s="47">
        <v>37.590000000000003</v>
      </c>
      <c r="G115" s="48">
        <v>28.901540000000001</v>
      </c>
      <c r="H115" s="40">
        <v>27.592559999999999</v>
      </c>
      <c r="I115" s="40">
        <v>27.944880000000001</v>
      </c>
      <c r="J115" s="40">
        <v>35.869999999999997</v>
      </c>
      <c r="K115" s="47">
        <v>32.18</v>
      </c>
      <c r="L115" s="48">
        <v>27.962209999999999</v>
      </c>
      <c r="M115" s="40">
        <v>27.175090000000001</v>
      </c>
      <c r="N115" s="40">
        <v>27.77205</v>
      </c>
      <c r="O115" s="40">
        <v>34.799999999999997</v>
      </c>
      <c r="P115" s="47">
        <v>31.55</v>
      </c>
      <c r="Q115" s="48">
        <v>29.14</v>
      </c>
      <c r="R115" s="40">
        <v>28.23</v>
      </c>
      <c r="S115" s="40">
        <v>27.9</v>
      </c>
      <c r="T115" s="40">
        <v>29.26</v>
      </c>
      <c r="U115" s="47">
        <v>28.37</v>
      </c>
      <c r="V115" s="48">
        <v>29.15</v>
      </c>
      <c r="W115" s="40">
        <v>28.38</v>
      </c>
      <c r="X115" s="40">
        <v>28.09</v>
      </c>
      <c r="Y115" s="40">
        <v>29.24</v>
      </c>
      <c r="Z115" s="47">
        <v>28.49</v>
      </c>
      <c r="AA115" s="48">
        <v>25.81</v>
      </c>
      <c r="AB115" s="40">
        <v>18.98</v>
      </c>
      <c r="AC115" s="40">
        <v>16.7</v>
      </c>
      <c r="AD115" s="40">
        <v>26.7</v>
      </c>
      <c r="AE115" s="69">
        <v>20.079999999999998</v>
      </c>
    </row>
    <row r="116" spans="1:31" s="41" customFormat="1" x14ac:dyDescent="0.25">
      <c r="A116" s="45">
        <f t="shared" si="1"/>
        <v>48335</v>
      </c>
      <c r="B116" s="46">
        <v>30.978010000000001</v>
      </c>
      <c r="C116" s="40">
        <v>31.88645</v>
      </c>
      <c r="D116" s="40">
        <v>32.636040000000001</v>
      </c>
      <c r="E116" s="40">
        <v>40.869999999999997</v>
      </c>
      <c r="F116" s="47">
        <v>41.58</v>
      </c>
      <c r="G116" s="48">
        <v>30.04365</v>
      </c>
      <c r="H116" s="40">
        <v>33.121119999999998</v>
      </c>
      <c r="I116" s="40">
        <v>34.527299999999997</v>
      </c>
      <c r="J116" s="40">
        <v>34.83</v>
      </c>
      <c r="K116" s="47">
        <v>39.950000000000003</v>
      </c>
      <c r="L116" s="48">
        <v>27.608730000000001</v>
      </c>
      <c r="M116" s="40">
        <v>32.478189999999998</v>
      </c>
      <c r="N116" s="40">
        <v>34.376579999999997</v>
      </c>
      <c r="O116" s="40">
        <v>31.85</v>
      </c>
      <c r="P116" s="47">
        <v>38.96</v>
      </c>
      <c r="Q116" s="48">
        <v>30.63</v>
      </c>
      <c r="R116" s="40">
        <v>31.68</v>
      </c>
      <c r="S116" s="40">
        <v>32.1</v>
      </c>
      <c r="T116" s="40">
        <v>30.41</v>
      </c>
      <c r="U116" s="47">
        <v>31.58</v>
      </c>
      <c r="V116" s="48">
        <v>30.6</v>
      </c>
      <c r="W116" s="40">
        <v>31.69</v>
      </c>
      <c r="X116" s="40">
        <v>32.1</v>
      </c>
      <c r="Y116" s="40">
        <v>30.36</v>
      </c>
      <c r="Z116" s="47">
        <v>31.57</v>
      </c>
      <c r="AA116" s="48">
        <v>29.5</v>
      </c>
      <c r="AB116" s="40">
        <v>27.78</v>
      </c>
      <c r="AC116" s="40">
        <v>26.45</v>
      </c>
      <c r="AD116" s="40">
        <v>28.68</v>
      </c>
      <c r="AE116" s="69">
        <v>28.13</v>
      </c>
    </row>
    <row r="117" spans="1:31" s="41" customFormat="1" x14ac:dyDescent="0.25">
      <c r="A117" s="45">
        <f t="shared" si="1"/>
        <v>48366</v>
      </c>
      <c r="B117" s="46">
        <v>32.219619999999999</v>
      </c>
      <c r="C117" s="40">
        <v>33.629800000000003</v>
      </c>
      <c r="D117" s="40">
        <v>34.7087</v>
      </c>
      <c r="E117" s="40">
        <v>42.37</v>
      </c>
      <c r="F117" s="47">
        <v>42.82</v>
      </c>
      <c r="G117" s="48">
        <v>31.386700000000001</v>
      </c>
      <c r="H117" s="40">
        <v>33.789679999999997</v>
      </c>
      <c r="I117" s="40">
        <v>35.246310000000001</v>
      </c>
      <c r="J117" s="40">
        <v>37.67</v>
      </c>
      <c r="K117" s="47">
        <v>40.97</v>
      </c>
      <c r="L117" s="48">
        <v>30.343150000000001</v>
      </c>
      <c r="M117" s="40">
        <v>33.41001</v>
      </c>
      <c r="N117" s="40">
        <v>35.16198</v>
      </c>
      <c r="O117" s="40">
        <v>36.6</v>
      </c>
      <c r="P117" s="47">
        <v>40.15</v>
      </c>
      <c r="Q117" s="48">
        <v>30.18</v>
      </c>
      <c r="R117" s="40">
        <v>30.7</v>
      </c>
      <c r="S117" s="40">
        <v>30.99</v>
      </c>
      <c r="T117" s="40">
        <v>30.1</v>
      </c>
      <c r="U117" s="47">
        <v>30.7</v>
      </c>
      <c r="V117" s="48">
        <v>29.92</v>
      </c>
      <c r="W117" s="40">
        <v>30.42</v>
      </c>
      <c r="X117" s="40">
        <v>30.73</v>
      </c>
      <c r="Y117" s="40">
        <v>29.9</v>
      </c>
      <c r="Z117" s="47">
        <v>30.4</v>
      </c>
      <c r="AA117" s="48">
        <v>28.79</v>
      </c>
      <c r="AB117" s="40">
        <v>27.24</v>
      </c>
      <c r="AC117" s="40">
        <v>26.33</v>
      </c>
      <c r="AD117" s="40">
        <v>28.34</v>
      </c>
      <c r="AE117" s="69">
        <v>27.67</v>
      </c>
    </row>
    <row r="118" spans="1:31" s="41" customFormat="1" x14ac:dyDescent="0.25">
      <c r="A118" s="45">
        <f t="shared" si="1"/>
        <v>48396</v>
      </c>
      <c r="B118" s="46">
        <v>32.078380000000003</v>
      </c>
      <c r="C118" s="40">
        <v>33.760480000000001</v>
      </c>
      <c r="D118" s="40">
        <v>35.170099999999998</v>
      </c>
      <c r="E118" s="40">
        <v>42.99</v>
      </c>
      <c r="F118" s="47">
        <v>43.49</v>
      </c>
      <c r="G118" s="48">
        <v>32.778750000000002</v>
      </c>
      <c r="H118" s="40">
        <v>35.27046</v>
      </c>
      <c r="I118" s="40">
        <v>37.059930000000001</v>
      </c>
      <c r="J118" s="40">
        <v>40.65</v>
      </c>
      <c r="K118" s="47">
        <v>43.42</v>
      </c>
      <c r="L118" s="48">
        <v>32.28013</v>
      </c>
      <c r="M118" s="40">
        <v>35.017800000000001</v>
      </c>
      <c r="N118" s="40">
        <v>37.002929999999999</v>
      </c>
      <c r="O118" s="40">
        <v>39.409999999999997</v>
      </c>
      <c r="P118" s="47">
        <v>42.71</v>
      </c>
      <c r="Q118" s="48">
        <v>30.61</v>
      </c>
      <c r="R118" s="40">
        <v>31.22</v>
      </c>
      <c r="S118" s="40">
        <v>31.51</v>
      </c>
      <c r="T118" s="40">
        <v>30.54</v>
      </c>
      <c r="U118" s="47">
        <v>31.17</v>
      </c>
      <c r="V118" s="48">
        <v>30.15</v>
      </c>
      <c r="W118" s="40">
        <v>30.81</v>
      </c>
      <c r="X118" s="40">
        <v>31.16</v>
      </c>
      <c r="Y118" s="40">
        <v>30.1</v>
      </c>
      <c r="Z118" s="47">
        <v>30.75</v>
      </c>
      <c r="AA118" s="48">
        <v>29.8</v>
      </c>
      <c r="AB118" s="40">
        <v>28.84</v>
      </c>
      <c r="AC118" s="40">
        <v>28.27</v>
      </c>
      <c r="AD118" s="40">
        <v>29.69</v>
      </c>
      <c r="AE118" s="69">
        <v>28.98</v>
      </c>
    </row>
    <row r="119" spans="1:31" s="41" customFormat="1" x14ac:dyDescent="0.25">
      <c r="A119" s="45">
        <f t="shared" si="1"/>
        <v>48427</v>
      </c>
      <c r="B119" s="46">
        <v>31.133849999999999</v>
      </c>
      <c r="C119" s="40">
        <v>32.680759999999999</v>
      </c>
      <c r="D119" s="40">
        <v>33.733460000000001</v>
      </c>
      <c r="E119" s="40">
        <v>40.44</v>
      </c>
      <c r="F119" s="47">
        <v>41.89</v>
      </c>
      <c r="G119" s="48">
        <v>30.628340000000001</v>
      </c>
      <c r="H119" s="40">
        <v>32.825650000000003</v>
      </c>
      <c r="I119" s="40">
        <v>34.165680000000002</v>
      </c>
      <c r="J119" s="40">
        <v>37.15</v>
      </c>
      <c r="K119" s="47">
        <v>39.71</v>
      </c>
      <c r="L119" s="48">
        <v>29.66076</v>
      </c>
      <c r="M119" s="40">
        <v>32.160020000000003</v>
      </c>
      <c r="N119" s="40">
        <v>34.005859999999998</v>
      </c>
      <c r="O119" s="40">
        <v>35.92</v>
      </c>
      <c r="P119" s="47">
        <v>38.799999999999997</v>
      </c>
      <c r="Q119" s="48">
        <v>29.59</v>
      </c>
      <c r="R119" s="40">
        <v>29.96</v>
      </c>
      <c r="S119" s="40">
        <v>30.03</v>
      </c>
      <c r="T119" s="40">
        <v>29.47</v>
      </c>
      <c r="U119" s="47">
        <v>29.91</v>
      </c>
      <c r="V119" s="48">
        <v>29.25</v>
      </c>
      <c r="W119" s="40">
        <v>29.63</v>
      </c>
      <c r="X119" s="40">
        <v>29.77</v>
      </c>
      <c r="Y119" s="40">
        <v>29.2</v>
      </c>
      <c r="Z119" s="47">
        <v>29.57</v>
      </c>
      <c r="AA119" s="48">
        <v>28.51</v>
      </c>
      <c r="AB119" s="40">
        <v>28.32</v>
      </c>
      <c r="AC119" s="40">
        <v>28.17</v>
      </c>
      <c r="AD119" s="40">
        <v>28.45</v>
      </c>
      <c r="AE119" s="69">
        <v>28.35</v>
      </c>
    </row>
    <row r="120" spans="1:31" s="41" customFormat="1" x14ac:dyDescent="0.25">
      <c r="A120" s="45">
        <f t="shared" si="1"/>
        <v>48458</v>
      </c>
      <c r="B120" s="46">
        <v>30.920010000000001</v>
      </c>
      <c r="C120" s="40">
        <v>31.306719999999999</v>
      </c>
      <c r="D120" s="40">
        <v>31.909389999999998</v>
      </c>
      <c r="E120" s="40">
        <v>39.630000000000003</v>
      </c>
      <c r="F120" s="47">
        <v>40.159999999999997</v>
      </c>
      <c r="G120" s="48">
        <v>29.576219999999999</v>
      </c>
      <c r="H120" s="40">
        <v>32.305950000000003</v>
      </c>
      <c r="I120" s="40">
        <v>34.480699999999999</v>
      </c>
      <c r="J120" s="40">
        <v>36.11</v>
      </c>
      <c r="K120" s="47">
        <v>38.9</v>
      </c>
      <c r="L120" s="48">
        <v>27.913609999999998</v>
      </c>
      <c r="M120" s="40">
        <v>31.030169999999998</v>
      </c>
      <c r="N120" s="40">
        <v>33.872450000000001</v>
      </c>
      <c r="O120" s="40">
        <v>34.020000000000003</v>
      </c>
      <c r="P120" s="47">
        <v>37.840000000000003</v>
      </c>
      <c r="Q120" s="48">
        <v>30.07</v>
      </c>
      <c r="R120" s="40">
        <v>33.32</v>
      </c>
      <c r="S120" s="40">
        <v>34.71</v>
      </c>
      <c r="T120" s="40">
        <v>29.78</v>
      </c>
      <c r="U120" s="47">
        <v>32.9</v>
      </c>
      <c r="V120" s="48">
        <v>29.9</v>
      </c>
      <c r="W120" s="40">
        <v>33.159999999999997</v>
      </c>
      <c r="X120" s="40">
        <v>34.6</v>
      </c>
      <c r="Y120" s="40">
        <v>29.63</v>
      </c>
      <c r="Z120" s="47">
        <v>32.76</v>
      </c>
      <c r="AA120" s="48">
        <v>28.87</v>
      </c>
      <c r="AB120" s="40">
        <v>30.15</v>
      </c>
      <c r="AC120" s="40">
        <v>30.32</v>
      </c>
      <c r="AD120" s="40">
        <v>28.24</v>
      </c>
      <c r="AE120" s="69">
        <v>30.1</v>
      </c>
    </row>
    <row r="121" spans="1:31" s="41" customFormat="1" x14ac:dyDescent="0.25">
      <c r="A121" s="45">
        <f t="shared" si="1"/>
        <v>48488</v>
      </c>
      <c r="B121" s="46">
        <v>30.892130000000002</v>
      </c>
      <c r="C121" s="40">
        <v>30.11842</v>
      </c>
      <c r="D121" s="40">
        <v>30.18657</v>
      </c>
      <c r="E121" s="40">
        <v>40.18</v>
      </c>
      <c r="F121" s="47">
        <v>39</v>
      </c>
      <c r="G121" s="48">
        <v>29.622589999999999</v>
      </c>
      <c r="H121" s="40">
        <v>29.990950000000002</v>
      </c>
      <c r="I121" s="40">
        <v>30.638639999999999</v>
      </c>
      <c r="J121" s="40">
        <v>36.92</v>
      </c>
      <c r="K121" s="47">
        <v>35.97</v>
      </c>
      <c r="L121" s="48">
        <v>28.40748</v>
      </c>
      <c r="M121" s="40">
        <v>28.734580000000001</v>
      </c>
      <c r="N121" s="40">
        <v>29.929880000000001</v>
      </c>
      <c r="O121" s="40">
        <v>36.299999999999997</v>
      </c>
      <c r="P121" s="47">
        <v>34.840000000000003</v>
      </c>
      <c r="Q121" s="48">
        <v>29.14</v>
      </c>
      <c r="R121" s="40">
        <v>28.78</v>
      </c>
      <c r="S121" s="40">
        <v>28.32</v>
      </c>
      <c r="T121" s="40">
        <v>28.69</v>
      </c>
      <c r="U121" s="47">
        <v>28.88</v>
      </c>
      <c r="V121" s="48">
        <v>29.13</v>
      </c>
      <c r="W121" s="40">
        <v>28.83</v>
      </c>
      <c r="X121" s="40">
        <v>28.49</v>
      </c>
      <c r="Y121" s="40">
        <v>28.81</v>
      </c>
      <c r="Z121" s="47">
        <v>28.91</v>
      </c>
      <c r="AA121" s="48">
        <v>27.48</v>
      </c>
      <c r="AB121" s="40">
        <v>26.24</v>
      </c>
      <c r="AC121" s="40">
        <v>25.25</v>
      </c>
      <c r="AD121" s="40">
        <v>26.68</v>
      </c>
      <c r="AE121" s="69">
        <v>26.57</v>
      </c>
    </row>
    <row r="122" spans="1:31" s="41" customFormat="1" x14ac:dyDescent="0.25">
      <c r="A122" s="45">
        <f t="shared" ref="A122:A185" si="2">EDATE(A121,1)</f>
        <v>48519</v>
      </c>
      <c r="B122" s="46">
        <v>30.580680000000001</v>
      </c>
      <c r="C122" s="40">
        <v>30.288</v>
      </c>
      <c r="D122" s="40">
        <v>30.520189999999999</v>
      </c>
      <c r="E122" s="40">
        <v>39.44</v>
      </c>
      <c r="F122" s="47">
        <v>39.5</v>
      </c>
      <c r="G122" s="48">
        <v>31.772600000000001</v>
      </c>
      <c r="H122" s="40">
        <v>32.271590000000003</v>
      </c>
      <c r="I122" s="40">
        <v>32.716090000000001</v>
      </c>
      <c r="J122" s="40">
        <v>38.340000000000003</v>
      </c>
      <c r="K122" s="47">
        <v>38.06</v>
      </c>
      <c r="L122" s="48">
        <v>30.854299999999999</v>
      </c>
      <c r="M122" s="40">
        <v>32.128230000000002</v>
      </c>
      <c r="N122" s="40">
        <v>32.826439999999998</v>
      </c>
      <c r="O122" s="40">
        <v>36.93</v>
      </c>
      <c r="P122" s="47">
        <v>37.549999999999997</v>
      </c>
      <c r="Q122" s="48">
        <v>31.4</v>
      </c>
      <c r="R122" s="40">
        <v>30.79</v>
      </c>
      <c r="S122" s="40">
        <v>30.63</v>
      </c>
      <c r="T122" s="40">
        <v>31.47</v>
      </c>
      <c r="U122" s="47">
        <v>30.93</v>
      </c>
      <c r="V122" s="48">
        <v>31.12</v>
      </c>
      <c r="W122" s="40">
        <v>30.54</v>
      </c>
      <c r="X122" s="40">
        <v>30.34</v>
      </c>
      <c r="Y122" s="40">
        <v>31.27</v>
      </c>
      <c r="Z122" s="47">
        <v>30.6</v>
      </c>
      <c r="AA122" s="48">
        <v>29.64</v>
      </c>
      <c r="AB122" s="40">
        <v>29.83</v>
      </c>
      <c r="AC122" s="40">
        <v>29.62</v>
      </c>
      <c r="AD122" s="40">
        <v>29.05</v>
      </c>
      <c r="AE122" s="69">
        <v>29.99</v>
      </c>
    </row>
    <row r="123" spans="1:31" s="41" customFormat="1" x14ac:dyDescent="0.25">
      <c r="A123" s="45">
        <f t="shared" si="2"/>
        <v>48549</v>
      </c>
      <c r="B123" s="46">
        <v>35.85528</v>
      </c>
      <c r="C123" s="40">
        <v>35.667700000000004</v>
      </c>
      <c r="D123" s="40">
        <v>35.539029999999997</v>
      </c>
      <c r="E123" s="40">
        <v>45.01</v>
      </c>
      <c r="F123" s="47">
        <v>45.4</v>
      </c>
      <c r="G123" s="48">
        <v>36.336539999999999</v>
      </c>
      <c r="H123" s="40">
        <v>33.52223</v>
      </c>
      <c r="I123" s="40">
        <v>33.425579999999997</v>
      </c>
      <c r="J123" s="40">
        <v>43.36</v>
      </c>
      <c r="K123" s="47">
        <v>39.549999999999997</v>
      </c>
      <c r="L123" s="48">
        <v>35.441989999999997</v>
      </c>
      <c r="M123" s="40">
        <v>32.848770000000002</v>
      </c>
      <c r="N123" s="40">
        <v>33.100459999999998</v>
      </c>
      <c r="O123" s="40">
        <v>42.08</v>
      </c>
      <c r="P123" s="47">
        <v>38.78</v>
      </c>
      <c r="Q123" s="48">
        <v>34.700000000000003</v>
      </c>
      <c r="R123" s="40">
        <v>33.659999999999997</v>
      </c>
      <c r="S123" s="40">
        <v>33.15</v>
      </c>
      <c r="T123" s="40">
        <v>34.65</v>
      </c>
      <c r="U123" s="47">
        <v>33.85</v>
      </c>
      <c r="V123" s="48">
        <v>34.770000000000003</v>
      </c>
      <c r="W123" s="40">
        <v>33.9</v>
      </c>
      <c r="X123" s="40">
        <v>33.35</v>
      </c>
      <c r="Y123" s="40">
        <v>34.61</v>
      </c>
      <c r="Z123" s="47">
        <v>34.07</v>
      </c>
      <c r="AA123" s="48">
        <v>33.450000000000003</v>
      </c>
      <c r="AB123" s="40">
        <v>31.86</v>
      </c>
      <c r="AC123" s="40">
        <v>30.96</v>
      </c>
      <c r="AD123" s="40">
        <v>33.19</v>
      </c>
      <c r="AE123" s="69">
        <v>32.21</v>
      </c>
    </row>
    <row r="124" spans="1:31" s="41" customFormat="1" x14ac:dyDescent="0.25">
      <c r="A124" s="49">
        <f t="shared" si="2"/>
        <v>48580</v>
      </c>
      <c r="B124" s="31">
        <v>37.073329999999999</v>
      </c>
      <c r="C124" s="32">
        <v>37.077869999999997</v>
      </c>
      <c r="D124" s="32">
        <v>37.094050000000003</v>
      </c>
      <c r="E124" s="32">
        <v>46.09</v>
      </c>
      <c r="F124" s="50">
        <v>45.69</v>
      </c>
      <c r="G124" s="51">
        <v>35.720410000000001</v>
      </c>
      <c r="H124" s="32">
        <v>36.6614</v>
      </c>
      <c r="I124" s="32">
        <v>37.179769999999998</v>
      </c>
      <c r="J124" s="32">
        <v>41.87</v>
      </c>
      <c r="K124" s="50">
        <v>42.25</v>
      </c>
      <c r="L124" s="51">
        <v>33.000529999999998</v>
      </c>
      <c r="M124" s="32">
        <v>35.473460000000003</v>
      </c>
      <c r="N124" s="32">
        <v>36.915570000000002</v>
      </c>
      <c r="O124" s="32">
        <v>38.049999999999997</v>
      </c>
      <c r="P124" s="50">
        <v>39.14</v>
      </c>
      <c r="Q124" s="51">
        <v>34.380000000000003</v>
      </c>
      <c r="R124" s="32">
        <v>33.65</v>
      </c>
      <c r="S124" s="32">
        <v>33.07</v>
      </c>
      <c r="T124" s="32">
        <v>34.17</v>
      </c>
      <c r="U124" s="50">
        <v>33.72</v>
      </c>
      <c r="V124" s="51">
        <v>34.26</v>
      </c>
      <c r="W124" s="32">
        <v>33.49</v>
      </c>
      <c r="X124" s="32">
        <v>33</v>
      </c>
      <c r="Y124" s="32">
        <v>34.17</v>
      </c>
      <c r="Z124" s="50">
        <v>33.58</v>
      </c>
      <c r="AA124" s="51">
        <v>31.95</v>
      </c>
      <c r="AB124" s="32">
        <v>30.7</v>
      </c>
      <c r="AC124" s="32">
        <v>29.13</v>
      </c>
      <c r="AD124" s="32">
        <v>30.48</v>
      </c>
      <c r="AE124" s="38">
        <v>31.01</v>
      </c>
    </row>
    <row r="125" spans="1:31" s="41" customFormat="1" x14ac:dyDescent="0.25">
      <c r="A125" s="49">
        <f t="shared" si="2"/>
        <v>48611</v>
      </c>
      <c r="B125" s="31">
        <v>36.70599</v>
      </c>
      <c r="C125" s="32">
        <v>36.448950000000004</v>
      </c>
      <c r="D125" s="32">
        <v>36.400449999999999</v>
      </c>
      <c r="E125" s="32">
        <v>45</v>
      </c>
      <c r="F125" s="50">
        <v>45.4</v>
      </c>
      <c r="G125" s="51">
        <v>35.116100000000003</v>
      </c>
      <c r="H125" s="32">
        <v>35.714530000000003</v>
      </c>
      <c r="I125" s="32">
        <v>35.607570000000003</v>
      </c>
      <c r="J125" s="32">
        <v>42.2</v>
      </c>
      <c r="K125" s="50">
        <v>42.36</v>
      </c>
      <c r="L125" s="51">
        <v>33.7468</v>
      </c>
      <c r="M125" s="32">
        <v>35.253439999999998</v>
      </c>
      <c r="N125" s="32">
        <v>35.29316</v>
      </c>
      <c r="O125" s="32">
        <v>39.76</v>
      </c>
      <c r="P125" s="50">
        <v>41.64</v>
      </c>
      <c r="Q125" s="51">
        <v>33.450000000000003</v>
      </c>
      <c r="R125" s="32">
        <v>32.36</v>
      </c>
      <c r="S125" s="32">
        <v>31.81</v>
      </c>
      <c r="T125" s="32">
        <v>33.520000000000003</v>
      </c>
      <c r="U125" s="50">
        <v>32.47</v>
      </c>
      <c r="V125" s="51">
        <v>33.21</v>
      </c>
      <c r="W125" s="32">
        <v>32.11</v>
      </c>
      <c r="X125" s="32">
        <v>31.5</v>
      </c>
      <c r="Y125" s="32">
        <v>33.18</v>
      </c>
      <c r="Z125" s="50">
        <v>32.25</v>
      </c>
      <c r="AA125" s="51">
        <v>31.2</v>
      </c>
      <c r="AB125" s="32">
        <v>28.77</v>
      </c>
      <c r="AC125" s="32">
        <v>27.01</v>
      </c>
      <c r="AD125" s="32">
        <v>30.85</v>
      </c>
      <c r="AE125" s="38">
        <v>29.01</v>
      </c>
    </row>
    <row r="126" spans="1:31" s="41" customFormat="1" x14ac:dyDescent="0.25">
      <c r="A126" s="49">
        <f t="shared" si="2"/>
        <v>48639</v>
      </c>
      <c r="B126" s="31">
        <v>34.678809999999999</v>
      </c>
      <c r="C126" s="32">
        <v>34.557040000000001</v>
      </c>
      <c r="D126" s="32">
        <v>34.662370000000003</v>
      </c>
      <c r="E126" s="32">
        <v>42.87</v>
      </c>
      <c r="F126" s="50">
        <v>43.48</v>
      </c>
      <c r="G126" s="51">
        <v>32.17792</v>
      </c>
      <c r="H126" s="32">
        <v>34.010150000000003</v>
      </c>
      <c r="I126" s="32">
        <v>33.995010000000001</v>
      </c>
      <c r="J126" s="32">
        <v>35.659999999999997</v>
      </c>
      <c r="K126" s="50">
        <v>40.17</v>
      </c>
      <c r="L126" s="51">
        <v>29.982060000000001</v>
      </c>
      <c r="M126" s="32">
        <v>33.712870000000002</v>
      </c>
      <c r="N126" s="32">
        <v>33.911470000000001</v>
      </c>
      <c r="O126" s="32">
        <v>30.11</v>
      </c>
      <c r="P126" s="50">
        <v>39.56</v>
      </c>
      <c r="Q126" s="51">
        <v>32.57</v>
      </c>
      <c r="R126" s="32">
        <v>30.55</v>
      </c>
      <c r="S126" s="32">
        <v>29.28</v>
      </c>
      <c r="T126" s="32">
        <v>32.42</v>
      </c>
      <c r="U126" s="50">
        <v>30.79</v>
      </c>
      <c r="V126" s="51">
        <v>32.44</v>
      </c>
      <c r="W126" s="32">
        <v>30.47</v>
      </c>
      <c r="X126" s="32">
        <v>29.22</v>
      </c>
      <c r="Y126" s="32">
        <v>32.31</v>
      </c>
      <c r="Z126" s="50">
        <v>30.7</v>
      </c>
      <c r="AA126" s="51">
        <v>28.51</v>
      </c>
      <c r="AB126" s="32">
        <v>24.93</v>
      </c>
      <c r="AC126" s="32">
        <v>22.33</v>
      </c>
      <c r="AD126" s="32">
        <v>28.82</v>
      </c>
      <c r="AE126" s="38">
        <v>24.77</v>
      </c>
    </row>
    <row r="127" spans="1:31" s="41" customFormat="1" x14ac:dyDescent="0.25">
      <c r="A127" s="49">
        <f t="shared" si="2"/>
        <v>48670</v>
      </c>
      <c r="B127" s="31">
        <v>29.871569999999998</v>
      </c>
      <c r="C127" s="32">
        <v>29.384830000000001</v>
      </c>
      <c r="D127" s="32">
        <v>29.363</v>
      </c>
      <c r="E127" s="32">
        <v>39.31</v>
      </c>
      <c r="F127" s="50">
        <v>38.42</v>
      </c>
      <c r="G127" s="51">
        <v>30.06278</v>
      </c>
      <c r="H127" s="32">
        <v>29.904890000000002</v>
      </c>
      <c r="I127" s="32">
        <v>30.242149999999999</v>
      </c>
      <c r="J127" s="32">
        <v>36.49</v>
      </c>
      <c r="K127" s="50">
        <v>35.26</v>
      </c>
      <c r="L127" s="51">
        <v>29.245550000000001</v>
      </c>
      <c r="M127" s="32">
        <v>29.262</v>
      </c>
      <c r="N127" s="32">
        <v>29.86928</v>
      </c>
      <c r="O127" s="32">
        <v>35.67</v>
      </c>
      <c r="P127" s="50">
        <v>34.08</v>
      </c>
      <c r="Q127" s="51">
        <v>30.22</v>
      </c>
      <c r="R127" s="32">
        <v>29.79</v>
      </c>
      <c r="S127" s="32">
        <v>29.63</v>
      </c>
      <c r="T127" s="32">
        <v>30.25</v>
      </c>
      <c r="U127" s="50">
        <v>29.86</v>
      </c>
      <c r="V127" s="51">
        <v>30.16</v>
      </c>
      <c r="W127" s="32">
        <v>29.84</v>
      </c>
      <c r="X127" s="32">
        <v>29.68</v>
      </c>
      <c r="Y127" s="32">
        <v>30.1</v>
      </c>
      <c r="Z127" s="50">
        <v>29.91</v>
      </c>
      <c r="AA127" s="51">
        <v>27.16</v>
      </c>
      <c r="AB127" s="32">
        <v>24.61</v>
      </c>
      <c r="AC127" s="32">
        <v>22.93</v>
      </c>
      <c r="AD127" s="32">
        <v>27.14</v>
      </c>
      <c r="AE127" s="38">
        <v>24.74</v>
      </c>
    </row>
    <row r="128" spans="1:31" s="41" customFormat="1" x14ac:dyDescent="0.25">
      <c r="A128" s="49">
        <f t="shared" si="2"/>
        <v>48700</v>
      </c>
      <c r="B128" s="31">
        <v>32.08061</v>
      </c>
      <c r="C128" s="32">
        <v>33.125709999999998</v>
      </c>
      <c r="D128" s="32">
        <v>33.811</v>
      </c>
      <c r="E128" s="32">
        <v>41.59</v>
      </c>
      <c r="F128" s="50">
        <v>43.04</v>
      </c>
      <c r="G128" s="51">
        <v>30.771999999999998</v>
      </c>
      <c r="H128" s="32">
        <v>34.162950000000002</v>
      </c>
      <c r="I128" s="32">
        <v>35.454590000000003</v>
      </c>
      <c r="J128" s="32">
        <v>36.22</v>
      </c>
      <c r="K128" s="50">
        <v>41.27</v>
      </c>
      <c r="L128" s="51">
        <v>28.437709999999999</v>
      </c>
      <c r="M128" s="32">
        <v>33.65766</v>
      </c>
      <c r="N128" s="32">
        <v>35.287129999999998</v>
      </c>
      <c r="O128" s="32">
        <v>32.229999999999997</v>
      </c>
      <c r="P128" s="50">
        <v>39.96</v>
      </c>
      <c r="Q128" s="51">
        <v>31.69</v>
      </c>
      <c r="R128" s="32">
        <v>32.630000000000003</v>
      </c>
      <c r="S128" s="32">
        <v>32.96</v>
      </c>
      <c r="T128" s="32">
        <v>31.47</v>
      </c>
      <c r="U128" s="50">
        <v>32.53</v>
      </c>
      <c r="V128" s="51">
        <v>31.64</v>
      </c>
      <c r="W128" s="32">
        <v>32.5</v>
      </c>
      <c r="X128" s="32">
        <v>32.799999999999997</v>
      </c>
      <c r="Y128" s="32">
        <v>31.44</v>
      </c>
      <c r="Z128" s="50">
        <v>32.409999999999997</v>
      </c>
      <c r="AA128" s="51">
        <v>30.62</v>
      </c>
      <c r="AB128" s="32">
        <v>30.93</v>
      </c>
      <c r="AC128" s="32">
        <v>30.55</v>
      </c>
      <c r="AD128" s="32">
        <v>29.79</v>
      </c>
      <c r="AE128" s="38">
        <v>31.04</v>
      </c>
    </row>
    <row r="129" spans="1:31" s="41" customFormat="1" x14ac:dyDescent="0.25">
      <c r="A129" s="49">
        <f t="shared" si="2"/>
        <v>48731</v>
      </c>
      <c r="B129" s="31">
        <v>32.548110000000001</v>
      </c>
      <c r="C129" s="32">
        <v>33.318359999999998</v>
      </c>
      <c r="D129" s="32">
        <v>34.110550000000003</v>
      </c>
      <c r="E129" s="32">
        <v>43.22</v>
      </c>
      <c r="F129" s="50">
        <v>42.67</v>
      </c>
      <c r="G129" s="51">
        <v>32.140149999999998</v>
      </c>
      <c r="H129" s="32">
        <v>33.473999999999997</v>
      </c>
      <c r="I129" s="32">
        <v>34.815060000000003</v>
      </c>
      <c r="J129" s="32">
        <v>40.020000000000003</v>
      </c>
      <c r="K129" s="50">
        <v>39.64</v>
      </c>
      <c r="L129" s="51">
        <v>31.089569999999998</v>
      </c>
      <c r="M129" s="32">
        <v>32.540120000000002</v>
      </c>
      <c r="N129" s="32">
        <v>34.504289999999997</v>
      </c>
      <c r="O129" s="32">
        <v>38.950000000000003</v>
      </c>
      <c r="P129" s="50">
        <v>37.549999999999997</v>
      </c>
      <c r="Q129" s="51">
        <v>31.17</v>
      </c>
      <c r="R129" s="32">
        <v>31.71</v>
      </c>
      <c r="S129" s="32">
        <v>32.04</v>
      </c>
      <c r="T129" s="32">
        <v>31.22</v>
      </c>
      <c r="U129" s="50">
        <v>31.63</v>
      </c>
      <c r="V129" s="51">
        <v>30.78</v>
      </c>
      <c r="W129" s="32">
        <v>31.45</v>
      </c>
      <c r="X129" s="32">
        <v>31.77</v>
      </c>
      <c r="Y129" s="32">
        <v>30.78</v>
      </c>
      <c r="Z129" s="50">
        <v>31.35</v>
      </c>
      <c r="AA129" s="51">
        <v>29.44</v>
      </c>
      <c r="AB129" s="32">
        <v>28.51</v>
      </c>
      <c r="AC129" s="32">
        <v>27.71</v>
      </c>
      <c r="AD129" s="32">
        <v>29.03</v>
      </c>
      <c r="AE129" s="38">
        <v>28.72</v>
      </c>
    </row>
    <row r="130" spans="1:31" s="41" customFormat="1" x14ac:dyDescent="0.25">
      <c r="A130" s="49">
        <f t="shared" si="2"/>
        <v>48761</v>
      </c>
      <c r="B130" s="31">
        <v>33.02711</v>
      </c>
      <c r="C130" s="32">
        <v>34.755389999999998</v>
      </c>
      <c r="D130" s="32">
        <v>36.046250000000001</v>
      </c>
      <c r="E130" s="32">
        <v>44.65</v>
      </c>
      <c r="F130" s="50">
        <v>44.57</v>
      </c>
      <c r="G130" s="51">
        <v>33.841349999999998</v>
      </c>
      <c r="H130" s="32">
        <v>36.203989999999997</v>
      </c>
      <c r="I130" s="32">
        <v>38.005290000000002</v>
      </c>
      <c r="J130" s="32">
        <v>43.05</v>
      </c>
      <c r="K130" s="50">
        <v>44.54</v>
      </c>
      <c r="L130" s="51">
        <v>33.457129999999999</v>
      </c>
      <c r="M130" s="32">
        <v>35.843449999999997</v>
      </c>
      <c r="N130" s="32">
        <v>37.913269999999997</v>
      </c>
      <c r="O130" s="32">
        <v>42.28</v>
      </c>
      <c r="P130" s="50">
        <v>43.82</v>
      </c>
      <c r="Q130" s="51">
        <v>31.58</v>
      </c>
      <c r="R130" s="32">
        <v>32.36</v>
      </c>
      <c r="S130" s="32">
        <v>32.72</v>
      </c>
      <c r="T130" s="32">
        <v>31.51</v>
      </c>
      <c r="U130" s="50">
        <v>32.28</v>
      </c>
      <c r="V130" s="51">
        <v>31.02</v>
      </c>
      <c r="W130" s="32">
        <v>31.65</v>
      </c>
      <c r="X130" s="32">
        <v>32</v>
      </c>
      <c r="Y130" s="32">
        <v>31</v>
      </c>
      <c r="Z130" s="50">
        <v>31.6</v>
      </c>
      <c r="AA130" s="51">
        <v>30.5</v>
      </c>
      <c r="AB130" s="32">
        <v>29.46</v>
      </c>
      <c r="AC130" s="32">
        <v>28.75</v>
      </c>
      <c r="AD130" s="32">
        <v>30.18</v>
      </c>
      <c r="AE130" s="38">
        <v>29.63</v>
      </c>
    </row>
    <row r="131" spans="1:31" s="41" customFormat="1" x14ac:dyDescent="0.25">
      <c r="A131" s="49">
        <f t="shared" si="2"/>
        <v>48792</v>
      </c>
      <c r="B131" s="31">
        <v>32.285299999999999</v>
      </c>
      <c r="C131" s="32">
        <v>34.239240000000002</v>
      </c>
      <c r="D131" s="32">
        <v>35.511710000000001</v>
      </c>
      <c r="E131" s="32">
        <v>42.13</v>
      </c>
      <c r="F131" s="50">
        <v>44.1</v>
      </c>
      <c r="G131" s="51">
        <v>32.225250000000003</v>
      </c>
      <c r="H131" s="32">
        <v>35.850250000000003</v>
      </c>
      <c r="I131" s="32">
        <v>37.62256</v>
      </c>
      <c r="J131" s="32">
        <v>39.44</v>
      </c>
      <c r="K131" s="50">
        <v>43.3</v>
      </c>
      <c r="L131" s="51">
        <v>31.600439999999999</v>
      </c>
      <c r="M131" s="32">
        <v>35.776620000000001</v>
      </c>
      <c r="N131" s="32">
        <v>37.911529999999999</v>
      </c>
      <c r="O131" s="32">
        <v>38.58</v>
      </c>
      <c r="P131" s="50">
        <v>41.97</v>
      </c>
      <c r="Q131" s="51">
        <v>30.88</v>
      </c>
      <c r="R131" s="32">
        <v>31.5</v>
      </c>
      <c r="S131" s="32">
        <v>31.65</v>
      </c>
      <c r="T131" s="32">
        <v>30.71</v>
      </c>
      <c r="U131" s="50">
        <v>31.42</v>
      </c>
      <c r="V131" s="51">
        <v>30.42</v>
      </c>
      <c r="W131" s="32">
        <v>30.99</v>
      </c>
      <c r="X131" s="32">
        <v>31.18</v>
      </c>
      <c r="Y131" s="32">
        <v>30.28</v>
      </c>
      <c r="Z131" s="50">
        <v>30.93</v>
      </c>
      <c r="AA131" s="51">
        <v>29.97</v>
      </c>
      <c r="AB131" s="32">
        <v>30.65</v>
      </c>
      <c r="AC131" s="32">
        <v>30.59</v>
      </c>
      <c r="AD131" s="32">
        <v>29.53</v>
      </c>
      <c r="AE131" s="38">
        <v>30.6</v>
      </c>
    </row>
    <row r="132" spans="1:31" s="41" customFormat="1" x14ac:dyDescent="0.25">
      <c r="A132" s="49">
        <f t="shared" si="2"/>
        <v>48823</v>
      </c>
      <c r="B132" s="31">
        <v>32.450839999999999</v>
      </c>
      <c r="C132" s="32">
        <v>34.055509999999998</v>
      </c>
      <c r="D132" s="32">
        <v>35.22663</v>
      </c>
      <c r="E132" s="32">
        <v>41.74</v>
      </c>
      <c r="F132" s="50">
        <v>43.75</v>
      </c>
      <c r="G132" s="51">
        <v>31.304110000000001</v>
      </c>
      <c r="H132" s="32">
        <v>35.74297</v>
      </c>
      <c r="I132" s="32">
        <v>37.811979999999998</v>
      </c>
      <c r="J132" s="32">
        <v>38.630000000000003</v>
      </c>
      <c r="K132" s="50">
        <v>42.71</v>
      </c>
      <c r="L132" s="51">
        <v>29.793230000000001</v>
      </c>
      <c r="M132" s="32">
        <v>35.756950000000003</v>
      </c>
      <c r="N132" s="32">
        <v>38.046280000000003</v>
      </c>
      <c r="O132" s="32">
        <v>36.450000000000003</v>
      </c>
      <c r="P132" s="50">
        <v>41.76</v>
      </c>
      <c r="Q132" s="51">
        <v>31.29</v>
      </c>
      <c r="R132" s="32">
        <v>34.54</v>
      </c>
      <c r="S132" s="32">
        <v>36.049999999999997</v>
      </c>
      <c r="T132" s="32">
        <v>31.14</v>
      </c>
      <c r="U132" s="50">
        <v>34.08</v>
      </c>
      <c r="V132" s="51">
        <v>31.21</v>
      </c>
      <c r="W132" s="32">
        <v>34.340000000000003</v>
      </c>
      <c r="X132" s="32">
        <v>35.82</v>
      </c>
      <c r="Y132" s="32">
        <v>31.06</v>
      </c>
      <c r="Z132" s="50">
        <v>33.92</v>
      </c>
      <c r="AA132" s="51">
        <v>30.42</v>
      </c>
      <c r="AB132" s="32">
        <v>30.35</v>
      </c>
      <c r="AC132" s="32">
        <v>30.11</v>
      </c>
      <c r="AD132" s="32">
        <v>30.03</v>
      </c>
      <c r="AE132" s="38">
        <v>30.49</v>
      </c>
    </row>
    <row r="133" spans="1:31" s="41" customFormat="1" x14ac:dyDescent="0.25">
      <c r="A133" s="49">
        <f t="shared" si="2"/>
        <v>48853</v>
      </c>
      <c r="B133" s="31">
        <v>30.55134</v>
      </c>
      <c r="C133" s="32">
        <v>30.011610000000001</v>
      </c>
      <c r="D133" s="32">
        <v>30.117989999999999</v>
      </c>
      <c r="E133" s="32">
        <v>40.61</v>
      </c>
      <c r="F133" s="50">
        <v>39.619999999999997</v>
      </c>
      <c r="G133" s="51">
        <v>30.329229999999999</v>
      </c>
      <c r="H133" s="32">
        <v>30.848790000000001</v>
      </c>
      <c r="I133" s="32">
        <v>31.840599999999998</v>
      </c>
      <c r="J133" s="32">
        <v>37.840000000000003</v>
      </c>
      <c r="K133" s="50">
        <v>36.96</v>
      </c>
      <c r="L133" s="51">
        <v>29.020900000000001</v>
      </c>
      <c r="M133" s="32">
        <v>29.464459999999999</v>
      </c>
      <c r="N133" s="32">
        <v>30.827999999999999</v>
      </c>
      <c r="O133" s="32">
        <v>36.799999999999997</v>
      </c>
      <c r="P133" s="50">
        <v>36.08</v>
      </c>
      <c r="Q133" s="51">
        <v>30.13</v>
      </c>
      <c r="R133" s="32">
        <v>28.63</v>
      </c>
      <c r="S133" s="32">
        <v>27.91</v>
      </c>
      <c r="T133" s="32">
        <v>30.05</v>
      </c>
      <c r="U133" s="50">
        <v>28.89</v>
      </c>
      <c r="V133" s="51">
        <v>30.08</v>
      </c>
      <c r="W133" s="32">
        <v>28.69</v>
      </c>
      <c r="X133" s="32">
        <v>28.05</v>
      </c>
      <c r="Y133" s="32">
        <v>30.12</v>
      </c>
      <c r="Z133" s="50">
        <v>28.89</v>
      </c>
      <c r="AA133" s="51">
        <v>28.74</v>
      </c>
      <c r="AB133" s="32">
        <v>24.92</v>
      </c>
      <c r="AC133" s="32">
        <v>23.62</v>
      </c>
      <c r="AD133" s="32">
        <v>29.24</v>
      </c>
      <c r="AE133" s="38">
        <v>25.56</v>
      </c>
    </row>
    <row r="134" spans="1:31" s="41" customFormat="1" x14ac:dyDescent="0.25">
      <c r="A134" s="49">
        <f t="shared" si="2"/>
        <v>48884</v>
      </c>
      <c r="B134" s="31">
        <v>31.223790000000001</v>
      </c>
      <c r="C134" s="32">
        <v>31.119450000000001</v>
      </c>
      <c r="D134" s="32">
        <v>31.280190000000001</v>
      </c>
      <c r="E134" s="32">
        <v>40.33</v>
      </c>
      <c r="F134" s="50">
        <v>40.729999999999997</v>
      </c>
      <c r="G134" s="51">
        <v>32.865650000000002</v>
      </c>
      <c r="H134" s="32">
        <v>33.783969999999997</v>
      </c>
      <c r="I134" s="32">
        <v>34.274979999999999</v>
      </c>
      <c r="J134" s="32">
        <v>38.6</v>
      </c>
      <c r="K134" s="50">
        <v>40.159999999999997</v>
      </c>
      <c r="L134" s="51">
        <v>31.830210000000001</v>
      </c>
      <c r="M134" s="32">
        <v>33.511749999999999</v>
      </c>
      <c r="N134" s="32">
        <v>34.544609999999999</v>
      </c>
      <c r="O134" s="32">
        <v>37.26</v>
      </c>
      <c r="P134" s="50">
        <v>39.380000000000003</v>
      </c>
      <c r="Q134" s="51">
        <v>32.56</v>
      </c>
      <c r="R134" s="32">
        <v>32.15</v>
      </c>
      <c r="S134" s="32">
        <v>31.87</v>
      </c>
      <c r="T134" s="32">
        <v>32.54</v>
      </c>
      <c r="U134" s="50">
        <v>32.18</v>
      </c>
      <c r="V134" s="51">
        <v>32.32</v>
      </c>
      <c r="W134" s="32">
        <v>31.82</v>
      </c>
      <c r="X134" s="32">
        <v>31.58</v>
      </c>
      <c r="Y134" s="32">
        <v>32.369999999999997</v>
      </c>
      <c r="Z134" s="50">
        <v>31.87</v>
      </c>
      <c r="AA134" s="51">
        <v>30.91</v>
      </c>
      <c r="AB134" s="32">
        <v>31.15</v>
      </c>
      <c r="AC134" s="32">
        <v>30.86</v>
      </c>
      <c r="AD134" s="32">
        <v>30.39</v>
      </c>
      <c r="AE134" s="38">
        <v>31.22</v>
      </c>
    </row>
    <row r="135" spans="1:31" s="41" customFormat="1" x14ac:dyDescent="0.25">
      <c r="A135" s="49">
        <f t="shared" si="2"/>
        <v>48914</v>
      </c>
      <c r="B135" s="31">
        <v>37.726849999999999</v>
      </c>
      <c r="C135" s="32">
        <v>37.668979999999998</v>
      </c>
      <c r="D135" s="32">
        <v>37.728000000000002</v>
      </c>
      <c r="E135" s="32">
        <v>46.62</v>
      </c>
      <c r="F135" s="50">
        <v>46.83</v>
      </c>
      <c r="G135" s="51">
        <v>37.736490000000003</v>
      </c>
      <c r="H135" s="32">
        <v>36.826320000000003</v>
      </c>
      <c r="I135" s="32">
        <v>37.03539</v>
      </c>
      <c r="J135" s="32">
        <v>44.93</v>
      </c>
      <c r="K135" s="50">
        <v>43.73</v>
      </c>
      <c r="L135" s="51">
        <v>37.042879999999997</v>
      </c>
      <c r="M135" s="32">
        <v>36.371810000000004</v>
      </c>
      <c r="N135" s="32">
        <v>37.023130000000002</v>
      </c>
      <c r="O135" s="32">
        <v>42.93</v>
      </c>
      <c r="P135" s="50">
        <v>42.79</v>
      </c>
      <c r="Q135" s="51">
        <v>35.979999999999997</v>
      </c>
      <c r="R135" s="32">
        <v>35.08</v>
      </c>
      <c r="S135" s="32">
        <v>34.659999999999997</v>
      </c>
      <c r="T135" s="32">
        <v>35.979999999999997</v>
      </c>
      <c r="U135" s="50">
        <v>35.22</v>
      </c>
      <c r="V135" s="51">
        <v>36.04</v>
      </c>
      <c r="W135" s="32">
        <v>35.1</v>
      </c>
      <c r="X135" s="32">
        <v>34.57</v>
      </c>
      <c r="Y135" s="32">
        <v>35.93</v>
      </c>
      <c r="Z135" s="50">
        <v>35.26</v>
      </c>
      <c r="AA135" s="51">
        <v>35.1</v>
      </c>
      <c r="AB135" s="32">
        <v>31.42</v>
      </c>
      <c r="AC135" s="32">
        <v>29.89</v>
      </c>
      <c r="AD135" s="32">
        <v>35.44</v>
      </c>
      <c r="AE135" s="38">
        <v>31.91</v>
      </c>
    </row>
    <row r="136" spans="1:31" s="41" customFormat="1" x14ac:dyDescent="0.25">
      <c r="A136" s="45">
        <f t="shared" si="2"/>
        <v>48945</v>
      </c>
      <c r="B136" s="46">
        <v>42.64011</v>
      </c>
      <c r="C136" s="40">
        <v>42.44079</v>
      </c>
      <c r="D136" s="40">
        <v>42.053249999999998</v>
      </c>
      <c r="E136" s="40">
        <v>52.48</v>
      </c>
      <c r="F136" s="47">
        <v>52.61</v>
      </c>
      <c r="G136" s="48">
        <v>38.027670000000001</v>
      </c>
      <c r="H136" s="40">
        <v>40.586730000000003</v>
      </c>
      <c r="I136" s="40">
        <v>41.4236</v>
      </c>
      <c r="J136" s="40">
        <v>45.95</v>
      </c>
      <c r="K136" s="47">
        <v>48.52</v>
      </c>
      <c r="L136" s="48">
        <v>35.673960000000001</v>
      </c>
      <c r="M136" s="40">
        <v>39.999160000000003</v>
      </c>
      <c r="N136" s="40">
        <v>41.627279999999999</v>
      </c>
      <c r="O136" s="40">
        <v>41.73</v>
      </c>
      <c r="P136" s="47">
        <v>44.87</v>
      </c>
      <c r="Q136" s="48">
        <v>35.47</v>
      </c>
      <c r="R136" s="40">
        <v>35.19</v>
      </c>
      <c r="S136" s="40">
        <v>34.75</v>
      </c>
      <c r="T136" s="40">
        <v>35.1</v>
      </c>
      <c r="U136" s="47">
        <v>35.270000000000003</v>
      </c>
      <c r="V136" s="48">
        <v>35.340000000000003</v>
      </c>
      <c r="W136" s="40">
        <v>34.869999999999997</v>
      </c>
      <c r="X136" s="40">
        <v>34.42</v>
      </c>
      <c r="Y136" s="40">
        <v>35.049999999999997</v>
      </c>
      <c r="Z136" s="47">
        <v>34.979999999999997</v>
      </c>
      <c r="AA136" s="48">
        <v>33.44</v>
      </c>
      <c r="AB136" s="40">
        <v>34.299999999999997</v>
      </c>
      <c r="AC136" s="40">
        <v>33.770000000000003</v>
      </c>
      <c r="AD136" s="40">
        <v>32.08</v>
      </c>
      <c r="AE136" s="69">
        <v>34.369999999999997</v>
      </c>
    </row>
    <row r="137" spans="1:31" s="41" customFormat="1" x14ac:dyDescent="0.25">
      <c r="A137" s="45">
        <f t="shared" si="2"/>
        <v>48976</v>
      </c>
      <c r="B137" s="46">
        <v>35.80498</v>
      </c>
      <c r="C137" s="40">
        <v>35.545349999999999</v>
      </c>
      <c r="D137" s="40">
        <v>35.4876</v>
      </c>
      <c r="E137" s="40">
        <v>46.06</v>
      </c>
      <c r="F137" s="47">
        <v>45.94</v>
      </c>
      <c r="G137" s="48">
        <v>36.30301</v>
      </c>
      <c r="H137" s="40">
        <v>36.526139999999998</v>
      </c>
      <c r="I137" s="40">
        <v>36.522820000000003</v>
      </c>
      <c r="J137" s="40">
        <v>43.47</v>
      </c>
      <c r="K137" s="47">
        <v>44.45</v>
      </c>
      <c r="L137" s="48">
        <v>35.360219999999998</v>
      </c>
      <c r="M137" s="40">
        <v>35.88344</v>
      </c>
      <c r="N137" s="40">
        <v>35.874650000000003</v>
      </c>
      <c r="O137" s="40">
        <v>41.58</v>
      </c>
      <c r="P137" s="47">
        <v>43.1</v>
      </c>
      <c r="Q137" s="48">
        <v>34.450000000000003</v>
      </c>
      <c r="R137" s="40">
        <v>33.729999999999997</v>
      </c>
      <c r="S137" s="40">
        <v>33.28</v>
      </c>
      <c r="T137" s="40">
        <v>34.47</v>
      </c>
      <c r="U137" s="47">
        <v>33.770000000000003</v>
      </c>
      <c r="V137" s="48">
        <v>34.25</v>
      </c>
      <c r="W137" s="40">
        <v>33.07</v>
      </c>
      <c r="X137" s="40">
        <v>32.380000000000003</v>
      </c>
      <c r="Y137" s="40">
        <v>34.24</v>
      </c>
      <c r="Z137" s="47">
        <v>33.18</v>
      </c>
      <c r="AA137" s="48">
        <v>32.119999999999997</v>
      </c>
      <c r="AB137" s="40">
        <v>27.36</v>
      </c>
      <c r="AC137" s="40">
        <v>26.05</v>
      </c>
      <c r="AD137" s="40">
        <v>33.04</v>
      </c>
      <c r="AE137" s="69">
        <v>28.13</v>
      </c>
    </row>
    <row r="138" spans="1:31" s="41" customFormat="1" x14ac:dyDescent="0.25">
      <c r="A138" s="45">
        <f t="shared" si="2"/>
        <v>49004</v>
      </c>
      <c r="B138" s="46">
        <v>33.468499999999999</v>
      </c>
      <c r="C138" s="40">
        <v>33.395209999999999</v>
      </c>
      <c r="D138" s="40">
        <v>33.481499999999997</v>
      </c>
      <c r="E138" s="40">
        <v>43.06</v>
      </c>
      <c r="F138" s="47">
        <v>42.83</v>
      </c>
      <c r="G138" s="48">
        <v>32.933050000000001</v>
      </c>
      <c r="H138" s="40">
        <v>34.180700000000002</v>
      </c>
      <c r="I138" s="40">
        <v>34.05903</v>
      </c>
      <c r="J138" s="40">
        <v>38.56</v>
      </c>
      <c r="K138" s="47">
        <v>41.01</v>
      </c>
      <c r="L138" s="48">
        <v>30.821470000000001</v>
      </c>
      <c r="M138" s="40">
        <v>33.578600000000002</v>
      </c>
      <c r="N138" s="40">
        <v>33.801589999999997</v>
      </c>
      <c r="O138" s="40">
        <v>34.11</v>
      </c>
      <c r="P138" s="47">
        <v>39.61</v>
      </c>
      <c r="Q138" s="48">
        <v>33.51</v>
      </c>
      <c r="R138" s="40">
        <v>32.21</v>
      </c>
      <c r="S138" s="40">
        <v>31.23</v>
      </c>
      <c r="T138" s="40">
        <v>33.11</v>
      </c>
      <c r="U138" s="47">
        <v>32.479999999999997</v>
      </c>
      <c r="V138" s="48">
        <v>33.409999999999997</v>
      </c>
      <c r="W138" s="40">
        <v>32.130000000000003</v>
      </c>
      <c r="X138" s="40">
        <v>31.13</v>
      </c>
      <c r="Y138" s="40">
        <v>32.99</v>
      </c>
      <c r="Z138" s="47">
        <v>32.4</v>
      </c>
      <c r="AA138" s="48">
        <v>30.38</v>
      </c>
      <c r="AB138" s="40">
        <v>29.09</v>
      </c>
      <c r="AC138" s="40">
        <v>26.97</v>
      </c>
      <c r="AD138" s="40">
        <v>28.41</v>
      </c>
      <c r="AE138" s="69">
        <v>29.76</v>
      </c>
    </row>
    <row r="139" spans="1:31" s="41" customFormat="1" x14ac:dyDescent="0.25">
      <c r="A139" s="45">
        <f t="shared" si="2"/>
        <v>49035</v>
      </c>
      <c r="B139" s="46">
        <v>31.397259999999999</v>
      </c>
      <c r="C139" s="40">
        <v>30.9312</v>
      </c>
      <c r="D139" s="40">
        <v>30.899740000000001</v>
      </c>
      <c r="E139" s="40">
        <v>41.44</v>
      </c>
      <c r="F139" s="47">
        <v>40.68</v>
      </c>
      <c r="G139" s="48">
        <v>31.13148</v>
      </c>
      <c r="H139" s="40">
        <v>31.75423</v>
      </c>
      <c r="I139" s="40">
        <v>32.081470000000003</v>
      </c>
      <c r="J139" s="40">
        <v>38.71</v>
      </c>
      <c r="K139" s="47">
        <v>38.39</v>
      </c>
      <c r="L139" s="48">
        <v>30.38364</v>
      </c>
      <c r="M139" s="40">
        <v>31.210470000000001</v>
      </c>
      <c r="N139" s="40">
        <v>31.80752</v>
      </c>
      <c r="O139" s="40">
        <v>37.700000000000003</v>
      </c>
      <c r="P139" s="47">
        <v>37.04</v>
      </c>
      <c r="Q139" s="48">
        <v>31.05</v>
      </c>
      <c r="R139" s="40">
        <v>30.47</v>
      </c>
      <c r="S139" s="40">
        <v>30.31</v>
      </c>
      <c r="T139" s="40">
        <v>31.24</v>
      </c>
      <c r="U139" s="47">
        <v>30.52</v>
      </c>
      <c r="V139" s="48">
        <v>31.01</v>
      </c>
      <c r="W139" s="40">
        <v>30.63</v>
      </c>
      <c r="X139" s="40">
        <v>30.45</v>
      </c>
      <c r="Y139" s="40">
        <v>31.11</v>
      </c>
      <c r="Z139" s="47">
        <v>30.63</v>
      </c>
      <c r="AA139" s="48">
        <v>28.08</v>
      </c>
      <c r="AB139" s="40">
        <v>25.17</v>
      </c>
      <c r="AC139" s="40">
        <v>23.91</v>
      </c>
      <c r="AD139" s="40">
        <v>28.36</v>
      </c>
      <c r="AE139" s="69">
        <v>25.49</v>
      </c>
    </row>
    <row r="140" spans="1:31" s="41" customFormat="1" x14ac:dyDescent="0.25">
      <c r="A140" s="45">
        <f t="shared" si="2"/>
        <v>49065</v>
      </c>
      <c r="B140" s="46">
        <v>31.275289999999998</v>
      </c>
      <c r="C140" s="40">
        <v>32.277000000000001</v>
      </c>
      <c r="D140" s="40">
        <v>33.016860000000001</v>
      </c>
      <c r="E140" s="40">
        <v>42.09</v>
      </c>
      <c r="F140" s="47">
        <v>43.01</v>
      </c>
      <c r="G140" s="48">
        <v>32.119669999999999</v>
      </c>
      <c r="H140" s="40">
        <v>34.659370000000003</v>
      </c>
      <c r="I140" s="40">
        <v>35.926859999999998</v>
      </c>
      <c r="J140" s="40">
        <v>39.799999999999997</v>
      </c>
      <c r="K140" s="47">
        <v>42.27</v>
      </c>
      <c r="L140" s="48">
        <v>29.80125</v>
      </c>
      <c r="M140" s="40">
        <v>33.374940000000002</v>
      </c>
      <c r="N140" s="40">
        <v>35.558239999999998</v>
      </c>
      <c r="O140" s="40">
        <v>35.89</v>
      </c>
      <c r="P140" s="47">
        <v>40.24</v>
      </c>
      <c r="Q140" s="48">
        <v>32.68</v>
      </c>
      <c r="R140" s="40">
        <v>33.43</v>
      </c>
      <c r="S140" s="40">
        <v>33.81</v>
      </c>
      <c r="T140" s="40">
        <v>32.67</v>
      </c>
      <c r="U140" s="47">
        <v>33.32</v>
      </c>
      <c r="V140" s="48">
        <v>32.549999999999997</v>
      </c>
      <c r="W140" s="40">
        <v>33.270000000000003</v>
      </c>
      <c r="X140" s="40">
        <v>33.619999999999997</v>
      </c>
      <c r="Y140" s="40">
        <v>32.520000000000003</v>
      </c>
      <c r="Z140" s="47">
        <v>33.17</v>
      </c>
      <c r="AA140" s="48">
        <v>31.64</v>
      </c>
      <c r="AB140" s="40">
        <v>32.54</v>
      </c>
      <c r="AC140" s="40">
        <v>32.85</v>
      </c>
      <c r="AD140" s="40">
        <v>31.34</v>
      </c>
      <c r="AE140" s="69">
        <v>32.5</v>
      </c>
    </row>
    <row r="141" spans="1:31" s="41" customFormat="1" x14ac:dyDescent="0.25">
      <c r="A141" s="45">
        <f t="shared" si="2"/>
        <v>49096</v>
      </c>
      <c r="B141" s="46">
        <v>32.191540000000003</v>
      </c>
      <c r="C141" s="40">
        <v>32.471069999999997</v>
      </c>
      <c r="D141" s="40">
        <v>33.017749999999999</v>
      </c>
      <c r="E141" s="40">
        <v>44.03</v>
      </c>
      <c r="F141" s="47">
        <v>42.68</v>
      </c>
      <c r="G141" s="48">
        <v>32.826700000000002</v>
      </c>
      <c r="H141" s="40">
        <v>33.740549999999999</v>
      </c>
      <c r="I141" s="40">
        <v>34.937390000000001</v>
      </c>
      <c r="J141" s="40">
        <v>41.93</v>
      </c>
      <c r="K141" s="47">
        <v>41.02</v>
      </c>
      <c r="L141" s="48">
        <v>31.833860000000001</v>
      </c>
      <c r="M141" s="40">
        <v>32.863050000000001</v>
      </c>
      <c r="N141" s="40">
        <v>34.662739999999999</v>
      </c>
      <c r="O141" s="40">
        <v>40.299999999999997</v>
      </c>
      <c r="P141" s="47">
        <v>39.06</v>
      </c>
      <c r="Q141" s="48">
        <v>31.94</v>
      </c>
      <c r="R141" s="40">
        <v>32.31</v>
      </c>
      <c r="S141" s="40">
        <v>32.659999999999997</v>
      </c>
      <c r="T141" s="40">
        <v>32.049999999999997</v>
      </c>
      <c r="U141" s="47">
        <v>32.28</v>
      </c>
      <c r="V141" s="48">
        <v>31.59</v>
      </c>
      <c r="W141" s="40">
        <v>32.07</v>
      </c>
      <c r="X141" s="40">
        <v>32.35</v>
      </c>
      <c r="Y141" s="40">
        <v>31.59</v>
      </c>
      <c r="Z141" s="47">
        <v>32.020000000000003</v>
      </c>
      <c r="AA141" s="48">
        <v>30.7</v>
      </c>
      <c r="AB141" s="40">
        <v>26.95</v>
      </c>
      <c r="AC141" s="40">
        <v>25.1</v>
      </c>
      <c r="AD141" s="40">
        <v>30.65</v>
      </c>
      <c r="AE141" s="69">
        <v>27.56</v>
      </c>
    </row>
    <row r="142" spans="1:31" s="41" customFormat="1" x14ac:dyDescent="0.25">
      <c r="A142" s="45">
        <f t="shared" si="2"/>
        <v>49126</v>
      </c>
      <c r="B142" s="46">
        <v>33.240699999999997</v>
      </c>
      <c r="C142" s="40">
        <v>34.994480000000003</v>
      </c>
      <c r="D142" s="40">
        <v>36.221299999999999</v>
      </c>
      <c r="E142" s="40">
        <v>45.46</v>
      </c>
      <c r="F142" s="47">
        <v>46.15</v>
      </c>
      <c r="G142" s="48">
        <v>34.937779999999997</v>
      </c>
      <c r="H142" s="40">
        <v>38.401200000000003</v>
      </c>
      <c r="I142" s="40">
        <v>40.545189999999998</v>
      </c>
      <c r="J142" s="40">
        <v>44.72</v>
      </c>
      <c r="K142" s="47">
        <v>48.35</v>
      </c>
      <c r="L142" s="48">
        <v>34.55639</v>
      </c>
      <c r="M142" s="40">
        <v>38.299840000000003</v>
      </c>
      <c r="N142" s="40">
        <v>40.762009999999997</v>
      </c>
      <c r="O142" s="40">
        <v>43.99</v>
      </c>
      <c r="P142" s="47">
        <v>47.61</v>
      </c>
      <c r="Q142" s="48">
        <v>32.47</v>
      </c>
      <c r="R142" s="40">
        <v>33.06</v>
      </c>
      <c r="S142" s="40">
        <v>33.46</v>
      </c>
      <c r="T142" s="40">
        <v>32.58</v>
      </c>
      <c r="U142" s="47">
        <v>32.99</v>
      </c>
      <c r="V142" s="48">
        <v>31.98</v>
      </c>
      <c r="W142" s="40">
        <v>32.520000000000003</v>
      </c>
      <c r="X142" s="40">
        <v>32.880000000000003</v>
      </c>
      <c r="Y142" s="40">
        <v>32.119999999999997</v>
      </c>
      <c r="Z142" s="47">
        <v>32.43</v>
      </c>
      <c r="AA142" s="48">
        <v>31.67</v>
      </c>
      <c r="AB142" s="40">
        <v>31.43</v>
      </c>
      <c r="AC142" s="40">
        <v>31.45</v>
      </c>
      <c r="AD142" s="40">
        <v>31.79</v>
      </c>
      <c r="AE142" s="69">
        <v>31.49</v>
      </c>
    </row>
    <row r="143" spans="1:31" s="41" customFormat="1" x14ac:dyDescent="0.25">
      <c r="A143" s="45">
        <f t="shared" si="2"/>
        <v>49157</v>
      </c>
      <c r="B143" s="46">
        <v>32.571860000000001</v>
      </c>
      <c r="C143" s="40">
        <v>34.551479999999998</v>
      </c>
      <c r="D143" s="40">
        <v>35.714559999999999</v>
      </c>
      <c r="E143" s="40">
        <v>42.94</v>
      </c>
      <c r="F143" s="47">
        <v>45.22</v>
      </c>
      <c r="G143" s="48">
        <v>32.724209999999999</v>
      </c>
      <c r="H143" s="40">
        <v>36.150269999999999</v>
      </c>
      <c r="I143" s="40">
        <v>37.821890000000003</v>
      </c>
      <c r="J143" s="40">
        <v>40.380000000000003</v>
      </c>
      <c r="K143" s="47">
        <v>45.33</v>
      </c>
      <c r="L143" s="48">
        <v>32.04466</v>
      </c>
      <c r="M143" s="40">
        <v>35.966030000000003</v>
      </c>
      <c r="N143" s="40">
        <v>37.913809999999998</v>
      </c>
      <c r="O143" s="40">
        <v>38.97</v>
      </c>
      <c r="P143" s="47">
        <v>44.07</v>
      </c>
      <c r="Q143" s="48">
        <v>31.65</v>
      </c>
      <c r="R143" s="40">
        <v>32</v>
      </c>
      <c r="S143" s="40">
        <v>32.1</v>
      </c>
      <c r="T143" s="40">
        <v>31.48</v>
      </c>
      <c r="U143" s="47">
        <v>32.03</v>
      </c>
      <c r="V143" s="48">
        <v>31.26</v>
      </c>
      <c r="W143" s="40">
        <v>31.58</v>
      </c>
      <c r="X143" s="40">
        <v>31.73</v>
      </c>
      <c r="Y143" s="40">
        <v>31.19</v>
      </c>
      <c r="Z143" s="47">
        <v>31.58</v>
      </c>
      <c r="AA143" s="48">
        <v>30.75</v>
      </c>
      <c r="AB143" s="40">
        <v>29.82</v>
      </c>
      <c r="AC143" s="40">
        <v>29.13</v>
      </c>
      <c r="AD143" s="40">
        <v>30.38</v>
      </c>
      <c r="AE143" s="69">
        <v>30.07</v>
      </c>
    </row>
    <row r="144" spans="1:31" s="41" customFormat="1" x14ac:dyDescent="0.25">
      <c r="A144" s="45">
        <f t="shared" si="2"/>
        <v>49188</v>
      </c>
      <c r="B144" s="46">
        <v>34.555329999999998</v>
      </c>
      <c r="C144" s="40">
        <v>35.613770000000002</v>
      </c>
      <c r="D144" s="40">
        <v>36.54804</v>
      </c>
      <c r="E144" s="40">
        <v>44.5</v>
      </c>
      <c r="F144" s="47">
        <v>45.98</v>
      </c>
      <c r="G144" s="48">
        <v>33.121929999999999</v>
      </c>
      <c r="H144" s="40">
        <v>36.571060000000003</v>
      </c>
      <c r="I144" s="40">
        <v>38.470489999999998</v>
      </c>
      <c r="J144" s="40">
        <v>40.799999999999997</v>
      </c>
      <c r="K144" s="47">
        <v>45.76</v>
      </c>
      <c r="L144" s="48">
        <v>31.797920000000001</v>
      </c>
      <c r="M144" s="40">
        <v>36.438209999999998</v>
      </c>
      <c r="N144" s="40">
        <v>38.583320000000001</v>
      </c>
      <c r="O144" s="40">
        <v>37.270000000000003</v>
      </c>
      <c r="P144" s="47">
        <v>44.87</v>
      </c>
      <c r="Q144" s="48">
        <v>32.24</v>
      </c>
      <c r="R144" s="40">
        <v>34.42</v>
      </c>
      <c r="S144" s="40">
        <v>35.54</v>
      </c>
      <c r="T144" s="40">
        <v>32.21</v>
      </c>
      <c r="U144" s="47">
        <v>34.15</v>
      </c>
      <c r="V144" s="48">
        <v>32.130000000000003</v>
      </c>
      <c r="W144" s="40">
        <v>34.17</v>
      </c>
      <c r="X144" s="40">
        <v>35.26</v>
      </c>
      <c r="Y144" s="40">
        <v>32.11</v>
      </c>
      <c r="Z144" s="47">
        <v>33.94</v>
      </c>
      <c r="AA144" s="48">
        <v>31.68</v>
      </c>
      <c r="AB144" s="40">
        <v>30.78</v>
      </c>
      <c r="AC144" s="40">
        <v>30.35</v>
      </c>
      <c r="AD144" s="40">
        <v>31.5</v>
      </c>
      <c r="AE144" s="69">
        <v>31.01</v>
      </c>
    </row>
    <row r="145" spans="1:31" s="41" customFormat="1" x14ac:dyDescent="0.25">
      <c r="A145" s="45">
        <f t="shared" si="2"/>
        <v>49218</v>
      </c>
      <c r="B145" s="46">
        <v>33.247750000000003</v>
      </c>
      <c r="C145" s="40">
        <v>32.778660000000002</v>
      </c>
      <c r="D145" s="40">
        <v>32.700589999999998</v>
      </c>
      <c r="E145" s="40">
        <v>43.01</v>
      </c>
      <c r="F145" s="47">
        <v>42.67</v>
      </c>
      <c r="G145" s="48">
        <v>31.780449999999998</v>
      </c>
      <c r="H145" s="40">
        <v>32.719169999999998</v>
      </c>
      <c r="I145" s="40">
        <v>33.140720000000002</v>
      </c>
      <c r="J145" s="40">
        <v>40.450000000000003</v>
      </c>
      <c r="K145" s="47">
        <v>39.76</v>
      </c>
      <c r="L145" s="48">
        <v>30.43516</v>
      </c>
      <c r="M145" s="40">
        <v>32.612020000000001</v>
      </c>
      <c r="N145" s="40">
        <v>33.121259999999999</v>
      </c>
      <c r="O145" s="40">
        <v>39.06</v>
      </c>
      <c r="P145" s="47">
        <v>39</v>
      </c>
      <c r="Q145" s="48">
        <v>30.96</v>
      </c>
      <c r="R145" s="40">
        <v>27.95</v>
      </c>
      <c r="S145" s="40">
        <v>26.89</v>
      </c>
      <c r="T145" s="40">
        <v>31.32</v>
      </c>
      <c r="U145" s="47">
        <v>28.46</v>
      </c>
      <c r="V145" s="48">
        <v>30.92</v>
      </c>
      <c r="W145" s="40">
        <v>28.02</v>
      </c>
      <c r="X145" s="40">
        <v>26.97</v>
      </c>
      <c r="Y145" s="40">
        <v>31.27</v>
      </c>
      <c r="Z145" s="47">
        <v>28.49</v>
      </c>
      <c r="AA145" s="48">
        <v>29.61</v>
      </c>
      <c r="AB145" s="40">
        <v>24.53</v>
      </c>
      <c r="AC145" s="40">
        <v>22.79</v>
      </c>
      <c r="AD145" s="40">
        <v>30.19</v>
      </c>
      <c r="AE145" s="69">
        <v>25.43</v>
      </c>
    </row>
    <row r="146" spans="1:31" s="41" customFormat="1" x14ac:dyDescent="0.25">
      <c r="A146" s="45">
        <f t="shared" si="2"/>
        <v>49249</v>
      </c>
      <c r="B146" s="46">
        <v>33.54036</v>
      </c>
      <c r="C146" s="40">
        <v>33.241210000000002</v>
      </c>
      <c r="D146" s="40">
        <v>33.372959999999999</v>
      </c>
      <c r="E146" s="40">
        <v>43.25</v>
      </c>
      <c r="F146" s="47">
        <v>43.26</v>
      </c>
      <c r="G146" s="48">
        <v>33.695079999999997</v>
      </c>
      <c r="H146" s="40">
        <v>34.35324</v>
      </c>
      <c r="I146" s="40">
        <v>34.52375</v>
      </c>
      <c r="J146" s="40">
        <v>40.799999999999997</v>
      </c>
      <c r="K146" s="47">
        <v>41.5</v>
      </c>
      <c r="L146" s="48">
        <v>32.652180000000001</v>
      </c>
      <c r="M146" s="40">
        <v>33.638309999999997</v>
      </c>
      <c r="N146" s="40">
        <v>34.177169999999997</v>
      </c>
      <c r="O146" s="40">
        <v>39.31</v>
      </c>
      <c r="P146" s="47">
        <v>40.270000000000003</v>
      </c>
      <c r="Q146" s="48">
        <v>33.53</v>
      </c>
      <c r="R146" s="40">
        <v>33.28</v>
      </c>
      <c r="S146" s="40">
        <v>32.89</v>
      </c>
      <c r="T146" s="40">
        <v>33.29</v>
      </c>
      <c r="U146" s="47">
        <v>33.32</v>
      </c>
      <c r="V146" s="48">
        <v>33.380000000000003</v>
      </c>
      <c r="W146" s="40">
        <v>32.96</v>
      </c>
      <c r="X146" s="40">
        <v>32.54</v>
      </c>
      <c r="Y146" s="40">
        <v>33.159999999999997</v>
      </c>
      <c r="Z146" s="47">
        <v>33.04</v>
      </c>
      <c r="AA146" s="48">
        <v>31.9</v>
      </c>
      <c r="AB146" s="40">
        <v>31.7</v>
      </c>
      <c r="AC146" s="40">
        <v>30.74</v>
      </c>
      <c r="AD146" s="40">
        <v>30.94</v>
      </c>
      <c r="AE146" s="69">
        <v>31.85</v>
      </c>
    </row>
    <row r="147" spans="1:31" s="41" customFormat="1" x14ac:dyDescent="0.25">
      <c r="A147" s="45">
        <f t="shared" si="2"/>
        <v>49279</v>
      </c>
      <c r="B147" s="46">
        <v>37.295990000000003</v>
      </c>
      <c r="C147" s="40">
        <v>37.429049999999997</v>
      </c>
      <c r="D147" s="40">
        <v>37.512790000000003</v>
      </c>
      <c r="E147" s="40">
        <v>47.87</v>
      </c>
      <c r="F147" s="47">
        <v>48.35</v>
      </c>
      <c r="G147" s="48">
        <v>38.732059999999997</v>
      </c>
      <c r="H147" s="40">
        <v>39.417459999999998</v>
      </c>
      <c r="I147" s="40">
        <v>39.510289999999998</v>
      </c>
      <c r="J147" s="40">
        <v>46.54</v>
      </c>
      <c r="K147" s="47">
        <v>46.95</v>
      </c>
      <c r="L147" s="48">
        <v>37.741639999999997</v>
      </c>
      <c r="M147" s="40">
        <v>39.369280000000003</v>
      </c>
      <c r="N147" s="40">
        <v>39.683770000000003</v>
      </c>
      <c r="O147" s="40">
        <v>44.45</v>
      </c>
      <c r="P147" s="47">
        <v>46</v>
      </c>
      <c r="Q147" s="48">
        <v>37</v>
      </c>
      <c r="R147" s="40">
        <v>35.979999999999997</v>
      </c>
      <c r="S147" s="40">
        <v>35.31</v>
      </c>
      <c r="T147" s="40">
        <v>36.909999999999997</v>
      </c>
      <c r="U147" s="47">
        <v>36.06</v>
      </c>
      <c r="V147" s="48">
        <v>37.04</v>
      </c>
      <c r="W147" s="40">
        <v>35.85</v>
      </c>
      <c r="X147" s="40">
        <v>35.11</v>
      </c>
      <c r="Y147" s="40">
        <v>36.94</v>
      </c>
      <c r="Z147" s="47">
        <v>35.96</v>
      </c>
      <c r="AA147" s="48">
        <v>36.14</v>
      </c>
      <c r="AB147" s="40">
        <v>32.9</v>
      </c>
      <c r="AC147" s="40">
        <v>31.19</v>
      </c>
      <c r="AD147" s="40">
        <v>36.22</v>
      </c>
      <c r="AE147" s="69">
        <v>33.22</v>
      </c>
    </row>
    <row r="148" spans="1:31" s="41" customFormat="1" x14ac:dyDescent="0.25">
      <c r="A148" s="49">
        <f t="shared" si="2"/>
        <v>49310</v>
      </c>
      <c r="B148" s="31">
        <v>44.139569999999999</v>
      </c>
      <c r="C148" s="32">
        <v>44.852440000000001</v>
      </c>
      <c r="D148" s="32">
        <v>44.407730000000001</v>
      </c>
      <c r="E148" s="32">
        <v>54.51</v>
      </c>
      <c r="F148" s="50">
        <v>56.35</v>
      </c>
      <c r="G148" s="51">
        <v>39.303080000000001</v>
      </c>
      <c r="H148" s="32">
        <v>40.978610000000003</v>
      </c>
      <c r="I148" s="32">
        <v>41.646830000000001</v>
      </c>
      <c r="J148" s="32">
        <v>47.73</v>
      </c>
      <c r="K148" s="50">
        <v>50.15</v>
      </c>
      <c r="L148" s="51">
        <v>36.605379999999997</v>
      </c>
      <c r="M148" s="32">
        <v>40.565440000000002</v>
      </c>
      <c r="N148" s="32">
        <v>41.734769999999997</v>
      </c>
      <c r="O148" s="32">
        <v>40.700000000000003</v>
      </c>
      <c r="P148" s="50">
        <v>46.67</v>
      </c>
      <c r="Q148" s="51">
        <v>36.49</v>
      </c>
      <c r="R148" s="32">
        <v>36.049999999999997</v>
      </c>
      <c r="S148" s="32">
        <v>35.700000000000003</v>
      </c>
      <c r="T148" s="32">
        <v>36.270000000000003</v>
      </c>
      <c r="U148" s="50">
        <v>36.200000000000003</v>
      </c>
      <c r="V148" s="51">
        <v>36.44</v>
      </c>
      <c r="W148" s="32">
        <v>35.92</v>
      </c>
      <c r="X148" s="32">
        <v>35.47</v>
      </c>
      <c r="Y148" s="32">
        <v>36.200000000000003</v>
      </c>
      <c r="Z148" s="50">
        <v>36.06</v>
      </c>
      <c r="AA148" s="51">
        <v>35.04</v>
      </c>
      <c r="AB148" s="32">
        <v>35.11</v>
      </c>
      <c r="AC148" s="32">
        <v>34.840000000000003</v>
      </c>
      <c r="AD148" s="32">
        <v>34.5</v>
      </c>
      <c r="AE148" s="38">
        <v>35.270000000000003</v>
      </c>
    </row>
    <row r="149" spans="1:31" s="41" customFormat="1" x14ac:dyDescent="0.25">
      <c r="A149" s="49">
        <f t="shared" si="2"/>
        <v>49341</v>
      </c>
      <c r="B149" s="31">
        <v>36.105310000000003</v>
      </c>
      <c r="C149" s="32">
        <v>35.977249999999998</v>
      </c>
      <c r="D149" s="32">
        <v>35.935749999999999</v>
      </c>
      <c r="E149" s="32">
        <v>46.87</v>
      </c>
      <c r="F149" s="50">
        <v>46.24</v>
      </c>
      <c r="G149" s="51">
        <v>36.918100000000003</v>
      </c>
      <c r="H149" s="32">
        <v>36.473399999999998</v>
      </c>
      <c r="I149" s="32">
        <v>36.730559999999997</v>
      </c>
      <c r="J149" s="32">
        <v>45.34</v>
      </c>
      <c r="K149" s="50">
        <v>45.26</v>
      </c>
      <c r="L149" s="51">
        <v>35.877029999999998</v>
      </c>
      <c r="M149" s="32">
        <v>34.950240000000001</v>
      </c>
      <c r="N149" s="32">
        <v>35.392569999999999</v>
      </c>
      <c r="O149" s="32">
        <v>44.42</v>
      </c>
      <c r="P149" s="50">
        <v>42.8</v>
      </c>
      <c r="Q149" s="51">
        <v>35.36</v>
      </c>
      <c r="R149" s="32">
        <v>33.94</v>
      </c>
      <c r="S149" s="32">
        <v>33.18</v>
      </c>
      <c r="T149" s="32">
        <v>35.380000000000003</v>
      </c>
      <c r="U149" s="50">
        <v>34.1</v>
      </c>
      <c r="V149" s="51">
        <v>35.32</v>
      </c>
      <c r="W149" s="32">
        <v>33.56</v>
      </c>
      <c r="X149" s="32">
        <v>32.549999999999997</v>
      </c>
      <c r="Y149" s="32">
        <v>35.299999999999997</v>
      </c>
      <c r="Z149" s="50">
        <v>33.75</v>
      </c>
      <c r="AA149" s="51">
        <v>33.24</v>
      </c>
      <c r="AB149" s="32">
        <v>29.31</v>
      </c>
      <c r="AC149" s="32">
        <v>28.58</v>
      </c>
      <c r="AD149" s="32">
        <v>34.299999999999997</v>
      </c>
      <c r="AE149" s="38">
        <v>29.97</v>
      </c>
    </row>
    <row r="150" spans="1:31" s="41" customFormat="1" x14ac:dyDescent="0.25">
      <c r="A150" s="49">
        <f t="shared" si="2"/>
        <v>49369</v>
      </c>
      <c r="B150" s="31">
        <v>34.277479999999997</v>
      </c>
      <c r="C150" s="32">
        <v>34.107680000000002</v>
      </c>
      <c r="D150" s="32">
        <v>34.157470000000004</v>
      </c>
      <c r="E150" s="32">
        <v>44.9</v>
      </c>
      <c r="F150" s="50">
        <v>43.59</v>
      </c>
      <c r="G150" s="51">
        <v>34.187550000000002</v>
      </c>
      <c r="H150" s="32">
        <v>32.918700000000001</v>
      </c>
      <c r="I150" s="32">
        <v>32.568159999999999</v>
      </c>
      <c r="J150" s="32">
        <v>41.74</v>
      </c>
      <c r="K150" s="50">
        <v>39.799999999999997</v>
      </c>
      <c r="L150" s="51">
        <v>32.188490000000002</v>
      </c>
      <c r="M150" s="32">
        <v>31.117930000000001</v>
      </c>
      <c r="N150" s="32">
        <v>31.36495</v>
      </c>
      <c r="O150" s="32">
        <v>38.380000000000003</v>
      </c>
      <c r="P150" s="50">
        <v>37.729999999999997</v>
      </c>
      <c r="Q150" s="51">
        <v>34.409999999999997</v>
      </c>
      <c r="R150" s="32">
        <v>32.68</v>
      </c>
      <c r="S150" s="32">
        <v>31.88</v>
      </c>
      <c r="T150" s="32">
        <v>34.369999999999997</v>
      </c>
      <c r="U150" s="50">
        <v>32.97</v>
      </c>
      <c r="V150" s="51">
        <v>34.31</v>
      </c>
      <c r="W150" s="32">
        <v>32.630000000000003</v>
      </c>
      <c r="X150" s="32">
        <v>31.74</v>
      </c>
      <c r="Y150" s="32">
        <v>34.22</v>
      </c>
      <c r="Z150" s="50">
        <v>32.880000000000003</v>
      </c>
      <c r="AA150" s="51">
        <v>31.55</v>
      </c>
      <c r="AB150" s="32">
        <v>31.46</v>
      </c>
      <c r="AC150" s="32">
        <v>30.53</v>
      </c>
      <c r="AD150" s="32">
        <v>30.1</v>
      </c>
      <c r="AE150" s="38">
        <v>31.79</v>
      </c>
    </row>
    <row r="151" spans="1:31" s="41" customFormat="1" x14ac:dyDescent="0.25">
      <c r="A151" s="49">
        <f t="shared" si="2"/>
        <v>49400</v>
      </c>
      <c r="B151" s="31">
        <v>32.508270000000003</v>
      </c>
      <c r="C151" s="32">
        <v>32.143149999999999</v>
      </c>
      <c r="D151" s="32">
        <v>32.184699999999999</v>
      </c>
      <c r="E151" s="32">
        <v>43.31</v>
      </c>
      <c r="F151" s="50">
        <v>42.93</v>
      </c>
      <c r="G151" s="51">
        <v>31.875509999999998</v>
      </c>
      <c r="H151" s="32">
        <v>32.51379</v>
      </c>
      <c r="I151" s="32">
        <v>33.038820000000001</v>
      </c>
      <c r="J151" s="32">
        <v>39.130000000000003</v>
      </c>
      <c r="K151" s="50">
        <v>41</v>
      </c>
      <c r="L151" s="51">
        <v>31.019950000000001</v>
      </c>
      <c r="M151" s="32">
        <v>32.149590000000003</v>
      </c>
      <c r="N151" s="32">
        <v>32.868259999999999</v>
      </c>
      <c r="O151" s="32">
        <v>37.71</v>
      </c>
      <c r="P151" s="50">
        <v>39.9</v>
      </c>
      <c r="Q151" s="51">
        <v>32.06</v>
      </c>
      <c r="R151" s="32">
        <v>31.47</v>
      </c>
      <c r="S151" s="32">
        <v>31.24</v>
      </c>
      <c r="T151" s="32">
        <v>32.04</v>
      </c>
      <c r="U151" s="50">
        <v>31.6</v>
      </c>
      <c r="V151" s="51">
        <v>32.07</v>
      </c>
      <c r="W151" s="32">
        <v>31.56</v>
      </c>
      <c r="X151" s="32">
        <v>31.4</v>
      </c>
      <c r="Y151" s="32">
        <v>32.03</v>
      </c>
      <c r="Z151" s="50">
        <v>31.71</v>
      </c>
      <c r="AA151" s="51">
        <v>29.9</v>
      </c>
      <c r="AB151" s="32">
        <v>26.62</v>
      </c>
      <c r="AC151" s="32">
        <v>25.47</v>
      </c>
      <c r="AD151" s="32">
        <v>29.92</v>
      </c>
      <c r="AE151" s="38">
        <v>27.38</v>
      </c>
    </row>
    <row r="152" spans="1:31" s="41" customFormat="1" x14ac:dyDescent="0.25">
      <c r="A152" s="49">
        <f t="shared" si="2"/>
        <v>49430</v>
      </c>
      <c r="B152" s="31">
        <v>32.61862</v>
      </c>
      <c r="C152" s="32">
        <v>33.284599999999998</v>
      </c>
      <c r="D152" s="32">
        <v>33.976990000000001</v>
      </c>
      <c r="E152" s="32">
        <v>44.93</v>
      </c>
      <c r="F152" s="50">
        <v>44.54</v>
      </c>
      <c r="G152" s="51">
        <v>33.153289999999998</v>
      </c>
      <c r="H152" s="32">
        <v>33.728319999999997</v>
      </c>
      <c r="I152" s="32">
        <v>34.692489999999999</v>
      </c>
      <c r="J152" s="32">
        <v>42.93</v>
      </c>
      <c r="K152" s="50">
        <v>41.96</v>
      </c>
      <c r="L152" s="51">
        <v>30.745000000000001</v>
      </c>
      <c r="M152" s="32">
        <v>31.661210000000001</v>
      </c>
      <c r="N152" s="32">
        <v>33.677439999999997</v>
      </c>
      <c r="O152" s="32">
        <v>39.619999999999997</v>
      </c>
      <c r="P152" s="50">
        <v>38.130000000000003</v>
      </c>
      <c r="Q152" s="51">
        <v>33.520000000000003</v>
      </c>
      <c r="R152" s="32">
        <v>33.549999999999997</v>
      </c>
      <c r="S152" s="32">
        <v>33.76</v>
      </c>
      <c r="T152" s="32">
        <v>33.72</v>
      </c>
      <c r="U152" s="50">
        <v>33.53</v>
      </c>
      <c r="V152" s="51">
        <v>33.46</v>
      </c>
      <c r="W152" s="32">
        <v>33.520000000000003</v>
      </c>
      <c r="X152" s="32">
        <v>33.75</v>
      </c>
      <c r="Y152" s="32">
        <v>33.67</v>
      </c>
      <c r="Z152" s="50">
        <v>33.49</v>
      </c>
      <c r="AA152" s="51">
        <v>32.869999999999997</v>
      </c>
      <c r="AB152" s="32">
        <v>32.380000000000003</v>
      </c>
      <c r="AC152" s="32">
        <v>32.57</v>
      </c>
      <c r="AD152" s="32">
        <v>33.229999999999997</v>
      </c>
      <c r="AE152" s="38">
        <v>32.46</v>
      </c>
    </row>
    <row r="153" spans="1:31" s="41" customFormat="1" x14ac:dyDescent="0.25">
      <c r="A153" s="49">
        <f t="shared" si="2"/>
        <v>49461</v>
      </c>
      <c r="B153" s="31">
        <v>33.083170000000003</v>
      </c>
      <c r="C153" s="32">
        <v>33.715589999999999</v>
      </c>
      <c r="D153" s="32">
        <v>34.379510000000003</v>
      </c>
      <c r="E153" s="32">
        <v>45.89</v>
      </c>
      <c r="F153" s="50">
        <v>45.03</v>
      </c>
      <c r="G153" s="51">
        <v>33.799419999999998</v>
      </c>
      <c r="H153" s="32">
        <v>36.770629999999997</v>
      </c>
      <c r="I153" s="32">
        <v>38.42577</v>
      </c>
      <c r="J153" s="32">
        <v>43.93</v>
      </c>
      <c r="K153" s="50">
        <v>45.79</v>
      </c>
      <c r="L153" s="51">
        <v>32.816789999999997</v>
      </c>
      <c r="M153" s="32">
        <v>36.527740000000001</v>
      </c>
      <c r="N153" s="32">
        <v>38.40896</v>
      </c>
      <c r="O153" s="32">
        <v>42.44</v>
      </c>
      <c r="P153" s="50">
        <v>44.32</v>
      </c>
      <c r="Q153" s="51">
        <v>32.770000000000003</v>
      </c>
      <c r="R153" s="32">
        <v>33.299999999999997</v>
      </c>
      <c r="S153" s="32">
        <v>33.619999999999997</v>
      </c>
      <c r="T153" s="32">
        <v>32.89</v>
      </c>
      <c r="U153" s="50">
        <v>33.19</v>
      </c>
      <c r="V153" s="51">
        <v>32.43</v>
      </c>
      <c r="W153" s="32">
        <v>32.97</v>
      </c>
      <c r="X153" s="32">
        <v>33.21</v>
      </c>
      <c r="Y153" s="32">
        <v>32.409999999999997</v>
      </c>
      <c r="Z153" s="50">
        <v>32.89</v>
      </c>
      <c r="AA153" s="51">
        <v>31.9</v>
      </c>
      <c r="AB153" s="32">
        <v>28.87</v>
      </c>
      <c r="AC153" s="32">
        <v>27.35</v>
      </c>
      <c r="AD153" s="32">
        <v>32.01</v>
      </c>
      <c r="AE153" s="38">
        <v>29.22</v>
      </c>
    </row>
    <row r="154" spans="1:31" s="41" customFormat="1" x14ac:dyDescent="0.25">
      <c r="A154" s="49">
        <f t="shared" si="2"/>
        <v>49491</v>
      </c>
      <c r="B154" s="31">
        <v>35.110520000000001</v>
      </c>
      <c r="C154" s="32">
        <v>37.048139999999997</v>
      </c>
      <c r="D154" s="32">
        <v>38.295070000000003</v>
      </c>
      <c r="E154" s="32">
        <v>47.86</v>
      </c>
      <c r="F154" s="50">
        <v>49.14</v>
      </c>
      <c r="G154" s="51">
        <v>35.375509999999998</v>
      </c>
      <c r="H154" s="32">
        <v>38.64134</v>
      </c>
      <c r="I154" s="32">
        <v>40.516689999999997</v>
      </c>
      <c r="J154" s="32">
        <v>46.42</v>
      </c>
      <c r="K154" s="50">
        <v>50.1</v>
      </c>
      <c r="L154" s="51">
        <v>34.869729999999997</v>
      </c>
      <c r="M154" s="32">
        <v>38.657539999999997</v>
      </c>
      <c r="N154" s="32">
        <v>40.719149999999999</v>
      </c>
      <c r="O154" s="32">
        <v>45.59</v>
      </c>
      <c r="P154" s="50">
        <v>49.62</v>
      </c>
      <c r="Q154" s="51">
        <v>33.24</v>
      </c>
      <c r="R154" s="32">
        <v>33.479999999999997</v>
      </c>
      <c r="S154" s="32">
        <v>33.76</v>
      </c>
      <c r="T154" s="32">
        <v>33.43</v>
      </c>
      <c r="U154" s="50">
        <v>33.43</v>
      </c>
      <c r="V154" s="51">
        <v>32.770000000000003</v>
      </c>
      <c r="W154" s="32">
        <v>33.020000000000003</v>
      </c>
      <c r="X154" s="32">
        <v>33.32</v>
      </c>
      <c r="Y154" s="32">
        <v>32.950000000000003</v>
      </c>
      <c r="Z154" s="50">
        <v>32.99</v>
      </c>
      <c r="AA154" s="51">
        <v>32.47</v>
      </c>
      <c r="AB154" s="32">
        <v>32.18</v>
      </c>
      <c r="AC154" s="32">
        <v>32.270000000000003</v>
      </c>
      <c r="AD154" s="32">
        <v>32.68</v>
      </c>
      <c r="AE154" s="38">
        <v>32.25</v>
      </c>
    </row>
    <row r="155" spans="1:31" s="41" customFormat="1" x14ac:dyDescent="0.25">
      <c r="A155" s="49">
        <f t="shared" si="2"/>
        <v>49522</v>
      </c>
      <c r="B155" s="31">
        <v>33.904600000000002</v>
      </c>
      <c r="C155" s="32">
        <v>35.69894</v>
      </c>
      <c r="D155" s="32">
        <v>36.959949999999999</v>
      </c>
      <c r="E155" s="32">
        <v>45.07</v>
      </c>
      <c r="F155" s="50">
        <v>47.18</v>
      </c>
      <c r="G155" s="51">
        <v>33.619529999999997</v>
      </c>
      <c r="H155" s="32">
        <v>36.797499999999999</v>
      </c>
      <c r="I155" s="32">
        <v>38.449390000000001</v>
      </c>
      <c r="J155" s="32">
        <v>42.64</v>
      </c>
      <c r="K155" s="50">
        <v>46.71</v>
      </c>
      <c r="L155" s="51">
        <v>32.856749999999998</v>
      </c>
      <c r="M155" s="32">
        <v>36.633560000000003</v>
      </c>
      <c r="N155" s="32">
        <v>38.63091</v>
      </c>
      <c r="O155" s="32">
        <v>40.83</v>
      </c>
      <c r="P155" s="50">
        <v>45.98</v>
      </c>
      <c r="Q155" s="51">
        <v>32.42</v>
      </c>
      <c r="R155" s="32">
        <v>32.43</v>
      </c>
      <c r="S155" s="32">
        <v>32.49</v>
      </c>
      <c r="T155" s="32">
        <v>32.42</v>
      </c>
      <c r="U155" s="50">
        <v>32.46</v>
      </c>
      <c r="V155" s="51">
        <v>32.04</v>
      </c>
      <c r="W155" s="32">
        <v>32.11</v>
      </c>
      <c r="X155" s="32">
        <v>32.24</v>
      </c>
      <c r="Y155" s="32">
        <v>32.07</v>
      </c>
      <c r="Z155" s="50">
        <v>32.130000000000003</v>
      </c>
      <c r="AA155" s="51">
        <v>31.5</v>
      </c>
      <c r="AB155" s="32">
        <v>30.14</v>
      </c>
      <c r="AC155" s="32">
        <v>29.63</v>
      </c>
      <c r="AD155" s="32">
        <v>31.5</v>
      </c>
      <c r="AE155" s="38">
        <v>30.44</v>
      </c>
    </row>
    <row r="156" spans="1:31" s="41" customFormat="1" x14ac:dyDescent="0.25">
      <c r="A156" s="49">
        <f t="shared" si="2"/>
        <v>49553</v>
      </c>
      <c r="B156" s="31">
        <v>33.59948</v>
      </c>
      <c r="C156" s="32">
        <v>34.758949999999999</v>
      </c>
      <c r="D156" s="32">
        <v>35.693519999999999</v>
      </c>
      <c r="E156" s="32">
        <v>45.5</v>
      </c>
      <c r="F156" s="50">
        <v>46.33</v>
      </c>
      <c r="G156" s="51">
        <v>33.39705</v>
      </c>
      <c r="H156" s="32">
        <v>36.000450000000001</v>
      </c>
      <c r="I156" s="32">
        <v>37.571240000000003</v>
      </c>
      <c r="J156" s="32">
        <v>42.29</v>
      </c>
      <c r="K156" s="50">
        <v>46.2</v>
      </c>
      <c r="L156" s="51">
        <v>32.146920000000001</v>
      </c>
      <c r="M156" s="32">
        <v>35.727710000000002</v>
      </c>
      <c r="N156" s="32">
        <v>37.526859999999999</v>
      </c>
      <c r="O156" s="32">
        <v>38.67</v>
      </c>
      <c r="P156" s="50">
        <v>45.37</v>
      </c>
      <c r="Q156" s="51">
        <v>32.909999999999997</v>
      </c>
      <c r="R156" s="32">
        <v>34</v>
      </c>
      <c r="S156" s="32">
        <v>34.65</v>
      </c>
      <c r="T156" s="32">
        <v>33.049999999999997</v>
      </c>
      <c r="U156" s="50">
        <v>33.869999999999997</v>
      </c>
      <c r="V156" s="51">
        <v>32.79</v>
      </c>
      <c r="W156" s="32">
        <v>33.9</v>
      </c>
      <c r="X156" s="32">
        <v>34.549999999999997</v>
      </c>
      <c r="Y156" s="32">
        <v>32.92</v>
      </c>
      <c r="Z156" s="50">
        <v>33.76</v>
      </c>
      <c r="AA156" s="51">
        <v>32.520000000000003</v>
      </c>
      <c r="AB156" s="32">
        <v>30.67</v>
      </c>
      <c r="AC156" s="32">
        <v>29.91</v>
      </c>
      <c r="AD156" s="32">
        <v>32.82</v>
      </c>
      <c r="AE156" s="38">
        <v>30.84</v>
      </c>
    </row>
    <row r="157" spans="1:31" s="41" customFormat="1" x14ac:dyDescent="0.25">
      <c r="A157" s="49">
        <f t="shared" si="2"/>
        <v>49583</v>
      </c>
      <c r="B157" s="31">
        <v>33.952759999999998</v>
      </c>
      <c r="C157" s="32">
        <v>33.834829999999997</v>
      </c>
      <c r="D157" s="32">
        <v>33.860059999999997</v>
      </c>
      <c r="E157" s="32">
        <v>44.18</v>
      </c>
      <c r="F157" s="50">
        <v>44.42</v>
      </c>
      <c r="G157" s="51">
        <v>32.780740000000002</v>
      </c>
      <c r="H157" s="32">
        <v>33.457920000000001</v>
      </c>
      <c r="I157" s="32">
        <v>33.679850000000002</v>
      </c>
      <c r="J157" s="32">
        <v>41</v>
      </c>
      <c r="K157" s="50">
        <v>41.78</v>
      </c>
      <c r="L157" s="51">
        <v>31.369789999999998</v>
      </c>
      <c r="M157" s="32">
        <v>33.378079999999997</v>
      </c>
      <c r="N157" s="32">
        <v>33.667589999999997</v>
      </c>
      <c r="O157" s="32">
        <v>38.68</v>
      </c>
      <c r="P157" s="50">
        <v>41.54</v>
      </c>
      <c r="Q157" s="51">
        <v>31.83</v>
      </c>
      <c r="R157" s="32">
        <v>29.7</v>
      </c>
      <c r="S157" s="32">
        <v>28.84</v>
      </c>
      <c r="T157" s="32">
        <v>32.270000000000003</v>
      </c>
      <c r="U157" s="50">
        <v>29.89</v>
      </c>
      <c r="V157" s="51">
        <v>31.74</v>
      </c>
      <c r="W157" s="32">
        <v>29.68</v>
      </c>
      <c r="X157" s="32">
        <v>28.84</v>
      </c>
      <c r="Y157" s="32">
        <v>32.08</v>
      </c>
      <c r="Z157" s="50">
        <v>29.91</v>
      </c>
      <c r="AA157" s="51">
        <v>30.71</v>
      </c>
      <c r="AB157" s="32">
        <v>27.18</v>
      </c>
      <c r="AC157" s="32">
        <v>25.44</v>
      </c>
      <c r="AD157" s="32">
        <v>31.39</v>
      </c>
      <c r="AE157" s="38">
        <v>27.34</v>
      </c>
    </row>
    <row r="158" spans="1:31" s="41" customFormat="1" x14ac:dyDescent="0.25">
      <c r="A158" s="49">
        <f t="shared" si="2"/>
        <v>49614</v>
      </c>
      <c r="B158" s="31">
        <v>30.577909999999999</v>
      </c>
      <c r="C158" s="32">
        <v>30.055540000000001</v>
      </c>
      <c r="D158" s="32">
        <v>30.234020000000001</v>
      </c>
      <c r="E158" s="32">
        <v>42.26</v>
      </c>
      <c r="F158" s="50">
        <v>41.59</v>
      </c>
      <c r="G158" s="51">
        <v>34.402200000000001</v>
      </c>
      <c r="H158" s="32">
        <v>34.333129999999997</v>
      </c>
      <c r="I158" s="32">
        <v>34.514600000000002</v>
      </c>
      <c r="J158" s="32">
        <v>41.99</v>
      </c>
      <c r="K158" s="50">
        <v>42.15</v>
      </c>
      <c r="L158" s="51">
        <v>33.304859999999998</v>
      </c>
      <c r="M158" s="32">
        <v>33.545569999999998</v>
      </c>
      <c r="N158" s="32">
        <v>34.114719999999998</v>
      </c>
      <c r="O158" s="32">
        <v>40.47</v>
      </c>
      <c r="P158" s="50">
        <v>40.880000000000003</v>
      </c>
      <c r="Q158" s="51">
        <v>34.49</v>
      </c>
      <c r="R158" s="32">
        <v>33.19</v>
      </c>
      <c r="S158" s="32">
        <v>32.51</v>
      </c>
      <c r="T158" s="32">
        <v>34.36</v>
      </c>
      <c r="U158" s="50">
        <v>33.44</v>
      </c>
      <c r="V158" s="51">
        <v>34.29</v>
      </c>
      <c r="W158" s="32">
        <v>33.119999999999997</v>
      </c>
      <c r="X158" s="32">
        <v>32.4</v>
      </c>
      <c r="Y158" s="32">
        <v>34.03</v>
      </c>
      <c r="Z158" s="50">
        <v>33.369999999999997</v>
      </c>
      <c r="AA158" s="51">
        <v>33.08</v>
      </c>
      <c r="AB158" s="32">
        <v>31.74</v>
      </c>
      <c r="AC158" s="32">
        <v>30.56</v>
      </c>
      <c r="AD158" s="32">
        <v>32.31</v>
      </c>
      <c r="AE158" s="38">
        <v>32.130000000000003</v>
      </c>
    </row>
    <row r="159" spans="1:31" s="41" customFormat="1" x14ac:dyDescent="0.25">
      <c r="A159" s="49">
        <f t="shared" si="2"/>
        <v>49644</v>
      </c>
      <c r="B159" s="31">
        <v>39.78454</v>
      </c>
      <c r="C159" s="32">
        <v>39.98648</v>
      </c>
      <c r="D159" s="32">
        <v>40.027740000000001</v>
      </c>
      <c r="E159" s="32">
        <v>50.36</v>
      </c>
      <c r="F159" s="50">
        <v>52.01</v>
      </c>
      <c r="G159" s="51">
        <v>40.458039999999997</v>
      </c>
      <c r="H159" s="32">
        <v>40.913130000000002</v>
      </c>
      <c r="I159" s="32">
        <v>40.751559999999998</v>
      </c>
      <c r="J159" s="32">
        <v>48.23</v>
      </c>
      <c r="K159" s="50">
        <v>50.19</v>
      </c>
      <c r="L159" s="51">
        <v>39.38214</v>
      </c>
      <c r="M159" s="32">
        <v>40.704189999999997</v>
      </c>
      <c r="N159" s="32">
        <v>40.676670000000001</v>
      </c>
      <c r="O159" s="32">
        <v>45.73</v>
      </c>
      <c r="P159" s="50">
        <v>49.2</v>
      </c>
      <c r="Q159" s="51">
        <v>38.19</v>
      </c>
      <c r="R159" s="32">
        <v>37.18</v>
      </c>
      <c r="S159" s="32">
        <v>36.65</v>
      </c>
      <c r="T159" s="32">
        <v>38.24</v>
      </c>
      <c r="U159" s="50">
        <v>37.28</v>
      </c>
      <c r="V159" s="51">
        <v>38.33</v>
      </c>
      <c r="W159" s="32">
        <v>37.119999999999997</v>
      </c>
      <c r="X159" s="32">
        <v>36.49</v>
      </c>
      <c r="Y159" s="32">
        <v>38.39</v>
      </c>
      <c r="Z159" s="50">
        <v>37.25</v>
      </c>
      <c r="AA159" s="51">
        <v>37.520000000000003</v>
      </c>
      <c r="AB159" s="32">
        <v>36.270000000000003</v>
      </c>
      <c r="AC159" s="32">
        <v>35.43</v>
      </c>
      <c r="AD159" s="32">
        <v>37.619999999999997</v>
      </c>
      <c r="AE159" s="38">
        <v>36.270000000000003</v>
      </c>
    </row>
    <row r="160" spans="1:31" s="41" customFormat="1" x14ac:dyDescent="0.25">
      <c r="A160" s="45">
        <f t="shared" si="2"/>
        <v>49675</v>
      </c>
      <c r="B160" s="46">
        <v>46.220379999999999</v>
      </c>
      <c r="C160" s="40">
        <v>47.090310000000002</v>
      </c>
      <c r="D160" s="40">
        <v>46.877510000000001</v>
      </c>
      <c r="E160" s="40">
        <v>59.26</v>
      </c>
      <c r="F160" s="47">
        <v>61.97</v>
      </c>
      <c r="G160" s="48">
        <v>40.3142</v>
      </c>
      <c r="H160" s="40">
        <v>41.90117</v>
      </c>
      <c r="I160" s="40">
        <v>42.414830000000002</v>
      </c>
      <c r="J160" s="40">
        <v>49.82</v>
      </c>
      <c r="K160" s="47">
        <v>52.68</v>
      </c>
      <c r="L160" s="48">
        <v>37.938310000000001</v>
      </c>
      <c r="M160" s="40">
        <v>41.062179999999998</v>
      </c>
      <c r="N160" s="40">
        <v>42.377850000000002</v>
      </c>
      <c r="O160" s="40">
        <v>42.08</v>
      </c>
      <c r="P160" s="47">
        <v>49.53</v>
      </c>
      <c r="Q160" s="48">
        <v>37.42</v>
      </c>
      <c r="R160" s="40">
        <v>35.28</v>
      </c>
      <c r="S160" s="40">
        <v>34.21</v>
      </c>
      <c r="T160" s="40">
        <v>37.39</v>
      </c>
      <c r="U160" s="47">
        <v>35.6</v>
      </c>
      <c r="V160" s="48">
        <v>37.29</v>
      </c>
      <c r="W160" s="40">
        <v>35.020000000000003</v>
      </c>
      <c r="X160" s="40">
        <v>33.880000000000003</v>
      </c>
      <c r="Y160" s="40">
        <v>37.200000000000003</v>
      </c>
      <c r="Z160" s="47">
        <v>35.4</v>
      </c>
      <c r="AA160" s="48">
        <v>36.06</v>
      </c>
      <c r="AB160" s="40">
        <v>33.36</v>
      </c>
      <c r="AC160" s="40">
        <v>32.03</v>
      </c>
      <c r="AD160" s="40">
        <v>36.479999999999997</v>
      </c>
      <c r="AE160" s="69">
        <v>33.479999999999997</v>
      </c>
    </row>
    <row r="161" spans="1:31" s="41" customFormat="1" x14ac:dyDescent="0.25">
      <c r="A161" s="45">
        <f t="shared" si="2"/>
        <v>49706</v>
      </c>
      <c r="B161" s="46">
        <v>38.157130000000002</v>
      </c>
      <c r="C161" s="40">
        <v>37.647190000000002</v>
      </c>
      <c r="D161" s="40">
        <v>37.527619999999999</v>
      </c>
      <c r="E161" s="40">
        <v>50.11</v>
      </c>
      <c r="F161" s="47">
        <v>50.14</v>
      </c>
      <c r="G161" s="48">
        <v>38.379049999999999</v>
      </c>
      <c r="H161" s="40">
        <v>38.169849999999997</v>
      </c>
      <c r="I161" s="40">
        <v>38.171720000000001</v>
      </c>
      <c r="J161" s="40">
        <v>48.09</v>
      </c>
      <c r="K161" s="47">
        <v>47.68</v>
      </c>
      <c r="L161" s="48">
        <v>37.240380000000002</v>
      </c>
      <c r="M161" s="40">
        <v>36.914859999999997</v>
      </c>
      <c r="N161" s="40">
        <v>37.173810000000003</v>
      </c>
      <c r="O161" s="40">
        <v>47.58</v>
      </c>
      <c r="P161" s="47">
        <v>45.66</v>
      </c>
      <c r="Q161" s="48">
        <v>36.54</v>
      </c>
      <c r="R161" s="40">
        <v>35.479999999999997</v>
      </c>
      <c r="S161" s="40">
        <v>34.74</v>
      </c>
      <c r="T161" s="40">
        <v>36.44</v>
      </c>
      <c r="U161" s="47">
        <v>35.58</v>
      </c>
      <c r="V161" s="48">
        <v>36.659999999999997</v>
      </c>
      <c r="W161" s="40">
        <v>35.270000000000003</v>
      </c>
      <c r="X161" s="40">
        <v>34.36</v>
      </c>
      <c r="Y161" s="40">
        <v>36.590000000000003</v>
      </c>
      <c r="Z161" s="47">
        <v>35.409999999999997</v>
      </c>
      <c r="AA161" s="48">
        <v>34.520000000000003</v>
      </c>
      <c r="AB161" s="40">
        <v>33.590000000000003</v>
      </c>
      <c r="AC161" s="40">
        <v>32.520000000000003</v>
      </c>
      <c r="AD161" s="40">
        <v>35.549999999999997</v>
      </c>
      <c r="AE161" s="69">
        <v>32.78</v>
      </c>
    </row>
    <row r="162" spans="1:31" s="41" customFormat="1" x14ac:dyDescent="0.25">
      <c r="A162" s="45">
        <f t="shared" si="2"/>
        <v>49735</v>
      </c>
      <c r="B162" s="46">
        <v>33.632440000000003</v>
      </c>
      <c r="C162" s="40">
        <v>33.385599999999997</v>
      </c>
      <c r="D162" s="40">
        <v>33.392310000000002</v>
      </c>
      <c r="E162" s="40">
        <v>46.07</v>
      </c>
      <c r="F162" s="47">
        <v>45.07</v>
      </c>
      <c r="G162" s="48">
        <v>34.731009999999998</v>
      </c>
      <c r="H162" s="40">
        <v>31.39245</v>
      </c>
      <c r="I162" s="40">
        <v>30.467829999999999</v>
      </c>
      <c r="J162" s="40">
        <v>44.93</v>
      </c>
      <c r="K162" s="47">
        <v>38.03</v>
      </c>
      <c r="L162" s="48">
        <v>32.720500000000001</v>
      </c>
      <c r="M162" s="40">
        <v>30.280370000000001</v>
      </c>
      <c r="N162" s="40">
        <v>29.886880000000001</v>
      </c>
      <c r="O162" s="40">
        <v>42.62</v>
      </c>
      <c r="P162" s="47">
        <v>35.08</v>
      </c>
      <c r="Q162" s="48">
        <v>34.520000000000003</v>
      </c>
      <c r="R162" s="40">
        <v>29.1</v>
      </c>
      <c r="S162" s="40">
        <v>26.9</v>
      </c>
      <c r="T162" s="40">
        <v>35.409999999999997</v>
      </c>
      <c r="U162" s="47">
        <v>29.72</v>
      </c>
      <c r="V162" s="48">
        <v>34.72</v>
      </c>
      <c r="W162" s="40">
        <v>29.35</v>
      </c>
      <c r="X162" s="40">
        <v>27.08</v>
      </c>
      <c r="Y162" s="40">
        <v>35.46</v>
      </c>
      <c r="Z162" s="47">
        <v>29.98</v>
      </c>
      <c r="AA162" s="48">
        <v>32.049999999999997</v>
      </c>
      <c r="AB162" s="40">
        <v>25.17</v>
      </c>
      <c r="AC162" s="40">
        <v>22.21</v>
      </c>
      <c r="AD162" s="40">
        <v>32.53</v>
      </c>
      <c r="AE162" s="69">
        <v>26.16</v>
      </c>
    </row>
    <row r="163" spans="1:31" s="41" customFormat="1" x14ac:dyDescent="0.25">
      <c r="A163" s="45">
        <f t="shared" si="2"/>
        <v>49766</v>
      </c>
      <c r="B163" s="46">
        <v>31.655750000000001</v>
      </c>
      <c r="C163" s="40">
        <v>31.032160000000001</v>
      </c>
      <c r="D163" s="40">
        <v>31.06955</v>
      </c>
      <c r="E163" s="40">
        <v>44.56</v>
      </c>
      <c r="F163" s="47">
        <v>43.64</v>
      </c>
      <c r="G163" s="48">
        <v>32.975830000000002</v>
      </c>
      <c r="H163" s="40">
        <v>33.641910000000003</v>
      </c>
      <c r="I163" s="40">
        <v>33.526209999999999</v>
      </c>
      <c r="J163" s="40">
        <v>40.92</v>
      </c>
      <c r="K163" s="47">
        <v>41.47</v>
      </c>
      <c r="L163" s="48">
        <v>32.06982</v>
      </c>
      <c r="M163" s="40">
        <v>33.113729999999997</v>
      </c>
      <c r="N163" s="40">
        <v>33.097709999999999</v>
      </c>
      <c r="O163" s="40">
        <v>38.96</v>
      </c>
      <c r="P163" s="47">
        <v>40.85</v>
      </c>
      <c r="Q163" s="48">
        <v>32.9</v>
      </c>
      <c r="R163" s="40">
        <v>32.99</v>
      </c>
      <c r="S163" s="40">
        <v>32.869999999999997</v>
      </c>
      <c r="T163" s="40">
        <v>32.65</v>
      </c>
      <c r="U163" s="47">
        <v>33.04</v>
      </c>
      <c r="V163" s="48">
        <v>32.97</v>
      </c>
      <c r="W163" s="40">
        <v>33.03</v>
      </c>
      <c r="X163" s="40">
        <v>32.96</v>
      </c>
      <c r="Y163" s="40">
        <v>32.79</v>
      </c>
      <c r="Z163" s="47">
        <v>33.08</v>
      </c>
      <c r="AA163" s="48">
        <v>31.36</v>
      </c>
      <c r="AB163" s="40">
        <v>29.17</v>
      </c>
      <c r="AC163" s="40">
        <v>28.07</v>
      </c>
      <c r="AD163" s="40">
        <v>31.56</v>
      </c>
      <c r="AE163" s="69">
        <v>29.35</v>
      </c>
    </row>
    <row r="164" spans="1:31" s="41" customFormat="1" x14ac:dyDescent="0.25">
      <c r="A164" s="45">
        <f t="shared" si="2"/>
        <v>49796</v>
      </c>
      <c r="B164" s="46">
        <v>32.470709999999997</v>
      </c>
      <c r="C164" s="40">
        <v>32.896149999999999</v>
      </c>
      <c r="D164" s="40">
        <v>33.468989999999998</v>
      </c>
      <c r="E164" s="40">
        <v>47.41</v>
      </c>
      <c r="F164" s="47">
        <v>45.93</v>
      </c>
      <c r="G164" s="48">
        <v>34.099020000000003</v>
      </c>
      <c r="H164" s="40">
        <v>32.373440000000002</v>
      </c>
      <c r="I164" s="40">
        <v>32.98753</v>
      </c>
      <c r="J164" s="40">
        <v>44.53</v>
      </c>
      <c r="K164" s="47">
        <v>41.83</v>
      </c>
      <c r="L164" s="48">
        <v>31.425249999999998</v>
      </c>
      <c r="M164" s="40">
        <v>31.034800000000001</v>
      </c>
      <c r="N164" s="40">
        <v>32.379959999999997</v>
      </c>
      <c r="O164" s="40">
        <v>40.04</v>
      </c>
      <c r="P164" s="47">
        <v>39.229999999999997</v>
      </c>
      <c r="Q164" s="48">
        <v>34.299999999999997</v>
      </c>
      <c r="R164" s="40">
        <v>34.51</v>
      </c>
      <c r="S164" s="40">
        <v>34.72</v>
      </c>
      <c r="T164" s="40">
        <v>34.39</v>
      </c>
      <c r="U164" s="47">
        <v>34.49</v>
      </c>
      <c r="V164" s="48">
        <v>34.229999999999997</v>
      </c>
      <c r="W164" s="40">
        <v>34.42</v>
      </c>
      <c r="X164" s="40">
        <v>34.65</v>
      </c>
      <c r="Y164" s="40">
        <v>34.33</v>
      </c>
      <c r="Z164" s="47">
        <v>34.409999999999997</v>
      </c>
      <c r="AA164" s="48">
        <v>33.81</v>
      </c>
      <c r="AB164" s="40">
        <v>31.79</v>
      </c>
      <c r="AC164" s="40">
        <v>30.93</v>
      </c>
      <c r="AD164" s="40">
        <v>34.06</v>
      </c>
      <c r="AE164" s="69">
        <v>32.01</v>
      </c>
    </row>
    <row r="165" spans="1:31" s="41" customFormat="1" x14ac:dyDescent="0.25">
      <c r="A165" s="45">
        <f t="shared" si="2"/>
        <v>49827</v>
      </c>
      <c r="B165" s="46">
        <v>34.373480000000001</v>
      </c>
      <c r="C165" s="40">
        <v>35.565049999999999</v>
      </c>
      <c r="D165" s="40">
        <v>36.328800000000001</v>
      </c>
      <c r="E165" s="40">
        <v>48.39</v>
      </c>
      <c r="F165" s="47">
        <v>48.72</v>
      </c>
      <c r="G165" s="48">
        <v>35.21452</v>
      </c>
      <c r="H165" s="40">
        <v>38.253889999999998</v>
      </c>
      <c r="I165" s="40">
        <v>39.944859999999998</v>
      </c>
      <c r="J165" s="40">
        <v>44.73</v>
      </c>
      <c r="K165" s="47">
        <v>48.58</v>
      </c>
      <c r="L165" s="48">
        <v>34.33079</v>
      </c>
      <c r="M165" s="40">
        <v>38.137180000000001</v>
      </c>
      <c r="N165" s="40">
        <v>40.05444</v>
      </c>
      <c r="O165" s="40">
        <v>42.45</v>
      </c>
      <c r="P165" s="47">
        <v>48.2</v>
      </c>
      <c r="Q165" s="48">
        <v>33.69</v>
      </c>
      <c r="R165" s="40">
        <v>34.19</v>
      </c>
      <c r="S165" s="40">
        <v>34.380000000000003</v>
      </c>
      <c r="T165" s="40">
        <v>33.58</v>
      </c>
      <c r="U165" s="47">
        <v>34.14</v>
      </c>
      <c r="V165" s="48">
        <v>33.25</v>
      </c>
      <c r="W165" s="40">
        <v>33.79</v>
      </c>
      <c r="X165" s="40">
        <v>34.03</v>
      </c>
      <c r="Y165" s="40">
        <v>33.1</v>
      </c>
      <c r="Z165" s="47">
        <v>33.770000000000003</v>
      </c>
      <c r="AA165" s="48">
        <v>32.9</v>
      </c>
      <c r="AB165" s="40">
        <v>30.75</v>
      </c>
      <c r="AC165" s="40">
        <v>29.5</v>
      </c>
      <c r="AD165" s="40">
        <v>32.56</v>
      </c>
      <c r="AE165" s="69">
        <v>31.15</v>
      </c>
    </row>
    <row r="166" spans="1:31" s="41" customFormat="1" x14ac:dyDescent="0.25">
      <c r="A166" s="45">
        <f t="shared" si="2"/>
        <v>49857</v>
      </c>
      <c r="B166" s="46">
        <v>34.610109999999999</v>
      </c>
      <c r="C166" s="40">
        <v>36.910760000000003</v>
      </c>
      <c r="D166" s="40">
        <v>38.30301</v>
      </c>
      <c r="E166" s="40">
        <v>49.89</v>
      </c>
      <c r="F166" s="47">
        <v>52.22</v>
      </c>
      <c r="G166" s="48">
        <v>37.54251</v>
      </c>
      <c r="H166" s="40">
        <v>41.707819999999998</v>
      </c>
      <c r="I166" s="40">
        <v>44.267339999999997</v>
      </c>
      <c r="J166" s="40">
        <v>49.4</v>
      </c>
      <c r="K166" s="47">
        <v>54.26</v>
      </c>
      <c r="L166" s="48">
        <v>37.211959999999998</v>
      </c>
      <c r="M166" s="40">
        <v>41.982779999999998</v>
      </c>
      <c r="N166" s="40">
        <v>44.793849999999999</v>
      </c>
      <c r="O166" s="40">
        <v>48.54</v>
      </c>
      <c r="P166" s="47">
        <v>54.3</v>
      </c>
      <c r="Q166" s="48">
        <v>34.17</v>
      </c>
      <c r="R166" s="40">
        <v>34.630000000000003</v>
      </c>
      <c r="S166" s="40">
        <v>34.97</v>
      </c>
      <c r="T166" s="40">
        <v>34.29</v>
      </c>
      <c r="U166" s="47">
        <v>34.549999999999997</v>
      </c>
      <c r="V166" s="48">
        <v>33.64</v>
      </c>
      <c r="W166" s="40">
        <v>34.049999999999997</v>
      </c>
      <c r="X166" s="40">
        <v>34.450000000000003</v>
      </c>
      <c r="Y166" s="40">
        <v>33.840000000000003</v>
      </c>
      <c r="Z166" s="47">
        <v>33.97</v>
      </c>
      <c r="AA166" s="48">
        <v>33.6</v>
      </c>
      <c r="AB166" s="40">
        <v>33.56</v>
      </c>
      <c r="AC166" s="40">
        <v>33.83</v>
      </c>
      <c r="AD166" s="40">
        <v>33.83</v>
      </c>
      <c r="AE166" s="69">
        <v>33.57</v>
      </c>
    </row>
    <row r="167" spans="1:31" s="41" customFormat="1" x14ac:dyDescent="0.25">
      <c r="A167" s="45">
        <f t="shared" si="2"/>
        <v>49888</v>
      </c>
      <c r="B167" s="46">
        <v>34.51681</v>
      </c>
      <c r="C167" s="40">
        <v>36.521639999999998</v>
      </c>
      <c r="D167" s="40">
        <v>37.81841</v>
      </c>
      <c r="E167" s="40">
        <v>47.81</v>
      </c>
      <c r="F167" s="47">
        <v>49.99</v>
      </c>
      <c r="G167" s="48">
        <v>34.911149999999999</v>
      </c>
      <c r="H167" s="40">
        <v>37.74145</v>
      </c>
      <c r="I167" s="40">
        <v>39.37471</v>
      </c>
      <c r="J167" s="40">
        <v>45.24</v>
      </c>
      <c r="K167" s="47">
        <v>48.17</v>
      </c>
      <c r="L167" s="48">
        <v>34.191580000000002</v>
      </c>
      <c r="M167" s="40">
        <v>37.83925</v>
      </c>
      <c r="N167" s="40">
        <v>39.726109999999998</v>
      </c>
      <c r="O167" s="40">
        <v>43.22</v>
      </c>
      <c r="P167" s="47">
        <v>47.97</v>
      </c>
      <c r="Q167" s="48">
        <v>33.15</v>
      </c>
      <c r="R167" s="40">
        <v>33.020000000000003</v>
      </c>
      <c r="S167" s="40">
        <v>33.090000000000003</v>
      </c>
      <c r="T167" s="40">
        <v>33.35</v>
      </c>
      <c r="U167" s="47">
        <v>33.020000000000003</v>
      </c>
      <c r="V167" s="48">
        <v>32.729999999999997</v>
      </c>
      <c r="W167" s="40">
        <v>32.56</v>
      </c>
      <c r="X167" s="40">
        <v>32.630000000000003</v>
      </c>
      <c r="Y167" s="40">
        <v>32.94</v>
      </c>
      <c r="Z167" s="47">
        <v>32.57</v>
      </c>
      <c r="AA167" s="48">
        <v>32.33</v>
      </c>
      <c r="AB167" s="40">
        <v>30.38</v>
      </c>
      <c r="AC167" s="40">
        <v>29.71</v>
      </c>
      <c r="AD167" s="40">
        <v>32.83</v>
      </c>
      <c r="AE167" s="69">
        <v>30.56</v>
      </c>
    </row>
    <row r="168" spans="1:31" s="41" customFormat="1" x14ac:dyDescent="0.25">
      <c r="A168" s="45">
        <f t="shared" si="2"/>
        <v>49919</v>
      </c>
      <c r="B168" s="46">
        <v>35.232140000000001</v>
      </c>
      <c r="C168" s="40">
        <v>36.000120000000003</v>
      </c>
      <c r="D168" s="40">
        <v>36.657209999999999</v>
      </c>
      <c r="E168" s="40">
        <v>48.15</v>
      </c>
      <c r="F168" s="47">
        <v>49.51</v>
      </c>
      <c r="G168" s="48">
        <v>34.559510000000003</v>
      </c>
      <c r="H168" s="40">
        <v>36.703099999999999</v>
      </c>
      <c r="I168" s="40">
        <v>38.324469999999998</v>
      </c>
      <c r="J168" s="40">
        <v>44.28</v>
      </c>
      <c r="K168" s="47">
        <v>48.11</v>
      </c>
      <c r="L168" s="48">
        <v>33.192900000000002</v>
      </c>
      <c r="M168" s="40">
        <v>35.864069999999998</v>
      </c>
      <c r="N168" s="40">
        <v>38.041499999999999</v>
      </c>
      <c r="O168" s="40">
        <v>42.2</v>
      </c>
      <c r="P168" s="47">
        <v>45.43</v>
      </c>
      <c r="Q168" s="48">
        <v>33.72</v>
      </c>
      <c r="R168" s="40">
        <v>35.28</v>
      </c>
      <c r="S168" s="40">
        <v>36.090000000000003</v>
      </c>
      <c r="T168" s="40">
        <v>33.659999999999997</v>
      </c>
      <c r="U168" s="47">
        <v>35.07</v>
      </c>
      <c r="V168" s="48">
        <v>33.57</v>
      </c>
      <c r="W168" s="40">
        <v>35.229999999999997</v>
      </c>
      <c r="X168" s="40">
        <v>36.04</v>
      </c>
      <c r="Y168" s="40">
        <v>33.46</v>
      </c>
      <c r="Z168" s="47">
        <v>35.020000000000003</v>
      </c>
      <c r="AA168" s="48">
        <v>33.56</v>
      </c>
      <c r="AB168" s="40">
        <v>34.450000000000003</v>
      </c>
      <c r="AC168" s="40">
        <v>35.049999999999997</v>
      </c>
      <c r="AD168" s="40">
        <v>33.61</v>
      </c>
      <c r="AE168" s="69">
        <v>34.36</v>
      </c>
    </row>
    <row r="169" spans="1:31" s="41" customFormat="1" x14ac:dyDescent="0.25">
      <c r="A169" s="45">
        <f t="shared" si="2"/>
        <v>49949</v>
      </c>
      <c r="B169" s="46">
        <v>34.098050000000001</v>
      </c>
      <c r="C169" s="40">
        <v>33.1753</v>
      </c>
      <c r="D169" s="40">
        <v>33.178820000000002</v>
      </c>
      <c r="E169" s="40">
        <v>46.53</v>
      </c>
      <c r="F169" s="47">
        <v>45.62</v>
      </c>
      <c r="G169" s="48">
        <v>33.672669999999997</v>
      </c>
      <c r="H169" s="40">
        <v>34.114289999999997</v>
      </c>
      <c r="I169" s="40">
        <v>34.761479999999999</v>
      </c>
      <c r="J169" s="40">
        <v>43.4</v>
      </c>
      <c r="K169" s="47">
        <v>43.5</v>
      </c>
      <c r="L169" s="48">
        <v>32.328760000000003</v>
      </c>
      <c r="M169" s="40">
        <v>33.343020000000003</v>
      </c>
      <c r="N169" s="40">
        <v>34.587960000000002</v>
      </c>
      <c r="O169" s="40">
        <v>42.1</v>
      </c>
      <c r="P169" s="47">
        <v>42.82</v>
      </c>
      <c r="Q169" s="48">
        <v>32.76</v>
      </c>
      <c r="R169" s="40">
        <v>31.48</v>
      </c>
      <c r="S169" s="40">
        <v>30.86</v>
      </c>
      <c r="T169" s="40">
        <v>32.65</v>
      </c>
      <c r="U169" s="47">
        <v>31.76</v>
      </c>
      <c r="V169" s="48">
        <v>32.65</v>
      </c>
      <c r="W169" s="40">
        <v>31.62</v>
      </c>
      <c r="X169" s="40">
        <v>31.02</v>
      </c>
      <c r="Y169" s="40">
        <v>32.49</v>
      </c>
      <c r="Z169" s="47">
        <v>31.84</v>
      </c>
      <c r="AA169" s="48">
        <v>32.14</v>
      </c>
      <c r="AB169" s="40">
        <v>30.46</v>
      </c>
      <c r="AC169" s="40">
        <v>29.55</v>
      </c>
      <c r="AD169" s="40">
        <v>31.93</v>
      </c>
      <c r="AE169" s="69">
        <v>30.81</v>
      </c>
    </row>
    <row r="170" spans="1:31" s="41" customFormat="1" x14ac:dyDescent="0.25">
      <c r="A170" s="45">
        <f t="shared" si="2"/>
        <v>49980</v>
      </c>
      <c r="B170" s="46">
        <v>34.284390000000002</v>
      </c>
      <c r="C170" s="40">
        <v>34.204459999999997</v>
      </c>
      <c r="D170" s="40">
        <v>34.31071</v>
      </c>
      <c r="E170" s="40">
        <v>47.17</v>
      </c>
      <c r="F170" s="47">
        <v>46.91</v>
      </c>
      <c r="G170" s="48">
        <v>36.147449999999999</v>
      </c>
      <c r="H170" s="40">
        <v>36.00902</v>
      </c>
      <c r="I170" s="40">
        <v>36.274610000000003</v>
      </c>
      <c r="J170" s="40">
        <v>46.04</v>
      </c>
      <c r="K170" s="47">
        <v>45.3</v>
      </c>
      <c r="L170" s="48">
        <v>35.16198</v>
      </c>
      <c r="M170" s="40">
        <v>35.495919999999998</v>
      </c>
      <c r="N170" s="40">
        <v>35.956339999999997</v>
      </c>
      <c r="O170" s="40">
        <v>44.8</v>
      </c>
      <c r="P170" s="47">
        <v>44.01</v>
      </c>
      <c r="Q170" s="48">
        <v>35.380000000000003</v>
      </c>
      <c r="R170" s="40">
        <v>34.14</v>
      </c>
      <c r="S170" s="40">
        <v>33.590000000000003</v>
      </c>
      <c r="T170" s="40">
        <v>35.58</v>
      </c>
      <c r="U170" s="47">
        <v>34.229999999999997</v>
      </c>
      <c r="V170" s="48">
        <v>35.130000000000003</v>
      </c>
      <c r="W170" s="40">
        <v>33.770000000000003</v>
      </c>
      <c r="X170" s="40">
        <v>33.119999999999997</v>
      </c>
      <c r="Y170" s="40">
        <v>35.21</v>
      </c>
      <c r="Z170" s="47">
        <v>33.909999999999997</v>
      </c>
      <c r="AA170" s="48">
        <v>34.46</v>
      </c>
      <c r="AB170" s="40">
        <v>33.119999999999997</v>
      </c>
      <c r="AC170" s="40">
        <v>32.86</v>
      </c>
      <c r="AD170" s="40">
        <v>35.119999999999997</v>
      </c>
      <c r="AE170" s="69">
        <v>33.21</v>
      </c>
    </row>
    <row r="171" spans="1:31" s="41" customFormat="1" ht="13.8" thickBot="1" x14ac:dyDescent="0.3">
      <c r="A171" s="52">
        <f t="shared" si="2"/>
        <v>50010</v>
      </c>
      <c r="B171" s="46">
        <v>39.702159999999999</v>
      </c>
      <c r="C171" s="40">
        <v>40.461100000000002</v>
      </c>
      <c r="D171" s="40">
        <v>40.453780000000002</v>
      </c>
      <c r="E171" s="40">
        <v>52.2</v>
      </c>
      <c r="F171" s="47">
        <v>55.77</v>
      </c>
      <c r="G171" s="48">
        <v>41.577060000000003</v>
      </c>
      <c r="H171" s="40">
        <v>42.810609999999997</v>
      </c>
      <c r="I171" s="40">
        <v>42.861400000000003</v>
      </c>
      <c r="J171" s="40">
        <v>49.13</v>
      </c>
      <c r="K171" s="47">
        <v>53.11</v>
      </c>
      <c r="L171" s="48">
        <v>40.570610000000002</v>
      </c>
      <c r="M171" s="40">
        <v>42.071249999999999</v>
      </c>
      <c r="N171" s="40">
        <v>42.442039999999999</v>
      </c>
      <c r="O171" s="40">
        <v>47.88</v>
      </c>
      <c r="P171" s="47">
        <v>51.57</v>
      </c>
      <c r="Q171" s="48">
        <v>38.869999999999997</v>
      </c>
      <c r="R171" s="40">
        <v>38.479999999999997</v>
      </c>
      <c r="S171" s="40">
        <v>38.26</v>
      </c>
      <c r="T171" s="40">
        <v>38.76</v>
      </c>
      <c r="U171" s="47">
        <v>38.6</v>
      </c>
      <c r="V171" s="48">
        <v>38.97</v>
      </c>
      <c r="W171" s="40">
        <v>38.47</v>
      </c>
      <c r="X171" s="40">
        <v>38.06</v>
      </c>
      <c r="Y171" s="40">
        <v>38.76</v>
      </c>
      <c r="Z171" s="47">
        <v>38.6</v>
      </c>
      <c r="AA171" s="48">
        <v>38.47</v>
      </c>
      <c r="AB171" s="40">
        <v>37.83</v>
      </c>
      <c r="AC171" s="40">
        <v>37.479999999999997</v>
      </c>
      <c r="AD171" s="40">
        <v>38.36</v>
      </c>
      <c r="AE171" s="69">
        <v>37.99</v>
      </c>
    </row>
    <row r="172" spans="1:31" s="41" customFormat="1" x14ac:dyDescent="0.25">
      <c r="A172" s="49">
        <f t="shared" si="2"/>
        <v>50041</v>
      </c>
      <c r="B172" s="31">
        <v>45.720500000000001</v>
      </c>
      <c r="C172" s="32">
        <v>46.167639999999999</v>
      </c>
      <c r="D172" s="32">
        <v>46.005870000000002</v>
      </c>
      <c r="E172" s="32">
        <v>61.67</v>
      </c>
      <c r="F172" s="50">
        <v>62.66</v>
      </c>
      <c r="G172" s="51">
        <v>41.529989999999998</v>
      </c>
      <c r="H172" s="32">
        <v>41.466830000000002</v>
      </c>
      <c r="I172" s="32">
        <v>41.750480000000003</v>
      </c>
      <c r="J172" s="32">
        <v>54.02</v>
      </c>
      <c r="K172" s="50">
        <v>54.49</v>
      </c>
      <c r="L172" s="51">
        <v>39.798459999999999</v>
      </c>
      <c r="M172" s="32">
        <v>41.099290000000003</v>
      </c>
      <c r="N172" s="32">
        <v>41.790030000000002</v>
      </c>
      <c r="O172" s="32">
        <v>49.79</v>
      </c>
      <c r="P172" s="50">
        <v>53.03</v>
      </c>
      <c r="Q172" s="51">
        <v>38.130000000000003</v>
      </c>
      <c r="R172" s="32">
        <v>36.39</v>
      </c>
      <c r="S172" s="32">
        <v>35.64</v>
      </c>
      <c r="T172" s="32">
        <v>38.380000000000003</v>
      </c>
      <c r="U172" s="50">
        <v>36.549999999999997</v>
      </c>
      <c r="V172" s="51">
        <v>38.07</v>
      </c>
      <c r="W172" s="32">
        <v>36.020000000000003</v>
      </c>
      <c r="X172" s="32">
        <v>34.97</v>
      </c>
      <c r="Y172" s="32">
        <v>38.1</v>
      </c>
      <c r="Z172" s="50">
        <v>36.270000000000003</v>
      </c>
      <c r="AA172" s="51">
        <v>37.35</v>
      </c>
      <c r="AB172" s="32">
        <v>34.03</v>
      </c>
      <c r="AC172" s="32">
        <v>32.64</v>
      </c>
      <c r="AD172" s="32">
        <v>37.75</v>
      </c>
      <c r="AE172" s="38">
        <v>34.409999999999997</v>
      </c>
    </row>
    <row r="173" spans="1:31" s="41" customFormat="1" x14ac:dyDescent="0.25">
      <c r="A173" s="49">
        <f t="shared" si="2"/>
        <v>50072</v>
      </c>
      <c r="B173" s="31">
        <v>39.145299999999999</v>
      </c>
      <c r="C173" s="32">
        <v>39.045819999999999</v>
      </c>
      <c r="D173" s="32">
        <v>38.740729999999999</v>
      </c>
      <c r="E173" s="32">
        <v>52.59</v>
      </c>
      <c r="F173" s="50">
        <v>53.49</v>
      </c>
      <c r="G173" s="51">
        <v>39.057380000000002</v>
      </c>
      <c r="H173" s="32">
        <v>40.375169999999997</v>
      </c>
      <c r="I173" s="32">
        <v>40.363799999999998</v>
      </c>
      <c r="J173" s="32">
        <v>49.26</v>
      </c>
      <c r="K173" s="50">
        <v>51.53</v>
      </c>
      <c r="L173" s="51">
        <v>37.990070000000003</v>
      </c>
      <c r="M173" s="32">
        <v>40.44661</v>
      </c>
      <c r="N173" s="32">
        <v>40.595889999999997</v>
      </c>
      <c r="O173" s="32">
        <v>47.4</v>
      </c>
      <c r="P173" s="50">
        <v>51.24</v>
      </c>
      <c r="Q173" s="51">
        <v>36.479999999999997</v>
      </c>
      <c r="R173" s="32">
        <v>34.67</v>
      </c>
      <c r="S173" s="32">
        <v>33.520000000000003</v>
      </c>
      <c r="T173" s="32">
        <v>36.19</v>
      </c>
      <c r="U173" s="50">
        <v>34.950000000000003</v>
      </c>
      <c r="V173" s="51">
        <v>36.5</v>
      </c>
      <c r="W173" s="32">
        <v>34.369999999999997</v>
      </c>
      <c r="X173" s="32">
        <v>33.049999999999997</v>
      </c>
      <c r="Y173" s="32">
        <v>36.22</v>
      </c>
      <c r="Z173" s="50">
        <v>34.69</v>
      </c>
      <c r="AA173" s="51">
        <v>35.01</v>
      </c>
      <c r="AB173" s="32">
        <v>33.520000000000003</v>
      </c>
      <c r="AC173" s="32">
        <v>31.9</v>
      </c>
      <c r="AD173" s="32">
        <v>34.06</v>
      </c>
      <c r="AE173" s="38">
        <v>33.770000000000003</v>
      </c>
    </row>
    <row r="174" spans="1:31" s="41" customFormat="1" x14ac:dyDescent="0.25">
      <c r="A174" s="49">
        <f t="shared" si="2"/>
        <v>50100</v>
      </c>
      <c r="B174" s="31">
        <v>36.23565</v>
      </c>
      <c r="C174" s="32">
        <v>36.104379999999999</v>
      </c>
      <c r="D174" s="32">
        <v>36.138950000000001</v>
      </c>
      <c r="E174" s="32">
        <v>49.82</v>
      </c>
      <c r="F174" s="50">
        <v>49.54</v>
      </c>
      <c r="G174" s="51">
        <v>35.859290000000001</v>
      </c>
      <c r="H174" s="32">
        <v>34.283270000000002</v>
      </c>
      <c r="I174" s="32">
        <v>33.654710000000001</v>
      </c>
      <c r="J174" s="32">
        <v>46.27</v>
      </c>
      <c r="K174" s="50">
        <v>44.05</v>
      </c>
      <c r="L174" s="51">
        <v>33.960509999999999</v>
      </c>
      <c r="M174" s="32">
        <v>33.425319999999999</v>
      </c>
      <c r="N174" s="32">
        <v>33.231949999999998</v>
      </c>
      <c r="O174" s="32">
        <v>43.44</v>
      </c>
      <c r="P174" s="50">
        <v>42.42</v>
      </c>
      <c r="Q174" s="51">
        <v>36.03</v>
      </c>
      <c r="R174" s="32">
        <v>31.78</v>
      </c>
      <c r="S174" s="32">
        <v>29.94</v>
      </c>
      <c r="T174" s="32">
        <v>36.56</v>
      </c>
      <c r="U174" s="50">
        <v>32.29</v>
      </c>
      <c r="V174" s="51">
        <v>35.94</v>
      </c>
      <c r="W174" s="32">
        <v>31.8</v>
      </c>
      <c r="X174" s="32">
        <v>29.89</v>
      </c>
      <c r="Y174" s="32">
        <v>36.299999999999997</v>
      </c>
      <c r="Z174" s="50">
        <v>32.32</v>
      </c>
      <c r="AA174" s="51">
        <v>34.56</v>
      </c>
      <c r="AB174" s="32">
        <v>28.51</v>
      </c>
      <c r="AC174" s="32">
        <v>26.52</v>
      </c>
      <c r="AD174" s="32">
        <v>35.72</v>
      </c>
      <c r="AE174" s="38">
        <v>29.38</v>
      </c>
    </row>
    <row r="175" spans="1:31" s="41" customFormat="1" x14ac:dyDescent="0.25">
      <c r="A175" s="49">
        <f t="shared" si="2"/>
        <v>50131</v>
      </c>
      <c r="B175" s="31">
        <v>32.420180000000002</v>
      </c>
      <c r="C175" s="32">
        <v>31.772549999999999</v>
      </c>
      <c r="D175" s="32">
        <v>31.836729999999999</v>
      </c>
      <c r="E175" s="32">
        <v>46.98</v>
      </c>
      <c r="F175" s="50">
        <v>45.74</v>
      </c>
      <c r="G175" s="51">
        <v>34.147500000000001</v>
      </c>
      <c r="H175" s="32">
        <v>32.568559999999998</v>
      </c>
      <c r="I175" s="32">
        <v>32.011650000000003</v>
      </c>
      <c r="J175" s="32">
        <v>44.54</v>
      </c>
      <c r="K175" s="50">
        <v>42.37</v>
      </c>
      <c r="L175" s="51">
        <v>33.308689999999999</v>
      </c>
      <c r="M175" s="32">
        <v>32.2669</v>
      </c>
      <c r="N175" s="32">
        <v>31.872769999999999</v>
      </c>
      <c r="O175" s="32">
        <v>43.26</v>
      </c>
      <c r="P175" s="50">
        <v>42.08</v>
      </c>
      <c r="Q175" s="51">
        <v>33.71</v>
      </c>
      <c r="R175" s="32">
        <v>32.869999999999997</v>
      </c>
      <c r="S175" s="32">
        <v>32.520000000000003</v>
      </c>
      <c r="T175" s="32">
        <v>33.700000000000003</v>
      </c>
      <c r="U175" s="50">
        <v>33.04</v>
      </c>
      <c r="V175" s="51">
        <v>33.85</v>
      </c>
      <c r="W175" s="32">
        <v>33.19</v>
      </c>
      <c r="X175" s="32">
        <v>32.85</v>
      </c>
      <c r="Y175" s="32">
        <v>33.700000000000003</v>
      </c>
      <c r="Z175" s="50">
        <v>33.369999999999997</v>
      </c>
      <c r="AA175" s="51">
        <v>32.75</v>
      </c>
      <c r="AB175" s="32">
        <v>26.37</v>
      </c>
      <c r="AC175" s="32">
        <v>23.63</v>
      </c>
      <c r="AD175" s="32">
        <v>32.96</v>
      </c>
      <c r="AE175" s="38">
        <v>27.41</v>
      </c>
    </row>
    <row r="176" spans="1:31" s="41" customFormat="1" x14ac:dyDescent="0.25">
      <c r="A176" s="49">
        <f t="shared" si="2"/>
        <v>50161</v>
      </c>
      <c r="B176" s="31">
        <v>32.856490000000001</v>
      </c>
      <c r="C176" s="32">
        <v>33.558300000000003</v>
      </c>
      <c r="D176" s="32">
        <v>34.339230000000001</v>
      </c>
      <c r="E176" s="32">
        <v>50.1</v>
      </c>
      <c r="F176" s="50">
        <v>49.13</v>
      </c>
      <c r="G176" s="51">
        <v>35.673270000000002</v>
      </c>
      <c r="H176" s="32">
        <v>37.47372</v>
      </c>
      <c r="I176" s="32">
        <v>38.58596</v>
      </c>
      <c r="J176" s="32">
        <v>48.31</v>
      </c>
      <c r="K176" s="50">
        <v>48.93</v>
      </c>
      <c r="L176" s="51">
        <v>32.908029999999997</v>
      </c>
      <c r="M176" s="32">
        <v>36.508859999999999</v>
      </c>
      <c r="N176" s="32">
        <v>38.31635</v>
      </c>
      <c r="O176" s="32">
        <v>45.03</v>
      </c>
      <c r="P176" s="50">
        <v>47.17</v>
      </c>
      <c r="Q176" s="51">
        <v>34.82</v>
      </c>
      <c r="R176" s="32">
        <v>35.44</v>
      </c>
      <c r="S176" s="32">
        <v>35.65</v>
      </c>
      <c r="T176" s="32">
        <v>34.64</v>
      </c>
      <c r="U176" s="50">
        <v>35.4</v>
      </c>
      <c r="V176" s="51">
        <v>34.64</v>
      </c>
      <c r="W176" s="32">
        <v>35.31</v>
      </c>
      <c r="X176" s="32">
        <v>35.56</v>
      </c>
      <c r="Y176" s="32">
        <v>34.409999999999997</v>
      </c>
      <c r="Z176" s="50">
        <v>35.29</v>
      </c>
      <c r="AA176" s="51">
        <v>34.4</v>
      </c>
      <c r="AB176" s="32">
        <v>34.18</v>
      </c>
      <c r="AC176" s="32">
        <v>33.880000000000003</v>
      </c>
      <c r="AD176" s="32">
        <v>34.020000000000003</v>
      </c>
      <c r="AE176" s="38">
        <v>34.29</v>
      </c>
    </row>
    <row r="177" spans="1:31" s="41" customFormat="1" x14ac:dyDescent="0.25">
      <c r="A177" s="49">
        <f t="shared" si="2"/>
        <v>50192</v>
      </c>
      <c r="B177" s="31">
        <v>35.157310000000003</v>
      </c>
      <c r="C177" s="32">
        <v>36.608150000000002</v>
      </c>
      <c r="D177" s="32">
        <v>37.47296</v>
      </c>
      <c r="E177" s="32">
        <v>51.1</v>
      </c>
      <c r="F177" s="50">
        <v>51.52</v>
      </c>
      <c r="G177" s="51">
        <v>36.718960000000003</v>
      </c>
      <c r="H177" s="32">
        <v>40.525649999999999</v>
      </c>
      <c r="I177" s="32">
        <v>42.213999999999999</v>
      </c>
      <c r="J177" s="32">
        <v>48.62</v>
      </c>
      <c r="K177" s="50">
        <v>53.62</v>
      </c>
      <c r="L177" s="51">
        <v>35.781649999999999</v>
      </c>
      <c r="M177" s="32">
        <v>40.480710000000002</v>
      </c>
      <c r="N177" s="32">
        <v>42.577060000000003</v>
      </c>
      <c r="O177" s="32">
        <v>47.2</v>
      </c>
      <c r="P177" s="50">
        <v>53.6</v>
      </c>
      <c r="Q177" s="51">
        <v>34.31</v>
      </c>
      <c r="R177" s="32">
        <v>34.74</v>
      </c>
      <c r="S177" s="32">
        <v>34.869999999999997</v>
      </c>
      <c r="T177" s="32">
        <v>34.200000000000003</v>
      </c>
      <c r="U177" s="50">
        <v>34.69</v>
      </c>
      <c r="V177" s="51">
        <v>33.799999999999997</v>
      </c>
      <c r="W177" s="32">
        <v>34.18</v>
      </c>
      <c r="X177" s="32">
        <v>34.369999999999997</v>
      </c>
      <c r="Y177" s="32">
        <v>33.770000000000003</v>
      </c>
      <c r="Z177" s="50">
        <v>34.14</v>
      </c>
      <c r="AA177" s="51">
        <v>33.590000000000003</v>
      </c>
      <c r="AB177" s="32">
        <v>33.57</v>
      </c>
      <c r="AC177" s="32">
        <v>33.44</v>
      </c>
      <c r="AD177" s="32">
        <v>33.44</v>
      </c>
      <c r="AE177" s="38">
        <v>33.590000000000003</v>
      </c>
    </row>
    <row r="178" spans="1:31" s="41" customFormat="1" x14ac:dyDescent="0.25">
      <c r="A178" s="49">
        <f t="shared" si="2"/>
        <v>50222</v>
      </c>
      <c r="B178" s="31">
        <v>35.619050000000001</v>
      </c>
      <c r="C178" s="32">
        <v>37.641590000000001</v>
      </c>
      <c r="D178" s="32">
        <v>39.086509999999997</v>
      </c>
      <c r="E178" s="32">
        <v>53.46</v>
      </c>
      <c r="F178" s="50">
        <v>54.66</v>
      </c>
      <c r="G178" s="51">
        <v>39.526919999999997</v>
      </c>
      <c r="H178" s="32">
        <v>44.975729999999999</v>
      </c>
      <c r="I178" s="32">
        <v>47.852939999999997</v>
      </c>
      <c r="J178" s="32">
        <v>54.74</v>
      </c>
      <c r="K178" s="50">
        <v>60.22</v>
      </c>
      <c r="L178" s="51">
        <v>39.274120000000003</v>
      </c>
      <c r="M178" s="32">
        <v>45.328539999999997</v>
      </c>
      <c r="N178" s="32">
        <v>48.440350000000002</v>
      </c>
      <c r="O178" s="32">
        <v>54.31</v>
      </c>
      <c r="P178" s="50">
        <v>60.44</v>
      </c>
      <c r="Q178" s="51">
        <v>34.72</v>
      </c>
      <c r="R178" s="32">
        <v>35.369999999999997</v>
      </c>
      <c r="S178" s="32">
        <v>35.67</v>
      </c>
      <c r="T178" s="32">
        <v>34.770000000000003</v>
      </c>
      <c r="U178" s="50">
        <v>35.22</v>
      </c>
      <c r="V178" s="51">
        <v>34.03</v>
      </c>
      <c r="W178" s="32">
        <v>34.82</v>
      </c>
      <c r="X178" s="32">
        <v>35.14</v>
      </c>
      <c r="Y178" s="32">
        <v>34.04</v>
      </c>
      <c r="Z178" s="50">
        <v>34.65</v>
      </c>
      <c r="AA178" s="51">
        <v>34.19</v>
      </c>
      <c r="AB178" s="32">
        <v>34.520000000000003</v>
      </c>
      <c r="AC178" s="32">
        <v>34.6</v>
      </c>
      <c r="AD178" s="32">
        <v>34.299999999999997</v>
      </c>
      <c r="AE178" s="38">
        <v>34.35</v>
      </c>
    </row>
    <row r="179" spans="1:31" s="41" customFormat="1" x14ac:dyDescent="0.25">
      <c r="A179" s="49">
        <f t="shared" si="2"/>
        <v>50253</v>
      </c>
      <c r="B179" s="31">
        <v>34.813049999999997</v>
      </c>
      <c r="C179" s="32">
        <v>36.991970000000002</v>
      </c>
      <c r="D179" s="32">
        <v>38.298670000000001</v>
      </c>
      <c r="E179" s="32">
        <v>49.91</v>
      </c>
      <c r="F179" s="50">
        <v>52.19</v>
      </c>
      <c r="G179" s="51">
        <v>36.038049999999998</v>
      </c>
      <c r="H179" s="32">
        <v>39.185809999999996</v>
      </c>
      <c r="I179" s="32">
        <v>41.095419999999997</v>
      </c>
      <c r="J179" s="32">
        <v>48.84</v>
      </c>
      <c r="K179" s="50">
        <v>52.19</v>
      </c>
      <c r="L179" s="51">
        <v>35.315269999999998</v>
      </c>
      <c r="M179" s="32">
        <v>39.039740000000002</v>
      </c>
      <c r="N179" s="32">
        <v>41.441949999999999</v>
      </c>
      <c r="O179" s="32">
        <v>47.73</v>
      </c>
      <c r="P179" s="50">
        <v>52.26</v>
      </c>
      <c r="Q179" s="51">
        <v>33.74</v>
      </c>
      <c r="R179" s="32">
        <v>33.630000000000003</v>
      </c>
      <c r="S179" s="32">
        <v>33.6</v>
      </c>
      <c r="T179" s="32">
        <v>33.82</v>
      </c>
      <c r="U179" s="50">
        <v>33.619999999999997</v>
      </c>
      <c r="V179" s="51">
        <v>33.19</v>
      </c>
      <c r="W179" s="32">
        <v>33.049999999999997</v>
      </c>
      <c r="X179" s="32">
        <v>33.01</v>
      </c>
      <c r="Y179" s="32">
        <v>33.28</v>
      </c>
      <c r="Z179" s="50">
        <v>33.04</v>
      </c>
      <c r="AA179" s="51">
        <v>32.979999999999997</v>
      </c>
      <c r="AB179" s="32">
        <v>31.47</v>
      </c>
      <c r="AC179" s="32">
        <v>30.77</v>
      </c>
      <c r="AD179" s="32">
        <v>33.17</v>
      </c>
      <c r="AE179" s="38">
        <v>31.62</v>
      </c>
    </row>
    <row r="180" spans="1:31" s="41" customFormat="1" x14ac:dyDescent="0.25">
      <c r="A180" s="49">
        <f t="shared" si="2"/>
        <v>50284</v>
      </c>
      <c r="B180" s="31">
        <v>34.129269999999998</v>
      </c>
      <c r="C180" s="32">
        <v>34.477209999999999</v>
      </c>
      <c r="D180" s="32">
        <v>35.183779999999999</v>
      </c>
      <c r="E180" s="32">
        <v>49.59</v>
      </c>
      <c r="F180" s="50">
        <v>50.13</v>
      </c>
      <c r="G180" s="51">
        <v>35.861840000000001</v>
      </c>
      <c r="H180" s="32">
        <v>38.194589999999998</v>
      </c>
      <c r="I180" s="32">
        <v>40.333550000000002</v>
      </c>
      <c r="J180" s="32">
        <v>49.23</v>
      </c>
      <c r="K180" s="50">
        <v>50.96</v>
      </c>
      <c r="L180" s="51">
        <v>34.412799999999997</v>
      </c>
      <c r="M180" s="32">
        <v>37.004989999999999</v>
      </c>
      <c r="N180" s="32">
        <v>39.822560000000003</v>
      </c>
      <c r="O180" s="32">
        <v>48.48</v>
      </c>
      <c r="P180" s="50">
        <v>48.02</v>
      </c>
      <c r="Q180" s="51">
        <v>34.270000000000003</v>
      </c>
      <c r="R180" s="32">
        <v>37.07</v>
      </c>
      <c r="S180" s="32">
        <v>38.39</v>
      </c>
      <c r="T180" s="32">
        <v>34.159999999999997</v>
      </c>
      <c r="U180" s="50">
        <v>36.700000000000003</v>
      </c>
      <c r="V180" s="51">
        <v>34.04</v>
      </c>
      <c r="W180" s="32">
        <v>36.869999999999997</v>
      </c>
      <c r="X180" s="32">
        <v>38.17</v>
      </c>
      <c r="Y180" s="32">
        <v>33.86</v>
      </c>
      <c r="Z180" s="50">
        <v>36.520000000000003</v>
      </c>
      <c r="AA180" s="51">
        <v>34.17</v>
      </c>
      <c r="AB180" s="32">
        <v>36.64</v>
      </c>
      <c r="AC180" s="32">
        <v>37.74</v>
      </c>
      <c r="AD180" s="32">
        <v>34.06</v>
      </c>
      <c r="AE180" s="38">
        <v>36.28</v>
      </c>
    </row>
    <row r="181" spans="1:31" s="41" customFormat="1" x14ac:dyDescent="0.25">
      <c r="A181" s="49">
        <f t="shared" si="2"/>
        <v>50314</v>
      </c>
      <c r="B181" s="31">
        <v>34.651890000000002</v>
      </c>
      <c r="C181" s="32">
        <v>33.784050000000001</v>
      </c>
      <c r="D181" s="32">
        <v>33.782890000000002</v>
      </c>
      <c r="E181" s="32">
        <v>49.47</v>
      </c>
      <c r="F181" s="50">
        <v>47.63</v>
      </c>
      <c r="G181" s="51">
        <v>34.858069999999998</v>
      </c>
      <c r="H181" s="32">
        <v>34.909680000000002</v>
      </c>
      <c r="I181" s="32">
        <v>35.464170000000003</v>
      </c>
      <c r="J181" s="32">
        <v>47.07</v>
      </c>
      <c r="K181" s="50">
        <v>46.46</v>
      </c>
      <c r="L181" s="51">
        <v>33.606459999999998</v>
      </c>
      <c r="M181" s="32">
        <v>34.265300000000003</v>
      </c>
      <c r="N181" s="32">
        <v>35.1843</v>
      </c>
      <c r="O181" s="32">
        <v>45.78</v>
      </c>
      <c r="P181" s="50">
        <v>45.92</v>
      </c>
      <c r="Q181" s="51">
        <v>33.659999999999997</v>
      </c>
      <c r="R181" s="32">
        <v>33.229999999999997</v>
      </c>
      <c r="S181" s="32">
        <v>32.83</v>
      </c>
      <c r="T181" s="32">
        <v>33.450000000000003</v>
      </c>
      <c r="U181" s="50">
        <v>33.299999999999997</v>
      </c>
      <c r="V181" s="51">
        <v>33.6</v>
      </c>
      <c r="W181" s="32">
        <v>33.200000000000003</v>
      </c>
      <c r="X181" s="32">
        <v>32.9</v>
      </c>
      <c r="Y181" s="32">
        <v>33.43</v>
      </c>
      <c r="Z181" s="50">
        <v>33.299999999999997</v>
      </c>
      <c r="AA181" s="51">
        <v>33.15</v>
      </c>
      <c r="AB181" s="32">
        <v>32.36</v>
      </c>
      <c r="AC181" s="32">
        <v>31.73</v>
      </c>
      <c r="AD181" s="32">
        <v>32.799999999999997</v>
      </c>
      <c r="AE181" s="38">
        <v>32.54</v>
      </c>
    </row>
    <row r="182" spans="1:31" s="41" customFormat="1" x14ac:dyDescent="0.25">
      <c r="A182" s="49">
        <f t="shared" si="2"/>
        <v>50345</v>
      </c>
      <c r="B182" s="31">
        <v>35.063540000000003</v>
      </c>
      <c r="C182" s="32">
        <v>35.025390000000002</v>
      </c>
      <c r="D182" s="32">
        <v>35.199289999999998</v>
      </c>
      <c r="E182" s="32">
        <v>49.77</v>
      </c>
      <c r="F182" s="50">
        <v>50.05</v>
      </c>
      <c r="G182" s="51">
        <v>37.801859999999998</v>
      </c>
      <c r="H182" s="32">
        <v>38.212449999999997</v>
      </c>
      <c r="I182" s="32">
        <v>38.517710000000001</v>
      </c>
      <c r="J182" s="32">
        <v>49.4</v>
      </c>
      <c r="K182" s="50">
        <v>49.81</v>
      </c>
      <c r="L182" s="51">
        <v>37.058320000000002</v>
      </c>
      <c r="M182" s="32">
        <v>38.299509999999998</v>
      </c>
      <c r="N182" s="32">
        <v>38.812179999999998</v>
      </c>
      <c r="O182" s="32">
        <v>48.27</v>
      </c>
      <c r="P182" s="50">
        <v>49.63</v>
      </c>
      <c r="Q182" s="51">
        <v>36.119999999999997</v>
      </c>
      <c r="R182" s="32">
        <v>35.18</v>
      </c>
      <c r="S182" s="32">
        <v>34.65</v>
      </c>
      <c r="T182" s="32">
        <v>36.26</v>
      </c>
      <c r="U182" s="50">
        <v>35.22</v>
      </c>
      <c r="V182" s="51">
        <v>35.97</v>
      </c>
      <c r="W182" s="32">
        <v>34.74</v>
      </c>
      <c r="X182" s="32">
        <v>34.15</v>
      </c>
      <c r="Y182" s="32">
        <v>36.14</v>
      </c>
      <c r="Z182" s="50">
        <v>34.840000000000003</v>
      </c>
      <c r="AA182" s="51">
        <v>35.78</v>
      </c>
      <c r="AB182" s="32">
        <v>34.64</v>
      </c>
      <c r="AC182" s="32">
        <v>34.01</v>
      </c>
      <c r="AD182" s="32">
        <v>35.9</v>
      </c>
      <c r="AE182" s="38">
        <v>34.72</v>
      </c>
    </row>
    <row r="183" spans="1:31" s="41" customFormat="1" x14ac:dyDescent="0.25">
      <c r="A183" s="49">
        <f t="shared" si="2"/>
        <v>50375</v>
      </c>
      <c r="B183" s="31">
        <v>41.055230000000002</v>
      </c>
      <c r="C183" s="32">
        <v>41.762239999999998</v>
      </c>
      <c r="D183" s="32">
        <v>41.80471</v>
      </c>
      <c r="E183" s="32">
        <v>56.07</v>
      </c>
      <c r="F183" s="50">
        <v>59.06</v>
      </c>
      <c r="G183" s="51">
        <v>43.435670000000002</v>
      </c>
      <c r="H183" s="32">
        <v>43.262869999999999</v>
      </c>
      <c r="I183" s="32">
        <v>43.514719999999997</v>
      </c>
      <c r="J183" s="32">
        <v>55.35</v>
      </c>
      <c r="K183" s="50">
        <v>56.24</v>
      </c>
      <c r="L183" s="51">
        <v>42.887799999999999</v>
      </c>
      <c r="M183" s="32">
        <v>43.248699999999999</v>
      </c>
      <c r="N183" s="32">
        <v>43.801160000000003</v>
      </c>
      <c r="O183" s="32">
        <v>54.65</v>
      </c>
      <c r="P183" s="50">
        <v>56.18</v>
      </c>
      <c r="Q183" s="51">
        <v>39.72</v>
      </c>
      <c r="R183" s="32">
        <v>39.049999999999997</v>
      </c>
      <c r="S183" s="32">
        <v>38.5</v>
      </c>
      <c r="T183" s="32">
        <v>39.58</v>
      </c>
      <c r="U183" s="50">
        <v>39.119999999999997</v>
      </c>
      <c r="V183" s="51">
        <v>39.78</v>
      </c>
      <c r="W183" s="32">
        <v>38.9</v>
      </c>
      <c r="X183" s="32">
        <v>38.22</v>
      </c>
      <c r="Y183" s="32">
        <v>39.53</v>
      </c>
      <c r="Z183" s="50">
        <v>39.07</v>
      </c>
      <c r="AA183" s="51">
        <v>39.590000000000003</v>
      </c>
      <c r="AB183" s="32">
        <v>38.520000000000003</v>
      </c>
      <c r="AC183" s="32">
        <v>37.840000000000003</v>
      </c>
      <c r="AD183" s="32">
        <v>39.5</v>
      </c>
      <c r="AE183" s="38">
        <v>38.65</v>
      </c>
    </row>
    <row r="184" spans="1:31" s="41" customFormat="1" x14ac:dyDescent="0.25">
      <c r="A184" s="45">
        <f t="shared" si="2"/>
        <v>50406</v>
      </c>
      <c r="B184" s="46">
        <v>44.563070000000003</v>
      </c>
      <c r="C184" s="40">
        <v>44.485939999999999</v>
      </c>
      <c r="D184" s="40">
        <v>44.152360000000002</v>
      </c>
      <c r="E184" s="40">
        <v>60.22</v>
      </c>
      <c r="F184" s="47">
        <v>60.36</v>
      </c>
      <c r="G184" s="48">
        <v>41.919829999999997</v>
      </c>
      <c r="H184" s="40">
        <v>41.062240000000003</v>
      </c>
      <c r="I184" s="40">
        <v>40.998739999999998</v>
      </c>
      <c r="J184" s="40">
        <v>54.19</v>
      </c>
      <c r="K184" s="47">
        <v>53.45</v>
      </c>
      <c r="L184" s="48">
        <v>40.271259999999998</v>
      </c>
      <c r="M184" s="40">
        <v>40.067050000000002</v>
      </c>
      <c r="N184" s="40">
        <v>40.646250000000002</v>
      </c>
      <c r="O184" s="40">
        <v>50.01</v>
      </c>
      <c r="P184" s="47">
        <v>51.89</v>
      </c>
      <c r="Q184" s="48">
        <v>39.01</v>
      </c>
      <c r="R184" s="40">
        <v>36.909999999999997</v>
      </c>
      <c r="S184" s="40">
        <v>35.840000000000003</v>
      </c>
      <c r="T184" s="40">
        <v>38.94</v>
      </c>
      <c r="U184" s="47">
        <v>37.19</v>
      </c>
      <c r="V184" s="48">
        <v>38.86</v>
      </c>
      <c r="W184" s="40">
        <v>36.75</v>
      </c>
      <c r="X184" s="40">
        <v>35.69</v>
      </c>
      <c r="Y184" s="40">
        <v>38.76</v>
      </c>
      <c r="Z184" s="47">
        <v>37.06</v>
      </c>
      <c r="AA184" s="48">
        <v>38.1</v>
      </c>
      <c r="AB184" s="40">
        <v>35.22</v>
      </c>
      <c r="AC184" s="40">
        <v>33.83</v>
      </c>
      <c r="AD184" s="40">
        <v>38.119999999999997</v>
      </c>
      <c r="AE184" s="69">
        <v>35.590000000000003</v>
      </c>
    </row>
    <row r="185" spans="1:31" s="41" customFormat="1" x14ac:dyDescent="0.25">
      <c r="A185" s="45">
        <f t="shared" si="2"/>
        <v>50437</v>
      </c>
      <c r="B185" s="46">
        <v>40.099080000000001</v>
      </c>
      <c r="C185" s="40">
        <v>39.576920000000001</v>
      </c>
      <c r="D185" s="40">
        <v>39.41433</v>
      </c>
      <c r="E185" s="40">
        <v>53.94</v>
      </c>
      <c r="F185" s="47">
        <v>54.62</v>
      </c>
      <c r="G185" s="48">
        <v>40.907809999999998</v>
      </c>
      <c r="H185" s="40">
        <v>41.200229999999998</v>
      </c>
      <c r="I185" s="40">
        <v>41.380020000000002</v>
      </c>
      <c r="J185" s="40">
        <v>51.54</v>
      </c>
      <c r="K185" s="47">
        <v>53.71</v>
      </c>
      <c r="L185" s="48">
        <v>39.845730000000003</v>
      </c>
      <c r="M185" s="40">
        <v>41.07734</v>
      </c>
      <c r="N185" s="40">
        <v>41.455660000000002</v>
      </c>
      <c r="O185" s="40">
        <v>49</v>
      </c>
      <c r="P185" s="47">
        <v>53.38</v>
      </c>
      <c r="Q185" s="48">
        <v>37.46</v>
      </c>
      <c r="R185" s="40">
        <v>36.47</v>
      </c>
      <c r="S185" s="40">
        <v>36.08</v>
      </c>
      <c r="T185" s="40">
        <v>37.35</v>
      </c>
      <c r="U185" s="47">
        <v>36.74</v>
      </c>
      <c r="V185" s="48">
        <v>37.19</v>
      </c>
      <c r="W185" s="40">
        <v>35.31</v>
      </c>
      <c r="X185" s="40">
        <v>34.340000000000003</v>
      </c>
      <c r="Y185" s="40">
        <v>37</v>
      </c>
      <c r="Z185" s="47">
        <v>35.67</v>
      </c>
      <c r="AA185" s="48">
        <v>36.68</v>
      </c>
      <c r="AB185" s="40">
        <v>34.33</v>
      </c>
      <c r="AC185" s="40">
        <v>33.409999999999997</v>
      </c>
      <c r="AD185" s="40">
        <v>36.33</v>
      </c>
      <c r="AE185" s="69">
        <v>35.01</v>
      </c>
    </row>
    <row r="186" spans="1:31" s="41" customFormat="1" x14ac:dyDescent="0.25">
      <c r="A186" s="45">
        <f t="shared" ref="A186:A249" si="3">EDATE(A185,1)</f>
        <v>50465</v>
      </c>
      <c r="B186" s="46">
        <v>36.501240000000003</v>
      </c>
      <c r="C186" s="40">
        <v>36.605969999999999</v>
      </c>
      <c r="D186" s="40">
        <v>36.70776</v>
      </c>
      <c r="E186" s="40">
        <v>50.13</v>
      </c>
      <c r="F186" s="47">
        <v>50.87</v>
      </c>
      <c r="G186" s="48">
        <v>37.075060000000001</v>
      </c>
      <c r="H186" s="40">
        <v>37.100949999999997</v>
      </c>
      <c r="I186" s="40">
        <v>36.688209999999998</v>
      </c>
      <c r="J186" s="40">
        <v>47.03</v>
      </c>
      <c r="K186" s="47">
        <v>48.21</v>
      </c>
      <c r="L186" s="48">
        <v>34.951180000000001</v>
      </c>
      <c r="M186" s="40">
        <v>36.625570000000003</v>
      </c>
      <c r="N186" s="40">
        <v>36.483629999999998</v>
      </c>
      <c r="O186" s="40">
        <v>43.55</v>
      </c>
      <c r="P186" s="47">
        <v>47.12</v>
      </c>
      <c r="Q186" s="48">
        <v>37.03</v>
      </c>
      <c r="R186" s="40">
        <v>33.69</v>
      </c>
      <c r="S186" s="40">
        <v>32.17</v>
      </c>
      <c r="T186" s="40">
        <v>37.17</v>
      </c>
      <c r="U186" s="47">
        <v>34.229999999999997</v>
      </c>
      <c r="V186" s="48">
        <v>37.04</v>
      </c>
      <c r="W186" s="40">
        <v>33.700000000000003</v>
      </c>
      <c r="X186" s="40">
        <v>32.090000000000003</v>
      </c>
      <c r="Y186" s="40">
        <v>37.08</v>
      </c>
      <c r="Z186" s="47">
        <v>34.26</v>
      </c>
      <c r="AA186" s="48">
        <v>36.18</v>
      </c>
      <c r="AB186" s="40">
        <v>32.270000000000003</v>
      </c>
      <c r="AC186" s="40">
        <v>30.32</v>
      </c>
      <c r="AD186" s="40">
        <v>36.22</v>
      </c>
      <c r="AE186" s="69">
        <v>32.9</v>
      </c>
    </row>
    <row r="187" spans="1:31" s="41" customFormat="1" x14ac:dyDescent="0.25">
      <c r="A187" s="45">
        <f t="shared" si="3"/>
        <v>50496</v>
      </c>
      <c r="B187" s="46">
        <v>33.625520000000002</v>
      </c>
      <c r="C187" s="40">
        <v>33.104730000000004</v>
      </c>
      <c r="D187" s="40">
        <v>33.176349999999999</v>
      </c>
      <c r="E187" s="40">
        <v>48.26</v>
      </c>
      <c r="F187" s="47">
        <v>47.09</v>
      </c>
      <c r="G187" s="48">
        <v>35.466259999999998</v>
      </c>
      <c r="H187" s="40">
        <v>33.237699999999997</v>
      </c>
      <c r="I187" s="40">
        <v>33.32893</v>
      </c>
      <c r="J187" s="40">
        <v>47.5</v>
      </c>
      <c r="K187" s="47">
        <v>43.44</v>
      </c>
      <c r="L187" s="48">
        <v>34.406649999999999</v>
      </c>
      <c r="M187" s="40">
        <v>32.769500000000001</v>
      </c>
      <c r="N187" s="40">
        <v>33.114019999999996</v>
      </c>
      <c r="O187" s="40">
        <v>46.11</v>
      </c>
      <c r="P187" s="47">
        <v>42.86</v>
      </c>
      <c r="Q187" s="48">
        <v>34.36</v>
      </c>
      <c r="R187" s="40">
        <v>33.46</v>
      </c>
      <c r="S187" s="40">
        <v>33.119999999999997</v>
      </c>
      <c r="T187" s="40">
        <v>34.479999999999997</v>
      </c>
      <c r="U187" s="47">
        <v>33.58</v>
      </c>
      <c r="V187" s="48">
        <v>34.08</v>
      </c>
      <c r="W187" s="40">
        <v>33.409999999999997</v>
      </c>
      <c r="X187" s="40">
        <v>33.200000000000003</v>
      </c>
      <c r="Y187" s="40">
        <v>34.200000000000003</v>
      </c>
      <c r="Z187" s="47">
        <v>33.51</v>
      </c>
      <c r="AA187" s="48">
        <v>33.61</v>
      </c>
      <c r="AB187" s="40">
        <v>31.08</v>
      </c>
      <c r="AC187" s="40">
        <v>29.93</v>
      </c>
      <c r="AD187" s="40">
        <v>33.72</v>
      </c>
      <c r="AE187" s="69">
        <v>31.46</v>
      </c>
    </row>
    <row r="188" spans="1:31" s="41" customFormat="1" x14ac:dyDescent="0.25">
      <c r="A188" s="45">
        <f t="shared" si="3"/>
        <v>50526</v>
      </c>
      <c r="B188" s="46">
        <v>33.643709999999999</v>
      </c>
      <c r="C188" s="40">
        <v>34.670110000000001</v>
      </c>
      <c r="D188" s="40">
        <v>35.520969999999998</v>
      </c>
      <c r="E188" s="40">
        <v>50.47</v>
      </c>
      <c r="F188" s="47">
        <v>50.62</v>
      </c>
      <c r="G188" s="48">
        <v>37.453580000000002</v>
      </c>
      <c r="H188" s="40">
        <v>40.546909999999997</v>
      </c>
      <c r="I188" s="40">
        <v>42.25573</v>
      </c>
      <c r="J188" s="40">
        <v>48.53</v>
      </c>
      <c r="K188" s="47">
        <v>53.38</v>
      </c>
      <c r="L188" s="48">
        <v>34.40428</v>
      </c>
      <c r="M188" s="40">
        <v>39.903100000000002</v>
      </c>
      <c r="N188" s="40">
        <v>42.101399999999998</v>
      </c>
      <c r="O188" s="40">
        <v>43.15</v>
      </c>
      <c r="P188" s="47">
        <v>51.96</v>
      </c>
      <c r="Q188" s="48">
        <v>35.28</v>
      </c>
      <c r="R188" s="40">
        <v>36.049999999999997</v>
      </c>
      <c r="S188" s="40">
        <v>36.35</v>
      </c>
      <c r="T188" s="40">
        <v>35.11</v>
      </c>
      <c r="U188" s="47">
        <v>35.97</v>
      </c>
      <c r="V188" s="48">
        <v>35.17</v>
      </c>
      <c r="W188" s="40">
        <v>36.04</v>
      </c>
      <c r="X188" s="40">
        <v>36.340000000000003</v>
      </c>
      <c r="Y188" s="40">
        <v>34.93</v>
      </c>
      <c r="Z188" s="47">
        <v>35.950000000000003</v>
      </c>
      <c r="AA188" s="48">
        <v>34.79</v>
      </c>
      <c r="AB188" s="40">
        <v>35.340000000000003</v>
      </c>
      <c r="AC188" s="40">
        <v>35.380000000000003</v>
      </c>
      <c r="AD188" s="40">
        <v>34.4</v>
      </c>
      <c r="AE188" s="69">
        <v>35.31</v>
      </c>
    </row>
    <row r="189" spans="1:31" s="41" customFormat="1" x14ac:dyDescent="0.25">
      <c r="A189" s="45">
        <f t="shared" si="3"/>
        <v>50557</v>
      </c>
      <c r="B189" s="46">
        <v>36.02608</v>
      </c>
      <c r="C189" s="40">
        <v>37.306640000000002</v>
      </c>
      <c r="D189" s="40">
        <v>38.270609999999998</v>
      </c>
      <c r="E189" s="40">
        <v>52.54</v>
      </c>
      <c r="F189" s="47">
        <v>52.4</v>
      </c>
      <c r="G189" s="48">
        <v>38.35069</v>
      </c>
      <c r="H189" s="40">
        <v>41.226439999999997</v>
      </c>
      <c r="I189" s="40">
        <v>43.172899999999998</v>
      </c>
      <c r="J189" s="40">
        <v>50.83</v>
      </c>
      <c r="K189" s="47">
        <v>54.68</v>
      </c>
      <c r="L189" s="48">
        <v>37.325339999999997</v>
      </c>
      <c r="M189" s="40">
        <v>40.870069999999998</v>
      </c>
      <c r="N189" s="40">
        <v>43.149509999999999</v>
      </c>
      <c r="O189" s="40">
        <v>48.93</v>
      </c>
      <c r="P189" s="47">
        <v>54.1</v>
      </c>
      <c r="Q189" s="48">
        <v>34.81</v>
      </c>
      <c r="R189" s="40">
        <v>35.090000000000003</v>
      </c>
      <c r="S189" s="40">
        <v>35.229999999999997</v>
      </c>
      <c r="T189" s="40">
        <v>34.71</v>
      </c>
      <c r="U189" s="47">
        <v>35.11</v>
      </c>
      <c r="V189" s="48">
        <v>34.340000000000003</v>
      </c>
      <c r="W189" s="40">
        <v>34.630000000000003</v>
      </c>
      <c r="X189" s="40">
        <v>34.82</v>
      </c>
      <c r="Y189" s="40">
        <v>34.340000000000003</v>
      </c>
      <c r="Z189" s="47">
        <v>34.61</v>
      </c>
      <c r="AA189" s="48">
        <v>33.94</v>
      </c>
      <c r="AB189" s="40">
        <v>33.72</v>
      </c>
      <c r="AC189" s="40">
        <v>33.74</v>
      </c>
      <c r="AD189" s="40">
        <v>33.880000000000003</v>
      </c>
      <c r="AE189" s="69">
        <v>33.869999999999997</v>
      </c>
    </row>
    <row r="190" spans="1:31" s="41" customFormat="1" x14ac:dyDescent="0.25">
      <c r="A190" s="45">
        <f t="shared" si="3"/>
        <v>50587</v>
      </c>
      <c r="B190" s="46">
        <v>36.638019999999997</v>
      </c>
      <c r="C190" s="40">
        <v>38.328870000000002</v>
      </c>
      <c r="D190" s="40">
        <v>39.763710000000003</v>
      </c>
      <c r="E190" s="40">
        <v>55.13</v>
      </c>
      <c r="F190" s="47">
        <v>55.44</v>
      </c>
      <c r="G190" s="48">
        <v>41.678370000000001</v>
      </c>
      <c r="H190" s="40">
        <v>44.620379999999997</v>
      </c>
      <c r="I190" s="40">
        <v>47.119500000000002</v>
      </c>
      <c r="J190" s="40">
        <v>57.02</v>
      </c>
      <c r="K190" s="47">
        <v>59.93</v>
      </c>
      <c r="L190" s="48">
        <v>41.4846</v>
      </c>
      <c r="M190" s="40">
        <v>44.675980000000003</v>
      </c>
      <c r="N190" s="40">
        <v>47.338200000000001</v>
      </c>
      <c r="O190" s="40">
        <v>56.59</v>
      </c>
      <c r="P190" s="47">
        <v>59.91</v>
      </c>
      <c r="Q190" s="48">
        <v>35.1</v>
      </c>
      <c r="R190" s="40">
        <v>35.33</v>
      </c>
      <c r="S190" s="40">
        <v>35.409999999999997</v>
      </c>
      <c r="T190" s="40">
        <v>34.99</v>
      </c>
      <c r="U190" s="47">
        <v>35.340000000000003</v>
      </c>
      <c r="V190" s="48">
        <v>34.479999999999997</v>
      </c>
      <c r="W190" s="40">
        <v>34.840000000000003</v>
      </c>
      <c r="X190" s="40">
        <v>35.020000000000003</v>
      </c>
      <c r="Y190" s="40">
        <v>34.44</v>
      </c>
      <c r="Z190" s="47">
        <v>34.81</v>
      </c>
      <c r="AA190" s="48">
        <v>34.299999999999997</v>
      </c>
      <c r="AB190" s="40">
        <v>33.979999999999997</v>
      </c>
      <c r="AC190" s="40">
        <v>33.71</v>
      </c>
      <c r="AD190" s="40">
        <v>34.14</v>
      </c>
      <c r="AE190" s="69">
        <v>34.06</v>
      </c>
    </row>
    <row r="191" spans="1:31" s="41" customFormat="1" x14ac:dyDescent="0.25">
      <c r="A191" s="45">
        <f t="shared" si="3"/>
        <v>50618</v>
      </c>
      <c r="B191" s="46">
        <v>34.37547</v>
      </c>
      <c r="C191" s="40">
        <v>36.583930000000002</v>
      </c>
      <c r="D191" s="40">
        <v>38.006279999999997</v>
      </c>
      <c r="E191" s="40">
        <v>49.64</v>
      </c>
      <c r="F191" s="47">
        <v>51.36</v>
      </c>
      <c r="G191" s="48">
        <v>37.042749999999998</v>
      </c>
      <c r="H191" s="40">
        <v>39.556220000000003</v>
      </c>
      <c r="I191" s="40">
        <v>41.229640000000003</v>
      </c>
      <c r="J191" s="40">
        <v>49.1</v>
      </c>
      <c r="K191" s="47">
        <v>52.38</v>
      </c>
      <c r="L191" s="48">
        <v>36.21754</v>
      </c>
      <c r="M191" s="40">
        <v>39.093240000000002</v>
      </c>
      <c r="N191" s="40">
        <v>41.262659999999997</v>
      </c>
      <c r="O191" s="40">
        <v>48.1</v>
      </c>
      <c r="P191" s="47">
        <v>51.64</v>
      </c>
      <c r="Q191" s="48">
        <v>34.19</v>
      </c>
      <c r="R191" s="40">
        <v>34.36</v>
      </c>
      <c r="S191" s="40">
        <v>34.36</v>
      </c>
      <c r="T191" s="40">
        <v>34.07</v>
      </c>
      <c r="U191" s="47">
        <v>34.35</v>
      </c>
      <c r="V191" s="48">
        <v>33.799999999999997</v>
      </c>
      <c r="W191" s="40">
        <v>33.93</v>
      </c>
      <c r="X191" s="40">
        <v>33.97</v>
      </c>
      <c r="Y191" s="40">
        <v>33.78</v>
      </c>
      <c r="Z191" s="47">
        <v>33.909999999999997</v>
      </c>
      <c r="AA191" s="48">
        <v>33.5</v>
      </c>
      <c r="AB191" s="40">
        <v>33.5</v>
      </c>
      <c r="AC191" s="40">
        <v>33.29</v>
      </c>
      <c r="AD191" s="40">
        <v>33.29</v>
      </c>
      <c r="AE191" s="69">
        <v>33.5</v>
      </c>
    </row>
    <row r="192" spans="1:31" s="41" customFormat="1" x14ac:dyDescent="0.25">
      <c r="A192" s="45">
        <f t="shared" si="3"/>
        <v>50649</v>
      </c>
      <c r="B192" s="46">
        <v>35.735109999999999</v>
      </c>
      <c r="C192" s="40">
        <v>36.218150000000001</v>
      </c>
      <c r="D192" s="40">
        <v>37.033349999999999</v>
      </c>
      <c r="E192" s="40">
        <v>51.21</v>
      </c>
      <c r="F192" s="47">
        <v>51.61</v>
      </c>
      <c r="G192" s="48">
        <v>37.490470000000002</v>
      </c>
      <c r="H192" s="40">
        <v>40.735579999999999</v>
      </c>
      <c r="I192" s="40">
        <v>43.420140000000004</v>
      </c>
      <c r="J192" s="40">
        <v>50.77</v>
      </c>
      <c r="K192" s="47">
        <v>54.34</v>
      </c>
      <c r="L192" s="48">
        <v>36.045099999999998</v>
      </c>
      <c r="M192" s="40">
        <v>39.722760000000001</v>
      </c>
      <c r="N192" s="40">
        <v>43.033259999999999</v>
      </c>
      <c r="O192" s="40">
        <v>47.97</v>
      </c>
      <c r="P192" s="47">
        <v>52.46</v>
      </c>
      <c r="Q192" s="48">
        <v>34.56</v>
      </c>
      <c r="R192" s="40">
        <v>37.35</v>
      </c>
      <c r="S192" s="40">
        <v>38.619999999999997</v>
      </c>
      <c r="T192" s="40">
        <v>34.4</v>
      </c>
      <c r="U192" s="47">
        <v>36.979999999999997</v>
      </c>
      <c r="V192" s="48">
        <v>34.44</v>
      </c>
      <c r="W192" s="40">
        <v>37.26</v>
      </c>
      <c r="X192" s="40">
        <v>38.5</v>
      </c>
      <c r="Y192" s="40">
        <v>34.19</v>
      </c>
      <c r="Z192" s="47">
        <v>36.92</v>
      </c>
      <c r="AA192" s="48">
        <v>34.35</v>
      </c>
      <c r="AB192" s="40">
        <v>35.6</v>
      </c>
      <c r="AC192" s="40">
        <v>35.83</v>
      </c>
      <c r="AD192" s="40">
        <v>33.94</v>
      </c>
      <c r="AE192" s="69">
        <v>35.46</v>
      </c>
    </row>
    <row r="193" spans="1:31" s="41" customFormat="1" x14ac:dyDescent="0.25">
      <c r="A193" s="45">
        <f t="shared" si="3"/>
        <v>50679</v>
      </c>
      <c r="B193" s="46">
        <v>34.246839999999999</v>
      </c>
      <c r="C193" s="40">
        <v>33.43732</v>
      </c>
      <c r="D193" s="40">
        <v>33.475470000000001</v>
      </c>
      <c r="E193" s="40">
        <v>49.93</v>
      </c>
      <c r="F193" s="47">
        <v>47.88</v>
      </c>
      <c r="G193" s="48">
        <v>36.087389999999999</v>
      </c>
      <c r="H193" s="40">
        <v>35.769129999999997</v>
      </c>
      <c r="I193" s="40">
        <v>36.267899999999997</v>
      </c>
      <c r="J193" s="40">
        <v>48.95</v>
      </c>
      <c r="K193" s="47">
        <v>47.51</v>
      </c>
      <c r="L193" s="48">
        <v>34.632829999999998</v>
      </c>
      <c r="M193" s="40">
        <v>34.213549999999998</v>
      </c>
      <c r="N193" s="40">
        <v>35.457659999999997</v>
      </c>
      <c r="O193" s="40">
        <v>48.41</v>
      </c>
      <c r="P193" s="47">
        <v>45.79</v>
      </c>
      <c r="Q193" s="48">
        <v>34.29</v>
      </c>
      <c r="R193" s="40">
        <v>33.85</v>
      </c>
      <c r="S193" s="40">
        <v>33.4</v>
      </c>
      <c r="T193" s="40">
        <v>33.93</v>
      </c>
      <c r="U193" s="47">
        <v>33.950000000000003</v>
      </c>
      <c r="V193" s="48">
        <v>34.24</v>
      </c>
      <c r="W193" s="40">
        <v>33.75</v>
      </c>
      <c r="X193" s="40">
        <v>33.39</v>
      </c>
      <c r="Y193" s="40">
        <v>34.03</v>
      </c>
      <c r="Z193" s="47">
        <v>33.85</v>
      </c>
      <c r="AA193" s="48">
        <v>33.81</v>
      </c>
      <c r="AB193" s="40">
        <v>33.01</v>
      </c>
      <c r="AC193" s="40">
        <v>32.32</v>
      </c>
      <c r="AD193" s="40">
        <v>33.340000000000003</v>
      </c>
      <c r="AE193" s="69">
        <v>33.17</v>
      </c>
    </row>
    <row r="194" spans="1:31" s="41" customFormat="1" x14ac:dyDescent="0.25">
      <c r="A194" s="45">
        <f t="shared" si="3"/>
        <v>50710</v>
      </c>
      <c r="B194" s="46">
        <v>36.732640000000004</v>
      </c>
      <c r="C194" s="40">
        <v>36.510559999999998</v>
      </c>
      <c r="D194" s="40">
        <v>36.698059999999998</v>
      </c>
      <c r="E194" s="40">
        <v>51.37</v>
      </c>
      <c r="F194" s="47">
        <v>51.42</v>
      </c>
      <c r="G194" s="48">
        <v>39.072580000000002</v>
      </c>
      <c r="H194" s="40">
        <v>39.222740000000002</v>
      </c>
      <c r="I194" s="40">
        <v>39.68824</v>
      </c>
      <c r="J194" s="40">
        <v>51.56</v>
      </c>
      <c r="K194" s="47">
        <v>51.14</v>
      </c>
      <c r="L194" s="48">
        <v>38.440150000000003</v>
      </c>
      <c r="M194" s="40">
        <v>39.450920000000004</v>
      </c>
      <c r="N194" s="40">
        <v>40.290309999999998</v>
      </c>
      <c r="O194" s="40">
        <v>50.29</v>
      </c>
      <c r="P194" s="47">
        <v>51.15</v>
      </c>
      <c r="Q194" s="48">
        <v>36.64</v>
      </c>
      <c r="R194" s="40">
        <v>36.08</v>
      </c>
      <c r="S194" s="40">
        <v>35.79</v>
      </c>
      <c r="T194" s="40">
        <v>36.619999999999997</v>
      </c>
      <c r="U194" s="47">
        <v>36.18</v>
      </c>
      <c r="V194" s="48">
        <v>36.51</v>
      </c>
      <c r="W194" s="40">
        <v>35.58</v>
      </c>
      <c r="X194" s="40">
        <v>35.130000000000003</v>
      </c>
      <c r="Y194" s="40">
        <v>36.619999999999997</v>
      </c>
      <c r="Z194" s="47">
        <v>35.68</v>
      </c>
      <c r="AA194" s="48">
        <v>36.270000000000003</v>
      </c>
      <c r="AB194" s="40">
        <v>35.340000000000003</v>
      </c>
      <c r="AC194" s="40">
        <v>35.03</v>
      </c>
      <c r="AD194" s="40">
        <v>36.39</v>
      </c>
      <c r="AE194" s="69">
        <v>35.51</v>
      </c>
    </row>
    <row r="195" spans="1:31" s="41" customFormat="1" ht="13.8" thickBot="1" x14ac:dyDescent="0.3">
      <c r="A195" s="52">
        <f t="shared" si="3"/>
        <v>50740</v>
      </c>
      <c r="B195" s="46">
        <v>39.42071</v>
      </c>
      <c r="C195" s="40">
        <v>39.308590000000002</v>
      </c>
      <c r="D195" s="40">
        <v>39.25235</v>
      </c>
      <c r="E195" s="40">
        <v>55.81</v>
      </c>
      <c r="F195" s="47">
        <v>56.77</v>
      </c>
      <c r="G195" s="48">
        <v>44.973170000000003</v>
      </c>
      <c r="H195" s="40">
        <v>41.040990000000001</v>
      </c>
      <c r="I195" s="40">
        <v>40.500790000000002</v>
      </c>
      <c r="J195" s="40">
        <v>58.68</v>
      </c>
      <c r="K195" s="47">
        <v>53.38</v>
      </c>
      <c r="L195" s="48">
        <v>44.476669999999999</v>
      </c>
      <c r="M195" s="40">
        <v>40.348039999999997</v>
      </c>
      <c r="N195" s="40">
        <v>40.13409</v>
      </c>
      <c r="O195" s="40">
        <v>58.09</v>
      </c>
      <c r="P195" s="47">
        <v>52.88</v>
      </c>
      <c r="Q195" s="48">
        <v>40.24</v>
      </c>
      <c r="R195" s="40">
        <v>39.1</v>
      </c>
      <c r="S195" s="40">
        <v>38.46</v>
      </c>
      <c r="T195" s="40">
        <v>40.14</v>
      </c>
      <c r="U195" s="47">
        <v>39.299999999999997</v>
      </c>
      <c r="V195" s="48">
        <v>40.42</v>
      </c>
      <c r="W195" s="40">
        <v>39.08</v>
      </c>
      <c r="X195" s="40">
        <v>38.28</v>
      </c>
      <c r="Y195" s="40">
        <v>40.25</v>
      </c>
      <c r="Z195" s="47">
        <v>39.32</v>
      </c>
      <c r="AA195" s="48">
        <v>39.950000000000003</v>
      </c>
      <c r="AB195" s="40">
        <v>38.19</v>
      </c>
      <c r="AC195" s="40">
        <v>37.49</v>
      </c>
      <c r="AD195" s="40">
        <v>40.08</v>
      </c>
      <c r="AE195" s="69">
        <v>38.46</v>
      </c>
    </row>
    <row r="196" spans="1:31" s="41" customFormat="1" x14ac:dyDescent="0.25">
      <c r="A196" s="49">
        <f t="shared" si="3"/>
        <v>50771</v>
      </c>
      <c r="B196" s="31">
        <v>47.001460000000002</v>
      </c>
      <c r="C196" s="32">
        <v>46.193219999999997</v>
      </c>
      <c r="D196" s="32">
        <v>46.090670000000003</v>
      </c>
      <c r="E196" s="32">
        <v>65.37</v>
      </c>
      <c r="F196" s="50">
        <v>63.74</v>
      </c>
      <c r="G196" s="51">
        <v>44.911439999999999</v>
      </c>
      <c r="H196" s="32">
        <v>45.459919999999997</v>
      </c>
      <c r="I196" s="32">
        <v>46.040730000000003</v>
      </c>
      <c r="J196" s="32">
        <v>59.99</v>
      </c>
      <c r="K196" s="50">
        <v>59.15</v>
      </c>
      <c r="L196" s="51">
        <v>43.120370000000001</v>
      </c>
      <c r="M196" s="32">
        <v>44.567039999999999</v>
      </c>
      <c r="N196" s="32">
        <v>46.1038</v>
      </c>
      <c r="O196" s="32">
        <v>58.22</v>
      </c>
      <c r="P196" s="50">
        <v>56.66</v>
      </c>
      <c r="Q196" s="51">
        <v>39.369999999999997</v>
      </c>
      <c r="R196" s="32">
        <v>38.11</v>
      </c>
      <c r="S196" s="32">
        <v>37.42</v>
      </c>
      <c r="T196" s="32">
        <v>39.270000000000003</v>
      </c>
      <c r="U196" s="50">
        <v>38.299999999999997</v>
      </c>
      <c r="V196" s="51">
        <v>39.28</v>
      </c>
      <c r="W196" s="32">
        <v>37.79</v>
      </c>
      <c r="X196" s="32">
        <v>37.049999999999997</v>
      </c>
      <c r="Y196" s="32">
        <v>39.26</v>
      </c>
      <c r="Z196" s="50">
        <v>38</v>
      </c>
      <c r="AA196" s="51">
        <v>38.590000000000003</v>
      </c>
      <c r="AB196" s="32">
        <v>36.75</v>
      </c>
      <c r="AC196" s="32">
        <v>35.72</v>
      </c>
      <c r="AD196" s="32">
        <v>38.46</v>
      </c>
      <c r="AE196" s="38">
        <v>37</v>
      </c>
    </row>
    <row r="197" spans="1:31" s="41" customFormat="1" x14ac:dyDescent="0.25">
      <c r="A197" s="49">
        <f t="shared" si="3"/>
        <v>50802</v>
      </c>
      <c r="B197" s="31">
        <v>40.139800000000001</v>
      </c>
      <c r="C197" s="32">
        <v>39.703000000000003</v>
      </c>
      <c r="D197" s="32">
        <v>39.587730000000001</v>
      </c>
      <c r="E197" s="32">
        <v>56.78</v>
      </c>
      <c r="F197" s="50">
        <v>57.36</v>
      </c>
      <c r="G197" s="51">
        <v>42.839359999999999</v>
      </c>
      <c r="H197" s="32">
        <v>43.359560000000002</v>
      </c>
      <c r="I197" s="32">
        <v>43.035939999999997</v>
      </c>
      <c r="J197" s="32">
        <v>55.58</v>
      </c>
      <c r="K197" s="50">
        <v>56.75</v>
      </c>
      <c r="L197" s="51">
        <v>42.102060000000002</v>
      </c>
      <c r="M197" s="32">
        <v>43.198520000000002</v>
      </c>
      <c r="N197" s="32">
        <v>42.917180000000002</v>
      </c>
      <c r="O197" s="32">
        <v>53.28</v>
      </c>
      <c r="P197" s="50">
        <v>56.42</v>
      </c>
      <c r="Q197" s="51">
        <v>38.24</v>
      </c>
      <c r="R197" s="32">
        <v>37.35</v>
      </c>
      <c r="S197" s="32">
        <v>36.89</v>
      </c>
      <c r="T197" s="32">
        <v>38.270000000000003</v>
      </c>
      <c r="U197" s="50">
        <v>37.450000000000003</v>
      </c>
      <c r="V197" s="51">
        <v>37.979999999999997</v>
      </c>
      <c r="W197" s="32">
        <v>36.79</v>
      </c>
      <c r="X197" s="32">
        <v>36.159999999999997</v>
      </c>
      <c r="Y197" s="32">
        <v>37.92</v>
      </c>
      <c r="Z197" s="50">
        <v>36.97</v>
      </c>
      <c r="AA197" s="51">
        <v>37.479999999999997</v>
      </c>
      <c r="AB197" s="32">
        <v>36.229999999999997</v>
      </c>
      <c r="AC197" s="32">
        <v>35.78</v>
      </c>
      <c r="AD197" s="32">
        <v>37.74</v>
      </c>
      <c r="AE197" s="38">
        <v>36.36</v>
      </c>
    </row>
    <row r="198" spans="1:31" s="41" customFormat="1" x14ac:dyDescent="0.25">
      <c r="A198" s="49">
        <f t="shared" si="3"/>
        <v>50830</v>
      </c>
      <c r="B198" s="31">
        <v>30.208939999999998</v>
      </c>
      <c r="C198" s="32">
        <v>30.271080000000001</v>
      </c>
      <c r="D198" s="32">
        <v>30.49203</v>
      </c>
      <c r="E198" s="32">
        <v>48.02</v>
      </c>
      <c r="F198" s="50">
        <v>49.18</v>
      </c>
      <c r="G198" s="51">
        <v>38.187150000000003</v>
      </c>
      <c r="H198" s="32">
        <v>39.106499999999997</v>
      </c>
      <c r="I198" s="32">
        <v>38.724559999999997</v>
      </c>
      <c r="J198" s="32">
        <v>47.94</v>
      </c>
      <c r="K198" s="50">
        <v>50.91</v>
      </c>
      <c r="L198" s="51">
        <v>36.135539999999999</v>
      </c>
      <c r="M198" s="32">
        <v>38.889409999999998</v>
      </c>
      <c r="N198" s="32">
        <v>38.682279999999999</v>
      </c>
      <c r="O198" s="32">
        <v>43.34</v>
      </c>
      <c r="P198" s="50">
        <v>50.24</v>
      </c>
      <c r="Q198" s="51">
        <v>37.9</v>
      </c>
      <c r="R198" s="32">
        <v>35.36</v>
      </c>
      <c r="S198" s="32">
        <v>33.94</v>
      </c>
      <c r="T198" s="32">
        <v>37.909999999999997</v>
      </c>
      <c r="U198" s="50">
        <v>35.630000000000003</v>
      </c>
      <c r="V198" s="51">
        <v>37.979999999999997</v>
      </c>
      <c r="W198" s="32">
        <v>35.25</v>
      </c>
      <c r="X198" s="32">
        <v>33.71</v>
      </c>
      <c r="Y198" s="32">
        <v>37.909999999999997</v>
      </c>
      <c r="Z198" s="50">
        <v>35.58</v>
      </c>
      <c r="AA198" s="51">
        <v>37.270000000000003</v>
      </c>
      <c r="AB198" s="32">
        <v>34.31</v>
      </c>
      <c r="AC198" s="32">
        <v>32.549999999999997</v>
      </c>
      <c r="AD198" s="32">
        <v>37.200000000000003</v>
      </c>
      <c r="AE198" s="38">
        <v>34.619999999999997</v>
      </c>
    </row>
    <row r="199" spans="1:31" s="41" customFormat="1" x14ac:dyDescent="0.25">
      <c r="A199" s="49">
        <f t="shared" si="3"/>
        <v>50861</v>
      </c>
      <c r="B199" s="31">
        <v>33.853580000000001</v>
      </c>
      <c r="C199" s="32">
        <v>33.38111</v>
      </c>
      <c r="D199" s="32">
        <v>33.36694</v>
      </c>
      <c r="E199" s="32">
        <v>50.59</v>
      </c>
      <c r="F199" s="50">
        <v>49.38</v>
      </c>
      <c r="G199" s="51">
        <v>36.63429</v>
      </c>
      <c r="H199" s="32">
        <v>36.137509999999999</v>
      </c>
      <c r="I199" s="32">
        <v>36.314590000000003</v>
      </c>
      <c r="J199" s="32">
        <v>49.49</v>
      </c>
      <c r="K199" s="50">
        <v>48.17</v>
      </c>
      <c r="L199" s="51">
        <v>35.935169999999999</v>
      </c>
      <c r="M199" s="32">
        <v>35.5854</v>
      </c>
      <c r="N199" s="32">
        <v>36.01979</v>
      </c>
      <c r="O199" s="32">
        <v>48.7</v>
      </c>
      <c r="P199" s="50">
        <v>47.2</v>
      </c>
      <c r="Q199" s="51">
        <v>35.06</v>
      </c>
      <c r="R199" s="32">
        <v>34.49</v>
      </c>
      <c r="S199" s="32">
        <v>34.24</v>
      </c>
      <c r="T199" s="32">
        <v>35.06</v>
      </c>
      <c r="U199" s="50">
        <v>34.590000000000003</v>
      </c>
      <c r="V199" s="51">
        <v>35.18</v>
      </c>
      <c r="W199" s="32">
        <v>34.520000000000003</v>
      </c>
      <c r="X199" s="32">
        <v>34.26</v>
      </c>
      <c r="Y199" s="32">
        <v>35.17</v>
      </c>
      <c r="Z199" s="50">
        <v>34.659999999999997</v>
      </c>
      <c r="AA199" s="51">
        <v>34.39</v>
      </c>
      <c r="AB199" s="32">
        <v>33.58</v>
      </c>
      <c r="AC199" s="32">
        <v>33.15</v>
      </c>
      <c r="AD199" s="32">
        <v>34.32</v>
      </c>
      <c r="AE199" s="38">
        <v>33.71</v>
      </c>
    </row>
    <row r="200" spans="1:31" s="41" customFormat="1" x14ac:dyDescent="0.25">
      <c r="A200" s="49">
        <f t="shared" si="3"/>
        <v>50891</v>
      </c>
      <c r="B200" s="31">
        <v>33.454149999999998</v>
      </c>
      <c r="C200" s="32">
        <v>34.369639999999997</v>
      </c>
      <c r="D200" s="32">
        <v>35.011090000000003</v>
      </c>
      <c r="E200" s="32">
        <v>50.72</v>
      </c>
      <c r="F200" s="50">
        <v>52.7</v>
      </c>
      <c r="G200" s="51">
        <v>37.404069999999997</v>
      </c>
      <c r="H200" s="32">
        <v>41.721260000000001</v>
      </c>
      <c r="I200" s="32">
        <v>43.361579999999996</v>
      </c>
      <c r="J200" s="32">
        <v>49</v>
      </c>
      <c r="K200" s="50">
        <v>55.92</v>
      </c>
      <c r="L200" s="51">
        <v>35.205399999999997</v>
      </c>
      <c r="M200" s="32">
        <v>41.318379999999998</v>
      </c>
      <c r="N200" s="32">
        <v>43.288670000000003</v>
      </c>
      <c r="O200" s="32">
        <v>44.53</v>
      </c>
      <c r="P200" s="50">
        <v>54.74</v>
      </c>
      <c r="Q200" s="51">
        <v>35.74</v>
      </c>
      <c r="R200" s="32">
        <v>36.39</v>
      </c>
      <c r="S200" s="32">
        <v>36.630000000000003</v>
      </c>
      <c r="T200" s="32">
        <v>35.619999999999997</v>
      </c>
      <c r="U200" s="50">
        <v>36.31</v>
      </c>
      <c r="V200" s="51">
        <v>35.590000000000003</v>
      </c>
      <c r="W200" s="32">
        <v>36.299999999999997</v>
      </c>
      <c r="X200" s="32">
        <v>36.520000000000003</v>
      </c>
      <c r="Y200" s="32">
        <v>35.36</v>
      </c>
      <c r="Z200" s="50">
        <v>36.24</v>
      </c>
      <c r="AA200" s="51">
        <v>35.340000000000003</v>
      </c>
      <c r="AB200" s="32">
        <v>35.82</v>
      </c>
      <c r="AC200" s="32">
        <v>35.840000000000003</v>
      </c>
      <c r="AD200" s="32">
        <v>34.950000000000003</v>
      </c>
      <c r="AE200" s="38">
        <v>35.83</v>
      </c>
    </row>
    <row r="201" spans="1:31" s="41" customFormat="1" x14ac:dyDescent="0.25">
      <c r="A201" s="49">
        <f t="shared" si="3"/>
        <v>50922</v>
      </c>
      <c r="B201" s="31">
        <v>35.777900000000002</v>
      </c>
      <c r="C201" s="32">
        <v>36.153779999999998</v>
      </c>
      <c r="D201" s="32">
        <v>36.700130000000001</v>
      </c>
      <c r="E201" s="32">
        <v>54.31</v>
      </c>
      <c r="F201" s="50">
        <v>52.76</v>
      </c>
      <c r="G201" s="51">
        <v>39.348849999999999</v>
      </c>
      <c r="H201" s="32">
        <v>40.451270000000001</v>
      </c>
      <c r="I201" s="32">
        <v>41.884659999999997</v>
      </c>
      <c r="J201" s="32">
        <v>54.05</v>
      </c>
      <c r="K201" s="50">
        <v>52.97</v>
      </c>
      <c r="L201" s="51">
        <v>38.217579999999998</v>
      </c>
      <c r="M201" s="32">
        <v>39.411839999999998</v>
      </c>
      <c r="N201" s="32">
        <v>41.616140000000001</v>
      </c>
      <c r="O201" s="32">
        <v>53.22</v>
      </c>
      <c r="P201" s="50">
        <v>51.77</v>
      </c>
      <c r="Q201" s="51">
        <v>35.36</v>
      </c>
      <c r="R201" s="32">
        <v>35.549999999999997</v>
      </c>
      <c r="S201" s="32">
        <v>35.69</v>
      </c>
      <c r="T201" s="32">
        <v>35.39</v>
      </c>
      <c r="U201" s="50">
        <v>35.53</v>
      </c>
      <c r="V201" s="51">
        <v>34.75</v>
      </c>
      <c r="W201" s="32">
        <v>35.200000000000003</v>
      </c>
      <c r="X201" s="32">
        <v>35.42</v>
      </c>
      <c r="Y201" s="32">
        <v>34.770000000000003</v>
      </c>
      <c r="Z201" s="50">
        <v>35.119999999999997</v>
      </c>
      <c r="AA201" s="51">
        <v>34.49</v>
      </c>
      <c r="AB201" s="32">
        <v>34.479999999999997</v>
      </c>
      <c r="AC201" s="32">
        <v>34.56</v>
      </c>
      <c r="AD201" s="32">
        <v>34.65</v>
      </c>
      <c r="AE201" s="38">
        <v>34.43</v>
      </c>
    </row>
    <row r="202" spans="1:31" s="41" customFormat="1" x14ac:dyDescent="0.25">
      <c r="A202" s="49">
        <f t="shared" si="3"/>
        <v>50952</v>
      </c>
      <c r="B202" s="31">
        <v>36.374110000000002</v>
      </c>
      <c r="C202" s="32">
        <v>38.197279999999999</v>
      </c>
      <c r="D202" s="32">
        <v>39.66066</v>
      </c>
      <c r="E202" s="32">
        <v>56.87</v>
      </c>
      <c r="F202" s="50">
        <v>56.7</v>
      </c>
      <c r="G202" s="51">
        <v>42.295270000000002</v>
      </c>
      <c r="H202" s="32">
        <v>45.30386</v>
      </c>
      <c r="I202" s="32">
        <v>47.962969999999999</v>
      </c>
      <c r="J202" s="32">
        <v>59.8</v>
      </c>
      <c r="K202" s="50">
        <v>60.73</v>
      </c>
      <c r="L202" s="51">
        <v>42.066180000000003</v>
      </c>
      <c r="M202" s="32">
        <v>45.093539999999997</v>
      </c>
      <c r="N202" s="32">
        <v>47.96555</v>
      </c>
      <c r="O202" s="32">
        <v>59.51</v>
      </c>
      <c r="P202" s="50">
        <v>60.07</v>
      </c>
      <c r="Q202" s="51">
        <v>35.69</v>
      </c>
      <c r="R202" s="32">
        <v>36.01</v>
      </c>
      <c r="S202" s="32">
        <v>36.130000000000003</v>
      </c>
      <c r="T202" s="32">
        <v>35.619999999999997</v>
      </c>
      <c r="U202" s="50">
        <v>35.979999999999997</v>
      </c>
      <c r="V202" s="51">
        <v>34.94</v>
      </c>
      <c r="W202" s="32">
        <v>35.29</v>
      </c>
      <c r="X202" s="32">
        <v>35.479999999999997</v>
      </c>
      <c r="Y202" s="32">
        <v>34.92</v>
      </c>
      <c r="Z202" s="50">
        <v>35.270000000000003</v>
      </c>
      <c r="AA202" s="51">
        <v>34.950000000000003</v>
      </c>
      <c r="AB202" s="32">
        <v>34.840000000000003</v>
      </c>
      <c r="AC202" s="32">
        <v>34.700000000000003</v>
      </c>
      <c r="AD202" s="32">
        <v>34.76</v>
      </c>
      <c r="AE202" s="38">
        <v>34.9</v>
      </c>
    </row>
    <row r="203" spans="1:31" s="41" customFormat="1" x14ac:dyDescent="0.25">
      <c r="A203" s="49">
        <f t="shared" si="3"/>
        <v>50983</v>
      </c>
      <c r="B203" s="31">
        <v>36.15202</v>
      </c>
      <c r="C203" s="32">
        <v>38.955260000000003</v>
      </c>
      <c r="D203" s="32">
        <v>40.597499999999997</v>
      </c>
      <c r="E203" s="32">
        <v>53.5</v>
      </c>
      <c r="F203" s="50">
        <v>56.66</v>
      </c>
      <c r="G203" s="51">
        <v>39.550899999999999</v>
      </c>
      <c r="H203" s="32">
        <v>44.269289999999998</v>
      </c>
      <c r="I203" s="32">
        <v>46.716659999999997</v>
      </c>
      <c r="J203" s="32">
        <v>52.84</v>
      </c>
      <c r="K203" s="50">
        <v>58.96</v>
      </c>
      <c r="L203" s="51">
        <v>39.193910000000002</v>
      </c>
      <c r="M203" s="32">
        <v>44.538269999999997</v>
      </c>
      <c r="N203" s="32">
        <v>47.253120000000003</v>
      </c>
      <c r="O203" s="32">
        <v>52.38</v>
      </c>
      <c r="P203" s="50">
        <v>58.38</v>
      </c>
      <c r="Q203" s="51">
        <v>35.020000000000003</v>
      </c>
      <c r="R203" s="32">
        <v>35.29</v>
      </c>
      <c r="S203" s="32">
        <v>35.26</v>
      </c>
      <c r="T203" s="32">
        <v>34.86</v>
      </c>
      <c r="U203" s="50">
        <v>35.25</v>
      </c>
      <c r="V203" s="51">
        <v>34.47</v>
      </c>
      <c r="W203" s="32">
        <v>34.72</v>
      </c>
      <c r="X203" s="32">
        <v>34.729999999999997</v>
      </c>
      <c r="Y203" s="32">
        <v>34.33</v>
      </c>
      <c r="Z203" s="50">
        <v>34.71</v>
      </c>
      <c r="AA203" s="51">
        <v>34.29</v>
      </c>
      <c r="AB203" s="32">
        <v>34.6</v>
      </c>
      <c r="AC203" s="32">
        <v>34.33</v>
      </c>
      <c r="AD203" s="32">
        <v>33.840000000000003</v>
      </c>
      <c r="AE203" s="38">
        <v>34.6</v>
      </c>
    </row>
    <row r="204" spans="1:31" s="41" customFormat="1" x14ac:dyDescent="0.25">
      <c r="A204" s="49">
        <f t="shared" si="3"/>
        <v>51014</v>
      </c>
      <c r="B204" s="31">
        <v>35.11159</v>
      </c>
      <c r="C204" s="32">
        <v>37.335140000000003</v>
      </c>
      <c r="D204" s="32">
        <v>38.769570000000002</v>
      </c>
      <c r="E204" s="32">
        <v>53.36</v>
      </c>
      <c r="F204" s="50">
        <v>55.88</v>
      </c>
      <c r="G204" s="51">
        <v>39.480939999999997</v>
      </c>
      <c r="H204" s="32">
        <v>44.882840000000002</v>
      </c>
      <c r="I204" s="32">
        <v>47.607390000000002</v>
      </c>
      <c r="J204" s="32">
        <v>53.52</v>
      </c>
      <c r="K204" s="50">
        <v>59.76</v>
      </c>
      <c r="L204" s="51">
        <v>37.965989999999998</v>
      </c>
      <c r="M204" s="32">
        <v>45.012749999999997</v>
      </c>
      <c r="N204" s="32">
        <v>47.953699999999998</v>
      </c>
      <c r="O204" s="32">
        <v>51.39</v>
      </c>
      <c r="P204" s="50">
        <v>58.44</v>
      </c>
      <c r="Q204" s="51">
        <v>35.299999999999997</v>
      </c>
      <c r="R204" s="32">
        <v>38.880000000000003</v>
      </c>
      <c r="S204" s="32">
        <v>40.6</v>
      </c>
      <c r="T204" s="32">
        <v>35.19</v>
      </c>
      <c r="U204" s="50">
        <v>38.380000000000003</v>
      </c>
      <c r="V204" s="51">
        <v>35.08</v>
      </c>
      <c r="W204" s="32">
        <v>38.49</v>
      </c>
      <c r="X204" s="32">
        <v>40.119999999999997</v>
      </c>
      <c r="Y204" s="32">
        <v>34.92</v>
      </c>
      <c r="Z204" s="50">
        <v>38.04</v>
      </c>
      <c r="AA204" s="51">
        <v>35.08</v>
      </c>
      <c r="AB204" s="32">
        <v>36.880000000000003</v>
      </c>
      <c r="AC204" s="32">
        <v>37.56</v>
      </c>
      <c r="AD204" s="32">
        <v>34.79</v>
      </c>
      <c r="AE204" s="38">
        <v>36.67</v>
      </c>
    </row>
    <row r="205" spans="1:31" s="41" customFormat="1" x14ac:dyDescent="0.25">
      <c r="A205" s="49">
        <f t="shared" si="3"/>
        <v>51044</v>
      </c>
      <c r="B205" s="31">
        <v>34.724780000000003</v>
      </c>
      <c r="C205" s="32">
        <v>34.075389999999999</v>
      </c>
      <c r="D205" s="32">
        <v>34.06888</v>
      </c>
      <c r="E205" s="32">
        <v>51.62</v>
      </c>
      <c r="F205" s="50">
        <v>50.17</v>
      </c>
      <c r="G205" s="51">
        <v>36.594619999999999</v>
      </c>
      <c r="H205" s="32">
        <v>37.12368</v>
      </c>
      <c r="I205" s="32">
        <v>38.126899999999999</v>
      </c>
      <c r="J205" s="32">
        <v>50.37</v>
      </c>
      <c r="K205" s="50">
        <v>49.65</v>
      </c>
      <c r="L205" s="51">
        <v>35.136899999999997</v>
      </c>
      <c r="M205" s="32">
        <v>35.768560000000001</v>
      </c>
      <c r="N205" s="32">
        <v>37.248890000000003</v>
      </c>
      <c r="O205" s="32">
        <v>49.29</v>
      </c>
      <c r="P205" s="50">
        <v>48.47</v>
      </c>
      <c r="Q205" s="51">
        <v>34.880000000000003</v>
      </c>
      <c r="R205" s="32">
        <v>33.36</v>
      </c>
      <c r="S205" s="32">
        <v>32.64</v>
      </c>
      <c r="T205" s="32">
        <v>34.880000000000003</v>
      </c>
      <c r="U205" s="50">
        <v>33.590000000000003</v>
      </c>
      <c r="V205" s="51">
        <v>34.78</v>
      </c>
      <c r="W205" s="32">
        <v>33.42</v>
      </c>
      <c r="X205" s="32">
        <v>32.72</v>
      </c>
      <c r="Y205" s="32">
        <v>34.79</v>
      </c>
      <c r="Z205" s="50">
        <v>33.590000000000003</v>
      </c>
      <c r="AA205" s="51">
        <v>34.33</v>
      </c>
      <c r="AB205" s="32">
        <v>32.479999999999997</v>
      </c>
      <c r="AC205" s="32">
        <v>31.63</v>
      </c>
      <c r="AD205" s="32">
        <v>34.409999999999997</v>
      </c>
      <c r="AE205" s="38">
        <v>32.74</v>
      </c>
    </row>
    <row r="206" spans="1:31" s="41" customFormat="1" x14ac:dyDescent="0.25">
      <c r="A206" s="49">
        <f t="shared" si="3"/>
        <v>51075</v>
      </c>
      <c r="B206" s="31">
        <v>36.098709999999997</v>
      </c>
      <c r="C206" s="32">
        <v>36.038290000000003</v>
      </c>
      <c r="D206" s="32">
        <v>36.194769999999998</v>
      </c>
      <c r="E206" s="32">
        <v>52.61</v>
      </c>
      <c r="F206" s="50">
        <v>52.99</v>
      </c>
      <c r="G206" s="51">
        <v>40.304540000000003</v>
      </c>
      <c r="H206" s="32">
        <v>41.015590000000003</v>
      </c>
      <c r="I206" s="32">
        <v>41.415640000000003</v>
      </c>
      <c r="J206" s="32">
        <v>53.06</v>
      </c>
      <c r="K206" s="50">
        <v>54.71</v>
      </c>
      <c r="L206" s="51">
        <v>39.520200000000003</v>
      </c>
      <c r="M206" s="32">
        <v>41.306060000000002</v>
      </c>
      <c r="N206" s="32">
        <v>42.3</v>
      </c>
      <c r="O206" s="32">
        <v>51.62</v>
      </c>
      <c r="P206" s="50">
        <v>54.36</v>
      </c>
      <c r="Q206" s="51">
        <v>37.200000000000003</v>
      </c>
      <c r="R206" s="32">
        <v>36.869999999999997</v>
      </c>
      <c r="S206" s="32">
        <v>36.659999999999997</v>
      </c>
      <c r="T206" s="32">
        <v>37.15</v>
      </c>
      <c r="U206" s="50">
        <v>36.93</v>
      </c>
      <c r="V206" s="51">
        <v>37.21</v>
      </c>
      <c r="W206" s="32">
        <v>36.549999999999997</v>
      </c>
      <c r="X206" s="32">
        <v>36.200000000000003</v>
      </c>
      <c r="Y206" s="32">
        <v>37.19</v>
      </c>
      <c r="Z206" s="50">
        <v>36.65</v>
      </c>
      <c r="AA206" s="51">
        <v>36.94</v>
      </c>
      <c r="AB206" s="32">
        <v>36.229999999999997</v>
      </c>
      <c r="AC206" s="32">
        <v>35.9</v>
      </c>
      <c r="AD206" s="32">
        <v>37.01</v>
      </c>
      <c r="AE206" s="38">
        <v>36.299999999999997</v>
      </c>
    </row>
    <row r="207" spans="1:31" s="41" customFormat="1" x14ac:dyDescent="0.25">
      <c r="A207" s="49">
        <f t="shared" si="3"/>
        <v>51105</v>
      </c>
      <c r="B207" s="31">
        <v>39.643120000000003</v>
      </c>
      <c r="C207" s="32">
        <v>39.571800000000003</v>
      </c>
      <c r="D207" s="32">
        <v>39.53463</v>
      </c>
      <c r="E207" s="32">
        <v>57.38</v>
      </c>
      <c r="F207" s="50">
        <v>57.9</v>
      </c>
      <c r="G207" s="51">
        <v>45.86448</v>
      </c>
      <c r="H207" s="32">
        <v>44.469970000000004</v>
      </c>
      <c r="I207" s="32">
        <v>44.346609999999998</v>
      </c>
      <c r="J207" s="32">
        <v>60.22</v>
      </c>
      <c r="K207" s="50">
        <v>58.02</v>
      </c>
      <c r="L207" s="51">
        <v>45.4544</v>
      </c>
      <c r="M207" s="32">
        <v>44.446289999999998</v>
      </c>
      <c r="N207" s="32">
        <v>44.683799999999998</v>
      </c>
      <c r="O207" s="32">
        <v>59.48</v>
      </c>
      <c r="P207" s="50">
        <v>57.18</v>
      </c>
      <c r="Q207" s="51">
        <v>40.729999999999997</v>
      </c>
      <c r="R207" s="32">
        <v>39.630000000000003</v>
      </c>
      <c r="S207" s="32">
        <v>39.07</v>
      </c>
      <c r="T207" s="32">
        <v>40.72</v>
      </c>
      <c r="U207" s="50">
        <v>39.78</v>
      </c>
      <c r="V207" s="51">
        <v>40.86</v>
      </c>
      <c r="W207" s="32">
        <v>39.61</v>
      </c>
      <c r="X207" s="32">
        <v>38.92</v>
      </c>
      <c r="Y207" s="32">
        <v>40.76</v>
      </c>
      <c r="Z207" s="50">
        <v>39.799999999999997</v>
      </c>
      <c r="AA207" s="51">
        <v>40.619999999999997</v>
      </c>
      <c r="AB207" s="32">
        <v>38.32</v>
      </c>
      <c r="AC207" s="32">
        <v>37.21</v>
      </c>
      <c r="AD207" s="32">
        <v>40.659999999999997</v>
      </c>
      <c r="AE207" s="38">
        <v>38.64</v>
      </c>
    </row>
    <row r="208" spans="1:31" x14ac:dyDescent="0.25">
      <c r="A208" s="45">
        <f t="shared" si="3"/>
        <v>51136</v>
      </c>
      <c r="B208" s="46">
        <v>46.132820000000002</v>
      </c>
      <c r="C208" s="40">
        <v>46.137</v>
      </c>
      <c r="D208" s="40">
        <v>45.766930000000002</v>
      </c>
      <c r="E208" s="40">
        <v>63.73</v>
      </c>
      <c r="F208" s="47">
        <v>64.260000000000005</v>
      </c>
      <c r="G208" s="48">
        <v>44.889400000000002</v>
      </c>
      <c r="H208" s="40">
        <v>48.016210000000001</v>
      </c>
      <c r="I208" s="40">
        <v>48.964660000000002</v>
      </c>
      <c r="J208" s="40">
        <v>59.72</v>
      </c>
      <c r="K208" s="47">
        <v>63.41</v>
      </c>
      <c r="L208" s="48">
        <v>43.6248</v>
      </c>
      <c r="M208" s="40">
        <v>47.84093</v>
      </c>
      <c r="N208" s="40">
        <v>49.380319999999998</v>
      </c>
      <c r="O208" s="40">
        <v>56.72</v>
      </c>
      <c r="P208" s="47">
        <v>60.39</v>
      </c>
      <c r="Q208" s="48">
        <v>40.19</v>
      </c>
      <c r="R208" s="40">
        <v>39.369999999999997</v>
      </c>
      <c r="S208" s="40">
        <v>38.75</v>
      </c>
      <c r="T208" s="40">
        <v>39.93</v>
      </c>
      <c r="U208" s="47">
        <v>39.520000000000003</v>
      </c>
      <c r="V208" s="48">
        <v>40.07</v>
      </c>
      <c r="W208" s="40">
        <v>38.909999999999997</v>
      </c>
      <c r="X208" s="40">
        <v>38.159999999999997</v>
      </c>
      <c r="Y208" s="40">
        <v>39.83</v>
      </c>
      <c r="Z208" s="47">
        <v>39.119999999999997</v>
      </c>
      <c r="AA208" s="48">
        <v>39.61</v>
      </c>
      <c r="AB208" s="40">
        <v>38.770000000000003</v>
      </c>
      <c r="AC208" s="40">
        <v>37.950000000000003</v>
      </c>
      <c r="AD208" s="40">
        <v>39.15</v>
      </c>
      <c r="AE208" s="69">
        <v>38.92</v>
      </c>
    </row>
    <row r="209" spans="1:31" x14ac:dyDescent="0.25">
      <c r="A209" s="45">
        <f t="shared" si="3"/>
        <v>51167</v>
      </c>
      <c r="B209" s="46">
        <v>40.537779999999998</v>
      </c>
      <c r="C209" s="40">
        <v>39.981760000000001</v>
      </c>
      <c r="D209" s="40">
        <v>39.608649999999997</v>
      </c>
      <c r="E209" s="40">
        <v>58.09</v>
      </c>
      <c r="F209" s="47">
        <v>57.96</v>
      </c>
      <c r="G209" s="48">
        <v>43.91328</v>
      </c>
      <c r="H209" s="40">
        <v>43.944949999999999</v>
      </c>
      <c r="I209" s="40">
        <v>43.851289999999999</v>
      </c>
      <c r="J209" s="40">
        <v>58.41</v>
      </c>
      <c r="K209" s="47">
        <v>58.81</v>
      </c>
      <c r="L209" s="48">
        <v>43.108800000000002</v>
      </c>
      <c r="M209" s="40">
        <v>43.566800000000001</v>
      </c>
      <c r="N209" s="40">
        <v>43.514189999999999</v>
      </c>
      <c r="O209" s="40">
        <v>56.6</v>
      </c>
      <c r="P209" s="47">
        <v>57.51</v>
      </c>
      <c r="Q209" s="48">
        <v>39.53</v>
      </c>
      <c r="R209" s="40">
        <v>38.82</v>
      </c>
      <c r="S209" s="40">
        <v>38.369999999999997</v>
      </c>
      <c r="T209" s="40">
        <v>39.51</v>
      </c>
      <c r="U209" s="47">
        <v>38.880000000000003</v>
      </c>
      <c r="V209" s="48">
        <v>39.32</v>
      </c>
      <c r="W209" s="40">
        <v>37.67</v>
      </c>
      <c r="X209" s="40">
        <v>36.799999999999997</v>
      </c>
      <c r="Y209" s="40">
        <v>39.369999999999997</v>
      </c>
      <c r="Z209" s="47">
        <v>37.85</v>
      </c>
      <c r="AA209" s="48">
        <v>38.92</v>
      </c>
      <c r="AB209" s="40">
        <v>36.6</v>
      </c>
      <c r="AC209" s="40">
        <v>35.31</v>
      </c>
      <c r="AD209" s="40">
        <v>39.04</v>
      </c>
      <c r="AE209" s="69">
        <v>36.79</v>
      </c>
    </row>
    <row r="210" spans="1:31" x14ac:dyDescent="0.25">
      <c r="A210" s="45">
        <f t="shared" si="3"/>
        <v>51196</v>
      </c>
      <c r="B210" s="46">
        <v>35.189050000000002</v>
      </c>
      <c r="C210" s="40">
        <v>34.789819999999999</v>
      </c>
      <c r="D210" s="40">
        <v>34.832909999999998</v>
      </c>
      <c r="E210" s="40">
        <v>53.36</v>
      </c>
      <c r="F210" s="47">
        <v>51.97</v>
      </c>
      <c r="G210" s="48">
        <v>40.404559999999996</v>
      </c>
      <c r="H210" s="40">
        <v>38.212679999999999</v>
      </c>
      <c r="I210" s="40">
        <v>37.444180000000003</v>
      </c>
      <c r="J210" s="40">
        <v>53.06</v>
      </c>
      <c r="K210" s="47">
        <v>50.89</v>
      </c>
      <c r="L210" s="48">
        <v>39.023650000000004</v>
      </c>
      <c r="M210" s="40">
        <v>37.001800000000003</v>
      </c>
      <c r="N210" s="40">
        <v>36.819800000000001</v>
      </c>
      <c r="O210" s="40">
        <v>50.43</v>
      </c>
      <c r="P210" s="47">
        <v>48.78</v>
      </c>
      <c r="Q210" s="48">
        <v>38.21</v>
      </c>
      <c r="R210" s="40">
        <v>35.799999999999997</v>
      </c>
      <c r="S210" s="40">
        <v>34.57</v>
      </c>
      <c r="T210" s="40">
        <v>38.08</v>
      </c>
      <c r="U210" s="47">
        <v>36.19</v>
      </c>
      <c r="V210" s="48">
        <v>38.42</v>
      </c>
      <c r="W210" s="40">
        <v>35.78</v>
      </c>
      <c r="X210" s="40">
        <v>34.380000000000003</v>
      </c>
      <c r="Y210" s="40">
        <v>38.35</v>
      </c>
      <c r="Z210" s="47">
        <v>36.130000000000003</v>
      </c>
      <c r="AA210" s="48">
        <v>37.57</v>
      </c>
      <c r="AB210" s="40">
        <v>34.979999999999997</v>
      </c>
      <c r="AC210" s="40">
        <v>33.659999999999997</v>
      </c>
      <c r="AD210" s="40">
        <v>37.47</v>
      </c>
      <c r="AE210" s="69">
        <v>35.380000000000003</v>
      </c>
    </row>
    <row r="211" spans="1:31" x14ac:dyDescent="0.25">
      <c r="A211" s="45">
        <f t="shared" si="3"/>
        <v>51227</v>
      </c>
      <c r="B211" s="46">
        <v>34.370199999999997</v>
      </c>
      <c r="C211" s="40">
        <v>33.890729999999998</v>
      </c>
      <c r="D211" s="40">
        <v>33.894739999999999</v>
      </c>
      <c r="E211" s="40">
        <v>52.04</v>
      </c>
      <c r="F211" s="47">
        <v>51.28</v>
      </c>
      <c r="G211" s="48">
        <v>37.669910000000002</v>
      </c>
      <c r="H211" s="40">
        <v>37.896189999999997</v>
      </c>
      <c r="I211" s="40">
        <v>38.185479999999998</v>
      </c>
      <c r="J211" s="40">
        <v>50.64</v>
      </c>
      <c r="K211" s="47">
        <v>51.38</v>
      </c>
      <c r="L211" s="48">
        <v>36.851649999999999</v>
      </c>
      <c r="M211" s="40">
        <v>37.42548</v>
      </c>
      <c r="N211" s="40">
        <v>37.975149999999999</v>
      </c>
      <c r="O211" s="40">
        <v>49.2</v>
      </c>
      <c r="P211" s="47">
        <v>50.37</v>
      </c>
      <c r="Q211" s="48">
        <v>35.64</v>
      </c>
      <c r="R211" s="40">
        <v>35.020000000000003</v>
      </c>
      <c r="S211" s="40">
        <v>34.78</v>
      </c>
      <c r="T211" s="40">
        <v>35.65</v>
      </c>
      <c r="U211" s="47">
        <v>35.15</v>
      </c>
      <c r="V211" s="48">
        <v>35.67</v>
      </c>
      <c r="W211" s="40">
        <v>35.08</v>
      </c>
      <c r="X211" s="40">
        <v>34.869999999999997</v>
      </c>
      <c r="Y211" s="40">
        <v>35.65</v>
      </c>
      <c r="Z211" s="47">
        <v>35.229999999999997</v>
      </c>
      <c r="AA211" s="48">
        <v>35.1</v>
      </c>
      <c r="AB211" s="40">
        <v>33.99</v>
      </c>
      <c r="AC211" s="40">
        <v>33.65</v>
      </c>
      <c r="AD211" s="40">
        <v>35.22</v>
      </c>
      <c r="AE211" s="69">
        <v>34.21</v>
      </c>
    </row>
    <row r="212" spans="1:31" x14ac:dyDescent="0.25">
      <c r="A212" s="45">
        <f t="shared" si="3"/>
        <v>51257</v>
      </c>
      <c r="B212" s="46">
        <v>34.727370000000001</v>
      </c>
      <c r="C212" s="40">
        <v>35.273780000000002</v>
      </c>
      <c r="D212" s="40">
        <v>35.946620000000003</v>
      </c>
      <c r="E212" s="40">
        <v>54.76</v>
      </c>
      <c r="F212" s="47">
        <v>53.84</v>
      </c>
      <c r="G212" s="48">
        <v>40.232990000000001</v>
      </c>
      <c r="H212" s="40">
        <v>39.686160000000001</v>
      </c>
      <c r="I212" s="40">
        <v>40.67221</v>
      </c>
      <c r="J212" s="40">
        <v>56.49</v>
      </c>
      <c r="K212" s="47">
        <v>54.5</v>
      </c>
      <c r="L212" s="48">
        <v>38.120989999999999</v>
      </c>
      <c r="M212" s="40">
        <v>37.796340000000001</v>
      </c>
      <c r="N212" s="40">
        <v>39.85181</v>
      </c>
      <c r="O212" s="40">
        <v>54.03</v>
      </c>
      <c r="P212" s="47">
        <v>51.31</v>
      </c>
      <c r="Q212" s="48">
        <v>36.53</v>
      </c>
      <c r="R212" s="40">
        <v>36.64</v>
      </c>
      <c r="S212" s="40">
        <v>36.85</v>
      </c>
      <c r="T212" s="40">
        <v>36.71</v>
      </c>
      <c r="U212" s="47">
        <v>36.6</v>
      </c>
      <c r="V212" s="48">
        <v>36.409999999999997</v>
      </c>
      <c r="W212" s="40">
        <v>36.520000000000003</v>
      </c>
      <c r="X212" s="40">
        <v>36.729999999999997</v>
      </c>
      <c r="Y212" s="40">
        <v>36.6</v>
      </c>
      <c r="Z212" s="47">
        <v>36.47</v>
      </c>
      <c r="AA212" s="48">
        <v>36.17</v>
      </c>
      <c r="AB212" s="40">
        <v>35.590000000000003</v>
      </c>
      <c r="AC212" s="40">
        <v>35.76</v>
      </c>
      <c r="AD212" s="40">
        <v>36.6</v>
      </c>
      <c r="AE212" s="69">
        <v>35.64</v>
      </c>
    </row>
    <row r="213" spans="1:31" x14ac:dyDescent="0.25">
      <c r="A213" s="45">
        <f t="shared" si="3"/>
        <v>51288</v>
      </c>
      <c r="B213" s="46">
        <v>36.761119999999998</v>
      </c>
      <c r="C213" s="40">
        <v>37.67024</v>
      </c>
      <c r="D213" s="40">
        <v>38.497100000000003</v>
      </c>
      <c r="E213" s="40">
        <v>56.2</v>
      </c>
      <c r="F213" s="47">
        <v>55.6</v>
      </c>
      <c r="G213" s="48">
        <v>41.26455</v>
      </c>
      <c r="H213" s="40">
        <v>45.102910000000001</v>
      </c>
      <c r="I213" s="40">
        <v>47.601140000000001</v>
      </c>
      <c r="J213" s="40">
        <v>58.26</v>
      </c>
      <c r="K213" s="47">
        <v>60.48</v>
      </c>
      <c r="L213" s="48">
        <v>40.512970000000003</v>
      </c>
      <c r="M213" s="40">
        <v>45.072429999999997</v>
      </c>
      <c r="N213" s="40">
        <v>47.874870000000001</v>
      </c>
      <c r="O213" s="40">
        <v>57.3</v>
      </c>
      <c r="P213" s="47">
        <v>59.33</v>
      </c>
      <c r="Q213" s="48">
        <v>36.1</v>
      </c>
      <c r="R213" s="40">
        <v>36.340000000000003</v>
      </c>
      <c r="S213" s="40">
        <v>36.5</v>
      </c>
      <c r="T213" s="40">
        <v>36.19</v>
      </c>
      <c r="U213" s="47">
        <v>36.28</v>
      </c>
      <c r="V213" s="48">
        <v>35.53</v>
      </c>
      <c r="W213" s="40">
        <v>35.9</v>
      </c>
      <c r="X213" s="40">
        <v>36.01</v>
      </c>
      <c r="Y213" s="40">
        <v>35.44</v>
      </c>
      <c r="Z213" s="47">
        <v>35.85</v>
      </c>
      <c r="AA213" s="48">
        <v>35.26</v>
      </c>
      <c r="AB213" s="40">
        <v>34.94</v>
      </c>
      <c r="AC213" s="40">
        <v>34.729999999999997</v>
      </c>
      <c r="AD213" s="40">
        <v>35.31</v>
      </c>
      <c r="AE213" s="69">
        <v>34.93</v>
      </c>
    </row>
    <row r="214" spans="1:31" x14ac:dyDescent="0.25">
      <c r="A214" s="45">
        <f t="shared" si="3"/>
        <v>51318</v>
      </c>
      <c r="B214" s="46">
        <v>37.630719999999997</v>
      </c>
      <c r="C214" s="40">
        <v>40.29663</v>
      </c>
      <c r="D214" s="40">
        <v>42.128570000000003</v>
      </c>
      <c r="E214" s="40">
        <v>59.66</v>
      </c>
      <c r="F214" s="47">
        <v>60.68</v>
      </c>
      <c r="G214" s="48">
        <v>45.0473</v>
      </c>
      <c r="H214" s="40">
        <v>49.579090000000001</v>
      </c>
      <c r="I214" s="40">
        <v>52.407710000000002</v>
      </c>
      <c r="J214" s="40">
        <v>62.87</v>
      </c>
      <c r="K214" s="47">
        <v>67.64</v>
      </c>
      <c r="L214" s="48">
        <v>44.974690000000002</v>
      </c>
      <c r="M214" s="40">
        <v>49.861240000000002</v>
      </c>
      <c r="N214" s="40">
        <v>52.838250000000002</v>
      </c>
      <c r="O214" s="40">
        <v>62.1</v>
      </c>
      <c r="P214" s="47">
        <v>67.12</v>
      </c>
      <c r="Q214" s="48">
        <v>36.340000000000003</v>
      </c>
      <c r="R214" s="40">
        <v>36.46</v>
      </c>
      <c r="S214" s="40">
        <v>36.659999999999997</v>
      </c>
      <c r="T214" s="40">
        <v>36.5</v>
      </c>
      <c r="U214" s="47">
        <v>36.43</v>
      </c>
      <c r="V214" s="48">
        <v>35.770000000000003</v>
      </c>
      <c r="W214" s="40">
        <v>35.92</v>
      </c>
      <c r="X214" s="40">
        <v>36.14</v>
      </c>
      <c r="Y214" s="40">
        <v>35.94</v>
      </c>
      <c r="Z214" s="47">
        <v>35.89</v>
      </c>
      <c r="AA214" s="48">
        <v>35.72</v>
      </c>
      <c r="AB214" s="40">
        <v>35.450000000000003</v>
      </c>
      <c r="AC214" s="40">
        <v>35.450000000000003</v>
      </c>
      <c r="AD214" s="40">
        <v>35.85</v>
      </c>
      <c r="AE214" s="69">
        <v>35.49</v>
      </c>
    </row>
    <row r="215" spans="1:31" x14ac:dyDescent="0.25">
      <c r="A215" s="45">
        <f t="shared" si="3"/>
        <v>51349</v>
      </c>
      <c r="B215" s="46">
        <v>37.354179999999999</v>
      </c>
      <c r="C215" s="40">
        <v>40.21367</v>
      </c>
      <c r="D215" s="40">
        <v>42.107259999999997</v>
      </c>
      <c r="E215" s="40">
        <v>55.64</v>
      </c>
      <c r="F215" s="47">
        <v>59.22</v>
      </c>
      <c r="G215" s="48">
        <v>41.49053</v>
      </c>
      <c r="H215" s="40">
        <v>45.834159999999997</v>
      </c>
      <c r="I215" s="40">
        <v>48.216679999999997</v>
      </c>
      <c r="J215" s="40">
        <v>56.79</v>
      </c>
      <c r="K215" s="47">
        <v>62.26</v>
      </c>
      <c r="L215" s="48">
        <v>41.218780000000002</v>
      </c>
      <c r="M215" s="40">
        <v>46.277709999999999</v>
      </c>
      <c r="N215" s="40">
        <v>48.993600000000001</v>
      </c>
      <c r="O215" s="40">
        <v>55.95</v>
      </c>
      <c r="P215" s="47">
        <v>61.71</v>
      </c>
      <c r="Q215" s="48">
        <v>35.61</v>
      </c>
      <c r="R215" s="40">
        <v>35.56</v>
      </c>
      <c r="S215" s="40">
        <v>35.520000000000003</v>
      </c>
      <c r="T215" s="40">
        <v>35.56</v>
      </c>
      <c r="U215" s="47">
        <v>35.6</v>
      </c>
      <c r="V215" s="48">
        <v>35.15</v>
      </c>
      <c r="W215" s="40">
        <v>35.119999999999997</v>
      </c>
      <c r="X215" s="40">
        <v>35.18</v>
      </c>
      <c r="Y215" s="40">
        <v>35.19</v>
      </c>
      <c r="Z215" s="47">
        <v>35.15</v>
      </c>
      <c r="AA215" s="48">
        <v>35.01</v>
      </c>
      <c r="AB215" s="40">
        <v>34.15</v>
      </c>
      <c r="AC215" s="40">
        <v>33.799999999999997</v>
      </c>
      <c r="AD215" s="40">
        <v>34.99</v>
      </c>
      <c r="AE215" s="69">
        <v>34.340000000000003</v>
      </c>
    </row>
    <row r="216" spans="1:31" x14ac:dyDescent="0.25">
      <c r="A216" s="45">
        <f t="shared" si="3"/>
        <v>51380</v>
      </c>
      <c r="B216" s="46">
        <v>35.80574</v>
      </c>
      <c r="C216" s="40">
        <v>37.429769999999998</v>
      </c>
      <c r="D216" s="40">
        <v>38.701689999999999</v>
      </c>
      <c r="E216" s="40">
        <v>55.88</v>
      </c>
      <c r="F216" s="47">
        <v>56.76</v>
      </c>
      <c r="G216" s="48">
        <v>41.227440000000001</v>
      </c>
      <c r="H216" s="40">
        <v>43.576740000000001</v>
      </c>
      <c r="I216" s="40">
        <v>45.38129</v>
      </c>
      <c r="J216" s="40">
        <v>57.67</v>
      </c>
      <c r="K216" s="47">
        <v>60.62</v>
      </c>
      <c r="L216" s="48">
        <v>39.9664</v>
      </c>
      <c r="M216" s="40">
        <v>43.472969999999997</v>
      </c>
      <c r="N216" s="40">
        <v>45.557540000000003</v>
      </c>
      <c r="O216" s="40">
        <v>53.3</v>
      </c>
      <c r="P216" s="47">
        <v>59.91</v>
      </c>
      <c r="Q216" s="48">
        <v>35.89</v>
      </c>
      <c r="R216" s="40">
        <v>37.369999999999997</v>
      </c>
      <c r="S216" s="40">
        <v>38.19</v>
      </c>
      <c r="T216" s="40">
        <v>36</v>
      </c>
      <c r="U216" s="47">
        <v>37.200000000000003</v>
      </c>
      <c r="V216" s="48">
        <v>35.74</v>
      </c>
      <c r="W216" s="40">
        <v>37.25</v>
      </c>
      <c r="X216" s="40">
        <v>38.04</v>
      </c>
      <c r="Y216" s="40">
        <v>35.82</v>
      </c>
      <c r="Z216" s="47">
        <v>37.06</v>
      </c>
      <c r="AA216" s="48">
        <v>35.78</v>
      </c>
      <c r="AB216" s="40">
        <v>36.770000000000003</v>
      </c>
      <c r="AC216" s="40">
        <v>37.340000000000003</v>
      </c>
      <c r="AD216" s="40">
        <v>35.97</v>
      </c>
      <c r="AE216" s="69">
        <v>36.61</v>
      </c>
    </row>
    <row r="217" spans="1:31" x14ac:dyDescent="0.25">
      <c r="A217" s="45">
        <f t="shared" si="3"/>
        <v>51410</v>
      </c>
      <c r="B217" s="46">
        <v>35.655410000000003</v>
      </c>
      <c r="C217" s="40">
        <v>35.574420000000003</v>
      </c>
      <c r="D217" s="40">
        <v>35.583129999999997</v>
      </c>
      <c r="E217" s="40">
        <v>53.35</v>
      </c>
      <c r="F217" s="47">
        <v>53.51</v>
      </c>
      <c r="G217" s="48">
        <v>38.516019999999997</v>
      </c>
      <c r="H217" s="40">
        <v>38.368389999999998</v>
      </c>
      <c r="I217" s="40">
        <v>38.610590000000002</v>
      </c>
      <c r="J217" s="40">
        <v>53.36</v>
      </c>
      <c r="K217" s="47">
        <v>52.42</v>
      </c>
      <c r="L217" s="48">
        <v>37.475549999999998</v>
      </c>
      <c r="M217" s="40">
        <v>38.442970000000003</v>
      </c>
      <c r="N217" s="40">
        <v>38.825740000000003</v>
      </c>
      <c r="O217" s="40">
        <v>50.75</v>
      </c>
      <c r="P217" s="47">
        <v>52.25</v>
      </c>
      <c r="Q217" s="48">
        <v>35.51</v>
      </c>
      <c r="R217" s="40">
        <v>33.35</v>
      </c>
      <c r="S217" s="40">
        <v>32.33</v>
      </c>
      <c r="T217" s="40">
        <v>35.72</v>
      </c>
      <c r="U217" s="47">
        <v>33.61</v>
      </c>
      <c r="V217" s="48">
        <v>35.299999999999997</v>
      </c>
      <c r="W217" s="40">
        <v>33.229999999999997</v>
      </c>
      <c r="X217" s="40">
        <v>32.31</v>
      </c>
      <c r="Y217" s="40">
        <v>35.47</v>
      </c>
      <c r="Z217" s="47">
        <v>33.53</v>
      </c>
      <c r="AA217" s="48">
        <v>35.06</v>
      </c>
      <c r="AB217" s="40">
        <v>32.47</v>
      </c>
      <c r="AC217" s="40">
        <v>31.33</v>
      </c>
      <c r="AD217" s="40">
        <v>35.53</v>
      </c>
      <c r="AE217" s="69">
        <v>32.69</v>
      </c>
    </row>
    <row r="218" spans="1:31" x14ac:dyDescent="0.25">
      <c r="A218" s="45">
        <f t="shared" si="3"/>
        <v>51441</v>
      </c>
      <c r="B218" s="46">
        <v>37.620849999999997</v>
      </c>
      <c r="C218" s="40">
        <v>37.060290000000002</v>
      </c>
      <c r="D218" s="40">
        <v>37.22428</v>
      </c>
      <c r="E218" s="40">
        <v>55.58</v>
      </c>
      <c r="F218" s="47">
        <v>54.77</v>
      </c>
      <c r="G218" s="48">
        <v>41.780430000000003</v>
      </c>
      <c r="H218" s="40">
        <v>41.225969999999997</v>
      </c>
      <c r="I218" s="40">
        <v>41.342869999999998</v>
      </c>
      <c r="J218" s="40">
        <v>56.4</v>
      </c>
      <c r="K218" s="47">
        <v>56.71</v>
      </c>
      <c r="L218" s="48">
        <v>41.424790000000002</v>
      </c>
      <c r="M218" s="40">
        <v>41.25902</v>
      </c>
      <c r="N218" s="40">
        <v>41.72739</v>
      </c>
      <c r="O218" s="40">
        <v>55.53</v>
      </c>
      <c r="P218" s="47">
        <v>55.82</v>
      </c>
      <c r="Q218" s="48">
        <v>37.93</v>
      </c>
      <c r="R218" s="40">
        <v>37.35</v>
      </c>
      <c r="S218" s="40">
        <v>36.94</v>
      </c>
      <c r="T218" s="40">
        <v>37.799999999999997</v>
      </c>
      <c r="U218" s="47">
        <v>37.46</v>
      </c>
      <c r="V218" s="48">
        <v>37.89</v>
      </c>
      <c r="W218" s="40">
        <v>37.119999999999997</v>
      </c>
      <c r="X218" s="40">
        <v>36.590000000000003</v>
      </c>
      <c r="Y218" s="40">
        <v>37.68</v>
      </c>
      <c r="Z218" s="47">
        <v>37.28</v>
      </c>
      <c r="AA218" s="48">
        <v>37.590000000000003</v>
      </c>
      <c r="AB218" s="40">
        <v>36.94</v>
      </c>
      <c r="AC218" s="40">
        <v>36.340000000000003</v>
      </c>
      <c r="AD218" s="40">
        <v>37.25</v>
      </c>
      <c r="AE218" s="69">
        <v>37.1</v>
      </c>
    </row>
    <row r="219" spans="1:31" ht="13.8" thickBot="1" x14ac:dyDescent="0.3">
      <c r="A219" s="52">
        <f t="shared" si="3"/>
        <v>51471</v>
      </c>
      <c r="B219" s="46">
        <v>43.549370000000003</v>
      </c>
      <c r="C219" s="40">
        <v>43.61412</v>
      </c>
      <c r="D219" s="40">
        <v>43.672029999999999</v>
      </c>
      <c r="E219" s="40">
        <v>60.71</v>
      </c>
      <c r="F219" s="47">
        <v>63</v>
      </c>
      <c r="G219" s="48">
        <v>47.97692</v>
      </c>
      <c r="H219" s="40">
        <v>48.519329999999997</v>
      </c>
      <c r="I219" s="40">
        <v>48.310009999999998</v>
      </c>
      <c r="J219" s="40">
        <v>61.53</v>
      </c>
      <c r="K219" s="47">
        <v>65.180000000000007</v>
      </c>
      <c r="L219" s="48">
        <v>47.57141</v>
      </c>
      <c r="M219" s="40">
        <v>48.801400000000001</v>
      </c>
      <c r="N219" s="40">
        <v>48.843470000000003</v>
      </c>
      <c r="O219" s="40">
        <v>59.65</v>
      </c>
      <c r="P219" s="47">
        <v>64.56</v>
      </c>
      <c r="Q219" s="48">
        <v>41.61</v>
      </c>
      <c r="R219" s="40">
        <v>40.67</v>
      </c>
      <c r="S219" s="40">
        <v>40.21</v>
      </c>
      <c r="T219" s="40">
        <v>41.72</v>
      </c>
      <c r="U219" s="47">
        <v>40.75</v>
      </c>
      <c r="V219" s="48">
        <v>41.7</v>
      </c>
      <c r="W219" s="40">
        <v>40.4</v>
      </c>
      <c r="X219" s="40">
        <v>39.74</v>
      </c>
      <c r="Y219" s="40">
        <v>41.78</v>
      </c>
      <c r="Z219" s="47">
        <v>40.53</v>
      </c>
      <c r="AA219" s="48">
        <v>41.49</v>
      </c>
      <c r="AB219" s="40">
        <v>40.31</v>
      </c>
      <c r="AC219" s="40">
        <v>39.520000000000003</v>
      </c>
      <c r="AD219" s="40">
        <v>41.35</v>
      </c>
      <c r="AE219" s="69">
        <v>40.43</v>
      </c>
    </row>
    <row r="220" spans="1:31" x14ac:dyDescent="0.25">
      <c r="A220" s="49">
        <f t="shared" si="3"/>
        <v>51502</v>
      </c>
      <c r="B220" s="31">
        <v>49.987929999999999</v>
      </c>
      <c r="C220" s="32">
        <v>51.90164</v>
      </c>
      <c r="D220" s="32">
        <v>51.704120000000003</v>
      </c>
      <c r="E220" s="32">
        <v>65.91</v>
      </c>
      <c r="F220" s="50">
        <v>69.77</v>
      </c>
      <c r="G220" s="51">
        <v>46.04054</v>
      </c>
      <c r="H220" s="32">
        <v>47.80527</v>
      </c>
      <c r="I220" s="32">
        <v>48.065950000000001</v>
      </c>
      <c r="J220" s="32">
        <v>60.35</v>
      </c>
      <c r="K220" s="50">
        <v>64.37</v>
      </c>
      <c r="L220" s="51">
        <v>45.594439999999999</v>
      </c>
      <c r="M220" s="32">
        <v>48.824750000000002</v>
      </c>
      <c r="N220" s="32">
        <v>49.51764</v>
      </c>
      <c r="O220" s="32">
        <v>58.5</v>
      </c>
      <c r="P220" s="50">
        <v>64.150000000000006</v>
      </c>
      <c r="Q220" s="51">
        <v>40.520000000000003</v>
      </c>
      <c r="R220" s="32">
        <v>38.340000000000003</v>
      </c>
      <c r="S220" s="32">
        <v>37.26</v>
      </c>
      <c r="T220" s="32">
        <v>40.520000000000003</v>
      </c>
      <c r="U220" s="50">
        <v>38.659999999999997</v>
      </c>
      <c r="V220" s="51">
        <v>40.5</v>
      </c>
      <c r="W220" s="32">
        <v>38.049999999999997</v>
      </c>
      <c r="X220" s="32">
        <v>36.78</v>
      </c>
      <c r="Y220" s="32">
        <v>40.380000000000003</v>
      </c>
      <c r="Z220" s="50">
        <v>38.46</v>
      </c>
      <c r="AA220" s="51">
        <v>39.99</v>
      </c>
      <c r="AB220" s="32">
        <v>37.549999999999997</v>
      </c>
      <c r="AC220" s="32">
        <v>36.4</v>
      </c>
      <c r="AD220" s="32">
        <v>39.979999999999997</v>
      </c>
      <c r="AE220" s="38">
        <v>37.950000000000003</v>
      </c>
    </row>
    <row r="221" spans="1:31" x14ac:dyDescent="0.25">
      <c r="A221" s="49">
        <f t="shared" si="3"/>
        <v>51533</v>
      </c>
      <c r="B221" s="31">
        <v>42.85228</v>
      </c>
      <c r="C221" s="32">
        <v>42.434519999999999</v>
      </c>
      <c r="D221" s="32">
        <v>42.329279999999997</v>
      </c>
      <c r="E221" s="32">
        <v>60.96</v>
      </c>
      <c r="F221" s="50">
        <v>60.9</v>
      </c>
      <c r="G221" s="51">
        <v>44.83858</v>
      </c>
      <c r="H221" s="32">
        <v>43.485520000000001</v>
      </c>
      <c r="I221" s="32">
        <v>43.418520000000001</v>
      </c>
      <c r="J221" s="32">
        <v>60.93</v>
      </c>
      <c r="K221" s="50">
        <v>58.64</v>
      </c>
      <c r="L221" s="51">
        <v>44.732860000000002</v>
      </c>
      <c r="M221" s="32">
        <v>43.539409999999997</v>
      </c>
      <c r="N221" s="32">
        <v>43.703200000000002</v>
      </c>
      <c r="O221" s="32">
        <v>60.7</v>
      </c>
      <c r="P221" s="50">
        <v>58.07</v>
      </c>
      <c r="Q221" s="51">
        <v>39.340000000000003</v>
      </c>
      <c r="R221" s="32">
        <v>37.700000000000003</v>
      </c>
      <c r="S221" s="32">
        <v>36.76</v>
      </c>
      <c r="T221" s="32">
        <v>39.340000000000003</v>
      </c>
      <c r="U221" s="50">
        <v>37.86</v>
      </c>
      <c r="V221" s="51">
        <v>39.39</v>
      </c>
      <c r="W221" s="32">
        <v>37.299999999999997</v>
      </c>
      <c r="X221" s="32">
        <v>36.17</v>
      </c>
      <c r="Y221" s="32">
        <v>39.44</v>
      </c>
      <c r="Z221" s="50">
        <v>37.53</v>
      </c>
      <c r="AA221" s="51">
        <v>38.67</v>
      </c>
      <c r="AB221" s="32">
        <v>36.229999999999997</v>
      </c>
      <c r="AC221" s="32">
        <v>35.15</v>
      </c>
      <c r="AD221" s="32">
        <v>38.94</v>
      </c>
      <c r="AE221" s="38">
        <v>36.51</v>
      </c>
    </row>
    <row r="222" spans="1:31" x14ac:dyDescent="0.25">
      <c r="A222" s="49">
        <f t="shared" si="3"/>
        <v>51561</v>
      </c>
      <c r="B222" s="31">
        <v>31.933710000000001</v>
      </c>
      <c r="C222" s="32">
        <v>31.220700000000001</v>
      </c>
      <c r="D222" s="32">
        <v>31.368469999999999</v>
      </c>
      <c r="E222" s="32">
        <v>54.69</v>
      </c>
      <c r="F222" s="50">
        <v>51.86</v>
      </c>
      <c r="G222" s="51">
        <v>40.173270000000002</v>
      </c>
      <c r="H222" s="32">
        <v>36.15831</v>
      </c>
      <c r="I222" s="32">
        <v>34.654690000000002</v>
      </c>
      <c r="J222" s="32">
        <v>55.2</v>
      </c>
      <c r="K222" s="50">
        <v>49.23</v>
      </c>
      <c r="L222" s="51">
        <v>39.279249999999998</v>
      </c>
      <c r="M222" s="32">
        <v>35.585889999999999</v>
      </c>
      <c r="N222" s="32">
        <v>34.527650000000001</v>
      </c>
      <c r="O222" s="32">
        <v>54.27</v>
      </c>
      <c r="P222" s="50">
        <v>47.25</v>
      </c>
      <c r="Q222" s="51">
        <v>38.880000000000003</v>
      </c>
      <c r="R222" s="32">
        <v>36.130000000000003</v>
      </c>
      <c r="S222" s="32">
        <v>34.869999999999997</v>
      </c>
      <c r="T222" s="32">
        <v>38.950000000000003</v>
      </c>
      <c r="U222" s="50">
        <v>36.5</v>
      </c>
      <c r="V222" s="51">
        <v>38.99</v>
      </c>
      <c r="W222" s="32">
        <v>35.96</v>
      </c>
      <c r="X222" s="32">
        <v>34.5</v>
      </c>
      <c r="Y222" s="32">
        <v>39.01</v>
      </c>
      <c r="Z222" s="50">
        <v>36.36</v>
      </c>
      <c r="AA222" s="51">
        <v>38.450000000000003</v>
      </c>
      <c r="AB222" s="32">
        <v>35.29</v>
      </c>
      <c r="AC222" s="32">
        <v>33.909999999999997</v>
      </c>
      <c r="AD222" s="32">
        <v>38.57</v>
      </c>
      <c r="AE222" s="38">
        <v>35.74</v>
      </c>
    </row>
    <row r="223" spans="1:31" x14ac:dyDescent="0.25">
      <c r="A223" s="49">
        <f t="shared" si="3"/>
        <v>51592</v>
      </c>
      <c r="B223" s="31">
        <v>34.610080000000004</v>
      </c>
      <c r="C223" s="32">
        <v>33.83961</v>
      </c>
      <c r="D223" s="32">
        <v>33.887210000000003</v>
      </c>
      <c r="E223" s="32">
        <v>54.09</v>
      </c>
      <c r="F223" s="50">
        <v>53.11</v>
      </c>
      <c r="G223" s="51">
        <v>38.284390000000002</v>
      </c>
      <c r="H223" s="32">
        <v>39.338380000000001</v>
      </c>
      <c r="I223" s="32">
        <v>39.542230000000004</v>
      </c>
      <c r="J223" s="32">
        <v>52.4</v>
      </c>
      <c r="K223" s="50">
        <v>53.68</v>
      </c>
      <c r="L223" s="51">
        <v>37.614640000000001</v>
      </c>
      <c r="M223" s="32">
        <v>39.181319999999999</v>
      </c>
      <c r="N223" s="32">
        <v>39.513750000000002</v>
      </c>
      <c r="O223" s="32">
        <v>51.55</v>
      </c>
      <c r="P223" s="50">
        <v>53.27</v>
      </c>
      <c r="Q223" s="51">
        <v>36.24</v>
      </c>
      <c r="R223" s="32">
        <v>36.270000000000003</v>
      </c>
      <c r="S223" s="32">
        <v>36.119999999999997</v>
      </c>
      <c r="T223" s="32">
        <v>36.159999999999997</v>
      </c>
      <c r="U223" s="50">
        <v>36.22</v>
      </c>
      <c r="V223" s="51">
        <v>36.32</v>
      </c>
      <c r="W223" s="32">
        <v>36.32</v>
      </c>
      <c r="X223" s="32">
        <v>36.18</v>
      </c>
      <c r="Y223" s="32">
        <v>36.270000000000003</v>
      </c>
      <c r="Z223" s="50">
        <v>36.28</v>
      </c>
      <c r="AA223" s="51">
        <v>35.71</v>
      </c>
      <c r="AB223" s="32">
        <v>35.65</v>
      </c>
      <c r="AC223" s="32">
        <v>35.299999999999997</v>
      </c>
      <c r="AD223" s="32">
        <v>35.630000000000003</v>
      </c>
      <c r="AE223" s="38">
        <v>35.54</v>
      </c>
    </row>
    <row r="224" spans="1:31" x14ac:dyDescent="0.25">
      <c r="A224" s="49">
        <f t="shared" si="3"/>
        <v>51622</v>
      </c>
      <c r="B224" s="31">
        <v>35.44538</v>
      </c>
      <c r="C224" s="32">
        <v>35.92503</v>
      </c>
      <c r="D224" s="32">
        <v>36.796480000000003</v>
      </c>
      <c r="E224" s="32">
        <v>58.63</v>
      </c>
      <c r="F224" s="50">
        <v>55.38</v>
      </c>
      <c r="G224" s="51">
        <v>40.523609999999998</v>
      </c>
      <c r="H224" s="32">
        <v>37.203220000000002</v>
      </c>
      <c r="I224" s="32">
        <v>37.537280000000003</v>
      </c>
      <c r="J224" s="32">
        <v>59.57</v>
      </c>
      <c r="K224" s="50">
        <v>51.17</v>
      </c>
      <c r="L224" s="51">
        <v>38.4666</v>
      </c>
      <c r="M224" s="32">
        <v>35.970750000000002</v>
      </c>
      <c r="N224" s="32">
        <v>37.032249999999998</v>
      </c>
      <c r="O224" s="32">
        <v>58.19</v>
      </c>
      <c r="P224" s="50">
        <v>48.04</v>
      </c>
      <c r="Q224" s="51">
        <v>37.04</v>
      </c>
      <c r="R224" s="32">
        <v>36.92</v>
      </c>
      <c r="S224" s="32">
        <v>36.950000000000003</v>
      </c>
      <c r="T224" s="32">
        <v>37.18</v>
      </c>
      <c r="U224" s="50">
        <v>36.89</v>
      </c>
      <c r="V224" s="51">
        <v>36.71</v>
      </c>
      <c r="W224" s="32">
        <v>36.659999999999997</v>
      </c>
      <c r="X224" s="32">
        <v>36.770000000000003</v>
      </c>
      <c r="Y224" s="32">
        <v>36.86</v>
      </c>
      <c r="Z224" s="50">
        <v>36.64</v>
      </c>
      <c r="AA224" s="51">
        <v>36.6</v>
      </c>
      <c r="AB224" s="32">
        <v>34.92</v>
      </c>
      <c r="AC224" s="32">
        <v>34.32</v>
      </c>
      <c r="AD224" s="32">
        <v>37.03</v>
      </c>
      <c r="AE224" s="38">
        <v>35.020000000000003</v>
      </c>
    </row>
    <row r="225" spans="1:31" x14ac:dyDescent="0.25">
      <c r="A225" s="49">
        <f t="shared" si="3"/>
        <v>51653</v>
      </c>
      <c r="B225" s="31">
        <v>37.847099999999998</v>
      </c>
      <c r="C225" s="32">
        <v>39.238370000000003</v>
      </c>
      <c r="D225" s="32">
        <v>40.369619999999998</v>
      </c>
      <c r="E225" s="32">
        <v>58.8</v>
      </c>
      <c r="F225" s="50">
        <v>58.46</v>
      </c>
      <c r="G225" s="51">
        <v>41.293170000000003</v>
      </c>
      <c r="H225" s="32">
        <v>44.888770000000001</v>
      </c>
      <c r="I225" s="32">
        <v>47.495640000000002</v>
      </c>
      <c r="J225" s="32">
        <v>58.45</v>
      </c>
      <c r="K225" s="50">
        <v>61.32</v>
      </c>
      <c r="L225" s="51">
        <v>40.759740000000001</v>
      </c>
      <c r="M225" s="32">
        <v>45.02919</v>
      </c>
      <c r="N225" s="32">
        <v>47.939570000000003</v>
      </c>
      <c r="O225" s="32">
        <v>57.91</v>
      </c>
      <c r="P225" s="50">
        <v>61.45</v>
      </c>
      <c r="Q225" s="51">
        <v>36.65</v>
      </c>
      <c r="R225" s="32">
        <v>36.700000000000003</v>
      </c>
      <c r="S225" s="32">
        <v>36.76</v>
      </c>
      <c r="T225" s="32">
        <v>36.700000000000003</v>
      </c>
      <c r="U225" s="50">
        <v>36.700000000000003</v>
      </c>
      <c r="V225" s="51">
        <v>35.94</v>
      </c>
      <c r="W225" s="32">
        <v>36.200000000000003</v>
      </c>
      <c r="X225" s="32">
        <v>36.25</v>
      </c>
      <c r="Y225" s="32">
        <v>35.82</v>
      </c>
      <c r="Z225" s="50">
        <v>36.18</v>
      </c>
      <c r="AA225" s="51">
        <v>35.880000000000003</v>
      </c>
      <c r="AB225" s="32">
        <v>35.020000000000003</v>
      </c>
      <c r="AC225" s="32">
        <v>34.549999999999997</v>
      </c>
      <c r="AD225" s="32">
        <v>35.799999999999997</v>
      </c>
      <c r="AE225" s="38">
        <v>35.130000000000003</v>
      </c>
    </row>
    <row r="226" spans="1:31" x14ac:dyDescent="0.25">
      <c r="A226" s="49">
        <f t="shared" si="3"/>
        <v>51683</v>
      </c>
      <c r="B226" s="31">
        <v>39.568219999999997</v>
      </c>
      <c r="C226" s="32">
        <v>42.794499999999999</v>
      </c>
      <c r="D226" s="32">
        <v>44.910539999999997</v>
      </c>
      <c r="E226" s="32">
        <v>62.91</v>
      </c>
      <c r="F226" s="50">
        <v>64.400000000000006</v>
      </c>
      <c r="G226" s="51">
        <v>46.175159999999998</v>
      </c>
      <c r="H226" s="32">
        <v>49.351759999999999</v>
      </c>
      <c r="I226" s="32">
        <v>52.281959999999998</v>
      </c>
      <c r="J226" s="32">
        <v>65.5</v>
      </c>
      <c r="K226" s="50">
        <v>68.34</v>
      </c>
      <c r="L226" s="51">
        <v>46.345660000000002</v>
      </c>
      <c r="M226" s="32">
        <v>49.938899999999997</v>
      </c>
      <c r="N226" s="32">
        <v>53.138809999999999</v>
      </c>
      <c r="O226" s="32">
        <v>65.44</v>
      </c>
      <c r="P226" s="50">
        <v>68.900000000000006</v>
      </c>
      <c r="Q226" s="51">
        <v>36.96</v>
      </c>
      <c r="R226" s="32">
        <v>37.07</v>
      </c>
      <c r="S226" s="32">
        <v>37.26</v>
      </c>
      <c r="T226" s="32">
        <v>37.19</v>
      </c>
      <c r="U226" s="50">
        <v>36.99</v>
      </c>
      <c r="V226" s="51">
        <v>36.15</v>
      </c>
      <c r="W226" s="32">
        <v>36.28</v>
      </c>
      <c r="X226" s="32">
        <v>36.53</v>
      </c>
      <c r="Y226" s="32">
        <v>36.380000000000003</v>
      </c>
      <c r="Z226" s="50">
        <v>36.21</v>
      </c>
      <c r="AA226" s="51">
        <v>36.369999999999997</v>
      </c>
      <c r="AB226" s="32">
        <v>35.93</v>
      </c>
      <c r="AC226" s="32">
        <v>35.99</v>
      </c>
      <c r="AD226" s="32">
        <v>36.75</v>
      </c>
      <c r="AE226" s="38">
        <v>35.92</v>
      </c>
    </row>
    <row r="227" spans="1:31" x14ac:dyDescent="0.25">
      <c r="A227" s="49">
        <f t="shared" si="3"/>
        <v>51714</v>
      </c>
      <c r="B227" s="31">
        <v>38.073830000000001</v>
      </c>
      <c r="C227" s="32">
        <v>41.182169999999999</v>
      </c>
      <c r="D227" s="32">
        <v>43.374040000000001</v>
      </c>
      <c r="E227" s="32">
        <v>57.73</v>
      </c>
      <c r="F227" s="50">
        <v>61.11</v>
      </c>
      <c r="G227" s="51">
        <v>41.419080000000001</v>
      </c>
      <c r="H227" s="32">
        <v>45.69444</v>
      </c>
      <c r="I227" s="32">
        <v>48.491700000000002</v>
      </c>
      <c r="J227" s="32">
        <v>57.35</v>
      </c>
      <c r="K227" s="50">
        <v>62.69</v>
      </c>
      <c r="L227" s="51">
        <v>41.227469999999997</v>
      </c>
      <c r="M227" s="32">
        <v>46.168289999999999</v>
      </c>
      <c r="N227" s="32">
        <v>49.311669999999999</v>
      </c>
      <c r="O227" s="32">
        <v>56.78</v>
      </c>
      <c r="P227" s="50">
        <v>63.16</v>
      </c>
      <c r="Q227" s="51">
        <v>36.15</v>
      </c>
      <c r="R227" s="32">
        <v>36.07</v>
      </c>
      <c r="S227" s="32">
        <v>36.130000000000003</v>
      </c>
      <c r="T227" s="32">
        <v>36.22</v>
      </c>
      <c r="U227" s="50">
        <v>36.090000000000003</v>
      </c>
      <c r="V227" s="51">
        <v>35.54</v>
      </c>
      <c r="W227" s="32">
        <v>35.43</v>
      </c>
      <c r="X227" s="32">
        <v>35.51</v>
      </c>
      <c r="Y227" s="32">
        <v>35.67</v>
      </c>
      <c r="Z227" s="50">
        <v>35.450000000000003</v>
      </c>
      <c r="AA227" s="51">
        <v>35.58</v>
      </c>
      <c r="AB227" s="32">
        <v>34.99</v>
      </c>
      <c r="AC227" s="32">
        <v>35.049999999999997</v>
      </c>
      <c r="AD227" s="32">
        <v>35.86</v>
      </c>
      <c r="AE227" s="38">
        <v>35.119999999999997</v>
      </c>
    </row>
    <row r="228" spans="1:31" x14ac:dyDescent="0.25">
      <c r="A228" s="49">
        <f t="shared" si="3"/>
        <v>51745</v>
      </c>
      <c r="B228" s="31">
        <v>38.985419999999998</v>
      </c>
      <c r="C228" s="32">
        <v>40.581580000000002</v>
      </c>
      <c r="D228" s="32">
        <v>41.978569999999998</v>
      </c>
      <c r="E228" s="32">
        <v>59.83</v>
      </c>
      <c r="F228" s="50">
        <v>60.21</v>
      </c>
      <c r="G228" s="51">
        <v>42.444809999999997</v>
      </c>
      <c r="H228" s="32">
        <v>44.369349999999997</v>
      </c>
      <c r="I228" s="32">
        <v>46.051319999999997</v>
      </c>
      <c r="J228" s="32">
        <v>60.54</v>
      </c>
      <c r="K228" s="50">
        <v>61.47</v>
      </c>
      <c r="L228" s="51">
        <v>41.325009999999999</v>
      </c>
      <c r="M228" s="32">
        <v>43.96754</v>
      </c>
      <c r="N228" s="32">
        <v>46.212820000000001</v>
      </c>
      <c r="O228" s="32">
        <v>58.09</v>
      </c>
      <c r="P228" s="50">
        <v>60.43</v>
      </c>
      <c r="Q228" s="51">
        <v>36.409999999999997</v>
      </c>
      <c r="R228" s="32">
        <v>38.67</v>
      </c>
      <c r="S228" s="32">
        <v>39.93</v>
      </c>
      <c r="T228" s="32">
        <v>36.6</v>
      </c>
      <c r="U228" s="50">
        <v>38.31</v>
      </c>
      <c r="V228" s="51">
        <v>36.119999999999997</v>
      </c>
      <c r="W228" s="32">
        <v>38.46</v>
      </c>
      <c r="X228" s="32">
        <v>39.69</v>
      </c>
      <c r="Y228" s="32">
        <v>36.200000000000003</v>
      </c>
      <c r="Z228" s="50">
        <v>38.1</v>
      </c>
      <c r="AA228" s="51">
        <v>36.36</v>
      </c>
      <c r="AB228" s="32">
        <v>37.979999999999997</v>
      </c>
      <c r="AC228" s="32">
        <v>39.08</v>
      </c>
      <c r="AD228" s="32">
        <v>36.69</v>
      </c>
      <c r="AE228" s="38">
        <v>37.729999999999997</v>
      </c>
    </row>
    <row r="229" spans="1:31" x14ac:dyDescent="0.25">
      <c r="A229" s="49">
        <f t="shared" si="3"/>
        <v>51775</v>
      </c>
      <c r="B229" s="31">
        <v>37.099910000000001</v>
      </c>
      <c r="C229" s="32">
        <v>36.250030000000002</v>
      </c>
      <c r="D229" s="32">
        <v>36.242080000000001</v>
      </c>
      <c r="E229" s="32">
        <v>55.93</v>
      </c>
      <c r="F229" s="50">
        <v>55.23</v>
      </c>
      <c r="G229" s="51">
        <v>38.979149999999997</v>
      </c>
      <c r="H229" s="32">
        <v>39.349609999999998</v>
      </c>
      <c r="I229" s="32">
        <v>39.748840000000001</v>
      </c>
      <c r="J229" s="32">
        <v>54.9</v>
      </c>
      <c r="K229" s="50">
        <v>54.34</v>
      </c>
      <c r="L229" s="51">
        <v>38.139949999999999</v>
      </c>
      <c r="M229" s="32">
        <v>39.392749999999999</v>
      </c>
      <c r="N229" s="32">
        <v>40.037320000000001</v>
      </c>
      <c r="O229" s="32">
        <v>53.2</v>
      </c>
      <c r="P229" s="50">
        <v>54.35</v>
      </c>
      <c r="Q229" s="51">
        <v>36.049999999999997</v>
      </c>
      <c r="R229" s="32">
        <v>34.770000000000003</v>
      </c>
      <c r="S229" s="32">
        <v>34.06</v>
      </c>
      <c r="T229" s="32">
        <v>36.07</v>
      </c>
      <c r="U229" s="50">
        <v>34.9</v>
      </c>
      <c r="V229" s="51">
        <v>35.799999999999997</v>
      </c>
      <c r="W229" s="32">
        <v>34.630000000000003</v>
      </c>
      <c r="X229" s="32">
        <v>34.01</v>
      </c>
      <c r="Y229" s="32">
        <v>35.81</v>
      </c>
      <c r="Z229" s="50">
        <v>34.770000000000003</v>
      </c>
      <c r="AA229" s="51">
        <v>35.659999999999997</v>
      </c>
      <c r="AB229" s="32">
        <v>33.79</v>
      </c>
      <c r="AC229" s="32">
        <v>32.71</v>
      </c>
      <c r="AD229" s="32">
        <v>35.68</v>
      </c>
      <c r="AE229" s="38">
        <v>33.950000000000003</v>
      </c>
    </row>
    <row r="230" spans="1:31" x14ac:dyDescent="0.25">
      <c r="A230" s="49">
        <f t="shared" si="3"/>
        <v>51806</v>
      </c>
      <c r="B230" s="31">
        <v>39.110999999999997</v>
      </c>
      <c r="C230" s="32">
        <v>38.585290000000001</v>
      </c>
      <c r="D230" s="32">
        <v>38.757950000000001</v>
      </c>
      <c r="E230" s="32">
        <v>58.31</v>
      </c>
      <c r="F230" s="50">
        <v>57.19</v>
      </c>
      <c r="G230" s="51">
        <v>42.420549999999999</v>
      </c>
      <c r="H230" s="32">
        <v>41.252690000000001</v>
      </c>
      <c r="I230" s="32">
        <v>41.260860000000001</v>
      </c>
      <c r="J230" s="32">
        <v>58.34</v>
      </c>
      <c r="K230" s="50">
        <v>57.54</v>
      </c>
      <c r="L230" s="51">
        <v>42.283610000000003</v>
      </c>
      <c r="M230" s="32">
        <v>41.485900000000001</v>
      </c>
      <c r="N230" s="32">
        <v>41.900829999999999</v>
      </c>
      <c r="O230" s="32">
        <v>58.09</v>
      </c>
      <c r="P230" s="50">
        <v>57.32</v>
      </c>
      <c r="Q230" s="51">
        <v>38.26</v>
      </c>
      <c r="R230" s="32">
        <v>37.5</v>
      </c>
      <c r="S230" s="32">
        <v>37.18</v>
      </c>
      <c r="T230" s="32">
        <v>38.26</v>
      </c>
      <c r="U230" s="50">
        <v>37.64</v>
      </c>
      <c r="V230" s="51">
        <v>38.08</v>
      </c>
      <c r="W230" s="32">
        <v>37.159999999999997</v>
      </c>
      <c r="X230" s="32">
        <v>36.700000000000003</v>
      </c>
      <c r="Y230" s="32">
        <v>37.979999999999997</v>
      </c>
      <c r="Z230" s="50">
        <v>37.340000000000003</v>
      </c>
      <c r="AA230" s="51">
        <v>38.03</v>
      </c>
      <c r="AB230" s="32">
        <v>37.18</v>
      </c>
      <c r="AC230" s="32">
        <v>36.770000000000003</v>
      </c>
      <c r="AD230" s="32">
        <v>37.78</v>
      </c>
      <c r="AE230" s="38">
        <v>37.43</v>
      </c>
    </row>
    <row r="231" spans="1:31" x14ac:dyDescent="0.25">
      <c r="A231" s="49">
        <f t="shared" si="3"/>
        <v>51836</v>
      </c>
      <c r="B231" s="31">
        <v>42.558689999999999</v>
      </c>
      <c r="C231" s="32">
        <v>43.333300000000001</v>
      </c>
      <c r="D231" s="32">
        <v>43.42642</v>
      </c>
      <c r="E231" s="32">
        <v>63.34</v>
      </c>
      <c r="F231" s="50">
        <v>66.33</v>
      </c>
      <c r="G231" s="51">
        <v>48.773530000000001</v>
      </c>
      <c r="H231" s="32">
        <v>49.529139999999998</v>
      </c>
      <c r="I231" s="32">
        <v>48.904640000000001</v>
      </c>
      <c r="J231" s="32">
        <v>63.23</v>
      </c>
      <c r="K231" s="50">
        <v>67</v>
      </c>
      <c r="L231" s="51">
        <v>48.77955</v>
      </c>
      <c r="M231" s="32">
        <v>50.130629999999996</v>
      </c>
      <c r="N231" s="32">
        <v>49.857970000000002</v>
      </c>
      <c r="O231" s="32">
        <v>62.68</v>
      </c>
      <c r="P231" s="50">
        <v>66.819999999999993</v>
      </c>
      <c r="Q231" s="51">
        <v>42.15</v>
      </c>
      <c r="R231" s="32">
        <v>41.41</v>
      </c>
      <c r="S231" s="32">
        <v>41.01</v>
      </c>
      <c r="T231" s="32">
        <v>42.14</v>
      </c>
      <c r="U231" s="50">
        <v>41.51</v>
      </c>
      <c r="V231" s="51">
        <v>42.25</v>
      </c>
      <c r="W231" s="32">
        <v>41.07</v>
      </c>
      <c r="X231" s="32">
        <v>40.450000000000003</v>
      </c>
      <c r="Y231" s="32">
        <v>42.18</v>
      </c>
      <c r="Z231" s="50">
        <v>41.26</v>
      </c>
      <c r="AA231" s="51">
        <v>42.14</v>
      </c>
      <c r="AB231" s="32">
        <v>40.909999999999997</v>
      </c>
      <c r="AC231" s="32">
        <v>40.340000000000003</v>
      </c>
      <c r="AD231" s="32">
        <v>42.06</v>
      </c>
      <c r="AE231" s="38">
        <v>41.17</v>
      </c>
    </row>
    <row r="232" spans="1:31" x14ac:dyDescent="0.25">
      <c r="A232" s="45">
        <f t="shared" si="3"/>
        <v>51867</v>
      </c>
      <c r="B232" s="46">
        <v>51.396270000000001</v>
      </c>
      <c r="C232" s="40">
        <v>53.767569999999999</v>
      </c>
      <c r="D232" s="40">
        <v>53.76238</v>
      </c>
      <c r="E232" s="40">
        <v>68.849999999999994</v>
      </c>
      <c r="F232" s="47">
        <v>72.819999999999993</v>
      </c>
      <c r="G232" s="48">
        <v>47.219200000000001</v>
      </c>
      <c r="H232" s="40">
        <v>47.965519999999998</v>
      </c>
      <c r="I232" s="40">
        <v>48.106430000000003</v>
      </c>
      <c r="J232" s="40">
        <v>63.26</v>
      </c>
      <c r="K232" s="47">
        <v>66.319999999999993</v>
      </c>
      <c r="L232" s="48">
        <v>46.899430000000002</v>
      </c>
      <c r="M232" s="40">
        <v>48.800130000000003</v>
      </c>
      <c r="N232" s="40">
        <v>49.272219999999997</v>
      </c>
      <c r="O232" s="40">
        <v>62.31</v>
      </c>
      <c r="P232" s="47">
        <v>66.510000000000005</v>
      </c>
      <c r="Q232" s="48">
        <v>41.2</v>
      </c>
      <c r="R232" s="40">
        <v>38.729999999999997</v>
      </c>
      <c r="S232" s="40">
        <v>37.549999999999997</v>
      </c>
      <c r="T232" s="40">
        <v>41.28</v>
      </c>
      <c r="U232" s="47">
        <v>39.08</v>
      </c>
      <c r="V232" s="48">
        <v>41.21</v>
      </c>
      <c r="W232" s="40">
        <v>38.07</v>
      </c>
      <c r="X232" s="40">
        <v>36.479999999999997</v>
      </c>
      <c r="Y232" s="40">
        <v>41.16</v>
      </c>
      <c r="Z232" s="47">
        <v>38.56</v>
      </c>
      <c r="AA232" s="48">
        <v>40.56</v>
      </c>
      <c r="AB232" s="40">
        <v>36.729999999999997</v>
      </c>
      <c r="AC232" s="40">
        <v>34.96</v>
      </c>
      <c r="AD232" s="40">
        <v>40.79</v>
      </c>
      <c r="AE232" s="69">
        <v>37.24</v>
      </c>
    </row>
    <row r="233" spans="1:31" x14ac:dyDescent="0.25">
      <c r="A233" s="45">
        <f t="shared" si="3"/>
        <v>51898</v>
      </c>
      <c r="B233" s="46">
        <v>43.977319999999999</v>
      </c>
      <c r="C233" s="40">
        <v>43.844439999999999</v>
      </c>
      <c r="D233" s="40">
        <v>43.639060000000001</v>
      </c>
      <c r="E233" s="40">
        <v>62.79</v>
      </c>
      <c r="F233" s="47">
        <v>64.25</v>
      </c>
      <c r="G233" s="48">
        <v>46.029089999999997</v>
      </c>
      <c r="H233" s="40">
        <v>47.345840000000003</v>
      </c>
      <c r="I233" s="40">
        <v>46.797319999999999</v>
      </c>
      <c r="J233" s="40">
        <v>61.04</v>
      </c>
      <c r="K233" s="47">
        <v>63.89</v>
      </c>
      <c r="L233" s="48">
        <v>45.907850000000003</v>
      </c>
      <c r="M233" s="40">
        <v>48.290089999999999</v>
      </c>
      <c r="N233" s="40">
        <v>48.280769999999997</v>
      </c>
      <c r="O233" s="40">
        <v>61.07</v>
      </c>
      <c r="P233" s="47">
        <v>64.27</v>
      </c>
      <c r="Q233" s="48">
        <v>39.94</v>
      </c>
      <c r="R233" s="40">
        <v>39.619999999999997</v>
      </c>
      <c r="S233" s="40">
        <v>39.22</v>
      </c>
      <c r="T233" s="40">
        <v>39.71</v>
      </c>
      <c r="U233" s="47">
        <v>39.659999999999997</v>
      </c>
      <c r="V233" s="48">
        <v>39.869999999999997</v>
      </c>
      <c r="W233" s="40">
        <v>39.01</v>
      </c>
      <c r="X233" s="40">
        <v>38.340000000000003</v>
      </c>
      <c r="Y233" s="40">
        <v>39.69</v>
      </c>
      <c r="Z233" s="47">
        <v>39.1</v>
      </c>
      <c r="AA233" s="48">
        <v>39.369999999999997</v>
      </c>
      <c r="AB233" s="40">
        <v>38.82</v>
      </c>
      <c r="AC233" s="40">
        <v>38.130000000000003</v>
      </c>
      <c r="AD233" s="40">
        <v>38.950000000000003</v>
      </c>
      <c r="AE233" s="69">
        <v>38.9</v>
      </c>
    </row>
    <row r="234" spans="1:31" x14ac:dyDescent="0.25">
      <c r="A234" s="45">
        <f t="shared" si="3"/>
        <v>51926</v>
      </c>
      <c r="B234" s="46">
        <v>32.466259999999998</v>
      </c>
      <c r="C234" s="40">
        <v>31.96424</v>
      </c>
      <c r="D234" s="40">
        <v>32.12997</v>
      </c>
      <c r="E234" s="40">
        <v>56.87</v>
      </c>
      <c r="F234" s="47">
        <v>54.35</v>
      </c>
      <c r="G234" s="48">
        <v>41.14105</v>
      </c>
      <c r="H234" s="40">
        <v>37.126640000000002</v>
      </c>
      <c r="I234" s="40">
        <v>35.39828</v>
      </c>
      <c r="J234" s="40">
        <v>57.69</v>
      </c>
      <c r="K234" s="47">
        <v>50.17</v>
      </c>
      <c r="L234" s="48">
        <v>40.258650000000003</v>
      </c>
      <c r="M234" s="40">
        <v>36.919690000000003</v>
      </c>
      <c r="N234" s="40">
        <v>35.467370000000003</v>
      </c>
      <c r="O234" s="40">
        <v>57.01</v>
      </c>
      <c r="P234" s="47">
        <v>49.01</v>
      </c>
      <c r="Q234" s="48">
        <v>39.53</v>
      </c>
      <c r="R234" s="40">
        <v>34.93</v>
      </c>
      <c r="S234" s="40">
        <v>32.72</v>
      </c>
      <c r="T234" s="40">
        <v>39.74</v>
      </c>
      <c r="U234" s="47">
        <v>35.51</v>
      </c>
      <c r="V234" s="48">
        <v>39.71</v>
      </c>
      <c r="W234" s="40">
        <v>35.020000000000003</v>
      </c>
      <c r="X234" s="40">
        <v>32.729999999999997</v>
      </c>
      <c r="Y234" s="40">
        <v>39.880000000000003</v>
      </c>
      <c r="Z234" s="47">
        <v>35.619999999999997</v>
      </c>
      <c r="AA234" s="48">
        <v>39.06</v>
      </c>
      <c r="AB234" s="40">
        <v>34.159999999999997</v>
      </c>
      <c r="AC234" s="40">
        <v>31.84</v>
      </c>
      <c r="AD234" s="40">
        <v>39.46</v>
      </c>
      <c r="AE234" s="69">
        <v>34.72</v>
      </c>
    </row>
    <row r="235" spans="1:31" x14ac:dyDescent="0.25">
      <c r="A235" s="45">
        <f t="shared" si="3"/>
        <v>51957</v>
      </c>
      <c r="B235" s="46">
        <v>35.28257</v>
      </c>
      <c r="C235" s="40">
        <v>34.460520000000002</v>
      </c>
      <c r="D235" s="40">
        <v>34.462569999999999</v>
      </c>
      <c r="E235" s="40">
        <v>55.97</v>
      </c>
      <c r="F235" s="47">
        <v>54.91</v>
      </c>
      <c r="G235" s="48">
        <v>39.030189999999997</v>
      </c>
      <c r="H235" s="40">
        <v>39.253999999999998</v>
      </c>
      <c r="I235" s="40">
        <v>38.966630000000002</v>
      </c>
      <c r="J235" s="40">
        <v>54.03</v>
      </c>
      <c r="K235" s="47">
        <v>54.63</v>
      </c>
      <c r="L235" s="48">
        <v>38.4041</v>
      </c>
      <c r="M235" s="40">
        <v>39.07338</v>
      </c>
      <c r="N235" s="40">
        <v>38.871090000000002</v>
      </c>
      <c r="O235" s="40">
        <v>53.27</v>
      </c>
      <c r="P235" s="47">
        <v>54.35</v>
      </c>
      <c r="Q235" s="48">
        <v>36.909999999999997</v>
      </c>
      <c r="R235" s="40">
        <v>36.69</v>
      </c>
      <c r="S235" s="40">
        <v>36.5</v>
      </c>
      <c r="T235" s="40">
        <v>36.78</v>
      </c>
      <c r="U235" s="47">
        <v>36.76</v>
      </c>
      <c r="V235" s="48">
        <v>36.89</v>
      </c>
      <c r="W235" s="40">
        <v>36.71</v>
      </c>
      <c r="X235" s="40">
        <v>36.54</v>
      </c>
      <c r="Y235" s="40">
        <v>36.72</v>
      </c>
      <c r="Z235" s="47">
        <v>36.799999999999997</v>
      </c>
      <c r="AA235" s="48">
        <v>36.369999999999997</v>
      </c>
      <c r="AB235" s="40">
        <v>36.049999999999997</v>
      </c>
      <c r="AC235" s="40">
        <v>35.69</v>
      </c>
      <c r="AD235" s="40">
        <v>36.06</v>
      </c>
      <c r="AE235" s="69">
        <v>36.18</v>
      </c>
    </row>
    <row r="236" spans="1:31" x14ac:dyDescent="0.25">
      <c r="A236" s="45">
        <f t="shared" si="3"/>
        <v>51987</v>
      </c>
      <c r="B236" s="46">
        <v>36.074289999999998</v>
      </c>
      <c r="C236" s="40">
        <v>36.6312</v>
      </c>
      <c r="D236" s="40">
        <v>37.558570000000003</v>
      </c>
      <c r="E236" s="40">
        <v>61.19</v>
      </c>
      <c r="F236" s="47">
        <v>57.45</v>
      </c>
      <c r="G236" s="48">
        <v>41.189160000000001</v>
      </c>
      <c r="H236" s="40">
        <v>38.469819999999999</v>
      </c>
      <c r="I236" s="40">
        <v>39.078780000000002</v>
      </c>
      <c r="J236" s="40">
        <v>61.41</v>
      </c>
      <c r="K236" s="47">
        <v>54.56</v>
      </c>
      <c r="L236" s="48">
        <v>39.07544</v>
      </c>
      <c r="M236" s="40">
        <v>37.43459</v>
      </c>
      <c r="N236" s="40">
        <v>38.681539999999998</v>
      </c>
      <c r="O236" s="40">
        <v>57.37</v>
      </c>
      <c r="P236" s="47">
        <v>52.47</v>
      </c>
      <c r="Q236" s="48">
        <v>37.71</v>
      </c>
      <c r="R236" s="40">
        <v>37.880000000000003</v>
      </c>
      <c r="S236" s="40">
        <v>38.03</v>
      </c>
      <c r="T236" s="40">
        <v>37.770000000000003</v>
      </c>
      <c r="U236" s="47">
        <v>37.86</v>
      </c>
      <c r="V236" s="48">
        <v>37.47</v>
      </c>
      <c r="W236" s="40">
        <v>37.659999999999997</v>
      </c>
      <c r="X236" s="40">
        <v>37.82</v>
      </c>
      <c r="Y236" s="40">
        <v>37.549999999999997</v>
      </c>
      <c r="Z236" s="47">
        <v>37.619999999999997</v>
      </c>
      <c r="AA236" s="48">
        <v>37.33</v>
      </c>
      <c r="AB236" s="40">
        <v>36.450000000000003</v>
      </c>
      <c r="AC236" s="40">
        <v>36.1</v>
      </c>
      <c r="AD236" s="40">
        <v>37.47</v>
      </c>
      <c r="AE236" s="69">
        <v>36.54</v>
      </c>
    </row>
    <row r="237" spans="1:31" x14ac:dyDescent="0.25">
      <c r="A237" s="45">
        <f t="shared" si="3"/>
        <v>52018</v>
      </c>
      <c r="B237" s="46">
        <v>38.459420000000001</v>
      </c>
      <c r="C237" s="40">
        <v>40.064880000000002</v>
      </c>
      <c r="D237" s="40">
        <v>41.269590000000001</v>
      </c>
      <c r="E237" s="40">
        <v>61.17</v>
      </c>
      <c r="F237" s="47">
        <v>60.97</v>
      </c>
      <c r="G237" s="48">
        <v>43.040700000000001</v>
      </c>
      <c r="H237" s="40">
        <v>47.059719999999999</v>
      </c>
      <c r="I237" s="40">
        <v>49.540669999999999</v>
      </c>
      <c r="J237" s="40">
        <v>60.03</v>
      </c>
      <c r="K237" s="47">
        <v>64.3</v>
      </c>
      <c r="L237" s="48">
        <v>42.787260000000003</v>
      </c>
      <c r="M237" s="40">
        <v>47.352249999999998</v>
      </c>
      <c r="N237" s="40">
        <v>50.081899999999997</v>
      </c>
      <c r="O237" s="40">
        <v>59.61</v>
      </c>
      <c r="P237" s="47">
        <v>65.09</v>
      </c>
      <c r="Q237" s="48">
        <v>37.24</v>
      </c>
      <c r="R237" s="40">
        <v>37.49</v>
      </c>
      <c r="S237" s="40">
        <v>37.6</v>
      </c>
      <c r="T237" s="40">
        <v>37.200000000000003</v>
      </c>
      <c r="U237" s="47">
        <v>37.46</v>
      </c>
      <c r="V237" s="48">
        <v>36.57</v>
      </c>
      <c r="W237" s="40">
        <v>36.9</v>
      </c>
      <c r="X237" s="40">
        <v>37.04</v>
      </c>
      <c r="Y237" s="40">
        <v>36.450000000000003</v>
      </c>
      <c r="Z237" s="47">
        <v>36.9</v>
      </c>
      <c r="AA237" s="48">
        <v>36.520000000000003</v>
      </c>
      <c r="AB237" s="40">
        <v>36.44</v>
      </c>
      <c r="AC237" s="40">
        <v>36.24</v>
      </c>
      <c r="AD237" s="40">
        <v>36.200000000000003</v>
      </c>
      <c r="AE237" s="69">
        <v>36.520000000000003</v>
      </c>
    </row>
    <row r="238" spans="1:31" x14ac:dyDescent="0.25">
      <c r="A238" s="45">
        <f t="shared" si="3"/>
        <v>52048</v>
      </c>
      <c r="B238" s="46">
        <v>40.38503</v>
      </c>
      <c r="C238" s="40">
        <v>43.538919999999997</v>
      </c>
      <c r="D238" s="40">
        <v>45.824509999999997</v>
      </c>
      <c r="E238" s="40">
        <v>65.64</v>
      </c>
      <c r="F238" s="47">
        <v>67.42</v>
      </c>
      <c r="G238" s="48">
        <v>47.557980000000001</v>
      </c>
      <c r="H238" s="40">
        <v>53.3401</v>
      </c>
      <c r="I238" s="40">
        <v>57.084180000000003</v>
      </c>
      <c r="J238" s="40">
        <v>67.27</v>
      </c>
      <c r="K238" s="47">
        <v>72.75</v>
      </c>
      <c r="L238" s="48">
        <v>47.629339999999999</v>
      </c>
      <c r="M238" s="40">
        <v>53.823070000000001</v>
      </c>
      <c r="N238" s="40">
        <v>57.764270000000003</v>
      </c>
      <c r="O238" s="40">
        <v>67.53</v>
      </c>
      <c r="P238" s="47">
        <v>73.87</v>
      </c>
      <c r="Q238" s="48">
        <v>37.54</v>
      </c>
      <c r="R238" s="40">
        <v>37.840000000000003</v>
      </c>
      <c r="S238" s="40">
        <v>38.07</v>
      </c>
      <c r="T238" s="40">
        <v>37.61</v>
      </c>
      <c r="U238" s="47">
        <v>37.79</v>
      </c>
      <c r="V238" s="48">
        <v>36.86</v>
      </c>
      <c r="W238" s="40">
        <v>37.130000000000003</v>
      </c>
      <c r="X238" s="40">
        <v>37.4</v>
      </c>
      <c r="Y238" s="40">
        <v>36.99</v>
      </c>
      <c r="Z238" s="47">
        <v>37.08</v>
      </c>
      <c r="AA238" s="48">
        <v>37.04</v>
      </c>
      <c r="AB238" s="40">
        <v>36.76</v>
      </c>
      <c r="AC238" s="40">
        <v>36.86</v>
      </c>
      <c r="AD238" s="40">
        <v>37.22</v>
      </c>
      <c r="AE238" s="69">
        <v>36.82</v>
      </c>
    </row>
    <row r="239" spans="1:31" x14ac:dyDescent="0.25">
      <c r="A239" s="45">
        <f t="shared" si="3"/>
        <v>52079</v>
      </c>
      <c r="B239" s="46">
        <v>38.109380000000002</v>
      </c>
      <c r="C239" s="40">
        <v>41.416910000000001</v>
      </c>
      <c r="D239" s="40">
        <v>43.624549999999999</v>
      </c>
      <c r="E239" s="40">
        <v>59.4</v>
      </c>
      <c r="F239" s="47">
        <v>62.74</v>
      </c>
      <c r="G239" s="48">
        <v>42.15202</v>
      </c>
      <c r="H239" s="40">
        <v>46.082650000000001</v>
      </c>
      <c r="I239" s="40">
        <v>48.925469999999997</v>
      </c>
      <c r="J239" s="40">
        <v>59.93</v>
      </c>
      <c r="K239" s="47">
        <v>63.46</v>
      </c>
      <c r="L239" s="48">
        <v>41.912230000000001</v>
      </c>
      <c r="M239" s="40">
        <v>46.554389999999998</v>
      </c>
      <c r="N239" s="40">
        <v>49.793640000000003</v>
      </c>
      <c r="O239" s="40">
        <v>59.48</v>
      </c>
      <c r="P239" s="47">
        <v>64.23</v>
      </c>
      <c r="Q239" s="48">
        <v>36.6</v>
      </c>
      <c r="R239" s="40">
        <v>36.33</v>
      </c>
      <c r="S239" s="40">
        <v>36.340000000000003</v>
      </c>
      <c r="T239" s="40">
        <v>36.74</v>
      </c>
      <c r="U239" s="47">
        <v>36.380000000000003</v>
      </c>
      <c r="V239" s="48">
        <v>36.1</v>
      </c>
      <c r="W239" s="40">
        <v>35.78</v>
      </c>
      <c r="X239" s="40">
        <v>35.75</v>
      </c>
      <c r="Y239" s="40">
        <v>36.25</v>
      </c>
      <c r="Z239" s="47">
        <v>35.82</v>
      </c>
      <c r="AA239" s="48">
        <v>36.04</v>
      </c>
      <c r="AB239" s="40">
        <v>34.79</v>
      </c>
      <c r="AC239" s="40">
        <v>34.43</v>
      </c>
      <c r="AD239" s="40">
        <v>36.450000000000003</v>
      </c>
      <c r="AE239" s="69">
        <v>34.9</v>
      </c>
    </row>
    <row r="240" spans="1:31" x14ac:dyDescent="0.25">
      <c r="A240" s="45">
        <f t="shared" si="3"/>
        <v>52110</v>
      </c>
      <c r="B240" s="46">
        <v>37.120370000000001</v>
      </c>
      <c r="C240" s="40">
        <v>38.405110000000001</v>
      </c>
      <c r="D240" s="40">
        <v>39.59093</v>
      </c>
      <c r="E240" s="40">
        <v>59.8</v>
      </c>
      <c r="F240" s="47">
        <v>60.57</v>
      </c>
      <c r="G240" s="48">
        <v>42.6068</v>
      </c>
      <c r="H240" s="40">
        <v>44.202060000000003</v>
      </c>
      <c r="I240" s="40">
        <v>45.662990000000001</v>
      </c>
      <c r="J240" s="40">
        <v>61.01</v>
      </c>
      <c r="K240" s="47">
        <v>61.93</v>
      </c>
      <c r="L240" s="48">
        <v>41.455739999999999</v>
      </c>
      <c r="M240" s="40">
        <v>43.47936</v>
      </c>
      <c r="N240" s="40">
        <v>45.683340000000001</v>
      </c>
      <c r="O240" s="40">
        <v>58.78</v>
      </c>
      <c r="P240" s="47">
        <v>60.11</v>
      </c>
      <c r="Q240" s="48">
        <v>37.03</v>
      </c>
      <c r="R240" s="40">
        <v>38.71</v>
      </c>
      <c r="S240" s="40">
        <v>39.58</v>
      </c>
      <c r="T240" s="40">
        <v>37.01</v>
      </c>
      <c r="U240" s="47">
        <v>38.46</v>
      </c>
      <c r="V240" s="48">
        <v>36.74</v>
      </c>
      <c r="W240" s="40">
        <v>38.49</v>
      </c>
      <c r="X240" s="40">
        <v>39.33</v>
      </c>
      <c r="Y240" s="40">
        <v>36.64</v>
      </c>
      <c r="Z240" s="47">
        <v>38.24</v>
      </c>
      <c r="AA240" s="48">
        <v>37.01</v>
      </c>
      <c r="AB240" s="40">
        <v>37.979999999999997</v>
      </c>
      <c r="AC240" s="40">
        <v>38.65</v>
      </c>
      <c r="AD240" s="40">
        <v>37.119999999999997</v>
      </c>
      <c r="AE240" s="69">
        <v>37.86</v>
      </c>
    </row>
    <row r="241" spans="1:31" x14ac:dyDescent="0.25">
      <c r="A241" s="45">
        <f t="shared" si="3"/>
        <v>52140</v>
      </c>
      <c r="B241" s="46">
        <v>37.495930000000001</v>
      </c>
      <c r="C241" s="40">
        <v>36.33473</v>
      </c>
      <c r="D241" s="40">
        <v>36.307409999999997</v>
      </c>
      <c r="E241" s="40">
        <v>58.19</v>
      </c>
      <c r="F241" s="47">
        <v>56.43</v>
      </c>
      <c r="G241" s="48">
        <v>40.076369999999997</v>
      </c>
      <c r="H241" s="40">
        <v>39.800400000000003</v>
      </c>
      <c r="I241" s="40">
        <v>40.222380000000001</v>
      </c>
      <c r="J241" s="40">
        <v>57.45</v>
      </c>
      <c r="K241" s="47">
        <v>56.06</v>
      </c>
      <c r="L241" s="48">
        <v>39.249049999999997</v>
      </c>
      <c r="M241" s="40">
        <v>39.625169999999997</v>
      </c>
      <c r="N241" s="40">
        <v>40.332039999999999</v>
      </c>
      <c r="O241" s="40">
        <v>56.24</v>
      </c>
      <c r="P241" s="47">
        <v>55.78</v>
      </c>
      <c r="Q241" s="48">
        <v>36.6</v>
      </c>
      <c r="R241" s="40">
        <v>35.71</v>
      </c>
      <c r="S241" s="40">
        <v>35.25</v>
      </c>
      <c r="T241" s="40">
        <v>36.53</v>
      </c>
      <c r="U241" s="47">
        <v>35.880000000000003</v>
      </c>
      <c r="V241" s="48">
        <v>36.5</v>
      </c>
      <c r="W241" s="40">
        <v>35.74</v>
      </c>
      <c r="X241" s="40">
        <v>35.32</v>
      </c>
      <c r="Y241" s="40">
        <v>36.36</v>
      </c>
      <c r="Z241" s="47">
        <v>35.92</v>
      </c>
      <c r="AA241" s="48">
        <v>36.29</v>
      </c>
      <c r="AB241" s="40">
        <v>35.08</v>
      </c>
      <c r="AC241" s="40">
        <v>34.49</v>
      </c>
      <c r="AD241" s="40">
        <v>36.19</v>
      </c>
      <c r="AE241" s="69">
        <v>35.340000000000003</v>
      </c>
    </row>
    <row r="242" spans="1:31" x14ac:dyDescent="0.25">
      <c r="A242" s="45">
        <f t="shared" si="3"/>
        <v>52171</v>
      </c>
      <c r="B242" s="46">
        <v>39.415210000000002</v>
      </c>
      <c r="C242" s="40">
        <v>39.130800000000001</v>
      </c>
      <c r="D242" s="40">
        <v>39.308250000000001</v>
      </c>
      <c r="E242" s="40">
        <v>60.32</v>
      </c>
      <c r="F242" s="47">
        <v>59.37</v>
      </c>
      <c r="G242" s="48">
        <v>43.928690000000003</v>
      </c>
      <c r="H242" s="40">
        <v>43.29945</v>
      </c>
      <c r="I242" s="40">
        <v>43.291049999999998</v>
      </c>
      <c r="J242" s="40">
        <v>60.92</v>
      </c>
      <c r="K242" s="47">
        <v>59.55</v>
      </c>
      <c r="L242" s="48">
        <v>43.87829</v>
      </c>
      <c r="M242" s="40">
        <v>43.765700000000002</v>
      </c>
      <c r="N242" s="40">
        <v>44.04627</v>
      </c>
      <c r="O242" s="40">
        <v>60.92</v>
      </c>
      <c r="P242" s="47">
        <v>59.76</v>
      </c>
      <c r="Q242" s="48">
        <v>38.79</v>
      </c>
      <c r="R242" s="40">
        <v>38.04</v>
      </c>
      <c r="S242" s="40">
        <v>37.74</v>
      </c>
      <c r="T242" s="40">
        <v>38.96</v>
      </c>
      <c r="U242" s="47">
        <v>38.1</v>
      </c>
      <c r="V242" s="48">
        <v>38.54</v>
      </c>
      <c r="W242" s="40">
        <v>37.479999999999997</v>
      </c>
      <c r="X242" s="40">
        <v>37.020000000000003</v>
      </c>
      <c r="Y242" s="40">
        <v>38.659999999999997</v>
      </c>
      <c r="Z242" s="47">
        <v>37.590000000000003</v>
      </c>
      <c r="AA242" s="48">
        <v>38.57</v>
      </c>
      <c r="AB242" s="40">
        <v>37.79</v>
      </c>
      <c r="AC242" s="40">
        <v>37.33</v>
      </c>
      <c r="AD242" s="40">
        <v>38.69</v>
      </c>
      <c r="AE242" s="69">
        <v>37.78</v>
      </c>
    </row>
    <row r="243" spans="1:31" ht="13.8" thickBot="1" x14ac:dyDescent="0.3">
      <c r="A243" s="52">
        <f t="shared" si="3"/>
        <v>52201</v>
      </c>
      <c r="B243" s="46">
        <v>45.615099999999998</v>
      </c>
      <c r="C243" s="40">
        <v>46.721159999999998</v>
      </c>
      <c r="D243" s="40">
        <v>46.847850000000001</v>
      </c>
      <c r="E243" s="40">
        <v>66.64</v>
      </c>
      <c r="F243" s="47">
        <v>71.5</v>
      </c>
      <c r="G243" s="48">
        <v>50.28492</v>
      </c>
      <c r="H243" s="40">
        <v>51.640860000000004</v>
      </c>
      <c r="I243" s="40">
        <v>51.438079999999999</v>
      </c>
      <c r="J243" s="40">
        <v>65.19</v>
      </c>
      <c r="K243" s="47">
        <v>70.489999999999995</v>
      </c>
      <c r="L243" s="48">
        <v>50.109560000000002</v>
      </c>
      <c r="M243" s="40">
        <v>52.667470000000002</v>
      </c>
      <c r="N243" s="40">
        <v>52.914050000000003</v>
      </c>
      <c r="O243" s="40">
        <v>64.84</v>
      </c>
      <c r="P243" s="47">
        <v>71.11</v>
      </c>
      <c r="Q243" s="48">
        <v>42.56</v>
      </c>
      <c r="R243" s="40">
        <v>42.25</v>
      </c>
      <c r="S243" s="40">
        <v>42.03</v>
      </c>
      <c r="T243" s="40">
        <v>42.46</v>
      </c>
      <c r="U243" s="47">
        <v>42.33</v>
      </c>
      <c r="V243" s="48">
        <v>42.7</v>
      </c>
      <c r="W243" s="40">
        <v>42.11</v>
      </c>
      <c r="X243" s="40">
        <v>41.6</v>
      </c>
      <c r="Y243" s="40">
        <v>42.5</v>
      </c>
      <c r="Z243" s="47">
        <v>42.21</v>
      </c>
      <c r="AA243" s="48">
        <v>42.6</v>
      </c>
      <c r="AB243" s="40">
        <v>41.96</v>
      </c>
      <c r="AC243" s="40">
        <v>41.64</v>
      </c>
      <c r="AD243" s="40">
        <v>42.54</v>
      </c>
      <c r="AE243" s="69">
        <v>42.11</v>
      </c>
    </row>
    <row r="244" spans="1:31" x14ac:dyDescent="0.25">
      <c r="A244" s="49">
        <f t="shared" si="3"/>
        <v>52232</v>
      </c>
      <c r="B244" s="31">
        <v>55.372160000000001</v>
      </c>
      <c r="C244" s="32">
        <v>56.800829999999998</v>
      </c>
      <c r="D244" s="32">
        <v>56.660350000000001</v>
      </c>
      <c r="E244" s="32">
        <v>75.88</v>
      </c>
      <c r="F244" s="50">
        <v>76.819999999999993</v>
      </c>
      <c r="G244" s="51">
        <v>49.800319999999999</v>
      </c>
      <c r="H244" s="32">
        <v>49.532389999999999</v>
      </c>
      <c r="I244" s="32">
        <v>49.892150000000001</v>
      </c>
      <c r="J244" s="32">
        <v>68.62</v>
      </c>
      <c r="K244" s="50">
        <v>68.45</v>
      </c>
      <c r="L244" s="51">
        <v>49.546570000000003</v>
      </c>
      <c r="M244" s="32">
        <v>49.783230000000003</v>
      </c>
      <c r="N244" s="32">
        <v>50.39161</v>
      </c>
      <c r="O244" s="32">
        <v>68.12</v>
      </c>
      <c r="P244" s="50">
        <v>68.53</v>
      </c>
      <c r="Q244" s="51">
        <v>41.74</v>
      </c>
      <c r="R244" s="32">
        <v>39.96</v>
      </c>
      <c r="S244" s="32">
        <v>39.07</v>
      </c>
      <c r="T244" s="32">
        <v>41.84</v>
      </c>
      <c r="U244" s="50">
        <v>40.14</v>
      </c>
      <c r="V244" s="51">
        <v>41.62</v>
      </c>
      <c r="W244" s="32">
        <v>39.47</v>
      </c>
      <c r="X244" s="32">
        <v>38.340000000000003</v>
      </c>
      <c r="Y244" s="32">
        <v>41.58</v>
      </c>
      <c r="Z244" s="50">
        <v>39.75</v>
      </c>
      <c r="AA244" s="51">
        <v>40.9</v>
      </c>
      <c r="AB244" s="32">
        <v>38.56</v>
      </c>
      <c r="AC244" s="32">
        <v>37.46</v>
      </c>
      <c r="AD244" s="32">
        <v>41.1</v>
      </c>
      <c r="AE244" s="38">
        <v>38.799999999999997</v>
      </c>
    </row>
    <row r="245" spans="1:31" x14ac:dyDescent="0.25">
      <c r="A245" s="49">
        <f t="shared" si="3"/>
        <v>52263</v>
      </c>
      <c r="B245" s="31">
        <v>44.559229999999999</v>
      </c>
      <c r="C245" s="32">
        <v>44.18336</v>
      </c>
      <c r="D245" s="32">
        <v>43.750050000000002</v>
      </c>
      <c r="E245" s="32">
        <v>63.94</v>
      </c>
      <c r="F245" s="50">
        <v>65.53</v>
      </c>
      <c r="G245" s="51">
        <v>46.289279999999998</v>
      </c>
      <c r="H245" s="32">
        <v>47.820320000000002</v>
      </c>
      <c r="I245" s="32">
        <v>47.398299999999999</v>
      </c>
      <c r="J245" s="32">
        <v>61.39</v>
      </c>
      <c r="K245" s="50">
        <v>64.62</v>
      </c>
      <c r="L245" s="51">
        <v>46.027389999999997</v>
      </c>
      <c r="M245" s="32">
        <v>48.308959999999999</v>
      </c>
      <c r="N245" s="32">
        <v>48.16084</v>
      </c>
      <c r="O245" s="32">
        <v>60.97</v>
      </c>
      <c r="P245" s="50">
        <v>64.77</v>
      </c>
      <c r="Q245" s="51">
        <v>40.35</v>
      </c>
      <c r="R245" s="32">
        <v>38.92</v>
      </c>
      <c r="S245" s="32">
        <v>38.01</v>
      </c>
      <c r="T245" s="32">
        <v>40.19</v>
      </c>
      <c r="U245" s="50">
        <v>39.1</v>
      </c>
      <c r="V245" s="51">
        <v>40.229999999999997</v>
      </c>
      <c r="W245" s="32">
        <v>38.25</v>
      </c>
      <c r="X245" s="32">
        <v>37.06</v>
      </c>
      <c r="Y245" s="32">
        <v>40.06</v>
      </c>
      <c r="Z245" s="50">
        <v>38.520000000000003</v>
      </c>
      <c r="AA245" s="51">
        <v>39.630000000000003</v>
      </c>
      <c r="AB245" s="32">
        <v>38.17</v>
      </c>
      <c r="AC245" s="32">
        <v>37</v>
      </c>
      <c r="AD245" s="32">
        <v>39.369999999999997</v>
      </c>
      <c r="AE245" s="38">
        <v>38.270000000000003</v>
      </c>
    </row>
    <row r="246" spans="1:31" x14ac:dyDescent="0.25">
      <c r="A246" s="49">
        <f t="shared" si="3"/>
        <v>52291</v>
      </c>
      <c r="B246" s="31">
        <v>33.314970000000002</v>
      </c>
      <c r="C246" s="32">
        <v>33.194189999999999</v>
      </c>
      <c r="D246" s="32">
        <v>33.23648</v>
      </c>
      <c r="E246" s="32">
        <v>58.46</v>
      </c>
      <c r="F246" s="50">
        <v>57.83</v>
      </c>
      <c r="G246" s="51">
        <v>41.844819999999999</v>
      </c>
      <c r="H246" s="32">
        <v>39.02814</v>
      </c>
      <c r="I246" s="32">
        <v>38.1937</v>
      </c>
      <c r="J246" s="32">
        <v>58.31</v>
      </c>
      <c r="K246" s="50">
        <v>54.98</v>
      </c>
      <c r="L246" s="51">
        <v>41.121789999999997</v>
      </c>
      <c r="M246" s="32">
        <v>38.814450000000001</v>
      </c>
      <c r="N246" s="32">
        <v>38.136569999999999</v>
      </c>
      <c r="O246" s="32">
        <v>57.43</v>
      </c>
      <c r="P246" s="50">
        <v>54.67</v>
      </c>
      <c r="Q246" s="51">
        <v>40.15</v>
      </c>
      <c r="R246" s="32">
        <v>36.380000000000003</v>
      </c>
      <c r="S246" s="32">
        <v>34.659999999999997</v>
      </c>
      <c r="T246" s="32">
        <v>40.4</v>
      </c>
      <c r="U246" s="50">
        <v>36.909999999999997</v>
      </c>
      <c r="V246" s="51">
        <v>40.159999999999997</v>
      </c>
      <c r="W246" s="32">
        <v>36.31</v>
      </c>
      <c r="X246" s="32">
        <v>34.450000000000003</v>
      </c>
      <c r="Y246" s="32">
        <v>40.29</v>
      </c>
      <c r="Z246" s="50">
        <v>36.85</v>
      </c>
      <c r="AA246" s="51">
        <v>39.68</v>
      </c>
      <c r="AB246" s="32">
        <v>35.51</v>
      </c>
      <c r="AC246" s="32">
        <v>33.659999999999997</v>
      </c>
      <c r="AD246" s="32">
        <v>39.93</v>
      </c>
      <c r="AE246" s="38">
        <v>36.119999999999997</v>
      </c>
    </row>
    <row r="247" spans="1:31" x14ac:dyDescent="0.25">
      <c r="A247" s="49">
        <f t="shared" si="3"/>
        <v>52322</v>
      </c>
      <c r="B247" s="31">
        <v>35.59169</v>
      </c>
      <c r="C247" s="32">
        <v>34.848849999999999</v>
      </c>
      <c r="D247" s="32">
        <v>34.919339999999998</v>
      </c>
      <c r="E247" s="32">
        <v>57.5</v>
      </c>
      <c r="F247" s="50">
        <v>56.02</v>
      </c>
      <c r="G247" s="51">
        <v>39.436630000000001</v>
      </c>
      <c r="H247" s="32">
        <v>36.816389999999998</v>
      </c>
      <c r="I247" s="32">
        <v>35.814149999999998</v>
      </c>
      <c r="J247" s="32">
        <v>56.15</v>
      </c>
      <c r="K247" s="50">
        <v>53.31</v>
      </c>
      <c r="L247" s="51">
        <v>38.713360000000002</v>
      </c>
      <c r="M247" s="32">
        <v>36.447769999999998</v>
      </c>
      <c r="N247" s="32">
        <v>35.709159999999997</v>
      </c>
      <c r="O247" s="32">
        <v>55.59</v>
      </c>
      <c r="P247" s="50">
        <v>53.31</v>
      </c>
      <c r="Q247" s="51">
        <v>37.369999999999997</v>
      </c>
      <c r="R247" s="32">
        <v>36.380000000000003</v>
      </c>
      <c r="S247" s="32">
        <v>35.950000000000003</v>
      </c>
      <c r="T247" s="32">
        <v>37.36</v>
      </c>
      <c r="U247" s="50">
        <v>36.57</v>
      </c>
      <c r="V247" s="51">
        <v>37.31</v>
      </c>
      <c r="W247" s="32">
        <v>36.549999999999997</v>
      </c>
      <c r="X247" s="32">
        <v>36.15</v>
      </c>
      <c r="Y247" s="32">
        <v>37.18</v>
      </c>
      <c r="Z247" s="50">
        <v>36.72</v>
      </c>
      <c r="AA247" s="51">
        <v>36.72</v>
      </c>
      <c r="AB247" s="32">
        <v>34.42</v>
      </c>
      <c r="AC247" s="32">
        <v>33.369999999999997</v>
      </c>
      <c r="AD247" s="32">
        <v>36.64</v>
      </c>
      <c r="AE247" s="38">
        <v>34.86</v>
      </c>
    </row>
    <row r="248" spans="1:31" x14ac:dyDescent="0.25">
      <c r="A248" s="49">
        <f t="shared" si="3"/>
        <v>52352</v>
      </c>
      <c r="B248" s="31">
        <v>36.800989999999999</v>
      </c>
      <c r="C248" s="32">
        <v>37.410600000000002</v>
      </c>
      <c r="D248" s="32">
        <v>38.380859999999998</v>
      </c>
      <c r="E248" s="32">
        <v>63.11</v>
      </c>
      <c r="F248" s="50">
        <v>60.23</v>
      </c>
      <c r="G248" s="51">
        <v>42.298369999999998</v>
      </c>
      <c r="H248" s="32">
        <v>43.610520000000001</v>
      </c>
      <c r="I248" s="32">
        <v>44.844389999999997</v>
      </c>
      <c r="J248" s="32">
        <v>62.77</v>
      </c>
      <c r="K248" s="50">
        <v>61.24</v>
      </c>
      <c r="L248" s="51">
        <v>39.906190000000002</v>
      </c>
      <c r="M248" s="32">
        <v>42.986289999999997</v>
      </c>
      <c r="N248" s="32">
        <v>44.69359</v>
      </c>
      <c r="O248" s="32">
        <v>59.99</v>
      </c>
      <c r="P248" s="50">
        <v>60.64</v>
      </c>
      <c r="Q248" s="51">
        <v>37.869999999999997</v>
      </c>
      <c r="R248" s="32">
        <v>38.340000000000003</v>
      </c>
      <c r="S248" s="32">
        <v>38.549999999999997</v>
      </c>
      <c r="T248" s="32">
        <v>37.76</v>
      </c>
      <c r="U248" s="50">
        <v>38.32</v>
      </c>
      <c r="V248" s="51">
        <v>37.53</v>
      </c>
      <c r="W248" s="32">
        <v>38.04</v>
      </c>
      <c r="X248" s="32">
        <v>38.25</v>
      </c>
      <c r="Y248" s="32">
        <v>37.380000000000003</v>
      </c>
      <c r="Z248" s="50">
        <v>38.03</v>
      </c>
      <c r="AA248" s="51">
        <v>37.229999999999997</v>
      </c>
      <c r="AB248" s="32">
        <v>37.409999999999997</v>
      </c>
      <c r="AC248" s="32">
        <v>37.450000000000003</v>
      </c>
      <c r="AD248" s="32">
        <v>37.01</v>
      </c>
      <c r="AE248" s="38">
        <v>37.46</v>
      </c>
    </row>
    <row r="249" spans="1:31" x14ac:dyDescent="0.25">
      <c r="A249" s="49">
        <f t="shared" si="3"/>
        <v>52383</v>
      </c>
      <c r="B249" s="31">
        <v>39.371839999999999</v>
      </c>
      <c r="C249" s="32">
        <v>41.507289999999998</v>
      </c>
      <c r="D249" s="32">
        <v>42.995559999999998</v>
      </c>
      <c r="E249" s="32">
        <v>63.54</v>
      </c>
      <c r="F249" s="50">
        <v>63.46</v>
      </c>
      <c r="G249" s="51">
        <v>44.743400000000001</v>
      </c>
      <c r="H249" s="32">
        <v>49.153419999999997</v>
      </c>
      <c r="I249" s="32">
        <v>51.15287</v>
      </c>
      <c r="J249" s="32">
        <v>61.98</v>
      </c>
      <c r="K249" s="50">
        <v>67.11</v>
      </c>
      <c r="L249" s="51">
        <v>44.46566</v>
      </c>
      <c r="M249" s="32">
        <v>49.612009999999998</v>
      </c>
      <c r="N249" s="32">
        <v>51.943750000000001</v>
      </c>
      <c r="O249" s="32">
        <v>61.78</v>
      </c>
      <c r="P249" s="50">
        <v>68.569999999999993</v>
      </c>
      <c r="Q249" s="51">
        <v>37.659999999999997</v>
      </c>
      <c r="R249" s="32">
        <v>38</v>
      </c>
      <c r="S249" s="32">
        <v>38.06</v>
      </c>
      <c r="T249" s="32">
        <v>37.57</v>
      </c>
      <c r="U249" s="50">
        <v>37.94</v>
      </c>
      <c r="V249" s="51">
        <v>36.89</v>
      </c>
      <c r="W249" s="32">
        <v>37.21</v>
      </c>
      <c r="X249" s="32">
        <v>37.36</v>
      </c>
      <c r="Y249" s="32">
        <v>36.869999999999997</v>
      </c>
      <c r="Z249" s="50">
        <v>37.159999999999997</v>
      </c>
      <c r="AA249" s="51">
        <v>36.65</v>
      </c>
      <c r="AB249" s="32">
        <v>36.81</v>
      </c>
      <c r="AC249" s="32">
        <v>36.75</v>
      </c>
      <c r="AD249" s="32">
        <v>36.57</v>
      </c>
      <c r="AE249" s="38">
        <v>36.74</v>
      </c>
    </row>
    <row r="250" spans="1:31" x14ac:dyDescent="0.25">
      <c r="A250" s="49">
        <f t="shared" ref="A250:A313" si="4">EDATE(A249,1)</f>
        <v>52413</v>
      </c>
      <c r="B250" s="31">
        <v>41.770690000000002</v>
      </c>
      <c r="C250" s="32">
        <v>44.111499999999999</v>
      </c>
      <c r="D250" s="32">
        <v>46.390230000000003</v>
      </c>
      <c r="E250" s="32">
        <v>68.44</v>
      </c>
      <c r="F250" s="50">
        <v>68.680000000000007</v>
      </c>
      <c r="G250" s="51">
        <v>49.233519999999999</v>
      </c>
      <c r="H250" s="32">
        <v>56.36589</v>
      </c>
      <c r="I250" s="32">
        <v>60.308700000000002</v>
      </c>
      <c r="J250" s="32">
        <v>69.900000000000006</v>
      </c>
      <c r="K250" s="50">
        <v>75.650000000000006</v>
      </c>
      <c r="L250" s="51">
        <v>49.264299999999999</v>
      </c>
      <c r="M250" s="32">
        <v>56.795870000000001</v>
      </c>
      <c r="N250" s="32">
        <v>60.918419999999998</v>
      </c>
      <c r="O250" s="32">
        <v>70.569999999999993</v>
      </c>
      <c r="P250" s="50">
        <v>76.88</v>
      </c>
      <c r="Q250" s="51">
        <v>37.770000000000003</v>
      </c>
      <c r="R250" s="32">
        <v>38.22</v>
      </c>
      <c r="S250" s="32">
        <v>38.4</v>
      </c>
      <c r="T250" s="32">
        <v>37.799999999999997</v>
      </c>
      <c r="U250" s="50">
        <v>38.11</v>
      </c>
      <c r="V250" s="51">
        <v>36.93</v>
      </c>
      <c r="W250" s="32">
        <v>37.549999999999997</v>
      </c>
      <c r="X250" s="32">
        <v>37.799999999999997</v>
      </c>
      <c r="Y250" s="32">
        <v>36.94</v>
      </c>
      <c r="Z250" s="50">
        <v>37.42</v>
      </c>
      <c r="AA250" s="51">
        <v>36.659999999999997</v>
      </c>
      <c r="AB250" s="32">
        <v>37</v>
      </c>
      <c r="AC250" s="32">
        <v>37.049999999999997</v>
      </c>
      <c r="AD250" s="32">
        <v>36.67</v>
      </c>
      <c r="AE250" s="38">
        <v>36.869999999999997</v>
      </c>
    </row>
    <row r="251" spans="1:31" x14ac:dyDescent="0.25">
      <c r="A251" s="49">
        <f t="shared" si="4"/>
        <v>52444</v>
      </c>
      <c r="B251" s="31">
        <v>38.726210000000002</v>
      </c>
      <c r="C251" s="32">
        <v>42.190249999999999</v>
      </c>
      <c r="D251" s="32">
        <v>44.531709999999997</v>
      </c>
      <c r="E251" s="32">
        <v>61.05</v>
      </c>
      <c r="F251" s="50">
        <v>64.17</v>
      </c>
      <c r="G251" s="51">
        <v>43.165590000000002</v>
      </c>
      <c r="H251" s="32">
        <v>46.816310000000001</v>
      </c>
      <c r="I251" s="32">
        <v>49.518790000000003</v>
      </c>
      <c r="J251" s="32">
        <v>61.38</v>
      </c>
      <c r="K251" s="50">
        <v>64.52</v>
      </c>
      <c r="L251" s="51">
        <v>42.967860000000002</v>
      </c>
      <c r="M251" s="32">
        <v>47.256909999999998</v>
      </c>
      <c r="N251" s="32">
        <v>50.380189999999999</v>
      </c>
      <c r="O251" s="32">
        <v>61.33</v>
      </c>
      <c r="P251" s="50">
        <v>65.58</v>
      </c>
      <c r="Q251" s="51">
        <v>37.06</v>
      </c>
      <c r="R251" s="32">
        <v>36.89</v>
      </c>
      <c r="S251" s="32">
        <v>36.840000000000003</v>
      </c>
      <c r="T251" s="32">
        <v>37.159999999999997</v>
      </c>
      <c r="U251" s="50">
        <v>36.89</v>
      </c>
      <c r="V251" s="51">
        <v>36.380000000000003</v>
      </c>
      <c r="W251" s="32">
        <v>36.26</v>
      </c>
      <c r="X251" s="32">
        <v>36.22</v>
      </c>
      <c r="Y251" s="32">
        <v>36.44</v>
      </c>
      <c r="Z251" s="50">
        <v>36.26</v>
      </c>
      <c r="AA251" s="51">
        <v>36.450000000000003</v>
      </c>
      <c r="AB251" s="32">
        <v>35.17</v>
      </c>
      <c r="AC251" s="32">
        <v>34.6</v>
      </c>
      <c r="AD251" s="32">
        <v>36.69</v>
      </c>
      <c r="AE251" s="38">
        <v>35.270000000000003</v>
      </c>
    </row>
    <row r="252" spans="1:31" x14ac:dyDescent="0.25">
      <c r="A252" s="49">
        <f t="shared" si="4"/>
        <v>52475</v>
      </c>
      <c r="B252" s="31">
        <v>40.109470000000002</v>
      </c>
      <c r="C252" s="32">
        <v>40.221769999999999</v>
      </c>
      <c r="D252" s="32">
        <v>41.178669999999997</v>
      </c>
      <c r="E252" s="32">
        <v>63.02</v>
      </c>
      <c r="F252" s="50">
        <v>62.99</v>
      </c>
      <c r="G252" s="51">
        <v>44.70778</v>
      </c>
      <c r="H252" s="32">
        <v>47.165390000000002</v>
      </c>
      <c r="I252" s="32">
        <v>48.973610000000001</v>
      </c>
      <c r="J252" s="32">
        <v>63.81</v>
      </c>
      <c r="K252" s="50">
        <v>65.069999999999993</v>
      </c>
      <c r="L252" s="51">
        <v>43.381259999999997</v>
      </c>
      <c r="M252" s="32">
        <v>46.426560000000002</v>
      </c>
      <c r="N252" s="32">
        <v>48.9191</v>
      </c>
      <c r="O252" s="32">
        <v>63.89</v>
      </c>
      <c r="P252" s="50">
        <v>63.73</v>
      </c>
      <c r="Q252" s="51">
        <v>37.18</v>
      </c>
      <c r="R252" s="32">
        <v>38.6</v>
      </c>
      <c r="S252" s="32">
        <v>39.26</v>
      </c>
      <c r="T252" s="32">
        <v>37.130000000000003</v>
      </c>
      <c r="U252" s="50">
        <v>38.4</v>
      </c>
      <c r="V252" s="51">
        <v>36.74</v>
      </c>
      <c r="W252" s="32">
        <v>38.1</v>
      </c>
      <c r="X252" s="32">
        <v>38.71</v>
      </c>
      <c r="Y252" s="32">
        <v>36.6</v>
      </c>
      <c r="Z252" s="50">
        <v>37.96</v>
      </c>
      <c r="AA252" s="51">
        <v>36.71</v>
      </c>
      <c r="AB252" s="32">
        <v>37.86</v>
      </c>
      <c r="AC252" s="32">
        <v>38.299999999999997</v>
      </c>
      <c r="AD252" s="32">
        <v>36.64</v>
      </c>
      <c r="AE252" s="38">
        <v>37.67</v>
      </c>
    </row>
    <row r="253" spans="1:31" x14ac:dyDescent="0.25">
      <c r="A253" s="49">
        <f t="shared" si="4"/>
        <v>52505</v>
      </c>
      <c r="B253" s="31">
        <v>38.676389999999998</v>
      </c>
      <c r="C253" s="32">
        <v>37.21651</v>
      </c>
      <c r="D253" s="32">
        <v>37.152920000000002</v>
      </c>
      <c r="E253" s="32">
        <v>61.08</v>
      </c>
      <c r="F253" s="50">
        <v>57.93</v>
      </c>
      <c r="G253" s="51">
        <v>41.406529999999997</v>
      </c>
      <c r="H253" s="32">
        <v>40.295099999999998</v>
      </c>
      <c r="I253" s="32">
        <v>40.672220000000003</v>
      </c>
      <c r="J253" s="32">
        <v>59.83</v>
      </c>
      <c r="K253" s="50">
        <v>57.37</v>
      </c>
      <c r="L253" s="51">
        <v>40.585070000000002</v>
      </c>
      <c r="M253" s="32">
        <v>39.946199999999997</v>
      </c>
      <c r="N253" s="32">
        <v>40.728490000000001</v>
      </c>
      <c r="O253" s="32">
        <v>58.87</v>
      </c>
      <c r="P253" s="50">
        <v>57.3</v>
      </c>
      <c r="Q253" s="51">
        <v>37.24</v>
      </c>
      <c r="R253" s="32">
        <v>36.57</v>
      </c>
      <c r="S253" s="32">
        <v>36.159999999999997</v>
      </c>
      <c r="T253" s="32">
        <v>37.119999999999997</v>
      </c>
      <c r="U253" s="50">
        <v>36.69</v>
      </c>
      <c r="V253" s="51">
        <v>37.31</v>
      </c>
      <c r="W253" s="32">
        <v>36.630000000000003</v>
      </c>
      <c r="X253" s="32">
        <v>36.21</v>
      </c>
      <c r="Y253" s="32">
        <v>37.17</v>
      </c>
      <c r="Z253" s="50">
        <v>36.76</v>
      </c>
      <c r="AA253" s="51">
        <v>36.86</v>
      </c>
      <c r="AB253" s="32">
        <v>35.94</v>
      </c>
      <c r="AC253" s="32">
        <v>35.4</v>
      </c>
      <c r="AD253" s="32">
        <v>36.69</v>
      </c>
      <c r="AE253" s="38">
        <v>36.119999999999997</v>
      </c>
    </row>
    <row r="254" spans="1:31" x14ac:dyDescent="0.25">
      <c r="A254" s="49">
        <f t="shared" si="4"/>
        <v>52536</v>
      </c>
      <c r="B254" s="31">
        <v>40.142960000000002</v>
      </c>
      <c r="C254" s="32">
        <v>40.023470000000003</v>
      </c>
      <c r="D254" s="32">
        <v>40.299590000000002</v>
      </c>
      <c r="E254" s="32">
        <v>61.26</v>
      </c>
      <c r="F254" s="50">
        <v>61.78</v>
      </c>
      <c r="G254" s="51">
        <v>44.819189999999999</v>
      </c>
      <c r="H254" s="32">
        <v>44.87585</v>
      </c>
      <c r="I254" s="32">
        <v>44.969970000000004</v>
      </c>
      <c r="J254" s="32">
        <v>61.73</v>
      </c>
      <c r="K254" s="50">
        <v>62.44</v>
      </c>
      <c r="L254" s="51">
        <v>44.782519999999998</v>
      </c>
      <c r="M254" s="32">
        <v>46.006070000000001</v>
      </c>
      <c r="N254" s="32">
        <v>46.615900000000003</v>
      </c>
      <c r="O254" s="32">
        <v>61.79</v>
      </c>
      <c r="P254" s="50">
        <v>63.49</v>
      </c>
      <c r="Q254" s="51">
        <v>39.44</v>
      </c>
      <c r="R254" s="32">
        <v>38.81</v>
      </c>
      <c r="S254" s="32">
        <v>38.479999999999997</v>
      </c>
      <c r="T254" s="32">
        <v>39.549999999999997</v>
      </c>
      <c r="U254" s="50">
        <v>38.840000000000003</v>
      </c>
      <c r="V254" s="51">
        <v>39.53</v>
      </c>
      <c r="W254" s="32">
        <v>38.479999999999997</v>
      </c>
      <c r="X254" s="32">
        <v>37.99</v>
      </c>
      <c r="Y254" s="32">
        <v>39.64</v>
      </c>
      <c r="Z254" s="50">
        <v>38.6</v>
      </c>
      <c r="AA254" s="51">
        <v>39.08</v>
      </c>
      <c r="AB254" s="32">
        <v>38.31</v>
      </c>
      <c r="AC254" s="32">
        <v>37.89</v>
      </c>
      <c r="AD254" s="32">
        <v>39.08</v>
      </c>
      <c r="AE254" s="38">
        <v>38.409999999999997</v>
      </c>
    </row>
    <row r="255" spans="1:31" x14ac:dyDescent="0.25">
      <c r="A255" s="49">
        <f t="shared" si="4"/>
        <v>52566</v>
      </c>
      <c r="B255" s="31">
        <v>46.719990000000003</v>
      </c>
      <c r="C255" s="32">
        <v>47.481999999999999</v>
      </c>
      <c r="D255" s="32">
        <v>47.691290000000002</v>
      </c>
      <c r="E255" s="32">
        <v>69.98</v>
      </c>
      <c r="F255" s="50">
        <v>73.150000000000006</v>
      </c>
      <c r="G255" s="51">
        <v>51.798990000000003</v>
      </c>
      <c r="H255" s="32">
        <v>51.511279999999999</v>
      </c>
      <c r="I255" s="32">
        <v>51.813839999999999</v>
      </c>
      <c r="J255" s="32">
        <v>70.47</v>
      </c>
      <c r="K255" s="50">
        <v>70.38</v>
      </c>
      <c r="L255" s="51">
        <v>51.634740000000001</v>
      </c>
      <c r="M255" s="32">
        <v>52.425060000000002</v>
      </c>
      <c r="N255" s="32">
        <v>53.145099999999999</v>
      </c>
      <c r="O255" s="32">
        <v>70.38</v>
      </c>
      <c r="P255" s="50">
        <v>71.41</v>
      </c>
      <c r="Q255" s="51">
        <v>43.03</v>
      </c>
      <c r="R255" s="32">
        <v>42.49</v>
      </c>
      <c r="S255" s="32">
        <v>42.11</v>
      </c>
      <c r="T255" s="32">
        <v>42.92</v>
      </c>
      <c r="U255" s="50">
        <v>42.59</v>
      </c>
      <c r="V255" s="51">
        <v>43.08</v>
      </c>
      <c r="W255" s="32">
        <v>42.17</v>
      </c>
      <c r="X255" s="32">
        <v>41.54</v>
      </c>
      <c r="Y255" s="32">
        <v>42.84</v>
      </c>
      <c r="Z255" s="50">
        <v>42.36</v>
      </c>
      <c r="AA255" s="51">
        <v>42.58</v>
      </c>
      <c r="AB255" s="32">
        <v>41.8</v>
      </c>
      <c r="AC255" s="32">
        <v>41.29</v>
      </c>
      <c r="AD255" s="32">
        <v>42.5</v>
      </c>
      <c r="AE255" s="38">
        <v>41.9</v>
      </c>
    </row>
    <row r="256" spans="1:31" x14ac:dyDescent="0.25">
      <c r="A256" s="45">
        <f t="shared" si="4"/>
        <v>52597</v>
      </c>
      <c r="B256" s="46">
        <v>45.518349999999998</v>
      </c>
      <c r="C256" s="40">
        <v>46.267270000000003</v>
      </c>
      <c r="D256" s="40">
        <v>46.262770000000003</v>
      </c>
      <c r="E256" s="40">
        <v>72.73</v>
      </c>
      <c r="F256" s="47">
        <v>71.63</v>
      </c>
      <c r="G256" s="48">
        <v>49.701149999999998</v>
      </c>
      <c r="H256" s="40">
        <v>47.781300000000002</v>
      </c>
      <c r="I256" s="40">
        <v>47.678660000000001</v>
      </c>
      <c r="J256" s="40">
        <v>68.959999999999994</v>
      </c>
      <c r="K256" s="47">
        <v>67.599999999999994</v>
      </c>
      <c r="L256" s="48">
        <v>49.571170000000002</v>
      </c>
      <c r="M256" s="40">
        <v>47.944200000000002</v>
      </c>
      <c r="N256" s="40">
        <v>48.148980000000002</v>
      </c>
      <c r="O256" s="40">
        <v>68.459999999999994</v>
      </c>
      <c r="P256" s="47">
        <v>67.63</v>
      </c>
      <c r="Q256" s="48">
        <v>42.04</v>
      </c>
      <c r="R256" s="40">
        <v>40.270000000000003</v>
      </c>
      <c r="S256" s="40">
        <v>39.39</v>
      </c>
      <c r="T256" s="40">
        <v>42.02</v>
      </c>
      <c r="U256" s="47">
        <v>40.5</v>
      </c>
      <c r="V256" s="48">
        <v>41.98</v>
      </c>
      <c r="W256" s="40">
        <v>39.520000000000003</v>
      </c>
      <c r="X256" s="40">
        <v>38.35</v>
      </c>
      <c r="Y256" s="40">
        <v>41.97</v>
      </c>
      <c r="Z256" s="47">
        <v>39.86</v>
      </c>
      <c r="AA256" s="48">
        <v>41.31</v>
      </c>
      <c r="AB256" s="40">
        <v>39.08</v>
      </c>
      <c r="AC256" s="40">
        <v>38.11</v>
      </c>
      <c r="AD256" s="40">
        <v>41.45</v>
      </c>
      <c r="AE256" s="69">
        <v>39.380000000000003</v>
      </c>
    </row>
    <row r="257" spans="1:31" x14ac:dyDescent="0.25">
      <c r="A257" s="45">
        <f t="shared" si="4"/>
        <v>52628</v>
      </c>
      <c r="B257" s="46">
        <v>44.492379999999997</v>
      </c>
      <c r="C257" s="40">
        <v>43.383870000000002</v>
      </c>
      <c r="D257" s="40">
        <v>43.025919999999999</v>
      </c>
      <c r="E257" s="40">
        <v>65.66</v>
      </c>
      <c r="F257" s="47">
        <v>67</v>
      </c>
      <c r="G257" s="48">
        <v>46.755670000000002</v>
      </c>
      <c r="H257" s="40">
        <v>46.57217</v>
      </c>
      <c r="I257" s="40">
        <v>46.448790000000002</v>
      </c>
      <c r="J257" s="40">
        <v>63.08</v>
      </c>
      <c r="K257" s="47">
        <v>66.48</v>
      </c>
      <c r="L257" s="48">
        <v>46.53078</v>
      </c>
      <c r="M257" s="40">
        <v>47.1128</v>
      </c>
      <c r="N257" s="40">
        <v>47.211500000000001</v>
      </c>
      <c r="O257" s="40">
        <v>62.53</v>
      </c>
      <c r="P257" s="47">
        <v>67.040000000000006</v>
      </c>
      <c r="Q257" s="48">
        <v>41.37</v>
      </c>
      <c r="R257" s="40">
        <v>40.14</v>
      </c>
      <c r="S257" s="40">
        <v>39.57</v>
      </c>
      <c r="T257" s="40">
        <v>41.25</v>
      </c>
      <c r="U257" s="47">
        <v>40.44</v>
      </c>
      <c r="V257" s="48">
        <v>41.12</v>
      </c>
      <c r="W257" s="40">
        <v>39.26</v>
      </c>
      <c r="X257" s="40">
        <v>38.340000000000003</v>
      </c>
      <c r="Y257" s="40">
        <v>40.97</v>
      </c>
      <c r="Z257" s="47">
        <v>39.659999999999997</v>
      </c>
      <c r="AA257" s="48">
        <v>40.78</v>
      </c>
      <c r="AB257" s="40">
        <v>38.89</v>
      </c>
      <c r="AC257" s="40">
        <v>38.15</v>
      </c>
      <c r="AD257" s="40">
        <v>40.5</v>
      </c>
      <c r="AE257" s="69">
        <v>39.47</v>
      </c>
    </row>
    <row r="258" spans="1:31" x14ac:dyDescent="0.25">
      <c r="A258" s="45">
        <f t="shared" si="4"/>
        <v>52657</v>
      </c>
      <c r="B258" s="46">
        <v>38.997219999999999</v>
      </c>
      <c r="C258" s="40">
        <v>38.918500000000002</v>
      </c>
      <c r="D258" s="40">
        <v>39.065379999999998</v>
      </c>
      <c r="E258" s="40">
        <v>61.65</v>
      </c>
      <c r="F258" s="47">
        <v>62.58</v>
      </c>
      <c r="G258" s="48">
        <v>43.526539999999997</v>
      </c>
      <c r="H258" s="40">
        <v>44.000779999999999</v>
      </c>
      <c r="I258" s="40">
        <v>43.392310000000002</v>
      </c>
      <c r="J258" s="40">
        <v>59.79</v>
      </c>
      <c r="K258" s="47">
        <v>62.26</v>
      </c>
      <c r="L258" s="48">
        <v>42.957790000000003</v>
      </c>
      <c r="M258" s="40">
        <v>44.279339999999998</v>
      </c>
      <c r="N258" s="40">
        <v>43.919110000000003</v>
      </c>
      <c r="O258" s="40">
        <v>59.1</v>
      </c>
      <c r="P258" s="47">
        <v>62.72</v>
      </c>
      <c r="Q258" s="48">
        <v>40.549999999999997</v>
      </c>
      <c r="R258" s="40">
        <v>37.57</v>
      </c>
      <c r="S258" s="40">
        <v>35.909999999999997</v>
      </c>
      <c r="T258" s="40">
        <v>40.56</v>
      </c>
      <c r="U258" s="47">
        <v>37.9</v>
      </c>
      <c r="V258" s="48">
        <v>40.82</v>
      </c>
      <c r="W258" s="40">
        <v>37.549999999999997</v>
      </c>
      <c r="X258" s="40">
        <v>35.729999999999997</v>
      </c>
      <c r="Y258" s="40">
        <v>40.770000000000003</v>
      </c>
      <c r="Z258" s="47">
        <v>37.94</v>
      </c>
      <c r="AA258" s="48">
        <v>40.07</v>
      </c>
      <c r="AB258" s="40">
        <v>36.86</v>
      </c>
      <c r="AC258" s="40">
        <v>34.880000000000003</v>
      </c>
      <c r="AD258" s="40">
        <v>39.950000000000003</v>
      </c>
      <c r="AE258" s="69">
        <v>37.18</v>
      </c>
    </row>
    <row r="259" spans="1:31" x14ac:dyDescent="0.25">
      <c r="A259" s="45">
        <f t="shared" si="4"/>
        <v>52688</v>
      </c>
      <c r="B259" s="46">
        <v>36.655470000000001</v>
      </c>
      <c r="C259" s="40">
        <v>35.819009999999999</v>
      </c>
      <c r="D259" s="40">
        <v>35.751199999999997</v>
      </c>
      <c r="E259" s="40">
        <v>60.49</v>
      </c>
      <c r="F259" s="47">
        <v>58.33</v>
      </c>
      <c r="G259" s="48">
        <v>40.650539999999999</v>
      </c>
      <c r="H259" s="40">
        <v>39.565159999999999</v>
      </c>
      <c r="I259" s="40">
        <v>39.36871</v>
      </c>
      <c r="J259" s="40">
        <v>59.8</v>
      </c>
      <c r="K259" s="47">
        <v>57.28</v>
      </c>
      <c r="L259" s="48">
        <v>40.263919999999999</v>
      </c>
      <c r="M259" s="40">
        <v>39.434829999999998</v>
      </c>
      <c r="N259" s="40">
        <v>39.426780000000001</v>
      </c>
      <c r="O259" s="40">
        <v>59.64</v>
      </c>
      <c r="P259" s="47">
        <v>57.13</v>
      </c>
      <c r="Q259" s="48">
        <v>37.75</v>
      </c>
      <c r="R259" s="40">
        <v>37.119999999999997</v>
      </c>
      <c r="S259" s="40">
        <v>36.869999999999997</v>
      </c>
      <c r="T259" s="40">
        <v>37.799999999999997</v>
      </c>
      <c r="U259" s="47">
        <v>37.22</v>
      </c>
      <c r="V259" s="48">
        <v>37.82</v>
      </c>
      <c r="W259" s="40">
        <v>37.020000000000003</v>
      </c>
      <c r="X259" s="40">
        <v>36.69</v>
      </c>
      <c r="Y259" s="40">
        <v>37.83</v>
      </c>
      <c r="Z259" s="47">
        <v>37.17</v>
      </c>
      <c r="AA259" s="48">
        <v>37.08</v>
      </c>
      <c r="AB259" s="40">
        <v>36.21</v>
      </c>
      <c r="AC259" s="40">
        <v>35.770000000000003</v>
      </c>
      <c r="AD259" s="40">
        <v>37.06</v>
      </c>
      <c r="AE259" s="69">
        <v>36.33</v>
      </c>
    </row>
    <row r="260" spans="1:31" x14ac:dyDescent="0.25">
      <c r="A260" s="45">
        <f t="shared" si="4"/>
        <v>52718</v>
      </c>
      <c r="B260" s="46">
        <v>36.200130000000001</v>
      </c>
      <c r="C260" s="40">
        <v>37.959470000000003</v>
      </c>
      <c r="D260" s="40">
        <v>39.1053</v>
      </c>
      <c r="E260" s="40">
        <v>60.57</v>
      </c>
      <c r="F260" s="47">
        <v>63.62</v>
      </c>
      <c r="G260" s="48">
        <v>41.958390000000001</v>
      </c>
      <c r="H260" s="40">
        <v>46.89846</v>
      </c>
      <c r="I260" s="40">
        <v>48.683709999999998</v>
      </c>
      <c r="J260" s="40">
        <v>59.4</v>
      </c>
      <c r="K260" s="47">
        <v>67.680000000000007</v>
      </c>
      <c r="L260" s="48">
        <v>40.512189999999997</v>
      </c>
      <c r="M260" s="40">
        <v>46.768360000000001</v>
      </c>
      <c r="N260" s="40">
        <v>48.832999999999998</v>
      </c>
      <c r="O260" s="40">
        <v>57.42</v>
      </c>
      <c r="P260" s="47">
        <v>68</v>
      </c>
      <c r="Q260" s="48">
        <v>38.31</v>
      </c>
      <c r="R260" s="40">
        <v>39.159999999999997</v>
      </c>
      <c r="S260" s="40">
        <v>39.5</v>
      </c>
      <c r="T260" s="40">
        <v>38.19</v>
      </c>
      <c r="U260" s="47">
        <v>39.049999999999997</v>
      </c>
      <c r="V260" s="48">
        <v>38.119999999999997</v>
      </c>
      <c r="W260" s="40">
        <v>38.9</v>
      </c>
      <c r="X260" s="40">
        <v>39.14</v>
      </c>
      <c r="Y260" s="40">
        <v>37.92</v>
      </c>
      <c r="Z260" s="47">
        <v>38.799999999999997</v>
      </c>
      <c r="AA260" s="48">
        <v>37.75</v>
      </c>
      <c r="AB260" s="40">
        <v>38.479999999999997</v>
      </c>
      <c r="AC260" s="40">
        <v>38.61</v>
      </c>
      <c r="AD260" s="40">
        <v>37.369999999999997</v>
      </c>
      <c r="AE260" s="69">
        <v>38.44</v>
      </c>
    </row>
    <row r="261" spans="1:31" x14ac:dyDescent="0.25">
      <c r="A261" s="45">
        <f t="shared" si="4"/>
        <v>52749</v>
      </c>
      <c r="B261" s="46">
        <v>39.66375</v>
      </c>
      <c r="C261" s="40">
        <v>40.188549999999999</v>
      </c>
      <c r="D261" s="40">
        <v>41.166020000000003</v>
      </c>
      <c r="E261" s="40">
        <v>66.400000000000006</v>
      </c>
      <c r="F261" s="47">
        <v>62.88</v>
      </c>
      <c r="G261" s="48">
        <v>45.412199999999999</v>
      </c>
      <c r="H261" s="40">
        <v>45.780659999999997</v>
      </c>
      <c r="I261" s="40">
        <v>47.393740000000001</v>
      </c>
      <c r="J261" s="40">
        <v>66.650000000000006</v>
      </c>
      <c r="K261" s="47">
        <v>64.5</v>
      </c>
      <c r="L261" s="48">
        <v>44.852089999999997</v>
      </c>
      <c r="M261" s="40">
        <v>45.34008</v>
      </c>
      <c r="N261" s="40">
        <v>47.449620000000003</v>
      </c>
      <c r="O261" s="40">
        <v>66.61</v>
      </c>
      <c r="P261" s="47">
        <v>64.94</v>
      </c>
      <c r="Q261" s="48">
        <v>38.01</v>
      </c>
      <c r="R261" s="40">
        <v>38.24</v>
      </c>
      <c r="S261" s="40">
        <v>38.39</v>
      </c>
      <c r="T261" s="40">
        <v>38.020000000000003</v>
      </c>
      <c r="U261" s="47">
        <v>38.22</v>
      </c>
      <c r="V261" s="48">
        <v>37.28</v>
      </c>
      <c r="W261" s="40">
        <v>37.700000000000003</v>
      </c>
      <c r="X261" s="40">
        <v>37.86</v>
      </c>
      <c r="Y261" s="40">
        <v>37.270000000000003</v>
      </c>
      <c r="Z261" s="47">
        <v>37.619999999999997</v>
      </c>
      <c r="AA261" s="48">
        <v>36.909999999999997</v>
      </c>
      <c r="AB261" s="40">
        <v>37.15</v>
      </c>
      <c r="AC261" s="40">
        <v>37.25</v>
      </c>
      <c r="AD261" s="40">
        <v>36.96</v>
      </c>
      <c r="AE261" s="69">
        <v>37.07</v>
      </c>
    </row>
    <row r="262" spans="1:31" x14ac:dyDescent="0.25">
      <c r="A262" s="45">
        <f t="shared" si="4"/>
        <v>52779</v>
      </c>
      <c r="B262" s="46">
        <v>40.790970000000002</v>
      </c>
      <c r="C262" s="40">
        <v>43.019820000000003</v>
      </c>
      <c r="D262" s="40">
        <v>45.34</v>
      </c>
      <c r="E262" s="40">
        <v>71.37</v>
      </c>
      <c r="F262" s="47">
        <v>69.16</v>
      </c>
      <c r="G262" s="48">
        <v>49.459899999999998</v>
      </c>
      <c r="H262" s="40">
        <v>52.420810000000003</v>
      </c>
      <c r="I262" s="40">
        <v>55.328479999999999</v>
      </c>
      <c r="J262" s="40">
        <v>74.37</v>
      </c>
      <c r="K262" s="47">
        <v>73.89</v>
      </c>
      <c r="L262" s="48">
        <v>49.400559999999999</v>
      </c>
      <c r="M262" s="40">
        <v>52.50967</v>
      </c>
      <c r="N262" s="40">
        <v>55.602870000000003</v>
      </c>
      <c r="O262" s="40">
        <v>74.87</v>
      </c>
      <c r="P262" s="47">
        <v>74.52</v>
      </c>
      <c r="Q262" s="48">
        <v>38.22</v>
      </c>
      <c r="R262" s="40">
        <v>38.549999999999997</v>
      </c>
      <c r="S262" s="40">
        <v>38.69</v>
      </c>
      <c r="T262" s="40">
        <v>38.17</v>
      </c>
      <c r="U262" s="47">
        <v>38.520000000000003</v>
      </c>
      <c r="V262" s="48">
        <v>37.409999999999997</v>
      </c>
      <c r="W262" s="40">
        <v>37.72</v>
      </c>
      <c r="X262" s="40">
        <v>37.92</v>
      </c>
      <c r="Y262" s="40">
        <v>37.4</v>
      </c>
      <c r="Z262" s="47">
        <v>37.72</v>
      </c>
      <c r="AA262" s="48">
        <v>37.14</v>
      </c>
      <c r="AB262" s="40">
        <v>37.25</v>
      </c>
      <c r="AC262" s="40">
        <v>37.31</v>
      </c>
      <c r="AD262" s="40">
        <v>37.03</v>
      </c>
      <c r="AE262" s="69">
        <v>37.29</v>
      </c>
    </row>
    <row r="263" spans="1:31" x14ac:dyDescent="0.25">
      <c r="A263" s="45">
        <f t="shared" si="4"/>
        <v>52810</v>
      </c>
      <c r="B263" s="46">
        <v>39.495759999999997</v>
      </c>
      <c r="C263" s="40">
        <v>43.254339999999999</v>
      </c>
      <c r="D263" s="40">
        <v>45.692500000000003</v>
      </c>
      <c r="E263" s="40">
        <v>65.12</v>
      </c>
      <c r="F263" s="47">
        <v>67.75</v>
      </c>
      <c r="G263" s="48">
        <v>45.556150000000002</v>
      </c>
      <c r="H263" s="40">
        <v>50.473579999999998</v>
      </c>
      <c r="I263" s="40">
        <v>52.802370000000003</v>
      </c>
      <c r="J263" s="40">
        <v>65.28</v>
      </c>
      <c r="K263" s="47">
        <v>70.12</v>
      </c>
      <c r="L263" s="48">
        <v>45.449240000000003</v>
      </c>
      <c r="M263" s="40">
        <v>50.929200000000002</v>
      </c>
      <c r="N263" s="40">
        <v>53.521210000000004</v>
      </c>
      <c r="O263" s="40">
        <v>65.23</v>
      </c>
      <c r="P263" s="47">
        <v>71.14</v>
      </c>
      <c r="Q263" s="48">
        <v>37.54</v>
      </c>
      <c r="R263" s="40">
        <v>37.81</v>
      </c>
      <c r="S263" s="40">
        <v>37.79</v>
      </c>
      <c r="T263" s="40">
        <v>37.409999999999997</v>
      </c>
      <c r="U263" s="47">
        <v>37.770000000000003</v>
      </c>
      <c r="V263" s="48">
        <v>36.909999999999997</v>
      </c>
      <c r="W263" s="40">
        <v>37.119999999999997</v>
      </c>
      <c r="X263" s="40">
        <v>37.11</v>
      </c>
      <c r="Y263" s="40">
        <v>36.76</v>
      </c>
      <c r="Z263" s="47">
        <v>37.11</v>
      </c>
      <c r="AA263" s="48">
        <v>36.619999999999997</v>
      </c>
      <c r="AB263" s="40">
        <v>36.92</v>
      </c>
      <c r="AC263" s="40">
        <v>36.700000000000003</v>
      </c>
      <c r="AD263" s="40">
        <v>36.200000000000003</v>
      </c>
      <c r="AE263" s="69">
        <v>36.93</v>
      </c>
    </row>
    <row r="264" spans="1:31" x14ac:dyDescent="0.25">
      <c r="A264" s="45">
        <f t="shared" si="4"/>
        <v>52841</v>
      </c>
      <c r="B264" s="46">
        <v>38.967359999999999</v>
      </c>
      <c r="C264" s="40">
        <v>42.568379999999998</v>
      </c>
      <c r="D264" s="40">
        <v>44.971739999999997</v>
      </c>
      <c r="E264" s="40">
        <v>66.680000000000007</v>
      </c>
      <c r="F264" s="47">
        <v>68.92</v>
      </c>
      <c r="G264" s="48">
        <v>45.498950000000001</v>
      </c>
      <c r="H264" s="40">
        <v>51.479219999999998</v>
      </c>
      <c r="I264" s="40">
        <v>54.482779999999998</v>
      </c>
      <c r="J264" s="40">
        <v>66.78</v>
      </c>
      <c r="K264" s="47">
        <v>73.08</v>
      </c>
      <c r="L264" s="48">
        <v>44.363880000000002</v>
      </c>
      <c r="M264" s="40">
        <v>51.731540000000003</v>
      </c>
      <c r="N264" s="40">
        <v>54.917700000000004</v>
      </c>
      <c r="O264" s="40">
        <v>65.069999999999993</v>
      </c>
      <c r="P264" s="47">
        <v>73.77</v>
      </c>
      <c r="Q264" s="48">
        <v>37.82</v>
      </c>
      <c r="R264" s="40">
        <v>40.44</v>
      </c>
      <c r="S264" s="40">
        <v>41.67</v>
      </c>
      <c r="T264" s="40">
        <v>37.72</v>
      </c>
      <c r="U264" s="47">
        <v>40.06</v>
      </c>
      <c r="V264" s="48">
        <v>37.46</v>
      </c>
      <c r="W264" s="40">
        <v>39.590000000000003</v>
      </c>
      <c r="X264" s="40">
        <v>40.6</v>
      </c>
      <c r="Y264" s="40">
        <v>37.31</v>
      </c>
      <c r="Z264" s="47">
        <v>39.33</v>
      </c>
      <c r="AA264" s="48">
        <v>37.39</v>
      </c>
      <c r="AB264" s="40">
        <v>38.65</v>
      </c>
      <c r="AC264" s="40">
        <v>39.07</v>
      </c>
      <c r="AD264" s="40">
        <v>37.11</v>
      </c>
      <c r="AE264" s="69">
        <v>38.520000000000003</v>
      </c>
    </row>
    <row r="265" spans="1:31" x14ac:dyDescent="0.25">
      <c r="A265" s="45">
        <f t="shared" si="4"/>
        <v>52871</v>
      </c>
      <c r="B265" s="46">
        <v>38.100589999999997</v>
      </c>
      <c r="C265" s="40">
        <v>36.929259999999999</v>
      </c>
      <c r="D265" s="40">
        <v>36.927669999999999</v>
      </c>
      <c r="E265" s="40">
        <v>61.43</v>
      </c>
      <c r="F265" s="47">
        <v>59.27</v>
      </c>
      <c r="G265" s="48">
        <v>40.843029999999999</v>
      </c>
      <c r="H265" s="40">
        <v>41.001890000000003</v>
      </c>
      <c r="I265" s="40">
        <v>41.84319</v>
      </c>
      <c r="J265" s="40">
        <v>60.29</v>
      </c>
      <c r="K265" s="47">
        <v>60.02</v>
      </c>
      <c r="L265" s="48">
        <v>39.966050000000003</v>
      </c>
      <c r="M265" s="40">
        <v>40.428989999999999</v>
      </c>
      <c r="N265" s="40">
        <v>41.703989999999997</v>
      </c>
      <c r="O265" s="40">
        <v>59.87</v>
      </c>
      <c r="P265" s="47">
        <v>59.49</v>
      </c>
      <c r="Q265" s="48">
        <v>37.53</v>
      </c>
      <c r="R265" s="40">
        <v>36.090000000000003</v>
      </c>
      <c r="S265" s="40">
        <v>35.4</v>
      </c>
      <c r="T265" s="40">
        <v>37.54</v>
      </c>
      <c r="U265" s="47">
        <v>36.299999999999997</v>
      </c>
      <c r="V265" s="48">
        <v>37.44</v>
      </c>
      <c r="W265" s="40">
        <v>36.03</v>
      </c>
      <c r="X265" s="40">
        <v>35.32</v>
      </c>
      <c r="Y265" s="40">
        <v>37.44</v>
      </c>
      <c r="Z265" s="47">
        <v>36.22</v>
      </c>
      <c r="AA265" s="48">
        <v>36.99</v>
      </c>
      <c r="AB265" s="40">
        <v>35.299999999999997</v>
      </c>
      <c r="AC265" s="40">
        <v>34.53</v>
      </c>
      <c r="AD265" s="40">
        <v>37.11</v>
      </c>
      <c r="AE265" s="69">
        <v>35.520000000000003</v>
      </c>
    </row>
    <row r="266" spans="1:31" x14ac:dyDescent="0.25">
      <c r="A266" s="45">
        <f t="shared" si="4"/>
        <v>52902</v>
      </c>
      <c r="B266" s="46">
        <v>35.205019999999998</v>
      </c>
      <c r="C266" s="40">
        <v>35.153530000000003</v>
      </c>
      <c r="D266" s="40">
        <v>35.421639999999996</v>
      </c>
      <c r="E266" s="40">
        <v>61.14</v>
      </c>
      <c r="F266" s="47">
        <v>62.28</v>
      </c>
      <c r="G266" s="48">
        <v>45.270240000000001</v>
      </c>
      <c r="H266" s="40">
        <v>45.572420000000001</v>
      </c>
      <c r="I266" s="40">
        <v>45.935740000000003</v>
      </c>
      <c r="J266" s="40">
        <v>64.25</v>
      </c>
      <c r="K266" s="47">
        <v>64.89</v>
      </c>
      <c r="L266" s="48">
        <v>45.138280000000002</v>
      </c>
      <c r="M266" s="40">
        <v>46.873950000000001</v>
      </c>
      <c r="N266" s="40">
        <v>47.84216</v>
      </c>
      <c r="O266" s="40">
        <v>63.85</v>
      </c>
      <c r="P266" s="47">
        <v>66.59</v>
      </c>
      <c r="Q266" s="48">
        <v>39.82</v>
      </c>
      <c r="R266" s="40">
        <v>39.5</v>
      </c>
      <c r="S266" s="40">
        <v>39.32</v>
      </c>
      <c r="T266" s="40">
        <v>39.79</v>
      </c>
      <c r="U266" s="47">
        <v>39.549999999999997</v>
      </c>
      <c r="V266" s="48">
        <v>39.909999999999997</v>
      </c>
      <c r="W266" s="40">
        <v>39.07</v>
      </c>
      <c r="X266" s="40">
        <v>38.69</v>
      </c>
      <c r="Y266" s="40">
        <v>39.950000000000003</v>
      </c>
      <c r="Z266" s="47">
        <v>39.18</v>
      </c>
      <c r="AA266" s="48">
        <v>39.520000000000003</v>
      </c>
      <c r="AB266" s="40">
        <v>38.76</v>
      </c>
      <c r="AC266" s="40">
        <v>38.5</v>
      </c>
      <c r="AD266" s="40">
        <v>39.68</v>
      </c>
      <c r="AE266" s="69">
        <v>38.840000000000003</v>
      </c>
    </row>
    <row r="267" spans="1:31" ht="13.8" thickBot="1" x14ac:dyDescent="0.3">
      <c r="A267" s="52">
        <f t="shared" si="4"/>
        <v>52932</v>
      </c>
      <c r="B267" s="46">
        <v>46.378120000000003</v>
      </c>
      <c r="C267" s="40">
        <v>46.541229999999999</v>
      </c>
      <c r="D267" s="40">
        <v>46.752719999999997</v>
      </c>
      <c r="E267" s="40">
        <v>72.180000000000007</v>
      </c>
      <c r="F267" s="47">
        <v>71.67</v>
      </c>
      <c r="G267" s="48">
        <v>51.528449999999999</v>
      </c>
      <c r="H267" s="40">
        <v>49.288609999999998</v>
      </c>
      <c r="I267" s="40">
        <v>49.047849999999997</v>
      </c>
      <c r="J267" s="40">
        <v>72.27</v>
      </c>
      <c r="K267" s="47">
        <v>69.3</v>
      </c>
      <c r="L267" s="48">
        <v>51.463099999999997</v>
      </c>
      <c r="M267" s="40">
        <v>49.907139999999998</v>
      </c>
      <c r="N267" s="40">
        <v>50.095089999999999</v>
      </c>
      <c r="O267" s="40">
        <v>72.61</v>
      </c>
      <c r="P267" s="47">
        <v>69.599999999999994</v>
      </c>
      <c r="Q267" s="48">
        <v>43.39</v>
      </c>
      <c r="R267" s="40">
        <v>42.38</v>
      </c>
      <c r="S267" s="40">
        <v>41.9</v>
      </c>
      <c r="T267" s="40">
        <v>43.43</v>
      </c>
      <c r="U267" s="47">
        <v>42.51</v>
      </c>
      <c r="V267" s="48">
        <v>43.2</v>
      </c>
      <c r="W267" s="40">
        <v>41.47</v>
      </c>
      <c r="X267" s="40">
        <v>40.54</v>
      </c>
      <c r="Y267" s="40">
        <v>43.11</v>
      </c>
      <c r="Z267" s="47">
        <v>41.72</v>
      </c>
      <c r="AA267" s="48">
        <v>43.46</v>
      </c>
      <c r="AB267" s="40">
        <v>40.99</v>
      </c>
      <c r="AC267" s="40">
        <v>39.96</v>
      </c>
      <c r="AD267" s="40">
        <v>43.65</v>
      </c>
      <c r="AE267" s="69">
        <v>41.34</v>
      </c>
    </row>
    <row r="268" spans="1:31" x14ac:dyDescent="0.25">
      <c r="A268" s="49">
        <f t="shared" si="4"/>
        <v>52963</v>
      </c>
      <c r="B268" s="31">
        <v>53.414630000000002</v>
      </c>
      <c r="C268" s="32">
        <v>53.652659999999997</v>
      </c>
      <c r="D268" s="32">
        <v>53.20964</v>
      </c>
      <c r="E268" s="32">
        <v>74.39</v>
      </c>
      <c r="F268" s="50">
        <v>76.12</v>
      </c>
      <c r="G268" s="51">
        <v>49.818480000000001</v>
      </c>
      <c r="H268" s="32">
        <v>53.10989</v>
      </c>
      <c r="I268" s="32">
        <v>54.137479999999996</v>
      </c>
      <c r="J268" s="32">
        <v>69.77</v>
      </c>
      <c r="K268" s="50">
        <v>74.88</v>
      </c>
      <c r="L268" s="51">
        <v>49.267479999999999</v>
      </c>
      <c r="M268" s="32">
        <v>53.580539999999999</v>
      </c>
      <c r="N268" s="32">
        <v>55.17689</v>
      </c>
      <c r="O268" s="32">
        <v>69.11</v>
      </c>
      <c r="P268" s="50">
        <v>74.959999999999994</v>
      </c>
      <c r="Q268" s="51">
        <v>42.44</v>
      </c>
      <c r="R268" s="32">
        <v>41.63</v>
      </c>
      <c r="S268" s="32">
        <v>41.03</v>
      </c>
      <c r="T268" s="32">
        <v>42.2</v>
      </c>
      <c r="U268" s="50">
        <v>41.77</v>
      </c>
      <c r="V268" s="51">
        <v>42.41</v>
      </c>
      <c r="W268" s="32">
        <v>40.92</v>
      </c>
      <c r="X268" s="32">
        <v>39.99</v>
      </c>
      <c r="Y268" s="32">
        <v>42.17</v>
      </c>
      <c r="Z268" s="50">
        <v>41.17</v>
      </c>
      <c r="AA268" s="51">
        <v>41.99</v>
      </c>
      <c r="AB268" s="32">
        <v>41.17</v>
      </c>
      <c r="AC268" s="32">
        <v>40.380000000000003</v>
      </c>
      <c r="AD268" s="32">
        <v>41.57</v>
      </c>
      <c r="AE268" s="38">
        <v>41.3</v>
      </c>
    </row>
    <row r="269" spans="1:31" x14ac:dyDescent="0.25">
      <c r="A269" s="49">
        <f t="shared" si="4"/>
        <v>52994</v>
      </c>
      <c r="B269" s="31">
        <v>44.93018</v>
      </c>
      <c r="C269" s="32">
        <v>44.13852</v>
      </c>
      <c r="D269" s="32">
        <v>43.928719999999998</v>
      </c>
      <c r="E269" s="32">
        <v>67.95</v>
      </c>
      <c r="F269" s="50">
        <v>67.489999999999995</v>
      </c>
      <c r="G269" s="51">
        <v>48.859050000000003</v>
      </c>
      <c r="H269" s="32">
        <v>48.38879</v>
      </c>
      <c r="I269" s="32">
        <v>48.297130000000003</v>
      </c>
      <c r="J269" s="32">
        <v>70.069999999999993</v>
      </c>
      <c r="K269" s="50">
        <v>68.760000000000005</v>
      </c>
      <c r="L269" s="51">
        <v>48.649389999999997</v>
      </c>
      <c r="M269" s="32">
        <v>48.6145</v>
      </c>
      <c r="N269" s="32">
        <v>48.701529999999998</v>
      </c>
      <c r="O269" s="32">
        <v>69.349999999999994</v>
      </c>
      <c r="P269" s="50">
        <v>68.790000000000006</v>
      </c>
      <c r="Q269" s="51">
        <v>41.24</v>
      </c>
      <c r="R269" s="32">
        <v>40.159999999999997</v>
      </c>
      <c r="S269" s="32">
        <v>39.51</v>
      </c>
      <c r="T269" s="32">
        <v>41.21</v>
      </c>
      <c r="U269" s="50">
        <v>40.270000000000003</v>
      </c>
      <c r="V269" s="51">
        <v>41.28</v>
      </c>
      <c r="W269" s="32">
        <v>39.31</v>
      </c>
      <c r="X269" s="32">
        <v>38.19</v>
      </c>
      <c r="Y269" s="32">
        <v>41.22</v>
      </c>
      <c r="Z269" s="50">
        <v>39.549999999999997</v>
      </c>
      <c r="AA269" s="51">
        <v>40.68</v>
      </c>
      <c r="AB269" s="32">
        <v>38.9</v>
      </c>
      <c r="AC269" s="32">
        <v>37.85</v>
      </c>
      <c r="AD269" s="32">
        <v>40.78</v>
      </c>
      <c r="AE269" s="38">
        <v>39.01</v>
      </c>
    </row>
    <row r="270" spans="1:31" x14ac:dyDescent="0.25">
      <c r="A270" s="49">
        <f t="shared" si="4"/>
        <v>53022</v>
      </c>
      <c r="B270" s="31">
        <v>34.26</v>
      </c>
      <c r="C270" s="32">
        <v>33.689680000000003</v>
      </c>
      <c r="D270" s="32">
        <v>34.064480000000003</v>
      </c>
      <c r="E270" s="32">
        <v>60.31</v>
      </c>
      <c r="F270" s="50">
        <v>60.11</v>
      </c>
      <c r="G270" s="51">
        <v>43.737349999999999</v>
      </c>
      <c r="H270" s="32">
        <v>43.780920000000002</v>
      </c>
      <c r="I270" s="32">
        <v>43.373399999999997</v>
      </c>
      <c r="J270" s="32">
        <v>60.85</v>
      </c>
      <c r="K270" s="50">
        <v>63.25</v>
      </c>
      <c r="L270" s="51">
        <v>43.161990000000003</v>
      </c>
      <c r="M270" s="32">
        <v>43.791220000000003</v>
      </c>
      <c r="N270" s="32">
        <v>43.539720000000003</v>
      </c>
      <c r="O270" s="32">
        <v>59.67</v>
      </c>
      <c r="P270" s="50">
        <v>63.03</v>
      </c>
      <c r="Q270" s="51">
        <v>41.22</v>
      </c>
      <c r="R270" s="32">
        <v>39.61</v>
      </c>
      <c r="S270" s="32">
        <v>38.68</v>
      </c>
      <c r="T270" s="32">
        <v>41.09</v>
      </c>
      <c r="U270" s="50">
        <v>39.869999999999997</v>
      </c>
      <c r="V270" s="51">
        <v>41.42</v>
      </c>
      <c r="W270" s="32">
        <v>39.47</v>
      </c>
      <c r="X270" s="32">
        <v>38.380000000000003</v>
      </c>
      <c r="Y270" s="32">
        <v>41.3</v>
      </c>
      <c r="Z270" s="50">
        <v>39.770000000000003</v>
      </c>
      <c r="AA270" s="51">
        <v>40.68</v>
      </c>
      <c r="AB270" s="32">
        <v>39.07</v>
      </c>
      <c r="AC270" s="32">
        <v>37.97</v>
      </c>
      <c r="AD270" s="32">
        <v>40.36</v>
      </c>
      <c r="AE270" s="38">
        <v>39.369999999999997</v>
      </c>
    </row>
    <row r="271" spans="1:31" x14ac:dyDescent="0.25">
      <c r="A271" s="49">
        <f t="shared" si="4"/>
        <v>53053</v>
      </c>
      <c r="B271" s="31">
        <v>37.617739999999998</v>
      </c>
      <c r="C271" s="32">
        <v>36.562269999999998</v>
      </c>
      <c r="D271" s="32">
        <v>36.417050000000003</v>
      </c>
      <c r="E271" s="32">
        <v>61.1</v>
      </c>
      <c r="F271" s="50">
        <v>59.1</v>
      </c>
      <c r="G271" s="51">
        <v>41.57273</v>
      </c>
      <c r="H271" s="32">
        <v>40.993270000000003</v>
      </c>
      <c r="I271" s="32">
        <v>40.892809999999997</v>
      </c>
      <c r="J271" s="32">
        <v>61.54</v>
      </c>
      <c r="K271" s="50">
        <v>60.02</v>
      </c>
      <c r="L271" s="51">
        <v>41.027610000000003</v>
      </c>
      <c r="M271" s="32">
        <v>40.789200000000001</v>
      </c>
      <c r="N271" s="32">
        <v>40.916089999999997</v>
      </c>
      <c r="O271" s="32">
        <v>61.08</v>
      </c>
      <c r="P271" s="50">
        <v>59.88</v>
      </c>
      <c r="Q271" s="51">
        <v>38.299999999999997</v>
      </c>
      <c r="R271" s="32">
        <v>37.32</v>
      </c>
      <c r="S271" s="32">
        <v>36.93</v>
      </c>
      <c r="T271" s="32">
        <v>38.479999999999997</v>
      </c>
      <c r="U271" s="50">
        <v>37.409999999999997</v>
      </c>
      <c r="V271" s="51">
        <v>38.369999999999997</v>
      </c>
      <c r="W271" s="32">
        <v>37.29</v>
      </c>
      <c r="X271" s="32">
        <v>36.840000000000003</v>
      </c>
      <c r="Y271" s="32">
        <v>38.58</v>
      </c>
      <c r="Z271" s="50">
        <v>37.369999999999997</v>
      </c>
      <c r="AA271" s="51">
        <v>37.65</v>
      </c>
      <c r="AB271" s="32">
        <v>36.270000000000003</v>
      </c>
      <c r="AC271" s="32">
        <v>35.799999999999997</v>
      </c>
      <c r="AD271" s="32">
        <v>38.01</v>
      </c>
      <c r="AE271" s="38">
        <v>36.4</v>
      </c>
    </row>
    <row r="272" spans="1:31" x14ac:dyDescent="0.25">
      <c r="A272" s="49">
        <f t="shared" si="4"/>
        <v>53083</v>
      </c>
      <c r="B272" s="31">
        <v>37.538449999999997</v>
      </c>
      <c r="C272" s="32">
        <v>39.35324</v>
      </c>
      <c r="D272" s="32">
        <v>40.693910000000002</v>
      </c>
      <c r="E272" s="32">
        <v>63.36</v>
      </c>
      <c r="F272" s="50">
        <v>63.62</v>
      </c>
      <c r="G272" s="51">
        <v>44.130969999999998</v>
      </c>
      <c r="H272" s="32">
        <v>46.002220000000001</v>
      </c>
      <c r="I272" s="32">
        <v>47.328879999999998</v>
      </c>
      <c r="J272" s="32">
        <v>65.25</v>
      </c>
      <c r="K272" s="50">
        <v>68.19</v>
      </c>
      <c r="L272" s="51">
        <v>42.714599999999997</v>
      </c>
      <c r="M272" s="32">
        <v>45.233440000000002</v>
      </c>
      <c r="N272" s="32">
        <v>47.278379999999999</v>
      </c>
      <c r="O272" s="32">
        <v>63.97</v>
      </c>
      <c r="P272" s="50">
        <v>67.22</v>
      </c>
      <c r="Q272" s="51">
        <v>38.99</v>
      </c>
      <c r="R272" s="32">
        <v>39.74</v>
      </c>
      <c r="S272" s="32">
        <v>40.090000000000003</v>
      </c>
      <c r="T272" s="32">
        <v>38.92</v>
      </c>
      <c r="U272" s="50">
        <v>39.65</v>
      </c>
      <c r="V272" s="51">
        <v>38.9</v>
      </c>
      <c r="W272" s="32">
        <v>39.4</v>
      </c>
      <c r="X272" s="32">
        <v>39.69</v>
      </c>
      <c r="Y272" s="32">
        <v>38.85</v>
      </c>
      <c r="Z272" s="50">
        <v>39.369999999999997</v>
      </c>
      <c r="AA272" s="51">
        <v>38.549999999999997</v>
      </c>
      <c r="AB272" s="32">
        <v>38.86</v>
      </c>
      <c r="AC272" s="32">
        <v>39.1</v>
      </c>
      <c r="AD272" s="32">
        <v>38.46</v>
      </c>
      <c r="AE272" s="38">
        <v>38.909999999999997</v>
      </c>
    </row>
    <row r="273" spans="1:31" x14ac:dyDescent="0.25">
      <c r="A273" s="49">
        <f t="shared" si="4"/>
        <v>53114</v>
      </c>
      <c r="B273" s="31">
        <v>39.028799999999997</v>
      </c>
      <c r="C273" s="32">
        <v>39.268889999999999</v>
      </c>
      <c r="D273" s="32">
        <v>40.273409999999998</v>
      </c>
      <c r="E273" s="32">
        <v>65.64</v>
      </c>
      <c r="F273" s="50">
        <v>61.85</v>
      </c>
      <c r="G273" s="51">
        <v>45.551139999999997</v>
      </c>
      <c r="H273" s="32">
        <v>45.327930000000002</v>
      </c>
      <c r="I273" s="32">
        <v>46.801600000000001</v>
      </c>
      <c r="J273" s="32">
        <v>69.540000000000006</v>
      </c>
      <c r="K273" s="50">
        <v>64.73</v>
      </c>
      <c r="L273" s="51">
        <v>45.081150000000001</v>
      </c>
      <c r="M273" s="32">
        <v>45.01191</v>
      </c>
      <c r="N273" s="32">
        <v>46.764809999999997</v>
      </c>
      <c r="O273" s="32">
        <v>69.33</v>
      </c>
      <c r="P273" s="50">
        <v>65.040000000000006</v>
      </c>
      <c r="Q273" s="51">
        <v>38.479999999999997</v>
      </c>
      <c r="R273" s="32">
        <v>38.299999999999997</v>
      </c>
      <c r="S273" s="32">
        <v>38.32</v>
      </c>
      <c r="T273" s="32">
        <v>38.54</v>
      </c>
      <c r="U273" s="50">
        <v>38.35</v>
      </c>
      <c r="V273" s="51">
        <v>38.04</v>
      </c>
      <c r="W273" s="32">
        <v>38.049999999999997</v>
      </c>
      <c r="X273" s="32">
        <v>38.049999999999997</v>
      </c>
      <c r="Y273" s="32">
        <v>38.020000000000003</v>
      </c>
      <c r="Z273" s="50">
        <v>38.06</v>
      </c>
      <c r="AA273" s="51">
        <v>37.56</v>
      </c>
      <c r="AB273" s="32">
        <v>37.020000000000003</v>
      </c>
      <c r="AC273" s="32">
        <v>37.04</v>
      </c>
      <c r="AD273" s="32">
        <v>37.82</v>
      </c>
      <c r="AE273" s="38">
        <v>37.1</v>
      </c>
    </row>
    <row r="274" spans="1:31" x14ac:dyDescent="0.25">
      <c r="A274" s="49">
        <f t="shared" si="4"/>
        <v>53144</v>
      </c>
      <c r="B274" s="31">
        <v>42.386490000000002</v>
      </c>
      <c r="C274" s="32">
        <v>45.07405</v>
      </c>
      <c r="D274" s="32">
        <v>47.526009999999999</v>
      </c>
      <c r="E274" s="32">
        <v>72.73</v>
      </c>
      <c r="F274" s="50">
        <v>70.61</v>
      </c>
      <c r="G274" s="51">
        <v>50.920949999999998</v>
      </c>
      <c r="H274" s="32">
        <v>55.198520000000002</v>
      </c>
      <c r="I274" s="32">
        <v>58.364319999999999</v>
      </c>
      <c r="J274" s="32">
        <v>77.540000000000006</v>
      </c>
      <c r="K274" s="50">
        <v>78.8</v>
      </c>
      <c r="L274" s="51">
        <v>50.884689999999999</v>
      </c>
      <c r="M274" s="32">
        <v>55.413809999999998</v>
      </c>
      <c r="N274" s="32">
        <v>58.754390000000001</v>
      </c>
      <c r="O274" s="32">
        <v>77.75</v>
      </c>
      <c r="P274" s="50">
        <v>79.33</v>
      </c>
      <c r="Q274" s="51">
        <v>38.79</v>
      </c>
      <c r="R274" s="32">
        <v>38.92</v>
      </c>
      <c r="S274" s="32">
        <v>39.08</v>
      </c>
      <c r="T274" s="32">
        <v>38.89</v>
      </c>
      <c r="U274" s="50">
        <v>38.909999999999997</v>
      </c>
      <c r="V274" s="51">
        <v>38.22</v>
      </c>
      <c r="W274" s="32">
        <v>38.299999999999997</v>
      </c>
      <c r="X274" s="32">
        <v>38.409999999999997</v>
      </c>
      <c r="Y274" s="32">
        <v>38.35</v>
      </c>
      <c r="Z274" s="50">
        <v>38.26</v>
      </c>
      <c r="AA274" s="51">
        <v>37.799999999999997</v>
      </c>
      <c r="AB274" s="32">
        <v>37.74</v>
      </c>
      <c r="AC274" s="32">
        <v>37.79</v>
      </c>
      <c r="AD274" s="32">
        <v>37.93</v>
      </c>
      <c r="AE274" s="38">
        <v>37.729999999999997</v>
      </c>
    </row>
    <row r="275" spans="1:31" x14ac:dyDescent="0.25">
      <c r="A275" s="49">
        <f t="shared" si="4"/>
        <v>53175</v>
      </c>
      <c r="B275" s="31">
        <v>40.468879999999999</v>
      </c>
      <c r="C275" s="32">
        <v>44.21893</v>
      </c>
      <c r="D275" s="32">
        <v>46.670020000000001</v>
      </c>
      <c r="E275" s="32">
        <v>64.63</v>
      </c>
      <c r="F275" s="50">
        <v>68.7</v>
      </c>
      <c r="G275" s="51">
        <v>46.375070000000001</v>
      </c>
      <c r="H275" s="32">
        <v>51.390929999999997</v>
      </c>
      <c r="I275" s="32">
        <v>53.722769999999997</v>
      </c>
      <c r="J275" s="32">
        <v>66.400000000000006</v>
      </c>
      <c r="K275" s="50">
        <v>73.77</v>
      </c>
      <c r="L275" s="51">
        <v>46.192039999999999</v>
      </c>
      <c r="M275" s="32">
        <v>51.725879999999997</v>
      </c>
      <c r="N275" s="32">
        <v>54.265470000000001</v>
      </c>
      <c r="O275" s="32">
        <v>66.03</v>
      </c>
      <c r="P275" s="50">
        <v>74.349999999999994</v>
      </c>
      <c r="Q275" s="51">
        <v>38.03</v>
      </c>
      <c r="R275" s="32">
        <v>38.130000000000003</v>
      </c>
      <c r="S275" s="32">
        <v>38.159999999999997</v>
      </c>
      <c r="T275" s="32">
        <v>37.909999999999997</v>
      </c>
      <c r="U275" s="50">
        <v>38.19</v>
      </c>
      <c r="V275" s="51">
        <v>37.590000000000003</v>
      </c>
      <c r="W275" s="32">
        <v>37.46</v>
      </c>
      <c r="X275" s="32">
        <v>37.369999999999997</v>
      </c>
      <c r="Y275" s="32">
        <v>37.51</v>
      </c>
      <c r="Z275" s="50">
        <v>37.520000000000003</v>
      </c>
      <c r="AA275" s="51">
        <v>37.42</v>
      </c>
      <c r="AB275" s="32">
        <v>37.299999999999997</v>
      </c>
      <c r="AC275" s="32">
        <v>37.049999999999997</v>
      </c>
      <c r="AD275" s="32">
        <v>37.06</v>
      </c>
      <c r="AE275" s="38">
        <v>37.450000000000003</v>
      </c>
    </row>
    <row r="276" spans="1:31" x14ac:dyDescent="0.25">
      <c r="A276" s="49">
        <f t="shared" si="4"/>
        <v>53206</v>
      </c>
      <c r="B276" s="31">
        <v>39.250889999999998</v>
      </c>
      <c r="C276" s="32">
        <v>41.881210000000003</v>
      </c>
      <c r="D276" s="32">
        <v>43.895389999999999</v>
      </c>
      <c r="E276" s="32">
        <v>65.33</v>
      </c>
      <c r="F276" s="50">
        <v>66.709999999999994</v>
      </c>
      <c r="G276" s="51">
        <v>45.719380000000001</v>
      </c>
      <c r="H276" s="32">
        <v>48.983730000000001</v>
      </c>
      <c r="I276" s="32">
        <v>51.189300000000003</v>
      </c>
      <c r="J276" s="32">
        <v>68.81</v>
      </c>
      <c r="K276" s="50">
        <v>72.22</v>
      </c>
      <c r="L276" s="51">
        <v>44.305039999999998</v>
      </c>
      <c r="M276" s="32">
        <v>49.09169</v>
      </c>
      <c r="N276" s="32">
        <v>51.619459999999997</v>
      </c>
      <c r="O276" s="32">
        <v>64.94</v>
      </c>
      <c r="P276" s="50">
        <v>73.099999999999994</v>
      </c>
      <c r="Q276" s="51">
        <v>38.340000000000003</v>
      </c>
      <c r="R276" s="32">
        <v>40.76</v>
      </c>
      <c r="S276" s="32">
        <v>41.96</v>
      </c>
      <c r="T276" s="32">
        <v>38.31</v>
      </c>
      <c r="U276" s="50">
        <v>40.450000000000003</v>
      </c>
      <c r="V276" s="51">
        <v>38.22</v>
      </c>
      <c r="W276" s="32">
        <v>40.54</v>
      </c>
      <c r="X276" s="32">
        <v>41.7</v>
      </c>
      <c r="Y276" s="32">
        <v>38.15</v>
      </c>
      <c r="Z276" s="50">
        <v>40.26</v>
      </c>
      <c r="AA276" s="51">
        <v>38.06</v>
      </c>
      <c r="AB276" s="32">
        <v>39.99</v>
      </c>
      <c r="AC276" s="32">
        <v>41.07</v>
      </c>
      <c r="AD276" s="32">
        <v>38.01</v>
      </c>
      <c r="AE276" s="38">
        <v>39.82</v>
      </c>
    </row>
    <row r="277" spans="1:31" x14ac:dyDescent="0.25">
      <c r="A277" s="49">
        <f t="shared" si="4"/>
        <v>53236</v>
      </c>
      <c r="B277" s="31">
        <v>38.600729999999999</v>
      </c>
      <c r="C277" s="32">
        <v>37.65399</v>
      </c>
      <c r="D277" s="32">
        <v>37.582940000000001</v>
      </c>
      <c r="E277" s="32">
        <v>61.23</v>
      </c>
      <c r="F277" s="50">
        <v>60.38</v>
      </c>
      <c r="G277" s="51">
        <v>41.66872</v>
      </c>
      <c r="H277" s="32">
        <v>42.15175</v>
      </c>
      <c r="I277" s="32">
        <v>42.778480000000002</v>
      </c>
      <c r="J277" s="32">
        <v>62.28</v>
      </c>
      <c r="K277" s="50">
        <v>61.57</v>
      </c>
      <c r="L277" s="51">
        <v>40.824069999999999</v>
      </c>
      <c r="M277" s="32">
        <v>42.208930000000002</v>
      </c>
      <c r="N277" s="32">
        <v>42.967329999999997</v>
      </c>
      <c r="O277" s="32">
        <v>61.54</v>
      </c>
      <c r="P277" s="50">
        <v>61.19</v>
      </c>
      <c r="Q277" s="51">
        <v>38.01</v>
      </c>
      <c r="R277" s="32">
        <v>35.29</v>
      </c>
      <c r="S277" s="32">
        <v>34.119999999999997</v>
      </c>
      <c r="T277" s="32">
        <v>38.14</v>
      </c>
      <c r="U277" s="50">
        <v>35.74</v>
      </c>
      <c r="V277" s="51">
        <v>37.97</v>
      </c>
      <c r="W277" s="32">
        <v>35.17</v>
      </c>
      <c r="X277" s="32">
        <v>33.92</v>
      </c>
      <c r="Y277" s="32">
        <v>38.1</v>
      </c>
      <c r="Z277" s="50">
        <v>35.61</v>
      </c>
      <c r="AA277" s="51">
        <v>37.619999999999997</v>
      </c>
      <c r="AB277" s="32">
        <v>34.35</v>
      </c>
      <c r="AC277" s="32">
        <v>33.21</v>
      </c>
      <c r="AD277" s="32">
        <v>38</v>
      </c>
      <c r="AE277" s="38">
        <v>34.92</v>
      </c>
    </row>
    <row r="278" spans="1:31" x14ac:dyDescent="0.25">
      <c r="A278" s="49">
        <f t="shared" si="4"/>
        <v>53267</v>
      </c>
      <c r="B278" s="31">
        <v>36.311540000000001</v>
      </c>
      <c r="C278" s="32">
        <v>35.879559999999998</v>
      </c>
      <c r="D278" s="32">
        <v>36.15117</v>
      </c>
      <c r="E278" s="32">
        <v>61.33</v>
      </c>
      <c r="F278" s="50">
        <v>61.76</v>
      </c>
      <c r="G278" s="51">
        <v>45.994639999999997</v>
      </c>
      <c r="H278" s="32">
        <v>45.979480000000002</v>
      </c>
      <c r="I278" s="32">
        <v>45.898139999999998</v>
      </c>
      <c r="J278" s="32">
        <v>65.680000000000007</v>
      </c>
      <c r="K278" s="50">
        <v>66.98</v>
      </c>
      <c r="L278" s="51">
        <v>45.917389999999997</v>
      </c>
      <c r="M278" s="32">
        <v>46.733359999999998</v>
      </c>
      <c r="N278" s="32">
        <v>47.108020000000003</v>
      </c>
      <c r="O278" s="32">
        <v>65.28</v>
      </c>
      <c r="P278" s="50">
        <v>68.02</v>
      </c>
      <c r="Q278" s="51">
        <v>40.51</v>
      </c>
      <c r="R278" s="32">
        <v>39.96</v>
      </c>
      <c r="S278" s="32">
        <v>39.61</v>
      </c>
      <c r="T278" s="32">
        <v>40.450000000000003</v>
      </c>
      <c r="U278" s="50">
        <v>40.03</v>
      </c>
      <c r="V278" s="51">
        <v>40.630000000000003</v>
      </c>
      <c r="W278" s="32">
        <v>39.68</v>
      </c>
      <c r="X278" s="32">
        <v>39.119999999999997</v>
      </c>
      <c r="Y278" s="32">
        <v>40.549999999999997</v>
      </c>
      <c r="Z278" s="50">
        <v>39.82</v>
      </c>
      <c r="AA278" s="51">
        <v>40.25</v>
      </c>
      <c r="AB278" s="32">
        <v>39.409999999999997</v>
      </c>
      <c r="AC278" s="32">
        <v>38.81</v>
      </c>
      <c r="AD278" s="32">
        <v>40.15</v>
      </c>
      <c r="AE278" s="38">
        <v>39.5</v>
      </c>
    </row>
    <row r="279" spans="1:31" x14ac:dyDescent="0.25">
      <c r="A279" s="49">
        <f t="shared" si="4"/>
        <v>53297</v>
      </c>
      <c r="B279" s="31">
        <v>46.166499999999999</v>
      </c>
      <c r="C279" s="32">
        <v>46.171129999999998</v>
      </c>
      <c r="D279" s="32">
        <v>46.406089999999999</v>
      </c>
      <c r="E279" s="32">
        <v>71.150000000000006</v>
      </c>
      <c r="F279" s="50">
        <v>72.06</v>
      </c>
      <c r="G279" s="51">
        <v>52.136670000000002</v>
      </c>
      <c r="H279" s="32">
        <v>52.386519999999997</v>
      </c>
      <c r="I279" s="32">
        <v>52.224510000000002</v>
      </c>
      <c r="J279" s="32">
        <v>73.28</v>
      </c>
      <c r="K279" s="50">
        <v>74.84</v>
      </c>
      <c r="L279" s="51">
        <v>52.079219999999999</v>
      </c>
      <c r="M279" s="32">
        <v>53.24295</v>
      </c>
      <c r="N279" s="32">
        <v>53.513159999999999</v>
      </c>
      <c r="O279" s="32">
        <v>73.09</v>
      </c>
      <c r="P279" s="50">
        <v>75.42</v>
      </c>
      <c r="Q279" s="51">
        <v>44.05</v>
      </c>
      <c r="R279" s="32">
        <v>42.91</v>
      </c>
      <c r="S279" s="32">
        <v>42.27</v>
      </c>
      <c r="T279" s="32">
        <v>44.01</v>
      </c>
      <c r="U279" s="50">
        <v>43.03</v>
      </c>
      <c r="V279" s="51">
        <v>44.12</v>
      </c>
      <c r="W279" s="32">
        <v>42.57</v>
      </c>
      <c r="X279" s="32">
        <v>41.68</v>
      </c>
      <c r="Y279" s="32">
        <v>44.03</v>
      </c>
      <c r="Z279" s="50">
        <v>42.74</v>
      </c>
      <c r="AA279" s="51">
        <v>43.69</v>
      </c>
      <c r="AB279" s="32">
        <v>42.13</v>
      </c>
      <c r="AC279" s="32">
        <v>41.17</v>
      </c>
      <c r="AD279" s="32">
        <v>43.69</v>
      </c>
      <c r="AE279" s="38">
        <v>42.22</v>
      </c>
    </row>
    <row r="280" spans="1:31" x14ac:dyDescent="0.25">
      <c r="A280" s="45">
        <f t="shared" si="4"/>
        <v>53328</v>
      </c>
      <c r="B280" s="46">
        <v>59.498669999999997</v>
      </c>
      <c r="C280" s="40">
        <v>61.76679</v>
      </c>
      <c r="D280" s="40">
        <v>61.329749999999997</v>
      </c>
      <c r="E280" s="40">
        <v>80.540000000000006</v>
      </c>
      <c r="F280" s="47">
        <v>84.66</v>
      </c>
      <c r="G280" s="48">
        <v>55.70702</v>
      </c>
      <c r="H280" s="40">
        <v>58.778829999999999</v>
      </c>
      <c r="I280" s="40">
        <v>59.749139999999997</v>
      </c>
      <c r="J280" s="40">
        <v>76.38</v>
      </c>
      <c r="K280" s="47">
        <v>80.97</v>
      </c>
      <c r="L280" s="48">
        <v>55.657670000000003</v>
      </c>
      <c r="M280" s="40">
        <v>60.007770000000001</v>
      </c>
      <c r="N280" s="40">
        <v>61.564570000000003</v>
      </c>
      <c r="O280" s="40">
        <v>75.81</v>
      </c>
      <c r="P280" s="47">
        <v>81.38</v>
      </c>
      <c r="Q280" s="48">
        <v>45.65</v>
      </c>
      <c r="R280" s="40">
        <v>45.25</v>
      </c>
      <c r="S280" s="40">
        <v>44.88</v>
      </c>
      <c r="T280" s="40">
        <v>45.47</v>
      </c>
      <c r="U280" s="47">
        <v>45.34</v>
      </c>
      <c r="V280" s="48">
        <v>45.57</v>
      </c>
      <c r="W280" s="40">
        <v>44.76</v>
      </c>
      <c r="X280" s="40">
        <v>44.02</v>
      </c>
      <c r="Y280" s="40">
        <v>45.24</v>
      </c>
      <c r="Z280" s="47">
        <v>44.92</v>
      </c>
      <c r="AA280" s="48">
        <v>45.63</v>
      </c>
      <c r="AB280" s="40">
        <v>45.13</v>
      </c>
      <c r="AC280" s="40">
        <v>44.54</v>
      </c>
      <c r="AD280" s="40">
        <v>45.18</v>
      </c>
      <c r="AE280" s="69">
        <v>45.31</v>
      </c>
    </row>
    <row r="281" spans="1:31" x14ac:dyDescent="0.25">
      <c r="A281" s="45">
        <f t="shared" si="4"/>
        <v>53359</v>
      </c>
      <c r="B281" s="46">
        <v>50.175960000000003</v>
      </c>
      <c r="C281" s="40">
        <v>49.60951</v>
      </c>
      <c r="D281" s="40">
        <v>49.535440000000001</v>
      </c>
      <c r="E281" s="40">
        <v>74.5</v>
      </c>
      <c r="F281" s="47">
        <v>72.599999999999994</v>
      </c>
      <c r="G281" s="48">
        <v>53.738109999999999</v>
      </c>
      <c r="H281" s="40">
        <v>50.521439999999998</v>
      </c>
      <c r="I281" s="40">
        <v>50.242890000000003</v>
      </c>
      <c r="J281" s="40">
        <v>75.27</v>
      </c>
      <c r="K281" s="47">
        <v>71.77</v>
      </c>
      <c r="L281" s="48">
        <v>53.694119999999998</v>
      </c>
      <c r="M281" s="40">
        <v>50.889539999999997</v>
      </c>
      <c r="N281" s="40">
        <v>51.012219999999999</v>
      </c>
      <c r="O281" s="40">
        <v>75.209999999999994</v>
      </c>
      <c r="P281" s="47">
        <v>71.44</v>
      </c>
      <c r="Q281" s="48">
        <v>44.59</v>
      </c>
      <c r="R281" s="40">
        <v>43.16</v>
      </c>
      <c r="S281" s="40">
        <v>42.36</v>
      </c>
      <c r="T281" s="40">
        <v>44.56</v>
      </c>
      <c r="U281" s="47">
        <v>43.33</v>
      </c>
      <c r="V281" s="48">
        <v>44.6</v>
      </c>
      <c r="W281" s="40">
        <v>42.68</v>
      </c>
      <c r="X281" s="40">
        <v>41.56</v>
      </c>
      <c r="Y281" s="40">
        <v>44.51</v>
      </c>
      <c r="Z281" s="47">
        <v>42.92</v>
      </c>
      <c r="AA281" s="48">
        <v>44.36</v>
      </c>
      <c r="AB281" s="40">
        <v>41.92</v>
      </c>
      <c r="AC281" s="40">
        <v>40.700000000000003</v>
      </c>
      <c r="AD281" s="40">
        <v>44.47</v>
      </c>
      <c r="AE281" s="69">
        <v>42.21</v>
      </c>
    </row>
    <row r="282" spans="1:31" x14ac:dyDescent="0.25">
      <c r="A282" s="45">
        <f t="shared" si="4"/>
        <v>53387</v>
      </c>
      <c r="B282" s="46">
        <v>38.203339999999997</v>
      </c>
      <c r="C282" s="40">
        <v>36.713979999999999</v>
      </c>
      <c r="D282" s="40">
        <v>36.857199999999999</v>
      </c>
      <c r="E282" s="40">
        <v>65.959999999999994</v>
      </c>
      <c r="F282" s="47">
        <v>64.42</v>
      </c>
      <c r="G282" s="48">
        <v>47.129089999999998</v>
      </c>
      <c r="H282" s="40">
        <v>44.126510000000003</v>
      </c>
      <c r="I282" s="40">
        <v>43.143810000000002</v>
      </c>
      <c r="J282" s="40">
        <v>66.209999999999994</v>
      </c>
      <c r="K282" s="47">
        <v>64.39</v>
      </c>
      <c r="L282" s="48">
        <v>46.718539999999997</v>
      </c>
      <c r="M282" s="40">
        <v>44.02178</v>
      </c>
      <c r="N282" s="40">
        <v>43.271320000000003</v>
      </c>
      <c r="O282" s="40">
        <v>65.599999999999994</v>
      </c>
      <c r="P282" s="47">
        <v>64.209999999999994</v>
      </c>
      <c r="Q282" s="48">
        <v>44.06</v>
      </c>
      <c r="R282" s="40">
        <v>42.83</v>
      </c>
      <c r="S282" s="40">
        <v>42.17</v>
      </c>
      <c r="T282" s="40">
        <v>43.97</v>
      </c>
      <c r="U282" s="47">
        <v>43.03</v>
      </c>
      <c r="V282" s="48">
        <v>43.95</v>
      </c>
      <c r="W282" s="40">
        <v>42.36</v>
      </c>
      <c r="X282" s="40">
        <v>41.48</v>
      </c>
      <c r="Y282" s="40">
        <v>43.88</v>
      </c>
      <c r="Z282" s="47">
        <v>42.56</v>
      </c>
      <c r="AA282" s="48">
        <v>43.76</v>
      </c>
      <c r="AB282" s="40">
        <v>42.24</v>
      </c>
      <c r="AC282" s="40">
        <v>41.45</v>
      </c>
      <c r="AD282" s="40">
        <v>43.64</v>
      </c>
      <c r="AE282" s="69">
        <v>42.49</v>
      </c>
    </row>
    <row r="283" spans="1:31" x14ac:dyDescent="0.25">
      <c r="A283" s="45">
        <f t="shared" si="4"/>
        <v>53418</v>
      </c>
      <c r="B283" s="46">
        <v>41.221110000000003</v>
      </c>
      <c r="C283" s="40">
        <v>39.994709999999998</v>
      </c>
      <c r="D283" s="40">
        <v>39.915129999999998</v>
      </c>
      <c r="E283" s="40">
        <v>65.400000000000006</v>
      </c>
      <c r="F283" s="47">
        <v>64.099999999999994</v>
      </c>
      <c r="G283" s="48">
        <v>44.763390000000001</v>
      </c>
      <c r="H283" s="40">
        <v>44.467329999999997</v>
      </c>
      <c r="I283" s="40">
        <v>44.484580000000001</v>
      </c>
      <c r="J283" s="40">
        <v>64.319999999999993</v>
      </c>
      <c r="K283" s="47">
        <v>64.92</v>
      </c>
      <c r="L283" s="48">
        <v>44.268259999999998</v>
      </c>
      <c r="M283" s="40">
        <v>44.43618</v>
      </c>
      <c r="N283" s="40">
        <v>44.64226</v>
      </c>
      <c r="O283" s="40">
        <v>63.85</v>
      </c>
      <c r="P283" s="47">
        <v>64.84</v>
      </c>
      <c r="Q283" s="48">
        <v>41.11</v>
      </c>
      <c r="R283" s="40">
        <v>40.340000000000003</v>
      </c>
      <c r="S283" s="40">
        <v>40.03</v>
      </c>
      <c r="T283" s="40">
        <v>41.04</v>
      </c>
      <c r="U283" s="47">
        <v>40.53</v>
      </c>
      <c r="V283" s="48">
        <v>41.16</v>
      </c>
      <c r="W283" s="40">
        <v>40.28</v>
      </c>
      <c r="X283" s="40">
        <v>39.9</v>
      </c>
      <c r="Y283" s="40">
        <v>41.06</v>
      </c>
      <c r="Z283" s="47">
        <v>40.49</v>
      </c>
      <c r="AA283" s="48">
        <v>40.619999999999997</v>
      </c>
      <c r="AB283" s="40">
        <v>39.47</v>
      </c>
      <c r="AC283" s="40">
        <v>39.06</v>
      </c>
      <c r="AD283" s="40">
        <v>40.57</v>
      </c>
      <c r="AE283" s="69">
        <v>39.76</v>
      </c>
    </row>
    <row r="284" spans="1:31" x14ac:dyDescent="0.25">
      <c r="A284" s="45">
        <f t="shared" si="4"/>
        <v>53448</v>
      </c>
      <c r="B284" s="46">
        <v>44.403739999999999</v>
      </c>
      <c r="C284" s="40">
        <v>45.280639999999998</v>
      </c>
      <c r="D284" s="40">
        <v>46.361339999999998</v>
      </c>
      <c r="E284" s="40">
        <v>71.2</v>
      </c>
      <c r="F284" s="47">
        <v>68.41</v>
      </c>
      <c r="G284" s="48">
        <v>47.9876</v>
      </c>
      <c r="H284" s="40">
        <v>44.889189999999999</v>
      </c>
      <c r="I284" s="40">
        <v>45.5503</v>
      </c>
      <c r="J284" s="40">
        <v>72.81</v>
      </c>
      <c r="K284" s="47">
        <v>67.42</v>
      </c>
      <c r="L284" s="48">
        <v>46.382440000000003</v>
      </c>
      <c r="M284" s="40">
        <v>43.634160000000001</v>
      </c>
      <c r="N284" s="40">
        <v>45.30986</v>
      </c>
      <c r="O284" s="40">
        <v>71.94</v>
      </c>
      <c r="P284" s="47">
        <v>65.88</v>
      </c>
      <c r="Q284" s="48">
        <v>41.68</v>
      </c>
      <c r="R284" s="40">
        <v>41.63</v>
      </c>
      <c r="S284" s="40">
        <v>41.68</v>
      </c>
      <c r="T284" s="40">
        <v>41.75</v>
      </c>
      <c r="U284" s="47">
        <v>41.63</v>
      </c>
      <c r="V284" s="48">
        <v>41.61</v>
      </c>
      <c r="W284" s="40">
        <v>41.47</v>
      </c>
      <c r="X284" s="40">
        <v>41.48</v>
      </c>
      <c r="Y284" s="40">
        <v>41.7</v>
      </c>
      <c r="Z284" s="47">
        <v>41.47</v>
      </c>
      <c r="AA284" s="48">
        <v>41.59</v>
      </c>
      <c r="AB284" s="40">
        <v>40.729999999999997</v>
      </c>
      <c r="AC284" s="40">
        <v>40.659999999999997</v>
      </c>
      <c r="AD284" s="40">
        <v>41.95</v>
      </c>
      <c r="AE284" s="69">
        <v>40.81</v>
      </c>
    </row>
    <row r="285" spans="1:31" x14ac:dyDescent="0.25">
      <c r="A285" s="45">
        <f t="shared" si="4"/>
        <v>53479</v>
      </c>
      <c r="B285" s="46">
        <v>43.541139999999999</v>
      </c>
      <c r="C285" s="40">
        <v>44.722020000000001</v>
      </c>
      <c r="D285" s="40">
        <v>46.064810000000001</v>
      </c>
      <c r="E285" s="40">
        <v>70.27</v>
      </c>
      <c r="F285" s="47">
        <v>68.34</v>
      </c>
      <c r="G285" s="48">
        <v>48.803870000000003</v>
      </c>
      <c r="H285" s="40">
        <v>52.232810000000001</v>
      </c>
      <c r="I285" s="40">
        <v>54.814529999999998</v>
      </c>
      <c r="J285" s="40">
        <v>72.23</v>
      </c>
      <c r="K285" s="47">
        <v>73.7</v>
      </c>
      <c r="L285" s="48">
        <v>48.521479999999997</v>
      </c>
      <c r="M285" s="40">
        <v>52.581270000000004</v>
      </c>
      <c r="N285" s="40">
        <v>55.434640000000002</v>
      </c>
      <c r="O285" s="40">
        <v>72.05</v>
      </c>
      <c r="P285" s="47">
        <v>74.23</v>
      </c>
      <c r="Q285" s="48">
        <v>41.32</v>
      </c>
      <c r="R285" s="40">
        <v>41.28</v>
      </c>
      <c r="S285" s="40">
        <v>41.38</v>
      </c>
      <c r="T285" s="40">
        <v>41.46</v>
      </c>
      <c r="U285" s="47">
        <v>41.27</v>
      </c>
      <c r="V285" s="48">
        <v>41.31</v>
      </c>
      <c r="W285" s="40">
        <v>41.04</v>
      </c>
      <c r="X285" s="40">
        <v>41</v>
      </c>
      <c r="Y285" s="40">
        <v>41.42</v>
      </c>
      <c r="Z285" s="47">
        <v>41.07</v>
      </c>
      <c r="AA285" s="48">
        <v>40.89</v>
      </c>
      <c r="AB285" s="40">
        <v>40.5</v>
      </c>
      <c r="AC285" s="40">
        <v>40.450000000000003</v>
      </c>
      <c r="AD285" s="40">
        <v>41.19</v>
      </c>
      <c r="AE285" s="69">
        <v>40.47</v>
      </c>
    </row>
    <row r="286" spans="1:31" x14ac:dyDescent="0.25">
      <c r="A286" s="45">
        <f t="shared" si="4"/>
        <v>53509</v>
      </c>
      <c r="B286" s="46">
        <v>47.004759999999997</v>
      </c>
      <c r="C286" s="40">
        <v>50.107909999999997</v>
      </c>
      <c r="D286" s="40">
        <v>52.720599999999997</v>
      </c>
      <c r="E286" s="40">
        <v>76.209999999999994</v>
      </c>
      <c r="F286" s="47">
        <v>75.94</v>
      </c>
      <c r="G286" s="48">
        <v>56.419159999999998</v>
      </c>
      <c r="H286" s="40">
        <v>59.951390000000004</v>
      </c>
      <c r="I286" s="40">
        <v>62.936570000000003</v>
      </c>
      <c r="J286" s="40">
        <v>80.72</v>
      </c>
      <c r="K286" s="47">
        <v>83.78</v>
      </c>
      <c r="L286" s="48">
        <v>56.514220000000002</v>
      </c>
      <c r="M286" s="40">
        <v>60.677079999999997</v>
      </c>
      <c r="N286" s="40">
        <v>63.944159999999997</v>
      </c>
      <c r="O286" s="40">
        <v>80.62</v>
      </c>
      <c r="P286" s="47">
        <v>84.71</v>
      </c>
      <c r="Q286" s="48">
        <v>41.34</v>
      </c>
      <c r="R286" s="40">
        <v>41.54</v>
      </c>
      <c r="S286" s="40">
        <v>41.74</v>
      </c>
      <c r="T286" s="40">
        <v>41.49</v>
      </c>
      <c r="U286" s="47">
        <v>41.49</v>
      </c>
      <c r="V286" s="48">
        <v>41.18</v>
      </c>
      <c r="W286" s="40">
        <v>40.97</v>
      </c>
      <c r="X286" s="40">
        <v>40.950000000000003</v>
      </c>
      <c r="Y286" s="40">
        <v>41.31</v>
      </c>
      <c r="Z286" s="47">
        <v>40.98</v>
      </c>
      <c r="AA286" s="48">
        <v>41.17</v>
      </c>
      <c r="AB286" s="40">
        <v>40.72</v>
      </c>
      <c r="AC286" s="40">
        <v>40.659999999999997</v>
      </c>
      <c r="AD286" s="40">
        <v>41.37</v>
      </c>
      <c r="AE286" s="69">
        <v>40.770000000000003</v>
      </c>
    </row>
    <row r="287" spans="1:31" x14ac:dyDescent="0.25">
      <c r="A287" s="45">
        <f t="shared" si="4"/>
        <v>53540</v>
      </c>
      <c r="B287" s="46">
        <v>44.869030000000002</v>
      </c>
      <c r="C287" s="40">
        <v>48.51155</v>
      </c>
      <c r="D287" s="40">
        <v>51.22495</v>
      </c>
      <c r="E287" s="40">
        <v>69.47</v>
      </c>
      <c r="F287" s="47">
        <v>72.89</v>
      </c>
      <c r="G287" s="48">
        <v>51.200139999999998</v>
      </c>
      <c r="H287" s="40">
        <v>54.776649999999997</v>
      </c>
      <c r="I287" s="40">
        <v>56.797739999999997</v>
      </c>
      <c r="J287" s="40">
        <v>71.849999999999994</v>
      </c>
      <c r="K287" s="47">
        <v>76.69</v>
      </c>
      <c r="L287" s="48">
        <v>51.197040000000001</v>
      </c>
      <c r="M287" s="40">
        <v>55.753419999999998</v>
      </c>
      <c r="N287" s="40">
        <v>58.225230000000003</v>
      </c>
      <c r="O287" s="40">
        <v>71.48</v>
      </c>
      <c r="P287" s="47">
        <v>77.930000000000007</v>
      </c>
      <c r="Q287" s="48">
        <v>40.86</v>
      </c>
      <c r="R287" s="40">
        <v>40.79</v>
      </c>
      <c r="S287" s="40">
        <v>40.770000000000003</v>
      </c>
      <c r="T287" s="40">
        <v>40.840000000000003</v>
      </c>
      <c r="U287" s="47">
        <v>40.83</v>
      </c>
      <c r="V287" s="48">
        <v>40.75</v>
      </c>
      <c r="W287" s="40">
        <v>40.24</v>
      </c>
      <c r="X287" s="40">
        <v>40.020000000000003</v>
      </c>
      <c r="Y287" s="40">
        <v>40.770000000000003</v>
      </c>
      <c r="Z287" s="47">
        <v>40.32</v>
      </c>
      <c r="AA287" s="48">
        <v>41.06</v>
      </c>
      <c r="AB287" s="40">
        <v>40.380000000000003</v>
      </c>
      <c r="AC287" s="40">
        <v>40.01</v>
      </c>
      <c r="AD287" s="40">
        <v>40.99</v>
      </c>
      <c r="AE287" s="69">
        <v>40.520000000000003</v>
      </c>
    </row>
    <row r="288" spans="1:31" x14ac:dyDescent="0.25">
      <c r="A288" s="45">
        <f t="shared" si="4"/>
        <v>53571</v>
      </c>
      <c r="B288" s="46">
        <v>43.641170000000002</v>
      </c>
      <c r="C288" s="40">
        <v>45.762909999999998</v>
      </c>
      <c r="D288" s="40">
        <v>47.790230000000001</v>
      </c>
      <c r="E288" s="40">
        <v>70.290000000000006</v>
      </c>
      <c r="F288" s="47">
        <v>70.180000000000007</v>
      </c>
      <c r="G288" s="48">
        <v>49.635190000000001</v>
      </c>
      <c r="H288" s="40">
        <v>51.185600000000001</v>
      </c>
      <c r="I288" s="40">
        <v>52.855379999999997</v>
      </c>
      <c r="J288" s="40">
        <v>74.430000000000007</v>
      </c>
      <c r="K288" s="47">
        <v>75.05</v>
      </c>
      <c r="L288" s="48">
        <v>48.284779999999998</v>
      </c>
      <c r="M288" s="40">
        <v>51.347610000000003</v>
      </c>
      <c r="N288" s="40">
        <v>53.354559999999999</v>
      </c>
      <c r="O288" s="40">
        <v>72.3</v>
      </c>
      <c r="P288" s="47">
        <v>75.69</v>
      </c>
      <c r="Q288" s="48">
        <v>41.07</v>
      </c>
      <c r="R288" s="40">
        <v>41.88</v>
      </c>
      <c r="S288" s="40">
        <v>42.34</v>
      </c>
      <c r="T288" s="40">
        <v>41.11</v>
      </c>
      <c r="U288" s="47">
        <v>41.79</v>
      </c>
      <c r="V288" s="48">
        <v>41.03</v>
      </c>
      <c r="W288" s="40">
        <v>41.62</v>
      </c>
      <c r="X288" s="40">
        <v>41.94</v>
      </c>
      <c r="Y288" s="40">
        <v>41.08</v>
      </c>
      <c r="Z288" s="47">
        <v>41.54</v>
      </c>
      <c r="AA288" s="48">
        <v>41.14</v>
      </c>
      <c r="AB288" s="40">
        <v>41.36</v>
      </c>
      <c r="AC288" s="40">
        <v>41.58</v>
      </c>
      <c r="AD288" s="40">
        <v>41.3</v>
      </c>
      <c r="AE288" s="69">
        <v>41.32</v>
      </c>
    </row>
    <row r="289" spans="1:31" x14ac:dyDescent="0.25">
      <c r="A289" s="45">
        <f t="shared" si="4"/>
        <v>53601</v>
      </c>
      <c r="B289" s="46">
        <v>42.382129999999997</v>
      </c>
      <c r="C289" s="40">
        <v>41.402410000000003</v>
      </c>
      <c r="D289" s="40">
        <v>41.41478</v>
      </c>
      <c r="E289" s="40">
        <v>66.34</v>
      </c>
      <c r="F289" s="47">
        <v>65.55</v>
      </c>
      <c r="G289" s="48">
        <v>45.516379999999998</v>
      </c>
      <c r="H289" s="40">
        <v>44.673279999999998</v>
      </c>
      <c r="I289" s="40">
        <v>44.970970000000001</v>
      </c>
      <c r="J289" s="40">
        <v>67.13</v>
      </c>
      <c r="K289" s="47">
        <v>64.97</v>
      </c>
      <c r="L289" s="48">
        <v>44.843719999999998</v>
      </c>
      <c r="M289" s="40">
        <v>44.941040000000001</v>
      </c>
      <c r="N289" s="40">
        <v>45.484610000000004</v>
      </c>
      <c r="O289" s="40">
        <v>65.319999999999993</v>
      </c>
      <c r="P289" s="47">
        <v>65.44</v>
      </c>
      <c r="Q289" s="48">
        <v>40.71</v>
      </c>
      <c r="R289" s="40">
        <v>38.51</v>
      </c>
      <c r="S289" s="40">
        <v>37.58</v>
      </c>
      <c r="T289" s="40">
        <v>40.950000000000003</v>
      </c>
      <c r="U289" s="47">
        <v>38.81</v>
      </c>
      <c r="V289" s="48">
        <v>40.65</v>
      </c>
      <c r="W289" s="40">
        <v>38.36</v>
      </c>
      <c r="X289" s="40">
        <v>37.36</v>
      </c>
      <c r="Y289" s="40">
        <v>40.880000000000003</v>
      </c>
      <c r="Z289" s="47">
        <v>38.67</v>
      </c>
      <c r="AA289" s="48">
        <v>40.700000000000003</v>
      </c>
      <c r="AB289" s="40">
        <v>37.86</v>
      </c>
      <c r="AC289" s="40">
        <v>36.74</v>
      </c>
      <c r="AD289" s="40">
        <v>41.36</v>
      </c>
      <c r="AE289" s="69">
        <v>38.08</v>
      </c>
    </row>
    <row r="290" spans="1:31" x14ac:dyDescent="0.25">
      <c r="A290" s="45">
        <f t="shared" si="4"/>
        <v>53632</v>
      </c>
      <c r="B290" s="46">
        <v>45.402459999999998</v>
      </c>
      <c r="C290" s="40">
        <v>44.375680000000003</v>
      </c>
      <c r="D290" s="40">
        <v>44.649270000000001</v>
      </c>
      <c r="E290" s="40">
        <v>68.77</v>
      </c>
      <c r="F290" s="47">
        <v>67.319999999999993</v>
      </c>
      <c r="G290" s="48">
        <v>49.442129999999999</v>
      </c>
      <c r="H290" s="40">
        <v>47.596649999999997</v>
      </c>
      <c r="I290" s="40">
        <v>47.395000000000003</v>
      </c>
      <c r="J290" s="40">
        <v>70.25</v>
      </c>
      <c r="K290" s="47">
        <v>69.180000000000007</v>
      </c>
      <c r="L290" s="48">
        <v>49.425159999999998</v>
      </c>
      <c r="M290" s="40">
        <v>48.448869999999999</v>
      </c>
      <c r="N290" s="40">
        <v>48.828479999999999</v>
      </c>
      <c r="O290" s="40">
        <v>70</v>
      </c>
      <c r="P290" s="47">
        <v>69.849999999999994</v>
      </c>
      <c r="Q290" s="48">
        <v>43.36</v>
      </c>
      <c r="R290" s="40">
        <v>42.12</v>
      </c>
      <c r="S290" s="40">
        <v>41.37</v>
      </c>
      <c r="T290" s="40">
        <v>43.14</v>
      </c>
      <c r="U290" s="47">
        <v>42.37</v>
      </c>
      <c r="V290" s="48">
        <v>43.31</v>
      </c>
      <c r="W290" s="40">
        <v>41.99</v>
      </c>
      <c r="X290" s="40">
        <v>41.12</v>
      </c>
      <c r="Y290" s="40">
        <v>42.97</v>
      </c>
      <c r="Z290" s="47">
        <v>42.28</v>
      </c>
      <c r="AA290" s="48">
        <v>43.63</v>
      </c>
      <c r="AB290" s="40">
        <v>42.2</v>
      </c>
      <c r="AC290" s="40">
        <v>41.31</v>
      </c>
      <c r="AD290" s="40">
        <v>43.29</v>
      </c>
      <c r="AE290" s="69">
        <v>42.54</v>
      </c>
    </row>
    <row r="291" spans="1:31" ht="13.8" thickBot="1" x14ac:dyDescent="0.3">
      <c r="A291" s="52">
        <f t="shared" si="4"/>
        <v>53662</v>
      </c>
      <c r="B291" s="46">
        <v>51.287120000000002</v>
      </c>
      <c r="C291" s="40">
        <v>51.395710000000001</v>
      </c>
      <c r="D291" s="40">
        <v>51.604579999999999</v>
      </c>
      <c r="E291" s="40">
        <v>75.38</v>
      </c>
      <c r="F291" s="47">
        <v>77.83</v>
      </c>
      <c r="G291" s="48">
        <v>56.951979999999999</v>
      </c>
      <c r="H291" s="40">
        <v>56.875999999999998</v>
      </c>
      <c r="I291" s="40">
        <v>56.052790000000002</v>
      </c>
      <c r="J291" s="40">
        <v>75.39</v>
      </c>
      <c r="K291" s="47">
        <v>80.36</v>
      </c>
      <c r="L291" s="48">
        <v>57.02552</v>
      </c>
      <c r="M291" s="40">
        <v>58.070189999999997</v>
      </c>
      <c r="N291" s="40">
        <v>57.871989999999997</v>
      </c>
      <c r="O291" s="40">
        <v>75.28</v>
      </c>
      <c r="P291" s="47">
        <v>80.599999999999994</v>
      </c>
      <c r="Q291" s="48">
        <v>47.37</v>
      </c>
      <c r="R291" s="40">
        <v>46.42</v>
      </c>
      <c r="S291" s="40">
        <v>45.95</v>
      </c>
      <c r="T291" s="40">
        <v>47.43</v>
      </c>
      <c r="U291" s="47">
        <v>46.53</v>
      </c>
      <c r="V291" s="48">
        <v>47.5</v>
      </c>
      <c r="W291" s="40">
        <v>45.94</v>
      </c>
      <c r="X291" s="40">
        <v>45.15</v>
      </c>
      <c r="Y291" s="40">
        <v>47.5</v>
      </c>
      <c r="Z291" s="47">
        <v>46.14</v>
      </c>
      <c r="AA291" s="48">
        <v>47.77</v>
      </c>
      <c r="AB291" s="40">
        <v>46.33</v>
      </c>
      <c r="AC291" s="40">
        <v>45.51</v>
      </c>
      <c r="AD291" s="40">
        <v>47.73</v>
      </c>
      <c r="AE291" s="69">
        <v>46.48</v>
      </c>
    </row>
    <row r="292" spans="1:31" x14ac:dyDescent="0.25">
      <c r="A292" s="49">
        <f t="shared" si="4"/>
        <v>53693</v>
      </c>
      <c r="B292" s="31">
        <v>59.333449999999999</v>
      </c>
      <c r="C292" s="32">
        <v>61.392110000000002</v>
      </c>
      <c r="D292" s="32">
        <v>61.21414</v>
      </c>
      <c r="E292" s="32">
        <v>79.62</v>
      </c>
      <c r="F292" s="50">
        <v>85.64</v>
      </c>
      <c r="G292" s="51">
        <v>54.708550000000002</v>
      </c>
      <c r="H292" s="32">
        <v>56.540869999999998</v>
      </c>
      <c r="I292" s="32">
        <v>56.426110000000001</v>
      </c>
      <c r="J292" s="32">
        <v>73.44</v>
      </c>
      <c r="K292" s="50">
        <v>77.78</v>
      </c>
      <c r="L292" s="51">
        <v>54.372149999999998</v>
      </c>
      <c r="M292" s="32">
        <v>57.671320000000001</v>
      </c>
      <c r="N292" s="32">
        <v>58.127130000000001</v>
      </c>
      <c r="O292" s="32">
        <v>73.44</v>
      </c>
      <c r="P292" s="50">
        <v>79.58</v>
      </c>
      <c r="Q292" s="51">
        <v>46.07</v>
      </c>
      <c r="R292" s="32">
        <v>44</v>
      </c>
      <c r="S292" s="32">
        <v>42.97</v>
      </c>
      <c r="T292" s="32">
        <v>46.06</v>
      </c>
      <c r="U292" s="50">
        <v>44.3</v>
      </c>
      <c r="V292" s="51">
        <v>46</v>
      </c>
      <c r="W292" s="32">
        <v>43.44</v>
      </c>
      <c r="X292" s="32">
        <v>42.09</v>
      </c>
      <c r="Y292" s="32">
        <v>45.81</v>
      </c>
      <c r="Z292" s="50">
        <v>43.89</v>
      </c>
      <c r="AA292" s="51">
        <v>45.93</v>
      </c>
      <c r="AB292" s="32">
        <v>43.51</v>
      </c>
      <c r="AC292" s="32">
        <v>42.21</v>
      </c>
      <c r="AD292" s="32">
        <v>45.82</v>
      </c>
      <c r="AE292" s="38">
        <v>43.88</v>
      </c>
    </row>
    <row r="293" spans="1:31" x14ac:dyDescent="0.25">
      <c r="A293" s="49">
        <f t="shared" si="4"/>
        <v>53724</v>
      </c>
      <c r="B293" s="31">
        <v>49.53736</v>
      </c>
      <c r="C293" s="32">
        <v>48.802669999999999</v>
      </c>
      <c r="D293" s="32">
        <v>48.875950000000003</v>
      </c>
      <c r="E293" s="32">
        <v>73.98</v>
      </c>
      <c r="F293" s="50">
        <v>73.61</v>
      </c>
      <c r="G293" s="51">
        <v>53.912480000000002</v>
      </c>
      <c r="H293" s="32">
        <v>51.28772</v>
      </c>
      <c r="I293" s="32">
        <v>50.661960000000001</v>
      </c>
      <c r="J293" s="32">
        <v>74.94</v>
      </c>
      <c r="K293" s="50">
        <v>71.37</v>
      </c>
      <c r="L293" s="51">
        <v>53.804989999999997</v>
      </c>
      <c r="M293" s="32">
        <v>51.432470000000002</v>
      </c>
      <c r="N293" s="32">
        <v>51.110390000000002</v>
      </c>
      <c r="O293" s="32">
        <v>75.7</v>
      </c>
      <c r="P293" s="50">
        <v>71.900000000000006</v>
      </c>
      <c r="Q293" s="51">
        <v>45.06</v>
      </c>
      <c r="R293" s="32">
        <v>43.68</v>
      </c>
      <c r="S293" s="32">
        <v>42.96</v>
      </c>
      <c r="T293" s="32">
        <v>45.17</v>
      </c>
      <c r="U293" s="50">
        <v>43.79</v>
      </c>
      <c r="V293" s="51">
        <v>44.94</v>
      </c>
      <c r="W293" s="32">
        <v>42.99</v>
      </c>
      <c r="X293" s="32">
        <v>41.96</v>
      </c>
      <c r="Y293" s="32">
        <v>45.01</v>
      </c>
      <c r="Z293" s="50">
        <v>43.2</v>
      </c>
      <c r="AA293" s="51">
        <v>44.68</v>
      </c>
      <c r="AB293" s="32">
        <v>42.71</v>
      </c>
      <c r="AC293" s="32">
        <v>41.9</v>
      </c>
      <c r="AD293" s="32">
        <v>45.07</v>
      </c>
      <c r="AE293" s="38">
        <v>42.87</v>
      </c>
    </row>
    <row r="294" spans="1:31" x14ac:dyDescent="0.25">
      <c r="A294" s="49">
        <f t="shared" si="4"/>
        <v>53752</v>
      </c>
      <c r="B294" s="31">
        <v>39.110819999999997</v>
      </c>
      <c r="C294" s="32">
        <v>37.73751</v>
      </c>
      <c r="D294" s="32">
        <v>37.772930000000002</v>
      </c>
      <c r="E294" s="32">
        <v>67.92</v>
      </c>
      <c r="F294" s="50">
        <v>65.73</v>
      </c>
      <c r="G294" s="51">
        <v>47.78</v>
      </c>
      <c r="H294" s="32">
        <v>42.693640000000002</v>
      </c>
      <c r="I294" s="32">
        <v>40.477730000000001</v>
      </c>
      <c r="J294" s="32">
        <v>67.42</v>
      </c>
      <c r="K294" s="50">
        <v>62.2</v>
      </c>
      <c r="L294" s="51">
        <v>47.435130000000001</v>
      </c>
      <c r="M294" s="32">
        <v>42.960540000000002</v>
      </c>
      <c r="N294" s="32">
        <v>41.094149999999999</v>
      </c>
      <c r="O294" s="32">
        <v>67.650000000000006</v>
      </c>
      <c r="P294" s="50">
        <v>62.79</v>
      </c>
      <c r="Q294" s="51">
        <v>44.73</v>
      </c>
      <c r="R294" s="32">
        <v>42.13</v>
      </c>
      <c r="S294" s="32">
        <v>40.950000000000003</v>
      </c>
      <c r="T294" s="32">
        <v>44.82</v>
      </c>
      <c r="U294" s="50">
        <v>42.48</v>
      </c>
      <c r="V294" s="51">
        <v>44.63</v>
      </c>
      <c r="W294" s="32">
        <v>41.67</v>
      </c>
      <c r="X294" s="32">
        <v>40.29</v>
      </c>
      <c r="Y294" s="32">
        <v>44.7</v>
      </c>
      <c r="Z294" s="50">
        <v>42.06</v>
      </c>
      <c r="AA294" s="51">
        <v>44.52</v>
      </c>
      <c r="AB294" s="32">
        <v>41.64</v>
      </c>
      <c r="AC294" s="32">
        <v>40.44</v>
      </c>
      <c r="AD294" s="32">
        <v>44.67</v>
      </c>
      <c r="AE294" s="38">
        <v>42.07</v>
      </c>
    </row>
    <row r="295" spans="1:31" x14ac:dyDescent="0.25">
      <c r="A295" s="49">
        <f t="shared" si="4"/>
        <v>53783</v>
      </c>
      <c r="B295" s="31">
        <v>41.76397</v>
      </c>
      <c r="C295" s="32">
        <v>40.145969999999998</v>
      </c>
      <c r="D295" s="32">
        <v>40.088459999999998</v>
      </c>
      <c r="E295" s="32">
        <v>66.739999999999995</v>
      </c>
      <c r="F295" s="50">
        <v>65.11</v>
      </c>
      <c r="G295" s="51">
        <v>45.279139999999998</v>
      </c>
      <c r="H295" s="32">
        <v>46.308120000000002</v>
      </c>
      <c r="I295" s="32">
        <v>46.305030000000002</v>
      </c>
      <c r="J295" s="32">
        <v>64.650000000000006</v>
      </c>
      <c r="K295" s="50">
        <v>65.17</v>
      </c>
      <c r="L295" s="51">
        <v>44.739130000000003</v>
      </c>
      <c r="M295" s="32">
        <v>46.29907</v>
      </c>
      <c r="N295" s="32">
        <v>46.510480000000001</v>
      </c>
      <c r="O295" s="32">
        <v>64.38</v>
      </c>
      <c r="P295" s="50">
        <v>66.31</v>
      </c>
      <c r="Q295" s="51">
        <v>41.9</v>
      </c>
      <c r="R295" s="32">
        <v>42.01</v>
      </c>
      <c r="S295" s="32">
        <v>41.91</v>
      </c>
      <c r="T295" s="32">
        <v>41.8</v>
      </c>
      <c r="U295" s="50">
        <v>41.97</v>
      </c>
      <c r="V295" s="51">
        <v>41.91</v>
      </c>
      <c r="W295" s="32">
        <v>41.83</v>
      </c>
      <c r="X295" s="32">
        <v>41.62</v>
      </c>
      <c r="Y295" s="32">
        <v>41.76</v>
      </c>
      <c r="Z295" s="50">
        <v>41.85</v>
      </c>
      <c r="AA295" s="51">
        <v>41.5</v>
      </c>
      <c r="AB295" s="32">
        <v>41.73</v>
      </c>
      <c r="AC295" s="32">
        <v>41.47</v>
      </c>
      <c r="AD295" s="32">
        <v>41.35</v>
      </c>
      <c r="AE295" s="38">
        <v>41.57</v>
      </c>
    </row>
    <row r="296" spans="1:31" x14ac:dyDescent="0.25">
      <c r="A296" s="49">
        <f t="shared" si="4"/>
        <v>53813</v>
      </c>
      <c r="B296" s="31">
        <v>42.92062</v>
      </c>
      <c r="C296" s="32">
        <v>43.464019999999998</v>
      </c>
      <c r="D296" s="32">
        <v>44.671880000000002</v>
      </c>
      <c r="E296" s="32">
        <v>72.959999999999994</v>
      </c>
      <c r="F296" s="50">
        <v>68.09</v>
      </c>
      <c r="G296" s="51">
        <v>49.879190000000001</v>
      </c>
      <c r="H296" s="32">
        <v>44.236980000000003</v>
      </c>
      <c r="I296" s="32">
        <v>43.994979999999998</v>
      </c>
      <c r="J296" s="32">
        <v>75.930000000000007</v>
      </c>
      <c r="K296" s="50">
        <v>63.67</v>
      </c>
      <c r="L296" s="51">
        <v>48.285679999999999</v>
      </c>
      <c r="M296" s="32">
        <v>43.437860000000001</v>
      </c>
      <c r="N296" s="32">
        <v>43.778449999999999</v>
      </c>
      <c r="O296" s="32">
        <v>75.84</v>
      </c>
      <c r="P296" s="50">
        <v>62.91</v>
      </c>
      <c r="Q296" s="51">
        <v>42.3</v>
      </c>
      <c r="R296" s="32">
        <v>42.17</v>
      </c>
      <c r="S296" s="32">
        <v>42.18</v>
      </c>
      <c r="T296" s="32">
        <v>42.37</v>
      </c>
      <c r="U296" s="50">
        <v>42.18</v>
      </c>
      <c r="V296" s="51">
        <v>42.14</v>
      </c>
      <c r="W296" s="32">
        <v>41.96</v>
      </c>
      <c r="X296" s="32">
        <v>41.92</v>
      </c>
      <c r="Y296" s="32">
        <v>42.21</v>
      </c>
      <c r="Z296" s="50">
        <v>41.97</v>
      </c>
      <c r="AA296" s="51">
        <v>42.2</v>
      </c>
      <c r="AB296" s="32">
        <v>41.46</v>
      </c>
      <c r="AC296" s="32">
        <v>41.26</v>
      </c>
      <c r="AD296" s="32">
        <v>42.53</v>
      </c>
      <c r="AE296" s="38">
        <v>41.45</v>
      </c>
    </row>
    <row r="297" spans="1:31" x14ac:dyDescent="0.25">
      <c r="A297" s="49">
        <f t="shared" si="4"/>
        <v>53844</v>
      </c>
      <c r="B297" s="31">
        <v>43.957410000000003</v>
      </c>
      <c r="C297" s="32">
        <v>45.761679999999998</v>
      </c>
      <c r="D297" s="32">
        <v>47.285640000000001</v>
      </c>
      <c r="E297" s="32">
        <v>71.36</v>
      </c>
      <c r="F297" s="50">
        <v>70.05</v>
      </c>
      <c r="G297" s="51">
        <v>49.900089999999999</v>
      </c>
      <c r="H297" s="32">
        <v>52.998809999999999</v>
      </c>
      <c r="I297" s="32">
        <v>55.765659999999997</v>
      </c>
      <c r="J297" s="32">
        <v>71.06</v>
      </c>
      <c r="K297" s="50">
        <v>73.209999999999994</v>
      </c>
      <c r="L297" s="51">
        <v>49.685580000000002</v>
      </c>
      <c r="M297" s="32">
        <v>53.449089999999998</v>
      </c>
      <c r="N297" s="32">
        <v>56.580719999999999</v>
      </c>
      <c r="O297" s="32">
        <v>71.53</v>
      </c>
      <c r="P297" s="50">
        <v>75.180000000000007</v>
      </c>
      <c r="Q297" s="51">
        <v>41.99</v>
      </c>
      <c r="R297" s="32">
        <v>41.84</v>
      </c>
      <c r="S297" s="32">
        <v>41.86</v>
      </c>
      <c r="T297" s="32">
        <v>42.1</v>
      </c>
      <c r="U297" s="50">
        <v>41.86</v>
      </c>
      <c r="V297" s="51">
        <v>41.97</v>
      </c>
      <c r="W297" s="32">
        <v>41.62</v>
      </c>
      <c r="X297" s="32">
        <v>41.53</v>
      </c>
      <c r="Y297" s="32">
        <v>42.06</v>
      </c>
      <c r="Z297" s="50">
        <v>41.67</v>
      </c>
      <c r="AA297" s="51">
        <v>41.6</v>
      </c>
      <c r="AB297" s="32">
        <v>40.97</v>
      </c>
      <c r="AC297" s="32">
        <v>40.81</v>
      </c>
      <c r="AD297" s="32">
        <v>41.8</v>
      </c>
      <c r="AE297" s="38">
        <v>41.04</v>
      </c>
    </row>
    <row r="298" spans="1:31" x14ac:dyDescent="0.25">
      <c r="A298" s="49">
        <f t="shared" si="4"/>
        <v>53874</v>
      </c>
      <c r="B298" s="31">
        <v>48.483649999999997</v>
      </c>
      <c r="C298" s="32">
        <v>51.973680000000002</v>
      </c>
      <c r="D298" s="32">
        <v>54.822240000000001</v>
      </c>
      <c r="E298" s="32">
        <v>78.48</v>
      </c>
      <c r="F298" s="50">
        <v>78.489999999999995</v>
      </c>
      <c r="G298" s="51">
        <v>57.983409999999999</v>
      </c>
      <c r="H298" s="32">
        <v>61.178339999999999</v>
      </c>
      <c r="I298" s="32">
        <v>64.421589999999995</v>
      </c>
      <c r="J298" s="32">
        <v>82.53</v>
      </c>
      <c r="K298" s="50">
        <v>82.43</v>
      </c>
      <c r="L298" s="51">
        <v>58.090179999999997</v>
      </c>
      <c r="M298" s="32">
        <v>62.05706</v>
      </c>
      <c r="N298" s="32">
        <v>65.677040000000005</v>
      </c>
      <c r="O298" s="32">
        <v>83.44</v>
      </c>
      <c r="P298" s="50">
        <v>85.22</v>
      </c>
      <c r="Q298" s="51">
        <v>42.02</v>
      </c>
      <c r="R298" s="32">
        <v>42.32</v>
      </c>
      <c r="S298" s="32">
        <v>42.55</v>
      </c>
      <c r="T298" s="32">
        <v>42.15</v>
      </c>
      <c r="U298" s="50">
        <v>42.23</v>
      </c>
      <c r="V298" s="51">
        <v>41.82</v>
      </c>
      <c r="W298" s="32">
        <v>41.59</v>
      </c>
      <c r="X298" s="32">
        <v>41.57</v>
      </c>
      <c r="Y298" s="32">
        <v>41.93</v>
      </c>
      <c r="Z298" s="50">
        <v>41.6</v>
      </c>
      <c r="AA298" s="51">
        <v>41.93</v>
      </c>
      <c r="AB298" s="32">
        <v>41.46</v>
      </c>
      <c r="AC298" s="32">
        <v>41.43</v>
      </c>
      <c r="AD298" s="32">
        <v>42.26</v>
      </c>
      <c r="AE298" s="38">
        <v>41.43</v>
      </c>
    </row>
    <row r="299" spans="1:31" x14ac:dyDescent="0.25">
      <c r="A299" s="49">
        <f t="shared" si="4"/>
        <v>53905</v>
      </c>
      <c r="B299" s="31">
        <v>45.606859999999998</v>
      </c>
      <c r="C299" s="32">
        <v>49.319740000000003</v>
      </c>
      <c r="D299" s="32">
        <v>52.373950000000001</v>
      </c>
      <c r="E299" s="32">
        <v>71.06</v>
      </c>
      <c r="F299" s="50">
        <v>74.63</v>
      </c>
      <c r="G299" s="51">
        <v>51.998379999999997</v>
      </c>
      <c r="H299" s="32">
        <v>56.149070000000002</v>
      </c>
      <c r="I299" s="32">
        <v>58.84037</v>
      </c>
      <c r="J299" s="32">
        <v>71.19</v>
      </c>
      <c r="K299" s="50">
        <v>76.489999999999995</v>
      </c>
      <c r="L299" s="51">
        <v>52.002200000000002</v>
      </c>
      <c r="M299" s="32">
        <v>57.03857</v>
      </c>
      <c r="N299" s="32">
        <v>60.170169999999999</v>
      </c>
      <c r="O299" s="32">
        <v>71.36</v>
      </c>
      <c r="P299" s="50">
        <v>79.25</v>
      </c>
      <c r="Q299" s="51">
        <v>41.45</v>
      </c>
      <c r="R299" s="32">
        <v>41.39</v>
      </c>
      <c r="S299" s="32">
        <v>41.39</v>
      </c>
      <c r="T299" s="32">
        <v>41.45</v>
      </c>
      <c r="U299" s="50">
        <v>41.42</v>
      </c>
      <c r="V299" s="51">
        <v>41.31</v>
      </c>
      <c r="W299" s="32">
        <v>40.659999999999997</v>
      </c>
      <c r="X299" s="32">
        <v>40.409999999999997</v>
      </c>
      <c r="Y299" s="32">
        <v>41.36</v>
      </c>
      <c r="Z299" s="50">
        <v>40.76</v>
      </c>
      <c r="AA299" s="51">
        <v>41.81</v>
      </c>
      <c r="AB299" s="32">
        <v>40.92</v>
      </c>
      <c r="AC299" s="32">
        <v>40.64</v>
      </c>
      <c r="AD299" s="32">
        <v>41.92</v>
      </c>
      <c r="AE299" s="38">
        <v>41.07</v>
      </c>
    </row>
    <row r="300" spans="1:31" x14ac:dyDescent="0.25">
      <c r="A300" s="49">
        <f t="shared" si="4"/>
        <v>53936</v>
      </c>
      <c r="B300" s="31">
        <v>44.539099999999998</v>
      </c>
      <c r="C300" s="32">
        <v>45.826819999999998</v>
      </c>
      <c r="D300" s="32">
        <v>47.633710000000001</v>
      </c>
      <c r="E300" s="32">
        <v>72.180000000000007</v>
      </c>
      <c r="F300" s="50">
        <v>71.260000000000005</v>
      </c>
      <c r="G300" s="51">
        <v>50.607550000000003</v>
      </c>
      <c r="H300" s="32">
        <v>51.21584</v>
      </c>
      <c r="I300" s="32">
        <v>53.06474</v>
      </c>
      <c r="J300" s="32">
        <v>74.95</v>
      </c>
      <c r="K300" s="50">
        <v>73.069999999999993</v>
      </c>
      <c r="L300" s="51">
        <v>49.254089999999998</v>
      </c>
      <c r="M300" s="32">
        <v>50.748869999999997</v>
      </c>
      <c r="N300" s="32">
        <v>53.298499999999997</v>
      </c>
      <c r="O300" s="32">
        <v>75.290000000000006</v>
      </c>
      <c r="P300" s="50">
        <v>73.44</v>
      </c>
      <c r="Q300" s="51">
        <v>41.45</v>
      </c>
      <c r="R300" s="32">
        <v>42.87</v>
      </c>
      <c r="S300" s="32">
        <v>43.58</v>
      </c>
      <c r="T300" s="32">
        <v>41.53</v>
      </c>
      <c r="U300" s="50">
        <v>42.62</v>
      </c>
      <c r="V300" s="51">
        <v>41.4</v>
      </c>
      <c r="W300" s="32">
        <v>42.52</v>
      </c>
      <c r="X300" s="32">
        <v>43.09</v>
      </c>
      <c r="Y300" s="32">
        <v>41.5</v>
      </c>
      <c r="Z300" s="50">
        <v>42.31</v>
      </c>
      <c r="AA300" s="51">
        <v>41.62</v>
      </c>
      <c r="AB300" s="32">
        <v>42.33</v>
      </c>
      <c r="AC300" s="32">
        <v>42.85</v>
      </c>
      <c r="AD300" s="32">
        <v>41.89</v>
      </c>
      <c r="AE300" s="38">
        <v>42.18</v>
      </c>
    </row>
    <row r="301" spans="1:31" x14ac:dyDescent="0.25">
      <c r="A301" s="49">
        <f t="shared" si="4"/>
        <v>53966</v>
      </c>
      <c r="B301" s="31">
        <v>43.146320000000003</v>
      </c>
      <c r="C301" s="32">
        <v>41.534529999999997</v>
      </c>
      <c r="D301" s="32">
        <v>41.467750000000002</v>
      </c>
      <c r="E301" s="32">
        <v>68.2</v>
      </c>
      <c r="F301" s="50">
        <v>66.53</v>
      </c>
      <c r="G301" s="51">
        <v>46.720419999999997</v>
      </c>
      <c r="H301" s="32">
        <v>46.396729999999998</v>
      </c>
      <c r="I301" s="32">
        <v>46.671729999999997</v>
      </c>
      <c r="J301" s="32">
        <v>68.3</v>
      </c>
      <c r="K301" s="50">
        <v>65.55</v>
      </c>
      <c r="L301" s="51">
        <v>46.03228</v>
      </c>
      <c r="M301" s="32">
        <v>46.592730000000003</v>
      </c>
      <c r="N301" s="32">
        <v>47.144710000000003</v>
      </c>
      <c r="O301" s="32">
        <v>67.239999999999995</v>
      </c>
      <c r="P301" s="50">
        <v>66.78</v>
      </c>
      <c r="Q301" s="51">
        <v>41.31</v>
      </c>
      <c r="R301" s="32">
        <v>40.06</v>
      </c>
      <c r="S301" s="32">
        <v>39.44</v>
      </c>
      <c r="T301" s="32">
        <v>41.39</v>
      </c>
      <c r="U301" s="50">
        <v>40.19</v>
      </c>
      <c r="V301" s="51">
        <v>41.3</v>
      </c>
      <c r="W301" s="32">
        <v>39.93</v>
      </c>
      <c r="X301" s="32">
        <v>39.29</v>
      </c>
      <c r="Y301" s="32">
        <v>41.4</v>
      </c>
      <c r="Z301" s="50">
        <v>40.08</v>
      </c>
      <c r="AA301" s="51">
        <v>41.41</v>
      </c>
      <c r="AB301" s="32">
        <v>39.68</v>
      </c>
      <c r="AC301" s="32">
        <v>38.79</v>
      </c>
      <c r="AD301" s="32">
        <v>41.64</v>
      </c>
      <c r="AE301" s="38">
        <v>39.76</v>
      </c>
    </row>
    <row r="302" spans="1:31" x14ac:dyDescent="0.25">
      <c r="A302" s="49">
        <f t="shared" si="4"/>
        <v>53997</v>
      </c>
      <c r="B302" s="31">
        <v>41.449710000000003</v>
      </c>
      <c r="C302" s="32">
        <v>40.575679999999998</v>
      </c>
      <c r="D302" s="32">
        <v>40.978349999999999</v>
      </c>
      <c r="E302" s="32">
        <v>69.05</v>
      </c>
      <c r="F302" s="50">
        <v>66.95</v>
      </c>
      <c r="G302" s="51">
        <v>51.28848</v>
      </c>
      <c r="H302" s="32">
        <v>48.74823</v>
      </c>
      <c r="I302" s="32">
        <v>48.396790000000003</v>
      </c>
      <c r="J302" s="32">
        <v>71.08</v>
      </c>
      <c r="K302" s="50">
        <v>69.13</v>
      </c>
      <c r="L302" s="51">
        <v>51.41028</v>
      </c>
      <c r="M302" s="32">
        <v>49.632440000000003</v>
      </c>
      <c r="N302" s="32">
        <v>49.819209999999998</v>
      </c>
      <c r="O302" s="32">
        <v>72.099999999999994</v>
      </c>
      <c r="P302" s="50">
        <v>70.7</v>
      </c>
      <c r="Q302" s="51">
        <v>44.29</v>
      </c>
      <c r="R302" s="32">
        <v>43.54</v>
      </c>
      <c r="S302" s="32">
        <v>43.18</v>
      </c>
      <c r="T302" s="32">
        <v>44.22</v>
      </c>
      <c r="U302" s="50">
        <v>43.69</v>
      </c>
      <c r="V302" s="51">
        <v>43.97</v>
      </c>
      <c r="W302" s="32">
        <v>43.19</v>
      </c>
      <c r="X302" s="32">
        <v>42.66</v>
      </c>
      <c r="Y302" s="32">
        <v>43.68</v>
      </c>
      <c r="Z302" s="50">
        <v>43.37</v>
      </c>
      <c r="AA302" s="51">
        <v>44.35</v>
      </c>
      <c r="AB302" s="32">
        <v>43.44</v>
      </c>
      <c r="AC302" s="32">
        <v>42.97</v>
      </c>
      <c r="AD302" s="32">
        <v>44.13</v>
      </c>
      <c r="AE302" s="38">
        <v>43.67</v>
      </c>
    </row>
    <row r="303" spans="1:31" x14ac:dyDescent="0.25">
      <c r="A303" s="49">
        <f t="shared" si="4"/>
        <v>54027</v>
      </c>
      <c r="B303" s="31">
        <v>52.582320000000003</v>
      </c>
      <c r="C303" s="32">
        <v>53.150190000000002</v>
      </c>
      <c r="D303" s="32">
        <v>53.288719999999998</v>
      </c>
      <c r="E303" s="32">
        <v>77.56</v>
      </c>
      <c r="F303" s="50">
        <v>80.87</v>
      </c>
      <c r="G303" s="51">
        <v>58.048969999999997</v>
      </c>
      <c r="H303" s="32">
        <v>58.262009999999997</v>
      </c>
      <c r="I303" s="32">
        <v>57.398519999999998</v>
      </c>
      <c r="J303" s="32">
        <v>76.34</v>
      </c>
      <c r="K303" s="50">
        <v>80.27</v>
      </c>
      <c r="L303" s="51">
        <v>58.180149999999998</v>
      </c>
      <c r="M303" s="32">
        <v>59.560659999999999</v>
      </c>
      <c r="N303" s="32">
        <v>59.318519999999999</v>
      </c>
      <c r="O303" s="32">
        <v>77.23</v>
      </c>
      <c r="P303" s="50">
        <v>81.81</v>
      </c>
      <c r="Q303" s="51">
        <v>47.75</v>
      </c>
      <c r="R303" s="32">
        <v>46.96</v>
      </c>
      <c r="S303" s="32">
        <v>46.61</v>
      </c>
      <c r="T303" s="32">
        <v>47.76</v>
      </c>
      <c r="U303" s="50">
        <v>47.1</v>
      </c>
      <c r="V303" s="51">
        <v>48.03</v>
      </c>
      <c r="W303" s="32">
        <v>46.61</v>
      </c>
      <c r="X303" s="32">
        <v>45.9</v>
      </c>
      <c r="Y303" s="32">
        <v>47.95</v>
      </c>
      <c r="Z303" s="50">
        <v>46.87</v>
      </c>
      <c r="AA303" s="51">
        <v>48.27</v>
      </c>
      <c r="AB303" s="32">
        <v>46.95</v>
      </c>
      <c r="AC303" s="32">
        <v>46.39</v>
      </c>
      <c r="AD303" s="32">
        <v>48.21</v>
      </c>
      <c r="AE303" s="38">
        <v>47.24</v>
      </c>
    </row>
    <row r="304" spans="1:31" x14ac:dyDescent="0.25">
      <c r="A304" s="45">
        <f t="shared" si="4"/>
        <v>54058</v>
      </c>
      <c r="B304" s="46">
        <v>61.152270000000001</v>
      </c>
      <c r="C304" s="40">
        <v>63.661290000000001</v>
      </c>
      <c r="D304" s="40">
        <v>63.48442</v>
      </c>
      <c r="E304" s="40">
        <v>84.23</v>
      </c>
      <c r="F304" s="47">
        <v>89</v>
      </c>
      <c r="G304" s="48">
        <v>57.071260000000002</v>
      </c>
      <c r="H304" s="40">
        <v>57.50703</v>
      </c>
      <c r="I304" s="40">
        <v>57.4497</v>
      </c>
      <c r="J304" s="40">
        <v>78.12</v>
      </c>
      <c r="K304" s="47">
        <v>80.349999999999994</v>
      </c>
      <c r="L304" s="48">
        <v>56.923310000000001</v>
      </c>
      <c r="M304" s="40">
        <v>58.578339999999997</v>
      </c>
      <c r="N304" s="40">
        <v>59.028880000000001</v>
      </c>
      <c r="O304" s="40">
        <v>77.900000000000006</v>
      </c>
      <c r="P304" s="47">
        <v>82.21</v>
      </c>
      <c r="Q304" s="48">
        <v>46.62</v>
      </c>
      <c r="R304" s="40">
        <v>44.64</v>
      </c>
      <c r="S304" s="40">
        <v>43.6</v>
      </c>
      <c r="T304" s="40">
        <v>46.67</v>
      </c>
      <c r="U304" s="47">
        <v>44.88</v>
      </c>
      <c r="V304" s="48">
        <v>46.53</v>
      </c>
      <c r="W304" s="40">
        <v>42.93</v>
      </c>
      <c r="X304" s="40">
        <v>40.97</v>
      </c>
      <c r="Y304" s="40">
        <v>46.45</v>
      </c>
      <c r="Z304" s="47">
        <v>43.43</v>
      </c>
      <c r="AA304" s="48">
        <v>46.42</v>
      </c>
      <c r="AB304" s="40">
        <v>43.64</v>
      </c>
      <c r="AC304" s="40">
        <v>42.2</v>
      </c>
      <c r="AD304" s="40">
        <v>46.46</v>
      </c>
      <c r="AE304" s="69">
        <v>44</v>
      </c>
    </row>
    <row r="305" spans="1:31" x14ac:dyDescent="0.25">
      <c r="A305" s="45">
        <f t="shared" si="4"/>
        <v>54089</v>
      </c>
      <c r="B305" s="46">
        <v>50.532800000000002</v>
      </c>
      <c r="C305" s="40">
        <v>49.9343</v>
      </c>
      <c r="D305" s="40">
        <v>49.705550000000002</v>
      </c>
      <c r="E305" s="40">
        <v>74.97</v>
      </c>
      <c r="F305" s="47">
        <v>76.16</v>
      </c>
      <c r="G305" s="48">
        <v>53.63523</v>
      </c>
      <c r="H305" s="40">
        <v>53.820569999999996</v>
      </c>
      <c r="I305" s="40">
        <v>52.775700000000001</v>
      </c>
      <c r="J305" s="40">
        <v>73.17</v>
      </c>
      <c r="K305" s="47">
        <v>76.16</v>
      </c>
      <c r="L305" s="48">
        <v>53.389600000000002</v>
      </c>
      <c r="M305" s="40">
        <v>54.942160000000001</v>
      </c>
      <c r="N305" s="40">
        <v>54.52993</v>
      </c>
      <c r="O305" s="40">
        <v>73.680000000000007</v>
      </c>
      <c r="P305" s="47">
        <v>77.53</v>
      </c>
      <c r="Q305" s="48">
        <v>45.98</v>
      </c>
      <c r="R305" s="40">
        <v>44.71</v>
      </c>
      <c r="S305" s="40">
        <v>43.94</v>
      </c>
      <c r="T305" s="40">
        <v>45.82</v>
      </c>
      <c r="U305" s="47">
        <v>44.88</v>
      </c>
      <c r="V305" s="48">
        <v>46.03</v>
      </c>
      <c r="W305" s="40">
        <v>44.16</v>
      </c>
      <c r="X305" s="40">
        <v>42.97</v>
      </c>
      <c r="Y305" s="40">
        <v>45.7</v>
      </c>
      <c r="Z305" s="47">
        <v>44.42</v>
      </c>
      <c r="AA305" s="48">
        <v>45.74</v>
      </c>
      <c r="AB305" s="40">
        <v>44.1</v>
      </c>
      <c r="AC305" s="40">
        <v>43.03</v>
      </c>
      <c r="AD305" s="40">
        <v>45.43</v>
      </c>
      <c r="AE305" s="69">
        <v>44.33</v>
      </c>
    </row>
    <row r="306" spans="1:31" x14ac:dyDescent="0.25">
      <c r="A306" s="45">
        <f t="shared" si="4"/>
        <v>54118</v>
      </c>
      <c r="B306" s="46">
        <v>45.13644</v>
      </c>
      <c r="C306" s="40">
        <v>44.564100000000003</v>
      </c>
      <c r="D306" s="40">
        <v>44.493400000000001</v>
      </c>
      <c r="E306" s="40">
        <v>70.150000000000006</v>
      </c>
      <c r="F306" s="47">
        <v>70.3</v>
      </c>
      <c r="G306" s="48">
        <v>48.585250000000002</v>
      </c>
      <c r="H306" s="40">
        <v>44.768369999999997</v>
      </c>
      <c r="I306" s="40">
        <v>43.659939999999999</v>
      </c>
      <c r="J306" s="40">
        <v>68.989999999999995</v>
      </c>
      <c r="K306" s="47">
        <v>65.349999999999994</v>
      </c>
      <c r="L306" s="48">
        <v>48.293520000000001</v>
      </c>
      <c r="M306" s="40">
        <v>44.756349999999998</v>
      </c>
      <c r="N306" s="40">
        <v>43.827399999999997</v>
      </c>
      <c r="O306" s="40">
        <v>68.989999999999995</v>
      </c>
      <c r="P306" s="47">
        <v>65.53</v>
      </c>
      <c r="Q306" s="48">
        <v>44.51</v>
      </c>
      <c r="R306" s="40">
        <v>40.46</v>
      </c>
      <c r="S306" s="40">
        <v>38.75</v>
      </c>
      <c r="T306" s="40">
        <v>44.98</v>
      </c>
      <c r="U306" s="47">
        <v>40.99</v>
      </c>
      <c r="V306" s="48">
        <v>44.53</v>
      </c>
      <c r="W306" s="40">
        <v>40.369999999999997</v>
      </c>
      <c r="X306" s="40">
        <v>38.44</v>
      </c>
      <c r="Y306" s="40">
        <v>44.79</v>
      </c>
      <c r="Z306" s="47">
        <v>40.93</v>
      </c>
      <c r="AA306" s="48">
        <v>44.59</v>
      </c>
      <c r="AB306" s="40">
        <v>39.85</v>
      </c>
      <c r="AC306" s="40">
        <v>37.97</v>
      </c>
      <c r="AD306" s="40">
        <v>45.21</v>
      </c>
      <c r="AE306" s="69">
        <v>40.5</v>
      </c>
    </row>
    <row r="307" spans="1:31" x14ac:dyDescent="0.25">
      <c r="A307" s="45">
        <f t="shared" si="4"/>
        <v>54149</v>
      </c>
      <c r="B307" s="46">
        <v>42.321080000000002</v>
      </c>
      <c r="C307" s="40">
        <v>40.777630000000002</v>
      </c>
      <c r="D307" s="40">
        <v>40.695520000000002</v>
      </c>
      <c r="E307" s="40">
        <v>68.180000000000007</v>
      </c>
      <c r="F307" s="47">
        <v>65.77</v>
      </c>
      <c r="G307" s="48">
        <v>45.092599999999997</v>
      </c>
      <c r="H307" s="40">
        <v>40.578029999999998</v>
      </c>
      <c r="I307" s="40">
        <v>38.869709999999998</v>
      </c>
      <c r="J307" s="40">
        <v>66.38</v>
      </c>
      <c r="K307" s="47">
        <v>62.24</v>
      </c>
      <c r="L307" s="48">
        <v>44.348950000000002</v>
      </c>
      <c r="M307" s="40">
        <v>40.272089999999999</v>
      </c>
      <c r="N307" s="40">
        <v>38.893439999999998</v>
      </c>
      <c r="O307" s="40">
        <v>66.180000000000007</v>
      </c>
      <c r="P307" s="47">
        <v>62.99</v>
      </c>
      <c r="Q307" s="48">
        <v>42.34</v>
      </c>
      <c r="R307" s="40">
        <v>40.409999999999997</v>
      </c>
      <c r="S307" s="40">
        <v>39.64</v>
      </c>
      <c r="T307" s="40">
        <v>42.38</v>
      </c>
      <c r="U307" s="47">
        <v>40.770000000000003</v>
      </c>
      <c r="V307" s="48">
        <v>42.55</v>
      </c>
      <c r="W307" s="40">
        <v>40.71</v>
      </c>
      <c r="X307" s="40">
        <v>39.93</v>
      </c>
      <c r="Y307" s="40">
        <v>42.48</v>
      </c>
      <c r="Z307" s="47">
        <v>41.1</v>
      </c>
      <c r="AA307" s="48">
        <v>42.07</v>
      </c>
      <c r="AB307" s="40">
        <v>39.68</v>
      </c>
      <c r="AC307" s="40">
        <v>38.76</v>
      </c>
      <c r="AD307" s="40">
        <v>42.07</v>
      </c>
      <c r="AE307" s="69">
        <v>40.18</v>
      </c>
    </row>
    <row r="308" spans="1:31" x14ac:dyDescent="0.25">
      <c r="A308" s="45">
        <f t="shared" si="4"/>
        <v>54179</v>
      </c>
      <c r="B308" s="46">
        <v>45.408479999999997</v>
      </c>
      <c r="C308" s="40">
        <v>46.533940000000001</v>
      </c>
      <c r="D308" s="40">
        <v>47.92633</v>
      </c>
      <c r="E308" s="40">
        <v>75.84</v>
      </c>
      <c r="F308" s="47">
        <v>73.150000000000006</v>
      </c>
      <c r="G308" s="48">
        <v>50.002110000000002</v>
      </c>
      <c r="H308" s="40">
        <v>50.552639999999997</v>
      </c>
      <c r="I308" s="40">
        <v>51.623399999999997</v>
      </c>
      <c r="J308" s="40">
        <v>76.03</v>
      </c>
      <c r="K308" s="47">
        <v>73.64</v>
      </c>
      <c r="L308" s="48">
        <v>48.447189999999999</v>
      </c>
      <c r="M308" s="40">
        <v>50.278739999999999</v>
      </c>
      <c r="N308" s="40">
        <v>51.640639999999998</v>
      </c>
      <c r="O308" s="40">
        <v>74.66</v>
      </c>
      <c r="P308" s="47">
        <v>74.02</v>
      </c>
      <c r="Q308" s="48">
        <v>42.7</v>
      </c>
      <c r="R308" s="40">
        <v>43.08</v>
      </c>
      <c r="S308" s="40">
        <v>43.28</v>
      </c>
      <c r="T308" s="40">
        <v>42.66</v>
      </c>
      <c r="U308" s="47">
        <v>43.06</v>
      </c>
      <c r="V308" s="48">
        <v>42.65</v>
      </c>
      <c r="W308" s="40">
        <v>42.8</v>
      </c>
      <c r="X308" s="40">
        <v>42.87</v>
      </c>
      <c r="Y308" s="40">
        <v>42.57</v>
      </c>
      <c r="Z308" s="47">
        <v>42.82</v>
      </c>
      <c r="AA308" s="48">
        <v>42.76</v>
      </c>
      <c r="AB308" s="40">
        <v>42.74</v>
      </c>
      <c r="AC308" s="40">
        <v>42.63</v>
      </c>
      <c r="AD308" s="40">
        <v>42.46</v>
      </c>
      <c r="AE308" s="69">
        <v>42.83</v>
      </c>
    </row>
    <row r="309" spans="1:31" x14ac:dyDescent="0.25">
      <c r="A309" s="45">
        <f t="shared" si="4"/>
        <v>54210</v>
      </c>
      <c r="B309" s="46">
        <v>44.816800000000001</v>
      </c>
      <c r="C309" s="40">
        <v>47.413930000000001</v>
      </c>
      <c r="D309" s="40">
        <v>49.16283</v>
      </c>
      <c r="E309" s="40">
        <v>73.98</v>
      </c>
      <c r="F309" s="47">
        <v>73.34</v>
      </c>
      <c r="G309" s="48">
        <v>51.444479999999999</v>
      </c>
      <c r="H309" s="40">
        <v>55.43412</v>
      </c>
      <c r="I309" s="40">
        <v>56.923090000000002</v>
      </c>
      <c r="J309" s="40">
        <v>72.66</v>
      </c>
      <c r="K309" s="47">
        <v>77.09</v>
      </c>
      <c r="L309" s="48">
        <v>51.313929999999999</v>
      </c>
      <c r="M309" s="40">
        <v>56.219810000000003</v>
      </c>
      <c r="N309" s="40">
        <v>58.269509999999997</v>
      </c>
      <c r="O309" s="40">
        <v>72.95</v>
      </c>
      <c r="P309" s="47">
        <v>80.13</v>
      </c>
      <c r="Q309" s="48">
        <v>42.65</v>
      </c>
      <c r="R309" s="40">
        <v>43.05</v>
      </c>
      <c r="S309" s="40">
        <v>43.19</v>
      </c>
      <c r="T309" s="40">
        <v>42.56</v>
      </c>
      <c r="U309" s="47">
        <v>43.01</v>
      </c>
      <c r="V309" s="48">
        <v>42.6</v>
      </c>
      <c r="W309" s="40">
        <v>42.54</v>
      </c>
      <c r="X309" s="40">
        <v>42.47</v>
      </c>
      <c r="Y309" s="40">
        <v>42.53</v>
      </c>
      <c r="Z309" s="47">
        <v>42.57</v>
      </c>
      <c r="AA309" s="48">
        <v>42.32</v>
      </c>
      <c r="AB309" s="40">
        <v>42.56</v>
      </c>
      <c r="AC309" s="40">
        <v>42.32</v>
      </c>
      <c r="AD309" s="40">
        <v>42.02</v>
      </c>
      <c r="AE309" s="69">
        <v>42.51</v>
      </c>
    </row>
    <row r="310" spans="1:31" x14ac:dyDescent="0.25">
      <c r="A310" s="45">
        <f t="shared" si="4"/>
        <v>54240</v>
      </c>
      <c r="B310" s="46">
        <v>51.235120000000002</v>
      </c>
      <c r="C310" s="40">
        <v>52.924810000000001</v>
      </c>
      <c r="D310" s="40">
        <v>55.879159999999999</v>
      </c>
      <c r="E310" s="40">
        <v>82.51</v>
      </c>
      <c r="F310" s="47">
        <v>81.63</v>
      </c>
      <c r="G310" s="48">
        <v>57.926589999999997</v>
      </c>
      <c r="H310" s="40">
        <v>65.237549999999999</v>
      </c>
      <c r="I310" s="40">
        <v>69.150080000000003</v>
      </c>
      <c r="J310" s="40">
        <v>83.21</v>
      </c>
      <c r="K310" s="47">
        <v>88.52</v>
      </c>
      <c r="L310" s="48">
        <v>57.962049999999998</v>
      </c>
      <c r="M310" s="40">
        <v>66.118589999999998</v>
      </c>
      <c r="N310" s="40">
        <v>70.431880000000007</v>
      </c>
      <c r="O310" s="40">
        <v>84.12</v>
      </c>
      <c r="P310" s="47">
        <v>91.45</v>
      </c>
      <c r="Q310" s="48">
        <v>42.54</v>
      </c>
      <c r="R310" s="40">
        <v>43.27</v>
      </c>
      <c r="S310" s="40">
        <v>43.56</v>
      </c>
      <c r="T310" s="40">
        <v>42.51</v>
      </c>
      <c r="U310" s="47">
        <v>43.14</v>
      </c>
      <c r="V310" s="48">
        <v>42.46</v>
      </c>
      <c r="W310" s="40">
        <v>42.86</v>
      </c>
      <c r="X310" s="40">
        <v>43</v>
      </c>
      <c r="Y310" s="40">
        <v>42.43</v>
      </c>
      <c r="Z310" s="47">
        <v>42.79</v>
      </c>
      <c r="AA310" s="48">
        <v>42.53</v>
      </c>
      <c r="AB310" s="40">
        <v>42.93</v>
      </c>
      <c r="AC310" s="40">
        <v>42.9</v>
      </c>
      <c r="AD310" s="40">
        <v>42.48</v>
      </c>
      <c r="AE310" s="69">
        <v>42.77</v>
      </c>
    </row>
    <row r="311" spans="1:31" x14ac:dyDescent="0.25">
      <c r="A311" s="45">
        <f t="shared" si="4"/>
        <v>54271</v>
      </c>
      <c r="B311" s="46">
        <v>46.01032</v>
      </c>
      <c r="C311" s="40">
        <v>49.849420000000002</v>
      </c>
      <c r="D311" s="40">
        <v>52.758479999999999</v>
      </c>
      <c r="E311" s="40">
        <v>73.41</v>
      </c>
      <c r="F311" s="47">
        <v>75.78</v>
      </c>
      <c r="G311" s="48">
        <v>51.726840000000003</v>
      </c>
      <c r="H311" s="40">
        <v>54.837820000000001</v>
      </c>
      <c r="I311" s="40">
        <v>57.433619999999998</v>
      </c>
      <c r="J311" s="40">
        <v>74.16</v>
      </c>
      <c r="K311" s="47">
        <v>76.180000000000007</v>
      </c>
      <c r="L311" s="48">
        <v>51.702069999999999</v>
      </c>
      <c r="M311" s="40">
        <v>55.800750000000001</v>
      </c>
      <c r="N311" s="40">
        <v>58.991169999999997</v>
      </c>
      <c r="O311" s="40">
        <v>74.58</v>
      </c>
      <c r="P311" s="47">
        <v>78.56</v>
      </c>
      <c r="Q311" s="48">
        <v>42.01</v>
      </c>
      <c r="R311" s="40">
        <v>41.78</v>
      </c>
      <c r="S311" s="40">
        <v>41.7</v>
      </c>
      <c r="T311" s="40">
        <v>42.06</v>
      </c>
      <c r="U311" s="47">
        <v>41.8</v>
      </c>
      <c r="V311" s="48">
        <v>41.84</v>
      </c>
      <c r="W311" s="40">
        <v>41.1</v>
      </c>
      <c r="X311" s="40">
        <v>40.76</v>
      </c>
      <c r="Y311" s="40">
        <v>41.9</v>
      </c>
      <c r="Z311" s="47">
        <v>41.19</v>
      </c>
      <c r="AA311" s="48">
        <v>42.46</v>
      </c>
      <c r="AB311" s="40">
        <v>41.51</v>
      </c>
      <c r="AC311" s="40">
        <v>41.24</v>
      </c>
      <c r="AD311" s="40">
        <v>42.82</v>
      </c>
      <c r="AE311" s="69">
        <v>41.59</v>
      </c>
    </row>
    <row r="312" spans="1:31" x14ac:dyDescent="0.25">
      <c r="A312" s="45">
        <f t="shared" si="4"/>
        <v>54302</v>
      </c>
      <c r="B312" s="46">
        <v>45.59881</v>
      </c>
      <c r="C312" s="40">
        <v>44.886200000000002</v>
      </c>
      <c r="D312" s="40">
        <v>45.809359999999998</v>
      </c>
      <c r="E312" s="40">
        <v>73.150000000000006</v>
      </c>
      <c r="F312" s="47">
        <v>71.77</v>
      </c>
      <c r="G312" s="48">
        <v>49.931460000000001</v>
      </c>
      <c r="H312" s="40">
        <v>51.296579999999999</v>
      </c>
      <c r="I312" s="40">
        <v>52.738349999999997</v>
      </c>
      <c r="J312" s="40">
        <v>74.180000000000007</v>
      </c>
      <c r="K312" s="47">
        <v>75.03</v>
      </c>
      <c r="L312" s="48">
        <v>48.288350000000001</v>
      </c>
      <c r="M312" s="40">
        <v>50.241100000000003</v>
      </c>
      <c r="N312" s="40">
        <v>52.600140000000003</v>
      </c>
      <c r="O312" s="40">
        <v>74.709999999999994</v>
      </c>
      <c r="P312" s="47">
        <v>75.02</v>
      </c>
      <c r="Q312" s="48">
        <v>41.95</v>
      </c>
      <c r="R312" s="40">
        <v>42.74</v>
      </c>
      <c r="S312" s="40">
        <v>43.05</v>
      </c>
      <c r="T312" s="40">
        <v>41.9</v>
      </c>
      <c r="U312" s="47">
        <v>42.62</v>
      </c>
      <c r="V312" s="48">
        <v>41.95</v>
      </c>
      <c r="W312" s="40">
        <v>42.35</v>
      </c>
      <c r="X312" s="40">
        <v>42.46</v>
      </c>
      <c r="Y312" s="40">
        <v>41.89</v>
      </c>
      <c r="Z312" s="47">
        <v>42.28</v>
      </c>
      <c r="AA312" s="48">
        <v>42.09</v>
      </c>
      <c r="AB312" s="40">
        <v>42.61</v>
      </c>
      <c r="AC312" s="40">
        <v>42.68</v>
      </c>
      <c r="AD312" s="40">
        <v>41.98</v>
      </c>
      <c r="AE312" s="69">
        <v>42.49</v>
      </c>
    </row>
    <row r="313" spans="1:31" x14ac:dyDescent="0.25">
      <c r="A313" s="45">
        <f t="shared" si="4"/>
        <v>54332</v>
      </c>
      <c r="B313" s="46">
        <v>43.960760000000001</v>
      </c>
      <c r="C313" s="40">
        <v>41.647329999999997</v>
      </c>
      <c r="D313" s="40">
        <v>41.593319999999999</v>
      </c>
      <c r="E313" s="40">
        <v>71.459999999999994</v>
      </c>
      <c r="F313" s="47">
        <v>66.89</v>
      </c>
      <c r="G313" s="48">
        <v>47.08746</v>
      </c>
      <c r="H313" s="40">
        <v>44.970750000000002</v>
      </c>
      <c r="I313" s="40">
        <v>45.215530000000001</v>
      </c>
      <c r="J313" s="40">
        <v>70.83</v>
      </c>
      <c r="K313" s="47">
        <v>65.97</v>
      </c>
      <c r="L313" s="48">
        <v>46.243009999999998</v>
      </c>
      <c r="M313" s="40">
        <v>44.67407</v>
      </c>
      <c r="N313" s="40">
        <v>45.251980000000003</v>
      </c>
      <c r="O313" s="40">
        <v>69.86</v>
      </c>
      <c r="P313" s="47">
        <v>66.37</v>
      </c>
      <c r="Q313" s="48">
        <v>42.17</v>
      </c>
      <c r="R313" s="40">
        <v>41.79</v>
      </c>
      <c r="S313" s="40">
        <v>41.53</v>
      </c>
      <c r="T313" s="40">
        <v>42</v>
      </c>
      <c r="U313" s="47">
        <v>41.9</v>
      </c>
      <c r="V313" s="48">
        <v>42.42</v>
      </c>
      <c r="W313" s="40">
        <v>41.88</v>
      </c>
      <c r="X313" s="40">
        <v>41.45</v>
      </c>
      <c r="Y313" s="40">
        <v>42.12</v>
      </c>
      <c r="Z313" s="47">
        <v>42.04</v>
      </c>
      <c r="AA313" s="48">
        <v>42.22</v>
      </c>
      <c r="AB313" s="40">
        <v>41.72</v>
      </c>
      <c r="AC313" s="40">
        <v>41.17</v>
      </c>
      <c r="AD313" s="40">
        <v>41.81</v>
      </c>
      <c r="AE313" s="69">
        <v>41.84</v>
      </c>
    </row>
    <row r="314" spans="1:31" x14ac:dyDescent="0.25">
      <c r="A314" s="45">
        <f t="shared" ref="A314:A377" si="5">EDATE(A313,1)</f>
        <v>54363</v>
      </c>
      <c r="B314" s="46">
        <v>42.79598</v>
      </c>
      <c r="C314" s="40">
        <v>42.281120000000001</v>
      </c>
      <c r="D314" s="40">
        <v>42.79092</v>
      </c>
      <c r="E314" s="40">
        <v>70.03</v>
      </c>
      <c r="F314" s="47">
        <v>70.45</v>
      </c>
      <c r="G314" s="48">
        <v>51.891359999999999</v>
      </c>
      <c r="H314" s="40">
        <v>51.149700000000003</v>
      </c>
      <c r="I314" s="40">
        <v>51.025440000000003</v>
      </c>
      <c r="J314" s="40">
        <v>72.05</v>
      </c>
      <c r="K314" s="47">
        <v>72.599999999999994</v>
      </c>
      <c r="L314" s="48">
        <v>51.875169999999997</v>
      </c>
      <c r="M314" s="40">
        <v>52.840600000000002</v>
      </c>
      <c r="N314" s="40">
        <v>53.487430000000003</v>
      </c>
      <c r="O314" s="40">
        <v>72.52</v>
      </c>
      <c r="P314" s="47">
        <v>74.78</v>
      </c>
      <c r="Q314" s="48">
        <v>44.84</v>
      </c>
      <c r="R314" s="40">
        <v>44.25</v>
      </c>
      <c r="S314" s="40">
        <v>43.86</v>
      </c>
      <c r="T314" s="40">
        <v>44.86</v>
      </c>
      <c r="U314" s="47">
        <v>44.28</v>
      </c>
      <c r="V314" s="48">
        <v>44.98</v>
      </c>
      <c r="W314" s="40">
        <v>43.83</v>
      </c>
      <c r="X314" s="40">
        <v>43.25</v>
      </c>
      <c r="Y314" s="40">
        <v>45.06</v>
      </c>
      <c r="Z314" s="47">
        <v>43.96</v>
      </c>
      <c r="AA314" s="48">
        <v>45.07</v>
      </c>
      <c r="AB314" s="40">
        <v>44.47</v>
      </c>
      <c r="AC314" s="40">
        <v>43.99</v>
      </c>
      <c r="AD314" s="40">
        <v>45.01</v>
      </c>
      <c r="AE314" s="69">
        <v>44.49</v>
      </c>
    </row>
    <row r="315" spans="1:31" ht="13.8" thickBot="1" x14ac:dyDescent="0.3">
      <c r="A315" s="52">
        <f t="shared" si="5"/>
        <v>54393</v>
      </c>
      <c r="B315" s="46">
        <v>53.737900000000003</v>
      </c>
      <c r="C315" s="40">
        <v>54.493499999999997</v>
      </c>
      <c r="D315" s="40">
        <v>54.910850000000003</v>
      </c>
      <c r="E315" s="40">
        <v>82.16</v>
      </c>
      <c r="F315" s="47">
        <v>84.57</v>
      </c>
      <c r="G315" s="48">
        <v>59.444740000000003</v>
      </c>
      <c r="H315" s="40">
        <v>58.564430000000002</v>
      </c>
      <c r="I315" s="40">
        <v>58.647370000000002</v>
      </c>
      <c r="J315" s="40">
        <v>82.91</v>
      </c>
      <c r="K315" s="47">
        <v>81.06</v>
      </c>
      <c r="L315" s="48">
        <v>59.37706</v>
      </c>
      <c r="M315" s="40">
        <v>59.956589999999998</v>
      </c>
      <c r="N315" s="40">
        <v>60.696469999999998</v>
      </c>
      <c r="O315" s="40">
        <v>83.76</v>
      </c>
      <c r="P315" s="47">
        <v>83.52</v>
      </c>
      <c r="Q315" s="48">
        <v>48.15</v>
      </c>
      <c r="R315" s="40">
        <v>47.55</v>
      </c>
      <c r="S315" s="40">
        <v>47.14</v>
      </c>
      <c r="T315" s="40">
        <v>48.06</v>
      </c>
      <c r="U315" s="47">
        <v>47.63</v>
      </c>
      <c r="V315" s="48">
        <v>48.31</v>
      </c>
      <c r="W315" s="40">
        <v>47.13</v>
      </c>
      <c r="X315" s="40">
        <v>46.37</v>
      </c>
      <c r="Y315" s="40">
        <v>48.1</v>
      </c>
      <c r="Z315" s="47">
        <v>47.34</v>
      </c>
      <c r="AA315" s="48">
        <v>48.3</v>
      </c>
      <c r="AB315" s="40">
        <v>47.4</v>
      </c>
      <c r="AC315" s="40">
        <v>46.81</v>
      </c>
      <c r="AD315" s="40">
        <v>48.26</v>
      </c>
      <c r="AE315" s="69">
        <v>47.47</v>
      </c>
    </row>
    <row r="316" spans="1:31" x14ac:dyDescent="0.25">
      <c r="A316" s="49">
        <f t="shared" si="5"/>
        <v>54424</v>
      </c>
      <c r="B316" s="31">
        <v>62.917850000000001</v>
      </c>
      <c r="C316" s="32">
        <v>62.692860000000003</v>
      </c>
      <c r="D316" s="32">
        <v>62.037050000000001</v>
      </c>
      <c r="E316" s="32">
        <v>88.73</v>
      </c>
      <c r="F316" s="50">
        <v>87.01</v>
      </c>
      <c r="G316" s="51">
        <v>57.873339999999999</v>
      </c>
      <c r="H316" s="32">
        <v>54.896729999999998</v>
      </c>
      <c r="I316" s="32">
        <v>54.599460000000001</v>
      </c>
      <c r="J316" s="32">
        <v>81.790000000000006</v>
      </c>
      <c r="K316" s="50">
        <v>79.31</v>
      </c>
      <c r="L316" s="51">
        <v>57.77807</v>
      </c>
      <c r="M316" s="32">
        <v>55.342529999999996</v>
      </c>
      <c r="N316" s="32">
        <v>55.57161</v>
      </c>
      <c r="O316" s="32">
        <v>81.91</v>
      </c>
      <c r="P316" s="50">
        <v>79.87</v>
      </c>
      <c r="Q316" s="51">
        <v>47.31</v>
      </c>
      <c r="R316" s="32">
        <v>45.66</v>
      </c>
      <c r="S316" s="32">
        <v>44.94</v>
      </c>
      <c r="T316" s="32">
        <v>47.39</v>
      </c>
      <c r="U316" s="50">
        <v>45.88</v>
      </c>
      <c r="V316" s="51">
        <v>47.48</v>
      </c>
      <c r="W316" s="32">
        <v>45.17</v>
      </c>
      <c r="X316" s="32">
        <v>44.14</v>
      </c>
      <c r="Y316" s="32">
        <v>47.49</v>
      </c>
      <c r="Z316" s="50">
        <v>45.52</v>
      </c>
      <c r="AA316" s="51">
        <v>47.32</v>
      </c>
      <c r="AB316" s="32">
        <v>45.01</v>
      </c>
      <c r="AC316" s="32">
        <v>44.16</v>
      </c>
      <c r="AD316" s="32">
        <v>47.54</v>
      </c>
      <c r="AE316" s="38">
        <v>45.37</v>
      </c>
    </row>
    <row r="317" spans="1:31" x14ac:dyDescent="0.25">
      <c r="A317" s="49">
        <f t="shared" si="5"/>
        <v>54455</v>
      </c>
      <c r="B317" s="31">
        <v>50.58878</v>
      </c>
      <c r="C317" s="32">
        <v>49.364730000000002</v>
      </c>
      <c r="D317" s="32">
        <v>49.007550000000002</v>
      </c>
      <c r="E317" s="32">
        <v>74.92</v>
      </c>
      <c r="F317" s="50">
        <v>76.12</v>
      </c>
      <c r="G317" s="51">
        <v>53.945239999999998</v>
      </c>
      <c r="H317" s="32">
        <v>52.822859999999999</v>
      </c>
      <c r="I317" s="32">
        <v>52.402320000000003</v>
      </c>
      <c r="J317" s="32">
        <v>71.92</v>
      </c>
      <c r="K317" s="50">
        <v>76.47</v>
      </c>
      <c r="L317" s="51">
        <v>53.863689999999998</v>
      </c>
      <c r="M317" s="32">
        <v>53.92886</v>
      </c>
      <c r="N317" s="32">
        <v>53.911670000000001</v>
      </c>
      <c r="O317" s="32">
        <v>71.73</v>
      </c>
      <c r="P317" s="50">
        <v>78.010000000000005</v>
      </c>
      <c r="Q317" s="51">
        <v>45.93</v>
      </c>
      <c r="R317" s="32">
        <v>44.85</v>
      </c>
      <c r="S317" s="32">
        <v>44.43</v>
      </c>
      <c r="T317" s="32">
        <v>45.87</v>
      </c>
      <c r="U317" s="50">
        <v>45.11</v>
      </c>
      <c r="V317" s="51">
        <v>45.98</v>
      </c>
      <c r="W317" s="32">
        <v>44.48</v>
      </c>
      <c r="X317" s="32">
        <v>43.66</v>
      </c>
      <c r="Y317" s="32">
        <v>45.76</v>
      </c>
      <c r="Z317" s="50">
        <v>44.78</v>
      </c>
      <c r="AA317" s="51">
        <v>45.79</v>
      </c>
      <c r="AB317" s="32">
        <v>44.21</v>
      </c>
      <c r="AC317" s="32">
        <v>43.73</v>
      </c>
      <c r="AD317" s="32">
        <v>45.55</v>
      </c>
      <c r="AE317" s="38">
        <v>44.75</v>
      </c>
    </row>
    <row r="318" spans="1:31" x14ac:dyDescent="0.25">
      <c r="A318" s="49">
        <f t="shared" si="5"/>
        <v>54483</v>
      </c>
      <c r="B318" s="31">
        <v>40.344589999999997</v>
      </c>
      <c r="C318" s="32">
        <v>40.099960000000003</v>
      </c>
      <c r="D318" s="32">
        <v>40.214390000000002</v>
      </c>
      <c r="E318" s="32">
        <v>69.739999999999995</v>
      </c>
      <c r="F318" s="50">
        <v>70.12</v>
      </c>
      <c r="G318" s="51">
        <v>49.105379999999997</v>
      </c>
      <c r="H318" s="32">
        <v>47.01878</v>
      </c>
      <c r="I318" s="32">
        <v>45.759650000000001</v>
      </c>
      <c r="J318" s="32">
        <v>68.66</v>
      </c>
      <c r="K318" s="50">
        <v>68.400000000000006</v>
      </c>
      <c r="L318" s="51">
        <v>48.738379999999999</v>
      </c>
      <c r="M318" s="32">
        <v>47.223840000000003</v>
      </c>
      <c r="N318" s="32">
        <v>46.232199999999999</v>
      </c>
      <c r="O318" s="32">
        <v>68.61</v>
      </c>
      <c r="P318" s="50">
        <v>69.09</v>
      </c>
      <c r="Q318" s="51">
        <v>46.04</v>
      </c>
      <c r="R318" s="32">
        <v>43.42</v>
      </c>
      <c r="S318" s="32">
        <v>42.1</v>
      </c>
      <c r="T318" s="32">
        <v>46.07</v>
      </c>
      <c r="U318" s="50">
        <v>43.83</v>
      </c>
      <c r="V318" s="51">
        <v>46.06</v>
      </c>
      <c r="W318" s="32">
        <v>43.2</v>
      </c>
      <c r="X318" s="32">
        <v>41.67</v>
      </c>
      <c r="Y318" s="32">
        <v>46.03</v>
      </c>
      <c r="Z318" s="50">
        <v>43.64</v>
      </c>
      <c r="AA318" s="51">
        <v>46</v>
      </c>
      <c r="AB318" s="32">
        <v>42.99</v>
      </c>
      <c r="AC318" s="32">
        <v>41.58</v>
      </c>
      <c r="AD318" s="32">
        <v>46.14</v>
      </c>
      <c r="AE318" s="38">
        <v>43.45</v>
      </c>
    </row>
    <row r="319" spans="1:31" x14ac:dyDescent="0.25">
      <c r="A319" s="49">
        <f t="shared" si="5"/>
        <v>54514</v>
      </c>
      <c r="B319" s="31">
        <v>43.178100000000001</v>
      </c>
      <c r="C319" s="32">
        <v>41.615470000000002</v>
      </c>
      <c r="D319" s="32">
        <v>41.542079999999999</v>
      </c>
      <c r="E319" s="32">
        <v>69.19</v>
      </c>
      <c r="F319" s="50">
        <v>66.58</v>
      </c>
      <c r="G319" s="51">
        <v>45.818959999999997</v>
      </c>
      <c r="H319" s="32">
        <v>41.47325</v>
      </c>
      <c r="I319" s="32">
        <v>40.941070000000003</v>
      </c>
      <c r="J319" s="32">
        <v>68.39</v>
      </c>
      <c r="K319" s="50">
        <v>62.4</v>
      </c>
      <c r="L319" s="51">
        <v>45.059759999999997</v>
      </c>
      <c r="M319" s="32">
        <v>41.158990000000003</v>
      </c>
      <c r="N319" s="32">
        <v>41.119570000000003</v>
      </c>
      <c r="O319" s="32">
        <v>68.400000000000006</v>
      </c>
      <c r="P319" s="50">
        <v>63.05</v>
      </c>
      <c r="Q319" s="51">
        <v>42.99</v>
      </c>
      <c r="R319" s="32">
        <v>41.41</v>
      </c>
      <c r="S319" s="32">
        <v>40.81</v>
      </c>
      <c r="T319" s="32">
        <v>43.2</v>
      </c>
      <c r="U319" s="50">
        <v>41.63</v>
      </c>
      <c r="V319" s="51">
        <v>43.19</v>
      </c>
      <c r="W319" s="32">
        <v>41.48</v>
      </c>
      <c r="X319" s="32">
        <v>40.770000000000003</v>
      </c>
      <c r="Y319" s="32">
        <v>43.35</v>
      </c>
      <c r="Z319" s="50">
        <v>41.71</v>
      </c>
      <c r="AA319" s="51">
        <v>42.79</v>
      </c>
      <c r="AB319" s="32">
        <v>40.74</v>
      </c>
      <c r="AC319" s="32">
        <v>40.01</v>
      </c>
      <c r="AD319" s="32">
        <v>43.13</v>
      </c>
      <c r="AE319" s="38">
        <v>41</v>
      </c>
    </row>
    <row r="320" spans="1:31" x14ac:dyDescent="0.25">
      <c r="A320" s="49">
        <f t="shared" si="5"/>
        <v>54544</v>
      </c>
      <c r="B320" s="31">
        <v>44.457349999999998</v>
      </c>
      <c r="C320" s="32">
        <v>45.807169999999999</v>
      </c>
      <c r="D320" s="32">
        <v>47.304589999999997</v>
      </c>
      <c r="E320" s="32">
        <v>74.12</v>
      </c>
      <c r="F320" s="50">
        <v>73.83</v>
      </c>
      <c r="G320" s="51">
        <v>51.047519999999999</v>
      </c>
      <c r="H320" s="32">
        <v>54.258130000000001</v>
      </c>
      <c r="I320" s="32">
        <v>55.751519999999999</v>
      </c>
      <c r="J320" s="32">
        <v>73.930000000000007</v>
      </c>
      <c r="K320" s="50">
        <v>78.430000000000007</v>
      </c>
      <c r="L320" s="51">
        <v>49.608510000000003</v>
      </c>
      <c r="M320" s="32">
        <v>54.222320000000003</v>
      </c>
      <c r="N320" s="32">
        <v>56.05341</v>
      </c>
      <c r="O320" s="32">
        <v>72.680000000000007</v>
      </c>
      <c r="P320" s="50">
        <v>79.91</v>
      </c>
      <c r="Q320" s="51">
        <v>43.46</v>
      </c>
      <c r="R320" s="32">
        <v>43.89</v>
      </c>
      <c r="S320" s="32">
        <v>44.12</v>
      </c>
      <c r="T320" s="32">
        <v>43.43</v>
      </c>
      <c r="U320" s="50">
        <v>43.86</v>
      </c>
      <c r="V320" s="51">
        <v>43.24</v>
      </c>
      <c r="W320" s="32">
        <v>43.57</v>
      </c>
      <c r="X320" s="32">
        <v>43.69</v>
      </c>
      <c r="Y320" s="32">
        <v>43.15</v>
      </c>
      <c r="Z320" s="50">
        <v>43.55</v>
      </c>
      <c r="AA320" s="51">
        <v>43.48</v>
      </c>
      <c r="AB320" s="32">
        <v>43.52</v>
      </c>
      <c r="AC320" s="32">
        <v>43.43</v>
      </c>
      <c r="AD320" s="32">
        <v>43.23</v>
      </c>
      <c r="AE320" s="38">
        <v>43.57</v>
      </c>
    </row>
    <row r="321" spans="1:31" x14ac:dyDescent="0.25">
      <c r="A321" s="49">
        <f t="shared" si="5"/>
        <v>54575</v>
      </c>
      <c r="B321" s="31">
        <v>46.222490000000001</v>
      </c>
      <c r="C321" s="32">
        <v>48.0749</v>
      </c>
      <c r="D321" s="32">
        <v>49.890099999999997</v>
      </c>
      <c r="E321" s="32">
        <v>76.02</v>
      </c>
      <c r="F321" s="50">
        <v>74.510000000000005</v>
      </c>
      <c r="G321" s="51">
        <v>53.106549999999999</v>
      </c>
      <c r="H321" s="32">
        <v>55.351039999999998</v>
      </c>
      <c r="I321" s="32">
        <v>57.141069999999999</v>
      </c>
      <c r="J321" s="32">
        <v>76.14</v>
      </c>
      <c r="K321" s="50">
        <v>78.14</v>
      </c>
      <c r="L321" s="51">
        <v>52.936199999999999</v>
      </c>
      <c r="M321" s="32">
        <v>56.246560000000002</v>
      </c>
      <c r="N321" s="32">
        <v>58.600650000000002</v>
      </c>
      <c r="O321" s="32">
        <v>76.37</v>
      </c>
      <c r="P321" s="50">
        <v>80.959999999999994</v>
      </c>
      <c r="Q321" s="51">
        <v>43.23</v>
      </c>
      <c r="R321" s="32">
        <v>43.43</v>
      </c>
      <c r="S321" s="32">
        <v>43.51</v>
      </c>
      <c r="T321" s="32">
        <v>43.15</v>
      </c>
      <c r="U321" s="50">
        <v>43.44</v>
      </c>
      <c r="V321" s="51">
        <v>43.14</v>
      </c>
      <c r="W321" s="32">
        <v>42.84</v>
      </c>
      <c r="X321" s="32">
        <v>42.66</v>
      </c>
      <c r="Y321" s="32">
        <v>43.09</v>
      </c>
      <c r="Z321" s="50">
        <v>42.9</v>
      </c>
      <c r="AA321" s="51">
        <v>42.94</v>
      </c>
      <c r="AB321" s="32">
        <v>42.76</v>
      </c>
      <c r="AC321" s="32">
        <v>42.6</v>
      </c>
      <c r="AD321" s="32">
        <v>42.64</v>
      </c>
      <c r="AE321" s="38">
        <v>42.94</v>
      </c>
    </row>
    <row r="322" spans="1:31" x14ac:dyDescent="0.25">
      <c r="A322" s="49">
        <f t="shared" si="5"/>
        <v>54605</v>
      </c>
      <c r="B322" s="31">
        <v>51.708840000000002</v>
      </c>
      <c r="C322" s="32">
        <v>52.73404</v>
      </c>
      <c r="D322" s="32">
        <v>55.534869999999998</v>
      </c>
      <c r="E322" s="32">
        <v>83.35</v>
      </c>
      <c r="F322" s="50">
        <v>81.77</v>
      </c>
      <c r="G322" s="51">
        <v>59.74221</v>
      </c>
      <c r="H322" s="32">
        <v>61.956519999999998</v>
      </c>
      <c r="I322" s="32">
        <v>65.233099999999993</v>
      </c>
      <c r="J322" s="32">
        <v>85.98</v>
      </c>
      <c r="K322" s="50">
        <v>87.78</v>
      </c>
      <c r="L322" s="51">
        <v>59.853810000000003</v>
      </c>
      <c r="M322" s="32">
        <v>62.55415</v>
      </c>
      <c r="N322" s="32">
        <v>66.15916</v>
      </c>
      <c r="O322" s="32">
        <v>86.89</v>
      </c>
      <c r="P322" s="50">
        <v>90.09</v>
      </c>
      <c r="Q322" s="51">
        <v>43.14</v>
      </c>
      <c r="R322" s="32">
        <v>43.58</v>
      </c>
      <c r="S322" s="32">
        <v>43.77</v>
      </c>
      <c r="T322" s="32">
        <v>43.1</v>
      </c>
      <c r="U322" s="50">
        <v>43.53</v>
      </c>
      <c r="V322" s="51">
        <v>43</v>
      </c>
      <c r="W322" s="32">
        <v>42.95</v>
      </c>
      <c r="X322" s="32">
        <v>42.9</v>
      </c>
      <c r="Y322" s="32">
        <v>42.99</v>
      </c>
      <c r="Z322" s="50">
        <v>42.95</v>
      </c>
      <c r="AA322" s="51">
        <v>43.21</v>
      </c>
      <c r="AB322" s="32">
        <v>43.15</v>
      </c>
      <c r="AC322" s="32">
        <v>42.92</v>
      </c>
      <c r="AD322" s="32">
        <v>42.88</v>
      </c>
      <c r="AE322" s="38">
        <v>43.23</v>
      </c>
    </row>
    <row r="323" spans="1:31" x14ac:dyDescent="0.25">
      <c r="A323" s="49">
        <f t="shared" si="5"/>
        <v>54636</v>
      </c>
      <c r="B323" s="31">
        <v>47.307000000000002</v>
      </c>
      <c r="C323" s="32">
        <v>50.589179999999999</v>
      </c>
      <c r="D323" s="32">
        <v>53.405119999999997</v>
      </c>
      <c r="E323" s="32">
        <v>74.36</v>
      </c>
      <c r="F323" s="50">
        <v>75.97</v>
      </c>
      <c r="G323" s="51">
        <v>52.873109999999997</v>
      </c>
      <c r="H323" s="32">
        <v>54.637180000000001</v>
      </c>
      <c r="I323" s="32">
        <v>56.645879999999998</v>
      </c>
      <c r="J323" s="32">
        <v>75.180000000000007</v>
      </c>
      <c r="K323" s="50">
        <v>76.680000000000007</v>
      </c>
      <c r="L323" s="51">
        <v>52.862990000000003</v>
      </c>
      <c r="M323" s="32">
        <v>55.22589</v>
      </c>
      <c r="N323" s="32">
        <v>57.607210000000002</v>
      </c>
      <c r="O323" s="32">
        <v>75.430000000000007</v>
      </c>
      <c r="P323" s="50">
        <v>78.62</v>
      </c>
      <c r="Q323" s="51">
        <v>42.62</v>
      </c>
      <c r="R323" s="32">
        <v>42.63</v>
      </c>
      <c r="S323" s="32">
        <v>42.63</v>
      </c>
      <c r="T323" s="32">
        <v>42.59</v>
      </c>
      <c r="U323" s="50">
        <v>42.64</v>
      </c>
      <c r="V323" s="51">
        <v>42.52</v>
      </c>
      <c r="W323" s="32">
        <v>41.97</v>
      </c>
      <c r="X323" s="32">
        <v>41.69</v>
      </c>
      <c r="Y323" s="32">
        <v>42.51</v>
      </c>
      <c r="Z323" s="50">
        <v>42.05</v>
      </c>
      <c r="AA323" s="51">
        <v>43.05</v>
      </c>
      <c r="AB323" s="32">
        <v>42.67</v>
      </c>
      <c r="AC323" s="32">
        <v>42.44</v>
      </c>
      <c r="AD323" s="32">
        <v>42.94</v>
      </c>
      <c r="AE323" s="38">
        <v>42.76</v>
      </c>
    </row>
    <row r="324" spans="1:31" x14ac:dyDescent="0.25">
      <c r="A324" s="49">
        <f t="shared" si="5"/>
        <v>54667</v>
      </c>
      <c r="B324" s="31">
        <v>46.057949999999998</v>
      </c>
      <c r="C324" s="32">
        <v>46.392969999999998</v>
      </c>
      <c r="D324" s="32">
        <v>47.934519999999999</v>
      </c>
      <c r="E324" s="32">
        <v>73.72</v>
      </c>
      <c r="F324" s="50">
        <v>73.510000000000005</v>
      </c>
      <c r="G324" s="51">
        <v>52.323540000000001</v>
      </c>
      <c r="H324" s="32">
        <v>55.202390000000001</v>
      </c>
      <c r="I324" s="32">
        <v>57.660670000000003</v>
      </c>
      <c r="J324" s="32">
        <v>75.489999999999995</v>
      </c>
      <c r="K324" s="50">
        <v>79.3</v>
      </c>
      <c r="L324" s="51">
        <v>50.883589999999998</v>
      </c>
      <c r="M324" s="32">
        <v>54.574159999999999</v>
      </c>
      <c r="N324" s="32">
        <v>57.731490000000001</v>
      </c>
      <c r="O324" s="32">
        <v>75.19</v>
      </c>
      <c r="P324" s="50">
        <v>80.55</v>
      </c>
      <c r="Q324" s="51">
        <v>42.69</v>
      </c>
      <c r="R324" s="32">
        <v>43.73</v>
      </c>
      <c r="S324" s="32">
        <v>44.21</v>
      </c>
      <c r="T324" s="32">
        <v>42.63</v>
      </c>
      <c r="U324" s="50">
        <v>43.59</v>
      </c>
      <c r="V324" s="51">
        <v>42.63</v>
      </c>
      <c r="W324" s="32">
        <v>43.29</v>
      </c>
      <c r="X324" s="32">
        <v>43.59</v>
      </c>
      <c r="Y324" s="32">
        <v>42.62</v>
      </c>
      <c r="Z324" s="50">
        <v>43.19</v>
      </c>
      <c r="AA324" s="51">
        <v>42.7</v>
      </c>
      <c r="AB324" s="32">
        <v>42.84</v>
      </c>
      <c r="AC324" s="32">
        <v>42.78</v>
      </c>
      <c r="AD324" s="32">
        <v>42.57</v>
      </c>
      <c r="AE324" s="38">
        <v>42.83</v>
      </c>
    </row>
    <row r="325" spans="1:31" x14ac:dyDescent="0.25">
      <c r="A325" s="49">
        <f t="shared" si="5"/>
        <v>54697</v>
      </c>
      <c r="B325" s="31">
        <v>44.255549999999999</v>
      </c>
      <c r="C325" s="32">
        <v>41.762889999999999</v>
      </c>
      <c r="D325" s="32">
        <v>41.572989999999997</v>
      </c>
      <c r="E325" s="32">
        <v>72.52</v>
      </c>
      <c r="F325" s="50">
        <v>68.180000000000007</v>
      </c>
      <c r="G325" s="51">
        <v>48.484610000000004</v>
      </c>
      <c r="H325" s="32">
        <v>46.3827</v>
      </c>
      <c r="I325" s="32">
        <v>46.568530000000003</v>
      </c>
      <c r="J325" s="32">
        <v>72.16</v>
      </c>
      <c r="K325" s="50">
        <v>68.28</v>
      </c>
      <c r="L325" s="51">
        <v>47.650509999999997</v>
      </c>
      <c r="M325" s="32">
        <v>45.8474</v>
      </c>
      <c r="N325" s="32">
        <v>46.767020000000002</v>
      </c>
      <c r="O325" s="32">
        <v>72.55</v>
      </c>
      <c r="P325" s="50">
        <v>68.06</v>
      </c>
      <c r="Q325" s="51">
        <v>42.79</v>
      </c>
      <c r="R325" s="32">
        <v>42.68</v>
      </c>
      <c r="S325" s="32">
        <v>42.47</v>
      </c>
      <c r="T325" s="32">
        <v>42.46</v>
      </c>
      <c r="U325" s="50">
        <v>42.76</v>
      </c>
      <c r="V325" s="51">
        <v>43.09</v>
      </c>
      <c r="W325" s="32">
        <v>42.78</v>
      </c>
      <c r="X325" s="32">
        <v>42.39</v>
      </c>
      <c r="Y325" s="32">
        <v>42.59</v>
      </c>
      <c r="Z325" s="50">
        <v>42.93</v>
      </c>
      <c r="AA325" s="51">
        <v>42.94</v>
      </c>
      <c r="AB325" s="32">
        <v>42.85</v>
      </c>
      <c r="AC325" s="32">
        <v>42.29</v>
      </c>
      <c r="AD325" s="32">
        <v>42.04</v>
      </c>
      <c r="AE325" s="38">
        <v>43</v>
      </c>
    </row>
    <row r="326" spans="1:31" x14ac:dyDescent="0.25">
      <c r="A326" s="49">
        <f t="shared" si="5"/>
        <v>54728</v>
      </c>
      <c r="B326" s="31">
        <v>43.994799999999998</v>
      </c>
      <c r="C326" s="32">
        <v>43.073439999999998</v>
      </c>
      <c r="D326" s="32">
        <v>43.682209999999998</v>
      </c>
      <c r="E326" s="32">
        <v>71.819999999999993</v>
      </c>
      <c r="F326" s="50">
        <v>71.67</v>
      </c>
      <c r="G326" s="51">
        <v>53.116880000000002</v>
      </c>
      <c r="H326" s="32">
        <v>51.82929</v>
      </c>
      <c r="I326" s="32">
        <v>51.889299999999999</v>
      </c>
      <c r="J326" s="32">
        <v>75.5</v>
      </c>
      <c r="K326" s="50">
        <v>73.59</v>
      </c>
      <c r="L326" s="51">
        <v>53.128909999999998</v>
      </c>
      <c r="M326" s="32">
        <v>54.35239</v>
      </c>
      <c r="N326" s="32">
        <v>55.50779</v>
      </c>
      <c r="O326" s="32">
        <v>75.819999999999993</v>
      </c>
      <c r="P326" s="50">
        <v>76.45</v>
      </c>
      <c r="Q326" s="51">
        <v>45.44</v>
      </c>
      <c r="R326" s="32">
        <v>44.85</v>
      </c>
      <c r="S326" s="32">
        <v>44.5</v>
      </c>
      <c r="T326" s="32">
        <v>45.45</v>
      </c>
      <c r="U326" s="50">
        <v>44.91</v>
      </c>
      <c r="V326" s="51">
        <v>45.67</v>
      </c>
      <c r="W326" s="32">
        <v>44.42</v>
      </c>
      <c r="X326" s="32">
        <v>43.78</v>
      </c>
      <c r="Y326" s="32">
        <v>45.77</v>
      </c>
      <c r="Z326" s="50">
        <v>44.55</v>
      </c>
      <c r="AA326" s="51">
        <v>45.7</v>
      </c>
      <c r="AB326" s="32">
        <v>44.76</v>
      </c>
      <c r="AC326" s="32">
        <v>44.43</v>
      </c>
      <c r="AD326" s="32">
        <v>45.84</v>
      </c>
      <c r="AE326" s="38">
        <v>44.91</v>
      </c>
    </row>
    <row r="327" spans="1:31" x14ac:dyDescent="0.25">
      <c r="A327" s="49">
        <f t="shared" si="5"/>
        <v>54758</v>
      </c>
      <c r="B327" s="31">
        <v>55.31944</v>
      </c>
      <c r="C327" s="32">
        <v>54.681719999999999</v>
      </c>
      <c r="D327" s="32">
        <v>54.878149999999998</v>
      </c>
      <c r="E327" s="32">
        <v>84.47</v>
      </c>
      <c r="F327" s="50">
        <v>83.88</v>
      </c>
      <c r="G327" s="51">
        <v>60.850070000000002</v>
      </c>
      <c r="H327" s="32">
        <v>53.741439999999997</v>
      </c>
      <c r="I327" s="32">
        <v>52.911180000000002</v>
      </c>
      <c r="J327" s="32">
        <v>86.02</v>
      </c>
      <c r="K327" s="50">
        <v>77.290000000000006</v>
      </c>
      <c r="L327" s="51">
        <v>60.928170000000001</v>
      </c>
      <c r="M327" s="32">
        <v>53.907589999999999</v>
      </c>
      <c r="N327" s="32">
        <v>53.350909999999999</v>
      </c>
      <c r="O327" s="32">
        <v>86.86</v>
      </c>
      <c r="P327" s="50">
        <v>78.33</v>
      </c>
      <c r="Q327" s="51">
        <v>48.81</v>
      </c>
      <c r="R327" s="32">
        <v>47.87</v>
      </c>
      <c r="S327" s="32">
        <v>47.37</v>
      </c>
      <c r="T327" s="32">
        <v>48.75</v>
      </c>
      <c r="U327" s="50">
        <v>48.04</v>
      </c>
      <c r="V327" s="51">
        <v>49.08</v>
      </c>
      <c r="W327" s="32">
        <v>47.54</v>
      </c>
      <c r="X327" s="32">
        <v>46.77</v>
      </c>
      <c r="Y327" s="32">
        <v>48.99</v>
      </c>
      <c r="Z327" s="50">
        <v>47.83</v>
      </c>
      <c r="AA327" s="51">
        <v>48.77</v>
      </c>
      <c r="AB327" s="32">
        <v>47.24</v>
      </c>
      <c r="AC327" s="32">
        <v>46.64</v>
      </c>
      <c r="AD327" s="32">
        <v>48.84</v>
      </c>
      <c r="AE327" s="38">
        <v>47.51</v>
      </c>
    </row>
    <row r="328" spans="1:31" x14ac:dyDescent="0.25">
      <c r="A328" s="45">
        <f t="shared" si="5"/>
        <v>54789</v>
      </c>
      <c r="B328" s="46">
        <v>57.610759999999999</v>
      </c>
      <c r="C328" s="40">
        <v>56.741869999999999</v>
      </c>
      <c r="D328" s="40">
        <v>56.670650000000002</v>
      </c>
      <c r="E328" s="40">
        <v>85.39</v>
      </c>
      <c r="F328" s="47">
        <v>82.96</v>
      </c>
      <c r="G328" s="48">
        <v>58.344380000000001</v>
      </c>
      <c r="H328" s="40">
        <v>58.431370000000001</v>
      </c>
      <c r="I328" s="40">
        <v>58.60474</v>
      </c>
      <c r="J328" s="40">
        <v>81.66</v>
      </c>
      <c r="K328" s="47">
        <v>80.260000000000005</v>
      </c>
      <c r="L328" s="48">
        <v>58.099200000000003</v>
      </c>
      <c r="M328" s="40">
        <v>58.784019999999998</v>
      </c>
      <c r="N328" s="40">
        <v>59.527639999999998</v>
      </c>
      <c r="O328" s="40">
        <v>82.39</v>
      </c>
      <c r="P328" s="47">
        <v>80.989999999999995</v>
      </c>
      <c r="Q328" s="48">
        <v>47.96</v>
      </c>
      <c r="R328" s="40">
        <v>46.8</v>
      </c>
      <c r="S328" s="40">
        <v>46.16</v>
      </c>
      <c r="T328" s="40">
        <v>47.9</v>
      </c>
      <c r="U328" s="47">
        <v>46.95</v>
      </c>
      <c r="V328" s="48">
        <v>47.99</v>
      </c>
      <c r="W328" s="40">
        <v>46.23</v>
      </c>
      <c r="X328" s="40">
        <v>45.37</v>
      </c>
      <c r="Y328" s="40">
        <v>48</v>
      </c>
      <c r="Z328" s="47">
        <v>46.47</v>
      </c>
      <c r="AA328" s="48">
        <v>47.9</v>
      </c>
      <c r="AB328" s="40">
        <v>46.19</v>
      </c>
      <c r="AC328" s="40">
        <v>45.32</v>
      </c>
      <c r="AD328" s="40">
        <v>47.93</v>
      </c>
      <c r="AE328" s="69">
        <v>46.4</v>
      </c>
    </row>
    <row r="329" spans="1:31" x14ac:dyDescent="0.25">
      <c r="A329" s="45">
        <f t="shared" si="5"/>
        <v>54820</v>
      </c>
      <c r="B329" s="46">
        <v>54.003489999999999</v>
      </c>
      <c r="C329" s="40">
        <v>52.278089999999999</v>
      </c>
      <c r="D329" s="40">
        <v>51.96125</v>
      </c>
      <c r="E329" s="40">
        <v>78.58</v>
      </c>
      <c r="F329" s="47">
        <v>79.459999999999994</v>
      </c>
      <c r="G329" s="48">
        <v>56.77187</v>
      </c>
      <c r="H329" s="40">
        <v>56.335700000000003</v>
      </c>
      <c r="I329" s="40">
        <v>55.282449999999997</v>
      </c>
      <c r="J329" s="40">
        <v>76.27</v>
      </c>
      <c r="K329" s="47">
        <v>79.66</v>
      </c>
      <c r="L329" s="48">
        <v>56.60219</v>
      </c>
      <c r="M329" s="40">
        <v>57.055610000000001</v>
      </c>
      <c r="N329" s="40">
        <v>56.268050000000002</v>
      </c>
      <c r="O329" s="40">
        <v>75.819999999999993</v>
      </c>
      <c r="P329" s="47">
        <v>80.98</v>
      </c>
      <c r="Q329" s="48">
        <v>47.11</v>
      </c>
      <c r="R329" s="40">
        <v>46.19</v>
      </c>
      <c r="S329" s="40">
        <v>45.66</v>
      </c>
      <c r="T329" s="40">
        <v>47.12</v>
      </c>
      <c r="U329" s="47">
        <v>46.27</v>
      </c>
      <c r="V329" s="48">
        <v>47.19</v>
      </c>
      <c r="W329" s="40">
        <v>45.71</v>
      </c>
      <c r="X329" s="40">
        <v>44.71</v>
      </c>
      <c r="Y329" s="40">
        <v>46.9</v>
      </c>
      <c r="Z329" s="47">
        <v>45.93</v>
      </c>
      <c r="AA329" s="48">
        <v>46.88</v>
      </c>
      <c r="AB329" s="40">
        <v>45.51</v>
      </c>
      <c r="AC329" s="40">
        <v>44.82</v>
      </c>
      <c r="AD329" s="40">
        <v>47.01</v>
      </c>
      <c r="AE329" s="69">
        <v>45.64</v>
      </c>
    </row>
    <row r="330" spans="1:31" x14ac:dyDescent="0.25">
      <c r="A330" s="45">
        <f t="shared" si="5"/>
        <v>54848</v>
      </c>
      <c r="B330" s="46">
        <v>41.587829999999997</v>
      </c>
      <c r="C330" s="40">
        <v>40.9208</v>
      </c>
      <c r="D330" s="40">
        <v>40.968200000000003</v>
      </c>
      <c r="E330" s="40">
        <v>70.14</v>
      </c>
      <c r="F330" s="47">
        <v>70.38</v>
      </c>
      <c r="G330" s="48">
        <v>49.985930000000003</v>
      </c>
      <c r="H330" s="40">
        <v>49.583390000000001</v>
      </c>
      <c r="I330" s="40">
        <v>48.221330000000002</v>
      </c>
      <c r="J330" s="40">
        <v>69.27</v>
      </c>
      <c r="K330" s="47">
        <v>71.260000000000005</v>
      </c>
      <c r="L330" s="48">
        <v>48.764069999999997</v>
      </c>
      <c r="M330" s="40">
        <v>49.920050000000003</v>
      </c>
      <c r="N330" s="40">
        <v>48.919750000000001</v>
      </c>
      <c r="O330" s="40">
        <v>68.62</v>
      </c>
      <c r="P330" s="47">
        <v>72.33</v>
      </c>
      <c r="Q330" s="48">
        <v>46.7</v>
      </c>
      <c r="R330" s="40">
        <v>44.4</v>
      </c>
      <c r="S330" s="40">
        <v>43.04</v>
      </c>
      <c r="T330" s="40">
        <v>46.66</v>
      </c>
      <c r="U330" s="47">
        <v>44.64</v>
      </c>
      <c r="V330" s="48">
        <v>46.72</v>
      </c>
      <c r="W330" s="40">
        <v>44.05</v>
      </c>
      <c r="X330" s="40">
        <v>42.46</v>
      </c>
      <c r="Y330" s="40">
        <v>46.65</v>
      </c>
      <c r="Z330" s="47">
        <v>44.33</v>
      </c>
      <c r="AA330" s="48">
        <v>46.71</v>
      </c>
      <c r="AB330" s="40">
        <v>44.57</v>
      </c>
      <c r="AC330" s="40">
        <v>42.99</v>
      </c>
      <c r="AD330" s="40">
        <v>46.51</v>
      </c>
      <c r="AE330" s="69">
        <v>44.73</v>
      </c>
    </row>
    <row r="331" spans="1:31" x14ac:dyDescent="0.25">
      <c r="A331" s="45">
        <f t="shared" si="5"/>
        <v>54879</v>
      </c>
      <c r="B331" s="46">
        <v>44.262340000000002</v>
      </c>
      <c r="C331" s="40">
        <v>42.478209999999997</v>
      </c>
      <c r="D331" s="40">
        <v>42.235729999999997</v>
      </c>
      <c r="E331" s="40">
        <v>70.88</v>
      </c>
      <c r="F331" s="47">
        <v>68.040000000000006</v>
      </c>
      <c r="G331" s="48">
        <v>47.407940000000004</v>
      </c>
      <c r="H331" s="40">
        <v>45.09243</v>
      </c>
      <c r="I331" s="40">
        <v>44.556139999999999</v>
      </c>
      <c r="J331" s="40">
        <v>70.34</v>
      </c>
      <c r="K331" s="47">
        <v>67</v>
      </c>
      <c r="L331" s="48">
        <v>46.737789999999997</v>
      </c>
      <c r="M331" s="40">
        <v>44.848999999999997</v>
      </c>
      <c r="N331" s="40">
        <v>44.595860000000002</v>
      </c>
      <c r="O331" s="40">
        <v>70.37</v>
      </c>
      <c r="P331" s="47">
        <v>67.16</v>
      </c>
      <c r="Q331" s="48">
        <v>43.85</v>
      </c>
      <c r="R331" s="40">
        <v>43.2</v>
      </c>
      <c r="S331" s="40">
        <v>42.87</v>
      </c>
      <c r="T331" s="40">
        <v>43.74</v>
      </c>
      <c r="U331" s="47">
        <v>43.34</v>
      </c>
      <c r="V331" s="48">
        <v>43.97</v>
      </c>
      <c r="W331" s="40">
        <v>43</v>
      </c>
      <c r="X331" s="40">
        <v>42.43</v>
      </c>
      <c r="Y331" s="40">
        <v>43.72</v>
      </c>
      <c r="Z331" s="47">
        <v>43.21</v>
      </c>
      <c r="AA331" s="48">
        <v>43.55</v>
      </c>
      <c r="AB331" s="40">
        <v>42.64</v>
      </c>
      <c r="AC331" s="40">
        <v>42.07</v>
      </c>
      <c r="AD331" s="40">
        <v>43.4</v>
      </c>
      <c r="AE331" s="69">
        <v>42.77</v>
      </c>
    </row>
    <row r="332" spans="1:31" x14ac:dyDescent="0.25">
      <c r="A332" s="45">
        <f t="shared" si="5"/>
        <v>54909</v>
      </c>
      <c r="B332" s="46">
        <v>46.8324</v>
      </c>
      <c r="C332" s="40">
        <v>49.009450000000001</v>
      </c>
      <c r="D332" s="40">
        <v>50.332590000000003</v>
      </c>
      <c r="E332" s="40">
        <v>73.27</v>
      </c>
      <c r="F332" s="47">
        <v>76.2</v>
      </c>
      <c r="G332" s="48">
        <v>49.304989999999997</v>
      </c>
      <c r="H332" s="40">
        <v>54.17313</v>
      </c>
      <c r="I332" s="40">
        <v>55.70673</v>
      </c>
      <c r="J332" s="40">
        <v>70.709999999999994</v>
      </c>
      <c r="K332" s="47">
        <v>79.599999999999994</v>
      </c>
      <c r="L332" s="48">
        <v>47.038719999999998</v>
      </c>
      <c r="M332" s="40">
        <v>53.826189999999997</v>
      </c>
      <c r="N332" s="40">
        <v>55.766089999999998</v>
      </c>
      <c r="O332" s="40">
        <v>69.8</v>
      </c>
      <c r="P332" s="47">
        <v>80.59</v>
      </c>
      <c r="Q332" s="48">
        <v>44</v>
      </c>
      <c r="R332" s="40">
        <v>44.45</v>
      </c>
      <c r="S332" s="40">
        <v>44.67</v>
      </c>
      <c r="T332" s="40">
        <v>44</v>
      </c>
      <c r="U332" s="47">
        <v>44.38</v>
      </c>
      <c r="V332" s="48">
        <v>43.94</v>
      </c>
      <c r="W332" s="40">
        <v>44.06</v>
      </c>
      <c r="X332" s="40">
        <v>44.07</v>
      </c>
      <c r="Y332" s="40">
        <v>43.9</v>
      </c>
      <c r="Z332" s="47">
        <v>44.05</v>
      </c>
      <c r="AA332" s="48">
        <v>43.99</v>
      </c>
      <c r="AB332" s="40">
        <v>44.3</v>
      </c>
      <c r="AC332" s="40">
        <v>44.33</v>
      </c>
      <c r="AD332" s="40">
        <v>43.85</v>
      </c>
      <c r="AE332" s="69">
        <v>44.26</v>
      </c>
    </row>
    <row r="333" spans="1:31" x14ac:dyDescent="0.25">
      <c r="A333" s="45">
        <f t="shared" si="5"/>
        <v>54940</v>
      </c>
      <c r="B333" s="46">
        <v>46.966819999999998</v>
      </c>
      <c r="C333" s="40">
        <v>46.854419999999998</v>
      </c>
      <c r="D333" s="40">
        <v>48.066209999999998</v>
      </c>
      <c r="E333" s="40">
        <v>76.150000000000006</v>
      </c>
      <c r="F333" s="47">
        <v>72.069999999999993</v>
      </c>
      <c r="G333" s="48">
        <v>53.109090000000002</v>
      </c>
      <c r="H333" s="40">
        <v>51.815800000000003</v>
      </c>
      <c r="I333" s="40">
        <v>53.109780000000001</v>
      </c>
      <c r="J333" s="40">
        <v>77.53</v>
      </c>
      <c r="K333" s="47">
        <v>74.17</v>
      </c>
      <c r="L333" s="48">
        <v>52.198549999999997</v>
      </c>
      <c r="M333" s="40">
        <v>51.205120000000001</v>
      </c>
      <c r="N333" s="40">
        <v>53.340179999999997</v>
      </c>
      <c r="O333" s="40">
        <v>77.790000000000006</v>
      </c>
      <c r="P333" s="47">
        <v>75.510000000000005</v>
      </c>
      <c r="Q333" s="48">
        <v>43.89</v>
      </c>
      <c r="R333" s="40">
        <v>44.31</v>
      </c>
      <c r="S333" s="40">
        <v>44.48</v>
      </c>
      <c r="T333" s="40">
        <v>43.83</v>
      </c>
      <c r="U333" s="47">
        <v>44.26</v>
      </c>
      <c r="V333" s="48">
        <v>43.83</v>
      </c>
      <c r="W333" s="40">
        <v>43.82</v>
      </c>
      <c r="X333" s="40">
        <v>43.8</v>
      </c>
      <c r="Y333" s="40">
        <v>43.79</v>
      </c>
      <c r="Z333" s="47">
        <v>43.84</v>
      </c>
      <c r="AA333" s="48">
        <v>43.52</v>
      </c>
      <c r="AB333" s="40">
        <v>43.43</v>
      </c>
      <c r="AC333" s="40">
        <v>43.5</v>
      </c>
      <c r="AD333" s="40">
        <v>43.62</v>
      </c>
      <c r="AE333" s="69">
        <v>43.45</v>
      </c>
    </row>
    <row r="334" spans="1:31" x14ac:dyDescent="0.25">
      <c r="A334" s="45">
        <f t="shared" si="5"/>
        <v>54970</v>
      </c>
      <c r="B334" s="46">
        <v>52.548169999999999</v>
      </c>
      <c r="C334" s="40">
        <v>53.822560000000003</v>
      </c>
      <c r="D334" s="40">
        <v>56.70458</v>
      </c>
      <c r="E334" s="40">
        <v>83.23</v>
      </c>
      <c r="F334" s="47">
        <v>81.13</v>
      </c>
      <c r="G334" s="48">
        <v>59.018509999999999</v>
      </c>
      <c r="H334" s="40">
        <v>61.286769999999997</v>
      </c>
      <c r="I334" s="40">
        <v>64.073160000000001</v>
      </c>
      <c r="J334" s="40">
        <v>87.43</v>
      </c>
      <c r="K334" s="47">
        <v>86.17</v>
      </c>
      <c r="L334" s="48">
        <v>58.911610000000003</v>
      </c>
      <c r="M334" s="40">
        <v>61.515140000000002</v>
      </c>
      <c r="N334" s="40">
        <v>64.595780000000005</v>
      </c>
      <c r="O334" s="40">
        <v>88.13</v>
      </c>
      <c r="P334" s="47">
        <v>87.73</v>
      </c>
      <c r="Q334" s="48">
        <v>43.74</v>
      </c>
      <c r="R334" s="40">
        <v>44.07</v>
      </c>
      <c r="S334" s="40">
        <v>44.25</v>
      </c>
      <c r="T334" s="40">
        <v>43.74</v>
      </c>
      <c r="U334" s="47">
        <v>44.04</v>
      </c>
      <c r="V334" s="48">
        <v>43.68</v>
      </c>
      <c r="W334" s="40">
        <v>43.59</v>
      </c>
      <c r="X334" s="40">
        <v>43.54</v>
      </c>
      <c r="Y334" s="40">
        <v>43.69</v>
      </c>
      <c r="Z334" s="47">
        <v>43.59</v>
      </c>
      <c r="AA334" s="48">
        <v>43.65</v>
      </c>
      <c r="AB334" s="40">
        <v>43.7</v>
      </c>
      <c r="AC334" s="40">
        <v>43.54</v>
      </c>
      <c r="AD334" s="40">
        <v>43.41</v>
      </c>
      <c r="AE334" s="69">
        <v>43.71</v>
      </c>
    </row>
    <row r="335" spans="1:31" x14ac:dyDescent="0.25">
      <c r="A335" s="45">
        <f t="shared" si="5"/>
        <v>55001</v>
      </c>
      <c r="B335" s="46">
        <v>49.569890000000001</v>
      </c>
      <c r="C335" s="40">
        <v>52.939979999999998</v>
      </c>
      <c r="D335" s="40">
        <v>56.000300000000003</v>
      </c>
      <c r="E335" s="40">
        <v>76.53</v>
      </c>
      <c r="F335" s="47">
        <v>78.680000000000007</v>
      </c>
      <c r="G335" s="48">
        <v>54.666289999999996</v>
      </c>
      <c r="H335" s="40">
        <v>58.932679999999998</v>
      </c>
      <c r="I335" s="40">
        <v>61.052199999999999</v>
      </c>
      <c r="J335" s="40">
        <v>77.42</v>
      </c>
      <c r="K335" s="47">
        <v>81.900000000000006</v>
      </c>
      <c r="L335" s="48">
        <v>54.530140000000003</v>
      </c>
      <c r="M335" s="40">
        <v>59.596760000000003</v>
      </c>
      <c r="N335" s="40">
        <v>62.070869999999999</v>
      </c>
      <c r="O335" s="40">
        <v>77.66</v>
      </c>
      <c r="P335" s="47">
        <v>83.58</v>
      </c>
      <c r="Q335" s="48">
        <v>43.38</v>
      </c>
      <c r="R335" s="40">
        <v>43.81</v>
      </c>
      <c r="S335" s="40">
        <v>43.97</v>
      </c>
      <c r="T335" s="40">
        <v>43.32</v>
      </c>
      <c r="U335" s="47">
        <v>43.74</v>
      </c>
      <c r="V335" s="48">
        <v>43.31</v>
      </c>
      <c r="W335" s="40">
        <v>43.19</v>
      </c>
      <c r="X335" s="40">
        <v>43.11</v>
      </c>
      <c r="Y335" s="40">
        <v>43.28</v>
      </c>
      <c r="Z335" s="47">
        <v>43.21</v>
      </c>
      <c r="AA335" s="48">
        <v>44.03</v>
      </c>
      <c r="AB335" s="40">
        <v>44.58</v>
      </c>
      <c r="AC335" s="40">
        <v>44.46</v>
      </c>
      <c r="AD335" s="40">
        <v>43.75</v>
      </c>
      <c r="AE335" s="69">
        <v>44.45</v>
      </c>
    </row>
    <row r="336" spans="1:31" x14ac:dyDescent="0.25">
      <c r="A336" s="45">
        <f t="shared" si="5"/>
        <v>55032</v>
      </c>
      <c r="B336" s="46">
        <v>48.243229999999997</v>
      </c>
      <c r="C336" s="40">
        <v>51.001159999999999</v>
      </c>
      <c r="D336" s="40">
        <v>53.766350000000003</v>
      </c>
      <c r="E336" s="40">
        <v>76.22</v>
      </c>
      <c r="F336" s="47">
        <v>78.64</v>
      </c>
      <c r="G336" s="48">
        <v>53.069940000000003</v>
      </c>
      <c r="H336" s="40">
        <v>59.02122</v>
      </c>
      <c r="I336" s="40">
        <v>62.225679999999997</v>
      </c>
      <c r="J336" s="40">
        <v>78.37</v>
      </c>
      <c r="K336" s="47">
        <v>84.77</v>
      </c>
      <c r="L336" s="48">
        <v>51.325580000000002</v>
      </c>
      <c r="M336" s="40">
        <v>59.42127</v>
      </c>
      <c r="N336" s="40">
        <v>62.926220000000001</v>
      </c>
      <c r="O336" s="40">
        <v>77.61</v>
      </c>
      <c r="P336" s="47">
        <v>86.5</v>
      </c>
      <c r="Q336" s="48">
        <v>43.43</v>
      </c>
      <c r="R336" s="40">
        <v>44.33</v>
      </c>
      <c r="S336" s="40">
        <v>44.79</v>
      </c>
      <c r="T336" s="40">
        <v>43.39</v>
      </c>
      <c r="U336" s="47">
        <v>44.23</v>
      </c>
      <c r="V336" s="48">
        <v>43.38</v>
      </c>
      <c r="W336" s="40">
        <v>43.56</v>
      </c>
      <c r="X336" s="40">
        <v>43.67</v>
      </c>
      <c r="Y336" s="40">
        <v>43.34</v>
      </c>
      <c r="Z336" s="47">
        <v>43.57</v>
      </c>
      <c r="AA336" s="48">
        <v>43.5</v>
      </c>
      <c r="AB336" s="40">
        <v>43.49</v>
      </c>
      <c r="AC336" s="40">
        <v>43.41</v>
      </c>
      <c r="AD336" s="40">
        <v>43.43</v>
      </c>
      <c r="AE336" s="69">
        <v>43.5</v>
      </c>
    </row>
    <row r="337" spans="1:31" x14ac:dyDescent="0.25">
      <c r="A337" s="45">
        <f t="shared" si="5"/>
        <v>55062</v>
      </c>
      <c r="B337" s="46">
        <v>45.845939999999999</v>
      </c>
      <c r="C337" s="40">
        <v>43.083950000000002</v>
      </c>
      <c r="D337" s="40">
        <v>42.892560000000003</v>
      </c>
      <c r="E337" s="40">
        <v>72.11</v>
      </c>
      <c r="F337" s="47">
        <v>68.89</v>
      </c>
      <c r="G337" s="48">
        <v>47.347169999999998</v>
      </c>
      <c r="H337" s="40">
        <v>46.258319999999998</v>
      </c>
      <c r="I337" s="40">
        <v>46.59299</v>
      </c>
      <c r="J337" s="40">
        <v>70.14</v>
      </c>
      <c r="K337" s="47">
        <v>69.430000000000007</v>
      </c>
      <c r="L337" s="48">
        <v>45.7913</v>
      </c>
      <c r="M337" s="40">
        <v>45.351390000000002</v>
      </c>
      <c r="N337" s="40">
        <v>46.367890000000003</v>
      </c>
      <c r="O337" s="40">
        <v>69.900000000000006</v>
      </c>
      <c r="P337" s="47">
        <v>68.98</v>
      </c>
      <c r="Q337" s="48">
        <v>43.29</v>
      </c>
      <c r="R337" s="40">
        <v>42.47</v>
      </c>
      <c r="S337" s="40">
        <v>42.08</v>
      </c>
      <c r="T337" s="40">
        <v>43.28</v>
      </c>
      <c r="U337" s="47">
        <v>42.6</v>
      </c>
      <c r="V337" s="48">
        <v>43.38</v>
      </c>
      <c r="W337" s="40">
        <v>42.15</v>
      </c>
      <c r="X337" s="40">
        <v>41.61</v>
      </c>
      <c r="Y337" s="40">
        <v>43.39</v>
      </c>
      <c r="Z337" s="47">
        <v>42.36</v>
      </c>
      <c r="AA337" s="48">
        <v>43.32</v>
      </c>
      <c r="AB337" s="40">
        <v>42.15</v>
      </c>
      <c r="AC337" s="40">
        <v>41.61</v>
      </c>
      <c r="AD337" s="40">
        <v>43.3</v>
      </c>
      <c r="AE337" s="69">
        <v>42.35</v>
      </c>
    </row>
    <row r="338" spans="1:31" x14ac:dyDescent="0.25">
      <c r="A338" s="45">
        <f t="shared" si="5"/>
        <v>55093</v>
      </c>
      <c r="B338" s="46">
        <v>43.627459999999999</v>
      </c>
      <c r="C338" s="40">
        <v>43.251950000000001</v>
      </c>
      <c r="D338" s="40">
        <v>43.630040000000001</v>
      </c>
      <c r="E338" s="40">
        <v>70.930000000000007</v>
      </c>
      <c r="F338" s="47">
        <v>71.319999999999993</v>
      </c>
      <c r="G338" s="48">
        <v>52.718879999999999</v>
      </c>
      <c r="H338" s="40">
        <v>52.235979999999998</v>
      </c>
      <c r="I338" s="40">
        <v>52.267650000000003</v>
      </c>
      <c r="J338" s="40">
        <v>74.75</v>
      </c>
      <c r="K338" s="47">
        <v>74.650000000000006</v>
      </c>
      <c r="L338" s="48">
        <v>52.544550000000001</v>
      </c>
      <c r="M338" s="40">
        <v>54.130760000000002</v>
      </c>
      <c r="N338" s="40">
        <v>55.044359999999998</v>
      </c>
      <c r="O338" s="40">
        <v>74.45</v>
      </c>
      <c r="P338" s="47">
        <v>77.33</v>
      </c>
      <c r="Q338" s="48">
        <v>46.09</v>
      </c>
      <c r="R338" s="40">
        <v>45.59</v>
      </c>
      <c r="S338" s="40">
        <v>45.28</v>
      </c>
      <c r="T338" s="40">
        <v>46.01</v>
      </c>
      <c r="U338" s="47">
        <v>45.68</v>
      </c>
      <c r="V338" s="48">
        <v>46.32</v>
      </c>
      <c r="W338" s="40">
        <v>45.21</v>
      </c>
      <c r="X338" s="40">
        <v>44.61</v>
      </c>
      <c r="Y338" s="40">
        <v>46.31</v>
      </c>
      <c r="Z338" s="47">
        <v>45.35</v>
      </c>
      <c r="AA338" s="48">
        <v>46.32</v>
      </c>
      <c r="AB338" s="40">
        <v>45.67</v>
      </c>
      <c r="AC338" s="40">
        <v>45.36</v>
      </c>
      <c r="AD338" s="40">
        <v>46.39</v>
      </c>
      <c r="AE338" s="69">
        <v>45.72</v>
      </c>
    </row>
    <row r="339" spans="1:31" x14ac:dyDescent="0.25">
      <c r="A339" s="45">
        <f t="shared" si="5"/>
        <v>55123</v>
      </c>
      <c r="B339" s="46">
        <v>55.245869999999996</v>
      </c>
      <c r="C339" s="40">
        <v>55.195259999999998</v>
      </c>
      <c r="D339" s="40">
        <v>55.496679999999998</v>
      </c>
      <c r="E339" s="40">
        <v>82.52</v>
      </c>
      <c r="F339" s="47">
        <v>82.24</v>
      </c>
      <c r="G339" s="48">
        <v>59.411850000000001</v>
      </c>
      <c r="H339" s="40">
        <v>56.268479999999997</v>
      </c>
      <c r="I339" s="40">
        <v>55.521160000000002</v>
      </c>
      <c r="J339" s="40">
        <v>83.49</v>
      </c>
      <c r="K339" s="47">
        <v>80.05</v>
      </c>
      <c r="L339" s="48">
        <v>59.26538</v>
      </c>
      <c r="M339" s="40">
        <v>57.276940000000003</v>
      </c>
      <c r="N339" s="40">
        <v>57.185090000000002</v>
      </c>
      <c r="O339" s="40">
        <v>84</v>
      </c>
      <c r="P339" s="47">
        <v>80.89</v>
      </c>
      <c r="Q339" s="48">
        <v>49.35</v>
      </c>
      <c r="R339" s="40">
        <v>48.48</v>
      </c>
      <c r="S339" s="40">
        <v>48.02</v>
      </c>
      <c r="T339" s="40">
        <v>49.35</v>
      </c>
      <c r="U339" s="47">
        <v>48.58</v>
      </c>
      <c r="V339" s="48">
        <v>49.7</v>
      </c>
      <c r="W339" s="40">
        <v>48.15</v>
      </c>
      <c r="X339" s="40">
        <v>47.35</v>
      </c>
      <c r="Y339" s="40">
        <v>49.73</v>
      </c>
      <c r="Z339" s="47">
        <v>48.33</v>
      </c>
      <c r="AA339" s="48">
        <v>49.91</v>
      </c>
      <c r="AB339" s="40">
        <v>48.32</v>
      </c>
      <c r="AC339" s="40">
        <v>47.65</v>
      </c>
      <c r="AD339" s="40">
        <v>50.04</v>
      </c>
      <c r="AE339" s="69">
        <v>48.54</v>
      </c>
    </row>
    <row r="340" spans="1:31" x14ac:dyDescent="0.25">
      <c r="A340" s="49">
        <f t="shared" si="5"/>
        <v>55154</v>
      </c>
      <c r="B340" s="31">
        <v>65.109610000000004</v>
      </c>
      <c r="C340" s="32">
        <v>64.953050000000005</v>
      </c>
      <c r="D340" s="32">
        <v>64.393100000000004</v>
      </c>
      <c r="E340" s="32">
        <v>89.03</v>
      </c>
      <c r="F340" s="50">
        <v>91.79</v>
      </c>
      <c r="G340" s="51">
        <v>60.207970000000003</v>
      </c>
      <c r="H340" s="32">
        <v>64.083510000000004</v>
      </c>
      <c r="I340" s="32">
        <v>65.266170000000002</v>
      </c>
      <c r="J340" s="32">
        <v>83.57</v>
      </c>
      <c r="K340" s="50">
        <v>89.52</v>
      </c>
      <c r="L340" s="51">
        <v>59.621839999999999</v>
      </c>
      <c r="M340" s="32">
        <v>64.570909999999998</v>
      </c>
      <c r="N340" s="32">
        <v>66.363039999999998</v>
      </c>
      <c r="O340" s="32">
        <v>83.74</v>
      </c>
      <c r="P340" s="50">
        <v>90.34</v>
      </c>
      <c r="Q340" s="51">
        <v>48.72</v>
      </c>
      <c r="R340" s="32">
        <v>48.22</v>
      </c>
      <c r="S340" s="32">
        <v>47.75</v>
      </c>
      <c r="T340" s="32">
        <v>48.45</v>
      </c>
      <c r="U340" s="50">
        <v>48.31</v>
      </c>
      <c r="V340" s="51">
        <v>49</v>
      </c>
      <c r="W340" s="32">
        <v>47.18</v>
      </c>
      <c r="X340" s="32">
        <v>46.03</v>
      </c>
      <c r="Y340" s="32">
        <v>48.64</v>
      </c>
      <c r="Z340" s="50">
        <v>47.51</v>
      </c>
      <c r="AA340" s="51">
        <v>48.87</v>
      </c>
      <c r="AB340" s="32">
        <v>48.37</v>
      </c>
      <c r="AC340" s="32">
        <v>47.7</v>
      </c>
      <c r="AD340" s="32">
        <v>48.32</v>
      </c>
      <c r="AE340" s="38">
        <v>48.51</v>
      </c>
    </row>
    <row r="341" spans="1:31" x14ac:dyDescent="0.25">
      <c r="A341" s="49">
        <f t="shared" si="5"/>
        <v>55185</v>
      </c>
      <c r="B341" s="31">
        <v>54.336779999999997</v>
      </c>
      <c r="C341" s="32">
        <v>53.059370000000001</v>
      </c>
      <c r="D341" s="32">
        <v>52.520989999999998</v>
      </c>
      <c r="E341" s="32">
        <v>80.540000000000006</v>
      </c>
      <c r="F341" s="50">
        <v>79.459999999999994</v>
      </c>
      <c r="G341" s="51">
        <v>57.977229999999999</v>
      </c>
      <c r="H341" s="32">
        <v>56.103589999999997</v>
      </c>
      <c r="I341" s="32">
        <v>55.639519999999997</v>
      </c>
      <c r="J341" s="32">
        <v>82.46</v>
      </c>
      <c r="K341" s="50">
        <v>80.11</v>
      </c>
      <c r="L341" s="51">
        <v>57.690260000000002</v>
      </c>
      <c r="M341" s="32">
        <v>56.402749999999997</v>
      </c>
      <c r="N341" s="32">
        <v>56.2179</v>
      </c>
      <c r="O341" s="32">
        <v>82.25</v>
      </c>
      <c r="P341" s="50">
        <v>80.69</v>
      </c>
      <c r="Q341" s="51">
        <v>47.54</v>
      </c>
      <c r="R341" s="32">
        <v>46.71</v>
      </c>
      <c r="S341" s="32">
        <v>46.26</v>
      </c>
      <c r="T341" s="32">
        <v>47.6</v>
      </c>
      <c r="U341" s="50">
        <v>46.77</v>
      </c>
      <c r="V341" s="51">
        <v>47.74</v>
      </c>
      <c r="W341" s="32">
        <v>46.21</v>
      </c>
      <c r="X341" s="32">
        <v>45.28</v>
      </c>
      <c r="Y341" s="32">
        <v>47.68</v>
      </c>
      <c r="Z341" s="50">
        <v>46.36</v>
      </c>
      <c r="AA341" s="51">
        <v>47.78</v>
      </c>
      <c r="AB341" s="32">
        <v>46.79</v>
      </c>
      <c r="AC341" s="32">
        <v>46.06</v>
      </c>
      <c r="AD341" s="32">
        <v>47.74</v>
      </c>
      <c r="AE341" s="38">
        <v>46.82</v>
      </c>
    </row>
    <row r="342" spans="1:31" x14ac:dyDescent="0.25">
      <c r="A342" s="49">
        <f t="shared" si="5"/>
        <v>55213</v>
      </c>
      <c r="B342" s="31">
        <v>42.076810000000002</v>
      </c>
      <c r="C342" s="32">
        <v>40.868250000000003</v>
      </c>
      <c r="D342" s="32">
        <v>41.128279999999997</v>
      </c>
      <c r="E342" s="32">
        <v>71.94</v>
      </c>
      <c r="F342" s="50">
        <v>71.510000000000005</v>
      </c>
      <c r="G342" s="51">
        <v>51.215420000000002</v>
      </c>
      <c r="H342" s="32">
        <v>50.950569999999999</v>
      </c>
      <c r="I342" s="32">
        <v>50.244819999999997</v>
      </c>
      <c r="J342" s="32">
        <v>71.790000000000006</v>
      </c>
      <c r="K342" s="50">
        <v>73.73</v>
      </c>
      <c r="L342" s="51">
        <v>50.674340000000001</v>
      </c>
      <c r="M342" s="32">
        <v>51.012770000000003</v>
      </c>
      <c r="N342" s="32">
        <v>50.542909999999999</v>
      </c>
      <c r="O342" s="32">
        <v>71.09</v>
      </c>
      <c r="P342" s="50">
        <v>74.06</v>
      </c>
      <c r="Q342" s="51">
        <v>47.41</v>
      </c>
      <c r="R342" s="32">
        <v>46.1</v>
      </c>
      <c r="S342" s="32">
        <v>45.17</v>
      </c>
      <c r="T342" s="32">
        <v>47.12</v>
      </c>
      <c r="U342" s="50">
        <v>46.33</v>
      </c>
      <c r="V342" s="51">
        <v>47.46</v>
      </c>
      <c r="W342" s="32">
        <v>45.61</v>
      </c>
      <c r="X342" s="32">
        <v>44.45</v>
      </c>
      <c r="Y342" s="32">
        <v>47.21</v>
      </c>
      <c r="Z342" s="50">
        <v>45.92</v>
      </c>
      <c r="AA342" s="51">
        <v>47.32</v>
      </c>
      <c r="AB342" s="32">
        <v>46.23</v>
      </c>
      <c r="AC342" s="32">
        <v>45.06</v>
      </c>
      <c r="AD342" s="32">
        <v>46.65</v>
      </c>
      <c r="AE342" s="38">
        <v>46.48</v>
      </c>
    </row>
    <row r="343" spans="1:31" x14ac:dyDescent="0.25">
      <c r="A343" s="49">
        <f t="shared" si="5"/>
        <v>55244</v>
      </c>
      <c r="B343" s="31">
        <v>44.609110000000001</v>
      </c>
      <c r="C343" s="32">
        <v>42.671410000000002</v>
      </c>
      <c r="D343" s="32">
        <v>42.353749999999998</v>
      </c>
      <c r="E343" s="32">
        <v>71.39</v>
      </c>
      <c r="F343" s="50">
        <v>68.430000000000007</v>
      </c>
      <c r="G343" s="51">
        <v>47.342770000000002</v>
      </c>
      <c r="H343" s="32">
        <v>45.682589999999998</v>
      </c>
      <c r="I343" s="32">
        <v>45.14799</v>
      </c>
      <c r="J343" s="32">
        <v>71.510000000000005</v>
      </c>
      <c r="K343" s="50">
        <v>68.739999999999995</v>
      </c>
      <c r="L343" s="51">
        <v>46.420729999999999</v>
      </c>
      <c r="M343" s="32">
        <v>45.251049999999999</v>
      </c>
      <c r="N343" s="32">
        <v>45.039279999999998</v>
      </c>
      <c r="O343" s="32">
        <v>71.12</v>
      </c>
      <c r="P343" s="50">
        <v>69</v>
      </c>
      <c r="Q343" s="51">
        <v>44.36</v>
      </c>
      <c r="R343" s="32">
        <v>43.1</v>
      </c>
      <c r="S343" s="32">
        <v>42.53</v>
      </c>
      <c r="T343" s="32">
        <v>44.44</v>
      </c>
      <c r="U343" s="50">
        <v>43.25</v>
      </c>
      <c r="V343" s="51">
        <v>44.65</v>
      </c>
      <c r="W343" s="32">
        <v>43.18</v>
      </c>
      <c r="X343" s="32">
        <v>42.42</v>
      </c>
      <c r="Y343" s="32">
        <v>44.62</v>
      </c>
      <c r="Z343" s="50">
        <v>43.35</v>
      </c>
      <c r="AA343" s="51">
        <v>44.18</v>
      </c>
      <c r="AB343" s="32">
        <v>42.55</v>
      </c>
      <c r="AC343" s="32">
        <v>41.84</v>
      </c>
      <c r="AD343" s="32">
        <v>44.34</v>
      </c>
      <c r="AE343" s="38">
        <v>42.73</v>
      </c>
    </row>
    <row r="344" spans="1:31" x14ac:dyDescent="0.25">
      <c r="A344" s="49">
        <f t="shared" si="5"/>
        <v>55274</v>
      </c>
      <c r="B344" s="31">
        <v>48.070900000000002</v>
      </c>
      <c r="C344" s="32">
        <v>50.002859999999998</v>
      </c>
      <c r="D344" s="32">
        <v>51.555349999999997</v>
      </c>
      <c r="E344" s="32">
        <v>76.680000000000007</v>
      </c>
      <c r="F344" s="50">
        <v>75.92</v>
      </c>
      <c r="G344" s="51">
        <v>52.199330000000003</v>
      </c>
      <c r="H344" s="32">
        <v>53.18336</v>
      </c>
      <c r="I344" s="32">
        <v>54.37932</v>
      </c>
      <c r="J344" s="32">
        <v>77.86</v>
      </c>
      <c r="K344" s="50">
        <v>78.81</v>
      </c>
      <c r="L344" s="51">
        <v>50.1021</v>
      </c>
      <c r="M344" s="32">
        <v>52.093260000000001</v>
      </c>
      <c r="N344" s="32">
        <v>54.295450000000002</v>
      </c>
      <c r="O344" s="32">
        <v>76.83</v>
      </c>
      <c r="P344" s="50">
        <v>79.11</v>
      </c>
      <c r="Q344" s="51">
        <v>44.92</v>
      </c>
      <c r="R344" s="32">
        <v>45.32</v>
      </c>
      <c r="S344" s="32">
        <v>45.57</v>
      </c>
      <c r="T344" s="32">
        <v>44.93</v>
      </c>
      <c r="U344" s="50">
        <v>45.28</v>
      </c>
      <c r="V344" s="51">
        <v>44.72</v>
      </c>
      <c r="W344" s="32">
        <v>44.85</v>
      </c>
      <c r="X344" s="32">
        <v>44.88</v>
      </c>
      <c r="Y344" s="32">
        <v>44.65</v>
      </c>
      <c r="Z344" s="50">
        <v>44.86</v>
      </c>
      <c r="AA344" s="51">
        <v>44.93</v>
      </c>
      <c r="AB344" s="32">
        <v>44.91</v>
      </c>
      <c r="AC344" s="32">
        <v>45.01</v>
      </c>
      <c r="AD344" s="32">
        <v>44.88</v>
      </c>
      <c r="AE344" s="38">
        <v>45</v>
      </c>
    </row>
    <row r="345" spans="1:31" x14ac:dyDescent="0.25">
      <c r="A345" s="49">
        <f t="shared" si="5"/>
        <v>55305</v>
      </c>
      <c r="B345" s="31">
        <v>47.680979999999998</v>
      </c>
      <c r="C345" s="32">
        <v>47.255380000000002</v>
      </c>
      <c r="D345" s="32">
        <v>48.376579999999997</v>
      </c>
      <c r="E345" s="32">
        <v>77.5</v>
      </c>
      <c r="F345" s="50">
        <v>72.75</v>
      </c>
      <c r="G345" s="51">
        <v>53.837130000000002</v>
      </c>
      <c r="H345" s="32">
        <v>51.926400000000001</v>
      </c>
      <c r="I345" s="32">
        <v>53.145980000000002</v>
      </c>
      <c r="J345" s="32">
        <v>81.489999999999995</v>
      </c>
      <c r="K345" s="50">
        <v>75.02</v>
      </c>
      <c r="L345" s="51">
        <v>52.854860000000002</v>
      </c>
      <c r="M345" s="32">
        <v>51.405560000000001</v>
      </c>
      <c r="N345" s="32">
        <v>53.35577</v>
      </c>
      <c r="O345" s="32">
        <v>81.489999999999995</v>
      </c>
      <c r="P345" s="50">
        <v>76.39</v>
      </c>
      <c r="Q345" s="51">
        <v>44.48</v>
      </c>
      <c r="R345" s="32">
        <v>44.51</v>
      </c>
      <c r="S345" s="32">
        <v>44.56</v>
      </c>
      <c r="T345" s="32">
        <v>44.49</v>
      </c>
      <c r="U345" s="50">
        <v>44.52</v>
      </c>
      <c r="V345" s="51">
        <v>44.48</v>
      </c>
      <c r="W345" s="32">
        <v>44.12</v>
      </c>
      <c r="X345" s="32">
        <v>43.98</v>
      </c>
      <c r="Y345" s="32">
        <v>44.48</v>
      </c>
      <c r="Z345" s="50">
        <v>44.2</v>
      </c>
      <c r="AA345" s="51">
        <v>44.26</v>
      </c>
      <c r="AB345" s="32">
        <v>43.68</v>
      </c>
      <c r="AC345" s="32">
        <v>43.59</v>
      </c>
      <c r="AD345" s="32">
        <v>44.46</v>
      </c>
      <c r="AE345" s="38">
        <v>43.76</v>
      </c>
    </row>
    <row r="346" spans="1:31" x14ac:dyDescent="0.25">
      <c r="A346" s="49">
        <f t="shared" si="5"/>
        <v>55335</v>
      </c>
      <c r="B346" s="31">
        <v>53.83128</v>
      </c>
      <c r="C346" s="32">
        <v>55.78181</v>
      </c>
      <c r="D346" s="32">
        <v>58.640079999999998</v>
      </c>
      <c r="E346" s="32">
        <v>86</v>
      </c>
      <c r="F346" s="50">
        <v>83.4</v>
      </c>
      <c r="G346" s="51">
        <v>62.576300000000003</v>
      </c>
      <c r="H346" s="32">
        <v>66.440709999999996</v>
      </c>
      <c r="I346" s="32">
        <v>69.877049999999997</v>
      </c>
      <c r="J346" s="32">
        <v>93.13</v>
      </c>
      <c r="K346" s="50">
        <v>92.66</v>
      </c>
      <c r="L346" s="51">
        <v>62.409649999999999</v>
      </c>
      <c r="M346" s="32">
        <v>66.699389999999994</v>
      </c>
      <c r="N346" s="32">
        <v>70.378060000000005</v>
      </c>
      <c r="O346" s="32">
        <v>93.48</v>
      </c>
      <c r="P346" s="50">
        <v>93.81</v>
      </c>
      <c r="Q346" s="51">
        <v>44.61</v>
      </c>
      <c r="R346" s="32">
        <v>45.01</v>
      </c>
      <c r="S346" s="32">
        <v>45.28</v>
      </c>
      <c r="T346" s="32">
        <v>44.71</v>
      </c>
      <c r="U346" s="50">
        <v>44.94</v>
      </c>
      <c r="V346" s="51">
        <v>44.37</v>
      </c>
      <c r="W346" s="32">
        <v>44.32</v>
      </c>
      <c r="X346" s="32">
        <v>44.32</v>
      </c>
      <c r="Y346" s="32">
        <v>44.41</v>
      </c>
      <c r="Z346" s="50">
        <v>44.32</v>
      </c>
      <c r="AA346" s="51">
        <v>44.36</v>
      </c>
      <c r="AB346" s="32">
        <v>44.39</v>
      </c>
      <c r="AC346" s="32">
        <v>44.48</v>
      </c>
      <c r="AD346" s="32">
        <v>44.38</v>
      </c>
      <c r="AE346" s="38">
        <v>44.42</v>
      </c>
    </row>
    <row r="347" spans="1:31" x14ac:dyDescent="0.25">
      <c r="A347" s="49">
        <f t="shared" si="5"/>
        <v>55366</v>
      </c>
      <c r="B347" s="31">
        <v>50.346290000000003</v>
      </c>
      <c r="C347" s="32">
        <v>53.739989999999999</v>
      </c>
      <c r="D347" s="32">
        <v>56.55986</v>
      </c>
      <c r="E347" s="32">
        <v>76.87</v>
      </c>
      <c r="F347" s="50">
        <v>80.8</v>
      </c>
      <c r="G347" s="51">
        <v>56.221800000000002</v>
      </c>
      <c r="H347" s="32">
        <v>60.942070000000001</v>
      </c>
      <c r="I347" s="32">
        <v>63.057299999999998</v>
      </c>
      <c r="J347" s="32">
        <v>78.84</v>
      </c>
      <c r="K347" s="50">
        <v>86.12</v>
      </c>
      <c r="L347" s="51">
        <v>55.942920000000001</v>
      </c>
      <c r="M347" s="32">
        <v>61.298290000000001</v>
      </c>
      <c r="N347" s="32">
        <v>63.686970000000002</v>
      </c>
      <c r="O347" s="32">
        <v>78.58</v>
      </c>
      <c r="P347" s="50">
        <v>87.56</v>
      </c>
      <c r="Q347" s="51">
        <v>44.03</v>
      </c>
      <c r="R347" s="32">
        <v>44.24</v>
      </c>
      <c r="S347" s="32">
        <v>44.3</v>
      </c>
      <c r="T347" s="32">
        <v>43.96</v>
      </c>
      <c r="U347" s="50">
        <v>44.23</v>
      </c>
      <c r="V347" s="51">
        <v>43.92</v>
      </c>
      <c r="W347" s="32">
        <v>43.46</v>
      </c>
      <c r="X347" s="32">
        <v>43.26</v>
      </c>
      <c r="Y347" s="32">
        <v>43.91</v>
      </c>
      <c r="Z347" s="50">
        <v>43.55</v>
      </c>
      <c r="AA347" s="51">
        <v>44.58</v>
      </c>
      <c r="AB347" s="32">
        <v>44.39</v>
      </c>
      <c r="AC347" s="32">
        <v>44.13</v>
      </c>
      <c r="AD347" s="32">
        <v>44.22</v>
      </c>
      <c r="AE347" s="38">
        <v>44.56</v>
      </c>
    </row>
    <row r="348" spans="1:31" x14ac:dyDescent="0.25">
      <c r="A348" s="49">
        <f t="shared" si="5"/>
        <v>55397</v>
      </c>
      <c r="B348" s="31">
        <v>48.333159999999999</v>
      </c>
      <c r="C348" s="32">
        <v>50.621830000000003</v>
      </c>
      <c r="D348" s="32">
        <v>52.998359999999998</v>
      </c>
      <c r="E348" s="32">
        <v>77.03</v>
      </c>
      <c r="F348" s="50">
        <v>78.290000000000006</v>
      </c>
      <c r="G348" s="51">
        <v>54.091340000000002</v>
      </c>
      <c r="H348" s="32">
        <v>57.104529999999997</v>
      </c>
      <c r="I348" s="32">
        <v>59.279829999999997</v>
      </c>
      <c r="J348" s="32">
        <v>81.73</v>
      </c>
      <c r="K348" s="50">
        <v>84.7</v>
      </c>
      <c r="L348" s="51">
        <v>52.34845</v>
      </c>
      <c r="M348" s="32">
        <v>57.1982</v>
      </c>
      <c r="N348" s="32">
        <v>59.72598</v>
      </c>
      <c r="O348" s="32">
        <v>80.52</v>
      </c>
      <c r="P348" s="50">
        <v>86.42</v>
      </c>
      <c r="Q348" s="51">
        <v>44.07</v>
      </c>
      <c r="R348" s="32">
        <v>44.82</v>
      </c>
      <c r="S348" s="32">
        <v>45.2</v>
      </c>
      <c r="T348" s="32">
        <v>44.05</v>
      </c>
      <c r="U348" s="50">
        <v>44.72</v>
      </c>
      <c r="V348" s="51">
        <v>43.97</v>
      </c>
      <c r="W348" s="32">
        <v>44.3</v>
      </c>
      <c r="X348" s="32">
        <v>44.46</v>
      </c>
      <c r="Y348" s="32">
        <v>43.97</v>
      </c>
      <c r="Z348" s="50">
        <v>44.25</v>
      </c>
      <c r="AA348" s="51">
        <v>44.24</v>
      </c>
      <c r="AB348" s="32">
        <v>44.52</v>
      </c>
      <c r="AC348" s="32">
        <v>44.6</v>
      </c>
      <c r="AD348" s="32">
        <v>44.17</v>
      </c>
      <c r="AE348" s="38">
        <v>44.48</v>
      </c>
    </row>
    <row r="349" spans="1:31" x14ac:dyDescent="0.25">
      <c r="A349" s="49">
        <f t="shared" si="5"/>
        <v>55427</v>
      </c>
      <c r="B349" s="31">
        <v>46.232930000000003</v>
      </c>
      <c r="C349" s="32">
        <v>44.228360000000002</v>
      </c>
      <c r="D349" s="32">
        <v>44.028590000000001</v>
      </c>
      <c r="E349" s="32">
        <v>72.89</v>
      </c>
      <c r="F349" s="50">
        <v>71.209999999999994</v>
      </c>
      <c r="G349" s="51">
        <v>48.756630000000001</v>
      </c>
      <c r="H349" s="32">
        <v>48.701929999999997</v>
      </c>
      <c r="I349" s="32">
        <v>49.392969999999998</v>
      </c>
      <c r="J349" s="32">
        <v>73.650000000000006</v>
      </c>
      <c r="K349" s="50">
        <v>71.959999999999994</v>
      </c>
      <c r="L349" s="51">
        <v>47.664740000000002</v>
      </c>
      <c r="M349" s="32">
        <v>48.794269999999997</v>
      </c>
      <c r="N349" s="32">
        <v>49.652059999999999</v>
      </c>
      <c r="O349" s="32">
        <v>73.19</v>
      </c>
      <c r="P349" s="50">
        <v>71.790000000000006</v>
      </c>
      <c r="Q349" s="51">
        <v>43.97</v>
      </c>
      <c r="R349" s="32">
        <v>41.87</v>
      </c>
      <c r="S349" s="32">
        <v>40.99</v>
      </c>
      <c r="T349" s="32">
        <v>44.09</v>
      </c>
      <c r="U349" s="50">
        <v>42.21</v>
      </c>
      <c r="V349" s="51">
        <v>44.03</v>
      </c>
      <c r="W349" s="32">
        <v>41.4</v>
      </c>
      <c r="X349" s="32">
        <v>40.29</v>
      </c>
      <c r="Y349" s="32">
        <v>44.25</v>
      </c>
      <c r="Z349" s="50">
        <v>41.79</v>
      </c>
      <c r="AA349" s="51">
        <v>44.12</v>
      </c>
      <c r="AB349" s="32">
        <v>41.21</v>
      </c>
      <c r="AC349" s="32">
        <v>40.31</v>
      </c>
      <c r="AD349" s="32">
        <v>44.55</v>
      </c>
      <c r="AE349" s="38">
        <v>41.73</v>
      </c>
    </row>
    <row r="350" spans="1:31" x14ac:dyDescent="0.25">
      <c r="A350" s="49">
        <f t="shared" si="5"/>
        <v>55458</v>
      </c>
      <c r="B350" s="31">
        <v>49.456539999999997</v>
      </c>
      <c r="C350" s="32">
        <v>48.275399999999998</v>
      </c>
      <c r="D350" s="32">
        <v>48.566589999999998</v>
      </c>
      <c r="E350" s="32">
        <v>75.2</v>
      </c>
      <c r="F350" s="50">
        <v>74.319999999999993</v>
      </c>
      <c r="G350" s="51">
        <v>53.634189999999997</v>
      </c>
      <c r="H350" s="32">
        <v>52.484409999999997</v>
      </c>
      <c r="I350" s="32">
        <v>51.915889999999997</v>
      </c>
      <c r="J350" s="32">
        <v>76.930000000000007</v>
      </c>
      <c r="K350" s="50">
        <v>76.92</v>
      </c>
      <c r="L350" s="51">
        <v>53.305759999999999</v>
      </c>
      <c r="M350" s="32">
        <v>53.517150000000001</v>
      </c>
      <c r="N350" s="32">
        <v>53.633949999999999</v>
      </c>
      <c r="O350" s="32">
        <v>76.73</v>
      </c>
      <c r="P350" s="50">
        <v>78.760000000000005</v>
      </c>
      <c r="Q350" s="51">
        <v>46.61</v>
      </c>
      <c r="R350" s="32">
        <v>45.69</v>
      </c>
      <c r="S350" s="32">
        <v>45.04</v>
      </c>
      <c r="T350" s="32">
        <v>46.41</v>
      </c>
      <c r="U350" s="50">
        <v>45.85</v>
      </c>
      <c r="V350" s="51">
        <v>47.31</v>
      </c>
      <c r="W350" s="32">
        <v>45.72</v>
      </c>
      <c r="X350" s="32">
        <v>44.63</v>
      </c>
      <c r="Y350" s="32">
        <v>46.98</v>
      </c>
      <c r="Z350" s="50">
        <v>45.99</v>
      </c>
      <c r="AA350" s="51">
        <v>47.08</v>
      </c>
      <c r="AB350" s="32">
        <v>46.21</v>
      </c>
      <c r="AC350" s="32">
        <v>45.43</v>
      </c>
      <c r="AD350" s="32">
        <v>46.75</v>
      </c>
      <c r="AE350" s="38">
        <v>46.35</v>
      </c>
    </row>
    <row r="351" spans="1:31" x14ac:dyDescent="0.25">
      <c r="A351" s="49">
        <f t="shared" si="5"/>
        <v>55488</v>
      </c>
      <c r="B351" s="31">
        <v>56.27328</v>
      </c>
      <c r="C351" s="32">
        <v>55.992759999999997</v>
      </c>
      <c r="D351" s="32">
        <v>56.492959999999997</v>
      </c>
      <c r="E351" s="32">
        <v>83.49</v>
      </c>
      <c r="F351" s="50">
        <v>85</v>
      </c>
      <c r="G351" s="51">
        <v>60.973080000000003</v>
      </c>
      <c r="H351" s="32">
        <v>61.153300000000002</v>
      </c>
      <c r="I351" s="32">
        <v>60.48068</v>
      </c>
      <c r="J351" s="32">
        <v>85.19</v>
      </c>
      <c r="K351" s="50">
        <v>86.7</v>
      </c>
      <c r="L351" s="51">
        <v>60.811279999999996</v>
      </c>
      <c r="M351" s="32">
        <v>62.422879999999999</v>
      </c>
      <c r="N351" s="32">
        <v>62.456029999999998</v>
      </c>
      <c r="O351" s="32">
        <v>85.2</v>
      </c>
      <c r="P351" s="50">
        <v>87.95</v>
      </c>
      <c r="Q351" s="51">
        <v>50.25</v>
      </c>
      <c r="R351" s="32">
        <v>49</v>
      </c>
      <c r="S351" s="32">
        <v>48.27</v>
      </c>
      <c r="T351" s="32">
        <v>50.17</v>
      </c>
      <c r="U351" s="50">
        <v>49.13</v>
      </c>
      <c r="V351" s="51">
        <v>50.84</v>
      </c>
      <c r="W351" s="32">
        <v>48.74</v>
      </c>
      <c r="X351" s="32">
        <v>47.51</v>
      </c>
      <c r="Y351" s="32">
        <v>50.72</v>
      </c>
      <c r="Z351" s="50">
        <v>48.96</v>
      </c>
      <c r="AA351" s="51">
        <v>50.58</v>
      </c>
      <c r="AB351" s="32">
        <v>49.15</v>
      </c>
      <c r="AC351" s="32">
        <v>48.3</v>
      </c>
      <c r="AD351" s="32">
        <v>50.59</v>
      </c>
      <c r="AE351" s="38">
        <v>49.24</v>
      </c>
    </row>
    <row r="352" spans="1:31" x14ac:dyDescent="0.25">
      <c r="A352" s="45">
        <f t="shared" si="5"/>
        <v>55519</v>
      </c>
      <c r="B352" s="46">
        <v>60.532049999999998</v>
      </c>
      <c r="C352" s="40">
        <v>63.164099999999998</v>
      </c>
      <c r="D352" s="40">
        <v>62.925690000000003</v>
      </c>
      <c r="E352" s="40">
        <v>87.06</v>
      </c>
      <c r="F352" s="47">
        <v>90.76</v>
      </c>
      <c r="G352" s="48">
        <v>59.679540000000003</v>
      </c>
      <c r="H352" s="40">
        <v>62.432609999999997</v>
      </c>
      <c r="I352" s="40">
        <v>63.00394</v>
      </c>
      <c r="J352" s="40">
        <v>83.22</v>
      </c>
      <c r="K352" s="47">
        <v>88.31</v>
      </c>
      <c r="L352" s="48">
        <v>59.436529999999998</v>
      </c>
      <c r="M352" s="40">
        <v>64.004620000000003</v>
      </c>
      <c r="N352" s="40">
        <v>65.451909999999998</v>
      </c>
      <c r="O352" s="40">
        <v>83.22</v>
      </c>
      <c r="P352" s="47">
        <v>90</v>
      </c>
      <c r="Q352" s="48">
        <v>49.47</v>
      </c>
      <c r="R352" s="40">
        <v>48.97</v>
      </c>
      <c r="S352" s="40">
        <v>48.6</v>
      </c>
      <c r="T352" s="40">
        <v>49.3</v>
      </c>
      <c r="U352" s="47">
        <v>49.1</v>
      </c>
      <c r="V352" s="48">
        <v>49.87</v>
      </c>
      <c r="W352" s="40">
        <v>48.64</v>
      </c>
      <c r="X352" s="40">
        <v>47.73</v>
      </c>
      <c r="Y352" s="40">
        <v>49.53</v>
      </c>
      <c r="Z352" s="47">
        <v>48.9</v>
      </c>
      <c r="AA352" s="48">
        <v>49.71</v>
      </c>
      <c r="AB352" s="40">
        <v>49.09</v>
      </c>
      <c r="AC352" s="40">
        <v>48.49</v>
      </c>
      <c r="AD352" s="40">
        <v>49.28</v>
      </c>
      <c r="AE352" s="69">
        <v>49.3</v>
      </c>
    </row>
    <row r="353" spans="1:31" x14ac:dyDescent="0.25">
      <c r="A353" s="45">
        <f t="shared" si="5"/>
        <v>55550</v>
      </c>
      <c r="B353" s="46">
        <v>54.348399999999998</v>
      </c>
      <c r="C353" s="40">
        <v>53.48359</v>
      </c>
      <c r="D353" s="40">
        <v>53.04683</v>
      </c>
      <c r="E353" s="40">
        <v>80.72</v>
      </c>
      <c r="F353" s="47">
        <v>79.010000000000005</v>
      </c>
      <c r="G353" s="48">
        <v>56.276859999999999</v>
      </c>
      <c r="H353" s="40">
        <v>52.683</v>
      </c>
      <c r="I353" s="40">
        <v>52.461399999999998</v>
      </c>
      <c r="J353" s="40">
        <v>82.57</v>
      </c>
      <c r="K353" s="47">
        <v>77.61</v>
      </c>
      <c r="L353" s="48">
        <v>55.875399999999999</v>
      </c>
      <c r="M353" s="40">
        <v>52.642299999999999</v>
      </c>
      <c r="N353" s="40">
        <v>52.839280000000002</v>
      </c>
      <c r="O353" s="40">
        <v>82.79</v>
      </c>
      <c r="P353" s="47">
        <v>77.81</v>
      </c>
      <c r="Q353" s="48">
        <v>48.91</v>
      </c>
      <c r="R353" s="40">
        <v>47.41</v>
      </c>
      <c r="S353" s="40">
        <v>46.64</v>
      </c>
      <c r="T353" s="40">
        <v>48.93</v>
      </c>
      <c r="U353" s="47">
        <v>47.6</v>
      </c>
      <c r="V353" s="48">
        <v>49.09</v>
      </c>
      <c r="W353" s="40">
        <v>46.89</v>
      </c>
      <c r="X353" s="40">
        <v>45.62</v>
      </c>
      <c r="Y353" s="40">
        <v>48.99</v>
      </c>
      <c r="Z353" s="47">
        <v>47.17</v>
      </c>
      <c r="AA353" s="48">
        <v>49.03</v>
      </c>
      <c r="AB353" s="40">
        <v>46.93</v>
      </c>
      <c r="AC353" s="40">
        <v>46.01</v>
      </c>
      <c r="AD353" s="40">
        <v>49.16</v>
      </c>
      <c r="AE353" s="69">
        <v>47.22</v>
      </c>
    </row>
    <row r="354" spans="1:31" x14ac:dyDescent="0.25">
      <c r="A354" s="45">
        <f t="shared" si="5"/>
        <v>55579</v>
      </c>
      <c r="B354" s="46">
        <v>47.570639999999997</v>
      </c>
      <c r="C354" s="40">
        <v>46.226019999999998</v>
      </c>
      <c r="D354" s="40">
        <v>46.114069999999998</v>
      </c>
      <c r="E354" s="40">
        <v>74.75</v>
      </c>
      <c r="F354" s="47">
        <v>73.28</v>
      </c>
      <c r="G354" s="48">
        <v>51.272550000000003</v>
      </c>
      <c r="H354" s="40">
        <v>44.989280000000001</v>
      </c>
      <c r="I354" s="40">
        <v>42.145020000000002</v>
      </c>
      <c r="J354" s="40">
        <v>74.739999999999995</v>
      </c>
      <c r="K354" s="47">
        <v>68.22</v>
      </c>
      <c r="L354" s="48">
        <v>50.789319999999996</v>
      </c>
      <c r="M354" s="40">
        <v>45.147979999999997</v>
      </c>
      <c r="N354" s="40">
        <v>42.791739999999997</v>
      </c>
      <c r="O354" s="40">
        <v>74.489999999999995</v>
      </c>
      <c r="P354" s="47">
        <v>68.63</v>
      </c>
      <c r="Q354" s="48">
        <v>47.52</v>
      </c>
      <c r="R354" s="40">
        <v>44.28</v>
      </c>
      <c r="S354" s="40">
        <v>42.91</v>
      </c>
      <c r="T354" s="40">
        <v>47.75</v>
      </c>
      <c r="U354" s="47">
        <v>44.71</v>
      </c>
      <c r="V354" s="48">
        <v>47.84</v>
      </c>
      <c r="W354" s="40">
        <v>43.98</v>
      </c>
      <c r="X354" s="40">
        <v>42.26</v>
      </c>
      <c r="Y354" s="40">
        <v>48.01</v>
      </c>
      <c r="Z354" s="47">
        <v>44.5</v>
      </c>
      <c r="AA354" s="48">
        <v>47.84</v>
      </c>
      <c r="AB354" s="40">
        <v>44.3</v>
      </c>
      <c r="AC354" s="40">
        <v>42.99</v>
      </c>
      <c r="AD354" s="40">
        <v>48.16</v>
      </c>
      <c r="AE354" s="69">
        <v>44.85</v>
      </c>
    </row>
    <row r="355" spans="1:31" x14ac:dyDescent="0.25">
      <c r="A355" s="45">
        <f t="shared" si="5"/>
        <v>55610</v>
      </c>
      <c r="B355" s="46">
        <v>45.63673</v>
      </c>
      <c r="C355" s="40">
        <v>43.393479999999997</v>
      </c>
      <c r="D355" s="40">
        <v>43.179769999999998</v>
      </c>
      <c r="E355" s="40">
        <v>72.56</v>
      </c>
      <c r="F355" s="47">
        <v>70.34</v>
      </c>
      <c r="G355" s="48">
        <v>47.03454</v>
      </c>
      <c r="H355" s="40">
        <v>47.946680000000001</v>
      </c>
      <c r="I355" s="40">
        <v>47.903030000000001</v>
      </c>
      <c r="J355" s="40">
        <v>71.33</v>
      </c>
      <c r="K355" s="47">
        <v>71.489999999999995</v>
      </c>
      <c r="L355" s="48">
        <v>46.183799999999998</v>
      </c>
      <c r="M355" s="40">
        <v>47.822940000000003</v>
      </c>
      <c r="N355" s="40">
        <v>48.002119999999998</v>
      </c>
      <c r="O355" s="40">
        <v>70.709999999999994</v>
      </c>
      <c r="P355" s="47">
        <v>72.25</v>
      </c>
      <c r="Q355" s="48">
        <v>44.95</v>
      </c>
      <c r="R355" s="40">
        <v>44.98</v>
      </c>
      <c r="S355" s="40">
        <v>44.89</v>
      </c>
      <c r="T355" s="40">
        <v>44.86</v>
      </c>
      <c r="U355" s="47">
        <v>44.97</v>
      </c>
      <c r="V355" s="48">
        <v>45.21</v>
      </c>
      <c r="W355" s="40">
        <v>45</v>
      </c>
      <c r="X355" s="40">
        <v>44.67</v>
      </c>
      <c r="Y355" s="40">
        <v>44.98</v>
      </c>
      <c r="Z355" s="47">
        <v>45.04</v>
      </c>
      <c r="AA355" s="48">
        <v>44.86</v>
      </c>
      <c r="AB355" s="40">
        <v>45.14</v>
      </c>
      <c r="AC355" s="40">
        <v>44.9</v>
      </c>
      <c r="AD355" s="40">
        <v>44.63</v>
      </c>
      <c r="AE355" s="69">
        <v>45.02</v>
      </c>
    </row>
    <row r="356" spans="1:31" x14ac:dyDescent="0.25">
      <c r="A356" s="45">
        <f t="shared" si="5"/>
        <v>55640</v>
      </c>
      <c r="B356" s="46">
        <v>49.03772</v>
      </c>
      <c r="C356" s="40">
        <v>49.713430000000002</v>
      </c>
      <c r="D356" s="40">
        <v>51.214799999999997</v>
      </c>
      <c r="E356" s="40">
        <v>80.92</v>
      </c>
      <c r="F356" s="47">
        <v>75.36</v>
      </c>
      <c r="G356" s="48">
        <v>52.567740000000001</v>
      </c>
      <c r="H356" s="40">
        <v>45.756239999999998</v>
      </c>
      <c r="I356" s="40">
        <v>45.286180000000002</v>
      </c>
      <c r="J356" s="40">
        <v>84.14</v>
      </c>
      <c r="K356" s="47">
        <v>70.44</v>
      </c>
      <c r="L356" s="48">
        <v>50.215020000000003</v>
      </c>
      <c r="M356" s="40">
        <v>44.602310000000003</v>
      </c>
      <c r="N356" s="40">
        <v>45.1828</v>
      </c>
      <c r="O356" s="40">
        <v>83.79</v>
      </c>
      <c r="P356" s="47">
        <v>69.42</v>
      </c>
      <c r="Q356" s="48">
        <v>45.41</v>
      </c>
      <c r="R356" s="40">
        <v>45.44</v>
      </c>
      <c r="S356" s="40">
        <v>45.5</v>
      </c>
      <c r="T356" s="40">
        <v>45.44</v>
      </c>
      <c r="U356" s="47">
        <v>45.44</v>
      </c>
      <c r="V356" s="48">
        <v>45.36</v>
      </c>
      <c r="W356" s="40">
        <v>45.19</v>
      </c>
      <c r="X356" s="40">
        <v>45.13</v>
      </c>
      <c r="Y356" s="40">
        <v>45.38</v>
      </c>
      <c r="Z356" s="47">
        <v>45.22</v>
      </c>
      <c r="AA356" s="48">
        <v>45.48</v>
      </c>
      <c r="AB356" s="40">
        <v>44.79</v>
      </c>
      <c r="AC356" s="40">
        <v>44.66</v>
      </c>
      <c r="AD356" s="40">
        <v>45.79</v>
      </c>
      <c r="AE356" s="69">
        <v>44.81</v>
      </c>
    </row>
    <row r="357" spans="1:31" x14ac:dyDescent="0.25">
      <c r="A357" s="45">
        <f t="shared" si="5"/>
        <v>55671</v>
      </c>
      <c r="B357" s="46">
        <v>47.68562</v>
      </c>
      <c r="C357" s="40">
        <v>49.6462</v>
      </c>
      <c r="D357" s="40">
        <v>51.47466</v>
      </c>
      <c r="E357" s="40">
        <v>78.180000000000007</v>
      </c>
      <c r="F357" s="47">
        <v>75.72</v>
      </c>
      <c r="G357" s="48">
        <v>53.525730000000003</v>
      </c>
      <c r="H357" s="40">
        <v>56.274349999999998</v>
      </c>
      <c r="I357" s="40">
        <v>59.365049999999997</v>
      </c>
      <c r="J357" s="40">
        <v>80.31</v>
      </c>
      <c r="K357" s="47">
        <v>81.73</v>
      </c>
      <c r="L357" s="48">
        <v>52.93929</v>
      </c>
      <c r="M357" s="40">
        <v>56.60078</v>
      </c>
      <c r="N357" s="40">
        <v>60.136879999999998</v>
      </c>
      <c r="O357" s="40">
        <v>80.3</v>
      </c>
      <c r="P357" s="47">
        <v>83.62</v>
      </c>
      <c r="Q357" s="48">
        <v>45.15</v>
      </c>
      <c r="R357" s="40">
        <v>45.19</v>
      </c>
      <c r="S357" s="40">
        <v>45.26</v>
      </c>
      <c r="T357" s="40">
        <v>45.18</v>
      </c>
      <c r="U357" s="47">
        <v>45.2</v>
      </c>
      <c r="V357" s="48">
        <v>45.16</v>
      </c>
      <c r="W357" s="40">
        <v>44.8</v>
      </c>
      <c r="X357" s="40">
        <v>44.67</v>
      </c>
      <c r="Y357" s="40">
        <v>45.2</v>
      </c>
      <c r="Z357" s="47">
        <v>44.85</v>
      </c>
      <c r="AA357" s="48">
        <v>45.23</v>
      </c>
      <c r="AB357" s="40">
        <v>44.76</v>
      </c>
      <c r="AC357" s="40">
        <v>44.65</v>
      </c>
      <c r="AD357" s="40">
        <v>45.41</v>
      </c>
      <c r="AE357" s="69">
        <v>44.81</v>
      </c>
    </row>
    <row r="358" spans="1:31" x14ac:dyDescent="0.25">
      <c r="A358" s="45">
        <f t="shared" si="5"/>
        <v>55701</v>
      </c>
      <c r="B358" s="46">
        <v>54.8187</v>
      </c>
      <c r="C358" s="40">
        <v>57.900359999999999</v>
      </c>
      <c r="D358" s="40">
        <v>60.969839999999998</v>
      </c>
      <c r="E358" s="40">
        <v>86.73</v>
      </c>
      <c r="F358" s="47">
        <v>85.59</v>
      </c>
      <c r="G358" s="48">
        <v>60.479390000000002</v>
      </c>
      <c r="H358" s="40">
        <v>63.389940000000003</v>
      </c>
      <c r="I358" s="40">
        <v>66.69632</v>
      </c>
      <c r="J358" s="40">
        <v>92.11</v>
      </c>
      <c r="K358" s="47">
        <v>90.87</v>
      </c>
      <c r="L358" s="48">
        <v>60.454569999999997</v>
      </c>
      <c r="M358" s="40">
        <v>64.094440000000006</v>
      </c>
      <c r="N358" s="40">
        <v>67.736199999999997</v>
      </c>
      <c r="O358" s="40">
        <v>92.47</v>
      </c>
      <c r="P358" s="47">
        <v>92.84</v>
      </c>
      <c r="Q358" s="48">
        <v>45.15</v>
      </c>
      <c r="R358" s="40">
        <v>45.63</v>
      </c>
      <c r="S358" s="40">
        <v>45.9</v>
      </c>
      <c r="T358" s="40">
        <v>45.24</v>
      </c>
      <c r="U358" s="47">
        <v>45.51</v>
      </c>
      <c r="V358" s="48">
        <v>45.15</v>
      </c>
      <c r="W358" s="40">
        <v>45.04</v>
      </c>
      <c r="X358" s="40">
        <v>45</v>
      </c>
      <c r="Y358" s="40">
        <v>45.23</v>
      </c>
      <c r="Z358" s="47">
        <v>45.02</v>
      </c>
      <c r="AA358" s="48">
        <v>45.1</v>
      </c>
      <c r="AB358" s="40">
        <v>45.03</v>
      </c>
      <c r="AC358" s="40">
        <v>45.16</v>
      </c>
      <c r="AD358" s="40">
        <v>45.41</v>
      </c>
      <c r="AE358" s="69">
        <v>44.94</v>
      </c>
    </row>
    <row r="359" spans="1:31" x14ac:dyDescent="0.25">
      <c r="A359" s="45">
        <f t="shared" si="5"/>
        <v>55732</v>
      </c>
      <c r="B359" s="46">
        <v>50.778840000000002</v>
      </c>
      <c r="C359" s="40">
        <v>54.302819999999997</v>
      </c>
      <c r="D359" s="40">
        <v>57.759689999999999</v>
      </c>
      <c r="E359" s="40">
        <v>78.13</v>
      </c>
      <c r="F359" s="47">
        <v>81.42</v>
      </c>
      <c r="G359" s="48">
        <v>55.021320000000003</v>
      </c>
      <c r="H359" s="40">
        <v>59.068469999999998</v>
      </c>
      <c r="I359" s="40">
        <v>62.10051</v>
      </c>
      <c r="J359" s="40">
        <v>79.83</v>
      </c>
      <c r="K359" s="47">
        <v>85.3</v>
      </c>
      <c r="L359" s="48">
        <v>54.914810000000003</v>
      </c>
      <c r="M359" s="40">
        <v>59.908549999999998</v>
      </c>
      <c r="N359" s="40">
        <v>63.471769999999999</v>
      </c>
      <c r="O359" s="40">
        <v>79.680000000000007</v>
      </c>
      <c r="P359" s="47">
        <v>87.66</v>
      </c>
      <c r="Q359" s="48">
        <v>44.61</v>
      </c>
      <c r="R359" s="40">
        <v>44.69</v>
      </c>
      <c r="S359" s="40">
        <v>44.78</v>
      </c>
      <c r="T359" s="40">
        <v>44.62</v>
      </c>
      <c r="U359" s="47">
        <v>44.7</v>
      </c>
      <c r="V359" s="48">
        <v>44.51</v>
      </c>
      <c r="W359" s="40">
        <v>43.83</v>
      </c>
      <c r="X359" s="40">
        <v>43.53</v>
      </c>
      <c r="Y359" s="40">
        <v>44.53</v>
      </c>
      <c r="Z359" s="47">
        <v>43.93</v>
      </c>
      <c r="AA359" s="48">
        <v>45.25</v>
      </c>
      <c r="AB359" s="40">
        <v>44.68</v>
      </c>
      <c r="AC359" s="40">
        <v>44.42</v>
      </c>
      <c r="AD359" s="40">
        <v>45.24</v>
      </c>
      <c r="AE359" s="69">
        <v>44.78</v>
      </c>
    </row>
    <row r="360" spans="1:31" x14ac:dyDescent="0.25">
      <c r="A360" s="45">
        <f t="shared" si="5"/>
        <v>55763</v>
      </c>
      <c r="B360" s="46">
        <v>49.344760000000001</v>
      </c>
      <c r="C360" s="40">
        <v>49.975709999999999</v>
      </c>
      <c r="D360" s="40">
        <v>51.777520000000003</v>
      </c>
      <c r="E360" s="40">
        <v>78.400000000000006</v>
      </c>
      <c r="F360" s="47">
        <v>77.430000000000007</v>
      </c>
      <c r="G360" s="48">
        <v>52.286700000000003</v>
      </c>
      <c r="H360" s="40">
        <v>52.908659999999998</v>
      </c>
      <c r="I360" s="40">
        <v>54.7057</v>
      </c>
      <c r="J360" s="40">
        <v>82.77</v>
      </c>
      <c r="K360" s="47">
        <v>80.3</v>
      </c>
      <c r="L360" s="48">
        <v>50.498950000000001</v>
      </c>
      <c r="M360" s="40">
        <v>52.254640000000002</v>
      </c>
      <c r="N360" s="40">
        <v>54.904269999999997</v>
      </c>
      <c r="O360" s="40">
        <v>82.25</v>
      </c>
      <c r="P360" s="47">
        <v>80.489999999999995</v>
      </c>
      <c r="Q360" s="48">
        <v>44.51</v>
      </c>
      <c r="R360" s="40">
        <v>45.24</v>
      </c>
      <c r="S360" s="40">
        <v>45.6</v>
      </c>
      <c r="T360" s="40">
        <v>44.57</v>
      </c>
      <c r="U360" s="47">
        <v>45.1</v>
      </c>
      <c r="V360" s="48">
        <v>44.53</v>
      </c>
      <c r="W360" s="40">
        <v>44.72</v>
      </c>
      <c r="X360" s="40">
        <v>44.82</v>
      </c>
      <c r="Y360" s="40">
        <v>44.6</v>
      </c>
      <c r="Z360" s="47">
        <v>44.66</v>
      </c>
      <c r="AA360" s="48">
        <v>44.78</v>
      </c>
      <c r="AB360" s="40">
        <v>44.81</v>
      </c>
      <c r="AC360" s="40">
        <v>44.94</v>
      </c>
      <c r="AD360" s="40">
        <v>45</v>
      </c>
      <c r="AE360" s="69">
        <v>44.76</v>
      </c>
    </row>
    <row r="361" spans="1:31" x14ac:dyDescent="0.25">
      <c r="A361" s="45">
        <f t="shared" si="5"/>
        <v>55793</v>
      </c>
      <c r="B361" s="46">
        <v>46.741680000000002</v>
      </c>
      <c r="C361" s="40">
        <v>44.393999999999998</v>
      </c>
      <c r="D361" s="40">
        <v>44.197360000000003</v>
      </c>
      <c r="E361" s="40">
        <v>74.08</v>
      </c>
      <c r="F361" s="47">
        <v>71.989999999999995</v>
      </c>
      <c r="G361" s="48">
        <v>49.252330000000001</v>
      </c>
      <c r="H361" s="40">
        <v>48.83484</v>
      </c>
      <c r="I361" s="40">
        <v>49.06662</v>
      </c>
      <c r="J361" s="40">
        <v>75.349999999999994</v>
      </c>
      <c r="K361" s="47">
        <v>71.91</v>
      </c>
      <c r="L361" s="48">
        <v>48.298439999999999</v>
      </c>
      <c r="M361" s="40">
        <v>49.084389999999999</v>
      </c>
      <c r="N361" s="40">
        <v>49.620939999999997</v>
      </c>
      <c r="O361" s="40">
        <v>74.36</v>
      </c>
      <c r="P361" s="47">
        <v>73.069999999999993</v>
      </c>
      <c r="Q361" s="48">
        <v>44.68</v>
      </c>
      <c r="R361" s="40">
        <v>43.9</v>
      </c>
      <c r="S361" s="40">
        <v>43.44</v>
      </c>
      <c r="T361" s="40">
        <v>44.67</v>
      </c>
      <c r="U361" s="47">
        <v>43.98</v>
      </c>
      <c r="V361" s="48">
        <v>44.78</v>
      </c>
      <c r="W361" s="40">
        <v>43.63</v>
      </c>
      <c r="X361" s="40">
        <v>42.97</v>
      </c>
      <c r="Y361" s="40">
        <v>44.77</v>
      </c>
      <c r="Z361" s="47">
        <v>43.75</v>
      </c>
      <c r="AA361" s="48">
        <v>44.97</v>
      </c>
      <c r="AB361" s="40">
        <v>43.72</v>
      </c>
      <c r="AC361" s="40">
        <v>43.12</v>
      </c>
      <c r="AD361" s="40">
        <v>45.24</v>
      </c>
      <c r="AE361" s="69">
        <v>43.73</v>
      </c>
    </row>
    <row r="362" spans="1:31" x14ac:dyDescent="0.25">
      <c r="A362" s="45">
        <f t="shared" si="5"/>
        <v>55824</v>
      </c>
      <c r="B362" s="46">
        <v>50.312359999999998</v>
      </c>
      <c r="C362" s="40">
        <v>49.134990000000002</v>
      </c>
      <c r="D362" s="40">
        <v>49.409930000000003</v>
      </c>
      <c r="E362" s="40">
        <v>77.150000000000006</v>
      </c>
      <c r="F362" s="47">
        <v>74.69</v>
      </c>
      <c r="G362" s="48">
        <v>53.641219999999997</v>
      </c>
      <c r="H362" s="40">
        <v>50.522730000000003</v>
      </c>
      <c r="I362" s="40">
        <v>49.914299999999997</v>
      </c>
      <c r="J362" s="40">
        <v>78.59</v>
      </c>
      <c r="K362" s="47">
        <v>75.400000000000006</v>
      </c>
      <c r="L362" s="48">
        <v>53.475189999999998</v>
      </c>
      <c r="M362" s="40">
        <v>51.364519999999999</v>
      </c>
      <c r="N362" s="40">
        <v>51.47522</v>
      </c>
      <c r="O362" s="40">
        <v>79.13</v>
      </c>
      <c r="P362" s="47">
        <v>76.75</v>
      </c>
      <c r="Q362" s="48">
        <v>47.08</v>
      </c>
      <c r="R362" s="40">
        <v>45.91</v>
      </c>
      <c r="S362" s="40">
        <v>45.33</v>
      </c>
      <c r="T362" s="40">
        <v>47</v>
      </c>
      <c r="U362" s="47">
        <v>46.11</v>
      </c>
      <c r="V362" s="48">
        <v>47.43</v>
      </c>
      <c r="W362" s="40">
        <v>45.76</v>
      </c>
      <c r="X362" s="40">
        <v>44.82</v>
      </c>
      <c r="Y362" s="40">
        <v>47.22</v>
      </c>
      <c r="Z362" s="47">
        <v>46.04</v>
      </c>
      <c r="AA362" s="48">
        <v>47.57</v>
      </c>
      <c r="AB362" s="40">
        <v>46.31</v>
      </c>
      <c r="AC362" s="40">
        <v>45.73</v>
      </c>
      <c r="AD362" s="40">
        <v>47.45</v>
      </c>
      <c r="AE362" s="69">
        <v>46.57</v>
      </c>
    </row>
    <row r="363" spans="1:31" x14ac:dyDescent="0.25">
      <c r="A363" s="45">
        <f t="shared" si="5"/>
        <v>55854</v>
      </c>
      <c r="B363" s="46">
        <v>57.14461</v>
      </c>
      <c r="C363" s="40">
        <v>57.525599999999997</v>
      </c>
      <c r="D363" s="40">
        <v>57.788069999999998</v>
      </c>
      <c r="E363" s="40">
        <v>84.27</v>
      </c>
      <c r="F363" s="47">
        <v>87.9</v>
      </c>
      <c r="G363" s="48">
        <v>61.807699999999997</v>
      </c>
      <c r="H363" s="40">
        <v>61.296500000000002</v>
      </c>
      <c r="I363" s="40">
        <v>60.025539999999999</v>
      </c>
      <c r="J363" s="40">
        <v>84.22</v>
      </c>
      <c r="K363" s="47">
        <v>88.72</v>
      </c>
      <c r="L363" s="48">
        <v>61.826790000000003</v>
      </c>
      <c r="M363" s="40">
        <v>62.754719999999999</v>
      </c>
      <c r="N363" s="40">
        <v>62.254460000000002</v>
      </c>
      <c r="O363" s="40">
        <v>84.79</v>
      </c>
      <c r="P363" s="47">
        <v>89.71</v>
      </c>
      <c r="Q363" s="48">
        <v>50.76</v>
      </c>
      <c r="R363" s="40">
        <v>50.26</v>
      </c>
      <c r="S363" s="40">
        <v>50.03</v>
      </c>
      <c r="T363" s="40">
        <v>50.76</v>
      </c>
      <c r="U363" s="47">
        <v>50.34</v>
      </c>
      <c r="V363" s="48">
        <v>51.36</v>
      </c>
      <c r="W363" s="40">
        <v>49.83</v>
      </c>
      <c r="X363" s="40">
        <v>49</v>
      </c>
      <c r="Y363" s="40">
        <v>51.16</v>
      </c>
      <c r="Z363" s="47">
        <v>50.13</v>
      </c>
      <c r="AA363" s="48">
        <v>51.3</v>
      </c>
      <c r="AB363" s="40">
        <v>50.4</v>
      </c>
      <c r="AC363" s="40">
        <v>50.02</v>
      </c>
      <c r="AD363" s="40">
        <v>51.19</v>
      </c>
      <c r="AE363" s="69">
        <v>50.63</v>
      </c>
    </row>
    <row r="364" spans="1:31" x14ac:dyDescent="0.25">
      <c r="A364" s="49">
        <f t="shared" si="5"/>
        <v>55885</v>
      </c>
      <c r="B364" s="31">
        <v>60.339860000000002</v>
      </c>
      <c r="C364" s="32">
        <v>63.379739999999998</v>
      </c>
      <c r="D364" s="32">
        <v>63.506790000000002</v>
      </c>
      <c r="E364" s="32">
        <v>87.44</v>
      </c>
      <c r="F364" s="50">
        <v>92.08</v>
      </c>
      <c r="G364" s="51">
        <v>61.091929999999998</v>
      </c>
      <c r="H364" s="32">
        <v>61.454340000000002</v>
      </c>
      <c r="I364" s="32">
        <v>61.415880000000001</v>
      </c>
      <c r="J364" s="32">
        <v>83.22</v>
      </c>
      <c r="K364" s="50">
        <v>86.18</v>
      </c>
      <c r="L364" s="51">
        <v>60.879190000000001</v>
      </c>
      <c r="M364" s="32">
        <v>62.600720000000003</v>
      </c>
      <c r="N364" s="32">
        <v>63.134650000000001</v>
      </c>
      <c r="O364" s="32">
        <v>83.03</v>
      </c>
      <c r="P364" s="50">
        <v>88.13</v>
      </c>
      <c r="Q364" s="51">
        <v>49.93</v>
      </c>
      <c r="R364" s="32">
        <v>48.4</v>
      </c>
      <c r="S364" s="32">
        <v>47.57</v>
      </c>
      <c r="T364" s="32">
        <v>49.95</v>
      </c>
      <c r="U364" s="50">
        <v>48.58</v>
      </c>
      <c r="V364" s="51">
        <v>50.24</v>
      </c>
      <c r="W364" s="32">
        <v>46</v>
      </c>
      <c r="X364" s="32">
        <v>43.78</v>
      </c>
      <c r="Y364" s="32">
        <v>50.19</v>
      </c>
      <c r="Z364" s="50">
        <v>46.61</v>
      </c>
      <c r="AA364" s="51">
        <v>50.01</v>
      </c>
      <c r="AB364" s="32">
        <v>47.98</v>
      </c>
      <c r="AC364" s="32">
        <v>46.93</v>
      </c>
      <c r="AD364" s="32">
        <v>50.1</v>
      </c>
      <c r="AE364" s="38">
        <v>48.21</v>
      </c>
    </row>
    <row r="365" spans="1:31" x14ac:dyDescent="0.25">
      <c r="A365" s="49">
        <f t="shared" si="5"/>
        <v>55916</v>
      </c>
      <c r="B365" s="31">
        <v>54.906179999999999</v>
      </c>
      <c r="C365" s="32">
        <v>54.786140000000003</v>
      </c>
      <c r="D365" s="32">
        <v>54.419890000000002</v>
      </c>
      <c r="E365" s="32">
        <v>79.88</v>
      </c>
      <c r="F365" s="50">
        <v>82.6</v>
      </c>
      <c r="G365" s="51">
        <v>57.401060000000001</v>
      </c>
      <c r="H365" s="32">
        <v>58.419640000000001</v>
      </c>
      <c r="I365" s="32">
        <v>57.1265</v>
      </c>
      <c r="J365" s="32">
        <v>78.790000000000006</v>
      </c>
      <c r="K365" s="50">
        <v>83.27</v>
      </c>
      <c r="L365" s="51">
        <v>57.118459999999999</v>
      </c>
      <c r="M365" s="32">
        <v>59.827480000000001</v>
      </c>
      <c r="N365" s="32">
        <v>59.35416</v>
      </c>
      <c r="O365" s="32">
        <v>79.17</v>
      </c>
      <c r="P365" s="50">
        <v>84.58</v>
      </c>
      <c r="Q365" s="51">
        <v>48.47</v>
      </c>
      <c r="R365" s="32">
        <v>48.03</v>
      </c>
      <c r="S365" s="32">
        <v>47.64</v>
      </c>
      <c r="T365" s="32">
        <v>48.29</v>
      </c>
      <c r="U365" s="50">
        <v>48.1</v>
      </c>
      <c r="V365" s="51">
        <v>48.88</v>
      </c>
      <c r="W365" s="32">
        <v>47.64</v>
      </c>
      <c r="X365" s="32">
        <v>46.6</v>
      </c>
      <c r="Y365" s="32">
        <v>48.48</v>
      </c>
      <c r="Z365" s="50">
        <v>47.8</v>
      </c>
      <c r="AA365" s="51">
        <v>48.66</v>
      </c>
      <c r="AB365" s="32">
        <v>47.77</v>
      </c>
      <c r="AC365" s="32">
        <v>46.99</v>
      </c>
      <c r="AD365" s="32">
        <v>48.35</v>
      </c>
      <c r="AE365" s="38">
        <v>47.88</v>
      </c>
    </row>
    <row r="366" spans="1:31" x14ac:dyDescent="0.25">
      <c r="A366" s="49">
        <f t="shared" si="5"/>
        <v>55944</v>
      </c>
      <c r="B366" s="31">
        <v>43.511369999999999</v>
      </c>
      <c r="C366" s="32">
        <v>42.018079999999998</v>
      </c>
      <c r="D366" s="32">
        <v>41.867260000000002</v>
      </c>
      <c r="E366" s="32">
        <v>75.150000000000006</v>
      </c>
      <c r="F366" s="50">
        <v>72.91</v>
      </c>
      <c r="G366" s="51">
        <v>51.928579999999997</v>
      </c>
      <c r="H366" s="32">
        <v>46.240169999999999</v>
      </c>
      <c r="I366" s="32">
        <v>43.644269999999999</v>
      </c>
      <c r="J366" s="32">
        <v>75.34</v>
      </c>
      <c r="K366" s="50">
        <v>67.95</v>
      </c>
      <c r="L366" s="51">
        <v>51.290309999999998</v>
      </c>
      <c r="M366" s="32">
        <v>46.393940000000001</v>
      </c>
      <c r="N366" s="32">
        <v>44.121099999999998</v>
      </c>
      <c r="O366" s="32">
        <v>75.09</v>
      </c>
      <c r="P366" s="50">
        <v>68.290000000000006</v>
      </c>
      <c r="Q366" s="51">
        <v>48.67</v>
      </c>
      <c r="R366" s="32">
        <v>45.93</v>
      </c>
      <c r="S366" s="32">
        <v>44.66</v>
      </c>
      <c r="T366" s="32">
        <v>48.91</v>
      </c>
      <c r="U366" s="50">
        <v>46.25</v>
      </c>
      <c r="V366" s="51">
        <v>49.05</v>
      </c>
      <c r="W366" s="32">
        <v>45.69</v>
      </c>
      <c r="X366" s="32">
        <v>44.01</v>
      </c>
      <c r="Y366" s="32">
        <v>49.24</v>
      </c>
      <c r="Z366" s="50">
        <v>46.05</v>
      </c>
      <c r="AA366" s="51">
        <v>48.79</v>
      </c>
      <c r="AB366" s="32">
        <v>45.55</v>
      </c>
      <c r="AC366" s="32">
        <v>44.17</v>
      </c>
      <c r="AD366" s="32">
        <v>49.4</v>
      </c>
      <c r="AE366" s="38">
        <v>45.85</v>
      </c>
    </row>
    <row r="367" spans="1:31" x14ac:dyDescent="0.25">
      <c r="A367" s="49">
        <f t="shared" si="5"/>
        <v>55975</v>
      </c>
      <c r="B367" s="31">
        <v>45.762659999999997</v>
      </c>
      <c r="C367" s="32">
        <v>43.508229999999998</v>
      </c>
      <c r="D367" s="32">
        <v>43.234369999999998</v>
      </c>
      <c r="E367" s="32">
        <v>72.81</v>
      </c>
      <c r="F367" s="50">
        <v>70.78</v>
      </c>
      <c r="G367" s="51">
        <v>48.162289999999999</v>
      </c>
      <c r="H367" s="32">
        <v>45.675559999999997</v>
      </c>
      <c r="I367" s="32">
        <v>44.359169999999999</v>
      </c>
      <c r="J367" s="32">
        <v>71.069999999999993</v>
      </c>
      <c r="K367" s="50">
        <v>70.38</v>
      </c>
      <c r="L367" s="51">
        <v>47.277900000000002</v>
      </c>
      <c r="M367" s="32">
        <v>45.49286</v>
      </c>
      <c r="N367" s="32">
        <v>44.352020000000003</v>
      </c>
      <c r="O367" s="32">
        <v>70.53</v>
      </c>
      <c r="P367" s="50">
        <v>70.98</v>
      </c>
      <c r="Q367" s="51">
        <v>45.73</v>
      </c>
      <c r="R367" s="32">
        <v>45.43</v>
      </c>
      <c r="S367" s="32">
        <v>45.26</v>
      </c>
      <c r="T367" s="32">
        <v>45.68</v>
      </c>
      <c r="U367" s="50">
        <v>45.49</v>
      </c>
      <c r="V367" s="51">
        <v>46.02</v>
      </c>
      <c r="W367" s="32">
        <v>45.53</v>
      </c>
      <c r="X367" s="32">
        <v>45.07</v>
      </c>
      <c r="Y367" s="32">
        <v>45.83</v>
      </c>
      <c r="Z367" s="50">
        <v>45.61</v>
      </c>
      <c r="AA367" s="51">
        <v>45.69</v>
      </c>
      <c r="AB367" s="32">
        <v>45.37</v>
      </c>
      <c r="AC367" s="32">
        <v>45.03</v>
      </c>
      <c r="AD367" s="32">
        <v>45.52</v>
      </c>
      <c r="AE367" s="38">
        <v>45.42</v>
      </c>
    </row>
    <row r="368" spans="1:31" x14ac:dyDescent="0.25">
      <c r="A368" s="49">
        <f t="shared" si="5"/>
        <v>56005</v>
      </c>
      <c r="B368" s="31">
        <v>49.79468</v>
      </c>
      <c r="C368" s="32">
        <v>50.524760000000001</v>
      </c>
      <c r="D368" s="32">
        <v>52.039709999999999</v>
      </c>
      <c r="E368" s="32">
        <v>82.12</v>
      </c>
      <c r="F368" s="50">
        <v>77.11</v>
      </c>
      <c r="G368" s="51">
        <v>53.892699999999998</v>
      </c>
      <c r="H368" s="32">
        <v>48.667670000000001</v>
      </c>
      <c r="I368" s="32">
        <v>48.294849999999997</v>
      </c>
      <c r="J368" s="32">
        <v>83.35</v>
      </c>
      <c r="K368" s="50">
        <v>73.59</v>
      </c>
      <c r="L368" s="51">
        <v>51.42877</v>
      </c>
      <c r="M368" s="32">
        <v>47.772179999999999</v>
      </c>
      <c r="N368" s="32">
        <v>48.140790000000003</v>
      </c>
      <c r="O368" s="32">
        <v>82.07</v>
      </c>
      <c r="P368" s="50">
        <v>73.37</v>
      </c>
      <c r="Q368" s="51">
        <v>46.17</v>
      </c>
      <c r="R368" s="32">
        <v>46.18</v>
      </c>
      <c r="S368" s="32">
        <v>46.25</v>
      </c>
      <c r="T368" s="32">
        <v>46.22</v>
      </c>
      <c r="U368" s="50">
        <v>46.18</v>
      </c>
      <c r="V368" s="51">
        <v>46.17</v>
      </c>
      <c r="W368" s="32">
        <v>45.92</v>
      </c>
      <c r="X368" s="32">
        <v>45.87</v>
      </c>
      <c r="Y368" s="32">
        <v>46.21</v>
      </c>
      <c r="Z368" s="50">
        <v>45.97</v>
      </c>
      <c r="AA368" s="51">
        <v>46.15</v>
      </c>
      <c r="AB368" s="32">
        <v>45.72</v>
      </c>
      <c r="AC368" s="32">
        <v>45.59</v>
      </c>
      <c r="AD368" s="32">
        <v>46.24</v>
      </c>
      <c r="AE368" s="38">
        <v>45.77</v>
      </c>
    </row>
    <row r="369" spans="1:31" x14ac:dyDescent="0.25">
      <c r="A369" s="49">
        <f t="shared" si="5"/>
        <v>56036</v>
      </c>
      <c r="B369" s="31">
        <v>48.525570000000002</v>
      </c>
      <c r="C369" s="32">
        <v>50.652949999999997</v>
      </c>
      <c r="D369" s="32">
        <v>52.466340000000002</v>
      </c>
      <c r="E369" s="32">
        <v>79.22</v>
      </c>
      <c r="F369" s="50">
        <v>77.349999999999994</v>
      </c>
      <c r="G369" s="51">
        <v>54.518189999999997</v>
      </c>
      <c r="H369" s="32">
        <v>57.665320000000001</v>
      </c>
      <c r="I369" s="32">
        <v>60.06691</v>
      </c>
      <c r="J369" s="32">
        <v>78.099999999999994</v>
      </c>
      <c r="K369" s="50">
        <v>82.09</v>
      </c>
      <c r="L369" s="51">
        <v>54.191690000000001</v>
      </c>
      <c r="M369" s="32">
        <v>58.07526</v>
      </c>
      <c r="N369" s="32">
        <v>60.884180000000001</v>
      </c>
      <c r="O369" s="32">
        <v>78.34</v>
      </c>
      <c r="P369" s="50">
        <v>84.3</v>
      </c>
      <c r="Q369" s="51">
        <v>45.88</v>
      </c>
      <c r="R369" s="32">
        <v>46.18</v>
      </c>
      <c r="S369" s="32">
        <v>46.34</v>
      </c>
      <c r="T369" s="32">
        <v>45.91</v>
      </c>
      <c r="U369" s="50">
        <v>46.13</v>
      </c>
      <c r="V369" s="51">
        <v>45.75</v>
      </c>
      <c r="W369" s="32">
        <v>45.39</v>
      </c>
      <c r="X369" s="32">
        <v>45.23</v>
      </c>
      <c r="Y369" s="32">
        <v>45.8</v>
      </c>
      <c r="Z369" s="50">
        <v>45.43</v>
      </c>
      <c r="AA369" s="51">
        <v>46.08</v>
      </c>
      <c r="AB369" s="32">
        <v>45.79</v>
      </c>
      <c r="AC369" s="32">
        <v>45.61</v>
      </c>
      <c r="AD369" s="32">
        <v>46.05</v>
      </c>
      <c r="AE369" s="38">
        <v>45.83</v>
      </c>
    </row>
    <row r="370" spans="1:31" x14ac:dyDescent="0.25">
      <c r="A370" s="49">
        <f t="shared" si="5"/>
        <v>56066</v>
      </c>
      <c r="B370" s="31">
        <v>56.330469999999998</v>
      </c>
      <c r="C370" s="32">
        <v>58.62961</v>
      </c>
      <c r="D370" s="32">
        <v>61.877389999999998</v>
      </c>
      <c r="E370" s="32">
        <v>88.61</v>
      </c>
      <c r="F370" s="50">
        <v>88.82</v>
      </c>
      <c r="G370" s="51">
        <v>63.97786</v>
      </c>
      <c r="H370" s="32">
        <v>70.303219999999996</v>
      </c>
      <c r="I370" s="32">
        <v>74.612440000000007</v>
      </c>
      <c r="J370" s="32">
        <v>91.48</v>
      </c>
      <c r="K370" s="50">
        <v>96.56</v>
      </c>
      <c r="L370" s="51">
        <v>63.95261</v>
      </c>
      <c r="M370" s="32">
        <v>71.210390000000004</v>
      </c>
      <c r="N370" s="32">
        <v>75.937240000000003</v>
      </c>
      <c r="O370" s="32">
        <v>92.05</v>
      </c>
      <c r="P370" s="50">
        <v>99.31</v>
      </c>
      <c r="Q370" s="51">
        <v>46.03</v>
      </c>
      <c r="R370" s="32">
        <v>46.54</v>
      </c>
      <c r="S370" s="32">
        <v>46.87</v>
      </c>
      <c r="T370" s="32">
        <v>46.11</v>
      </c>
      <c r="U370" s="50">
        <v>46.45</v>
      </c>
      <c r="V370" s="51">
        <v>45.78</v>
      </c>
      <c r="W370" s="32">
        <v>45.72</v>
      </c>
      <c r="X370" s="32">
        <v>45.73</v>
      </c>
      <c r="Y370" s="32">
        <v>45.8</v>
      </c>
      <c r="Z370" s="50">
        <v>45.74</v>
      </c>
      <c r="AA370" s="51">
        <v>46.02</v>
      </c>
      <c r="AB370" s="32">
        <v>46.07</v>
      </c>
      <c r="AC370" s="32">
        <v>46.17</v>
      </c>
      <c r="AD370" s="32">
        <v>46.12</v>
      </c>
      <c r="AE370" s="38">
        <v>46.04</v>
      </c>
    </row>
    <row r="371" spans="1:31" x14ac:dyDescent="0.25">
      <c r="A371" s="49">
        <f t="shared" si="5"/>
        <v>56097</v>
      </c>
      <c r="B371" s="31">
        <v>51.20384</v>
      </c>
      <c r="C371" s="32">
        <v>55.137990000000002</v>
      </c>
      <c r="D371" s="32">
        <v>58.616950000000003</v>
      </c>
      <c r="E371" s="32">
        <v>80.16</v>
      </c>
      <c r="F371" s="50">
        <v>82.56</v>
      </c>
      <c r="G371" s="51">
        <v>56.283369999999998</v>
      </c>
      <c r="H371" s="32">
        <v>59.756340000000002</v>
      </c>
      <c r="I371" s="32">
        <v>62.547150000000002</v>
      </c>
      <c r="J371" s="32">
        <v>81.510000000000005</v>
      </c>
      <c r="K371" s="50">
        <v>84.11</v>
      </c>
      <c r="L371" s="51">
        <v>56.086869999999998</v>
      </c>
      <c r="M371" s="32">
        <v>60.728119999999997</v>
      </c>
      <c r="N371" s="32">
        <v>64.170749999999998</v>
      </c>
      <c r="O371" s="32">
        <v>81.59</v>
      </c>
      <c r="P371" s="50">
        <v>86.48</v>
      </c>
      <c r="Q371" s="51">
        <v>45.29</v>
      </c>
      <c r="R371" s="32">
        <v>45.2</v>
      </c>
      <c r="S371" s="32">
        <v>45.17</v>
      </c>
      <c r="T371" s="32">
        <v>45.33</v>
      </c>
      <c r="U371" s="50">
        <v>45.21</v>
      </c>
      <c r="V371" s="51">
        <v>45.19</v>
      </c>
      <c r="W371" s="32">
        <v>44.35</v>
      </c>
      <c r="X371" s="32">
        <v>43.97</v>
      </c>
      <c r="Y371" s="32">
        <v>45.23</v>
      </c>
      <c r="Z371" s="50">
        <v>44.46</v>
      </c>
      <c r="AA371" s="51">
        <v>45.89</v>
      </c>
      <c r="AB371" s="32">
        <v>45.12</v>
      </c>
      <c r="AC371" s="32">
        <v>44.85</v>
      </c>
      <c r="AD371" s="32">
        <v>46.07</v>
      </c>
      <c r="AE371" s="38">
        <v>45.19</v>
      </c>
    </row>
    <row r="372" spans="1:31" x14ac:dyDescent="0.25">
      <c r="A372" s="49">
        <f t="shared" si="5"/>
        <v>56128</v>
      </c>
      <c r="B372" s="31">
        <v>49.174379999999999</v>
      </c>
      <c r="C372" s="32">
        <v>49.78837</v>
      </c>
      <c r="D372" s="32">
        <v>51.426569999999998</v>
      </c>
      <c r="E372" s="32">
        <v>79.89</v>
      </c>
      <c r="F372" s="50">
        <v>78.05</v>
      </c>
      <c r="G372" s="51">
        <v>54.468000000000004</v>
      </c>
      <c r="H372" s="32">
        <v>54.381819999999998</v>
      </c>
      <c r="I372" s="32">
        <v>55.59742</v>
      </c>
      <c r="J372" s="32">
        <v>83.17</v>
      </c>
      <c r="K372" s="50">
        <v>80.59</v>
      </c>
      <c r="L372" s="51">
        <v>52.881030000000003</v>
      </c>
      <c r="M372" s="32">
        <v>53.916179999999997</v>
      </c>
      <c r="N372" s="32">
        <v>56.28407</v>
      </c>
      <c r="O372" s="32">
        <v>82.91</v>
      </c>
      <c r="P372" s="50">
        <v>80.760000000000005</v>
      </c>
      <c r="Q372" s="51">
        <v>45.31</v>
      </c>
      <c r="R372" s="32">
        <v>47.08</v>
      </c>
      <c r="S372" s="32">
        <v>47.99</v>
      </c>
      <c r="T372" s="32">
        <v>45.28</v>
      </c>
      <c r="U372" s="50">
        <v>46.82</v>
      </c>
      <c r="V372" s="51">
        <v>45.26</v>
      </c>
      <c r="W372" s="32">
        <v>46.46</v>
      </c>
      <c r="X372" s="32">
        <v>47.09</v>
      </c>
      <c r="Y372" s="32">
        <v>45.22</v>
      </c>
      <c r="Z372" s="50">
        <v>46.3</v>
      </c>
      <c r="AA372" s="51">
        <v>45.63</v>
      </c>
      <c r="AB372" s="32">
        <v>46.81</v>
      </c>
      <c r="AC372" s="32">
        <v>47.37</v>
      </c>
      <c r="AD372" s="32">
        <v>45.52</v>
      </c>
      <c r="AE372" s="38">
        <v>46.66</v>
      </c>
    </row>
    <row r="373" spans="1:31" x14ac:dyDescent="0.25">
      <c r="A373" s="49">
        <f t="shared" si="5"/>
        <v>56158</v>
      </c>
      <c r="B373" s="31">
        <v>47.966549999999998</v>
      </c>
      <c r="C373" s="32">
        <v>44.955509999999997</v>
      </c>
      <c r="D373" s="32">
        <v>44.716529999999999</v>
      </c>
      <c r="E373" s="32">
        <v>75.900000000000006</v>
      </c>
      <c r="F373" s="50">
        <v>72.709999999999994</v>
      </c>
      <c r="G373" s="51">
        <v>50.267099999999999</v>
      </c>
      <c r="H373" s="32">
        <v>48.672899999999998</v>
      </c>
      <c r="I373" s="32">
        <v>48.816780000000001</v>
      </c>
      <c r="J373" s="32">
        <v>76.239999999999995</v>
      </c>
      <c r="K373" s="50">
        <v>72.16</v>
      </c>
      <c r="L373" s="51">
        <v>49.131259999999997</v>
      </c>
      <c r="M373" s="32">
        <v>48.395870000000002</v>
      </c>
      <c r="N373" s="32">
        <v>49.055540000000001</v>
      </c>
      <c r="O373" s="32">
        <v>75.3</v>
      </c>
      <c r="P373" s="50">
        <v>72.98</v>
      </c>
      <c r="Q373" s="51">
        <v>45.45</v>
      </c>
      <c r="R373" s="32">
        <v>45.06</v>
      </c>
      <c r="S373" s="32">
        <v>44.94</v>
      </c>
      <c r="T373" s="32">
        <v>45.4</v>
      </c>
      <c r="U373" s="50">
        <v>45.2</v>
      </c>
      <c r="V373" s="51">
        <v>45.76</v>
      </c>
      <c r="W373" s="32">
        <v>44.92</v>
      </c>
      <c r="X373" s="32">
        <v>44.46</v>
      </c>
      <c r="Y373" s="32">
        <v>45.52</v>
      </c>
      <c r="Z373" s="50">
        <v>45.19</v>
      </c>
      <c r="AA373" s="51">
        <v>45.88</v>
      </c>
      <c r="AB373" s="32">
        <v>45.13</v>
      </c>
      <c r="AC373" s="32">
        <v>44.88</v>
      </c>
      <c r="AD373" s="32">
        <v>45.81</v>
      </c>
      <c r="AE373" s="38">
        <v>45.35</v>
      </c>
    </row>
    <row r="374" spans="1:31" x14ac:dyDescent="0.25">
      <c r="A374" s="49">
        <f t="shared" si="5"/>
        <v>56189</v>
      </c>
      <c r="B374" s="31">
        <v>51.255339999999997</v>
      </c>
      <c r="C374" s="32">
        <v>50.237670000000001</v>
      </c>
      <c r="D374" s="32">
        <v>50.390819999999998</v>
      </c>
      <c r="E374" s="32">
        <v>78.900000000000006</v>
      </c>
      <c r="F374" s="50">
        <v>76.22</v>
      </c>
      <c r="G374" s="51">
        <v>54.795459999999999</v>
      </c>
      <c r="H374" s="32">
        <v>52.65672</v>
      </c>
      <c r="I374" s="32">
        <v>52.139409999999998</v>
      </c>
      <c r="J374" s="32">
        <v>79.849999999999994</v>
      </c>
      <c r="K374" s="50">
        <v>75.81</v>
      </c>
      <c r="L374" s="51">
        <v>54.672699999999999</v>
      </c>
      <c r="M374" s="32">
        <v>53.518300000000004</v>
      </c>
      <c r="N374" s="32">
        <v>53.534489999999998</v>
      </c>
      <c r="O374" s="32">
        <v>80.87</v>
      </c>
      <c r="P374" s="50">
        <v>77.33</v>
      </c>
      <c r="Q374" s="51">
        <v>47.89</v>
      </c>
      <c r="R374" s="32">
        <v>46.85</v>
      </c>
      <c r="S374" s="32">
        <v>46.33</v>
      </c>
      <c r="T374" s="32">
        <v>48.02</v>
      </c>
      <c r="U374" s="50">
        <v>46.91</v>
      </c>
      <c r="V374" s="51">
        <v>48.52</v>
      </c>
      <c r="W374" s="32">
        <v>46.59</v>
      </c>
      <c r="X374" s="32">
        <v>45.58</v>
      </c>
      <c r="Y374" s="32">
        <v>48.6</v>
      </c>
      <c r="Z374" s="50">
        <v>46.75</v>
      </c>
      <c r="AA374" s="51">
        <v>48.36</v>
      </c>
      <c r="AB374" s="32">
        <v>47.47</v>
      </c>
      <c r="AC374" s="32">
        <v>46.96</v>
      </c>
      <c r="AD374" s="32">
        <v>48.54</v>
      </c>
      <c r="AE374" s="38">
        <v>47.45</v>
      </c>
    </row>
    <row r="375" spans="1:31" x14ac:dyDescent="0.25">
      <c r="A375" s="49">
        <f t="shared" si="5"/>
        <v>56219</v>
      </c>
      <c r="B375" s="31">
        <v>57.553179999999998</v>
      </c>
      <c r="C375" s="32">
        <v>58.599490000000003</v>
      </c>
      <c r="D375" s="32">
        <v>59.0383</v>
      </c>
      <c r="E375" s="32">
        <v>86.28</v>
      </c>
      <c r="F375" s="50">
        <v>91.88</v>
      </c>
      <c r="G375" s="51">
        <v>63.369340000000001</v>
      </c>
      <c r="H375" s="32">
        <v>63.980510000000002</v>
      </c>
      <c r="I375" s="32">
        <v>63.287689999999998</v>
      </c>
      <c r="J375" s="32">
        <v>85.75</v>
      </c>
      <c r="K375" s="50">
        <v>90.13</v>
      </c>
      <c r="L375" s="51">
        <v>63.258180000000003</v>
      </c>
      <c r="M375" s="32">
        <v>65.737120000000004</v>
      </c>
      <c r="N375" s="32">
        <v>65.892799999999994</v>
      </c>
      <c r="O375" s="32">
        <v>85.91</v>
      </c>
      <c r="P375" s="50">
        <v>92.32</v>
      </c>
      <c r="Q375" s="51">
        <v>51.42</v>
      </c>
      <c r="R375" s="32">
        <v>51.14</v>
      </c>
      <c r="S375" s="32">
        <v>51</v>
      </c>
      <c r="T375" s="32">
        <v>51.41</v>
      </c>
      <c r="U375" s="50">
        <v>51.19</v>
      </c>
      <c r="V375" s="51">
        <v>52.03</v>
      </c>
      <c r="W375" s="32">
        <v>50.69</v>
      </c>
      <c r="X375" s="32">
        <v>50.12</v>
      </c>
      <c r="Y375" s="32">
        <v>51.98</v>
      </c>
      <c r="Z375" s="50">
        <v>51</v>
      </c>
      <c r="AA375" s="51">
        <v>51.76</v>
      </c>
      <c r="AB375" s="32">
        <v>51.27</v>
      </c>
      <c r="AC375" s="32">
        <v>51.2</v>
      </c>
      <c r="AD375" s="32">
        <v>51.9</v>
      </c>
      <c r="AE375" s="38">
        <v>51.37</v>
      </c>
    </row>
    <row r="376" spans="1:31" x14ac:dyDescent="0.25">
      <c r="A376" s="45">
        <f t="shared" si="5"/>
        <v>56250</v>
      </c>
      <c r="B376" s="46">
        <v>60.468490000000003</v>
      </c>
      <c r="C376" s="40">
        <v>61.999690000000001</v>
      </c>
      <c r="D376" s="40">
        <v>61.872669999999999</v>
      </c>
      <c r="E376" s="40">
        <v>91.7</v>
      </c>
      <c r="F376" s="47">
        <v>92.13</v>
      </c>
      <c r="G376" s="48">
        <v>61.941130000000001</v>
      </c>
      <c r="H376" s="40">
        <v>60.46698</v>
      </c>
      <c r="I376" s="40">
        <v>60.717680000000001</v>
      </c>
      <c r="J376" s="40">
        <v>88.77</v>
      </c>
      <c r="K376" s="47">
        <v>87.39</v>
      </c>
      <c r="L376" s="48">
        <v>61.771479999999997</v>
      </c>
      <c r="M376" s="40">
        <v>61.421320000000001</v>
      </c>
      <c r="N376" s="40">
        <v>62.265259999999998</v>
      </c>
      <c r="O376" s="40">
        <v>88.68</v>
      </c>
      <c r="P376" s="47">
        <v>88.99</v>
      </c>
      <c r="Q376" s="48">
        <v>50.62</v>
      </c>
      <c r="R376" s="40">
        <v>48.96</v>
      </c>
      <c r="S376" s="40">
        <v>48.15</v>
      </c>
      <c r="T376" s="40">
        <v>50.71</v>
      </c>
      <c r="U376" s="47">
        <v>49.15</v>
      </c>
      <c r="V376" s="48">
        <v>50.85</v>
      </c>
      <c r="W376" s="40">
        <v>48.6</v>
      </c>
      <c r="X376" s="40">
        <v>47.36</v>
      </c>
      <c r="Y376" s="40">
        <v>50.74</v>
      </c>
      <c r="Z376" s="47">
        <v>48.9</v>
      </c>
      <c r="AA376" s="48">
        <v>50.72</v>
      </c>
      <c r="AB376" s="40">
        <v>48.56</v>
      </c>
      <c r="AC376" s="40">
        <v>47.64</v>
      </c>
      <c r="AD376" s="40">
        <v>50.96</v>
      </c>
      <c r="AE376" s="69">
        <v>48.8</v>
      </c>
    </row>
    <row r="377" spans="1:31" x14ac:dyDescent="0.25">
      <c r="A377" s="45">
        <f t="shared" si="5"/>
        <v>56281</v>
      </c>
      <c r="B377" s="46">
        <v>55.64038</v>
      </c>
      <c r="C377" s="40">
        <v>54.48086</v>
      </c>
      <c r="D377" s="40">
        <v>53.935490000000001</v>
      </c>
      <c r="E377" s="40">
        <v>81.96</v>
      </c>
      <c r="F377" s="47">
        <v>83.59</v>
      </c>
      <c r="G377" s="48">
        <v>58.58128</v>
      </c>
      <c r="H377" s="40">
        <v>59.558729999999997</v>
      </c>
      <c r="I377" s="40">
        <v>57.798209999999997</v>
      </c>
      <c r="J377" s="40">
        <v>80.13</v>
      </c>
      <c r="K377" s="47">
        <v>85.77</v>
      </c>
      <c r="L377" s="48">
        <v>58.324669999999998</v>
      </c>
      <c r="M377" s="40">
        <v>61.00038</v>
      </c>
      <c r="N377" s="40">
        <v>59.948799999999999</v>
      </c>
      <c r="O377" s="40">
        <v>80.39</v>
      </c>
      <c r="P377" s="47">
        <v>87.7</v>
      </c>
      <c r="Q377" s="48">
        <v>49.36</v>
      </c>
      <c r="R377" s="40">
        <v>48.89</v>
      </c>
      <c r="S377" s="40">
        <v>48.53</v>
      </c>
      <c r="T377" s="40">
        <v>49.29</v>
      </c>
      <c r="U377" s="47">
        <v>48.93</v>
      </c>
      <c r="V377" s="48">
        <v>49.51</v>
      </c>
      <c r="W377" s="40">
        <v>47.5</v>
      </c>
      <c r="X377" s="40">
        <v>46.22</v>
      </c>
      <c r="Y377" s="40">
        <v>49.25</v>
      </c>
      <c r="Z377" s="47">
        <v>47.78</v>
      </c>
      <c r="AA377" s="48">
        <v>49.29</v>
      </c>
      <c r="AB377" s="40">
        <v>48.63</v>
      </c>
      <c r="AC377" s="40">
        <v>47.98</v>
      </c>
      <c r="AD377" s="40">
        <v>49.1</v>
      </c>
      <c r="AE377" s="69">
        <v>48.66</v>
      </c>
    </row>
    <row r="378" spans="1:31" x14ac:dyDescent="0.25">
      <c r="A378" s="45">
        <f t="shared" ref="A378:A435" si="6">EDATE(A377,1)</f>
        <v>56309</v>
      </c>
      <c r="B378" s="46">
        <v>43.816540000000003</v>
      </c>
      <c r="C378" s="40">
        <v>42.821890000000003</v>
      </c>
      <c r="D378" s="40">
        <v>42.571899999999999</v>
      </c>
      <c r="E378" s="40">
        <v>75.39</v>
      </c>
      <c r="F378" s="47">
        <v>74.459999999999994</v>
      </c>
      <c r="G378" s="48">
        <v>52.379809999999999</v>
      </c>
      <c r="H378" s="40">
        <v>47.632930000000002</v>
      </c>
      <c r="I378" s="40">
        <v>46.041699999999999</v>
      </c>
      <c r="J378" s="40">
        <v>76.150000000000006</v>
      </c>
      <c r="K378" s="47">
        <v>72.510000000000005</v>
      </c>
      <c r="L378" s="48">
        <v>51.897129999999997</v>
      </c>
      <c r="M378" s="40">
        <v>47.6509</v>
      </c>
      <c r="N378" s="40">
        <v>46.258980000000001</v>
      </c>
      <c r="O378" s="40">
        <v>75.91</v>
      </c>
      <c r="P378" s="47">
        <v>72.78</v>
      </c>
      <c r="Q378" s="48">
        <v>49.46</v>
      </c>
      <c r="R378" s="40">
        <v>47.42</v>
      </c>
      <c r="S378" s="40">
        <v>46.54</v>
      </c>
      <c r="T378" s="40">
        <v>49.69</v>
      </c>
      <c r="U378" s="47">
        <v>47.68</v>
      </c>
      <c r="V378" s="48">
        <v>49.63</v>
      </c>
      <c r="W378" s="40">
        <v>47.06</v>
      </c>
      <c r="X378" s="40">
        <v>45.82</v>
      </c>
      <c r="Y378" s="40">
        <v>49.73</v>
      </c>
      <c r="Z378" s="47">
        <v>47.41</v>
      </c>
      <c r="AA378" s="48">
        <v>49.56</v>
      </c>
      <c r="AB378" s="40">
        <v>47.03</v>
      </c>
      <c r="AC378" s="40">
        <v>46.07</v>
      </c>
      <c r="AD378" s="40">
        <v>49.99</v>
      </c>
      <c r="AE378" s="69">
        <v>47.35</v>
      </c>
    </row>
    <row r="379" spans="1:31" x14ac:dyDescent="0.25">
      <c r="A379" s="45">
        <f t="shared" si="6"/>
        <v>56340</v>
      </c>
      <c r="B379" s="46">
        <v>46.288080000000001</v>
      </c>
      <c r="C379" s="40">
        <v>44.357019999999999</v>
      </c>
      <c r="D379" s="40">
        <v>44.056800000000003</v>
      </c>
      <c r="E379" s="40">
        <v>75.03</v>
      </c>
      <c r="F379" s="47">
        <v>71.930000000000007</v>
      </c>
      <c r="G379" s="48">
        <v>49.022350000000003</v>
      </c>
      <c r="H379" s="40">
        <v>42.890520000000002</v>
      </c>
      <c r="I379" s="40">
        <v>40.320180000000001</v>
      </c>
      <c r="J379" s="40">
        <v>75.03</v>
      </c>
      <c r="K379" s="47">
        <v>69.39</v>
      </c>
      <c r="L379" s="48">
        <v>48.168709999999997</v>
      </c>
      <c r="M379" s="40">
        <v>42.607950000000002</v>
      </c>
      <c r="N379" s="40">
        <v>40.426259999999999</v>
      </c>
      <c r="O379" s="40">
        <v>74.84</v>
      </c>
      <c r="P379" s="47">
        <v>70.34</v>
      </c>
      <c r="Q379" s="48">
        <v>46.51</v>
      </c>
      <c r="R379" s="40">
        <v>45.17</v>
      </c>
      <c r="S379" s="40">
        <v>44.61</v>
      </c>
      <c r="T379" s="40">
        <v>46.56</v>
      </c>
      <c r="U379" s="47">
        <v>45.4</v>
      </c>
      <c r="V379" s="48">
        <v>46.79</v>
      </c>
      <c r="W379" s="40">
        <v>45.25</v>
      </c>
      <c r="X379" s="40">
        <v>44.57</v>
      </c>
      <c r="Y379" s="40">
        <v>46.71</v>
      </c>
      <c r="Z379" s="47">
        <v>45.57</v>
      </c>
      <c r="AA379" s="48">
        <v>46.57</v>
      </c>
      <c r="AB379" s="40">
        <v>44.69</v>
      </c>
      <c r="AC379" s="40">
        <v>44.04</v>
      </c>
      <c r="AD379" s="40">
        <v>46.65</v>
      </c>
      <c r="AE379" s="69">
        <v>45.08</v>
      </c>
    </row>
    <row r="380" spans="1:31" x14ac:dyDescent="0.25">
      <c r="A380" s="45">
        <f t="shared" si="6"/>
        <v>56370</v>
      </c>
      <c r="B380" s="46">
        <v>50.007199999999997</v>
      </c>
      <c r="C380" s="40">
        <v>50.856250000000003</v>
      </c>
      <c r="D380" s="40">
        <v>52.307029999999997</v>
      </c>
      <c r="E380" s="40">
        <v>83.64</v>
      </c>
      <c r="F380" s="47">
        <v>79.37</v>
      </c>
      <c r="G380" s="48">
        <v>54.323740000000001</v>
      </c>
      <c r="H380" s="40">
        <v>54.219410000000003</v>
      </c>
      <c r="I380" s="40">
        <v>55.192250000000001</v>
      </c>
      <c r="J380" s="40">
        <v>85.77</v>
      </c>
      <c r="K380" s="47">
        <v>81.96</v>
      </c>
      <c r="L380" s="48">
        <v>52.13494</v>
      </c>
      <c r="M380" s="40">
        <v>53.765140000000002</v>
      </c>
      <c r="N380" s="40">
        <v>55.191009999999999</v>
      </c>
      <c r="O380" s="40">
        <v>85.59</v>
      </c>
      <c r="P380" s="47">
        <v>82.26</v>
      </c>
      <c r="Q380" s="48">
        <v>46.84</v>
      </c>
      <c r="R380" s="40">
        <v>47.37</v>
      </c>
      <c r="S380" s="40">
        <v>47.62</v>
      </c>
      <c r="T380" s="40">
        <v>46.79</v>
      </c>
      <c r="U380" s="47">
        <v>47.32</v>
      </c>
      <c r="V380" s="48">
        <v>46.78</v>
      </c>
      <c r="W380" s="40">
        <v>46.96</v>
      </c>
      <c r="X380" s="40">
        <v>47.03</v>
      </c>
      <c r="Y380" s="40">
        <v>46.73</v>
      </c>
      <c r="Z380" s="47">
        <v>46.96</v>
      </c>
      <c r="AA380" s="48">
        <v>46.88</v>
      </c>
      <c r="AB380" s="40">
        <v>47.05</v>
      </c>
      <c r="AC380" s="40">
        <v>47.08</v>
      </c>
      <c r="AD380" s="40">
        <v>46.76</v>
      </c>
      <c r="AE380" s="69">
        <v>47.06</v>
      </c>
    </row>
    <row r="381" spans="1:31" x14ac:dyDescent="0.25">
      <c r="A381" s="45">
        <f t="shared" si="6"/>
        <v>56401</v>
      </c>
      <c r="B381" s="46">
        <v>49.304389999999998</v>
      </c>
      <c r="C381" s="40">
        <v>52.221229999999998</v>
      </c>
      <c r="D381" s="40">
        <v>54.25</v>
      </c>
      <c r="E381" s="40">
        <v>81.83</v>
      </c>
      <c r="F381" s="47">
        <v>79.8</v>
      </c>
      <c r="G381" s="48">
        <v>57.022509999999997</v>
      </c>
      <c r="H381" s="40">
        <v>61.179070000000003</v>
      </c>
      <c r="I381" s="40">
        <v>62.629829999999998</v>
      </c>
      <c r="J381" s="40">
        <v>83.42</v>
      </c>
      <c r="K381" s="47">
        <v>87.55</v>
      </c>
      <c r="L381" s="48">
        <v>56.666609999999999</v>
      </c>
      <c r="M381" s="40">
        <v>61.842500000000001</v>
      </c>
      <c r="N381" s="40">
        <v>63.905529999999999</v>
      </c>
      <c r="O381" s="40">
        <v>83.81</v>
      </c>
      <c r="P381" s="47">
        <v>90.42</v>
      </c>
      <c r="Q381" s="48">
        <v>46.54</v>
      </c>
      <c r="R381" s="40">
        <v>47</v>
      </c>
      <c r="S381" s="40">
        <v>47.22</v>
      </c>
      <c r="T381" s="40">
        <v>46.51</v>
      </c>
      <c r="U381" s="47">
        <v>46.94</v>
      </c>
      <c r="V381" s="48">
        <v>46.49</v>
      </c>
      <c r="W381" s="40">
        <v>46.19</v>
      </c>
      <c r="X381" s="40">
        <v>46.05</v>
      </c>
      <c r="Y381" s="40">
        <v>46.48</v>
      </c>
      <c r="Z381" s="47">
        <v>46.26</v>
      </c>
      <c r="AA381" s="48">
        <v>46.89</v>
      </c>
      <c r="AB381" s="40">
        <v>47.07</v>
      </c>
      <c r="AC381" s="40">
        <v>46.87</v>
      </c>
      <c r="AD381" s="40">
        <v>46.63</v>
      </c>
      <c r="AE381" s="69">
        <v>47.03</v>
      </c>
    </row>
    <row r="382" spans="1:31" x14ac:dyDescent="0.25">
      <c r="A382" s="45">
        <f t="shared" si="6"/>
        <v>56431</v>
      </c>
      <c r="B382" s="46">
        <v>57.009439999999998</v>
      </c>
      <c r="C382" s="40">
        <v>57.912610000000001</v>
      </c>
      <c r="D382" s="40">
        <v>61.072409999999998</v>
      </c>
      <c r="E382" s="40">
        <v>92.09</v>
      </c>
      <c r="F382" s="47">
        <v>89.3</v>
      </c>
      <c r="G382" s="48">
        <v>65.130780000000001</v>
      </c>
      <c r="H382" s="40">
        <v>72.532780000000002</v>
      </c>
      <c r="I382" s="40">
        <v>76.736400000000003</v>
      </c>
      <c r="J382" s="40">
        <v>96.78</v>
      </c>
      <c r="K382" s="47">
        <v>101.2</v>
      </c>
      <c r="L382" s="48">
        <v>65.113529999999997</v>
      </c>
      <c r="M382" s="40">
        <v>73.524829999999994</v>
      </c>
      <c r="N382" s="40">
        <v>78.196659999999994</v>
      </c>
      <c r="O382" s="40">
        <v>97.16</v>
      </c>
      <c r="P382" s="47">
        <v>104.12</v>
      </c>
      <c r="Q382" s="48">
        <v>46.67</v>
      </c>
      <c r="R382" s="40">
        <v>47.33</v>
      </c>
      <c r="S382" s="40">
        <v>47.64</v>
      </c>
      <c r="T382" s="40">
        <v>46.69</v>
      </c>
      <c r="U382" s="47">
        <v>47.21</v>
      </c>
      <c r="V382" s="48">
        <v>46.45</v>
      </c>
      <c r="W382" s="40">
        <v>46.66</v>
      </c>
      <c r="X382" s="40">
        <v>46.74</v>
      </c>
      <c r="Y382" s="40">
        <v>46.45</v>
      </c>
      <c r="Z382" s="47">
        <v>46.61</v>
      </c>
      <c r="AA382" s="48">
        <v>46.72</v>
      </c>
      <c r="AB382" s="40">
        <v>47.07</v>
      </c>
      <c r="AC382" s="40">
        <v>47.1</v>
      </c>
      <c r="AD382" s="40">
        <v>46.72</v>
      </c>
      <c r="AE382" s="69">
        <v>46.94</v>
      </c>
    </row>
    <row r="383" spans="1:31" x14ac:dyDescent="0.25">
      <c r="A383" s="45">
        <f t="shared" si="6"/>
        <v>56462</v>
      </c>
      <c r="B383" s="46">
        <v>51.08717</v>
      </c>
      <c r="C383" s="40">
        <v>55.186100000000003</v>
      </c>
      <c r="D383" s="40">
        <v>58.506830000000001</v>
      </c>
      <c r="E383" s="40">
        <v>81.22</v>
      </c>
      <c r="F383" s="47">
        <v>83.1</v>
      </c>
      <c r="G383" s="48">
        <v>56.415100000000002</v>
      </c>
      <c r="H383" s="40">
        <v>59.744950000000003</v>
      </c>
      <c r="I383" s="40">
        <v>62.472969999999997</v>
      </c>
      <c r="J383" s="40">
        <v>84.37</v>
      </c>
      <c r="K383" s="47">
        <v>86.32</v>
      </c>
      <c r="L383" s="48">
        <v>56.21105</v>
      </c>
      <c r="M383" s="40">
        <v>60.657220000000002</v>
      </c>
      <c r="N383" s="40">
        <v>64.050380000000004</v>
      </c>
      <c r="O383" s="40">
        <v>84.54</v>
      </c>
      <c r="P383" s="47">
        <v>88.54</v>
      </c>
      <c r="Q383" s="48">
        <v>45.91</v>
      </c>
      <c r="R383" s="40">
        <v>45.91</v>
      </c>
      <c r="S383" s="40">
        <v>45.9</v>
      </c>
      <c r="T383" s="40">
        <v>45.92</v>
      </c>
      <c r="U383" s="47">
        <v>45.9</v>
      </c>
      <c r="V383" s="48">
        <v>45.78</v>
      </c>
      <c r="W383" s="40">
        <v>44.98</v>
      </c>
      <c r="X383" s="40">
        <v>44.61</v>
      </c>
      <c r="Y383" s="40">
        <v>45.82</v>
      </c>
      <c r="Z383" s="47">
        <v>45.09</v>
      </c>
      <c r="AA383" s="48">
        <v>46.73</v>
      </c>
      <c r="AB383" s="40">
        <v>46.02</v>
      </c>
      <c r="AC383" s="40">
        <v>45.87</v>
      </c>
      <c r="AD383" s="40">
        <v>46.98</v>
      </c>
      <c r="AE383" s="69">
        <v>46.11</v>
      </c>
    </row>
    <row r="384" spans="1:31" x14ac:dyDescent="0.25">
      <c r="A384" s="45">
        <f t="shared" si="6"/>
        <v>56493</v>
      </c>
      <c r="B384" s="46">
        <v>49.213540000000002</v>
      </c>
      <c r="C384" s="40">
        <v>48.711089999999999</v>
      </c>
      <c r="D384" s="40">
        <v>49.956020000000002</v>
      </c>
      <c r="E384" s="40">
        <v>80.78</v>
      </c>
      <c r="F384" s="47">
        <v>78.5</v>
      </c>
      <c r="G384" s="48">
        <v>55.253959999999999</v>
      </c>
      <c r="H384" s="40">
        <v>56.595269999999999</v>
      </c>
      <c r="I384" s="40">
        <v>57.832940000000001</v>
      </c>
      <c r="J384" s="40">
        <v>85.17</v>
      </c>
      <c r="K384" s="47">
        <v>85.06</v>
      </c>
      <c r="L384" s="48">
        <v>53.529089999999997</v>
      </c>
      <c r="M384" s="40">
        <v>55.573709999999998</v>
      </c>
      <c r="N384" s="40">
        <v>57.893219999999999</v>
      </c>
      <c r="O384" s="40">
        <v>84.96</v>
      </c>
      <c r="P384" s="47">
        <v>85.86</v>
      </c>
      <c r="Q384" s="48">
        <v>46.03</v>
      </c>
      <c r="R384" s="40">
        <v>47.35</v>
      </c>
      <c r="S384" s="40">
        <v>47.98</v>
      </c>
      <c r="T384" s="40">
        <v>45.99</v>
      </c>
      <c r="U384" s="47">
        <v>47.17</v>
      </c>
      <c r="V384" s="48">
        <v>46.02</v>
      </c>
      <c r="W384" s="40">
        <v>46.67</v>
      </c>
      <c r="X384" s="40">
        <v>46.95</v>
      </c>
      <c r="Y384" s="40">
        <v>45.96</v>
      </c>
      <c r="Z384" s="47">
        <v>46.59</v>
      </c>
      <c r="AA384" s="48">
        <v>46.48</v>
      </c>
      <c r="AB384" s="40">
        <v>47.38</v>
      </c>
      <c r="AC384" s="40">
        <v>47.74</v>
      </c>
      <c r="AD384" s="40">
        <v>46.38</v>
      </c>
      <c r="AE384" s="69">
        <v>47.26</v>
      </c>
    </row>
    <row r="385" spans="1:31" x14ac:dyDescent="0.25">
      <c r="A385" s="45">
        <f t="shared" si="6"/>
        <v>56523</v>
      </c>
      <c r="B385" s="46">
        <v>48.018230000000003</v>
      </c>
      <c r="C385" s="40">
        <v>45.364040000000003</v>
      </c>
      <c r="D385" s="40">
        <v>45.157519999999998</v>
      </c>
      <c r="E385" s="40">
        <v>78.14</v>
      </c>
      <c r="F385" s="47">
        <v>72.77</v>
      </c>
      <c r="G385" s="48">
        <v>50.998719999999999</v>
      </c>
      <c r="H385" s="40">
        <v>48.224429999999998</v>
      </c>
      <c r="I385" s="40">
        <v>48.218789999999998</v>
      </c>
      <c r="J385" s="40">
        <v>79.16</v>
      </c>
      <c r="K385" s="47">
        <v>73.16</v>
      </c>
      <c r="L385" s="48">
        <v>50.000700000000002</v>
      </c>
      <c r="M385" s="40">
        <v>47.844679999999997</v>
      </c>
      <c r="N385" s="40">
        <v>48.209879999999998</v>
      </c>
      <c r="O385" s="40">
        <v>79.22</v>
      </c>
      <c r="P385" s="47">
        <v>73.84</v>
      </c>
      <c r="Q385" s="48">
        <v>46.2</v>
      </c>
      <c r="R385" s="40">
        <v>45.95</v>
      </c>
      <c r="S385" s="40">
        <v>45.83</v>
      </c>
      <c r="T385" s="40">
        <v>46.11</v>
      </c>
      <c r="U385" s="47">
        <v>46.03</v>
      </c>
      <c r="V385" s="48">
        <v>46.8</v>
      </c>
      <c r="W385" s="40">
        <v>46.17</v>
      </c>
      <c r="X385" s="40">
        <v>45.69</v>
      </c>
      <c r="Y385" s="40">
        <v>46.5</v>
      </c>
      <c r="Z385" s="47">
        <v>46.33</v>
      </c>
      <c r="AA385" s="48">
        <v>46.62</v>
      </c>
      <c r="AB385" s="40">
        <v>46.4</v>
      </c>
      <c r="AC385" s="40">
        <v>46.13</v>
      </c>
      <c r="AD385" s="40">
        <v>46.46</v>
      </c>
      <c r="AE385" s="69">
        <v>46.43</v>
      </c>
    </row>
    <row r="386" spans="1:31" x14ac:dyDescent="0.25">
      <c r="A386" s="45">
        <f t="shared" si="6"/>
        <v>56554</v>
      </c>
      <c r="B386" s="46">
        <v>51.994540000000001</v>
      </c>
      <c r="C386" s="40">
        <v>50.906750000000002</v>
      </c>
      <c r="D386" s="40">
        <v>51.174259999999997</v>
      </c>
      <c r="E386" s="40">
        <v>79.349999999999994</v>
      </c>
      <c r="F386" s="47">
        <v>79.16</v>
      </c>
      <c r="G386" s="48">
        <v>55.696980000000003</v>
      </c>
      <c r="H386" s="40">
        <v>54.692810000000001</v>
      </c>
      <c r="I386" s="40">
        <v>54.255180000000003</v>
      </c>
      <c r="J386" s="40">
        <v>81.23</v>
      </c>
      <c r="K386" s="47">
        <v>80.790000000000006</v>
      </c>
      <c r="L386" s="48">
        <v>55.505510000000001</v>
      </c>
      <c r="M386" s="40">
        <v>56.304879999999997</v>
      </c>
      <c r="N386" s="40">
        <v>56.664940000000001</v>
      </c>
      <c r="O386" s="40">
        <v>81.569999999999993</v>
      </c>
      <c r="P386" s="47">
        <v>83.13</v>
      </c>
      <c r="Q386" s="48">
        <v>48.69</v>
      </c>
      <c r="R386" s="40">
        <v>47.8</v>
      </c>
      <c r="S386" s="40">
        <v>47.29</v>
      </c>
      <c r="T386" s="40">
        <v>48.72</v>
      </c>
      <c r="U386" s="47">
        <v>47.88</v>
      </c>
      <c r="V386" s="48">
        <v>49.35</v>
      </c>
      <c r="W386" s="40">
        <v>47.52</v>
      </c>
      <c r="X386" s="40">
        <v>46.63</v>
      </c>
      <c r="Y386" s="40">
        <v>49.42</v>
      </c>
      <c r="Z386" s="47">
        <v>47.77</v>
      </c>
      <c r="AA386" s="48">
        <v>49.2</v>
      </c>
      <c r="AB386" s="40">
        <v>48.48</v>
      </c>
      <c r="AC386" s="40">
        <v>47.99</v>
      </c>
      <c r="AD386" s="40">
        <v>49.16</v>
      </c>
      <c r="AE386" s="69">
        <v>48.53</v>
      </c>
    </row>
    <row r="387" spans="1:31" x14ac:dyDescent="0.25">
      <c r="A387" s="45">
        <f t="shared" si="6"/>
        <v>56584</v>
      </c>
      <c r="B387" s="46">
        <v>58.699759999999998</v>
      </c>
      <c r="C387" s="40">
        <v>59.216119999999997</v>
      </c>
      <c r="D387" s="40">
        <v>59.465539999999997</v>
      </c>
      <c r="E387" s="40">
        <v>90.45</v>
      </c>
      <c r="F387" s="47">
        <v>92.68</v>
      </c>
      <c r="G387" s="48">
        <v>64.509029999999996</v>
      </c>
      <c r="H387" s="40">
        <v>63.247369999999997</v>
      </c>
      <c r="I387" s="40">
        <v>63.048940000000002</v>
      </c>
      <c r="J387" s="40">
        <v>93.88</v>
      </c>
      <c r="K387" s="47">
        <v>90.34</v>
      </c>
      <c r="L387" s="48">
        <v>64.155550000000005</v>
      </c>
      <c r="M387" s="40">
        <v>64.468440000000001</v>
      </c>
      <c r="N387" s="40">
        <v>64.901539999999997</v>
      </c>
      <c r="O387" s="40">
        <v>94.26</v>
      </c>
      <c r="P387" s="47">
        <v>93.05</v>
      </c>
      <c r="Q387" s="48">
        <v>52.19</v>
      </c>
      <c r="R387" s="40">
        <v>51.74</v>
      </c>
      <c r="S387" s="40">
        <v>51.47</v>
      </c>
      <c r="T387" s="40">
        <v>52.15</v>
      </c>
      <c r="U387" s="47">
        <v>51.8</v>
      </c>
      <c r="V387" s="48">
        <v>52.79</v>
      </c>
      <c r="W387" s="40">
        <v>51.32</v>
      </c>
      <c r="X387" s="40">
        <v>50.54</v>
      </c>
      <c r="Y387" s="40">
        <v>52.69</v>
      </c>
      <c r="Z387" s="47">
        <v>51.57</v>
      </c>
      <c r="AA387" s="48">
        <v>52.4</v>
      </c>
      <c r="AB387" s="40">
        <v>51.82</v>
      </c>
      <c r="AC387" s="40">
        <v>51.5</v>
      </c>
      <c r="AD387" s="40">
        <v>52.48</v>
      </c>
      <c r="AE387" s="69">
        <v>51.83</v>
      </c>
    </row>
    <row r="388" spans="1:31" x14ac:dyDescent="0.25">
      <c r="A388" s="49">
        <f t="shared" si="6"/>
        <v>56615</v>
      </c>
      <c r="B388" s="31">
        <v>60.746099999999998</v>
      </c>
      <c r="C388" s="32">
        <v>60.857520000000001</v>
      </c>
      <c r="D388" s="32">
        <v>60.493929999999999</v>
      </c>
      <c r="E388" s="32">
        <v>90.88</v>
      </c>
      <c r="F388" s="50">
        <v>89.41</v>
      </c>
      <c r="G388" s="51">
        <v>62.850110000000001</v>
      </c>
      <c r="H388" s="32">
        <v>59.121699999999997</v>
      </c>
      <c r="I388" s="32">
        <v>58.697879999999998</v>
      </c>
      <c r="J388" s="32">
        <v>89.37</v>
      </c>
      <c r="K388" s="50">
        <v>86.22</v>
      </c>
      <c r="L388" s="51">
        <v>62.734810000000003</v>
      </c>
      <c r="M388" s="32">
        <v>59.595149999999997</v>
      </c>
      <c r="N388" s="32">
        <v>59.674869999999999</v>
      </c>
      <c r="O388" s="32">
        <v>89.61</v>
      </c>
      <c r="P388" s="50">
        <v>87.31</v>
      </c>
      <c r="Q388" s="51">
        <v>51.27</v>
      </c>
      <c r="R388" s="32">
        <v>50.14</v>
      </c>
      <c r="S388" s="32">
        <v>49.63</v>
      </c>
      <c r="T388" s="32">
        <v>51.33</v>
      </c>
      <c r="U388" s="50">
        <v>50.28</v>
      </c>
      <c r="V388" s="51">
        <v>51.59</v>
      </c>
      <c r="W388" s="32">
        <v>48.82</v>
      </c>
      <c r="X388" s="32">
        <v>47.57</v>
      </c>
      <c r="Y388" s="32">
        <v>51.6</v>
      </c>
      <c r="Z388" s="50">
        <v>49.24</v>
      </c>
      <c r="AA388" s="51">
        <v>51.18</v>
      </c>
      <c r="AB388" s="32">
        <v>49.7</v>
      </c>
      <c r="AC388" s="32">
        <v>49.13</v>
      </c>
      <c r="AD388" s="32">
        <v>51.3</v>
      </c>
      <c r="AE388" s="38">
        <v>49.93</v>
      </c>
    </row>
    <row r="389" spans="1:31" x14ac:dyDescent="0.25">
      <c r="A389" s="49">
        <f t="shared" si="6"/>
        <v>56646</v>
      </c>
      <c r="B389" s="31">
        <v>55.783990000000003</v>
      </c>
      <c r="C389" s="32">
        <v>54.041710000000002</v>
      </c>
      <c r="D389" s="32">
        <v>53.64837</v>
      </c>
      <c r="E389" s="32">
        <v>80.569999999999993</v>
      </c>
      <c r="F389" s="50">
        <v>82.15</v>
      </c>
      <c r="G389" s="51">
        <v>58.502470000000002</v>
      </c>
      <c r="H389" s="32">
        <v>57.284590000000001</v>
      </c>
      <c r="I389" s="32">
        <v>56.298839999999998</v>
      </c>
      <c r="J389" s="32">
        <v>79.34</v>
      </c>
      <c r="K389" s="50">
        <v>84.15</v>
      </c>
      <c r="L389" s="51">
        <v>58.25065</v>
      </c>
      <c r="M389" s="32">
        <v>58.43092</v>
      </c>
      <c r="N389" s="32">
        <v>57.951369999999997</v>
      </c>
      <c r="O389" s="32">
        <v>79.03</v>
      </c>
      <c r="P389" s="50">
        <v>86.09</v>
      </c>
      <c r="Q389" s="51">
        <v>50.12</v>
      </c>
      <c r="R389" s="32">
        <v>49.56</v>
      </c>
      <c r="S389" s="32">
        <v>49.3</v>
      </c>
      <c r="T389" s="32">
        <v>50.08</v>
      </c>
      <c r="U389" s="50">
        <v>49.68</v>
      </c>
      <c r="V389" s="51">
        <v>50.29</v>
      </c>
      <c r="W389" s="32">
        <v>48.98</v>
      </c>
      <c r="X389" s="32">
        <v>48.17</v>
      </c>
      <c r="Y389" s="32">
        <v>50.1</v>
      </c>
      <c r="Z389" s="50">
        <v>49.2</v>
      </c>
      <c r="AA389" s="51">
        <v>50.32</v>
      </c>
      <c r="AB389" s="32">
        <v>49.22</v>
      </c>
      <c r="AC389" s="32">
        <v>48.85</v>
      </c>
      <c r="AD389" s="32">
        <v>50.11</v>
      </c>
      <c r="AE389" s="38">
        <v>49.59</v>
      </c>
    </row>
    <row r="390" spans="1:31" x14ac:dyDescent="0.25">
      <c r="A390" s="49">
        <f t="shared" si="6"/>
        <v>56674</v>
      </c>
      <c r="B390" s="31">
        <v>44.337060000000001</v>
      </c>
      <c r="C390" s="32">
        <v>44.03613</v>
      </c>
      <c r="D390" s="32">
        <v>44.128599999999999</v>
      </c>
      <c r="E390" s="32">
        <v>75.61</v>
      </c>
      <c r="F390" s="50">
        <v>75.81</v>
      </c>
      <c r="G390" s="51">
        <v>53.686750000000004</v>
      </c>
      <c r="H390" s="32">
        <v>50.49324</v>
      </c>
      <c r="I390" s="32">
        <v>48.618899999999996</v>
      </c>
      <c r="J390" s="32">
        <v>76.599999999999994</v>
      </c>
      <c r="K390" s="50">
        <v>76.34</v>
      </c>
      <c r="L390" s="51">
        <v>53.271250000000002</v>
      </c>
      <c r="M390" s="32">
        <v>50.76558</v>
      </c>
      <c r="N390" s="32">
        <v>49.200110000000002</v>
      </c>
      <c r="O390" s="32">
        <v>76.319999999999993</v>
      </c>
      <c r="P390" s="50">
        <v>77.2</v>
      </c>
      <c r="Q390" s="51">
        <v>50.36</v>
      </c>
      <c r="R390" s="32">
        <v>48.31</v>
      </c>
      <c r="S390" s="32">
        <v>47.29</v>
      </c>
      <c r="T390" s="32">
        <v>50.37</v>
      </c>
      <c r="U390" s="50">
        <v>48.64</v>
      </c>
      <c r="V390" s="51">
        <v>50.8</v>
      </c>
      <c r="W390" s="32">
        <v>47.95</v>
      </c>
      <c r="X390" s="32">
        <v>46.6</v>
      </c>
      <c r="Y390" s="32">
        <v>50.86</v>
      </c>
      <c r="Z390" s="50">
        <v>48.42</v>
      </c>
      <c r="AA390" s="51">
        <v>50.72</v>
      </c>
      <c r="AB390" s="32">
        <v>48.36</v>
      </c>
      <c r="AC390" s="32">
        <v>47.34</v>
      </c>
      <c r="AD390" s="32">
        <v>50.92</v>
      </c>
      <c r="AE390" s="38">
        <v>48.72</v>
      </c>
    </row>
    <row r="391" spans="1:31" x14ac:dyDescent="0.25">
      <c r="A391" s="49">
        <f t="shared" si="6"/>
        <v>56705</v>
      </c>
      <c r="B391" s="31">
        <v>47.884799999999998</v>
      </c>
      <c r="C391" s="32">
        <v>46.291780000000003</v>
      </c>
      <c r="D391" s="32">
        <v>45.943739999999998</v>
      </c>
      <c r="E391" s="32">
        <v>75.48</v>
      </c>
      <c r="F391" s="50">
        <v>72.89</v>
      </c>
      <c r="G391" s="51">
        <v>50.225709999999999</v>
      </c>
      <c r="H391" s="32">
        <v>45.021360000000001</v>
      </c>
      <c r="I391" s="32">
        <v>43.900359999999999</v>
      </c>
      <c r="J391" s="32">
        <v>77.05</v>
      </c>
      <c r="K391" s="50">
        <v>70.510000000000005</v>
      </c>
      <c r="L391" s="51">
        <v>49.327910000000003</v>
      </c>
      <c r="M391" s="32">
        <v>44.612769999999998</v>
      </c>
      <c r="N391" s="32">
        <v>44.05547</v>
      </c>
      <c r="O391" s="32">
        <v>76.91</v>
      </c>
      <c r="P391" s="50">
        <v>71.31</v>
      </c>
      <c r="Q391" s="51">
        <v>47.19</v>
      </c>
      <c r="R391" s="32">
        <v>46.33</v>
      </c>
      <c r="S391" s="32">
        <v>46.02</v>
      </c>
      <c r="T391" s="32">
        <v>47.33</v>
      </c>
      <c r="U391" s="50">
        <v>46.44</v>
      </c>
      <c r="V391" s="51">
        <v>47.47</v>
      </c>
      <c r="W391" s="32">
        <v>46.03</v>
      </c>
      <c r="X391" s="32">
        <v>45.47</v>
      </c>
      <c r="Y391" s="32">
        <v>47.64</v>
      </c>
      <c r="Z391" s="50">
        <v>46.23</v>
      </c>
      <c r="AA391" s="51">
        <v>47.5</v>
      </c>
      <c r="AB391" s="32">
        <v>46.12</v>
      </c>
      <c r="AC391" s="32">
        <v>45.59</v>
      </c>
      <c r="AD391" s="32">
        <v>47.76</v>
      </c>
      <c r="AE391" s="38">
        <v>46.25</v>
      </c>
    </row>
    <row r="392" spans="1:31" x14ac:dyDescent="0.25">
      <c r="A392" s="49">
        <f t="shared" si="6"/>
        <v>56735</v>
      </c>
      <c r="B392" s="31">
        <v>50.332000000000001</v>
      </c>
      <c r="C392" s="32">
        <v>51.474930000000001</v>
      </c>
      <c r="D392" s="32">
        <v>52.80724</v>
      </c>
      <c r="E392" s="32">
        <v>81.099999999999994</v>
      </c>
      <c r="F392" s="50">
        <v>80.36</v>
      </c>
      <c r="G392" s="51">
        <v>55.05</v>
      </c>
      <c r="H392" s="32">
        <v>57.585470000000001</v>
      </c>
      <c r="I392" s="32">
        <v>58.827669999999998</v>
      </c>
      <c r="J392" s="32">
        <v>82.43</v>
      </c>
      <c r="K392" s="50">
        <v>87.17</v>
      </c>
      <c r="L392" s="51">
        <v>53.340049999999998</v>
      </c>
      <c r="M392" s="32">
        <v>57.546480000000003</v>
      </c>
      <c r="N392" s="32">
        <v>59.136020000000002</v>
      </c>
      <c r="O392" s="32">
        <v>82.04</v>
      </c>
      <c r="P392" s="50">
        <v>88.4</v>
      </c>
      <c r="Q392" s="51">
        <v>47.42</v>
      </c>
      <c r="R392" s="32">
        <v>48.08</v>
      </c>
      <c r="S392" s="32">
        <v>48.4</v>
      </c>
      <c r="T392" s="32">
        <v>47.4</v>
      </c>
      <c r="U392" s="50">
        <v>47.99</v>
      </c>
      <c r="V392" s="51">
        <v>47.42</v>
      </c>
      <c r="W392" s="32">
        <v>47.72</v>
      </c>
      <c r="X392" s="32">
        <v>47.83</v>
      </c>
      <c r="Y392" s="32">
        <v>47.34</v>
      </c>
      <c r="Z392" s="50">
        <v>47.69</v>
      </c>
      <c r="AA392" s="51">
        <v>47.43</v>
      </c>
      <c r="AB392" s="32">
        <v>47.65</v>
      </c>
      <c r="AC392" s="32">
        <v>47.74</v>
      </c>
      <c r="AD392" s="32">
        <v>47.32</v>
      </c>
      <c r="AE392" s="38">
        <v>47.66</v>
      </c>
    </row>
    <row r="393" spans="1:31" x14ac:dyDescent="0.25">
      <c r="A393" s="49">
        <f t="shared" si="6"/>
        <v>56766</v>
      </c>
      <c r="B393" s="31">
        <v>50.210430000000002</v>
      </c>
      <c r="C393" s="32">
        <v>52.037059999999997</v>
      </c>
      <c r="D393" s="32">
        <v>54.019939999999998</v>
      </c>
      <c r="E393" s="32">
        <v>81.99</v>
      </c>
      <c r="F393" s="50">
        <v>79.760000000000005</v>
      </c>
      <c r="G393" s="51">
        <v>59.074660000000002</v>
      </c>
      <c r="H393" s="32">
        <v>60.601149999999997</v>
      </c>
      <c r="I393" s="32">
        <v>62.324359999999999</v>
      </c>
      <c r="J393" s="32">
        <v>85.98</v>
      </c>
      <c r="K393" s="50">
        <v>88.09</v>
      </c>
      <c r="L393" s="51">
        <v>58.747999999999998</v>
      </c>
      <c r="M393" s="32">
        <v>61.500050000000002</v>
      </c>
      <c r="N393" s="32">
        <v>63.883600000000001</v>
      </c>
      <c r="O393" s="32">
        <v>86.16</v>
      </c>
      <c r="P393" s="50">
        <v>90.5</v>
      </c>
      <c r="Q393" s="51">
        <v>47.23</v>
      </c>
      <c r="R393" s="32">
        <v>47.59</v>
      </c>
      <c r="S393" s="32">
        <v>47.78</v>
      </c>
      <c r="T393" s="32">
        <v>47.2</v>
      </c>
      <c r="U393" s="50">
        <v>47.56</v>
      </c>
      <c r="V393" s="51">
        <v>47.16</v>
      </c>
      <c r="W393" s="32">
        <v>46.74</v>
      </c>
      <c r="X393" s="32">
        <v>46.54</v>
      </c>
      <c r="Y393" s="32">
        <v>47.15</v>
      </c>
      <c r="Z393" s="50">
        <v>46.81</v>
      </c>
      <c r="AA393" s="51">
        <v>47.39</v>
      </c>
      <c r="AB393" s="32">
        <v>47.51</v>
      </c>
      <c r="AC393" s="32">
        <v>47.44</v>
      </c>
      <c r="AD393" s="32">
        <v>47.08</v>
      </c>
      <c r="AE393" s="38">
        <v>47.61</v>
      </c>
    </row>
    <row r="394" spans="1:31" x14ac:dyDescent="0.25">
      <c r="A394" s="49">
        <f t="shared" si="6"/>
        <v>56796</v>
      </c>
      <c r="B394" s="31">
        <v>57.286709999999999</v>
      </c>
      <c r="C394" s="32">
        <v>57.639279999999999</v>
      </c>
      <c r="D394" s="32">
        <v>60.631279999999997</v>
      </c>
      <c r="E394" s="32">
        <v>90.43</v>
      </c>
      <c r="F394" s="50">
        <v>88.32</v>
      </c>
      <c r="G394" s="51">
        <v>66.838260000000005</v>
      </c>
      <c r="H394" s="32">
        <v>68.450140000000005</v>
      </c>
      <c r="I394" s="32">
        <v>71.802250000000001</v>
      </c>
      <c r="J394" s="32">
        <v>98.77</v>
      </c>
      <c r="K394" s="50">
        <v>99.57</v>
      </c>
      <c r="L394" s="51">
        <v>66.856449999999995</v>
      </c>
      <c r="M394" s="32">
        <v>69.20881</v>
      </c>
      <c r="N394" s="32">
        <v>72.990120000000005</v>
      </c>
      <c r="O394" s="32">
        <v>99.24</v>
      </c>
      <c r="P394" s="50">
        <v>102.08</v>
      </c>
      <c r="Q394" s="51">
        <v>47.32</v>
      </c>
      <c r="R394" s="32">
        <v>47.81</v>
      </c>
      <c r="S394" s="32">
        <v>48.05</v>
      </c>
      <c r="T394" s="32">
        <v>47.32</v>
      </c>
      <c r="U394" s="50">
        <v>47.74</v>
      </c>
      <c r="V394" s="51">
        <v>47.17</v>
      </c>
      <c r="W394" s="32">
        <v>47.06</v>
      </c>
      <c r="X394" s="32">
        <v>46.99</v>
      </c>
      <c r="Y394" s="32">
        <v>47.16</v>
      </c>
      <c r="Z394" s="50">
        <v>47.07</v>
      </c>
      <c r="AA394" s="51">
        <v>47.44</v>
      </c>
      <c r="AB394" s="32">
        <v>47.61</v>
      </c>
      <c r="AC394" s="32">
        <v>47.57</v>
      </c>
      <c r="AD394" s="32">
        <v>47.24</v>
      </c>
      <c r="AE394" s="38">
        <v>47.63</v>
      </c>
    </row>
    <row r="395" spans="1:31" x14ac:dyDescent="0.25">
      <c r="A395" s="49">
        <f t="shared" si="6"/>
        <v>56827</v>
      </c>
      <c r="B395" s="31">
        <v>50.675750000000001</v>
      </c>
      <c r="C395" s="32">
        <v>54.345399999999998</v>
      </c>
      <c r="D395" s="32">
        <v>57.325859999999999</v>
      </c>
      <c r="E395" s="32">
        <v>79</v>
      </c>
      <c r="F395" s="50">
        <v>81.13</v>
      </c>
      <c r="G395" s="51">
        <v>57.195900000000002</v>
      </c>
      <c r="H395" s="32">
        <v>58.673630000000003</v>
      </c>
      <c r="I395" s="32">
        <v>60.760289999999998</v>
      </c>
      <c r="J395" s="32">
        <v>82.89</v>
      </c>
      <c r="K395" s="50">
        <v>85.28</v>
      </c>
      <c r="L395" s="51">
        <v>56.997689999999999</v>
      </c>
      <c r="M395" s="32">
        <v>59.285629999999998</v>
      </c>
      <c r="N395" s="32">
        <v>61.774769999999997</v>
      </c>
      <c r="O395" s="32">
        <v>83.02</v>
      </c>
      <c r="P395" s="50">
        <v>86.94</v>
      </c>
      <c r="Q395" s="51">
        <v>46.6</v>
      </c>
      <c r="R395" s="32">
        <v>46.79</v>
      </c>
      <c r="S395" s="32">
        <v>46.88</v>
      </c>
      <c r="T395" s="32">
        <v>46.6</v>
      </c>
      <c r="U395" s="50">
        <v>46.76</v>
      </c>
      <c r="V395" s="51">
        <v>46.55</v>
      </c>
      <c r="W395" s="32">
        <v>45.99</v>
      </c>
      <c r="X395" s="32">
        <v>45.71</v>
      </c>
      <c r="Y395" s="32">
        <v>46.54</v>
      </c>
      <c r="Z395" s="50">
        <v>46.08</v>
      </c>
      <c r="AA395" s="51">
        <v>47.33</v>
      </c>
      <c r="AB395" s="32">
        <v>47.28</v>
      </c>
      <c r="AC395" s="32">
        <v>47.2</v>
      </c>
      <c r="AD395" s="32">
        <v>47.27</v>
      </c>
      <c r="AE395" s="38">
        <v>47.29</v>
      </c>
    </row>
    <row r="396" spans="1:31" x14ac:dyDescent="0.25">
      <c r="A396" s="49">
        <f t="shared" si="6"/>
        <v>56858</v>
      </c>
      <c r="B396" s="31">
        <v>49.069270000000003</v>
      </c>
      <c r="C396" s="32">
        <v>49.296610000000001</v>
      </c>
      <c r="D396" s="32">
        <v>50.688670000000002</v>
      </c>
      <c r="E396" s="32">
        <v>78.88</v>
      </c>
      <c r="F396" s="50">
        <v>78.45</v>
      </c>
      <c r="G396" s="51">
        <v>56.008029999999998</v>
      </c>
      <c r="H396" s="32">
        <v>58.556980000000003</v>
      </c>
      <c r="I396" s="32">
        <v>61.174939999999999</v>
      </c>
      <c r="J396" s="32">
        <v>84.37</v>
      </c>
      <c r="K396" s="50">
        <v>87.95</v>
      </c>
      <c r="L396" s="51">
        <v>54.338979999999999</v>
      </c>
      <c r="M396" s="32">
        <v>57.73977</v>
      </c>
      <c r="N396" s="32">
        <v>61.107669999999999</v>
      </c>
      <c r="O396" s="32">
        <v>83.94</v>
      </c>
      <c r="P396" s="50">
        <v>88.65</v>
      </c>
      <c r="Q396" s="51">
        <v>46.63</v>
      </c>
      <c r="R396" s="32">
        <v>47.51</v>
      </c>
      <c r="S396" s="32">
        <v>47.93</v>
      </c>
      <c r="T396" s="32">
        <v>46.6</v>
      </c>
      <c r="U396" s="50">
        <v>47.39</v>
      </c>
      <c r="V396" s="51">
        <v>46.59</v>
      </c>
      <c r="W396" s="32">
        <v>46.91</v>
      </c>
      <c r="X396" s="32">
        <v>47.04</v>
      </c>
      <c r="Y396" s="32">
        <v>46.57</v>
      </c>
      <c r="Z396" s="50">
        <v>46.86</v>
      </c>
      <c r="AA396" s="51">
        <v>46.55</v>
      </c>
      <c r="AB396" s="32">
        <v>47.13</v>
      </c>
      <c r="AC396" s="32">
        <v>47.43</v>
      </c>
      <c r="AD396" s="32">
        <v>46.53</v>
      </c>
      <c r="AE396" s="38">
        <v>47.07</v>
      </c>
    </row>
    <row r="397" spans="1:31" x14ac:dyDescent="0.25">
      <c r="A397" s="49">
        <f t="shared" si="6"/>
        <v>56888</v>
      </c>
      <c r="B397" s="31">
        <v>48.493760000000002</v>
      </c>
      <c r="C397" s="32">
        <v>46.315570000000001</v>
      </c>
      <c r="D397" s="32">
        <v>46.141959999999997</v>
      </c>
      <c r="E397" s="32">
        <v>77.599999999999994</v>
      </c>
      <c r="F397" s="50">
        <v>73.69</v>
      </c>
      <c r="G397" s="51">
        <v>51.772500000000001</v>
      </c>
      <c r="H397" s="32">
        <v>48.891570000000002</v>
      </c>
      <c r="I397" s="32">
        <v>48.724299999999999</v>
      </c>
      <c r="J397" s="32">
        <v>79.69</v>
      </c>
      <c r="K397" s="50">
        <v>75.739999999999995</v>
      </c>
      <c r="L397" s="51">
        <v>50.668819999999997</v>
      </c>
      <c r="M397" s="32">
        <v>48.038640000000001</v>
      </c>
      <c r="N397" s="32">
        <v>48.729909999999997</v>
      </c>
      <c r="O397" s="32">
        <v>79.86</v>
      </c>
      <c r="P397" s="50">
        <v>76.11</v>
      </c>
      <c r="Q397" s="51">
        <v>46.92</v>
      </c>
      <c r="R397" s="32">
        <v>47.1</v>
      </c>
      <c r="S397" s="32">
        <v>47.1</v>
      </c>
      <c r="T397" s="32">
        <v>46.77</v>
      </c>
      <c r="U397" s="50">
        <v>47.1</v>
      </c>
      <c r="V397" s="51">
        <v>47.38</v>
      </c>
      <c r="W397" s="32">
        <v>46.88</v>
      </c>
      <c r="X397" s="32">
        <v>46.55</v>
      </c>
      <c r="Y397" s="32">
        <v>47.12</v>
      </c>
      <c r="Z397" s="50">
        <v>47.02</v>
      </c>
      <c r="AA397" s="51">
        <v>47.51</v>
      </c>
      <c r="AB397" s="32">
        <v>47.76</v>
      </c>
      <c r="AC397" s="32">
        <v>47.66</v>
      </c>
      <c r="AD397" s="32">
        <v>47.06</v>
      </c>
      <c r="AE397" s="38">
        <v>47.82</v>
      </c>
    </row>
    <row r="398" spans="1:31" x14ac:dyDescent="0.25">
      <c r="A398" s="49">
        <f t="shared" si="6"/>
        <v>56919</v>
      </c>
      <c r="B398" s="31">
        <v>47.380899999999997</v>
      </c>
      <c r="C398" s="32">
        <v>46.112220000000001</v>
      </c>
      <c r="D398" s="32">
        <v>46.60821</v>
      </c>
      <c r="E398" s="32">
        <v>76.209999999999994</v>
      </c>
      <c r="F398" s="50">
        <v>76.28</v>
      </c>
      <c r="G398" s="51">
        <v>57.388179999999998</v>
      </c>
      <c r="H398" s="32">
        <v>55.6935</v>
      </c>
      <c r="I398" s="32">
        <v>55.597050000000003</v>
      </c>
      <c r="J398" s="32">
        <v>83.73</v>
      </c>
      <c r="K398" s="50">
        <v>80.17</v>
      </c>
      <c r="L398" s="51">
        <v>57.29983</v>
      </c>
      <c r="M398" s="32">
        <v>57.864640000000001</v>
      </c>
      <c r="N398" s="32">
        <v>58.726039999999998</v>
      </c>
      <c r="O398" s="32">
        <v>83.62</v>
      </c>
      <c r="P398" s="50">
        <v>83.25</v>
      </c>
      <c r="Q398" s="51">
        <v>49.55</v>
      </c>
      <c r="R398" s="32">
        <v>48.98</v>
      </c>
      <c r="S398" s="32">
        <v>48.65</v>
      </c>
      <c r="T398" s="32">
        <v>49.59</v>
      </c>
      <c r="U398" s="50">
        <v>49.02</v>
      </c>
      <c r="V398" s="51">
        <v>50.16</v>
      </c>
      <c r="W398" s="32">
        <v>48.65</v>
      </c>
      <c r="X398" s="32">
        <v>47.88</v>
      </c>
      <c r="Y398" s="32">
        <v>50.32</v>
      </c>
      <c r="Z398" s="50">
        <v>48.8</v>
      </c>
      <c r="AA398" s="51">
        <v>49.82</v>
      </c>
      <c r="AB398" s="32">
        <v>49.49</v>
      </c>
      <c r="AC398" s="32">
        <v>49.37</v>
      </c>
      <c r="AD398" s="32">
        <v>50</v>
      </c>
      <c r="AE398" s="38">
        <v>49.47</v>
      </c>
    </row>
    <row r="399" spans="1:31" x14ac:dyDescent="0.25">
      <c r="A399" s="49">
        <f t="shared" si="6"/>
        <v>56949</v>
      </c>
      <c r="B399" s="31">
        <v>59.421900000000001</v>
      </c>
      <c r="C399" s="32">
        <v>59.13984</v>
      </c>
      <c r="D399" s="32">
        <v>59.085340000000002</v>
      </c>
      <c r="E399" s="32">
        <v>90.22</v>
      </c>
      <c r="F399" s="50">
        <v>90.5</v>
      </c>
      <c r="G399" s="51">
        <v>65.67895</v>
      </c>
      <c r="H399" s="32">
        <v>57.662520000000001</v>
      </c>
      <c r="I399" s="32">
        <v>56.537790000000001</v>
      </c>
      <c r="J399" s="32">
        <v>96.21</v>
      </c>
      <c r="K399" s="50">
        <v>87.19</v>
      </c>
      <c r="L399" s="51">
        <v>65.645290000000003</v>
      </c>
      <c r="M399" s="32">
        <v>57.871720000000003</v>
      </c>
      <c r="N399" s="32">
        <v>57.072850000000003</v>
      </c>
      <c r="O399" s="32">
        <v>96.46</v>
      </c>
      <c r="P399" s="50">
        <v>88.1</v>
      </c>
      <c r="Q399" s="51">
        <v>52.79</v>
      </c>
      <c r="R399" s="32">
        <v>52.24</v>
      </c>
      <c r="S399" s="32">
        <v>51.97</v>
      </c>
      <c r="T399" s="32">
        <v>52.77</v>
      </c>
      <c r="U399" s="50">
        <v>52.34</v>
      </c>
      <c r="V399" s="51">
        <v>53.34</v>
      </c>
      <c r="W399" s="32">
        <v>51.75</v>
      </c>
      <c r="X399" s="32">
        <v>50.95</v>
      </c>
      <c r="Y399" s="32">
        <v>53.27</v>
      </c>
      <c r="Z399" s="50">
        <v>52.03</v>
      </c>
      <c r="AA399" s="51">
        <v>52.7</v>
      </c>
      <c r="AB399" s="32">
        <v>51.84</v>
      </c>
      <c r="AC399" s="32">
        <v>51.55</v>
      </c>
      <c r="AD399" s="32">
        <v>52.78</v>
      </c>
      <c r="AE399" s="38">
        <v>52</v>
      </c>
    </row>
    <row r="400" spans="1:31" x14ac:dyDescent="0.25">
      <c r="A400" s="45">
        <f t="shared" si="6"/>
        <v>56980</v>
      </c>
      <c r="B400" s="46">
        <v>59.991840000000003</v>
      </c>
      <c r="C400" s="40">
        <v>59.087769999999999</v>
      </c>
      <c r="D400" s="40">
        <v>58.917029999999997</v>
      </c>
      <c r="E400" s="40">
        <v>92.28</v>
      </c>
      <c r="F400" s="47">
        <v>88.93</v>
      </c>
      <c r="G400" s="48">
        <v>64.290080000000003</v>
      </c>
      <c r="H400" s="40">
        <v>63.716920000000002</v>
      </c>
      <c r="I400" s="40">
        <v>63.934010000000001</v>
      </c>
      <c r="J400" s="40">
        <v>92.38</v>
      </c>
      <c r="K400" s="47">
        <v>89.58</v>
      </c>
      <c r="L400" s="48">
        <v>64.07893</v>
      </c>
      <c r="M400" s="40">
        <v>64.306560000000005</v>
      </c>
      <c r="N400" s="40">
        <v>65.065309999999997</v>
      </c>
      <c r="O400" s="40">
        <v>92.59</v>
      </c>
      <c r="P400" s="47">
        <v>90.05</v>
      </c>
      <c r="Q400" s="48">
        <v>51.88</v>
      </c>
      <c r="R400" s="40">
        <v>51.24</v>
      </c>
      <c r="S400" s="40">
        <v>50.87</v>
      </c>
      <c r="T400" s="40">
        <v>51.82</v>
      </c>
      <c r="U400" s="47">
        <v>51.33</v>
      </c>
      <c r="V400" s="48">
        <v>52.23</v>
      </c>
      <c r="W400" s="40">
        <v>50.56</v>
      </c>
      <c r="X400" s="40">
        <v>49.67</v>
      </c>
      <c r="Y400" s="40">
        <v>52.09</v>
      </c>
      <c r="Z400" s="47">
        <v>50.83</v>
      </c>
      <c r="AA400" s="48">
        <v>51.89</v>
      </c>
      <c r="AB400" s="40">
        <v>51.08</v>
      </c>
      <c r="AC400" s="40">
        <v>50.56</v>
      </c>
      <c r="AD400" s="40">
        <v>51.84</v>
      </c>
      <c r="AE400" s="69">
        <v>51.15</v>
      </c>
    </row>
    <row r="401" spans="1:31" x14ac:dyDescent="0.25">
      <c r="A401" s="45">
        <f t="shared" si="6"/>
        <v>57011</v>
      </c>
      <c r="B401" s="46">
        <v>56.536790000000003</v>
      </c>
      <c r="C401" s="40">
        <v>55.39499</v>
      </c>
      <c r="D401" s="40">
        <v>55.056310000000003</v>
      </c>
      <c r="E401" s="40">
        <v>82.76</v>
      </c>
      <c r="F401" s="47">
        <v>84.38</v>
      </c>
      <c r="G401" s="48">
        <v>61.128689999999999</v>
      </c>
      <c r="H401" s="40">
        <v>60.699809999999999</v>
      </c>
      <c r="I401" s="40">
        <v>59.462330000000001</v>
      </c>
      <c r="J401" s="40">
        <v>83.07</v>
      </c>
      <c r="K401" s="47">
        <v>87.59</v>
      </c>
      <c r="L401" s="48">
        <v>60.806449999999998</v>
      </c>
      <c r="M401" s="40">
        <v>61.182839999999999</v>
      </c>
      <c r="N401" s="40">
        <v>60.193570000000001</v>
      </c>
      <c r="O401" s="40">
        <v>82.52</v>
      </c>
      <c r="P401" s="47">
        <v>88.69</v>
      </c>
      <c r="Q401" s="48">
        <v>51.92</v>
      </c>
      <c r="R401" s="40">
        <v>51.47</v>
      </c>
      <c r="S401" s="40">
        <v>51.17</v>
      </c>
      <c r="T401" s="40">
        <v>51.92</v>
      </c>
      <c r="U401" s="47">
        <v>51.49</v>
      </c>
      <c r="V401" s="48">
        <v>51.82</v>
      </c>
      <c r="W401" s="40">
        <v>50.45</v>
      </c>
      <c r="X401" s="40">
        <v>49.62</v>
      </c>
      <c r="Y401" s="40">
        <v>51.65</v>
      </c>
      <c r="Z401" s="47">
        <v>50.66</v>
      </c>
      <c r="AA401" s="48">
        <v>51.68</v>
      </c>
      <c r="AB401" s="40">
        <v>50.98</v>
      </c>
      <c r="AC401" s="40">
        <v>50.62</v>
      </c>
      <c r="AD401" s="40">
        <v>51.78</v>
      </c>
      <c r="AE401" s="69">
        <v>51.02</v>
      </c>
    </row>
    <row r="402" spans="1:31" x14ac:dyDescent="0.25">
      <c r="A402" s="45">
        <f t="shared" si="6"/>
        <v>57040</v>
      </c>
      <c r="B402" s="46">
        <v>50.110680000000002</v>
      </c>
      <c r="C402" s="40">
        <v>49.50665</v>
      </c>
      <c r="D402" s="40">
        <v>49.713410000000003</v>
      </c>
      <c r="E402" s="40">
        <v>77.87</v>
      </c>
      <c r="F402" s="47">
        <v>77.959999999999994</v>
      </c>
      <c r="G402" s="48">
        <v>54.668469999999999</v>
      </c>
      <c r="H402" s="40">
        <v>54.260219999999997</v>
      </c>
      <c r="I402" s="40">
        <v>53.41921</v>
      </c>
      <c r="J402" s="40">
        <v>77.81</v>
      </c>
      <c r="K402" s="47">
        <v>78.930000000000007</v>
      </c>
      <c r="L402" s="48">
        <v>54.283070000000002</v>
      </c>
      <c r="M402" s="40">
        <v>54.579940000000001</v>
      </c>
      <c r="N402" s="40">
        <v>53.990600000000001</v>
      </c>
      <c r="O402" s="40">
        <v>77.290000000000006</v>
      </c>
      <c r="P402" s="47">
        <v>79.569999999999993</v>
      </c>
      <c r="Q402" s="48">
        <v>50.68</v>
      </c>
      <c r="R402" s="40">
        <v>49.45</v>
      </c>
      <c r="S402" s="40">
        <v>48.63</v>
      </c>
      <c r="T402" s="40">
        <v>50.49</v>
      </c>
      <c r="U402" s="47">
        <v>49.65</v>
      </c>
      <c r="V402" s="48">
        <v>51.88</v>
      </c>
      <c r="W402" s="40">
        <v>49.41</v>
      </c>
      <c r="X402" s="40">
        <v>47.97</v>
      </c>
      <c r="Y402" s="40">
        <v>51.69</v>
      </c>
      <c r="Z402" s="47">
        <v>49.79</v>
      </c>
      <c r="AA402" s="48">
        <v>51.1</v>
      </c>
      <c r="AB402" s="40">
        <v>50.28</v>
      </c>
      <c r="AC402" s="40">
        <v>49.41</v>
      </c>
      <c r="AD402" s="40">
        <v>50.58</v>
      </c>
      <c r="AE402" s="69">
        <v>50.49</v>
      </c>
    </row>
    <row r="403" spans="1:31" x14ac:dyDescent="0.25">
      <c r="A403" s="45">
        <f t="shared" si="6"/>
        <v>57071</v>
      </c>
      <c r="B403" s="46">
        <v>48.732520000000001</v>
      </c>
      <c r="C403" s="40">
        <v>47.165190000000003</v>
      </c>
      <c r="D403" s="40">
        <v>46.845939999999999</v>
      </c>
      <c r="E403" s="40">
        <v>76.61</v>
      </c>
      <c r="F403" s="47">
        <v>73.87</v>
      </c>
      <c r="G403" s="48">
        <v>51.02319</v>
      </c>
      <c r="H403" s="40">
        <v>48.700969999999998</v>
      </c>
      <c r="I403" s="40">
        <v>48.013339999999999</v>
      </c>
      <c r="J403" s="40">
        <v>77.900000000000006</v>
      </c>
      <c r="K403" s="47">
        <v>74.55</v>
      </c>
      <c r="L403" s="48">
        <v>50.306840000000001</v>
      </c>
      <c r="M403" s="40">
        <v>48.499870000000001</v>
      </c>
      <c r="N403" s="40">
        <v>48.094679999999997</v>
      </c>
      <c r="O403" s="40">
        <v>77.64</v>
      </c>
      <c r="P403" s="47">
        <v>75.31</v>
      </c>
      <c r="Q403" s="48">
        <v>47.74</v>
      </c>
      <c r="R403" s="40">
        <v>47.4</v>
      </c>
      <c r="S403" s="40">
        <v>47.31</v>
      </c>
      <c r="T403" s="40">
        <v>47.9</v>
      </c>
      <c r="U403" s="47">
        <v>47.42</v>
      </c>
      <c r="V403" s="48">
        <v>48.16</v>
      </c>
      <c r="W403" s="40">
        <v>47.5</v>
      </c>
      <c r="X403" s="40">
        <v>47.15</v>
      </c>
      <c r="Y403" s="40">
        <v>48.19</v>
      </c>
      <c r="Z403" s="47">
        <v>47.55</v>
      </c>
      <c r="AA403" s="48">
        <v>47.9</v>
      </c>
      <c r="AB403" s="40">
        <v>47.49</v>
      </c>
      <c r="AC403" s="40">
        <v>47.31</v>
      </c>
      <c r="AD403" s="40">
        <v>47.95</v>
      </c>
      <c r="AE403" s="69">
        <v>47.53</v>
      </c>
    </row>
    <row r="404" spans="1:31" x14ac:dyDescent="0.25">
      <c r="A404" s="45">
        <f t="shared" si="6"/>
        <v>57101</v>
      </c>
      <c r="B404" s="46">
        <v>49.993789999999997</v>
      </c>
      <c r="C404" s="40">
        <v>51.766370000000002</v>
      </c>
      <c r="D404" s="40">
        <v>53.076230000000002</v>
      </c>
      <c r="E404" s="40">
        <v>79.84</v>
      </c>
      <c r="F404" s="47">
        <v>79.98</v>
      </c>
      <c r="G404" s="48">
        <v>54.96705</v>
      </c>
      <c r="H404" s="40">
        <v>55.838639999999998</v>
      </c>
      <c r="I404" s="40">
        <v>56.904130000000002</v>
      </c>
      <c r="J404" s="40">
        <v>81.72</v>
      </c>
      <c r="K404" s="47">
        <v>84.23</v>
      </c>
      <c r="L404" s="48">
        <v>53.555039999999998</v>
      </c>
      <c r="M404" s="40">
        <v>54.979660000000003</v>
      </c>
      <c r="N404" s="40">
        <v>56.924419999999998</v>
      </c>
      <c r="O404" s="40">
        <v>80.94</v>
      </c>
      <c r="P404" s="47">
        <v>84.61</v>
      </c>
      <c r="Q404" s="48">
        <v>48.21</v>
      </c>
      <c r="R404" s="40">
        <v>48.74</v>
      </c>
      <c r="S404" s="40">
        <v>49.02</v>
      </c>
      <c r="T404" s="40">
        <v>48.22</v>
      </c>
      <c r="U404" s="47">
        <v>48.66</v>
      </c>
      <c r="V404" s="48">
        <v>48.07</v>
      </c>
      <c r="W404" s="40">
        <v>48.39</v>
      </c>
      <c r="X404" s="40">
        <v>48.52</v>
      </c>
      <c r="Y404" s="40">
        <v>48.03</v>
      </c>
      <c r="Z404" s="47">
        <v>48.35</v>
      </c>
      <c r="AA404" s="48">
        <v>48.38</v>
      </c>
      <c r="AB404" s="40">
        <v>48.85</v>
      </c>
      <c r="AC404" s="40">
        <v>49.16</v>
      </c>
      <c r="AD404" s="40">
        <v>48.3</v>
      </c>
      <c r="AE404" s="69">
        <v>48.87</v>
      </c>
    </row>
    <row r="405" spans="1:31" x14ac:dyDescent="0.25">
      <c r="A405" s="45">
        <f t="shared" si="6"/>
        <v>57132</v>
      </c>
      <c r="B405" s="46">
        <v>50.10042</v>
      </c>
      <c r="C405" s="40">
        <v>49.975729999999999</v>
      </c>
      <c r="D405" s="40">
        <v>51.030929999999998</v>
      </c>
      <c r="E405" s="40">
        <v>81.93</v>
      </c>
      <c r="F405" s="47">
        <v>77.290000000000006</v>
      </c>
      <c r="G405" s="48">
        <v>58.686520000000002</v>
      </c>
      <c r="H405" s="40">
        <v>56.356470000000002</v>
      </c>
      <c r="I405" s="40">
        <v>57.621490000000001</v>
      </c>
      <c r="J405" s="40">
        <v>88.8</v>
      </c>
      <c r="K405" s="47">
        <v>81.86</v>
      </c>
      <c r="L405" s="48">
        <v>58.099820000000001</v>
      </c>
      <c r="M405" s="40">
        <v>56.397280000000002</v>
      </c>
      <c r="N405" s="40">
        <v>58.228900000000003</v>
      </c>
      <c r="O405" s="40">
        <v>88.71</v>
      </c>
      <c r="P405" s="47">
        <v>83.53</v>
      </c>
      <c r="Q405" s="48">
        <v>48.03</v>
      </c>
      <c r="R405" s="40">
        <v>48.55</v>
      </c>
      <c r="S405" s="40">
        <v>48.82</v>
      </c>
      <c r="T405" s="40">
        <v>48.01</v>
      </c>
      <c r="U405" s="47">
        <v>48.49</v>
      </c>
      <c r="V405" s="48">
        <v>48.02</v>
      </c>
      <c r="W405" s="40">
        <v>48.17</v>
      </c>
      <c r="X405" s="40">
        <v>48.24</v>
      </c>
      <c r="Y405" s="40">
        <v>47.98</v>
      </c>
      <c r="Z405" s="47">
        <v>48.17</v>
      </c>
      <c r="AA405" s="48">
        <v>47.92</v>
      </c>
      <c r="AB405" s="40">
        <v>48.07</v>
      </c>
      <c r="AC405" s="40">
        <v>48.33</v>
      </c>
      <c r="AD405" s="40">
        <v>48.11</v>
      </c>
      <c r="AE405" s="69">
        <v>48.03</v>
      </c>
    </row>
    <row r="406" spans="1:31" x14ac:dyDescent="0.25">
      <c r="A406" s="45">
        <f t="shared" si="6"/>
        <v>57162</v>
      </c>
      <c r="B406" s="46">
        <v>55.440179999999998</v>
      </c>
      <c r="C406" s="40">
        <v>57.634999999999998</v>
      </c>
      <c r="D406" s="40">
        <v>60.474699999999999</v>
      </c>
      <c r="E406" s="40">
        <v>90.16</v>
      </c>
      <c r="F406" s="47">
        <v>87.25</v>
      </c>
      <c r="G406" s="48">
        <v>64.894900000000007</v>
      </c>
      <c r="H406" s="40">
        <v>68.178280000000001</v>
      </c>
      <c r="I406" s="40">
        <v>71.399429999999995</v>
      </c>
      <c r="J406" s="40">
        <v>98.71</v>
      </c>
      <c r="K406" s="47">
        <v>98.45</v>
      </c>
      <c r="L406" s="48">
        <v>64.726259999999996</v>
      </c>
      <c r="M406" s="40">
        <v>68.683980000000005</v>
      </c>
      <c r="N406" s="40">
        <v>72.240639999999999</v>
      </c>
      <c r="O406" s="40">
        <v>98.87</v>
      </c>
      <c r="P406" s="47">
        <v>99.61</v>
      </c>
      <c r="Q406" s="48">
        <v>47.92</v>
      </c>
      <c r="R406" s="40">
        <v>48.56</v>
      </c>
      <c r="S406" s="40">
        <v>48.92</v>
      </c>
      <c r="T406" s="40">
        <v>47.98</v>
      </c>
      <c r="U406" s="47">
        <v>48.47</v>
      </c>
      <c r="V406" s="48">
        <v>47.91</v>
      </c>
      <c r="W406" s="40">
        <v>48.27</v>
      </c>
      <c r="X406" s="40">
        <v>48.47</v>
      </c>
      <c r="Y406" s="40">
        <v>47.95</v>
      </c>
      <c r="Z406" s="47">
        <v>48.21</v>
      </c>
      <c r="AA406" s="48">
        <v>47.78</v>
      </c>
      <c r="AB406" s="40">
        <v>48.21</v>
      </c>
      <c r="AC406" s="40">
        <v>48.47</v>
      </c>
      <c r="AD406" s="40">
        <v>47.83</v>
      </c>
      <c r="AE406" s="69">
        <v>48.15</v>
      </c>
    </row>
    <row r="407" spans="1:31" x14ac:dyDescent="0.25">
      <c r="A407" s="45">
        <f t="shared" si="6"/>
        <v>57193</v>
      </c>
      <c r="B407" s="46">
        <v>52.170540000000003</v>
      </c>
      <c r="C407" s="40">
        <v>56.101300000000002</v>
      </c>
      <c r="D407" s="40">
        <v>59.153979999999997</v>
      </c>
      <c r="E407" s="40">
        <v>80.12</v>
      </c>
      <c r="F407" s="47">
        <v>84.79</v>
      </c>
      <c r="G407" s="48">
        <v>59.806449999999998</v>
      </c>
      <c r="H407" s="40">
        <v>64.819800000000001</v>
      </c>
      <c r="I407" s="40">
        <v>67.149969999999996</v>
      </c>
      <c r="J407" s="40">
        <v>83.73</v>
      </c>
      <c r="K407" s="47">
        <v>92.55</v>
      </c>
      <c r="L407" s="48">
        <v>59.605559999999997</v>
      </c>
      <c r="M407" s="40">
        <v>65.580690000000004</v>
      </c>
      <c r="N407" s="40">
        <v>68.282510000000002</v>
      </c>
      <c r="O407" s="40">
        <v>83.44</v>
      </c>
      <c r="P407" s="47">
        <v>94.16</v>
      </c>
      <c r="Q407" s="48">
        <v>47.3</v>
      </c>
      <c r="R407" s="40">
        <v>47.64</v>
      </c>
      <c r="S407" s="40">
        <v>47.81</v>
      </c>
      <c r="T407" s="40">
        <v>47.29</v>
      </c>
      <c r="U407" s="47">
        <v>47.59</v>
      </c>
      <c r="V407" s="48">
        <v>47.28</v>
      </c>
      <c r="W407" s="40">
        <v>47.18</v>
      </c>
      <c r="X407" s="40">
        <v>47.14</v>
      </c>
      <c r="Y407" s="40">
        <v>47.29</v>
      </c>
      <c r="Z407" s="47">
        <v>47.19</v>
      </c>
      <c r="AA407" s="48">
        <v>47.72</v>
      </c>
      <c r="AB407" s="40">
        <v>48.08</v>
      </c>
      <c r="AC407" s="40">
        <v>48.06</v>
      </c>
      <c r="AD407" s="40">
        <v>47.43</v>
      </c>
      <c r="AE407" s="69">
        <v>48.11</v>
      </c>
    </row>
    <row r="408" spans="1:31" x14ac:dyDescent="0.25">
      <c r="A408" s="45">
        <f t="shared" si="6"/>
        <v>57224</v>
      </c>
      <c r="B408" s="46">
        <v>50.459879999999998</v>
      </c>
      <c r="C408" s="40">
        <v>52.998469999999998</v>
      </c>
      <c r="D408" s="40">
        <v>55.19764</v>
      </c>
      <c r="E408" s="40">
        <v>81.14</v>
      </c>
      <c r="F408" s="47">
        <v>82.72</v>
      </c>
      <c r="G408" s="48">
        <v>56.777479999999997</v>
      </c>
      <c r="H408" s="40">
        <v>59.622959999999999</v>
      </c>
      <c r="I408" s="40">
        <v>61.858829999999998</v>
      </c>
      <c r="J408" s="40">
        <v>87.26</v>
      </c>
      <c r="K408" s="47">
        <v>90.96</v>
      </c>
      <c r="L408" s="48">
        <v>55.135869999999997</v>
      </c>
      <c r="M408" s="40">
        <v>59.911610000000003</v>
      </c>
      <c r="N408" s="40">
        <v>62.543140000000001</v>
      </c>
      <c r="O408" s="40">
        <v>86.37</v>
      </c>
      <c r="P408" s="47">
        <v>92.46</v>
      </c>
      <c r="Q408" s="48">
        <v>47.33</v>
      </c>
      <c r="R408" s="40">
        <v>48.04</v>
      </c>
      <c r="S408" s="40">
        <v>48.39</v>
      </c>
      <c r="T408" s="40">
        <v>47.33</v>
      </c>
      <c r="U408" s="47">
        <v>47.95</v>
      </c>
      <c r="V408" s="48">
        <v>47.37</v>
      </c>
      <c r="W408" s="40">
        <v>47.67</v>
      </c>
      <c r="X408" s="40">
        <v>47.8</v>
      </c>
      <c r="Y408" s="40">
        <v>47.35</v>
      </c>
      <c r="Z408" s="47">
        <v>47.63</v>
      </c>
      <c r="AA408" s="48">
        <v>47.21</v>
      </c>
      <c r="AB408" s="40">
        <v>47.87</v>
      </c>
      <c r="AC408" s="40">
        <v>48.11</v>
      </c>
      <c r="AD408" s="40">
        <v>47.11</v>
      </c>
      <c r="AE408" s="69">
        <v>47.78</v>
      </c>
    </row>
    <row r="409" spans="1:31" x14ac:dyDescent="0.25">
      <c r="A409" s="45">
        <f t="shared" si="6"/>
        <v>57254</v>
      </c>
      <c r="B409" s="46">
        <v>50.677619999999997</v>
      </c>
      <c r="C409" s="40">
        <v>49.007399999999997</v>
      </c>
      <c r="D409" s="40">
        <v>48.730809999999998</v>
      </c>
      <c r="E409" s="40">
        <v>77.7</v>
      </c>
      <c r="F409" s="47">
        <v>76.3</v>
      </c>
      <c r="G409" s="48">
        <v>52.641539999999999</v>
      </c>
      <c r="H409" s="40">
        <v>52.329929999999997</v>
      </c>
      <c r="I409" s="40">
        <v>52.882910000000003</v>
      </c>
      <c r="J409" s="40">
        <v>79.42</v>
      </c>
      <c r="K409" s="47">
        <v>77.45</v>
      </c>
      <c r="L409" s="48">
        <v>51.802869999999999</v>
      </c>
      <c r="M409" s="40">
        <v>52.602249999999998</v>
      </c>
      <c r="N409" s="40">
        <v>53.397869999999998</v>
      </c>
      <c r="O409" s="40">
        <v>79.02</v>
      </c>
      <c r="P409" s="47">
        <v>77.790000000000006</v>
      </c>
      <c r="Q409" s="48">
        <v>47.46</v>
      </c>
      <c r="R409" s="40">
        <v>47.05</v>
      </c>
      <c r="S409" s="40">
        <v>46.94</v>
      </c>
      <c r="T409" s="40">
        <v>47.52</v>
      </c>
      <c r="U409" s="47">
        <v>47.13</v>
      </c>
      <c r="V409" s="48">
        <v>47.83</v>
      </c>
      <c r="W409" s="40">
        <v>46.91</v>
      </c>
      <c r="X409" s="40">
        <v>46.52</v>
      </c>
      <c r="Y409" s="40">
        <v>47.91</v>
      </c>
      <c r="Z409" s="47">
        <v>47.05</v>
      </c>
      <c r="AA409" s="48">
        <v>47.86</v>
      </c>
      <c r="AB409" s="40">
        <v>47.08</v>
      </c>
      <c r="AC409" s="40">
        <v>46.93</v>
      </c>
      <c r="AD409" s="40">
        <v>48.07</v>
      </c>
      <c r="AE409" s="69">
        <v>47.23</v>
      </c>
    </row>
    <row r="410" spans="1:31" x14ac:dyDescent="0.25">
      <c r="A410" s="45">
        <f t="shared" si="6"/>
        <v>57285</v>
      </c>
      <c r="B410" s="46">
        <v>46.913629999999998</v>
      </c>
      <c r="C410" s="40">
        <v>46.26567</v>
      </c>
      <c r="D410" s="40">
        <v>46.557980000000001</v>
      </c>
      <c r="E410" s="40">
        <v>76.709999999999994</v>
      </c>
      <c r="F410" s="47">
        <v>77.08</v>
      </c>
      <c r="G410" s="48">
        <v>58.02261</v>
      </c>
      <c r="H410" s="40">
        <v>56.480020000000003</v>
      </c>
      <c r="I410" s="40">
        <v>55.913040000000002</v>
      </c>
      <c r="J410" s="40">
        <v>81.81</v>
      </c>
      <c r="K410" s="47">
        <v>83</v>
      </c>
      <c r="L410" s="48">
        <v>57.919820000000001</v>
      </c>
      <c r="M410" s="40">
        <v>58.091929999999998</v>
      </c>
      <c r="N410" s="40">
        <v>58.419640000000001</v>
      </c>
      <c r="O410" s="40">
        <v>81.739999999999995</v>
      </c>
      <c r="P410" s="47">
        <v>85.08</v>
      </c>
      <c r="Q410" s="48">
        <v>50.28</v>
      </c>
      <c r="R410" s="40">
        <v>50.04</v>
      </c>
      <c r="S410" s="40">
        <v>49.85</v>
      </c>
      <c r="T410" s="40">
        <v>50.22</v>
      </c>
      <c r="U410" s="47">
        <v>50.06</v>
      </c>
      <c r="V410" s="48">
        <v>50.99</v>
      </c>
      <c r="W410" s="40">
        <v>50.07</v>
      </c>
      <c r="X410" s="40">
        <v>49.56</v>
      </c>
      <c r="Y410" s="40">
        <v>50.95</v>
      </c>
      <c r="Z410" s="47">
        <v>50.2</v>
      </c>
      <c r="AA410" s="48">
        <v>50.5</v>
      </c>
      <c r="AB410" s="40">
        <v>50.38</v>
      </c>
      <c r="AC410" s="40">
        <v>50.1</v>
      </c>
      <c r="AD410" s="40">
        <v>50.32</v>
      </c>
      <c r="AE410" s="69">
        <v>50.4</v>
      </c>
    </row>
    <row r="411" spans="1:31" x14ac:dyDescent="0.25">
      <c r="A411" s="45">
        <f t="shared" si="6"/>
        <v>57315</v>
      </c>
      <c r="B411" s="46">
        <v>57.666460000000001</v>
      </c>
      <c r="C411" s="40">
        <v>58.179760000000002</v>
      </c>
      <c r="D411" s="40">
        <v>58.361400000000003</v>
      </c>
      <c r="E411" s="40">
        <v>87.46</v>
      </c>
      <c r="F411" s="47">
        <v>89.05</v>
      </c>
      <c r="G411" s="48">
        <v>64.610159999999993</v>
      </c>
      <c r="H411" s="40">
        <v>64.227680000000007</v>
      </c>
      <c r="I411" s="40">
        <v>63.307160000000003</v>
      </c>
      <c r="J411" s="40">
        <v>90.81</v>
      </c>
      <c r="K411" s="47">
        <v>91.9</v>
      </c>
      <c r="L411" s="48">
        <v>64.540869999999998</v>
      </c>
      <c r="M411" s="40">
        <v>66.127979999999994</v>
      </c>
      <c r="N411" s="40">
        <v>66.186430000000001</v>
      </c>
      <c r="O411" s="40">
        <v>90.84</v>
      </c>
      <c r="P411" s="47">
        <v>92.93</v>
      </c>
      <c r="Q411" s="48">
        <v>53.5</v>
      </c>
      <c r="R411" s="40">
        <v>53.11</v>
      </c>
      <c r="S411" s="40">
        <v>52.89</v>
      </c>
      <c r="T411" s="40">
        <v>53.48</v>
      </c>
      <c r="U411" s="47">
        <v>53.16</v>
      </c>
      <c r="V411" s="48">
        <v>53.77</v>
      </c>
      <c r="W411" s="40">
        <v>52.72</v>
      </c>
      <c r="X411" s="40">
        <v>52.06</v>
      </c>
      <c r="Y411" s="40">
        <v>53.69</v>
      </c>
      <c r="Z411" s="47">
        <v>52.81</v>
      </c>
      <c r="AA411" s="48">
        <v>53.59</v>
      </c>
      <c r="AB411" s="40">
        <v>53.17</v>
      </c>
      <c r="AC411" s="40">
        <v>52.82</v>
      </c>
      <c r="AD411" s="40">
        <v>53.55</v>
      </c>
      <c r="AE411" s="69">
        <v>53.16</v>
      </c>
    </row>
    <row r="412" spans="1:31" x14ac:dyDescent="0.25">
      <c r="A412" s="49">
        <f t="shared" si="6"/>
        <v>57346</v>
      </c>
      <c r="B412" s="31">
        <v>61.797409999999999</v>
      </c>
      <c r="C412" s="32">
        <v>63.997070000000001</v>
      </c>
      <c r="D412" s="32">
        <v>63.497920000000001</v>
      </c>
      <c r="E412" s="32">
        <v>89.88</v>
      </c>
      <c r="F412" s="50">
        <v>92.83</v>
      </c>
      <c r="G412" s="51">
        <v>65.50206</v>
      </c>
      <c r="H412" s="32">
        <v>68.224090000000004</v>
      </c>
      <c r="I412" s="32">
        <v>68.882419999999996</v>
      </c>
      <c r="J412" s="32">
        <v>88.69</v>
      </c>
      <c r="K412" s="50">
        <v>92.58</v>
      </c>
      <c r="L412" s="51">
        <v>65.216710000000006</v>
      </c>
      <c r="M412" s="32">
        <v>69.399860000000004</v>
      </c>
      <c r="N412" s="32">
        <v>70.745639999999995</v>
      </c>
      <c r="O412" s="32">
        <v>88.64</v>
      </c>
      <c r="P412" s="50">
        <v>94.33</v>
      </c>
      <c r="Q412" s="51">
        <v>52.39</v>
      </c>
      <c r="R412" s="32">
        <v>52.23</v>
      </c>
      <c r="S412" s="32">
        <v>52.1</v>
      </c>
      <c r="T412" s="32">
        <v>52.34</v>
      </c>
      <c r="U412" s="50">
        <v>52.26</v>
      </c>
      <c r="V412" s="51">
        <v>52.78</v>
      </c>
      <c r="W412" s="32">
        <v>51.6</v>
      </c>
      <c r="X412" s="32">
        <v>50.94</v>
      </c>
      <c r="Y412" s="32">
        <v>52.65</v>
      </c>
      <c r="Z412" s="50">
        <v>51.85</v>
      </c>
      <c r="AA412" s="51">
        <v>52.54</v>
      </c>
      <c r="AB412" s="32">
        <v>52.81</v>
      </c>
      <c r="AC412" s="32">
        <v>52.82</v>
      </c>
      <c r="AD412" s="32">
        <v>52.31</v>
      </c>
      <c r="AE412" s="38">
        <v>52.84</v>
      </c>
    </row>
    <row r="413" spans="1:31" x14ac:dyDescent="0.25">
      <c r="A413" s="49">
        <f t="shared" si="6"/>
        <v>57377</v>
      </c>
      <c r="B413" s="31">
        <v>56.024099999999997</v>
      </c>
      <c r="C413" s="32">
        <v>55.02872</v>
      </c>
      <c r="D413" s="32">
        <v>54.737580000000001</v>
      </c>
      <c r="E413" s="32">
        <v>82.66</v>
      </c>
      <c r="F413" s="50">
        <v>81.44</v>
      </c>
      <c r="G413" s="51">
        <v>62.015999999999998</v>
      </c>
      <c r="H413" s="32">
        <v>57.64781</v>
      </c>
      <c r="I413" s="32">
        <v>57.113849999999999</v>
      </c>
      <c r="J413" s="32">
        <v>87.7</v>
      </c>
      <c r="K413" s="50">
        <v>82.09</v>
      </c>
      <c r="L413" s="51">
        <v>61.641240000000003</v>
      </c>
      <c r="M413" s="32">
        <v>57.857410000000002</v>
      </c>
      <c r="N413" s="32">
        <v>57.80227</v>
      </c>
      <c r="O413" s="32">
        <v>87.76</v>
      </c>
      <c r="P413" s="50">
        <v>82.41</v>
      </c>
      <c r="Q413" s="51">
        <v>51.69</v>
      </c>
      <c r="R413" s="32">
        <v>51.15</v>
      </c>
      <c r="S413" s="32">
        <v>50.86</v>
      </c>
      <c r="T413" s="32">
        <v>51.73</v>
      </c>
      <c r="U413" s="50">
        <v>51.19</v>
      </c>
      <c r="V413" s="51">
        <v>52.03</v>
      </c>
      <c r="W413" s="32">
        <v>50.76</v>
      </c>
      <c r="X413" s="32">
        <v>50.04</v>
      </c>
      <c r="Y413" s="32">
        <v>51.99</v>
      </c>
      <c r="Z413" s="50">
        <v>50.91</v>
      </c>
      <c r="AA413" s="51">
        <v>51.74</v>
      </c>
      <c r="AB413" s="32">
        <v>51</v>
      </c>
      <c r="AC413" s="32">
        <v>50.77</v>
      </c>
      <c r="AD413" s="32">
        <v>51.95</v>
      </c>
      <c r="AE413" s="38">
        <v>51.07</v>
      </c>
    </row>
    <row r="414" spans="1:31" x14ac:dyDescent="0.25">
      <c r="A414" s="49">
        <f t="shared" si="6"/>
        <v>57405</v>
      </c>
      <c r="B414" s="31">
        <v>45.752400000000002</v>
      </c>
      <c r="C414" s="32">
        <v>44.351889999999997</v>
      </c>
      <c r="D414" s="32">
        <v>44.553710000000002</v>
      </c>
      <c r="E414" s="32">
        <v>77.819999999999993</v>
      </c>
      <c r="F414" s="50">
        <v>76.77</v>
      </c>
      <c r="G414" s="51">
        <v>55.722880000000004</v>
      </c>
      <c r="H414" s="32">
        <v>51.119300000000003</v>
      </c>
      <c r="I414" s="32">
        <v>49.461309999999997</v>
      </c>
      <c r="J414" s="32">
        <v>78.959999999999994</v>
      </c>
      <c r="K414" s="50">
        <v>77.37</v>
      </c>
      <c r="L414" s="51">
        <v>55.286670000000001</v>
      </c>
      <c r="M414" s="32">
        <v>51.13485</v>
      </c>
      <c r="N414" s="32">
        <v>49.733490000000003</v>
      </c>
      <c r="O414" s="32">
        <v>78.53</v>
      </c>
      <c r="P414" s="50">
        <v>78.05</v>
      </c>
      <c r="Q414" s="51">
        <v>51.78</v>
      </c>
      <c r="R414" s="32">
        <v>51.24</v>
      </c>
      <c r="S414" s="32">
        <v>50.92</v>
      </c>
      <c r="T414" s="32">
        <v>51.73</v>
      </c>
      <c r="U414" s="50">
        <v>51.32</v>
      </c>
      <c r="V414" s="51">
        <v>52.47</v>
      </c>
      <c r="W414" s="32">
        <v>51.2</v>
      </c>
      <c r="X414" s="32">
        <v>50.42</v>
      </c>
      <c r="Y414" s="32">
        <v>52.37</v>
      </c>
      <c r="Z414" s="50">
        <v>51.34</v>
      </c>
      <c r="AA414" s="51">
        <v>51.9</v>
      </c>
      <c r="AB414" s="32">
        <v>51.99</v>
      </c>
      <c r="AC414" s="32">
        <v>51.88</v>
      </c>
      <c r="AD414" s="32">
        <v>51.7</v>
      </c>
      <c r="AE414" s="38">
        <v>52</v>
      </c>
    </row>
    <row r="415" spans="1:31" x14ac:dyDescent="0.25">
      <c r="A415" s="49">
        <f t="shared" si="6"/>
        <v>57436</v>
      </c>
      <c r="B415" s="31">
        <v>49.137869999999999</v>
      </c>
      <c r="C415" s="32">
        <v>47.454009999999997</v>
      </c>
      <c r="D415" s="32">
        <v>47.105400000000003</v>
      </c>
      <c r="E415" s="32">
        <v>75.88</v>
      </c>
      <c r="F415" s="50">
        <v>74.510000000000005</v>
      </c>
      <c r="G415" s="51">
        <v>51.552599999999998</v>
      </c>
      <c r="H415" s="32">
        <v>49.80838</v>
      </c>
      <c r="I415" s="32">
        <v>49.267150000000001</v>
      </c>
      <c r="J415" s="32">
        <v>75.97</v>
      </c>
      <c r="K415" s="50">
        <v>74.930000000000007</v>
      </c>
      <c r="L415" s="51">
        <v>50.764270000000003</v>
      </c>
      <c r="M415" s="32">
        <v>49.593879999999999</v>
      </c>
      <c r="N415" s="32">
        <v>49.252870000000001</v>
      </c>
      <c r="O415" s="32">
        <v>75.61</v>
      </c>
      <c r="P415" s="50">
        <v>76.069999999999993</v>
      </c>
      <c r="Q415" s="51">
        <v>48.37</v>
      </c>
      <c r="R415" s="32">
        <v>48.44</v>
      </c>
      <c r="S415" s="32">
        <v>48.51</v>
      </c>
      <c r="T415" s="32">
        <v>48.38</v>
      </c>
      <c r="U415" s="50">
        <v>48.45</v>
      </c>
      <c r="V415" s="51">
        <v>48.91</v>
      </c>
      <c r="W415" s="32">
        <v>48.56</v>
      </c>
      <c r="X415" s="32">
        <v>48.46</v>
      </c>
      <c r="Y415" s="32">
        <v>48.96</v>
      </c>
      <c r="Z415" s="50">
        <v>48.63</v>
      </c>
      <c r="AA415" s="51">
        <v>48.62</v>
      </c>
      <c r="AB415" s="32">
        <v>48.63</v>
      </c>
      <c r="AC415" s="32">
        <v>48.74</v>
      </c>
      <c r="AD415" s="32">
        <v>48.58</v>
      </c>
      <c r="AE415" s="38">
        <v>48.71</v>
      </c>
    </row>
    <row r="416" spans="1:31" x14ac:dyDescent="0.25">
      <c r="A416" s="49">
        <f t="shared" si="6"/>
        <v>57466</v>
      </c>
      <c r="B416" s="31">
        <v>51.19894</v>
      </c>
      <c r="C416" s="32">
        <v>52.226199999999999</v>
      </c>
      <c r="D416" s="32">
        <v>53.358800000000002</v>
      </c>
      <c r="E416" s="32">
        <v>81.400000000000006</v>
      </c>
      <c r="F416" s="50">
        <v>79.17</v>
      </c>
      <c r="G416" s="51">
        <v>57.459290000000003</v>
      </c>
      <c r="H416" s="32">
        <v>53.228029999999997</v>
      </c>
      <c r="I416" s="32">
        <v>53.554819999999999</v>
      </c>
      <c r="J416" s="32">
        <v>85.93</v>
      </c>
      <c r="K416" s="50">
        <v>80.03</v>
      </c>
      <c r="L416" s="51">
        <v>55.950360000000003</v>
      </c>
      <c r="M416" s="32">
        <v>52.115499999999997</v>
      </c>
      <c r="N416" s="32">
        <v>53.535420000000002</v>
      </c>
      <c r="O416" s="32">
        <v>85.36</v>
      </c>
      <c r="P416" s="50">
        <v>80.27</v>
      </c>
      <c r="Q416" s="51">
        <v>48.83</v>
      </c>
      <c r="R416" s="32">
        <v>49.45</v>
      </c>
      <c r="S416" s="32">
        <v>49.76</v>
      </c>
      <c r="T416" s="32">
        <v>48.86</v>
      </c>
      <c r="U416" s="50">
        <v>49.35</v>
      </c>
      <c r="V416" s="51">
        <v>48.84</v>
      </c>
      <c r="W416" s="32">
        <v>49.26</v>
      </c>
      <c r="X416" s="32">
        <v>49.48</v>
      </c>
      <c r="Y416" s="32">
        <v>48.88</v>
      </c>
      <c r="Z416" s="50">
        <v>49.19</v>
      </c>
      <c r="AA416" s="51">
        <v>48.87</v>
      </c>
      <c r="AB416" s="32">
        <v>49.38</v>
      </c>
      <c r="AC416" s="32">
        <v>49.83</v>
      </c>
      <c r="AD416" s="32">
        <v>49.1</v>
      </c>
      <c r="AE416" s="38">
        <v>49.27</v>
      </c>
    </row>
    <row r="417" spans="1:31" x14ac:dyDescent="0.25">
      <c r="A417" s="49">
        <f t="shared" si="6"/>
        <v>57497</v>
      </c>
      <c r="B417" s="31">
        <v>50.555370000000003</v>
      </c>
      <c r="C417" s="32">
        <v>51.758069999999996</v>
      </c>
      <c r="D417" s="32">
        <v>53.263840000000002</v>
      </c>
      <c r="E417" s="32">
        <v>81.08</v>
      </c>
      <c r="F417" s="50">
        <v>78.7</v>
      </c>
      <c r="G417" s="51">
        <v>58.673659999999998</v>
      </c>
      <c r="H417" s="32">
        <v>61.973579999999998</v>
      </c>
      <c r="I417" s="32">
        <v>64.818619999999996</v>
      </c>
      <c r="J417" s="32">
        <v>85.98</v>
      </c>
      <c r="K417" s="50">
        <v>86.63</v>
      </c>
      <c r="L417" s="51">
        <v>58.215820000000001</v>
      </c>
      <c r="M417" s="32">
        <v>62.276139999999998</v>
      </c>
      <c r="N417" s="32">
        <v>65.442390000000003</v>
      </c>
      <c r="O417" s="32">
        <v>85.91</v>
      </c>
      <c r="P417" s="50">
        <v>88.54</v>
      </c>
      <c r="Q417" s="51">
        <v>48.71</v>
      </c>
      <c r="R417" s="32">
        <v>49.45</v>
      </c>
      <c r="S417" s="32">
        <v>49.86</v>
      </c>
      <c r="T417" s="32">
        <v>48.75</v>
      </c>
      <c r="U417" s="50">
        <v>49.35</v>
      </c>
      <c r="V417" s="51">
        <v>48.75</v>
      </c>
      <c r="W417" s="32">
        <v>48.94</v>
      </c>
      <c r="X417" s="32">
        <v>49.04</v>
      </c>
      <c r="Y417" s="32">
        <v>48.76</v>
      </c>
      <c r="Z417" s="50">
        <v>48.91</v>
      </c>
      <c r="AA417" s="51">
        <v>48.65</v>
      </c>
      <c r="AB417" s="32">
        <v>49.16</v>
      </c>
      <c r="AC417" s="32">
        <v>49.5</v>
      </c>
      <c r="AD417" s="32">
        <v>48.83</v>
      </c>
      <c r="AE417" s="38">
        <v>49.04</v>
      </c>
    </row>
    <row r="418" spans="1:31" x14ac:dyDescent="0.25">
      <c r="A418" s="49">
        <f t="shared" si="6"/>
        <v>57527</v>
      </c>
      <c r="B418" s="31">
        <v>56.380830000000003</v>
      </c>
      <c r="C418" s="32">
        <v>59.5351</v>
      </c>
      <c r="D418" s="32">
        <v>62.687460000000002</v>
      </c>
      <c r="E418" s="32">
        <v>88.7</v>
      </c>
      <c r="F418" s="50">
        <v>88.2</v>
      </c>
      <c r="G418" s="51">
        <v>67.671859999999995</v>
      </c>
      <c r="H418" s="32">
        <v>70.898970000000006</v>
      </c>
      <c r="I418" s="32">
        <v>74.12415</v>
      </c>
      <c r="J418" s="32">
        <v>95.56</v>
      </c>
      <c r="K418" s="50">
        <v>99.59</v>
      </c>
      <c r="L418" s="51">
        <v>67.34836</v>
      </c>
      <c r="M418" s="32">
        <v>71.391720000000007</v>
      </c>
      <c r="N418" s="32">
        <v>74.910960000000003</v>
      </c>
      <c r="O418" s="32">
        <v>95.78</v>
      </c>
      <c r="P418" s="50">
        <v>101.55</v>
      </c>
      <c r="Q418" s="51">
        <v>48.64</v>
      </c>
      <c r="R418" s="32">
        <v>49.41</v>
      </c>
      <c r="S418" s="32">
        <v>49.82</v>
      </c>
      <c r="T418" s="32">
        <v>48.68</v>
      </c>
      <c r="U418" s="50">
        <v>49.29</v>
      </c>
      <c r="V418" s="51">
        <v>48.69</v>
      </c>
      <c r="W418" s="32">
        <v>49.1</v>
      </c>
      <c r="X418" s="32">
        <v>49.35</v>
      </c>
      <c r="Y418" s="32">
        <v>48.76</v>
      </c>
      <c r="Z418" s="50">
        <v>49.02</v>
      </c>
      <c r="AA418" s="51">
        <v>48.49</v>
      </c>
      <c r="AB418" s="32">
        <v>48.92</v>
      </c>
      <c r="AC418" s="32">
        <v>49.23</v>
      </c>
      <c r="AD418" s="32">
        <v>48.61</v>
      </c>
      <c r="AE418" s="38">
        <v>48.85</v>
      </c>
    </row>
    <row r="419" spans="1:31" x14ac:dyDescent="0.25">
      <c r="A419" s="49">
        <f t="shared" si="6"/>
        <v>57558</v>
      </c>
      <c r="B419" s="31">
        <v>52.968620000000001</v>
      </c>
      <c r="C419" s="32">
        <v>57.136519999999997</v>
      </c>
      <c r="D419" s="32">
        <v>60.571449999999999</v>
      </c>
      <c r="E419" s="32">
        <v>80.010000000000005</v>
      </c>
      <c r="F419" s="50">
        <v>84.1</v>
      </c>
      <c r="G419" s="51">
        <v>60.961300000000001</v>
      </c>
      <c r="H419" s="32">
        <v>65.533230000000003</v>
      </c>
      <c r="I419" s="32">
        <v>68.442139999999995</v>
      </c>
      <c r="J419" s="32">
        <v>84.28</v>
      </c>
      <c r="K419" s="50">
        <v>90.25</v>
      </c>
      <c r="L419" s="51">
        <v>60.654110000000003</v>
      </c>
      <c r="M419" s="32">
        <v>66.411940000000001</v>
      </c>
      <c r="N419" s="32">
        <v>69.909040000000005</v>
      </c>
      <c r="O419" s="32">
        <v>84.15</v>
      </c>
      <c r="P419" s="50">
        <v>93.11</v>
      </c>
      <c r="Q419" s="51">
        <v>48.02</v>
      </c>
      <c r="R419" s="32">
        <v>48.46</v>
      </c>
      <c r="S419" s="32">
        <v>48.69</v>
      </c>
      <c r="T419" s="32">
        <v>48.02</v>
      </c>
      <c r="U419" s="50">
        <v>48.39</v>
      </c>
      <c r="V419" s="51">
        <v>48.04</v>
      </c>
      <c r="W419" s="32">
        <v>48.15</v>
      </c>
      <c r="X419" s="32">
        <v>48.21</v>
      </c>
      <c r="Y419" s="32">
        <v>48.05</v>
      </c>
      <c r="Z419" s="50">
        <v>48.13</v>
      </c>
      <c r="AA419" s="51">
        <v>48.4</v>
      </c>
      <c r="AB419" s="32">
        <v>48.71</v>
      </c>
      <c r="AC419" s="32">
        <v>48.86</v>
      </c>
      <c r="AD419" s="32">
        <v>48.32</v>
      </c>
      <c r="AE419" s="38">
        <v>48.7</v>
      </c>
    </row>
    <row r="420" spans="1:31" x14ac:dyDescent="0.25">
      <c r="A420" s="49">
        <f t="shared" si="6"/>
        <v>57589</v>
      </c>
      <c r="B420" s="31">
        <v>50.662959999999998</v>
      </c>
      <c r="C420" s="32">
        <v>53.301909999999999</v>
      </c>
      <c r="D420" s="32">
        <v>55.716459999999998</v>
      </c>
      <c r="E420" s="32">
        <v>80.77</v>
      </c>
      <c r="F420" s="50">
        <v>81.650000000000006</v>
      </c>
      <c r="G420" s="51">
        <v>59.05303</v>
      </c>
      <c r="H420" s="32">
        <v>60.744540000000001</v>
      </c>
      <c r="I420" s="32">
        <v>62.740560000000002</v>
      </c>
      <c r="J420" s="32">
        <v>87.47</v>
      </c>
      <c r="K420" s="50">
        <v>90.11</v>
      </c>
      <c r="L420" s="51">
        <v>57.413040000000002</v>
      </c>
      <c r="M420" s="32">
        <v>60.76097</v>
      </c>
      <c r="N420" s="32">
        <v>63.111510000000003</v>
      </c>
      <c r="O420" s="32">
        <v>86.69</v>
      </c>
      <c r="P420" s="50">
        <v>91.7</v>
      </c>
      <c r="Q420" s="51">
        <v>48.1</v>
      </c>
      <c r="R420" s="32">
        <v>49.02</v>
      </c>
      <c r="S420" s="32">
        <v>49.49</v>
      </c>
      <c r="T420" s="32">
        <v>48.11</v>
      </c>
      <c r="U420" s="50">
        <v>48.92</v>
      </c>
      <c r="V420" s="51">
        <v>48.16</v>
      </c>
      <c r="W420" s="32">
        <v>48.65</v>
      </c>
      <c r="X420" s="32">
        <v>48.88</v>
      </c>
      <c r="Y420" s="32">
        <v>48.15</v>
      </c>
      <c r="Z420" s="50">
        <v>48.59</v>
      </c>
      <c r="AA420" s="51">
        <v>48.08</v>
      </c>
      <c r="AB420" s="32">
        <v>48.75</v>
      </c>
      <c r="AC420" s="32">
        <v>49.1</v>
      </c>
      <c r="AD420" s="32">
        <v>48.05</v>
      </c>
      <c r="AE420" s="38">
        <v>48.69</v>
      </c>
    </row>
    <row r="421" spans="1:31" x14ac:dyDescent="0.25">
      <c r="A421" s="49">
        <f t="shared" si="6"/>
        <v>57619</v>
      </c>
      <c r="B421" s="31">
        <v>49.589260000000003</v>
      </c>
      <c r="C421" s="32">
        <v>48.435389999999998</v>
      </c>
      <c r="D421" s="32">
        <v>48.359789999999997</v>
      </c>
      <c r="E421" s="32">
        <v>77.239999999999995</v>
      </c>
      <c r="F421" s="50">
        <v>76.150000000000006</v>
      </c>
      <c r="G421" s="51">
        <v>53.423940000000002</v>
      </c>
      <c r="H421" s="32">
        <v>52.089379999999998</v>
      </c>
      <c r="I421" s="32">
        <v>52.295859999999998</v>
      </c>
      <c r="J421" s="32">
        <v>79.260000000000005</v>
      </c>
      <c r="K421" s="50">
        <v>76.260000000000005</v>
      </c>
      <c r="L421" s="51">
        <v>52.547829999999998</v>
      </c>
      <c r="M421" s="32">
        <v>52.297400000000003</v>
      </c>
      <c r="N421" s="32">
        <v>52.743690000000001</v>
      </c>
      <c r="O421" s="32">
        <v>78.7</v>
      </c>
      <c r="P421" s="50">
        <v>77.17</v>
      </c>
      <c r="Q421" s="51">
        <v>48.14</v>
      </c>
      <c r="R421" s="32">
        <v>48.44</v>
      </c>
      <c r="S421" s="32">
        <v>48.6</v>
      </c>
      <c r="T421" s="32">
        <v>48.17</v>
      </c>
      <c r="U421" s="50">
        <v>48.37</v>
      </c>
      <c r="V421" s="51">
        <v>48.47</v>
      </c>
      <c r="W421" s="32">
        <v>48.32</v>
      </c>
      <c r="X421" s="32">
        <v>48.26</v>
      </c>
      <c r="Y421" s="32">
        <v>48.51</v>
      </c>
      <c r="Z421" s="50">
        <v>48.33</v>
      </c>
      <c r="AA421" s="51">
        <v>48.55</v>
      </c>
      <c r="AB421" s="32">
        <v>48.63</v>
      </c>
      <c r="AC421" s="32">
        <v>48.74</v>
      </c>
      <c r="AD421" s="32">
        <v>48.74</v>
      </c>
      <c r="AE421" s="38">
        <v>48.54</v>
      </c>
    </row>
    <row r="422" spans="1:31" x14ac:dyDescent="0.25">
      <c r="A422" s="49">
        <f t="shared" si="6"/>
        <v>57650</v>
      </c>
      <c r="B422" s="31">
        <v>47.894759999999998</v>
      </c>
      <c r="C422" s="32">
        <v>46.699509999999997</v>
      </c>
      <c r="D422" s="32">
        <v>46.947249999999997</v>
      </c>
      <c r="E422" s="32">
        <v>77.55</v>
      </c>
      <c r="F422" s="50">
        <v>76.5</v>
      </c>
      <c r="G422" s="51">
        <v>58.674410000000002</v>
      </c>
      <c r="H422" s="32">
        <v>56.071460000000002</v>
      </c>
      <c r="I422" s="32">
        <v>55.615589999999997</v>
      </c>
      <c r="J422" s="32">
        <v>81.48</v>
      </c>
      <c r="K422" s="50">
        <v>81.58</v>
      </c>
      <c r="L422" s="51">
        <v>58.49136</v>
      </c>
      <c r="M422" s="32">
        <v>56.911459999999998</v>
      </c>
      <c r="N422" s="32">
        <v>57.152830000000002</v>
      </c>
      <c r="O422" s="32">
        <v>81.8</v>
      </c>
      <c r="P422" s="50">
        <v>82.81</v>
      </c>
      <c r="Q422" s="51">
        <v>50.81</v>
      </c>
      <c r="R422" s="32">
        <v>50.77</v>
      </c>
      <c r="S422" s="32">
        <v>50.57</v>
      </c>
      <c r="T422" s="32">
        <v>50.66</v>
      </c>
      <c r="U422" s="50">
        <v>50.77</v>
      </c>
      <c r="V422" s="51">
        <v>51.26</v>
      </c>
      <c r="W422" s="32">
        <v>50.72</v>
      </c>
      <c r="X422" s="32">
        <v>50.24</v>
      </c>
      <c r="Y422" s="32">
        <v>51.03</v>
      </c>
      <c r="Z422" s="50">
        <v>50.83</v>
      </c>
      <c r="AA422" s="51">
        <v>50.99</v>
      </c>
      <c r="AB422" s="32">
        <v>51.1</v>
      </c>
      <c r="AC422" s="32">
        <v>50.88</v>
      </c>
      <c r="AD422" s="32">
        <v>50.78</v>
      </c>
      <c r="AE422" s="38">
        <v>51.06</v>
      </c>
    </row>
    <row r="423" spans="1:31" x14ac:dyDescent="0.25">
      <c r="A423" s="49">
        <f t="shared" si="6"/>
        <v>57680</v>
      </c>
      <c r="B423" s="31">
        <v>58.373919999999998</v>
      </c>
      <c r="C423" s="32">
        <v>59.273769999999999</v>
      </c>
      <c r="D423" s="32">
        <v>59.364780000000003</v>
      </c>
      <c r="E423" s="32">
        <v>86.09</v>
      </c>
      <c r="F423" s="50">
        <v>89.77</v>
      </c>
      <c r="G423" s="51">
        <v>66.654510000000002</v>
      </c>
      <c r="H423" s="32">
        <v>65.705309999999997</v>
      </c>
      <c r="I423" s="32">
        <v>64.248249999999999</v>
      </c>
      <c r="J423" s="32">
        <v>88.98</v>
      </c>
      <c r="K423" s="50">
        <v>92.8</v>
      </c>
      <c r="L423" s="51">
        <v>66.51079</v>
      </c>
      <c r="M423" s="32">
        <v>67.052440000000004</v>
      </c>
      <c r="N423" s="32">
        <v>66.394890000000004</v>
      </c>
      <c r="O423" s="32">
        <v>89.01</v>
      </c>
      <c r="P423" s="50">
        <v>93.94</v>
      </c>
      <c r="Q423" s="51">
        <v>53.96</v>
      </c>
      <c r="R423" s="32">
        <v>53.88</v>
      </c>
      <c r="S423" s="32">
        <v>53.82</v>
      </c>
      <c r="T423" s="32">
        <v>53.96</v>
      </c>
      <c r="U423" s="50">
        <v>53.88</v>
      </c>
      <c r="V423" s="51">
        <v>54.38</v>
      </c>
      <c r="W423" s="32">
        <v>53.4</v>
      </c>
      <c r="X423" s="32">
        <v>52.85</v>
      </c>
      <c r="Y423" s="32">
        <v>54.35</v>
      </c>
      <c r="Z423" s="50">
        <v>53.51</v>
      </c>
      <c r="AA423" s="51">
        <v>54.22</v>
      </c>
      <c r="AB423" s="32">
        <v>54.09</v>
      </c>
      <c r="AC423" s="32">
        <v>53.94</v>
      </c>
      <c r="AD423" s="32">
        <v>54.28</v>
      </c>
      <c r="AE423" s="38">
        <v>54.03</v>
      </c>
    </row>
    <row r="424" spans="1:31" x14ac:dyDescent="0.25">
      <c r="A424" s="45">
        <f t="shared" si="6"/>
        <v>57711</v>
      </c>
      <c r="B424" s="46">
        <v>62.333309999999997</v>
      </c>
      <c r="C424" s="40">
        <v>65.283029999999997</v>
      </c>
      <c r="D424" s="40">
        <v>65.008369999999999</v>
      </c>
      <c r="E424" s="40">
        <v>88.15</v>
      </c>
      <c r="F424" s="47">
        <v>93.49</v>
      </c>
      <c r="G424" s="48">
        <v>64.749290000000002</v>
      </c>
      <c r="H424" s="40">
        <v>66.655469999999994</v>
      </c>
      <c r="I424" s="40">
        <v>66.219120000000004</v>
      </c>
      <c r="J424" s="40">
        <v>87.65</v>
      </c>
      <c r="K424" s="47">
        <v>92.9</v>
      </c>
      <c r="L424" s="48">
        <v>64.591329999999999</v>
      </c>
      <c r="M424" s="40">
        <v>68.281229999999994</v>
      </c>
      <c r="N424" s="40">
        <v>68.688339999999997</v>
      </c>
      <c r="O424" s="40">
        <v>87.49</v>
      </c>
      <c r="P424" s="47">
        <v>94.93</v>
      </c>
      <c r="Q424" s="48">
        <v>53.4</v>
      </c>
      <c r="R424" s="40">
        <v>53.23</v>
      </c>
      <c r="S424" s="40">
        <v>53.16</v>
      </c>
      <c r="T424" s="40">
        <v>53.43</v>
      </c>
      <c r="U424" s="47">
        <v>53.24</v>
      </c>
      <c r="V424" s="48">
        <v>53.71</v>
      </c>
      <c r="W424" s="40">
        <v>51.74</v>
      </c>
      <c r="X424" s="40">
        <v>50.8</v>
      </c>
      <c r="Y424" s="40">
        <v>53.73</v>
      </c>
      <c r="Z424" s="47">
        <v>52.04</v>
      </c>
      <c r="AA424" s="48">
        <v>53.09</v>
      </c>
      <c r="AB424" s="40">
        <v>52.94</v>
      </c>
      <c r="AC424" s="40">
        <v>52.95</v>
      </c>
      <c r="AD424" s="40">
        <v>53.11</v>
      </c>
      <c r="AE424" s="69">
        <v>52.99</v>
      </c>
    </row>
    <row r="425" spans="1:31" x14ac:dyDescent="0.25">
      <c r="A425" s="45">
        <f t="shared" si="6"/>
        <v>57742</v>
      </c>
      <c r="B425" s="46">
        <v>57.567999999999998</v>
      </c>
      <c r="C425" s="40">
        <v>56.297620000000002</v>
      </c>
      <c r="D425" s="40">
        <v>56.318049999999999</v>
      </c>
      <c r="E425" s="40">
        <v>83.17</v>
      </c>
      <c r="F425" s="47">
        <v>83.03</v>
      </c>
      <c r="G425" s="48">
        <v>61.779060000000001</v>
      </c>
      <c r="H425" s="40">
        <v>58.219799999999999</v>
      </c>
      <c r="I425" s="40">
        <v>57.48527</v>
      </c>
      <c r="J425" s="40">
        <v>89.28</v>
      </c>
      <c r="K425" s="47">
        <v>84.6</v>
      </c>
      <c r="L425" s="48">
        <v>61.562579999999997</v>
      </c>
      <c r="M425" s="40">
        <v>58.484589999999997</v>
      </c>
      <c r="N425" s="40">
        <v>58.137070000000001</v>
      </c>
      <c r="O425" s="40">
        <v>89.72</v>
      </c>
      <c r="P425" s="47">
        <v>85.22</v>
      </c>
      <c r="Q425" s="48">
        <v>52.35</v>
      </c>
      <c r="R425" s="40">
        <v>52.11</v>
      </c>
      <c r="S425" s="40">
        <v>51.98</v>
      </c>
      <c r="T425" s="40">
        <v>52.42</v>
      </c>
      <c r="U425" s="47">
        <v>52.1</v>
      </c>
      <c r="V425" s="48">
        <v>52.69</v>
      </c>
      <c r="W425" s="40">
        <v>51.57</v>
      </c>
      <c r="X425" s="40">
        <v>51.01</v>
      </c>
      <c r="Y425" s="40">
        <v>52.7</v>
      </c>
      <c r="Z425" s="47">
        <v>51.72</v>
      </c>
      <c r="AA425" s="48">
        <v>52.29</v>
      </c>
      <c r="AB425" s="40">
        <v>51.67</v>
      </c>
      <c r="AC425" s="40">
        <v>51.53</v>
      </c>
      <c r="AD425" s="40">
        <v>52.66</v>
      </c>
      <c r="AE425" s="69">
        <v>51.65</v>
      </c>
    </row>
    <row r="426" spans="1:31" x14ac:dyDescent="0.25">
      <c r="A426" s="45">
        <f t="shared" si="6"/>
        <v>57770</v>
      </c>
      <c r="B426" s="46">
        <v>46.505200000000002</v>
      </c>
      <c r="C426" s="40">
        <v>45.340719999999997</v>
      </c>
      <c r="D426" s="40">
        <v>45.45796</v>
      </c>
      <c r="E426" s="40">
        <v>78.45</v>
      </c>
      <c r="F426" s="47">
        <v>77.09</v>
      </c>
      <c r="G426" s="48">
        <v>55.512990000000002</v>
      </c>
      <c r="H426" s="40">
        <v>49.412430000000001</v>
      </c>
      <c r="I426" s="40">
        <v>46.531089999999999</v>
      </c>
      <c r="J426" s="40">
        <v>80.25</v>
      </c>
      <c r="K426" s="47">
        <v>76.739999999999995</v>
      </c>
      <c r="L426" s="48">
        <v>55.251620000000003</v>
      </c>
      <c r="M426" s="40">
        <v>49.897410000000001</v>
      </c>
      <c r="N426" s="40">
        <v>47.463830000000002</v>
      </c>
      <c r="O426" s="40">
        <v>80.08</v>
      </c>
      <c r="P426" s="47">
        <v>78.03</v>
      </c>
      <c r="Q426" s="48">
        <v>52.6</v>
      </c>
      <c r="R426" s="40">
        <v>52.29</v>
      </c>
      <c r="S426" s="40">
        <v>52.2</v>
      </c>
      <c r="T426" s="40">
        <v>52.7</v>
      </c>
      <c r="U426" s="47">
        <v>52.32</v>
      </c>
      <c r="V426" s="48">
        <v>53.01</v>
      </c>
      <c r="W426" s="40">
        <v>51.87</v>
      </c>
      <c r="X426" s="40">
        <v>51.3</v>
      </c>
      <c r="Y426" s="40">
        <v>53.09</v>
      </c>
      <c r="Z426" s="47">
        <v>51.97</v>
      </c>
      <c r="AA426" s="48">
        <v>52.79</v>
      </c>
      <c r="AB426" s="40">
        <v>52.75</v>
      </c>
      <c r="AC426" s="40">
        <v>52.76</v>
      </c>
      <c r="AD426" s="40">
        <v>52.79</v>
      </c>
      <c r="AE426" s="69">
        <v>52.77</v>
      </c>
    </row>
    <row r="427" spans="1:31" x14ac:dyDescent="0.25">
      <c r="A427" s="45">
        <f t="shared" si="6"/>
        <v>57801</v>
      </c>
      <c r="B427" s="46">
        <v>50.069719999999997</v>
      </c>
      <c r="C427" s="40">
        <v>48.453980000000001</v>
      </c>
      <c r="D427" s="40">
        <v>48.147779999999997</v>
      </c>
      <c r="E427" s="40">
        <v>76.89</v>
      </c>
      <c r="F427" s="47">
        <v>75.61</v>
      </c>
      <c r="G427" s="48">
        <v>51.528260000000003</v>
      </c>
      <c r="H427" s="40">
        <v>51.463830000000002</v>
      </c>
      <c r="I427" s="40">
        <v>51.343609999999998</v>
      </c>
      <c r="J427" s="40">
        <v>77.72</v>
      </c>
      <c r="K427" s="47">
        <v>77.430000000000007</v>
      </c>
      <c r="L427" s="48">
        <v>50.918869999999998</v>
      </c>
      <c r="M427" s="40">
        <v>51.450319999999998</v>
      </c>
      <c r="N427" s="40">
        <v>51.560609999999997</v>
      </c>
      <c r="O427" s="40">
        <v>77.36</v>
      </c>
      <c r="P427" s="47">
        <v>78.680000000000007</v>
      </c>
      <c r="Q427" s="48">
        <v>49.11</v>
      </c>
      <c r="R427" s="40">
        <v>50.01</v>
      </c>
      <c r="S427" s="40">
        <v>50.46</v>
      </c>
      <c r="T427" s="40">
        <v>49.16</v>
      </c>
      <c r="U427" s="47">
        <v>49.84</v>
      </c>
      <c r="V427" s="48">
        <v>49.5</v>
      </c>
      <c r="W427" s="40">
        <v>49.94</v>
      </c>
      <c r="X427" s="40">
        <v>50.2</v>
      </c>
      <c r="Y427" s="40">
        <v>49.56</v>
      </c>
      <c r="Z427" s="47">
        <v>49.85</v>
      </c>
      <c r="AA427" s="48">
        <v>49.59</v>
      </c>
      <c r="AB427" s="40">
        <v>50.69</v>
      </c>
      <c r="AC427" s="40">
        <v>51.11</v>
      </c>
      <c r="AD427" s="40">
        <v>49.57</v>
      </c>
      <c r="AE427" s="69">
        <v>50.44</v>
      </c>
    </row>
    <row r="428" spans="1:31" x14ac:dyDescent="0.25">
      <c r="A428" s="45">
        <f t="shared" si="6"/>
        <v>57831</v>
      </c>
      <c r="B428" s="46">
        <v>51.98706</v>
      </c>
      <c r="C428" s="40">
        <v>52.791429999999998</v>
      </c>
      <c r="D428" s="40">
        <v>53.961089999999999</v>
      </c>
      <c r="E428" s="40">
        <v>82.7</v>
      </c>
      <c r="F428" s="47">
        <v>79.34</v>
      </c>
      <c r="G428" s="48">
        <v>56.385120000000001</v>
      </c>
      <c r="H428" s="40">
        <v>49.620739999999998</v>
      </c>
      <c r="I428" s="40">
        <v>48.844009999999997</v>
      </c>
      <c r="J428" s="40">
        <v>89.09</v>
      </c>
      <c r="K428" s="47">
        <v>77.209999999999994</v>
      </c>
      <c r="L428" s="48">
        <v>54.927590000000002</v>
      </c>
      <c r="M428" s="40">
        <v>49.308410000000002</v>
      </c>
      <c r="N428" s="40">
        <v>48.853470000000002</v>
      </c>
      <c r="O428" s="40">
        <v>88.85</v>
      </c>
      <c r="P428" s="47">
        <v>77.489999999999995</v>
      </c>
      <c r="Q428" s="48">
        <v>49.56</v>
      </c>
      <c r="R428" s="40">
        <v>50.25</v>
      </c>
      <c r="S428" s="40">
        <v>50.6</v>
      </c>
      <c r="T428" s="40">
        <v>49.57</v>
      </c>
      <c r="U428" s="47">
        <v>50.15</v>
      </c>
      <c r="V428" s="48">
        <v>49.65</v>
      </c>
      <c r="W428" s="40">
        <v>50.26</v>
      </c>
      <c r="X428" s="40">
        <v>50.54</v>
      </c>
      <c r="Y428" s="40">
        <v>49.61</v>
      </c>
      <c r="Z428" s="47">
        <v>50.18</v>
      </c>
      <c r="AA428" s="48">
        <v>49.77</v>
      </c>
      <c r="AB428" s="40">
        <v>49.98</v>
      </c>
      <c r="AC428" s="40">
        <v>50.21</v>
      </c>
      <c r="AD428" s="40">
        <v>49.97</v>
      </c>
      <c r="AE428" s="69">
        <v>49.88</v>
      </c>
    </row>
    <row r="429" spans="1:31" x14ac:dyDescent="0.25">
      <c r="A429" s="45">
        <f t="shared" si="6"/>
        <v>57862</v>
      </c>
      <c r="B429" s="46">
        <v>51.00018</v>
      </c>
      <c r="C429" s="40">
        <v>52.918500000000002</v>
      </c>
      <c r="D429" s="40">
        <v>54.603749999999998</v>
      </c>
      <c r="E429" s="40">
        <v>80.77</v>
      </c>
      <c r="F429" s="47">
        <v>79.83</v>
      </c>
      <c r="G429" s="48">
        <v>57.094830000000002</v>
      </c>
      <c r="H429" s="40">
        <v>59.819800000000001</v>
      </c>
      <c r="I429" s="40">
        <v>63.100520000000003</v>
      </c>
      <c r="J429" s="40">
        <v>85.2</v>
      </c>
      <c r="K429" s="47">
        <v>87.98</v>
      </c>
      <c r="L429" s="48">
        <v>56.731050000000003</v>
      </c>
      <c r="M429" s="40">
        <v>60.265790000000003</v>
      </c>
      <c r="N429" s="40">
        <v>63.975140000000003</v>
      </c>
      <c r="O429" s="40">
        <v>85.27</v>
      </c>
      <c r="P429" s="47">
        <v>90.82</v>
      </c>
      <c r="Q429" s="48">
        <v>49.44</v>
      </c>
      <c r="R429" s="40">
        <v>50.17</v>
      </c>
      <c r="S429" s="40">
        <v>50.55</v>
      </c>
      <c r="T429" s="40">
        <v>49.45</v>
      </c>
      <c r="U429" s="47">
        <v>50.08</v>
      </c>
      <c r="V429" s="48">
        <v>49.45</v>
      </c>
      <c r="W429" s="40">
        <v>49.55</v>
      </c>
      <c r="X429" s="40">
        <v>49.6</v>
      </c>
      <c r="Y429" s="40">
        <v>49.44</v>
      </c>
      <c r="Z429" s="47">
        <v>49.54</v>
      </c>
      <c r="AA429" s="48">
        <v>49.69</v>
      </c>
      <c r="AB429" s="40">
        <v>49.79</v>
      </c>
      <c r="AC429" s="40">
        <v>49.87</v>
      </c>
      <c r="AD429" s="40">
        <v>49.69</v>
      </c>
      <c r="AE429" s="69">
        <v>49.8</v>
      </c>
    </row>
    <row r="430" spans="1:31" x14ac:dyDescent="0.25">
      <c r="A430" s="45">
        <f t="shared" si="6"/>
        <v>57892</v>
      </c>
      <c r="B430" s="46">
        <v>57.298189999999998</v>
      </c>
      <c r="C430" s="40">
        <v>61.294530000000002</v>
      </c>
      <c r="D430" s="40">
        <v>64.799840000000003</v>
      </c>
      <c r="E430" s="40">
        <v>88.45</v>
      </c>
      <c r="F430" s="47">
        <v>88.87</v>
      </c>
      <c r="G430" s="48">
        <v>66.257949999999994</v>
      </c>
      <c r="H430" s="40">
        <v>68.978030000000004</v>
      </c>
      <c r="I430" s="40">
        <v>73.153660000000002</v>
      </c>
      <c r="J430" s="40">
        <v>98.6</v>
      </c>
      <c r="K430" s="47">
        <v>99.32</v>
      </c>
      <c r="L430" s="48">
        <v>66.027829999999994</v>
      </c>
      <c r="M430" s="40">
        <v>69.687420000000003</v>
      </c>
      <c r="N430" s="40">
        <v>74.327709999999996</v>
      </c>
      <c r="O430" s="40">
        <v>98.95</v>
      </c>
      <c r="P430" s="47">
        <v>101.97</v>
      </c>
      <c r="Q430" s="48">
        <v>49.36</v>
      </c>
      <c r="R430" s="40">
        <v>50.3</v>
      </c>
      <c r="S430" s="40">
        <v>50.78</v>
      </c>
      <c r="T430" s="40">
        <v>49.38</v>
      </c>
      <c r="U430" s="47">
        <v>50.14</v>
      </c>
      <c r="V430" s="48">
        <v>49.38</v>
      </c>
      <c r="W430" s="40">
        <v>49.8</v>
      </c>
      <c r="X430" s="40">
        <v>50.03</v>
      </c>
      <c r="Y430" s="40">
        <v>49.41</v>
      </c>
      <c r="Z430" s="47">
        <v>49.72</v>
      </c>
      <c r="AA430" s="48">
        <v>49.42</v>
      </c>
      <c r="AB430" s="40">
        <v>49.75</v>
      </c>
      <c r="AC430" s="40">
        <v>49.91</v>
      </c>
      <c r="AD430" s="40">
        <v>49.51</v>
      </c>
      <c r="AE430" s="69">
        <v>49.64</v>
      </c>
    </row>
    <row r="431" spans="1:31" x14ac:dyDescent="0.25">
      <c r="A431" s="45">
        <f t="shared" si="6"/>
        <v>57923</v>
      </c>
      <c r="B431" s="46">
        <v>53.188180000000003</v>
      </c>
      <c r="C431" s="40">
        <v>57.483049999999999</v>
      </c>
      <c r="D431" s="40">
        <v>61.050049999999999</v>
      </c>
      <c r="E431" s="40">
        <v>79.63</v>
      </c>
      <c r="F431" s="47">
        <v>83.88</v>
      </c>
      <c r="G431" s="48">
        <v>58.71564</v>
      </c>
      <c r="H431" s="40">
        <v>63.30395</v>
      </c>
      <c r="I431" s="40">
        <v>67.040019999999998</v>
      </c>
      <c r="J431" s="40">
        <v>83.57</v>
      </c>
      <c r="K431" s="47">
        <v>91.01</v>
      </c>
      <c r="L431" s="48">
        <v>58.393880000000003</v>
      </c>
      <c r="M431" s="40">
        <v>64.082589999999996</v>
      </c>
      <c r="N431" s="40">
        <v>68.399460000000005</v>
      </c>
      <c r="O431" s="40">
        <v>83.36</v>
      </c>
      <c r="P431" s="47">
        <v>94.1</v>
      </c>
      <c r="Q431" s="48">
        <v>48.75</v>
      </c>
      <c r="R431" s="40">
        <v>49.22</v>
      </c>
      <c r="S431" s="40">
        <v>49.45</v>
      </c>
      <c r="T431" s="40">
        <v>48.75</v>
      </c>
      <c r="U431" s="47">
        <v>49.15</v>
      </c>
      <c r="V431" s="48">
        <v>48.76</v>
      </c>
      <c r="W431" s="40">
        <v>48.63</v>
      </c>
      <c r="X431" s="40">
        <v>48.57</v>
      </c>
      <c r="Y431" s="40">
        <v>48.77</v>
      </c>
      <c r="Z431" s="47">
        <v>48.65</v>
      </c>
      <c r="AA431" s="48">
        <v>48.8</v>
      </c>
      <c r="AB431" s="40">
        <v>48.79</v>
      </c>
      <c r="AC431" s="40">
        <v>48.81</v>
      </c>
      <c r="AD431" s="40">
        <v>48.84</v>
      </c>
      <c r="AE431" s="69">
        <v>48.79</v>
      </c>
    </row>
    <row r="432" spans="1:31" x14ac:dyDescent="0.25">
      <c r="A432" s="45">
        <f t="shared" si="6"/>
        <v>57954</v>
      </c>
      <c r="B432" s="46">
        <v>51.003540000000001</v>
      </c>
      <c r="C432" s="40">
        <v>53.201639999999998</v>
      </c>
      <c r="D432" s="40">
        <v>55.310070000000003</v>
      </c>
      <c r="E432" s="40">
        <v>80.739999999999995</v>
      </c>
      <c r="F432" s="47">
        <v>81.37</v>
      </c>
      <c r="G432" s="48">
        <v>57.134920000000001</v>
      </c>
      <c r="H432" s="40">
        <v>58.638060000000003</v>
      </c>
      <c r="I432" s="40">
        <v>60.510590000000001</v>
      </c>
      <c r="J432" s="40">
        <v>88.38</v>
      </c>
      <c r="K432" s="47">
        <v>87.32</v>
      </c>
      <c r="L432" s="48">
        <v>55.536270000000002</v>
      </c>
      <c r="M432" s="40">
        <v>58.094250000000002</v>
      </c>
      <c r="N432" s="40">
        <v>60.838709999999999</v>
      </c>
      <c r="O432" s="40">
        <v>87.94</v>
      </c>
      <c r="P432" s="47">
        <v>88.54</v>
      </c>
      <c r="Q432" s="48">
        <v>48.84</v>
      </c>
      <c r="R432" s="40">
        <v>50.19</v>
      </c>
      <c r="S432" s="40">
        <v>50.88</v>
      </c>
      <c r="T432" s="40">
        <v>48.86</v>
      </c>
      <c r="U432" s="47">
        <v>49.99</v>
      </c>
      <c r="V432" s="48">
        <v>48.92</v>
      </c>
      <c r="W432" s="40">
        <v>49.69</v>
      </c>
      <c r="X432" s="40">
        <v>50.09</v>
      </c>
      <c r="Y432" s="40">
        <v>48.93</v>
      </c>
      <c r="Z432" s="47">
        <v>49.58</v>
      </c>
      <c r="AA432" s="48">
        <v>49.25</v>
      </c>
      <c r="AB432" s="40">
        <v>50.13</v>
      </c>
      <c r="AC432" s="40">
        <v>50.58</v>
      </c>
      <c r="AD432" s="40">
        <v>49.28</v>
      </c>
      <c r="AE432" s="69">
        <v>49.99</v>
      </c>
    </row>
    <row r="433" spans="1:31" x14ac:dyDescent="0.25">
      <c r="A433" s="45">
        <f t="shared" si="6"/>
        <v>57984</v>
      </c>
      <c r="B433" s="46">
        <v>50.358060000000002</v>
      </c>
      <c r="C433" s="40">
        <v>48.99765</v>
      </c>
      <c r="D433" s="40">
        <v>48.904940000000003</v>
      </c>
      <c r="E433" s="40">
        <v>78.400000000000006</v>
      </c>
      <c r="F433" s="47">
        <v>76.55</v>
      </c>
      <c r="G433" s="48">
        <v>52.869929999999997</v>
      </c>
      <c r="H433" s="40">
        <v>52.173310000000001</v>
      </c>
      <c r="I433" s="40">
        <v>52.448140000000002</v>
      </c>
      <c r="J433" s="40">
        <v>81.05</v>
      </c>
      <c r="K433" s="47">
        <v>77.02</v>
      </c>
      <c r="L433" s="48">
        <v>52.098750000000003</v>
      </c>
      <c r="M433" s="40">
        <v>52.448059999999998</v>
      </c>
      <c r="N433" s="40">
        <v>53.006610000000002</v>
      </c>
      <c r="O433" s="40">
        <v>80.739999999999995</v>
      </c>
      <c r="P433" s="47">
        <v>78.709999999999994</v>
      </c>
      <c r="Q433" s="48">
        <v>48.95</v>
      </c>
      <c r="R433" s="40">
        <v>49.2</v>
      </c>
      <c r="S433" s="40">
        <v>49.33</v>
      </c>
      <c r="T433" s="40">
        <v>48.96</v>
      </c>
      <c r="U433" s="47">
        <v>49.15</v>
      </c>
      <c r="V433" s="48">
        <v>49.25</v>
      </c>
      <c r="W433" s="40">
        <v>48.82</v>
      </c>
      <c r="X433" s="40">
        <v>48.6</v>
      </c>
      <c r="Y433" s="40">
        <v>49.26</v>
      </c>
      <c r="Z433" s="47">
        <v>48.87</v>
      </c>
      <c r="AA433" s="48">
        <v>49.39</v>
      </c>
      <c r="AB433" s="40">
        <v>49.31</v>
      </c>
      <c r="AC433" s="40">
        <v>49.32</v>
      </c>
      <c r="AD433" s="40">
        <v>49.47</v>
      </c>
      <c r="AE433" s="69">
        <v>49.3</v>
      </c>
    </row>
    <row r="434" spans="1:31" x14ac:dyDescent="0.25">
      <c r="A434" s="45">
        <f t="shared" si="6"/>
        <v>58015</v>
      </c>
      <c r="B434" s="46">
        <v>48.406829999999999</v>
      </c>
      <c r="C434" s="40">
        <v>47.397559999999999</v>
      </c>
      <c r="D434" s="40">
        <v>47.645560000000003</v>
      </c>
      <c r="E434" s="40">
        <v>77.930000000000007</v>
      </c>
      <c r="F434" s="47">
        <v>76.569999999999993</v>
      </c>
      <c r="G434" s="48">
        <v>57.86712</v>
      </c>
      <c r="H434" s="40">
        <v>54.930819999999997</v>
      </c>
      <c r="I434" s="40">
        <v>54.473170000000003</v>
      </c>
      <c r="J434" s="40">
        <v>82.79</v>
      </c>
      <c r="K434" s="47">
        <v>80.92</v>
      </c>
      <c r="L434" s="48">
        <v>57.7836</v>
      </c>
      <c r="M434" s="40">
        <v>55.668280000000003</v>
      </c>
      <c r="N434" s="40">
        <v>55.676769999999998</v>
      </c>
      <c r="O434" s="40">
        <v>83.42</v>
      </c>
      <c r="P434" s="47">
        <v>82.4</v>
      </c>
      <c r="Q434" s="48">
        <v>51.57</v>
      </c>
      <c r="R434" s="40">
        <v>51.55</v>
      </c>
      <c r="S434" s="40">
        <v>51.51</v>
      </c>
      <c r="T434" s="40">
        <v>51.53</v>
      </c>
      <c r="U434" s="47">
        <v>51.56</v>
      </c>
      <c r="V434" s="48">
        <v>51.46</v>
      </c>
      <c r="W434" s="40">
        <v>50.95</v>
      </c>
      <c r="X434" s="40">
        <v>50.61</v>
      </c>
      <c r="Y434" s="40">
        <v>51.35</v>
      </c>
      <c r="Z434" s="47">
        <v>51.03</v>
      </c>
      <c r="AA434" s="48">
        <v>51.57</v>
      </c>
      <c r="AB434" s="40">
        <v>51.82</v>
      </c>
      <c r="AC434" s="40">
        <v>51.89</v>
      </c>
      <c r="AD434" s="40">
        <v>51.33</v>
      </c>
      <c r="AE434" s="69">
        <v>51.88</v>
      </c>
    </row>
    <row r="435" spans="1:31" x14ac:dyDescent="0.25">
      <c r="A435" s="45">
        <f t="shared" si="6"/>
        <v>58045</v>
      </c>
      <c r="B435" s="46">
        <v>59.532310000000003</v>
      </c>
      <c r="C435" s="40">
        <v>60.834029999999998</v>
      </c>
      <c r="D435" s="40">
        <v>60.703150000000001</v>
      </c>
      <c r="E435" s="40">
        <v>85.92</v>
      </c>
      <c r="F435" s="47">
        <v>91.53</v>
      </c>
      <c r="G435" s="48">
        <v>66.181240000000003</v>
      </c>
      <c r="H435" s="40">
        <v>66.018990000000002</v>
      </c>
      <c r="I435" s="40">
        <v>64.561779999999999</v>
      </c>
      <c r="J435" s="40">
        <v>89.41</v>
      </c>
      <c r="K435" s="47">
        <v>94.49</v>
      </c>
      <c r="L435" s="48">
        <v>66.159480000000002</v>
      </c>
      <c r="M435" s="40">
        <v>67.133529999999993</v>
      </c>
      <c r="N435" s="40">
        <v>66.301739999999995</v>
      </c>
      <c r="O435" s="40">
        <v>89.46</v>
      </c>
      <c r="P435" s="47">
        <v>95.88</v>
      </c>
      <c r="Q435" s="48">
        <v>54.78</v>
      </c>
      <c r="R435" s="40">
        <v>54.69</v>
      </c>
      <c r="S435" s="40">
        <v>54.68</v>
      </c>
      <c r="T435" s="40">
        <v>54.82</v>
      </c>
      <c r="U435" s="47">
        <v>54.7</v>
      </c>
      <c r="V435" s="48">
        <v>54.9</v>
      </c>
      <c r="W435" s="40">
        <v>54.02</v>
      </c>
      <c r="X435" s="40">
        <v>53.54</v>
      </c>
      <c r="Y435" s="40">
        <v>54.86</v>
      </c>
      <c r="Z435" s="47">
        <v>54.15</v>
      </c>
      <c r="AA435" s="48">
        <v>54.75</v>
      </c>
      <c r="AB435" s="40">
        <v>54.55</v>
      </c>
      <c r="AC435" s="40">
        <v>54.51</v>
      </c>
      <c r="AD435" s="40">
        <v>54.73</v>
      </c>
      <c r="AE435" s="69">
        <v>54.62</v>
      </c>
    </row>
  </sheetData>
  <mergeCells count="6">
    <mergeCell ref="AA2:AE2"/>
    <mergeCell ref="B2:F2"/>
    <mergeCell ref="G2:K2"/>
    <mergeCell ref="L2:P2"/>
    <mergeCell ref="Q2:U2"/>
    <mergeCell ref="V2:Z2"/>
  </mergeCells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0"/>
  <sheetViews>
    <sheetView showGridLines="0" workbookViewId="0">
      <pane xSplit="1" ySplit="7" topLeftCell="B8" activePane="bottomRight" state="frozen"/>
      <selection activeCell="I43" sqref="I43"/>
      <selection pane="topRight" activeCell="I43" sqref="I43"/>
      <selection pane="bottomLeft" activeCell="I43" sqref="I43"/>
      <selection pane="bottomRight" activeCell="B3" sqref="B3"/>
    </sheetView>
  </sheetViews>
  <sheetFormatPr defaultColWidth="9.33203125" defaultRowHeight="13.2" x14ac:dyDescent="0.25"/>
  <cols>
    <col min="1" max="1" width="10" style="3" customWidth="1"/>
    <col min="2" max="2" width="11.33203125" style="3" bestFit="1" customWidth="1"/>
    <col min="3" max="3" width="9.33203125" style="3"/>
    <col min="4" max="4" width="11.33203125" style="3" bestFit="1" customWidth="1"/>
    <col min="5" max="16384" width="9.33203125" style="3"/>
  </cols>
  <sheetData>
    <row r="1" spans="1:5" x14ac:dyDescent="0.25">
      <c r="A1" s="41"/>
      <c r="B1" s="41"/>
      <c r="C1" s="41"/>
      <c r="D1" s="41"/>
    </row>
    <row r="2" spans="1:5" ht="13.8" thickBot="1" x14ac:dyDescent="0.3">
      <c r="A2" s="41"/>
      <c r="B2" s="41"/>
      <c r="C2" s="41"/>
      <c r="D2" s="41"/>
    </row>
    <row r="3" spans="1:5" ht="13.8" thickBot="1" x14ac:dyDescent="0.3">
      <c r="A3" s="41"/>
      <c r="B3" s="41"/>
      <c r="C3" s="54" t="s">
        <v>114</v>
      </c>
      <c r="D3" s="55"/>
    </row>
    <row r="4" spans="1:5" x14ac:dyDescent="0.25">
      <c r="A4" s="56"/>
      <c r="B4" s="57"/>
      <c r="C4" s="57"/>
      <c r="D4" s="57"/>
    </row>
    <row r="5" spans="1:5" x14ac:dyDescent="0.25">
      <c r="A5" s="57"/>
      <c r="B5" s="57"/>
      <c r="C5" s="57" t="s">
        <v>62</v>
      </c>
      <c r="D5" s="73" t="s">
        <v>115</v>
      </c>
    </row>
    <row r="6" spans="1:5" x14ac:dyDescent="0.25">
      <c r="A6" s="57" t="s">
        <v>32</v>
      </c>
      <c r="B6" s="73" t="s">
        <v>73</v>
      </c>
      <c r="C6" s="57" t="s">
        <v>63</v>
      </c>
      <c r="D6" s="57" t="s">
        <v>63</v>
      </c>
    </row>
    <row r="7" spans="1:5" x14ac:dyDescent="0.25">
      <c r="A7" s="58"/>
      <c r="B7" s="58" t="s">
        <v>66</v>
      </c>
      <c r="C7" s="58" t="s">
        <v>64</v>
      </c>
      <c r="D7" s="58" t="s">
        <v>65</v>
      </c>
    </row>
    <row r="8" spans="1:5" ht="14.4" x14ac:dyDescent="0.3">
      <c r="A8" s="74">
        <v>2016</v>
      </c>
      <c r="B8" s="62">
        <v>105.73675</v>
      </c>
      <c r="C8" s="61"/>
      <c r="D8" s="63"/>
      <c r="E8" s="59"/>
    </row>
    <row r="9" spans="1:5" ht="14.4" x14ac:dyDescent="0.3">
      <c r="A9" s="74">
        <v>2017</v>
      </c>
      <c r="B9" s="62">
        <v>107.74299999999999</v>
      </c>
      <c r="C9" s="75">
        <f t="shared" ref="C9:C44" si="0">(B9-B8)/B8</f>
        <v>1.8974008563720696E-2</v>
      </c>
      <c r="D9" s="76">
        <f>B9/$B$14</f>
        <v>0.84715104839296207</v>
      </c>
      <c r="E9" s="59"/>
    </row>
    <row r="10" spans="1:5" ht="14.4" x14ac:dyDescent="0.3">
      <c r="A10" s="74">
        <v>2018</v>
      </c>
      <c r="B10" s="62">
        <v>110.33475</v>
      </c>
      <c r="C10" s="75">
        <f t="shared" si="0"/>
        <v>2.4054927002218285E-2</v>
      </c>
      <c r="D10" s="76">
        <f t="shared" ref="D10:D50" si="1">B10/$B$14</f>
        <v>0.86752920502190745</v>
      </c>
      <c r="E10" s="59"/>
    </row>
    <row r="11" spans="1:5" ht="14.4" x14ac:dyDescent="0.3">
      <c r="A11" s="74">
        <v>2019</v>
      </c>
      <c r="B11" s="62">
        <v>112.31475</v>
      </c>
      <c r="C11" s="75">
        <f t="shared" si="0"/>
        <v>1.7945388918722379E-2</v>
      </c>
      <c r="D11" s="76">
        <f t="shared" si="1"/>
        <v>0.88309735400437561</v>
      </c>
      <c r="E11" s="59"/>
    </row>
    <row r="12" spans="1:5" ht="14.4" x14ac:dyDescent="0.3">
      <c r="A12" s="74">
        <v>2020</v>
      </c>
      <c r="B12" s="62">
        <v>113.7685</v>
      </c>
      <c r="C12" s="75">
        <f t="shared" si="0"/>
        <v>1.294353591135625E-2</v>
      </c>
      <c r="D12" s="76">
        <f t="shared" si="1"/>
        <v>0.89452775631915493</v>
      </c>
      <c r="E12" s="59"/>
    </row>
    <row r="13" spans="1:5" ht="14.4" x14ac:dyDescent="0.3">
      <c r="A13" s="74">
        <v>2021</v>
      </c>
      <c r="B13" s="62">
        <v>118.8655</v>
      </c>
      <c r="C13" s="75">
        <f t="shared" si="0"/>
        <v>4.4801504810206637E-2</v>
      </c>
      <c r="D13" s="76">
        <f t="shared" si="1"/>
        <v>0.93460394589675089</v>
      </c>
      <c r="E13" s="59"/>
    </row>
    <row r="14" spans="1:5" ht="14.4" x14ac:dyDescent="0.3">
      <c r="A14" s="74">
        <v>2022</v>
      </c>
      <c r="B14" s="62">
        <v>127.18275</v>
      </c>
      <c r="C14" s="75">
        <f t="shared" si="0"/>
        <v>6.9971943078521531E-2</v>
      </c>
      <c r="D14" s="76">
        <f t="shared" si="1"/>
        <v>1</v>
      </c>
      <c r="E14" s="59"/>
    </row>
    <row r="15" spans="1:5" ht="14.4" x14ac:dyDescent="0.3">
      <c r="A15" s="74">
        <v>2023</v>
      </c>
      <c r="B15" s="62">
        <v>131.53813469145589</v>
      </c>
      <c r="C15" s="75">
        <f t="shared" si="0"/>
        <v>3.4245089774013346E-2</v>
      </c>
      <c r="D15" s="76">
        <f t="shared" si="1"/>
        <v>1.0342450897740134</v>
      </c>
      <c r="E15" s="59"/>
    </row>
    <row r="16" spans="1:5" ht="14.4" x14ac:dyDescent="0.3">
      <c r="A16" s="74">
        <v>2024</v>
      </c>
      <c r="B16" s="62">
        <v>134.64788562833655</v>
      </c>
      <c r="C16" s="75">
        <f t="shared" si="0"/>
        <v>2.3641440135783325E-2</v>
      </c>
      <c r="D16" s="76">
        <f t="shared" si="1"/>
        <v>1.0586961331496336</v>
      </c>
      <c r="E16" s="59"/>
    </row>
    <row r="17" spans="1:5" ht="14.4" x14ac:dyDescent="0.3">
      <c r="A17" s="74">
        <v>2025</v>
      </c>
      <c r="B17" s="62">
        <v>137.2272838835772</v>
      </c>
      <c r="C17" s="75">
        <f t="shared" si="0"/>
        <v>1.9156619082459733E-2</v>
      </c>
      <c r="D17" s="76">
        <f t="shared" si="1"/>
        <v>1.0789771716964542</v>
      </c>
      <c r="E17" s="59"/>
    </row>
    <row r="18" spans="1:5" ht="14.4" x14ac:dyDescent="0.3">
      <c r="A18" s="74">
        <v>2026</v>
      </c>
      <c r="B18" s="62">
        <v>139.78679154178661</v>
      </c>
      <c r="C18" s="75">
        <f t="shared" si="0"/>
        <v>1.8651594535536265E-2</v>
      </c>
      <c r="D18" s="76">
        <f t="shared" si="1"/>
        <v>1.099101816416036</v>
      </c>
      <c r="E18" s="59"/>
    </row>
    <row r="19" spans="1:5" ht="14.4" x14ac:dyDescent="0.3">
      <c r="A19" s="74">
        <v>2027</v>
      </c>
      <c r="B19" s="62">
        <v>142.30259894988743</v>
      </c>
      <c r="C19" s="75">
        <f t="shared" si="0"/>
        <v>1.7997461565234935E-2</v>
      </c>
      <c r="D19" s="76">
        <f t="shared" si="1"/>
        <v>1.1188828591132636</v>
      </c>
      <c r="E19" s="59"/>
    </row>
    <row r="20" spans="1:5" ht="14.4" x14ac:dyDescent="0.3">
      <c r="A20" s="74">
        <v>2028</v>
      </c>
      <c r="B20" s="62">
        <v>144.90761804442377</v>
      </c>
      <c r="C20" s="75">
        <f t="shared" si="0"/>
        <v>1.8306194783228914E-2</v>
      </c>
      <c r="D20" s="76">
        <f t="shared" si="1"/>
        <v>1.139365346671807</v>
      </c>
      <c r="E20" s="59"/>
    </row>
    <row r="21" spans="1:5" ht="14.4" x14ac:dyDescent="0.3">
      <c r="A21" s="74">
        <v>2029</v>
      </c>
      <c r="B21" s="62">
        <v>147.59926983841643</v>
      </c>
      <c r="C21" s="75">
        <f t="shared" si="0"/>
        <v>1.8574950236001343E-2</v>
      </c>
      <c r="D21" s="76">
        <f t="shared" si="1"/>
        <v>1.1605290012868603</v>
      </c>
      <c r="E21" s="59"/>
    </row>
    <row r="22" spans="1:5" ht="14.4" x14ac:dyDescent="0.3">
      <c r="A22" s="74">
        <v>2030</v>
      </c>
      <c r="B22" s="62">
        <v>150.25964062496118</v>
      </c>
      <c r="C22" s="75">
        <f t="shared" si="0"/>
        <v>1.8024281484977357E-2</v>
      </c>
      <c r="D22" s="76">
        <f t="shared" si="1"/>
        <v>1.1814467026775344</v>
      </c>
      <c r="E22" s="59"/>
    </row>
    <row r="23" spans="1:5" ht="14.4" x14ac:dyDescent="0.3">
      <c r="A23" s="74">
        <v>2031</v>
      </c>
      <c r="B23" s="62">
        <v>152.97047745964085</v>
      </c>
      <c r="C23" s="75">
        <f t="shared" si="0"/>
        <v>1.8041017690477178E-2</v>
      </c>
      <c r="D23" s="76">
        <f t="shared" si="1"/>
        <v>1.2027612035408957</v>
      </c>
      <c r="E23" s="59"/>
    </row>
    <row r="24" spans="1:5" ht="14.4" x14ac:dyDescent="0.3">
      <c r="A24" s="74">
        <v>2032</v>
      </c>
      <c r="B24" s="62">
        <v>155.70371872966547</v>
      </c>
      <c r="C24" s="75">
        <f t="shared" si="0"/>
        <v>1.7867769751491746E-2</v>
      </c>
      <c r="D24" s="76">
        <f t="shared" si="1"/>
        <v>1.2242518637917914</v>
      </c>
      <c r="E24" s="59"/>
    </row>
    <row r="25" spans="1:5" ht="14.4" x14ac:dyDescent="0.3">
      <c r="A25" s="74">
        <v>2033</v>
      </c>
      <c r="B25" s="62">
        <v>158.51581271454972</v>
      </c>
      <c r="C25" s="75">
        <f t="shared" si="0"/>
        <v>1.8060544782277459E-2</v>
      </c>
      <c r="D25" s="76">
        <f t="shared" si="1"/>
        <v>1.2463625194025898</v>
      </c>
      <c r="E25" s="59"/>
    </row>
    <row r="26" spans="1:5" ht="14.4" x14ac:dyDescent="0.3">
      <c r="A26" s="74">
        <v>2034</v>
      </c>
      <c r="B26" s="62">
        <v>161.44201966828155</v>
      </c>
      <c r="C26" s="75">
        <f t="shared" si="0"/>
        <v>1.8460031864462899E-2</v>
      </c>
      <c r="D26" s="76">
        <f t="shared" si="1"/>
        <v>1.2693704112254338</v>
      </c>
      <c r="E26" s="59"/>
    </row>
    <row r="27" spans="1:5" ht="14.4" x14ac:dyDescent="0.3">
      <c r="A27" s="74">
        <v>2035</v>
      </c>
      <c r="B27" s="62">
        <v>164.51994806677163</v>
      </c>
      <c r="C27" s="75">
        <f t="shared" si="0"/>
        <v>1.9065224808351468E-2</v>
      </c>
      <c r="D27" s="76">
        <f t="shared" si="1"/>
        <v>1.2935712434805162</v>
      </c>
      <c r="E27" s="59"/>
    </row>
    <row r="28" spans="1:5" ht="14.4" x14ac:dyDescent="0.3">
      <c r="A28" s="74">
        <v>2036</v>
      </c>
      <c r="B28" s="62">
        <v>167.72237584045516</v>
      </c>
      <c r="C28" s="75">
        <f t="shared" si="0"/>
        <v>1.9465285585817203E-2</v>
      </c>
      <c r="D28" s="76">
        <f t="shared" si="1"/>
        <v>1.3187509771604653</v>
      </c>
      <c r="E28" s="59"/>
    </row>
    <row r="29" spans="1:5" ht="14.4" x14ac:dyDescent="0.3">
      <c r="A29" s="74">
        <v>2037</v>
      </c>
      <c r="B29" s="62">
        <v>171.03736530609297</v>
      </c>
      <c r="C29" s="75">
        <f t="shared" si="0"/>
        <v>1.9764741877918369E-2</v>
      </c>
      <c r="D29" s="76">
        <f t="shared" si="1"/>
        <v>1.3448157498252944</v>
      </c>
      <c r="E29" s="59"/>
    </row>
    <row r="30" spans="1:5" ht="14.4" x14ac:dyDescent="0.3">
      <c r="A30" s="74">
        <v>2038</v>
      </c>
      <c r="B30" s="62">
        <v>174.47077224339657</v>
      </c>
      <c r="C30" s="75">
        <f t="shared" si="0"/>
        <v>2.0074016757444118E-2</v>
      </c>
      <c r="D30" s="76">
        <f t="shared" si="1"/>
        <v>1.3718116037229622</v>
      </c>
    </row>
    <row r="31" spans="1:5" ht="14.4" x14ac:dyDescent="0.3">
      <c r="A31" s="74">
        <v>2039</v>
      </c>
      <c r="B31" s="62">
        <v>178.0233674770804</v>
      </c>
      <c r="C31" s="75">
        <f t="shared" si="0"/>
        <v>2.0362122480479198E-2</v>
      </c>
      <c r="D31" s="76">
        <f t="shared" si="1"/>
        <v>1.3997445996181117</v>
      </c>
    </row>
    <row r="32" spans="1:5" ht="14.4" x14ac:dyDescent="0.3">
      <c r="A32" s="74">
        <v>2040</v>
      </c>
      <c r="B32" s="62">
        <v>181.67235861496914</v>
      </c>
      <c r="C32" s="75">
        <f t="shared" si="0"/>
        <v>2.0497259374438762E-2</v>
      </c>
      <c r="D32" s="76">
        <f t="shared" si="1"/>
        <v>1.428435527734454</v>
      </c>
    </row>
    <row r="33" spans="1:4" ht="14.4" x14ac:dyDescent="0.3">
      <c r="A33" s="74">
        <v>2041</v>
      </c>
      <c r="B33" s="62">
        <v>185.35438090193247</v>
      </c>
      <c r="C33" s="75">
        <f t="shared" si="0"/>
        <v>2.0267377574851093E-2</v>
      </c>
      <c r="D33" s="76">
        <f t="shared" si="1"/>
        <v>1.4573861699163799</v>
      </c>
    </row>
    <row r="34" spans="1:4" ht="14.4" x14ac:dyDescent="0.3">
      <c r="A34" s="74">
        <v>2042</v>
      </c>
      <c r="B34" s="62">
        <v>189.12362105567044</v>
      </c>
      <c r="C34" s="75">
        <f>(B34-B33)/B33</f>
        <v>2.0335317327796004E-2</v>
      </c>
      <c r="D34" s="76">
        <f t="shared" si="1"/>
        <v>1.4870225801507708</v>
      </c>
    </row>
    <row r="35" spans="1:4" ht="14.4" x14ac:dyDescent="0.3">
      <c r="A35" s="74">
        <v>2043</v>
      </c>
      <c r="B35" s="62">
        <v>192.99312780318238</v>
      </c>
      <c r="C35" s="75">
        <f t="shared" si="0"/>
        <v>2.0460198075273241E-2</v>
      </c>
      <c r="D35" s="76">
        <f t="shared" si="1"/>
        <v>1.5174473566830595</v>
      </c>
    </row>
    <row r="36" spans="1:4" ht="14.4" x14ac:dyDescent="0.3">
      <c r="A36" s="74">
        <v>2044</v>
      </c>
      <c r="B36" s="62">
        <v>196.99041652748707</v>
      </c>
      <c r="C36" s="75">
        <f t="shared" si="0"/>
        <v>2.0712078040318604E-2</v>
      </c>
      <c r="D36" s="76">
        <f t="shared" si="1"/>
        <v>1.5488768447567542</v>
      </c>
    </row>
    <row r="37" spans="1:4" ht="14.4" x14ac:dyDescent="0.3">
      <c r="A37" s="74">
        <v>2045</v>
      </c>
      <c r="B37" s="62">
        <v>201.06340411262298</v>
      </c>
      <c r="C37" s="75">
        <f t="shared" si="0"/>
        <v>2.0676069714120233E-2</v>
      </c>
      <c r="D37" s="76">
        <f t="shared" si="1"/>
        <v>1.5809015303775313</v>
      </c>
    </row>
    <row r="38" spans="1:4" ht="14.4" x14ac:dyDescent="0.3">
      <c r="A38" s="74">
        <v>2046</v>
      </c>
      <c r="B38" s="62">
        <v>205.14798850554189</v>
      </c>
      <c r="C38" s="75">
        <f t="shared" si="0"/>
        <v>2.0314907185352275E-2</v>
      </c>
      <c r="D38" s="76">
        <f t="shared" si="1"/>
        <v>1.6130173982363323</v>
      </c>
    </row>
    <row r="39" spans="1:4" ht="14.4" x14ac:dyDescent="0.3">
      <c r="A39" s="74">
        <v>2047</v>
      </c>
      <c r="B39" s="62">
        <v>209.2978960458596</v>
      </c>
      <c r="C39" s="75">
        <f t="shared" si="0"/>
        <v>2.0228848308720352E-2</v>
      </c>
      <c r="D39" s="76">
        <f t="shared" si="1"/>
        <v>1.6456468825045818</v>
      </c>
    </row>
    <row r="40" spans="1:4" ht="14.4" x14ac:dyDescent="0.3">
      <c r="A40" s="74">
        <v>2048</v>
      </c>
      <c r="B40" s="62">
        <v>213.56319407791747</v>
      </c>
      <c r="C40" s="75">
        <f t="shared" si="0"/>
        <v>2.0379077442437808E-2</v>
      </c>
      <c r="D40" s="76">
        <f t="shared" si="1"/>
        <v>1.6791836477660491</v>
      </c>
    </row>
    <row r="41" spans="1:4" ht="14.4" x14ac:dyDescent="0.3">
      <c r="A41" s="74">
        <v>2049</v>
      </c>
      <c r="B41" s="62">
        <v>217.92174402342488</v>
      </c>
      <c r="C41" s="75">
        <f t="shared" si="0"/>
        <v>2.0408713047797976E-2</v>
      </c>
      <c r="D41" s="76">
        <f t="shared" si="1"/>
        <v>1.7134536249878609</v>
      </c>
    </row>
    <row r="42" spans="1:4" ht="14.4" x14ac:dyDescent="0.3">
      <c r="A42" s="74">
        <v>2050</v>
      </c>
      <c r="B42" s="62">
        <v>222.35387091594743</v>
      </c>
      <c r="C42" s="75">
        <f t="shared" si="0"/>
        <v>2.0338158141971038E-2</v>
      </c>
      <c r="D42" s="76">
        <f t="shared" si="1"/>
        <v>1.7483021157817977</v>
      </c>
    </row>
    <row r="43" spans="1:4" ht="14.4" x14ac:dyDescent="0.3">
      <c r="A43" s="74">
        <v>2051</v>
      </c>
      <c r="B43" s="62">
        <v>226.84404018688394</v>
      </c>
      <c r="C43" s="75">
        <f t="shared" si="0"/>
        <v>2.0193798526826009E-2</v>
      </c>
      <c r="D43" s="76">
        <f t="shared" si="1"/>
        <v>1.7836069764719189</v>
      </c>
    </row>
    <row r="44" spans="1:4" ht="14.4" x14ac:dyDescent="0.3">
      <c r="A44" s="74">
        <v>2052</v>
      </c>
      <c r="B44" s="62">
        <v>231.39791551145436</v>
      </c>
      <c r="C44" s="75">
        <f t="shared" si="0"/>
        <v>2.0074917202227281E-2</v>
      </c>
      <c r="D44" s="76">
        <f t="shared" si="1"/>
        <v>1.8194127388459076</v>
      </c>
    </row>
    <row r="45" spans="1:4" ht="14.4" x14ac:dyDescent="0.3">
      <c r="A45" s="74">
        <v>2053</v>
      </c>
      <c r="B45" s="62">
        <v>235.98895412249871</v>
      </c>
      <c r="C45" s="75">
        <f t="shared" ref="C45:C49" si="2">(B45-B44)/B44</f>
        <v>1.9840449300923345E-2</v>
      </c>
      <c r="D45" s="76">
        <f t="shared" si="1"/>
        <v>1.8555107050484339</v>
      </c>
    </row>
    <row r="46" spans="1:4" ht="14.4" x14ac:dyDescent="0.3">
      <c r="A46" s="74">
        <v>2054</v>
      </c>
      <c r="B46" s="62">
        <v>240.8</v>
      </c>
      <c r="C46" s="75">
        <f t="shared" si="2"/>
        <v>2.0386741809127008E-2</v>
      </c>
      <c r="D46" s="76">
        <f t="shared" si="1"/>
        <v>1.8933385227163275</v>
      </c>
    </row>
    <row r="47" spans="1:4" ht="14.4" x14ac:dyDescent="0.3">
      <c r="A47" s="74">
        <v>2055</v>
      </c>
      <c r="B47" s="62">
        <v>245.6</v>
      </c>
      <c r="C47" s="75">
        <f t="shared" si="2"/>
        <v>1.9933554817275677E-2</v>
      </c>
      <c r="D47" s="76">
        <f t="shared" si="1"/>
        <v>1.9310794899465533</v>
      </c>
    </row>
    <row r="48" spans="1:4" ht="14.4" x14ac:dyDescent="0.3">
      <c r="A48" s="74">
        <v>2056</v>
      </c>
      <c r="B48" s="62">
        <v>250.6</v>
      </c>
      <c r="C48" s="75">
        <f t="shared" si="2"/>
        <v>2.0358306188925084E-2</v>
      </c>
      <c r="D48" s="76">
        <f t="shared" si="1"/>
        <v>1.9703929974780385</v>
      </c>
    </row>
    <row r="49" spans="1:4" ht="14.4" x14ac:dyDescent="0.3">
      <c r="A49" s="74">
        <v>2057</v>
      </c>
      <c r="B49" s="62">
        <v>255.6</v>
      </c>
      <c r="C49" s="75">
        <f t="shared" si="2"/>
        <v>1.9952114924181964E-2</v>
      </c>
      <c r="D49" s="76">
        <f t="shared" si="1"/>
        <v>2.0097065050095235</v>
      </c>
    </row>
    <row r="50" spans="1:4" ht="14.4" x14ac:dyDescent="0.3">
      <c r="A50" s="74">
        <v>2058</v>
      </c>
      <c r="B50" s="62">
        <v>260.8</v>
      </c>
      <c r="C50" s="75">
        <f t="shared" ref="C50" si="3">(B50-B49)/B49</f>
        <v>2.0344287949921821E-2</v>
      </c>
      <c r="D50" s="76">
        <f t="shared" si="1"/>
        <v>2.0505925528422684</v>
      </c>
    </row>
  </sheetData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WrappedLabelHistory xmlns:xsd="http://www.w3.org/2001/XMLSchema" xmlns:xsi="http://www.w3.org/2001/XMLSchema-instance" xmlns="http://www.boldonjames.com/2016/02/Classifier/internal/wrappedLabelHistory">
  <Value>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lNlbGVjdGVkIj48ZWxlbWVudCB1aWQ9IjUwYzMxODI0LTA3ODAtNDkxMC04N2QxLWVhYWZmZDE4MmQ0MiIgdmFsdWU9IiIgeG1sbnM9Imh0dHA6Ly93d3cuYm9sZG9uamFtZXMuY29tLzIwMDgvMDEvc2llL2ludGVybmFsL2xhYmVsIiAvPjxlbGVtZW50IHVpZD0iNzRmYjJhNjYtYTZhMC00NjcyLWI2YWQtNDg4ZTVhNDgyNWQ1IiB2YWx1ZT0iIiB4bWxucz0iaHR0cDovL3d3dy5ib2xkb25qYW1lcy5jb20vMjAwOC8wMS9zaWUvaW50ZXJuYWwvbGFiZWwiIC8+PGVsZW1lbnQgdWlkPSJkMTRmNWMzNi1mNDRhLTQzMTUtYjQzOC0wMDVjZmU4ZjA2OWYiIHZhbHVlPSIiIHhtbG5zPSJodHRwOi8vd3d3LmJvbGRvbmphbWVzLmNvbS8yMDA4LzAxL3NpZS9pbnRlcm5hbC9sYWJlbCIgLz48L3Npc2w+PFVzZXJOYW1lPkNPUlBcczAwODc5MjwvVXNlck5hbWU+PERhdGVUaW1lPjEwLzEzLzIwMjIgOToxMzowNyBQTTwvRGF0ZVRpbWU+PExhYmVsU3RyaW5nPkFFUCBJbnRlcm5hbDwvTGFiZWxTdHJpbmc+PC9pdGVtPjxpdGVtPjxzaXNsIHNpc2xWZXJzaW9uPSIwIiBwb2xpY3k9ImU5YzBiOGQ3LWJkYjQtNGZkMy1iNjJhLWY1MDMyN2FhZWZjZSIgb3JpZ2luPSJ1c2VyU2VsZWN0ZWQiPjxlbGVtZW50IHVpZD0iNTBjMzE4MjQtMDc4MC00OTEwLTg3ZDEtZWFhZmZkMTgyZDQyIiB2YWx1ZT0iIiB4bWxucz0iaHR0cDovL3d3dy5ib2xkb25qYW1lcy5jb20vMjAwOC8wMS9zaWUvaW50ZXJuYWwvbGFiZWwiIC8+PC9zaXNsPjxVc2VyTmFtZT5DT1JQXHMwMDg3OTI8L1VzZXJOYW1lPjxEYXRlVGltZT4xMC8xNy8yMDIyIDM6MjY6MDggUE08L0RhdGVUaW1lPjxMYWJlbFN0cmluZz5BRVAgSW50ZXJuYWw8L0xhYmVsU3RyaW5nPjwvaXRlbT48L2xhYmVsSGlzdG9yeT4=</Value>
</WrappedLabelHistory>
</file>

<file path=customXml/item2.xml><?xml version="1.0" encoding="utf-8"?>
<sisl xmlns:xsd="http://www.w3.org/2001/XMLSchema" xmlns:xsi="http://www.w3.org/2001/XMLSchema-instance" xmlns="http://www.boldonjames.com/2008/01/sie/internal/label" sislVersion="0" policy="e9c0b8d7-bdb4-4fd3-b62a-f50327aaefce" origin="userSelected">
  <element uid="50c31824-0780-4910-87d1-eaaffd182d42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805D1E1DA4A49A223477D3B105720" ma:contentTypeVersion="17" ma:contentTypeDescription="Create a new document." ma:contentTypeScope="" ma:versionID="81faa06ba1568ca7c427ab21e68d9eda">
  <xsd:schema xmlns:xsd="http://www.w3.org/2001/XMLSchema" xmlns:xs="http://www.w3.org/2001/XMLSchema" xmlns:p="http://schemas.microsoft.com/office/2006/metadata/properties" xmlns:ns2="f88ffb1c-9230-4705-a789-27bae69f5829" xmlns:ns3="b6888f76-1100-40b0-929b-1efe9044426d" targetNamespace="http://schemas.microsoft.com/office/2006/metadata/properties" ma:root="true" ma:fieldsID="627953a9ec9bbb9f77d67bbc3330a37c" ns2:_="" ns3:_="">
    <xsd:import namespace="f88ffb1c-9230-4705-a789-27bae69f5829"/>
    <xsd:import namespace="b6888f76-1100-40b0-929b-1efe904442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Owner" minOccurs="0"/>
                <xsd:element ref="ns2:Notes" minOccurs="0"/>
                <xsd:element ref="ns2:OriginalFile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8ffb1c-9230-4705-a789-27bae69f58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efa54f2-5b03-49c6-9483-51c08a9736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Owner" ma:index="22" nillable="true" ma:displayName="Owner" ma:format="Dropdown" ma:list="UserInfo" ma:SharePointGroup="0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otes" ma:index="23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OriginalFileDate" ma:index="24" nillable="true" ma:displayName="Original File Date" ma:format="DateOnly" ma:internalName="OriginalFile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888f76-1100-40b0-929b-1efe9044426d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6b0cac33-65cc-488e-b290-aff2b08f7242}" ma:internalName="TaxCatchAll" ma:showField="CatchAllData" ma:web="b6888f76-1100-40b0-929b-1efe904442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8ffb1c-9230-4705-a789-27bae69f5829">
      <Terms xmlns="http://schemas.microsoft.com/office/infopath/2007/PartnerControls"/>
    </lcf76f155ced4ddcb4097134ff3c332f>
    <TaxCatchAll xmlns="b6888f76-1100-40b0-929b-1efe9044426d" xsi:nil="true"/>
    <Notes xmlns="f88ffb1c-9230-4705-a789-27bae69f5829" xsi:nil="true"/>
    <OriginalFileDate xmlns="f88ffb1c-9230-4705-a789-27bae69f5829" xsi:nil="true"/>
    <Owner xmlns="f88ffb1c-9230-4705-a789-27bae69f5829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7DC63315-C522-4347-8D2A-17B09DA67D31}">
  <ds:schemaRefs>
    <ds:schemaRef ds:uri="http://www.w3.org/2001/XMLSchema"/>
    <ds:schemaRef ds:uri="http://www.boldonjames.com/2016/02/Classifier/internal/wrappedLabelHistory"/>
  </ds:schemaRefs>
</ds:datastoreItem>
</file>

<file path=customXml/itemProps2.xml><?xml version="1.0" encoding="utf-8"?>
<ds:datastoreItem xmlns:ds="http://schemas.openxmlformats.org/officeDocument/2006/customXml" ds:itemID="{80FC9835-9571-413C-97F1-0A4F55B8131F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39A0A436-2BC4-47A2-BC15-B7ED9D6EE00B}"/>
</file>

<file path=customXml/itemProps4.xml><?xml version="1.0" encoding="utf-8"?>
<ds:datastoreItem xmlns:ds="http://schemas.openxmlformats.org/officeDocument/2006/customXml" ds:itemID="{F7982404-7AD9-4845-BB1C-1A15E9B9C7B2}"/>
</file>

<file path=customXml/itemProps5.xml><?xml version="1.0" encoding="utf-8"?>
<ds:datastoreItem xmlns:ds="http://schemas.openxmlformats.org/officeDocument/2006/customXml" ds:itemID="{3A754219-27EC-4FB0-B311-26688C2D80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Definitions</vt:lpstr>
      <vt:lpstr>Annual_Prices-Nominal</vt:lpstr>
      <vt:lpstr>Forecast-Peak_OffPeak-Nominal</vt:lpstr>
      <vt:lpstr>Forecast-Night_Wkend-Nominal</vt:lpstr>
      <vt:lpstr>GDP</vt:lpstr>
      <vt:lpstr>MetricTonne_ConvFactor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S008792</dc:creator>
  <cp:lastModifiedBy>s008792</cp:lastModifiedBy>
  <dcterms:created xsi:type="dcterms:W3CDTF">2018-05-08T17:20:37Z</dcterms:created>
  <dcterms:modified xsi:type="dcterms:W3CDTF">2023-08-07T19:28:03Z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{012F029A-B2E2-49F5-9980-C7EDD99B5DA1}</vt:lpwstr>
  </property>
  <property fmtid="{D5CDD505-2E9C-101B-9397-08002B2CF9AE}" pid="3" name="docIndexRef">
    <vt:lpwstr>2542e384-7e9f-4946-b847-ccabcea8e50c</vt:lpwstr>
  </property>
  <property fmtid="{D5CDD505-2E9C-101B-9397-08002B2CF9AE}" pid="4" name="bjSaver">
    <vt:lpwstr>7E2tniLOFe6yYobCph4grsUFaghqK9tW</vt:lpwstr>
  </property>
  <property fmtid="{D5CDD505-2E9C-101B-9397-08002B2CF9AE}" pid="5" name="bjDocumentSecurityLabel">
    <vt:lpwstr>AEP Internal</vt:lpwstr>
  </property>
  <property fmtid="{D5CDD505-2E9C-101B-9397-08002B2CF9AE}" pid="6" name="MSIP_Label_69f43042-6bda-44b2-91eb-eca3d3d484f4_SiteId">
    <vt:lpwstr>15f3c881-6b03-4ff6-8559-77bf5177818f</vt:lpwstr>
  </property>
  <property fmtid="{D5CDD505-2E9C-101B-9397-08002B2CF9AE}" pid="7" name="MSIP_Label_69f43042-6bda-44b2-91eb-eca3d3d484f4_Name">
    <vt:lpwstr>AEP Internal</vt:lpwstr>
  </property>
  <property fmtid="{D5CDD505-2E9C-101B-9397-08002B2CF9AE}" pid="8" name="MSIP_Label_69f43042-6bda-44b2-91eb-eca3d3d484f4_Enabled">
    <vt:lpwstr>true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policy="e9c0b8d7-bdb4-4fd3-b62a-f50327aaefce" origin="userSelected" xmlns="http://www.boldonj</vt:lpwstr>
  </property>
  <property fmtid="{D5CDD505-2E9C-101B-9397-08002B2CF9AE}" pid="11" name="bjDocumentLabelXML-0">
    <vt:lpwstr>ames.com/2008/01/sie/internal/label"&gt;&lt;element uid="50c31824-0780-4910-87d1-eaaffd182d42" value="" /&gt;&lt;/sisl&gt;</vt:lpwstr>
  </property>
  <property fmtid="{D5CDD505-2E9C-101B-9397-08002B2CF9AE}" pid="12" name="bjLabelHistoryID">
    <vt:lpwstr>{7DC63315-C522-4347-8D2A-17B09DA67D31}</vt:lpwstr>
  </property>
  <property fmtid="{D5CDD505-2E9C-101B-9397-08002B2CF9AE}" pid="13" name="ContentTypeId">
    <vt:lpwstr>0x0101004DF805D1E1DA4A49A223477D3B105720</vt:lpwstr>
  </property>
</Properties>
</file>