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T:\Internal\01_Regulatory Services\02_Cases\2024 Cases\2024-00243  Bright Mountian - PPA - CPCN\06_All Filed Discovery\01_Staff\Post Hearing\Q2\"/>
    </mc:Choice>
  </mc:AlternateContent>
  <xr:revisionPtr revIDLastSave="0" documentId="13_ncr:1_{E4C2CBCD-6C1C-41CB-A9DA-803F2129957D}" xr6:coauthVersionLast="47" xr6:coauthVersionMax="47" xr10:uidLastSave="{00000000-0000-0000-0000-000000000000}"/>
  <bookViews>
    <workbookView xWindow="28680" yWindow="-120" windowWidth="29040" windowHeight="15720" activeTab="12" xr2:uid="{6C6BDD3D-3384-4598-9374-E3F54D25AB02}"/>
  </bookViews>
  <sheets>
    <sheet name="2020" sheetId="1" r:id="rId1"/>
    <sheet name="2020 STI Measures" sheetId="6" r:id="rId2"/>
    <sheet name="2020 LTI Measures" sheetId="7" r:id="rId3"/>
    <sheet name="2021" sheetId="2" r:id="rId4"/>
    <sheet name="2021 STI Measures" sheetId="8" r:id="rId5"/>
    <sheet name="2021 LTI Measures" sheetId="9" r:id="rId6"/>
    <sheet name="2022" sheetId="3" r:id="rId7"/>
    <sheet name="2022 STI Measures" sheetId="10" r:id="rId8"/>
    <sheet name="2022 LTI Measures" sheetId="11" r:id="rId9"/>
    <sheet name="2023" sheetId="4" r:id="rId10"/>
    <sheet name="2023 STI Measures" sheetId="12" r:id="rId11"/>
    <sheet name="2023 LTI Measures" sheetId="13" r:id="rId12"/>
    <sheet name="2024" sheetId="5" r:id="rId13"/>
    <sheet name="2024 STI Measures" sheetId="14" r:id="rId14"/>
    <sheet name="2024 LTI Measures" sheetId="15" r:id="rId15"/>
  </sheets>
  <definedNames>
    <definedName name="_xlnm.Print_Area" localSheetId="0">'2020'!$B$1:$M$26</definedName>
    <definedName name="_xlnm.Print_Area" localSheetId="4">'2021 STI Measures'!$A$1:$I$87</definedName>
    <definedName name="_xlnm.Print_Area" localSheetId="6">'2022'!$B$1:$M$26</definedName>
    <definedName name="_xlnm.Print_Area" localSheetId="9">'2023'!$B$1:$M$25</definedName>
    <definedName name="_xlnm.Print_Area" localSheetId="12">'2024'!$B$1:$N$29</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1" i="12" l="1"/>
  <c r="H71" i="12"/>
  <c r="G71" i="12"/>
  <c r="F71" i="12"/>
  <c r="E71" i="12"/>
  <c r="D71" i="12"/>
  <c r="C71" i="12"/>
  <c r="I69" i="12"/>
  <c r="H69" i="12"/>
  <c r="G69" i="12"/>
  <c r="F69" i="12"/>
  <c r="E69" i="12"/>
  <c r="D69" i="12"/>
  <c r="C69" i="12"/>
  <c r="I66" i="12"/>
  <c r="H66" i="12"/>
  <c r="G66" i="12"/>
  <c r="F66" i="12"/>
  <c r="E66" i="12"/>
  <c r="D66" i="12"/>
  <c r="C66" i="12"/>
  <c r="I60" i="12"/>
  <c r="H60" i="12"/>
  <c r="G60" i="12"/>
  <c r="F60" i="12"/>
  <c r="E60" i="12"/>
  <c r="D60" i="12"/>
  <c r="C60" i="12"/>
  <c r="I54" i="12"/>
  <c r="H54" i="12"/>
  <c r="G54" i="12"/>
  <c r="F54" i="12"/>
  <c r="E54" i="12"/>
  <c r="D54" i="12"/>
  <c r="C54" i="12"/>
  <c r="I44" i="12"/>
  <c r="H44" i="12"/>
  <c r="G44" i="12"/>
  <c r="F44" i="12"/>
  <c r="D44" i="12"/>
  <c r="C44" i="12"/>
  <c r="E42" i="12"/>
  <c r="E41" i="12"/>
  <c r="I31" i="12"/>
  <c r="H31" i="12"/>
  <c r="G31" i="12"/>
  <c r="F31" i="12"/>
  <c r="E31" i="12"/>
  <c r="D31" i="12"/>
  <c r="C31" i="12"/>
  <c r="I29" i="12"/>
  <c r="H29" i="12"/>
  <c r="G29" i="12"/>
  <c r="F29" i="12"/>
  <c r="E29" i="12"/>
  <c r="D29" i="12"/>
  <c r="C29" i="12"/>
  <c r="I20" i="12"/>
  <c r="H20" i="12"/>
  <c r="G20" i="12"/>
  <c r="F20" i="12"/>
  <c r="E20" i="12"/>
  <c r="D20" i="12"/>
  <c r="C20" i="12"/>
  <c r="I14" i="12"/>
  <c r="H14" i="12"/>
  <c r="G14" i="12"/>
  <c r="F14" i="12"/>
  <c r="E14" i="12"/>
  <c r="D14" i="12"/>
  <c r="C14" i="12"/>
  <c r="C72" i="12" l="1"/>
  <c r="E44" i="12"/>
  <c r="E72" i="12" s="1"/>
  <c r="H72" i="12"/>
  <c r="F72" i="12"/>
  <c r="I72" i="12"/>
  <c r="G72" i="12"/>
  <c r="D72" i="12"/>
  <c r="L11" i="4" l="1"/>
  <c r="L10" i="4"/>
  <c r="L9" i="4"/>
  <c r="L8" i="4"/>
  <c r="L7" i="4"/>
  <c r="L6" i="4"/>
  <c r="L5" i="4"/>
  <c r="I68" i="10" l="1"/>
  <c r="H68" i="10"/>
  <c r="G68" i="10"/>
  <c r="F68" i="10"/>
  <c r="E68" i="10"/>
  <c r="D68" i="10"/>
  <c r="C68" i="10"/>
  <c r="I63" i="10"/>
  <c r="H63" i="10"/>
  <c r="G63" i="10"/>
  <c r="F63" i="10"/>
  <c r="E63" i="10"/>
  <c r="D63" i="10"/>
  <c r="C63" i="10"/>
  <c r="I59" i="10"/>
  <c r="H59" i="10"/>
  <c r="G59" i="10"/>
  <c r="F59" i="10"/>
  <c r="E59" i="10"/>
  <c r="D59" i="10"/>
  <c r="C59" i="10"/>
  <c r="H53" i="10"/>
  <c r="G53" i="10"/>
  <c r="F53" i="10"/>
  <c r="E53" i="10"/>
  <c r="D53" i="10"/>
  <c r="C53" i="10"/>
  <c r="I51" i="10"/>
  <c r="I50" i="10"/>
  <c r="I49" i="10"/>
  <c r="H48" i="10"/>
  <c r="G48" i="10"/>
  <c r="F48" i="10"/>
  <c r="E48" i="10"/>
  <c r="D48" i="10"/>
  <c r="C48" i="10"/>
  <c r="I44" i="10"/>
  <c r="I43" i="10"/>
  <c r="I42" i="10"/>
  <c r="H40" i="10"/>
  <c r="G40" i="10"/>
  <c r="F40" i="10"/>
  <c r="E40" i="10"/>
  <c r="D40" i="10"/>
  <c r="C40" i="10"/>
  <c r="I37" i="10"/>
  <c r="I36" i="10"/>
  <c r="I35" i="10"/>
  <c r="I34" i="10"/>
  <c r="I33" i="10"/>
  <c r="H33" i="10"/>
  <c r="G33" i="10"/>
  <c r="F33" i="10"/>
  <c r="E33" i="10"/>
  <c r="D33" i="10"/>
  <c r="C33" i="10"/>
  <c r="H30" i="10"/>
  <c r="G30" i="10"/>
  <c r="F30" i="10"/>
  <c r="E30" i="10"/>
  <c r="D30" i="10"/>
  <c r="C30" i="10"/>
  <c r="I26" i="10"/>
  <c r="I30" i="10" s="1"/>
  <c r="H25" i="10"/>
  <c r="G25" i="10"/>
  <c r="F25" i="10"/>
  <c r="E25" i="10"/>
  <c r="D25" i="10"/>
  <c r="C25" i="10"/>
  <c r="I19" i="10"/>
  <c r="I18" i="10"/>
  <c r="H17" i="10"/>
  <c r="G17" i="10"/>
  <c r="F17" i="10"/>
  <c r="E17" i="10"/>
  <c r="D17" i="10"/>
  <c r="C17" i="10"/>
  <c r="I4" i="10"/>
  <c r="I17" i="10" s="1"/>
  <c r="I48" i="10" l="1"/>
  <c r="I53" i="10"/>
  <c r="D69" i="10"/>
  <c r="E69" i="10"/>
  <c r="C69" i="10"/>
  <c r="F69" i="10"/>
  <c r="G69" i="10"/>
  <c r="H69" i="10"/>
  <c r="I40" i="10"/>
  <c r="I25" i="10"/>
  <c r="I69" i="10" l="1"/>
  <c r="K10" i="4" l="1"/>
  <c r="K10" i="3" l="1"/>
  <c r="K9" i="4" l="1"/>
  <c r="K5" i="3" l="1"/>
  <c r="K5" i="4"/>
  <c r="K8" i="3"/>
  <c r="K8" i="4"/>
  <c r="K9" i="3"/>
  <c r="K11" i="4" l="1"/>
  <c r="K7" i="4"/>
  <c r="K6" i="3" l="1"/>
  <c r="K6" i="4"/>
  <c r="K7" i="3"/>
  <c r="K11" i="3"/>
  <c r="L9" i="3" l="1"/>
  <c r="I63" i="8"/>
  <c r="H63" i="8"/>
  <c r="G63" i="8"/>
  <c r="F63" i="8"/>
  <c r="E63" i="8"/>
  <c r="D63" i="8"/>
  <c r="C63" i="8"/>
  <c r="I61" i="8"/>
  <c r="H61" i="8"/>
  <c r="G61" i="8"/>
  <c r="F61" i="8"/>
  <c r="E61" i="8"/>
  <c r="D61" i="8"/>
  <c r="C61" i="8"/>
  <c r="I56" i="8"/>
  <c r="H56" i="8"/>
  <c r="G56" i="8"/>
  <c r="F56" i="8"/>
  <c r="E56" i="8"/>
  <c r="D56" i="8"/>
  <c r="C56" i="8"/>
  <c r="I49" i="8"/>
  <c r="H49" i="8"/>
  <c r="G49" i="8"/>
  <c r="F49" i="8"/>
  <c r="E49" i="8"/>
  <c r="D49" i="8"/>
  <c r="C49" i="8"/>
  <c r="I42" i="8"/>
  <c r="H42" i="8"/>
  <c r="G42" i="8"/>
  <c r="F42" i="8"/>
  <c r="E42" i="8"/>
  <c r="D42" i="8"/>
  <c r="C42" i="8"/>
  <c r="I35" i="8"/>
  <c r="H35" i="8"/>
  <c r="G35" i="8"/>
  <c r="F35" i="8"/>
  <c r="E35" i="8"/>
  <c r="D35" i="8"/>
  <c r="C35" i="8"/>
  <c r="I29" i="8"/>
  <c r="H29" i="8"/>
  <c r="G29" i="8"/>
  <c r="F29" i="8"/>
  <c r="E29" i="8"/>
  <c r="D29" i="8"/>
  <c r="C29" i="8"/>
  <c r="I25" i="8"/>
  <c r="H25" i="8"/>
  <c r="G25" i="8"/>
  <c r="F25" i="8"/>
  <c r="E25" i="8"/>
  <c r="D25" i="8"/>
  <c r="C25" i="8"/>
  <c r="I19" i="8"/>
  <c r="H19" i="8"/>
  <c r="G19" i="8"/>
  <c r="F19" i="8"/>
  <c r="E19" i="8"/>
  <c r="D19" i="8"/>
  <c r="C19" i="8"/>
  <c r="I10" i="8"/>
  <c r="H10" i="8"/>
  <c r="G10" i="8"/>
  <c r="F10" i="8"/>
  <c r="E10" i="8"/>
  <c r="D10" i="8"/>
  <c r="C10" i="8"/>
  <c r="L11" i="3" l="1"/>
  <c r="L10" i="3"/>
  <c r="L5" i="3"/>
  <c r="L7" i="3"/>
  <c r="L6" i="3"/>
  <c r="L8" i="3"/>
  <c r="D64" i="8"/>
  <c r="G64" i="8"/>
  <c r="I64" i="8"/>
  <c r="C64" i="8"/>
  <c r="E64" i="8"/>
  <c r="F64" i="8"/>
  <c r="H64" i="8"/>
  <c r="L11" i="2" l="1"/>
  <c r="L10" i="2" l="1"/>
  <c r="K7" i="2" l="1"/>
  <c r="K6" i="2" l="1"/>
  <c r="K10" i="2" l="1"/>
  <c r="K5" i="2"/>
  <c r="K9" i="2"/>
  <c r="K11" i="2"/>
  <c r="K8" i="2"/>
  <c r="I51" i="6" l="1"/>
  <c r="H51" i="6"/>
  <c r="F51" i="6"/>
  <c r="E51" i="6"/>
  <c r="D51" i="6"/>
  <c r="C51" i="6"/>
  <c r="L7" i="2" l="1"/>
  <c r="L5" i="2"/>
  <c r="L9" i="2"/>
  <c r="L6" i="2"/>
  <c r="L8" i="2"/>
  <c r="L5" i="1" l="1"/>
  <c r="L7" i="1"/>
  <c r="L6" i="1"/>
  <c r="L8" i="1"/>
  <c r="L9" i="1"/>
  <c r="K7" i="1" l="1"/>
  <c r="K5" i="1" l="1"/>
  <c r="K9" i="1"/>
  <c r="K8" i="1"/>
  <c r="K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tc={A2DF497B-F4FD-425D-926C-58563E3F9E0F}</author>
  </authors>
  <commentList>
    <comment ref="H3" authorId="0" shapeId="0" xr:uid="{A2DF497B-F4FD-425D-926C-58563E3F9E0F}">
      <text>
        <t>[Threaded comment]
Your version of Excel allows you to read this threaded comment; however, any edits to it will get removed if the file is opened in a newer version of Excel. Learn more: https://go.microsoft.com/fwlink/?linkid=870924
Comment:
    New plan 2024 - funding from AEP earnings = 25%, metric weights adjusted to 25% of metric weight
Reply:
    Plan not finalized/approved as of 5/15/24
Reply:
    Plan approved for 2024 - working through cost centers to assign applicable plans for Energy Supply</t>
      </text>
    </comment>
  </commentList>
</comments>
</file>

<file path=xl/sharedStrings.xml><?xml version="1.0" encoding="utf-8"?>
<sst xmlns="http://schemas.openxmlformats.org/spreadsheetml/2006/main" count="805" uniqueCount="436">
  <si>
    <t>2020 Compensation</t>
  </si>
  <si>
    <t>EEID</t>
  </si>
  <si>
    <t>Name</t>
  </si>
  <si>
    <t>Job Title</t>
  </si>
  <si>
    <t>Elected (Primary Position)</t>
  </si>
  <si>
    <t>Resigned</t>
  </si>
  <si>
    <r>
      <t>Salary Paid During Year ($)</t>
    </r>
    <r>
      <rPr>
        <b/>
        <vertAlign val="superscript"/>
        <sz val="11"/>
        <color theme="1"/>
        <rFont val="Aptos Narrow"/>
        <family val="2"/>
        <scheme val="minor"/>
      </rPr>
      <t>1</t>
    </r>
  </si>
  <si>
    <r>
      <t>Actual or Est. Stock Awards Granted During Year ($)</t>
    </r>
    <r>
      <rPr>
        <b/>
        <vertAlign val="superscript"/>
        <sz val="11"/>
        <color theme="1"/>
        <rFont val="Aptos Narrow"/>
        <family val="2"/>
        <scheme val="minor"/>
      </rPr>
      <t>2</t>
    </r>
  </si>
  <si>
    <r>
      <t>Target Annual Short-Term Incentive (%)</t>
    </r>
    <r>
      <rPr>
        <b/>
        <vertAlign val="superscript"/>
        <sz val="11"/>
        <color theme="1"/>
        <rFont val="Aptos Narrow"/>
        <family val="2"/>
        <scheme val="minor"/>
      </rPr>
      <t>3</t>
    </r>
  </si>
  <si>
    <r>
      <t>Actual Annual Short-Term Incentive ($)</t>
    </r>
    <r>
      <rPr>
        <b/>
        <vertAlign val="superscript"/>
        <sz val="11"/>
        <color theme="1"/>
        <rFont val="Aptos Narrow"/>
        <family val="2"/>
        <scheme val="minor"/>
      </rPr>
      <t>3</t>
    </r>
  </si>
  <si>
    <r>
      <t>Actual or Est. All Other Compensation($)</t>
    </r>
    <r>
      <rPr>
        <b/>
        <vertAlign val="superscript"/>
        <sz val="11"/>
        <color theme="1"/>
        <rFont val="Aptos Narrow"/>
        <family val="2"/>
        <scheme val="minor"/>
      </rPr>
      <t>4</t>
    </r>
  </si>
  <si>
    <t>Total Compensation ($)</t>
  </si>
  <si>
    <r>
      <t>% of Target Compensation That Is Performance Based</t>
    </r>
    <r>
      <rPr>
        <b/>
        <vertAlign val="superscript"/>
        <sz val="11"/>
        <color theme="1"/>
        <rFont val="Aptos Narrow"/>
        <family val="2"/>
        <scheme val="minor"/>
      </rPr>
      <t>5</t>
    </r>
  </si>
  <si>
    <t>STI Plan</t>
  </si>
  <si>
    <t>American Electric Power Company Named Executive Officers</t>
  </si>
  <si>
    <t>Actual</t>
  </si>
  <si>
    <t>Akins,Nicholas K</t>
  </si>
  <si>
    <t>Chairman of the Board and Chief Executive Officer</t>
  </si>
  <si>
    <t>E.C. Scorecard</t>
  </si>
  <si>
    <t>Tierney, Brian X</t>
  </si>
  <si>
    <t>Executive Vice President and Chief Financial Officer</t>
  </si>
  <si>
    <t>Barton, Lisa M</t>
  </si>
  <si>
    <t>Executive Vice President- Utilities</t>
  </si>
  <si>
    <t>Feinberg,David M</t>
  </si>
  <si>
    <t>EVP, General Counsel and Secretary</t>
  </si>
  <si>
    <t>-</t>
  </si>
  <si>
    <t>Hillebrand, Lana L</t>
  </si>
  <si>
    <t>Executive Vice President- Chief Administrative Officer</t>
  </si>
  <si>
    <r>
      <t>Kentucky Power Company Officers</t>
    </r>
    <r>
      <rPr>
        <b/>
        <u/>
        <vertAlign val="superscript"/>
        <sz val="11"/>
        <color theme="1"/>
        <rFont val="Aptos Narrow"/>
        <family val="2"/>
        <scheme val="minor"/>
      </rPr>
      <t>6</t>
    </r>
  </si>
  <si>
    <t>Estimated</t>
  </si>
  <si>
    <t>KY Distribution</t>
  </si>
  <si>
    <t>Generation</t>
  </si>
  <si>
    <t>Notes</t>
  </si>
  <si>
    <r>
      <rPr>
        <vertAlign val="superscript"/>
        <sz val="11"/>
        <color theme="1"/>
        <rFont val="Aptos Narrow"/>
        <family val="2"/>
        <scheme val="minor"/>
      </rPr>
      <t>1</t>
    </r>
    <r>
      <rPr>
        <sz val="11"/>
        <color theme="1"/>
        <rFont val="Aptos Narrow"/>
        <family val="2"/>
        <scheme val="minor"/>
      </rPr>
      <t xml:space="preserve"> This is the salary paid </t>
    </r>
    <r>
      <rPr>
        <u/>
        <sz val="11"/>
        <color theme="1"/>
        <rFont val="Aptos Narrow"/>
        <family val="2"/>
        <scheme val="minor"/>
      </rPr>
      <t>during</t>
    </r>
    <r>
      <rPr>
        <sz val="11"/>
        <color theme="1"/>
        <rFont val="Aptos Narrow"/>
        <family val="2"/>
        <scheme val="minor"/>
      </rPr>
      <t xml:space="preserve"> the year, which is used for STI determination purposes, which may differ from the salary shown in the Summary Compensation Table of AEP's proxy statement, which is the salary paid </t>
    </r>
    <r>
      <rPr>
        <u/>
        <sz val="11"/>
        <color theme="1"/>
        <rFont val="Aptos Narrow"/>
        <family val="2"/>
        <scheme val="minor"/>
      </rPr>
      <t>for</t>
    </r>
    <r>
      <rPr>
        <sz val="11"/>
        <color theme="1"/>
        <rFont val="Aptos Narrow"/>
        <family val="2"/>
        <scheme val="minor"/>
      </rPr>
      <t xml:space="preserve"> the year due to differences in the number of workdays and pay rates for the days in these periods.</t>
    </r>
  </si>
  <si>
    <r>
      <rPr>
        <vertAlign val="superscript"/>
        <sz val="11"/>
        <color theme="1"/>
        <rFont val="Aptos Narrow"/>
        <family val="2"/>
        <scheme val="minor"/>
      </rPr>
      <t>2</t>
    </r>
    <r>
      <rPr>
        <sz val="11"/>
        <color theme="1"/>
        <rFont val="Aptos Narrow"/>
        <family val="2"/>
        <scheme val="minor"/>
      </rPr>
      <t xml:space="preserve"> The amounts shown in this column for AEP reflect the aggregate grant date fair value calculated in accordance with FASB ASC Topic 718.  The amount shown for KPCo employees reflect AEP's closing stock price multiplied by the number of shares granted on the grant date.  </t>
    </r>
  </si>
  <si>
    <r>
      <rPr>
        <vertAlign val="superscript"/>
        <sz val="11"/>
        <color theme="1"/>
        <rFont val="Aptos Narrow"/>
        <family val="2"/>
        <scheme val="minor"/>
      </rPr>
      <t>3</t>
    </r>
    <r>
      <rPr>
        <sz val="11"/>
        <color theme="1"/>
        <rFont val="Aptos Narrow"/>
        <family val="2"/>
        <scheme val="minor"/>
      </rPr>
      <t xml:space="preserve"> This is the target award percentage and actual award value for the year shown, but paid in the subsequent year.</t>
    </r>
  </si>
  <si>
    <r>
      <rPr>
        <vertAlign val="superscript"/>
        <sz val="11"/>
        <color theme="1"/>
        <rFont val="Aptos Narrow"/>
        <family val="2"/>
        <scheme val="minor"/>
      </rPr>
      <t>4</t>
    </r>
    <r>
      <rPr>
        <sz val="11"/>
        <color theme="1"/>
        <rFont val="Aptos Narrow"/>
        <family val="2"/>
        <scheme val="minor"/>
      </rPr>
      <t xml:space="preserve"> Includes, if applicable, matching contributions to the 401k savings and supplemental savings plans, relocation, perquisites (executive financial counseling and tax prep services), accrued vacation payouts to former employees, severance or separation payments, directors life insurance, club dues, and miscellaneous other compensation. The amounts for Kentucky Power executives are estimated based on the maximum amount of matching contributions.</t>
    </r>
  </si>
  <si>
    <r>
      <rPr>
        <vertAlign val="superscript"/>
        <sz val="11"/>
        <color theme="1"/>
        <rFont val="Aptos Narrow"/>
        <family val="2"/>
        <scheme val="minor"/>
      </rPr>
      <t>5</t>
    </r>
    <r>
      <rPr>
        <sz val="11"/>
        <color theme="1"/>
        <rFont val="Aptos Narrow"/>
        <family val="2"/>
        <scheme val="minor"/>
      </rPr>
      <t xml:space="preserve"> Performance based compensation includes the entirety of annual incentive compensation and the performance share portion of stock awards.  RSUs are not considered performance based, despite being denominated in AEP stock, because their payment is contingent only upon continued employment through the vesting dates.</t>
    </r>
  </si>
  <si>
    <r>
      <rPr>
        <vertAlign val="superscript"/>
        <sz val="11"/>
        <color theme="1"/>
        <rFont val="Aptos Narrow"/>
        <family val="2"/>
        <scheme val="minor"/>
      </rPr>
      <t>6</t>
    </r>
    <r>
      <rPr>
        <sz val="11"/>
        <color theme="1"/>
        <rFont val="Aptos Narrow"/>
        <family val="2"/>
        <scheme val="minor"/>
      </rPr>
      <t xml:space="preserve"> Kentucky Power Company is not required to file a proxy statement and, therefore, does not have named executives.  All Kentucky Power Company officers, who are not AEPSC employees plus the VP - Generating Assets, are included instead. </t>
    </r>
  </si>
  <si>
    <r>
      <rPr>
        <vertAlign val="superscript"/>
        <sz val="11"/>
        <color theme="1"/>
        <rFont val="Aptos Narrow"/>
        <family val="2"/>
        <scheme val="minor"/>
      </rPr>
      <t>7</t>
    </r>
    <r>
      <rPr>
        <sz val="11"/>
        <color theme="1"/>
        <rFont val="Aptos Narrow"/>
        <family val="2"/>
        <scheme val="minor"/>
      </rPr>
      <t xml:space="preserve"> Ms. Osborne held the VP - Generation Assets position for approx. 10/12th of the year, Mr. Osborne held it for approximately 2/12th of the year and the cost associated with these executives would have been allocated to Kentucky Power according to these percentages.  </t>
    </r>
  </si>
  <si>
    <t>Incentive Compensation Performance Measures &amp; Weights</t>
  </si>
  <si>
    <t>Focus Area</t>
  </si>
  <si>
    <t xml:space="preserve">
Metrics</t>
  </si>
  <si>
    <t xml:space="preserve">2020 Short-Term Incentive Plans </t>
  </si>
  <si>
    <t xml:space="preserve">Distribution </t>
  </si>
  <si>
    <t>Performance Management</t>
  </si>
  <si>
    <t xml:space="preserve">Regulated Generation </t>
  </si>
  <si>
    <t xml:space="preserve">Transmission </t>
  </si>
  <si>
    <r>
      <t xml:space="preserve">AEPSC Staff </t>
    </r>
    <r>
      <rPr>
        <b/>
        <vertAlign val="superscript"/>
        <sz val="11"/>
        <color theme="1"/>
        <rFont val="Aptos Narrow"/>
        <family val="2"/>
        <scheme val="minor"/>
      </rPr>
      <t>1</t>
    </r>
  </si>
  <si>
    <t>Company-Wide Funding Measures*</t>
  </si>
  <si>
    <t>Company Earnings</t>
  </si>
  <si>
    <t>AEP Operating Earnings per Share</t>
  </si>
  <si>
    <t>B.U. or OpCo Net Income / Earnings</t>
  </si>
  <si>
    <t>Transmission Business Expansion -AEPTHC Earnings</t>
  </si>
  <si>
    <t>Utility Investment Cost Containment</t>
  </si>
  <si>
    <t>Capital Project Schedule Adherence</t>
  </si>
  <si>
    <t>Expense Containment</t>
  </si>
  <si>
    <t>Innovation Target</t>
  </si>
  <si>
    <r>
      <t>EFOR</t>
    </r>
    <r>
      <rPr>
        <vertAlign val="subscript"/>
        <sz val="11"/>
        <rFont val="Aptos Narrow"/>
        <family val="2"/>
        <scheme val="minor"/>
      </rPr>
      <t>v</t>
    </r>
  </si>
  <si>
    <r>
      <t>EFOR</t>
    </r>
    <r>
      <rPr>
        <vertAlign val="subscript"/>
        <sz val="11"/>
        <rFont val="Aptos Narrow"/>
        <family val="2"/>
        <scheme val="minor"/>
      </rPr>
      <t>d</t>
    </r>
  </si>
  <si>
    <t>O&amp;M Improvement</t>
  </si>
  <si>
    <t>Customer Service</t>
  </si>
  <si>
    <t>Quality of Service: SAIDI</t>
  </si>
  <si>
    <t>Quality of Service: Proactive SAIDI Measures</t>
  </si>
  <si>
    <t>Quality of Service: JD Power Key Factor Index, Power, Quality &amp; Reliability</t>
  </si>
  <si>
    <t>Quality of Service: J.D. Power Key Factor Index, Communications</t>
  </si>
  <si>
    <t>CMI Improvement (outage restoration)</t>
  </si>
  <si>
    <r>
      <t>Reliability Work Plans</t>
    </r>
    <r>
      <rPr>
        <vertAlign val="superscript"/>
        <sz val="11"/>
        <color theme="1"/>
        <rFont val="Aptos Narrow"/>
        <family val="2"/>
        <scheme val="minor"/>
      </rPr>
      <t>2</t>
    </r>
  </si>
  <si>
    <t>Customer Focus Initiatives: Service Quality &amp; Customer Satisfaction</t>
  </si>
  <si>
    <t>Safety</t>
  </si>
  <si>
    <t>DART Rate - Employee DART Rate Improvement</t>
  </si>
  <si>
    <t>DART Rate - Contractor DART Rate Improvement (non-forestry)</t>
  </si>
  <si>
    <t xml:space="preserve">DART Rate - Employee &amp; Contractor </t>
  </si>
  <si>
    <t>Proactive Safety Performance</t>
  </si>
  <si>
    <t>Safety Modifier (to DART score only)</t>
  </si>
  <si>
    <t xml:space="preserve">Zero Harm Modifier: zero employee fatalities </t>
  </si>
  <si>
    <t>Zero Harm Modifier: zero contractor fatalities (non-forestry)</t>
  </si>
  <si>
    <t>Other</t>
  </si>
  <si>
    <r>
      <t>Strategic Operational Excellence Workplan</t>
    </r>
    <r>
      <rPr>
        <vertAlign val="superscript"/>
        <sz val="11"/>
        <color theme="1"/>
        <rFont val="Aptos Narrow"/>
        <family val="2"/>
        <scheme val="minor"/>
      </rPr>
      <t>3</t>
    </r>
  </si>
  <si>
    <t>Employee Culture Survey</t>
  </si>
  <si>
    <t>Accountability Index (culture survey)</t>
  </si>
  <si>
    <t>Diversity</t>
  </si>
  <si>
    <t>Supplier Diversity</t>
  </si>
  <si>
    <t>Future of Work - Charge</t>
  </si>
  <si>
    <t>Infrastructure Investment - Quarterly  Plant in Service</t>
  </si>
  <si>
    <t>Renewables/Energy Solutions Portfolio Growth</t>
  </si>
  <si>
    <t>Regulated Renewables</t>
  </si>
  <si>
    <t>Customer Targeted Regulated Renewables</t>
  </si>
  <si>
    <t>NERC Compliance (30 critical reliability standard requirements)</t>
  </si>
  <si>
    <t>Environmental Stewardship</t>
  </si>
  <si>
    <t>Aggregate Transmission ICP Score</t>
  </si>
  <si>
    <t>Aggregate Utilities ICP Score</t>
  </si>
  <si>
    <t>On-Time Audit Remediation</t>
  </si>
  <si>
    <t>Vendor Contract Audits and Compliance Reviews</t>
  </si>
  <si>
    <t>Audit Mitigation Oversight - Reimbursable Projects</t>
  </si>
  <si>
    <t>Technology Projects</t>
  </si>
  <si>
    <t>Fuel Cost Recovery</t>
  </si>
  <si>
    <t>Fleet Transition</t>
  </si>
  <si>
    <t>Maximo Strategy</t>
  </si>
  <si>
    <t>Environmental Event Recordable Reduction</t>
  </si>
  <si>
    <t>Equipment Failure</t>
  </si>
  <si>
    <t>Mis operations reduction plan</t>
  </si>
  <si>
    <t>C100 Line Mechanic Recruitment Model</t>
  </si>
  <si>
    <t>Total Weight</t>
  </si>
  <si>
    <t>Not Applicable</t>
  </si>
  <si>
    <t>Modifier</t>
  </si>
  <si>
    <t>Average Operating Performance Score (AOPS)</t>
  </si>
  <si>
    <t>The overall score for these groups is normalized by dividing it by the average overall score.</t>
  </si>
  <si>
    <t>Company-Wide Funding Score</t>
  </si>
  <si>
    <t>The normalized score for these groups is multiplied by the funding score so that the sum of the overall award pool for all groups equals the actual overall funding.</t>
  </si>
  <si>
    <r>
      <rPr>
        <vertAlign val="superscript"/>
        <sz val="11"/>
        <color theme="1"/>
        <rFont val="Aptos Narrow"/>
        <family val="2"/>
        <scheme val="minor"/>
      </rPr>
      <t>1</t>
    </r>
    <r>
      <rPr>
        <sz val="11"/>
        <color theme="1"/>
        <rFont val="Aptos Narrow"/>
        <family val="2"/>
        <scheme val="minor"/>
      </rPr>
      <t xml:space="preserve"> AEPSC staff receive the Average Operating Performance Score (AOPS), which is the target weighted average score for all operating group plans.  The target weighted average weight has been calculated and provided for company earnings measures, other than the funding measures. </t>
    </r>
  </si>
  <si>
    <r>
      <rPr>
        <vertAlign val="superscript"/>
        <sz val="11"/>
        <rFont val="Aptos Narrow"/>
        <family val="2"/>
      </rPr>
      <t>2</t>
    </r>
    <r>
      <rPr>
        <sz val="11"/>
        <rFont val="Aptos Narrow"/>
        <family val="2"/>
      </rPr>
      <t xml:space="preserve"> Kentucky Reliability Initiatives</t>
    </r>
  </si>
  <si>
    <t>Metric Name</t>
  </si>
  <si>
    <t>Brief Description</t>
  </si>
  <si>
    <t>Reliability Projects</t>
  </si>
  <si>
    <t>Complete 9 projects</t>
  </si>
  <si>
    <t>Remove Trees from outside ROW</t>
  </si>
  <si>
    <t>Remove 16,000 trees</t>
  </si>
  <si>
    <t>Pole Replacement Program</t>
  </si>
  <si>
    <t>Replace 400 poles</t>
  </si>
  <si>
    <t>Worst Performing Circuits</t>
  </si>
  <si>
    <t>Complete detailed "find and fix" inspections on 3 circuits (One per District)</t>
  </si>
  <si>
    <r>
      <rPr>
        <vertAlign val="superscript"/>
        <sz val="11"/>
        <rFont val="Aptos Narrow"/>
        <family val="2"/>
      </rPr>
      <t>3</t>
    </r>
    <r>
      <rPr>
        <sz val="11"/>
        <rFont val="Aptos Narrow"/>
        <family val="2"/>
      </rPr>
      <t xml:space="preserve"> Kentucky Strategic Initiatives</t>
    </r>
  </si>
  <si>
    <t>SMART Innovation</t>
  </si>
  <si>
    <t>Grid Modernization - Complete Hazard DA (9) Circuit Reconfiguration</t>
  </si>
  <si>
    <t>Assessment &amp; Studies</t>
  </si>
  <si>
    <t>Review and develop a plan for a DIR Rider</t>
  </si>
  <si>
    <t>Present Solar Project in 2020 for Kentucky Commission</t>
  </si>
  <si>
    <t>Review and develop a plan for potential AMI Pilot</t>
  </si>
  <si>
    <t>2020 Long-Term Incentive (LTI) Measures</t>
  </si>
  <si>
    <t>2020-22 Performance Shares (75% of the Grant Date Value of LTI)</t>
  </si>
  <si>
    <t>Weight</t>
  </si>
  <si>
    <t>Relative Total Shareholder Return (TSR)</t>
  </si>
  <si>
    <t>Operating Earnings Per Share</t>
  </si>
  <si>
    <t>Non-emitting Generating Capacity</t>
  </si>
  <si>
    <t>Non-emitting generation capacity includes nuclear, hydro, wind, solar, demand-side management (energy efficiency, demand response) and storage.</t>
  </si>
  <si>
    <t>Measured on Dec 31, 2022 as a percent of total AEP owned and PPA generation capacity.</t>
  </si>
  <si>
    <t>Current non-emitting generation capacity is 26.5% of total capacity, including APCO WV,I&amp;M and competitive hydro held for sale (43 MW, 29 MW and 48 MW, respectively).</t>
  </si>
  <si>
    <t>Restricted Stock Units (RSUs) (25% of the Grant Date Value of LTI)</t>
  </si>
  <si>
    <t>No performance measures</t>
  </si>
  <si>
    <t>Vesting is based on continuous AEP employment through vesting dates that generally are on or shortly follow the first, second and third anniversaries of the grant date.</t>
  </si>
  <si>
    <t>2021 Compensation</t>
  </si>
  <si>
    <t>Elected (Position Shown)</t>
  </si>
  <si>
    <t>Resigned (Position Shown)</t>
  </si>
  <si>
    <t>Chair of the Board and Chief Executive Officer</t>
  </si>
  <si>
    <t>Sloat, Julie A.</t>
  </si>
  <si>
    <t>Executive Vice President and Chief Operating Officer</t>
  </si>
  <si>
    <t>Executive Vice President, General Counsel and Secretary</t>
  </si>
  <si>
    <t>Zebula,Charles E</t>
  </si>
  <si>
    <t>Executive Vice President - Portfolio Optimization</t>
  </si>
  <si>
    <t>Former Executive Vice President - Strategy</t>
  </si>
  <si>
    <t>McCullough, Mark C</t>
  </si>
  <si>
    <t>Former Executive Vice President - Energy Delivery</t>
  </si>
  <si>
    <t>2021 Business Unit ICP Measures &amp; Weights</t>
  </si>
  <si>
    <t>Metrics</t>
  </si>
  <si>
    <t>Company-Wide Funding</t>
  </si>
  <si>
    <t>Business Unit Plans</t>
  </si>
  <si>
    <t xml:space="preserve">OpCos- Distribution </t>
  </si>
  <si>
    <t>Regulated Generation</t>
  </si>
  <si>
    <t>Nuclear</t>
  </si>
  <si>
    <r>
      <t>Energy Deliver</t>
    </r>
    <r>
      <rPr>
        <b/>
        <u/>
        <sz val="11"/>
        <color rgb="FF0070C0"/>
        <rFont val="Aptos Narrow"/>
        <family val="2"/>
        <scheme val="minor"/>
      </rPr>
      <t xml:space="preserve"> </t>
    </r>
    <r>
      <rPr>
        <i/>
        <sz val="11"/>
        <color rgb="FF0070C0"/>
        <rFont val="Aptos Narrow"/>
        <family val="2"/>
        <scheme val="minor"/>
      </rPr>
      <t>Formerly the Transmission Plan</t>
    </r>
  </si>
  <si>
    <t>Energy Supply Non-Generation</t>
  </si>
  <si>
    <t>Employee Safety</t>
  </si>
  <si>
    <t>DART Rate (Employee &amp; Non-forestry Contractors combined)</t>
  </si>
  <si>
    <r>
      <t xml:space="preserve">Zero Harm Modifier: zero employee fatalities - </t>
    </r>
    <r>
      <rPr>
        <b/>
        <i/>
        <sz val="11"/>
        <color rgb="FFFF0000"/>
        <rFont val="Aptos Narrow"/>
        <family val="2"/>
        <scheme val="minor"/>
      </rPr>
      <t>+20bps/-50bps</t>
    </r>
  </si>
  <si>
    <t>X</t>
  </si>
  <si>
    <t>x</t>
  </si>
  <si>
    <r>
      <t>Zero Harm Modifier: zero non-forestry contractor fatalities -</t>
    </r>
    <r>
      <rPr>
        <b/>
        <i/>
        <sz val="11"/>
        <color rgb="FFFF0000"/>
        <rFont val="Aptos Narrow"/>
        <family val="2"/>
        <scheme val="minor"/>
      </rPr>
      <t xml:space="preserve"> +20bps/-50bps</t>
    </r>
  </si>
  <si>
    <t>Proactive Safety Programs</t>
  </si>
  <si>
    <t>OSHA Recordables: Employees</t>
  </si>
  <si>
    <t>OSHA Recordables: Contractor</t>
  </si>
  <si>
    <t>Total Employee Safety</t>
  </si>
  <si>
    <t>Environmental &amp; Regulatory Compliance</t>
  </si>
  <si>
    <t>NERC Compliance (Effectiveness of Internal Controls established in 2020)</t>
  </si>
  <si>
    <t>NERC Compliance (% of Internal Controls to be Validated and Effective Rate)</t>
  </si>
  <si>
    <t>NRC Regulatory Response</t>
  </si>
  <si>
    <t>Site Clock Reset</t>
  </si>
  <si>
    <t>Emergency Planning Drill Exercise Performance</t>
  </si>
  <si>
    <t>Fuel Failures</t>
  </si>
  <si>
    <t>Level 1-4 Status Control Errors</t>
  </si>
  <si>
    <t>Total Environ. &amp; Reg. Compliance</t>
  </si>
  <si>
    <t>Financial</t>
  </si>
  <si>
    <t>Net Income / Earnings (B.U. or OpCo)</t>
  </si>
  <si>
    <t>ROE</t>
  </si>
  <si>
    <t>Innovation / Achieving Excellence Target</t>
  </si>
  <si>
    <t>Energy Supply EBITDA</t>
  </si>
  <si>
    <t>Total Financial</t>
  </si>
  <si>
    <t>Efficiency &amp; Cost Reduction</t>
  </si>
  <si>
    <t>O&amp;M Management</t>
  </si>
  <si>
    <t>Capital Cost Improvement</t>
  </si>
  <si>
    <t>Total Efficiency &amp; Cost Reduction</t>
  </si>
  <si>
    <t>Customer Experience and Quality of Service</t>
  </si>
  <si>
    <r>
      <t>SAIDI Reliability Work Plan</t>
    </r>
    <r>
      <rPr>
        <vertAlign val="superscript"/>
        <sz val="11"/>
        <color theme="1"/>
        <rFont val="Aptos Narrow"/>
        <family val="2"/>
        <scheme val="minor"/>
      </rPr>
      <t>2</t>
    </r>
  </si>
  <si>
    <t>Quality of Service: J.D. Power Key Index Factor: Power, Quality &amp; Reliability (PQR)</t>
  </si>
  <si>
    <t>Quality of Service: J.D. Power Key Index Factor: Communications</t>
  </si>
  <si>
    <t>Quality of Service: MSI Cogent and CRR Surveys</t>
  </si>
  <si>
    <t>AEP TX only - not included in JD Power</t>
  </si>
  <si>
    <t>Total Customer Experience &amp; Quality of Service</t>
  </si>
  <si>
    <t>Workforce of the Future and Culture</t>
  </si>
  <si>
    <t>Employee Engagement Survey</t>
  </si>
  <si>
    <t>Culture - Accountability Index Improvement</t>
  </si>
  <si>
    <t xml:space="preserve">IDP Implementation </t>
  </si>
  <si>
    <t>R-Factor Training</t>
  </si>
  <si>
    <t>Total Workforce of the Future and Culture</t>
  </si>
  <si>
    <t>Infrastructure Investment</t>
  </si>
  <si>
    <t>Infrastructure Investment - Quarterly Plant in Service (Transco/OPCo)</t>
  </si>
  <si>
    <t>Diversification of Revenues</t>
  </si>
  <si>
    <t>File for ownership of Regulated Renewables</t>
  </si>
  <si>
    <t>Develop Critical Mass of North Central Project Portfolio</t>
  </si>
  <si>
    <t>Acquisitions and OnSite Partners Portfolio Growth</t>
  </si>
  <si>
    <t>AEP Renewables Asset Operations and Development</t>
  </si>
  <si>
    <t>Total Infrastructure Investment</t>
  </si>
  <si>
    <t>Operational Excellence</t>
  </si>
  <si>
    <r>
      <t>UPLT Playbook Execution</t>
    </r>
    <r>
      <rPr>
        <vertAlign val="superscript"/>
        <sz val="11"/>
        <color theme="1"/>
        <rFont val="Aptos Narrow"/>
        <family val="2"/>
        <scheme val="minor"/>
      </rPr>
      <t>3</t>
    </r>
  </si>
  <si>
    <t>EFORv</t>
  </si>
  <si>
    <t>EFORd</t>
  </si>
  <si>
    <t>12 Month Equipment Performance Index</t>
  </si>
  <si>
    <t>U2 Refueling Outage Index (Nuclear Safety, Quality, Scope Completion &amp; Duration)</t>
  </si>
  <si>
    <t>Operating Experience Program Effectiveness</t>
  </si>
  <si>
    <t>Total Operational Excellence</t>
  </si>
  <si>
    <t>Strategic</t>
  </si>
  <si>
    <r>
      <t>Strategic Initiatives / Operational Excellence</t>
    </r>
    <r>
      <rPr>
        <vertAlign val="superscript"/>
        <sz val="11"/>
        <color theme="1"/>
        <rFont val="Aptos Narrow"/>
        <family val="2"/>
        <scheme val="minor"/>
      </rPr>
      <t>4</t>
    </r>
  </si>
  <si>
    <t>Leadership Training on Manager Responsibility</t>
  </si>
  <si>
    <t>Casual Evaluations Identify Organizational &amp; Behavioral failure modes</t>
  </si>
  <si>
    <t>Self-Assessments and Benchmark Products</t>
  </si>
  <si>
    <t>Total Strategic Initiatives</t>
  </si>
  <si>
    <t>Total Other</t>
  </si>
  <si>
    <r>
      <rPr>
        <vertAlign val="superscript"/>
        <sz val="11"/>
        <color theme="1"/>
        <rFont val="Aptos Narrow"/>
        <family val="2"/>
        <scheme val="minor"/>
      </rPr>
      <t>2</t>
    </r>
    <r>
      <rPr>
        <sz val="11"/>
        <color theme="1"/>
        <rFont val="Aptos Narrow"/>
        <family val="2"/>
        <scheme val="minor"/>
      </rPr>
      <t xml:space="preserve"> Kentucky Power Reliability work plans included:</t>
    </r>
  </si>
  <si>
    <t>Success of 2021 Capital Widening</t>
  </si>
  <si>
    <t>10% reduction of Tree Out CMI on 6 circuits targeted in 2021 (Cause Code: Tree Out of ROW)</t>
  </si>
  <si>
    <t>2021 Tree Removal from Outside of ROW</t>
  </si>
  <si>
    <t xml:space="preserve">Remove 16,000 trees (Cause Code:  Tree Out of ROW). </t>
  </si>
  <si>
    <t xml:space="preserve">5 Year Cycle Miles </t>
  </si>
  <si>
    <t>Perform forestry maintenance on 1,600 miles  (Cause Code:  Tree in ROW)</t>
  </si>
  <si>
    <t xml:space="preserve">Proactively replace cutouts </t>
  </si>
  <si>
    <t xml:space="preserve"> Replace 1,200 cutouts (Cause Code:  Defective Equipment).</t>
  </si>
  <si>
    <t xml:space="preserve">Proactively replace poles </t>
  </si>
  <si>
    <t xml:space="preserve">Replace 210 poles (Liability from Circuit Inspection). </t>
  </si>
  <si>
    <t xml:space="preserve">Reliability Projects </t>
  </si>
  <si>
    <t>Complete 5 projects (2 projects in Hazard and Pikeville and 1 in Ashland.)</t>
  </si>
  <si>
    <r>
      <rPr>
        <vertAlign val="superscript"/>
        <sz val="11"/>
        <color theme="1"/>
        <rFont val="Aptos Narrow"/>
        <family val="2"/>
        <scheme val="minor"/>
      </rPr>
      <t>3</t>
    </r>
    <r>
      <rPr>
        <sz val="11"/>
        <color theme="1"/>
        <rFont val="Aptos Narrow"/>
        <family val="2"/>
        <scheme val="minor"/>
      </rPr>
      <t xml:space="preserve"> UPLT (Utilities Performance Leadership Team) Playbook Execution included the following initiatives:</t>
    </r>
  </si>
  <si>
    <t xml:space="preserve">• Safety &amp; Culture </t>
  </si>
  <si>
    <t xml:space="preserve">• Future of Forestry – Vegetation Management and Work Standardization </t>
  </si>
  <si>
    <t xml:space="preserve">• Distribution Strategic Investment Roadmap </t>
  </si>
  <si>
    <t xml:space="preserve">• Distribution Dispatch Center Standardization </t>
  </si>
  <si>
    <t xml:space="preserve">• Storm Response and Emergency Response Planning (ERP) </t>
  </si>
  <si>
    <t xml:space="preserve">• Internal Audit </t>
  </si>
  <si>
    <r>
      <rPr>
        <vertAlign val="superscript"/>
        <sz val="11"/>
        <color theme="1"/>
        <rFont val="Aptos Narrow"/>
        <family val="2"/>
        <scheme val="minor"/>
      </rPr>
      <t>4</t>
    </r>
    <r>
      <rPr>
        <sz val="11"/>
        <color theme="1"/>
        <rFont val="Aptos Narrow"/>
        <family val="2"/>
        <scheme val="minor"/>
      </rPr>
      <t xml:space="preserve"> Kentucky Power Strategic Initiatives included:</t>
    </r>
  </si>
  <si>
    <t>- Prepare and file a more robust CPCN for AMI to include 3rd-party services (primarily water companies)</t>
  </si>
  <si>
    <t>- Develop a plan to implement a Smart LED Street Lighting program for implementation in 2022.</t>
  </si>
  <si>
    <t>- Research and develop a plan to determine Broadband opportunities for KPCo.</t>
  </si>
  <si>
    <t xml:space="preserve">- Complete due diligence on available land for the 20 MW solar project. </t>
  </si>
  <si>
    <t xml:space="preserve">- Complete DA Circuit Reconfiguration on 4 circuits. </t>
  </si>
  <si>
    <t>- T&amp;D to partner and develop a 10-year plan for breaker and LTC (Transformer) replacements</t>
  </si>
  <si>
    <r>
      <rPr>
        <vertAlign val="superscript"/>
        <sz val="11"/>
        <color theme="1"/>
        <rFont val="Aptos Narrow"/>
        <family val="2"/>
        <scheme val="minor"/>
      </rPr>
      <t>5</t>
    </r>
    <r>
      <rPr>
        <sz val="11"/>
        <color theme="1"/>
        <rFont val="Aptos Narrow"/>
        <family val="2"/>
        <scheme val="minor"/>
      </rPr>
      <t>Generation Strategic Initiatives Included:</t>
    </r>
  </si>
  <si>
    <t>O&amp;M Cost Adherence</t>
  </si>
  <si>
    <t>Project Schedule Adherence</t>
  </si>
  <si>
    <t>Completion of Facility Winterization Plans</t>
  </si>
  <si>
    <t>Coal Pile Burndown</t>
  </si>
  <si>
    <t>North Central Energy Farms</t>
  </si>
  <si>
    <t xml:space="preserve"> </t>
  </si>
  <si>
    <t>2021 Long-Term Incentive (LTI) Measures</t>
  </si>
  <si>
    <t>2021-23 Performance Shares (75% of the Grant Date Value of LTI)</t>
  </si>
  <si>
    <t>Carbon Free Capacity Mix</t>
  </si>
  <si>
    <t>Carbon free capacity mix includes nuclear, hydro, wind, solar, demand-side management (energy efficiency, demand response) and storage</t>
  </si>
  <si>
    <t>Measured on Dec 31, 2023 as a percent of total AEP owned and PPA generation capacity</t>
  </si>
  <si>
    <t>Assumes continue lease and operation of Rockport 2 through 2023</t>
  </si>
  <si>
    <t>2022 Compensation</t>
  </si>
  <si>
    <t xml:space="preserve">Kelly, Ann P </t>
  </si>
  <si>
    <t>Chodak III,Paul</t>
  </si>
  <si>
    <t>Executive Vice President - Generation</t>
  </si>
  <si>
    <t>Former Exec. Vice President and Chief Operations Officer</t>
  </si>
  <si>
    <t>2022 Business Unit ICP Measures &amp; Weights</t>
  </si>
  <si>
    <r>
      <t>Energy Delivery</t>
    </r>
    <r>
      <rPr>
        <b/>
        <u/>
        <sz val="11"/>
        <color rgb="FF0070C0"/>
        <rFont val="Aptos Narrow"/>
        <family val="2"/>
        <scheme val="minor"/>
      </rPr>
      <t xml:space="preserve"> </t>
    </r>
    <r>
      <rPr>
        <i/>
        <sz val="11"/>
        <color rgb="FF0070C0"/>
        <rFont val="Aptos Narrow"/>
        <family val="2"/>
        <scheme val="minor"/>
      </rPr>
      <t>Included Telecom for 2022</t>
    </r>
  </si>
  <si>
    <t>Energy Supply</t>
  </si>
  <si>
    <r>
      <t xml:space="preserve">AEPSC Staff </t>
    </r>
    <r>
      <rPr>
        <b/>
        <u/>
        <vertAlign val="superscript"/>
        <sz val="11"/>
        <color theme="1"/>
        <rFont val="Aptos Narrow"/>
        <family val="2"/>
        <scheme val="minor"/>
      </rPr>
      <t>1</t>
    </r>
  </si>
  <si>
    <t>DART Rate (Employee &amp; Contractors includes forestry combined)</t>
  </si>
  <si>
    <r>
      <t>Zero Harm Modifier: zero non-forestry contractor fatalities -</t>
    </r>
    <r>
      <rPr>
        <b/>
        <i/>
        <sz val="11"/>
        <color rgb="FFFF0000"/>
        <rFont val="Aptos Narrow"/>
        <family val="2"/>
        <scheme val="minor"/>
      </rPr>
      <t xml:space="preserve"> +15bps/-40bps</t>
    </r>
  </si>
  <si>
    <r>
      <t>Zero Harm Modifier: zero forestry contractor fatalities -</t>
    </r>
    <r>
      <rPr>
        <b/>
        <i/>
        <sz val="11"/>
        <color rgb="FFFF0000"/>
        <rFont val="Aptos Narrow"/>
        <family val="2"/>
        <scheme val="minor"/>
      </rPr>
      <t xml:space="preserve"> +5bps/-10bps</t>
    </r>
  </si>
  <si>
    <t>Event Review and Sharing</t>
  </si>
  <si>
    <t>High Energy Serious Injury or Fatality Event (H-SIF)</t>
  </si>
  <si>
    <t>Contractor Safety Mgmt - Face to Face Mtgs</t>
  </si>
  <si>
    <t>CORE Visits</t>
  </si>
  <si>
    <t>Targeted CORE Visit Assessment</t>
  </si>
  <si>
    <t>Good Catch Measurement</t>
  </si>
  <si>
    <t xml:space="preserve">NERC Compliance </t>
  </si>
  <si>
    <t>AC Power Reliability Index</t>
  </si>
  <si>
    <t>Capital  Investment Target</t>
  </si>
  <si>
    <r>
      <t xml:space="preserve">SAIDI Reliability Work Plan </t>
    </r>
    <r>
      <rPr>
        <vertAlign val="superscript"/>
        <sz val="11"/>
        <color theme="1"/>
        <rFont val="Aptos Narrow"/>
        <family val="2"/>
        <scheme val="minor"/>
      </rPr>
      <t>2</t>
    </r>
  </si>
  <si>
    <t>Customer Satisfaction</t>
  </si>
  <si>
    <t>Workforce  and Culture</t>
  </si>
  <si>
    <t>Culture - Accountability Index</t>
  </si>
  <si>
    <t>Self-Assessments Products</t>
  </si>
  <si>
    <t>Corrective Action Quality</t>
  </si>
  <si>
    <t>Regulated Renewables (file for and obtain approvals)</t>
  </si>
  <si>
    <t xml:space="preserve">Asset Operations </t>
  </si>
  <si>
    <t>Unit 1 Refueling Outage Index (Nuc Safety, Quality, Scope Completion &amp; Duration)</t>
  </si>
  <si>
    <r>
      <t xml:space="preserve">Strategic Goals </t>
    </r>
    <r>
      <rPr>
        <vertAlign val="superscript"/>
        <sz val="11"/>
        <color theme="1"/>
        <rFont val="Aptos Narrow"/>
        <family val="2"/>
        <scheme val="minor"/>
      </rPr>
      <t>3, 4</t>
    </r>
  </si>
  <si>
    <t>Forward Value Created</t>
  </si>
  <si>
    <t>Customer Interconnections</t>
  </si>
  <si>
    <t>Diversification of Revenue Sources</t>
  </si>
  <si>
    <t xml:space="preserve">Future of Forestry </t>
  </si>
  <si>
    <t>N/A</t>
  </si>
  <si>
    <r>
      <rPr>
        <vertAlign val="superscript"/>
        <sz val="11"/>
        <color theme="1"/>
        <rFont val="Aptos Narrow"/>
        <family val="2"/>
        <scheme val="minor"/>
      </rPr>
      <t>2</t>
    </r>
    <r>
      <rPr>
        <sz val="11"/>
        <color theme="1"/>
        <rFont val="Aptos Narrow"/>
        <family val="2"/>
        <scheme val="minor"/>
      </rPr>
      <t>Kentucky's SAIDI Reliability Work Plan included the following:</t>
    </r>
  </si>
  <si>
    <t>1.)    Complete 4 of the 5</t>
  </si>
  <si>
    <t>DA Conversion – YFA Conversion Flatwoods</t>
  </si>
  <si>
    <t>DA Conversion – YFA Buckhorn</t>
  </si>
  <si>
    <t>DA Conversion – YFA Dewey Inez Lovely</t>
  </si>
  <si>
    <t>DA – Mesh Communications Leslie – Wooten/Stinnett</t>
  </si>
  <si>
    <t>DA – Mesh Communications Slemp Leatherwood</t>
  </si>
  <si>
    <t xml:space="preserve">2.) Complete 5 Reliability projects – To be determined by Districts </t>
  </si>
  <si>
    <t>The goal is to complete 5 of these 6 projects.</t>
  </si>
  <si>
    <t>1.      Busseyville Walbridge Circuit - Contrary Creek. New Tie Line</t>
  </si>
  <si>
    <t>2.      South Shore South Shore Circuit - Main St and 4th Street. New Tie Line</t>
  </si>
  <si>
    <t>3.      Beckham Carr Creek Circuit - Relocate 1.5m from Inaccessible Location (Phase 1)</t>
  </si>
  <si>
    <t>4.      Bulan Ary Hiner Circuit - Relocation from Inaccessible Location</t>
  </si>
  <si>
    <t>5.      New Camp South Side Circuit – Relocation from Old Inaccessible Transmission Structure</t>
  </si>
  <si>
    <t>6.      Pikeville Main St Circuit and Pikeville City Circuit – New Tie Line</t>
  </si>
  <si>
    <t>3.) Replace 150 Poles</t>
  </si>
  <si>
    <t>4.) Replace 1200 Cutouts</t>
  </si>
  <si>
    <t>5.) Tree out of ROW 6.5M - Target for removals is 15,000</t>
  </si>
  <si>
    <r>
      <rPr>
        <vertAlign val="superscript"/>
        <sz val="11"/>
        <color theme="1"/>
        <rFont val="Aptos Narrow"/>
        <family val="2"/>
        <scheme val="minor"/>
      </rPr>
      <t>3</t>
    </r>
    <r>
      <rPr>
        <sz val="11"/>
        <color theme="1"/>
        <rFont val="Aptos Narrow"/>
        <family val="2"/>
        <scheme val="minor"/>
      </rPr>
      <t>Kentucky Power Strategic Initiatives</t>
    </r>
  </si>
  <si>
    <t>Identify Grid Mod opportunities: determine a long range plan</t>
  </si>
  <si>
    <t>Complete due diligence on available Renewables RFP and/or PPA options</t>
  </si>
  <si>
    <t>Work in partnership with regional and local economic development organizations to complete 2-3 site readiness initiatives, support recruitment and marketing to prospects.</t>
  </si>
  <si>
    <t>Plan to implement a Smart LED Street Lighting program for Q4 2022.</t>
  </si>
  <si>
    <t>Complete research on Broadband potential within the existing regulatory framework and explore potential partnership opportunities</t>
  </si>
  <si>
    <t>Complete study and research for potential 3rd party AMI utilization for potential AMI approval from PSC</t>
  </si>
  <si>
    <t>File Middle Creek Battery CPCN</t>
  </si>
  <si>
    <r>
      <rPr>
        <vertAlign val="superscript"/>
        <sz val="11"/>
        <color theme="1"/>
        <rFont val="Aptos Narrow"/>
        <family val="2"/>
        <scheme val="minor"/>
      </rPr>
      <t>4</t>
    </r>
    <r>
      <rPr>
        <sz val="11"/>
        <color theme="1"/>
        <rFont val="Aptos Narrow"/>
        <family val="2"/>
        <scheme val="minor"/>
      </rPr>
      <t>Generation Strategic Goals Included:</t>
    </r>
  </si>
  <si>
    <t>Capoital Cost Adherence</t>
  </si>
  <si>
    <t>FutureGen</t>
  </si>
  <si>
    <t>FutureGen - Plant Deep Dive</t>
  </si>
  <si>
    <t>Project Solutions</t>
  </si>
  <si>
    <t>2022 Long-Term Incentive (LTI) Measures</t>
  </si>
  <si>
    <t>2022-24 Performance Shares (75% of the Grant Date Value of LTI)</t>
  </si>
  <si>
    <t>Carbon Free Capacity Mix, excluding 5 specified Capacity Reserve Plants</t>
  </si>
  <si>
    <t>Carbon free capacity includes nuclear, hydro, wind, solar, demand-side management (energy efficiency, demand response) and storage</t>
  </si>
  <si>
    <t>Measured on Dec 31, 2024 as a percent of total AEP owned and PPA generation capacity, excluding 5 specified Capacity Reserve Plants</t>
  </si>
  <si>
    <t>2023 Compensation</t>
  </si>
  <si>
    <t>Chair of the Board, President and Chief Executive Officer</t>
  </si>
  <si>
    <t>Beam, Christian T.</t>
  </si>
  <si>
    <t>Executive Vice President - Energy Services</t>
  </si>
  <si>
    <t>Simmons, Peggy I</t>
  </si>
  <si>
    <t>Executive Vice President - Utilities</t>
  </si>
  <si>
    <t>Former Executive Chair of the Board</t>
  </si>
  <si>
    <t>Former Executive Vice President and Chief Financial Officer</t>
  </si>
  <si>
    <r>
      <rPr>
        <vertAlign val="superscript"/>
        <sz val="11"/>
        <color theme="1"/>
        <rFont val="Aptos Narrow"/>
        <family val="2"/>
        <scheme val="minor"/>
      </rPr>
      <t>6</t>
    </r>
    <r>
      <rPr>
        <sz val="11"/>
        <color theme="1"/>
        <rFont val="Aptos Narrow"/>
        <family val="2"/>
        <scheme val="minor"/>
      </rPr>
      <t xml:space="preserve"> Kentucky Power Company is not required to file a proxy statement and, therefore, does not have named executives.  All Kentucky Power Company officers, who are not AEPSC employees plus the VP - Generating Assets (this position was vacant in 2023), are included instead. </t>
    </r>
  </si>
  <si>
    <t>2023 Business Unit ICP Measures &amp; Weights</t>
  </si>
  <si>
    <t>Energy Delivery</t>
  </si>
  <si>
    <t>DART Rate (Employees)</t>
  </si>
  <si>
    <t>DART Rate (Contractors)</t>
  </si>
  <si>
    <r>
      <t xml:space="preserve">Zero Harm Modifier: zero employee fatalities - </t>
    </r>
    <r>
      <rPr>
        <b/>
        <i/>
        <sz val="11"/>
        <color rgb="FFFF0000"/>
        <rFont val="Aptos Narrow"/>
        <family val="2"/>
        <scheme val="minor"/>
      </rPr>
      <t>+50bps/-50bps</t>
    </r>
  </si>
  <si>
    <r>
      <t>Zero Harm Modifier: zero contractor fatalities -</t>
    </r>
    <r>
      <rPr>
        <b/>
        <i/>
        <sz val="11"/>
        <color rgb="FFFF0000"/>
        <rFont val="Aptos Narrow"/>
        <family val="2"/>
        <scheme val="minor"/>
      </rPr>
      <t xml:space="preserve"> +50bps/-50bps</t>
    </r>
  </si>
  <si>
    <t>Proactive Safety Measure - Targeted CORE Visits</t>
  </si>
  <si>
    <t>Contractor Safety Performance Evaluations</t>
  </si>
  <si>
    <t>Targeted CORE Visit Assesment</t>
  </si>
  <si>
    <t>Environmental Event Reduction</t>
  </si>
  <si>
    <t>Status Control Errors</t>
  </si>
  <si>
    <t>Return on Equity</t>
  </si>
  <si>
    <t>Regulated Operating Earnings</t>
  </si>
  <si>
    <t>Regulated Return on Equity</t>
  </si>
  <si>
    <t>Vertically Integrated Operating Earnings</t>
  </si>
  <si>
    <t>Vertically Integrated Return on Equity</t>
  </si>
  <si>
    <t xml:space="preserve">Operations </t>
  </si>
  <si>
    <t xml:space="preserve">SAIDI Reliability Work Plan </t>
  </si>
  <si>
    <t>Electrification Strategy</t>
  </si>
  <si>
    <t>DEM Program Backlog Reduction</t>
  </si>
  <si>
    <t>Forestry Management Optimization</t>
  </si>
  <si>
    <t xml:space="preserve">FutureGen </t>
  </si>
  <si>
    <t>Future Gen O&amp;M</t>
  </si>
  <si>
    <t>AEP TX only - not included in JD Power (10%)</t>
  </si>
  <si>
    <t>Employee Culture Survey Participation</t>
  </si>
  <si>
    <t>Labor Strategy</t>
  </si>
  <si>
    <t>Benchmarking Products</t>
  </si>
  <si>
    <t>Nuclear Safety Culture Assessment</t>
  </si>
  <si>
    <t>Employee Led Meetings</t>
  </si>
  <si>
    <t>Affordability</t>
  </si>
  <si>
    <t>Plant in Service</t>
  </si>
  <si>
    <t>Economic &amp; Business Development</t>
  </si>
  <si>
    <t xml:space="preserve">Regulated Renewables </t>
  </si>
  <si>
    <t>Federal Grants Awarded</t>
  </si>
  <si>
    <t>Operational Transient Events</t>
  </si>
  <si>
    <t>Plant Reliability Focused Observations</t>
  </si>
  <si>
    <r>
      <t xml:space="preserve">Strategic Initatives </t>
    </r>
    <r>
      <rPr>
        <vertAlign val="superscript"/>
        <sz val="11"/>
        <color theme="1"/>
        <rFont val="Aptos Narrow"/>
        <family val="2"/>
        <scheme val="minor"/>
      </rPr>
      <t>3</t>
    </r>
  </si>
  <si>
    <r>
      <rPr>
        <vertAlign val="superscript"/>
        <sz val="11"/>
        <color theme="1"/>
        <rFont val="Aptos Narrow"/>
        <family val="2"/>
        <scheme val="minor"/>
      </rPr>
      <t>2</t>
    </r>
    <r>
      <rPr>
        <sz val="11"/>
        <color theme="1"/>
        <rFont val="Aptos Narrow"/>
        <family val="2"/>
        <scheme val="minor"/>
      </rPr>
      <t xml:space="preserve">Kentucky SAIDI Reliability Work Plan Initiatives </t>
    </r>
  </si>
  <si>
    <t xml:space="preserve">Topic </t>
  </si>
  <si>
    <t xml:space="preserve">Description </t>
  </si>
  <si>
    <t xml:space="preserve">Target </t>
  </si>
  <si>
    <t xml:space="preserve">Improve SAIDI #1 - SAIFI focus </t>
  </si>
  <si>
    <t xml:space="preserve">Install protection devices on unfused taps </t>
  </si>
  <si>
    <t xml:space="preserve">900 Devices </t>
  </si>
  <si>
    <t xml:space="preserve">Improve SAIDI #2 - CAIDI focus </t>
  </si>
  <si>
    <t>Install additional switches for step restoration</t>
  </si>
  <si>
    <t>375 Devices</t>
  </si>
  <si>
    <t xml:space="preserve">Improve SAIDI #3 - ROW widening </t>
  </si>
  <si>
    <t xml:space="preserve">Remove 18,000 trees from outside the ROW </t>
  </si>
  <si>
    <t xml:space="preserve">18,000 Trees </t>
  </si>
  <si>
    <t>Improve SAIDI #4 - Cutout replacement program</t>
  </si>
  <si>
    <t xml:space="preserve">Program to replace cutouts prior to failure </t>
  </si>
  <si>
    <t xml:space="preserve">1,200 Cutouts </t>
  </si>
  <si>
    <r>
      <rPr>
        <vertAlign val="superscript"/>
        <sz val="11"/>
        <color theme="1"/>
        <rFont val="Aptos Narrow"/>
        <family val="2"/>
        <scheme val="minor"/>
      </rPr>
      <t>3</t>
    </r>
    <r>
      <rPr>
        <sz val="11"/>
        <color theme="1"/>
        <rFont val="Aptos Narrow"/>
        <family val="2"/>
        <scheme val="minor"/>
      </rPr>
      <t>Generation Strategic Goals:</t>
    </r>
  </si>
  <si>
    <t>- FutureGen - 2023 Execution Milestones (all related to deep dives for cost savings on existing generation plants)</t>
  </si>
  <si>
    <t>- Zero Emission Dispatchable Generation Mix</t>
  </si>
  <si>
    <t>- Project Schedule Adherence</t>
  </si>
  <si>
    <t>- Small Module Reactor FEED Study</t>
  </si>
  <si>
    <t>- Zero NERC and FERC Violations</t>
  </si>
  <si>
    <t>2023 Long-Term Incentive (LTI) Measures</t>
  </si>
  <si>
    <t>2023-25 Performance Shares (75% of the Grant Date Value of LTI)</t>
  </si>
  <si>
    <t>Addition of Carbon Free Generation</t>
  </si>
  <si>
    <t>Carbon free capacity additions include regulated renewable (owned and PPA wind, solar &amp; storage) and distributed renewable energy resource (OnSite Partners) (wind, solar &amp; storage including fuel cell) additions</t>
  </si>
  <si>
    <t>2024 Compensation</t>
  </si>
  <si>
    <r>
      <t>Bonus ($)</t>
    </r>
    <r>
      <rPr>
        <b/>
        <vertAlign val="superscript"/>
        <sz val="11"/>
        <color theme="1"/>
        <rFont val="Aptos Narrow"/>
        <family val="2"/>
        <scheme val="minor"/>
      </rPr>
      <t>2</t>
    </r>
  </si>
  <si>
    <r>
      <t>Actual or Est. Stock Awards Granted During Year ($)</t>
    </r>
    <r>
      <rPr>
        <b/>
        <vertAlign val="superscript"/>
        <sz val="11"/>
        <color theme="1"/>
        <rFont val="Aptos Narrow"/>
        <family val="2"/>
        <scheme val="minor"/>
      </rPr>
      <t>3</t>
    </r>
  </si>
  <si>
    <r>
      <t>Target Annual Short-Term Incentive (%)</t>
    </r>
    <r>
      <rPr>
        <b/>
        <vertAlign val="superscript"/>
        <sz val="11"/>
        <color theme="1"/>
        <rFont val="Aptos Narrow"/>
        <family val="2"/>
        <scheme val="minor"/>
      </rPr>
      <t>4</t>
    </r>
  </si>
  <si>
    <r>
      <t>Actual Annual Short-Term Incentive ($)</t>
    </r>
    <r>
      <rPr>
        <b/>
        <vertAlign val="superscript"/>
        <sz val="11"/>
        <color theme="1"/>
        <rFont val="Aptos Narrow"/>
        <family val="2"/>
        <scheme val="minor"/>
      </rPr>
      <t>4</t>
    </r>
  </si>
  <si>
    <r>
      <t>Actual . All Other Compensation($)</t>
    </r>
    <r>
      <rPr>
        <b/>
        <vertAlign val="superscript"/>
        <sz val="11"/>
        <color theme="1"/>
        <rFont val="Aptos Narrow"/>
        <family val="2"/>
        <scheme val="minor"/>
      </rPr>
      <t>5</t>
    </r>
  </si>
  <si>
    <r>
      <t>% of Target Compensation That Is Performance Based</t>
    </r>
    <r>
      <rPr>
        <b/>
        <vertAlign val="superscript"/>
        <sz val="11"/>
        <color theme="1"/>
        <rFont val="Aptos Narrow"/>
        <family val="2"/>
        <scheme val="minor"/>
      </rPr>
      <t>6</t>
    </r>
  </si>
  <si>
    <r>
      <t>American Electric Power Company Named Executive Officers</t>
    </r>
    <r>
      <rPr>
        <b/>
        <u/>
        <vertAlign val="superscript"/>
        <sz val="11"/>
        <color rgb="FFFF0000"/>
        <rFont val="Aptos Narrow"/>
        <family val="2"/>
        <scheme val="minor"/>
      </rPr>
      <t>7</t>
    </r>
  </si>
  <si>
    <t>Calculated</t>
  </si>
  <si>
    <r>
      <t>Kentucky Power Company Officers</t>
    </r>
    <r>
      <rPr>
        <b/>
        <u/>
        <vertAlign val="superscript"/>
        <sz val="11"/>
        <color theme="1"/>
        <rFont val="Aptos Narrow"/>
        <family val="2"/>
        <scheme val="minor"/>
      </rPr>
      <t>8</t>
    </r>
  </si>
  <si>
    <r>
      <rPr>
        <vertAlign val="superscript"/>
        <sz val="11"/>
        <color theme="1"/>
        <rFont val="Aptos Narrow"/>
        <family val="2"/>
        <scheme val="minor"/>
      </rPr>
      <t>2</t>
    </r>
    <r>
      <rPr>
        <sz val="11"/>
        <color theme="1"/>
        <rFont val="Aptos Narrow"/>
        <family val="2"/>
        <scheme val="minor"/>
      </rPr>
      <t xml:space="preserve"> Sign-on bonus.  </t>
    </r>
  </si>
  <si>
    <r>
      <rPr>
        <vertAlign val="superscript"/>
        <sz val="11"/>
        <color theme="1"/>
        <rFont val="Aptos Narrow"/>
        <family val="2"/>
        <scheme val="minor"/>
      </rPr>
      <t>3</t>
    </r>
    <r>
      <rPr>
        <sz val="11"/>
        <color theme="1"/>
        <rFont val="Aptos Narrow"/>
        <family val="2"/>
        <scheme val="minor"/>
      </rPr>
      <t xml:space="preserve"> The amounts shown in this column for AEP reflect the aggregate grant date fair value calculated in accordance with FASB ASC Topic 718.  The amount shown for KPCo employees reflect AEP's closing stock price multiplied by the number of shares granted on the grant date.  </t>
    </r>
  </si>
  <si>
    <r>
      <rPr>
        <vertAlign val="superscript"/>
        <sz val="11"/>
        <color theme="1"/>
        <rFont val="Aptos Narrow"/>
        <family val="2"/>
        <scheme val="minor"/>
      </rPr>
      <t>4</t>
    </r>
    <r>
      <rPr>
        <sz val="11"/>
        <color theme="1"/>
        <rFont val="Aptos Narrow"/>
        <family val="2"/>
        <scheme val="minor"/>
      </rPr>
      <t xml:space="preserve"> This is the target award percentage and calculated award value for the year shown, but paid in the subsequent year.  The actual value has not yet been determined and approved for 2024 as of the date of this analysis.</t>
    </r>
  </si>
  <si>
    <r>
      <rPr>
        <vertAlign val="superscript"/>
        <sz val="11"/>
        <color theme="1"/>
        <rFont val="Aptos Narrow"/>
        <family val="2"/>
        <scheme val="minor"/>
      </rPr>
      <t>5</t>
    </r>
    <r>
      <rPr>
        <sz val="11"/>
        <color theme="1"/>
        <rFont val="Aptos Narrow"/>
        <family val="2"/>
        <scheme val="minor"/>
      </rPr>
      <t xml:space="preserve"> Includes, if applicable, matching contributions to the 401k savings and supplemental savings plans, relocation, perquisites (executive financial counseling and tax prep services), accrued vacation payouts to former employees, severance or separation payments, directors life insurance, club dues, and miscellaneous other compensation. The amounts for Kentucky Power executives are estimated based on the maximum amount of matching contributions.</t>
    </r>
  </si>
  <si>
    <r>
      <rPr>
        <vertAlign val="superscript"/>
        <sz val="11"/>
        <color theme="1"/>
        <rFont val="Aptos Narrow"/>
        <family val="2"/>
        <scheme val="minor"/>
      </rPr>
      <t>6</t>
    </r>
    <r>
      <rPr>
        <sz val="11"/>
        <color theme="1"/>
        <rFont val="Aptos Narrow"/>
        <family val="2"/>
        <scheme val="minor"/>
      </rPr>
      <t xml:space="preserve"> Performance based compensation includes the entirety of annual incentive compensation and the performance share portion of stock awards.  RSUs are not considered performance based, despite being denominated in AEP stock, because their payment is contingent only upon continued employment through the vesting dates.</t>
    </r>
  </si>
  <si>
    <r>
      <rPr>
        <b/>
        <vertAlign val="superscript"/>
        <sz val="11"/>
        <color rgb="FFFF0000"/>
        <rFont val="Aptos Narrow"/>
      </rPr>
      <t>7</t>
    </r>
    <r>
      <rPr>
        <b/>
        <sz val="11"/>
        <color rgb="FFFF0000"/>
        <rFont val="Aptos Narrow"/>
      </rPr>
      <t xml:space="preserve"> AEP's proxy statement is not yet public, therefore this information is confidential and highly sensitive because it is potentially material non-public information for investors.  Those who are in possession of it are potentially subject to insider trading restrictions and AEP's insider trading policy until such time as the proxy is published and the information is publicly available.</t>
    </r>
  </si>
  <si>
    <r>
      <rPr>
        <vertAlign val="superscript"/>
        <sz val="11"/>
        <color theme="1"/>
        <rFont val="Aptos Narrow"/>
        <family val="2"/>
        <scheme val="minor"/>
      </rPr>
      <t>8</t>
    </r>
    <r>
      <rPr>
        <sz val="11"/>
        <color theme="1"/>
        <rFont val="Aptos Narrow"/>
        <family val="2"/>
        <scheme val="minor"/>
      </rPr>
      <t xml:space="preserve"> Kentucky Power Company is not required to file a proxy statement and, therefore, does not have named executives.  All Kentucky Power Company officers, who are not AEPSC employees plus the VP - Generating Assets, are included instead. </t>
    </r>
  </si>
  <si>
    <t>2024 Business Unit ICP Measures &amp; Weights</t>
  </si>
  <si>
    <t>ELT Scorecard</t>
  </si>
  <si>
    <r>
      <rPr>
        <b/>
        <vertAlign val="superscript"/>
        <sz val="11"/>
        <color rgb="FF000000"/>
        <rFont val="Calibri"/>
        <family val="2"/>
      </rPr>
      <t>2</t>
    </r>
    <r>
      <rPr>
        <b/>
        <sz val="11"/>
        <color indexed="8"/>
        <rFont val="Calibri"/>
        <family val="2"/>
      </rPr>
      <t xml:space="preserve"> KPCO SAIDI Reliability Work Plan Initiatives</t>
    </r>
  </si>
  <si>
    <t>Topic</t>
  </si>
  <si>
    <t>Description</t>
  </si>
  <si>
    <t>Target</t>
  </si>
  <si>
    <t>2024 Long-Term Incentive (LTI) Measures</t>
  </si>
  <si>
    <t>2024-26 Performance Shares (75% of the Grant Date Value of LTI)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</si>
</sst>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d/yyyy;@"/>
    <numFmt numFmtId="165" formatCode="_(* #,##0_);_(* \(#,##0\);_(* &quot;-&quot;??_);_(@_)"/>
    <numFmt numFmtId="166" formatCode="0.0%"/>
  </numFmts>
  <fonts count="33"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u/>
      <sz val="11"/>
      <color theme="1"/>
      <name val="Aptos Narrow"/>
      <family val="2"/>
      <scheme val="minor"/>
    </font>
    <font>
      <b/>
      <u/>
      <vertAlign val="superscript"/>
      <sz val="11"/>
      <color theme="1"/>
      <name val="Aptos Narrow"/>
      <family val="2"/>
      <scheme val="minor"/>
    </font>
    <font>
      <vertAlign val="superscript"/>
      <sz val="11"/>
      <color theme="1"/>
      <name val="Aptos Narrow"/>
      <family val="2"/>
      <scheme val="minor"/>
    </font>
    <font>
      <b/>
      <vertAlign val="superscript"/>
      <sz val="11"/>
      <color theme="1"/>
      <name val="Aptos Narrow"/>
      <family val="2"/>
      <scheme val="minor"/>
    </font>
    <font>
      <u/>
      <sz val="11"/>
      <color theme="1"/>
      <name val="Aptos Narrow"/>
      <family val="2"/>
      <scheme val="minor"/>
    </font>
    <font>
      <b/>
      <sz val="14"/>
      <color theme="1"/>
      <name val="Aptos Narrow"/>
      <family val="2"/>
      <scheme val="minor"/>
    </font>
    <font>
      <sz val="11"/>
      <name val="Aptos Narrow"/>
      <family val="2"/>
      <scheme val="minor"/>
    </font>
    <font>
      <vertAlign val="subscript"/>
      <sz val="11"/>
      <name val="Aptos Narrow"/>
      <family val="2"/>
      <scheme val="minor"/>
    </font>
    <font>
      <sz val="11"/>
      <color theme="1"/>
      <name val="Calibri"/>
      <family val="2"/>
    </font>
    <font>
      <sz val="11"/>
      <color theme="1"/>
      <name val="Aptos Narrow"/>
      <family val="2"/>
    </font>
    <font>
      <sz val="11"/>
      <name val="Aptos Narrow"/>
      <family val="2"/>
    </font>
    <font>
      <vertAlign val="superscript"/>
      <sz val="11"/>
      <name val="Aptos Narrow"/>
      <family val="2"/>
    </font>
    <font>
      <sz val="10"/>
      <name val="Arial"/>
      <family val="2"/>
    </font>
    <font>
      <b/>
      <sz val="18"/>
      <color theme="1"/>
      <name val="Aptos Narrow"/>
      <family val="2"/>
      <scheme val="minor"/>
    </font>
    <font>
      <b/>
      <u/>
      <sz val="11"/>
      <name val="Aptos Narrow"/>
      <family val="2"/>
      <scheme val="minor"/>
    </font>
    <font>
      <i/>
      <sz val="11"/>
      <color rgb="FF0070C0"/>
      <name val="Aptos Narrow"/>
      <family val="2"/>
      <scheme val="minor"/>
    </font>
    <font>
      <b/>
      <u/>
      <sz val="11"/>
      <color rgb="FF0070C0"/>
      <name val="Aptos Narrow"/>
      <family val="2"/>
      <scheme val="minor"/>
    </font>
    <font>
      <b/>
      <strike/>
      <sz val="11"/>
      <color rgb="FFFF0000"/>
      <name val="Aptos Narrow"/>
      <family val="2"/>
      <scheme val="minor"/>
    </font>
    <font>
      <b/>
      <i/>
      <sz val="11"/>
      <color rgb="FFFF0000"/>
      <name val="Aptos Narrow"/>
      <family val="2"/>
      <scheme val="minor"/>
    </font>
    <font>
      <b/>
      <sz val="11"/>
      <name val="Aptos Narrow"/>
      <family val="2"/>
      <scheme val="minor"/>
    </font>
    <font>
      <sz val="10"/>
      <color theme="1"/>
      <name val="Times New Roman"/>
      <family val="1"/>
    </font>
    <font>
      <b/>
      <sz val="11"/>
      <color rgb="FFFF0000"/>
      <name val="Aptos Narrow"/>
      <family val="2"/>
      <scheme val="minor"/>
    </font>
    <font>
      <b/>
      <u/>
      <vertAlign val="superscript"/>
      <sz val="11"/>
      <color rgb="FFFF0000"/>
      <name val="Aptos Narrow"/>
      <family val="2"/>
      <scheme val="minor"/>
    </font>
    <font>
      <b/>
      <sz val="11"/>
      <color indexed="8"/>
      <name val="Calibri"/>
      <family val="2"/>
    </font>
    <font>
      <sz val="11"/>
      <color indexed="8"/>
      <name val="Calibri"/>
      <family val="2"/>
    </font>
    <font>
      <sz val="11"/>
      <color indexed="8"/>
      <name val="Calibri"/>
      <family val="1"/>
      <charset val="204"/>
    </font>
    <font>
      <b/>
      <vertAlign val="superscript"/>
      <sz val="11"/>
      <color rgb="FF000000"/>
      <name val="Calibri"/>
      <family val="2"/>
    </font>
    <font>
      <b/>
      <vertAlign val="superscript"/>
      <sz val="11"/>
      <color rgb="FFFF0000"/>
      <name val="Aptos Narrow"/>
    </font>
    <font>
      <b/>
      <sz val="11"/>
      <color rgb="FFFF0000"/>
      <name val="Aptos Narrow"/>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92D050"/>
        <bgColor indexed="64"/>
      </patternFill>
    </fill>
    <fill>
      <patternFill patternType="solid">
        <fgColor rgb="FFC0C0C0"/>
        <bgColor indexed="64"/>
      </patternFill>
    </fill>
    <fill>
      <patternFill patternType="solid">
        <fgColor theme="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37">
    <xf numFmtId="0" fontId="0" fillId="0" borderId="0" xfId="0"/>
    <xf numFmtId="0" fontId="3" fillId="0" borderId="0" xfId="0" applyFont="1"/>
    <xf numFmtId="0" fontId="4" fillId="0" borderId="0" xfId="0" applyFont="1"/>
    <xf numFmtId="0" fontId="3" fillId="0" borderId="1" xfId="0" applyFont="1" applyBorder="1"/>
    <xf numFmtId="164" fontId="0" fillId="0" borderId="0" xfId="0" applyNumberFormat="1"/>
    <xf numFmtId="0" fontId="3" fillId="0" borderId="1" xfId="0" applyFont="1" applyBorder="1" applyAlignment="1">
      <alignment horizontal="center" wrapText="1"/>
    </xf>
    <xf numFmtId="165" fontId="0" fillId="0" borderId="0" xfId="1" applyNumberFormat="1" applyFont="1"/>
    <xf numFmtId="14" fontId="0" fillId="0" borderId="0" xfId="0" applyNumberFormat="1"/>
    <xf numFmtId="0" fontId="0" fillId="0" borderId="0" xfId="0" applyAlignment="1">
      <alignment horizontal="right"/>
    </xf>
    <xf numFmtId="9" fontId="0" fillId="0" borderId="0" xfId="2" applyFont="1"/>
    <xf numFmtId="165" fontId="0" fillId="0" borderId="0" xfId="0" applyNumberFormat="1"/>
    <xf numFmtId="0" fontId="3" fillId="0" borderId="0" xfId="0" applyFont="1" applyAlignment="1">
      <alignment horizontal="center"/>
    </xf>
    <xf numFmtId="9" fontId="0" fillId="0" borderId="0" xfId="0" applyNumberFormat="1"/>
    <xf numFmtId="0" fontId="3" fillId="0" borderId="1" xfId="0" applyFont="1" applyBorder="1" applyAlignment="1">
      <alignment horizontal="center"/>
    </xf>
    <xf numFmtId="0" fontId="3" fillId="0" borderId="3" xfId="0" applyFont="1" applyBorder="1"/>
    <xf numFmtId="0" fontId="3" fillId="0" borderId="0" xfId="0" applyFont="1" applyAlignment="1">
      <alignment horizontal="center" wrapText="1"/>
    </xf>
    <xf numFmtId="166" fontId="0" fillId="0" borderId="0" xfId="2" applyNumberFormat="1" applyFont="1"/>
    <xf numFmtId="0" fontId="0" fillId="0" borderId="0" xfId="0" applyAlignment="1">
      <alignment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14" xfId="0" applyFont="1" applyBorder="1" applyAlignment="1">
      <alignment horizontal="center" wrapText="1"/>
    </xf>
    <xf numFmtId="0" fontId="3" fillId="0" borderId="15" xfId="0" applyFont="1" applyBorder="1" applyAlignment="1">
      <alignment horizontal="center" wrapText="1"/>
    </xf>
    <xf numFmtId="166" fontId="0" fillId="0" borderId="0" xfId="0" applyNumberFormat="1"/>
    <xf numFmtId="166" fontId="0" fillId="0" borderId="8" xfId="0" applyNumberFormat="1" applyBorder="1"/>
    <xf numFmtId="0" fontId="2" fillId="0" borderId="0" xfId="0" applyFont="1"/>
    <xf numFmtId="0" fontId="0" fillId="0" borderId="17" xfId="0" applyBorder="1"/>
    <xf numFmtId="166" fontId="0" fillId="0" borderId="17" xfId="0" applyNumberFormat="1" applyBorder="1"/>
    <xf numFmtId="166" fontId="0" fillId="0" borderId="18" xfId="0" applyNumberFormat="1" applyBorder="1"/>
    <xf numFmtId="0" fontId="3" fillId="0" borderId="4" xfId="0" applyFont="1" applyBorder="1" applyAlignment="1">
      <alignment horizontal="center" vertical="center" wrapText="1"/>
    </xf>
    <xf numFmtId="0" fontId="0" fillId="0" borderId="5" xfId="0" applyBorder="1" applyAlignment="1">
      <alignment wrapText="1"/>
    </xf>
    <xf numFmtId="166" fontId="0" fillId="0" borderId="5" xfId="0" applyNumberFormat="1" applyBorder="1"/>
    <xf numFmtId="166" fontId="0" fillId="0" borderId="6" xfId="0" applyNumberFormat="1" applyBorder="1"/>
    <xf numFmtId="0" fontId="10" fillId="0" borderId="0" xfId="0" applyFont="1" applyAlignment="1">
      <alignment wrapText="1"/>
    </xf>
    <xf numFmtId="166" fontId="10" fillId="0" borderId="0" xfId="0" applyNumberFormat="1" applyFont="1"/>
    <xf numFmtId="166" fontId="10" fillId="0" borderId="8" xfId="0" applyNumberFormat="1" applyFont="1" applyBorder="1"/>
    <xf numFmtId="0" fontId="0" fillId="0" borderId="5" xfId="0" applyBorder="1"/>
    <xf numFmtId="0" fontId="0" fillId="0" borderId="17" xfId="0" applyBorder="1" applyAlignment="1">
      <alignment wrapText="1"/>
    </xf>
    <xf numFmtId="166" fontId="0" fillId="0" borderId="8" xfId="0" applyNumberFormat="1" applyBorder="1" applyAlignment="1">
      <alignment horizontal="right"/>
    </xf>
    <xf numFmtId="166" fontId="0" fillId="0" borderId="0" xfId="0" applyNumberFormat="1" applyAlignment="1">
      <alignment horizontal="right"/>
    </xf>
    <xf numFmtId="0" fontId="10" fillId="0" borderId="5" xfId="0" applyFont="1" applyBorder="1" applyAlignment="1">
      <alignment wrapText="1"/>
    </xf>
    <xf numFmtId="166" fontId="0" fillId="0" borderId="5" xfId="0" applyNumberFormat="1" applyBorder="1" applyAlignment="1">
      <alignment horizontal="center"/>
    </xf>
    <xf numFmtId="166" fontId="0" fillId="0" borderId="6" xfId="0" quotePrefix="1" applyNumberFormat="1" applyBorder="1" applyAlignment="1">
      <alignment horizontal="center"/>
    </xf>
    <xf numFmtId="0" fontId="10" fillId="0" borderId="17" xfId="0" applyFont="1" applyBorder="1" applyAlignment="1">
      <alignment wrapText="1"/>
    </xf>
    <xf numFmtId="166" fontId="0" fillId="0" borderId="17" xfId="0" applyNumberFormat="1" applyBorder="1" applyAlignment="1">
      <alignment horizontal="center"/>
    </xf>
    <xf numFmtId="166" fontId="0" fillId="0" borderId="18" xfId="0" applyNumberFormat="1" applyBorder="1" applyAlignment="1">
      <alignment horizontal="center"/>
    </xf>
    <xf numFmtId="0" fontId="10" fillId="0" borderId="0" xfId="0" applyFont="1"/>
    <xf numFmtId="166" fontId="3" fillId="2" borderId="20" xfId="0" applyNumberFormat="1" applyFont="1" applyFill="1" applyBorder="1" applyAlignment="1">
      <alignment horizontal="right"/>
    </xf>
    <xf numFmtId="166" fontId="3" fillId="2" borderId="21" xfId="0" applyNumberFormat="1" applyFont="1" applyFill="1" applyBorder="1" applyAlignment="1">
      <alignment horizontal="right"/>
    </xf>
    <xf numFmtId="0" fontId="3" fillId="0" borderId="7" xfId="0" applyFont="1" applyBorder="1" applyAlignment="1">
      <alignment horizontal="left"/>
    </xf>
    <xf numFmtId="0" fontId="0" fillId="0" borderId="0" xfId="0" applyAlignment="1">
      <alignment horizontal="left"/>
    </xf>
    <xf numFmtId="166" fontId="3" fillId="0" borderId="0" xfId="0" applyNumberFormat="1" applyFont="1" applyAlignment="1">
      <alignment horizontal="right"/>
    </xf>
    <xf numFmtId="0" fontId="0" fillId="0" borderId="5" xfId="0" applyBorder="1" applyAlignment="1">
      <alignment horizontal="left" wrapText="1"/>
    </xf>
    <xf numFmtId="166" fontId="0" fillId="0" borderId="0" xfId="0" applyNumberFormat="1" applyAlignment="1">
      <alignment wrapText="1"/>
    </xf>
    <xf numFmtId="0" fontId="12" fillId="0" borderId="17" xfId="0" applyFont="1" applyBorder="1" applyAlignment="1">
      <alignment horizontal="left" wrapText="1"/>
    </xf>
    <xf numFmtId="0" fontId="0" fillId="0" borderId="0" xfId="0" applyAlignment="1">
      <alignment horizontal="left" wrapText="1"/>
    </xf>
    <xf numFmtId="0" fontId="3" fillId="3" borderId="14" xfId="0" applyFont="1" applyFill="1" applyBorder="1" applyAlignment="1">
      <alignment horizontal="center" wrapText="1"/>
    </xf>
    <xf numFmtId="166" fontId="0" fillId="3" borderId="0" xfId="0" applyNumberFormat="1" applyFill="1"/>
    <xf numFmtId="166" fontId="0" fillId="3" borderId="17" xfId="0" applyNumberFormat="1" applyFill="1" applyBorder="1"/>
    <xf numFmtId="166" fontId="0" fillId="3" borderId="5" xfId="0" applyNumberFormat="1" applyFill="1" applyBorder="1"/>
    <xf numFmtId="166" fontId="10" fillId="3" borderId="0" xfId="0" applyNumberFormat="1" applyFont="1" applyFill="1"/>
    <xf numFmtId="166" fontId="3" fillId="3" borderId="20" xfId="0" applyNumberFormat="1" applyFont="1" applyFill="1" applyBorder="1" applyAlignment="1">
      <alignment horizontal="right"/>
    </xf>
    <xf numFmtId="166" fontId="3" fillId="3" borderId="0" xfId="0" applyNumberFormat="1" applyFont="1" applyFill="1" applyAlignment="1">
      <alignment horizontal="right"/>
    </xf>
    <xf numFmtId="166" fontId="0" fillId="3" borderId="0" xfId="0" applyNumberFormat="1" applyFill="1" applyAlignment="1">
      <alignment horizontal="right"/>
    </xf>
    <xf numFmtId="0" fontId="13" fillId="0" borderId="1" xfId="0" applyFont="1" applyBorder="1" applyAlignment="1">
      <alignment horizontal="left" vertical="top" wrapText="1"/>
    </xf>
    <xf numFmtId="0" fontId="14" fillId="0" borderId="1" xfId="0" applyFont="1" applyBorder="1" applyAlignment="1">
      <alignment horizontal="left" vertical="top" wrapText="1"/>
    </xf>
    <xf numFmtId="0" fontId="0" fillId="0" borderId="0" xfId="0" quotePrefix="1" applyAlignment="1">
      <alignment wrapText="1"/>
    </xf>
    <xf numFmtId="166" fontId="0" fillId="0" borderId="0" xfId="2" applyNumberFormat="1" applyFont="1" applyAlignment="1">
      <alignment horizontal="center"/>
    </xf>
    <xf numFmtId="0" fontId="0" fillId="0" borderId="0" xfId="0" applyAlignment="1">
      <alignment horizontal="center"/>
    </xf>
    <xf numFmtId="0" fontId="18"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0" fillId="0" borderId="0" xfId="0" applyAlignment="1">
      <alignment vertical="center" wrapText="1"/>
    </xf>
    <xf numFmtId="0" fontId="0" fillId="0" borderId="11" xfId="0" applyBorder="1"/>
    <xf numFmtId="166" fontId="0" fillId="0" borderId="29" xfId="0" applyNumberFormat="1" applyBorder="1" applyAlignment="1">
      <alignment horizontal="center"/>
    </xf>
    <xf numFmtId="166" fontId="10" fillId="0" borderId="9" xfId="0" applyNumberFormat="1" applyFont="1" applyBorder="1"/>
    <xf numFmtId="166" fontId="0" fillId="0" borderId="1" xfId="0" applyNumberFormat="1" applyBorder="1"/>
    <xf numFmtId="166" fontId="10" fillId="0" borderId="10" xfId="0" applyNumberFormat="1" applyFont="1" applyBorder="1" applyAlignment="1">
      <alignment horizontal="right"/>
    </xf>
    <xf numFmtId="166" fontId="0" fillId="0" borderId="10" xfId="0" applyNumberFormat="1" applyBorder="1" applyAlignment="1">
      <alignment horizontal="center"/>
    </xf>
    <xf numFmtId="166" fontId="0" fillId="0" borderId="30" xfId="0" applyNumberFormat="1" applyBorder="1" applyAlignment="1">
      <alignment horizontal="center"/>
    </xf>
    <xf numFmtId="0" fontId="0" fillId="0" borderId="3" xfId="0" applyBorder="1"/>
    <xf numFmtId="166" fontId="0" fillId="0" borderId="32" xfId="0" applyNumberFormat="1" applyBorder="1" applyAlignment="1">
      <alignment horizontal="center"/>
    </xf>
    <xf numFmtId="166" fontId="10" fillId="0" borderId="31" xfId="0" applyNumberFormat="1" applyFont="1" applyBorder="1"/>
    <xf numFmtId="166" fontId="0" fillId="0" borderId="1" xfId="0" applyNumberFormat="1" applyBorder="1" applyAlignment="1">
      <alignment horizontal="center"/>
    </xf>
    <xf numFmtId="166" fontId="0" fillId="0" borderId="33" xfId="0" applyNumberFormat="1" applyBorder="1" applyAlignment="1">
      <alignment horizontal="center"/>
    </xf>
    <xf numFmtId="0" fontId="0" fillId="0" borderId="34" xfId="0" applyBorder="1"/>
    <xf numFmtId="166" fontId="0" fillId="0" borderId="36" xfId="0" applyNumberFormat="1" applyBorder="1" applyAlignment="1">
      <alignment horizontal="center"/>
    </xf>
    <xf numFmtId="166" fontId="10" fillId="0" borderId="35" xfId="0" applyNumberFormat="1" applyFont="1" applyBorder="1"/>
    <xf numFmtId="166" fontId="0" fillId="0" borderId="22" xfId="0" applyNumberFormat="1" applyBorder="1"/>
    <xf numFmtId="166" fontId="10" fillId="0" borderId="22" xfId="0" applyNumberFormat="1" applyFont="1" applyBorder="1"/>
    <xf numFmtId="166" fontId="0" fillId="0" borderId="22" xfId="0" applyNumberFormat="1" applyBorder="1" applyAlignment="1">
      <alignment horizontal="center"/>
    </xf>
    <xf numFmtId="166" fontId="0" fillId="0" borderId="37" xfId="0" applyNumberFormat="1" applyBorder="1" applyAlignment="1">
      <alignment horizontal="center"/>
    </xf>
    <xf numFmtId="0" fontId="3" fillId="0" borderId="34" xfId="0" applyFont="1" applyBorder="1" applyAlignment="1">
      <alignment horizontal="right"/>
    </xf>
    <xf numFmtId="166" fontId="3" fillId="0" borderId="36" xfId="0" applyNumberFormat="1" applyFont="1" applyBorder="1" applyAlignment="1">
      <alignment horizontal="center"/>
    </xf>
    <xf numFmtId="166" fontId="23" fillId="0" borderId="35" xfId="0" applyNumberFormat="1" applyFont="1" applyBorder="1"/>
    <xf numFmtId="166" fontId="3" fillId="0" borderId="22" xfId="0" applyNumberFormat="1" applyFont="1" applyBorder="1"/>
    <xf numFmtId="166" fontId="3" fillId="0" borderId="22" xfId="0" applyNumberFormat="1" applyFont="1" applyBorder="1" applyAlignment="1">
      <alignment horizontal="center"/>
    </xf>
    <xf numFmtId="166" fontId="3" fillId="0" borderId="37" xfId="0" applyNumberFormat="1" applyFont="1" applyBorder="1" applyAlignment="1">
      <alignment horizontal="center"/>
    </xf>
    <xf numFmtId="166" fontId="0" fillId="0" borderId="10" xfId="0" applyNumberFormat="1" applyBorder="1"/>
    <xf numFmtId="166" fontId="10" fillId="0" borderId="1" xfId="0" applyNumberFormat="1" applyFont="1" applyBorder="1"/>
    <xf numFmtId="0" fontId="0" fillId="0" borderId="3" xfId="0" applyBorder="1" applyAlignment="1">
      <alignment wrapText="1"/>
    </xf>
    <xf numFmtId="166" fontId="0" fillId="0" borderId="40" xfId="0" applyNumberFormat="1" applyBorder="1"/>
    <xf numFmtId="166" fontId="0" fillId="0" borderId="40" xfId="0" applyNumberFormat="1" applyBorder="1" applyAlignment="1">
      <alignment horizontal="center"/>
    </xf>
    <xf numFmtId="166" fontId="0" fillId="0" borderId="42" xfId="0" applyNumberFormat="1" applyBorder="1" applyAlignment="1">
      <alignment horizontal="center"/>
    </xf>
    <xf numFmtId="0" fontId="3" fillId="0" borderId="24" xfId="0" applyFont="1" applyBorder="1" applyAlignment="1">
      <alignment horizontal="right"/>
    </xf>
    <xf numFmtId="166" fontId="3" fillId="0" borderId="43" xfId="0" applyNumberFormat="1" applyFont="1" applyBorder="1" applyAlignment="1">
      <alignment horizontal="center"/>
    </xf>
    <xf numFmtId="166" fontId="23" fillId="0" borderId="13" xfId="0" applyNumberFormat="1" applyFont="1" applyBorder="1"/>
    <xf numFmtId="166" fontId="3" fillId="0" borderId="14" xfId="0" applyNumberFormat="1" applyFont="1" applyBorder="1"/>
    <xf numFmtId="166" fontId="3" fillId="0" borderId="14" xfId="0" applyNumberFormat="1" applyFont="1" applyBorder="1" applyAlignment="1">
      <alignment horizontal="center"/>
    </xf>
    <xf numFmtId="166" fontId="3" fillId="0" borderId="44" xfId="0" applyNumberFormat="1" applyFont="1" applyBorder="1" applyAlignment="1">
      <alignment horizontal="center"/>
    </xf>
    <xf numFmtId="166" fontId="0" fillId="0" borderId="10" xfId="0" applyNumberFormat="1" applyBorder="1" applyAlignment="1">
      <alignment horizontal="right"/>
    </xf>
    <xf numFmtId="166" fontId="0" fillId="0" borderId="1" xfId="0" applyNumberFormat="1" applyBorder="1" applyAlignment="1">
      <alignment horizontal="right"/>
    </xf>
    <xf numFmtId="0" fontId="10" fillId="0" borderId="3" xfId="0" applyFont="1" applyBorder="1"/>
    <xf numFmtId="0" fontId="0" fillId="0" borderId="11" xfId="0" applyBorder="1" applyAlignment="1">
      <alignment wrapText="1"/>
    </xf>
    <xf numFmtId="0" fontId="0" fillId="0" borderId="41" xfId="0" applyBorder="1" applyAlignment="1">
      <alignment wrapText="1"/>
    </xf>
    <xf numFmtId="166" fontId="0" fillId="0" borderId="46" xfId="0" applyNumberFormat="1" applyBorder="1" applyAlignment="1">
      <alignment horizontal="center"/>
    </xf>
    <xf numFmtId="166" fontId="10" fillId="0" borderId="45" xfId="0" applyNumberFormat="1" applyFont="1" applyBorder="1"/>
    <xf numFmtId="166" fontId="3" fillId="5" borderId="47" xfId="0" applyNumberFormat="1" applyFont="1" applyFill="1" applyBorder="1" applyAlignment="1">
      <alignment horizontal="center"/>
    </xf>
    <xf numFmtId="166" fontId="23" fillId="5" borderId="48" xfId="0" applyNumberFormat="1" applyFont="1" applyFill="1" applyBorder="1" applyAlignment="1">
      <alignment horizontal="right"/>
    </xf>
    <xf numFmtId="166" fontId="23" fillId="5" borderId="49" xfId="0" applyNumberFormat="1" applyFont="1" applyFill="1" applyBorder="1" applyAlignment="1">
      <alignment horizontal="right"/>
    </xf>
    <xf numFmtId="166" fontId="3" fillId="5" borderId="49" xfId="0" applyNumberFormat="1" applyFont="1" applyFill="1" applyBorder="1" applyAlignment="1">
      <alignment horizontal="center"/>
    </xf>
    <xf numFmtId="166" fontId="3" fillId="0" borderId="21" xfId="0" applyNumberFormat="1" applyFont="1" applyBorder="1" applyAlignment="1">
      <alignment horizontal="center"/>
    </xf>
    <xf numFmtId="0" fontId="4" fillId="3" borderId="27" xfId="0" applyFont="1" applyFill="1" applyBorder="1" applyAlignment="1">
      <alignment horizontal="center" vertical="center" wrapText="1"/>
    </xf>
    <xf numFmtId="166" fontId="0" fillId="3" borderId="1" xfId="0" applyNumberFormat="1" applyFill="1" applyBorder="1"/>
    <xf numFmtId="166" fontId="0" fillId="3" borderId="22" xfId="0" applyNumberFormat="1" applyFill="1" applyBorder="1"/>
    <xf numFmtId="166" fontId="3" fillId="3" borderId="22" xfId="0" applyNumberFormat="1" applyFont="1" applyFill="1" applyBorder="1"/>
    <xf numFmtId="166" fontId="0" fillId="3" borderId="10" xfId="0" applyNumberFormat="1" applyFill="1" applyBorder="1"/>
    <xf numFmtId="166" fontId="3" fillId="3" borderId="14" xfId="0" applyNumberFormat="1" applyFont="1" applyFill="1" applyBorder="1"/>
    <xf numFmtId="166" fontId="0" fillId="3" borderId="40" xfId="0" applyNumberFormat="1" applyFill="1" applyBorder="1"/>
    <xf numFmtId="166" fontId="21" fillId="3" borderId="10" xfId="0" applyNumberFormat="1" applyFont="1" applyFill="1" applyBorder="1"/>
    <xf numFmtId="166" fontId="10" fillId="3" borderId="10" xfId="0" applyNumberFormat="1" applyFont="1" applyFill="1" applyBorder="1" applyAlignment="1">
      <alignment horizontal="right"/>
    </xf>
    <xf numFmtId="166" fontId="10" fillId="3" borderId="22" xfId="0" applyNumberFormat="1" applyFont="1" applyFill="1" applyBorder="1"/>
    <xf numFmtId="166" fontId="0" fillId="3" borderId="10" xfId="0" applyNumberFormat="1" applyFill="1" applyBorder="1" applyAlignment="1">
      <alignment horizontal="right"/>
    </xf>
    <xf numFmtId="166" fontId="0" fillId="3" borderId="1" xfId="0" applyNumberFormat="1" applyFill="1" applyBorder="1" applyAlignment="1">
      <alignment horizontal="right"/>
    </xf>
    <xf numFmtId="166" fontId="10" fillId="3" borderId="1" xfId="0" applyNumberFormat="1" applyFont="1" applyFill="1" applyBorder="1"/>
    <xf numFmtId="166" fontId="23" fillId="3" borderId="49" xfId="0" applyNumberFormat="1" applyFont="1" applyFill="1" applyBorder="1" applyAlignment="1">
      <alignment horizontal="right"/>
    </xf>
    <xf numFmtId="166" fontId="0" fillId="0" borderId="50" xfId="0" applyNumberFormat="1" applyBorder="1" applyAlignment="1">
      <alignment horizontal="center"/>
    </xf>
    <xf numFmtId="166" fontId="0" fillId="0" borderId="51" xfId="0" applyNumberFormat="1" applyBorder="1" applyAlignment="1">
      <alignment horizontal="center"/>
    </xf>
    <xf numFmtId="166" fontId="0" fillId="0" borderId="52" xfId="0" applyNumberFormat="1" applyBorder="1" applyAlignment="1">
      <alignment horizontal="center"/>
    </xf>
    <xf numFmtId="166" fontId="3" fillId="0" borderId="52" xfId="0" applyNumberFormat="1" applyFont="1" applyBorder="1" applyAlignment="1">
      <alignment horizontal="center"/>
    </xf>
    <xf numFmtId="166" fontId="3" fillId="0" borderId="53" xfId="0" applyNumberFormat="1" applyFont="1" applyBorder="1" applyAlignment="1">
      <alignment horizontal="center"/>
    </xf>
    <xf numFmtId="166" fontId="0" fillId="0" borderId="54" xfId="0" applyNumberFormat="1" applyBorder="1" applyAlignment="1">
      <alignment horizontal="center"/>
    </xf>
    <xf numFmtId="166" fontId="3" fillId="5" borderId="19" xfId="0" applyNumberFormat="1" applyFont="1" applyFill="1" applyBorder="1" applyAlignment="1">
      <alignment horizontal="center"/>
    </xf>
    <xf numFmtId="166" fontId="0" fillId="0" borderId="12" xfId="0" applyNumberFormat="1" applyBorder="1" applyAlignment="1">
      <alignment horizontal="center"/>
    </xf>
    <xf numFmtId="166" fontId="0" fillId="0" borderId="55" xfId="0" applyNumberFormat="1" applyBorder="1" applyAlignment="1">
      <alignment horizontal="center"/>
    </xf>
    <xf numFmtId="166" fontId="0" fillId="0" borderId="56" xfId="0" applyNumberFormat="1" applyBorder="1" applyAlignment="1">
      <alignment horizontal="center"/>
    </xf>
    <xf numFmtId="166" fontId="3" fillId="0" borderId="56" xfId="0" applyNumberFormat="1" applyFont="1" applyBorder="1" applyAlignment="1">
      <alignment horizontal="center"/>
    </xf>
    <xf numFmtId="166" fontId="0" fillId="0" borderId="57" xfId="0" applyNumberFormat="1" applyBorder="1" applyAlignment="1">
      <alignment horizontal="center"/>
    </xf>
    <xf numFmtId="166" fontId="3" fillId="0" borderId="15" xfId="0" applyNumberFormat="1" applyFont="1" applyBorder="1" applyAlignment="1">
      <alignment horizontal="center"/>
    </xf>
    <xf numFmtId="166" fontId="3" fillId="5" borderId="58" xfId="0" applyNumberFormat="1" applyFont="1" applyFill="1" applyBorder="1" applyAlignment="1">
      <alignment horizontal="center"/>
    </xf>
    <xf numFmtId="0" fontId="0" fillId="3" borderId="0" xfId="0" applyFill="1"/>
    <xf numFmtId="0" fontId="0" fillId="3" borderId="7" xfId="0" applyFill="1" applyBorder="1" applyAlignment="1">
      <alignment wrapText="1"/>
    </xf>
    <xf numFmtId="0" fontId="0" fillId="0" borderId="0" xfId="0" applyAlignment="1">
      <alignment horizontal="left" indent="1"/>
    </xf>
    <xf numFmtId="0" fontId="0" fillId="0" borderId="0" xfId="0" quotePrefix="1" applyAlignment="1">
      <alignment horizontal="left" indent="1"/>
    </xf>
    <xf numFmtId="0" fontId="0" fillId="0" borderId="0" xfId="0" applyAlignment="1">
      <alignment horizontal="left" wrapText="1" indent="1"/>
    </xf>
    <xf numFmtId="0" fontId="4" fillId="0" borderId="0" xfId="0" applyFont="1" applyAlignment="1">
      <alignment horizontal="right"/>
    </xf>
    <xf numFmtId="166" fontId="2" fillId="0" borderId="1" xfId="0" applyNumberFormat="1" applyFont="1" applyBorder="1"/>
    <xf numFmtId="0" fontId="0" fillId="0" borderId="59" xfId="0" applyBorder="1"/>
    <xf numFmtId="0" fontId="0" fillId="0" borderId="41" xfId="0" applyBorder="1"/>
    <xf numFmtId="166" fontId="0" fillId="0" borderId="60" xfId="0" applyNumberFormat="1" applyBorder="1"/>
    <xf numFmtId="166" fontId="0" fillId="0" borderId="60" xfId="0" applyNumberFormat="1" applyBorder="1" applyAlignment="1">
      <alignment horizontal="center"/>
    </xf>
    <xf numFmtId="166" fontId="0" fillId="0" borderId="8" xfId="0" applyNumberFormat="1" applyBorder="1" applyAlignment="1">
      <alignment horizontal="center"/>
    </xf>
    <xf numFmtId="166" fontId="0" fillId="3" borderId="60" xfId="0" applyNumberFormat="1" applyFill="1" applyBorder="1"/>
    <xf numFmtId="0" fontId="10" fillId="0" borderId="0" xfId="0" applyFont="1" applyAlignment="1">
      <alignment horizontal="left" indent="1"/>
    </xf>
    <xf numFmtId="0" fontId="0" fillId="3" borderId="0" xfId="0" applyFill="1" applyAlignment="1">
      <alignment wrapText="1"/>
    </xf>
    <xf numFmtId="166" fontId="10" fillId="3" borderId="35" xfId="0" applyNumberFormat="1" applyFont="1" applyFill="1" applyBorder="1"/>
    <xf numFmtId="166" fontId="0" fillId="0" borderId="23" xfId="0" applyNumberFormat="1" applyBorder="1" applyAlignment="1">
      <alignment horizontal="center"/>
    </xf>
    <xf numFmtId="0" fontId="0" fillId="3" borderId="61" xfId="0" applyFill="1" applyBorder="1" applyAlignment="1">
      <alignment wrapText="1"/>
    </xf>
    <xf numFmtId="0" fontId="10" fillId="0" borderId="11" xfId="0" applyFont="1" applyBorder="1"/>
    <xf numFmtId="0" fontId="0" fillId="0" borderId="0" xfId="0" applyAlignment="1">
      <alignment horizontal="left" indent="2"/>
    </xf>
    <xf numFmtId="0" fontId="0" fillId="0" borderId="0" xfId="0" applyAlignment="1">
      <alignment horizontal="left" indent="3"/>
    </xf>
    <xf numFmtId="166" fontId="10" fillId="0" borderId="10" xfId="0" applyNumberFormat="1" applyFont="1" applyBorder="1"/>
    <xf numFmtId="0" fontId="24" fillId="0" borderId="0" xfId="0" applyFont="1" applyAlignment="1">
      <alignment vertical="center" wrapText="1"/>
    </xf>
    <xf numFmtId="166" fontId="10" fillId="0" borderId="40" xfId="0" applyNumberFormat="1" applyFont="1" applyBorder="1" applyAlignment="1">
      <alignment horizontal="right"/>
    </xf>
    <xf numFmtId="166" fontId="23" fillId="5" borderId="26" xfId="0" applyNumberFormat="1" applyFont="1" applyFill="1" applyBorder="1" applyAlignment="1">
      <alignment horizontal="right"/>
    </xf>
    <xf numFmtId="166" fontId="23" fillId="5" borderId="27" xfId="0" applyNumberFormat="1" applyFont="1" applyFill="1" applyBorder="1" applyAlignment="1">
      <alignment horizontal="right"/>
    </xf>
    <xf numFmtId="166" fontId="3" fillId="5" borderId="27" xfId="0" applyNumberFormat="1" applyFont="1" applyFill="1" applyBorder="1" applyAlignment="1">
      <alignment horizontal="center"/>
    </xf>
    <xf numFmtId="166" fontId="3" fillId="0" borderId="18" xfId="0" applyNumberFormat="1" applyFont="1" applyBorder="1" applyAlignment="1">
      <alignment horizontal="center"/>
    </xf>
    <xf numFmtId="0" fontId="18" fillId="3" borderId="27" xfId="0" applyFont="1" applyFill="1" applyBorder="1" applyAlignment="1">
      <alignment horizontal="center" vertical="center" wrapText="1"/>
    </xf>
    <xf numFmtId="166" fontId="10" fillId="3" borderId="10" xfId="0" applyNumberFormat="1" applyFont="1" applyFill="1" applyBorder="1"/>
    <xf numFmtId="166" fontId="10" fillId="3" borderId="40" xfId="0" applyNumberFormat="1" applyFont="1" applyFill="1" applyBorder="1"/>
    <xf numFmtId="166" fontId="23" fillId="3" borderId="22" xfId="0" applyNumberFormat="1" applyFont="1" applyFill="1" applyBorder="1"/>
    <xf numFmtId="166" fontId="23" fillId="3" borderId="14" xfId="0" applyNumberFormat="1" applyFont="1" applyFill="1" applyBorder="1"/>
    <xf numFmtId="166" fontId="23" fillId="3" borderId="27" xfId="0" applyNumberFormat="1" applyFont="1" applyFill="1" applyBorder="1" applyAlignment="1">
      <alignment horizontal="right"/>
    </xf>
    <xf numFmtId="166" fontId="21" fillId="3" borderId="40" xfId="0" applyNumberFormat="1" applyFont="1" applyFill="1" applyBorder="1"/>
    <xf numFmtId="0" fontId="13" fillId="0" borderId="1" xfId="0" applyFont="1" applyBorder="1" applyAlignment="1">
      <alignment horizontal="center" vertical="top" wrapText="1"/>
    </xf>
    <xf numFmtId="0" fontId="14" fillId="0" borderId="1" xfId="0" applyFont="1" applyBorder="1" applyAlignment="1">
      <alignment horizontal="left" vertical="center" wrapText="1" indent="1"/>
    </xf>
    <xf numFmtId="0" fontId="27" fillId="6" borderId="67" xfId="0" applyFont="1" applyFill="1" applyBorder="1" applyAlignment="1">
      <alignment horizontal="center" vertical="top" wrapText="1"/>
    </xf>
    <xf numFmtId="0" fontId="27" fillId="6" borderId="68" xfId="0" applyFont="1" applyFill="1" applyBorder="1" applyAlignment="1">
      <alignment horizontal="center" vertical="top" wrapText="1"/>
    </xf>
    <xf numFmtId="0" fontId="0" fillId="0" borderId="1" xfId="0" applyBorder="1"/>
    <xf numFmtId="0" fontId="0" fillId="0" borderId="1" xfId="0" applyBorder="1" applyAlignment="1">
      <alignment horizontal="left" indent="1"/>
    </xf>
    <xf numFmtId="0" fontId="0" fillId="0" borderId="0" xfId="0" quotePrefix="1" applyAlignment="1">
      <alignment horizontal="left" indent="2"/>
    </xf>
    <xf numFmtId="0" fontId="16" fillId="0" borderId="0" xfId="0" applyFont="1"/>
    <xf numFmtId="0" fontId="0" fillId="7" borderId="0" xfId="0" quotePrefix="1" applyFill="1" applyAlignment="1">
      <alignment wrapText="1"/>
    </xf>
    <xf numFmtId="0" fontId="0" fillId="7" borderId="0" xfId="0" applyFill="1"/>
    <xf numFmtId="9" fontId="0" fillId="7" borderId="0" xfId="0" applyNumberFormat="1" applyFill="1"/>
    <xf numFmtId="0" fontId="0" fillId="7" borderId="0" xfId="0" applyFill="1" applyAlignment="1">
      <alignment wrapText="1"/>
    </xf>
    <xf numFmtId="0" fontId="0" fillId="7" borderId="0" xfId="0" applyFill="1" applyAlignment="1">
      <alignment horizontal="left" indent="1"/>
    </xf>
    <xf numFmtId="0" fontId="0" fillId="7" borderId="34" xfId="0" applyFill="1" applyBorder="1"/>
    <xf numFmtId="166" fontId="0" fillId="7" borderId="32" xfId="0" applyNumberFormat="1" applyFill="1" applyBorder="1" applyAlignment="1">
      <alignment horizontal="center"/>
    </xf>
    <xf numFmtId="166" fontId="10" fillId="7" borderId="31" xfId="0" applyNumberFormat="1" applyFont="1" applyFill="1" applyBorder="1"/>
    <xf numFmtId="166" fontId="0" fillId="7" borderId="1" xfId="0" applyNumberFormat="1" applyFill="1" applyBorder="1"/>
    <xf numFmtId="166" fontId="10" fillId="7" borderId="1" xfId="0" applyNumberFormat="1" applyFont="1" applyFill="1" applyBorder="1"/>
    <xf numFmtId="166" fontId="0" fillId="7" borderId="1" xfId="0" applyNumberFormat="1" applyFill="1" applyBorder="1" applyAlignment="1">
      <alignment horizontal="center"/>
    </xf>
    <xf numFmtId="166" fontId="0" fillId="7" borderId="33" xfId="0" applyNumberFormat="1" applyFill="1" applyBorder="1" applyAlignment="1">
      <alignment horizontal="center"/>
    </xf>
    <xf numFmtId="0" fontId="0" fillId="7" borderId="34" xfId="0" applyFill="1" applyBorder="1" applyAlignment="1">
      <alignment wrapText="1"/>
    </xf>
    <xf numFmtId="166" fontId="0" fillId="7" borderId="36" xfId="0" applyNumberFormat="1" applyFill="1" applyBorder="1" applyAlignment="1">
      <alignment horizontal="center"/>
    </xf>
    <xf numFmtId="166" fontId="10" fillId="7" borderId="35" xfId="0" applyNumberFormat="1" applyFont="1" applyFill="1" applyBorder="1"/>
    <xf numFmtId="166" fontId="0" fillId="7" borderId="22" xfId="0" applyNumberFormat="1" applyFill="1" applyBorder="1"/>
    <xf numFmtId="166" fontId="10" fillId="7" borderId="22" xfId="0" applyNumberFormat="1" applyFont="1" applyFill="1" applyBorder="1"/>
    <xf numFmtId="166" fontId="0" fillId="7" borderId="22" xfId="0" applyNumberFormat="1" applyFill="1" applyBorder="1" applyAlignment="1">
      <alignment horizontal="center"/>
    </xf>
    <xf numFmtId="166" fontId="0" fillId="7" borderId="37" xfId="0" applyNumberFormat="1" applyFill="1" applyBorder="1" applyAlignment="1">
      <alignment horizontal="center"/>
    </xf>
    <xf numFmtId="0" fontId="3" fillId="7" borderId="34" xfId="0" applyFont="1" applyFill="1" applyBorder="1" applyAlignment="1">
      <alignment horizontal="right"/>
    </xf>
    <xf numFmtId="166" fontId="3" fillId="7" borderId="36" xfId="0" applyNumberFormat="1" applyFont="1" applyFill="1" applyBorder="1" applyAlignment="1">
      <alignment horizontal="center"/>
    </xf>
    <xf numFmtId="166" fontId="23" fillId="7" borderId="35" xfId="0" applyNumberFormat="1" applyFont="1" applyFill="1" applyBorder="1"/>
    <xf numFmtId="166" fontId="3" fillId="7" borderId="22" xfId="0" applyNumberFormat="1" applyFont="1" applyFill="1" applyBorder="1"/>
    <xf numFmtId="166" fontId="23" fillId="7" borderId="22" xfId="0" applyNumberFormat="1" applyFont="1" applyFill="1" applyBorder="1"/>
    <xf numFmtId="166" fontId="3" fillId="7" borderId="22" xfId="0" applyNumberFormat="1" applyFont="1" applyFill="1" applyBorder="1" applyAlignment="1">
      <alignment horizontal="center"/>
    </xf>
    <xf numFmtId="166" fontId="3" fillId="7" borderId="37" xfId="0" applyNumberFormat="1" applyFont="1" applyFill="1" applyBorder="1" applyAlignment="1">
      <alignment horizontal="center"/>
    </xf>
    <xf numFmtId="0" fontId="0" fillId="7" borderId="11" xfId="0" applyFill="1" applyBorder="1"/>
    <xf numFmtId="166" fontId="0" fillId="7" borderId="29" xfId="0" applyNumberFormat="1" applyFill="1" applyBorder="1" applyAlignment="1">
      <alignment horizontal="center"/>
    </xf>
    <xf numFmtId="166" fontId="10" fillId="7" borderId="9" xfId="0" applyNumberFormat="1" applyFont="1" applyFill="1" applyBorder="1"/>
    <xf numFmtId="166" fontId="0" fillId="7" borderId="10" xfId="0" applyNumberFormat="1" applyFill="1" applyBorder="1"/>
    <xf numFmtId="166" fontId="10" fillId="7" borderId="10" xfId="0" applyNumberFormat="1" applyFont="1" applyFill="1" applyBorder="1"/>
    <xf numFmtId="166" fontId="0" fillId="7" borderId="10" xfId="0" applyNumberFormat="1" applyFill="1" applyBorder="1" applyAlignment="1">
      <alignment horizontal="center"/>
    </xf>
    <xf numFmtId="166" fontId="0" fillId="7" borderId="30" xfId="0" applyNumberFormat="1" applyFill="1" applyBorder="1" applyAlignment="1">
      <alignment horizontal="center"/>
    </xf>
    <xf numFmtId="0" fontId="0" fillId="7" borderId="3" xfId="0" applyFill="1" applyBorder="1"/>
    <xf numFmtId="0" fontId="0" fillId="7" borderId="3" xfId="0" applyFill="1" applyBorder="1" applyAlignment="1">
      <alignment wrapText="1"/>
    </xf>
    <xf numFmtId="166" fontId="10" fillId="7" borderId="51" xfId="0" applyNumberFormat="1" applyFont="1" applyFill="1" applyBorder="1"/>
    <xf numFmtId="0" fontId="3" fillId="7" borderId="24" xfId="0" applyFont="1" applyFill="1" applyBorder="1" applyAlignment="1">
      <alignment horizontal="right"/>
    </xf>
    <xf numFmtId="166" fontId="3" fillId="7" borderId="43" xfId="0" applyNumberFormat="1" applyFont="1" applyFill="1" applyBorder="1" applyAlignment="1">
      <alignment horizontal="center"/>
    </xf>
    <xf numFmtId="166" fontId="23" fillId="7" borderId="13" xfId="0" applyNumberFormat="1" applyFont="1" applyFill="1" applyBorder="1"/>
    <xf numFmtId="166" fontId="3" fillId="7" borderId="14" xfId="0" applyNumberFormat="1" applyFont="1" applyFill="1" applyBorder="1"/>
    <xf numFmtId="166" fontId="23" fillId="7" borderId="14" xfId="0" applyNumberFormat="1" applyFont="1" applyFill="1" applyBorder="1"/>
    <xf numFmtId="166" fontId="3" fillId="7" borderId="14" xfId="0" applyNumberFormat="1" applyFont="1" applyFill="1" applyBorder="1" applyAlignment="1">
      <alignment horizontal="center"/>
    </xf>
    <xf numFmtId="166" fontId="3" fillId="7" borderId="44" xfId="0" applyNumberFormat="1" applyFont="1" applyFill="1" applyBorder="1" applyAlignment="1">
      <alignment horizontal="center"/>
    </xf>
    <xf numFmtId="0" fontId="0" fillId="7" borderId="59" xfId="0" applyFill="1" applyBorder="1"/>
    <xf numFmtId="166" fontId="0" fillId="7" borderId="10" xfId="0" applyNumberFormat="1" applyFill="1" applyBorder="1" applyAlignment="1">
      <alignment horizontal="right"/>
    </xf>
    <xf numFmtId="0" fontId="0" fillId="7" borderId="41" xfId="0" applyFill="1" applyBorder="1"/>
    <xf numFmtId="166" fontId="0" fillId="7" borderId="46" xfId="0" applyNumberFormat="1" applyFill="1" applyBorder="1" applyAlignment="1">
      <alignment horizontal="center"/>
    </xf>
    <xf numFmtId="166" fontId="10" fillId="7" borderId="45" xfId="0" applyNumberFormat="1" applyFont="1" applyFill="1" applyBorder="1"/>
    <xf numFmtId="166" fontId="0" fillId="7" borderId="40" xfId="0" applyNumberFormat="1" applyFill="1" applyBorder="1"/>
    <xf numFmtId="166" fontId="10" fillId="7" borderId="40" xfId="0" applyNumberFormat="1" applyFont="1" applyFill="1" applyBorder="1"/>
    <xf numFmtId="166" fontId="0" fillId="7" borderId="40" xfId="0" applyNumberFormat="1" applyFill="1" applyBorder="1" applyAlignment="1">
      <alignment horizontal="right"/>
    </xf>
    <xf numFmtId="166" fontId="0" fillId="7" borderId="40" xfId="0" applyNumberFormat="1" applyFill="1" applyBorder="1" applyAlignment="1">
      <alignment horizontal="center"/>
    </xf>
    <xf numFmtId="166" fontId="0" fillId="7" borderId="42" xfId="0" applyNumberFormat="1" applyFill="1" applyBorder="1" applyAlignment="1">
      <alignment horizontal="center"/>
    </xf>
    <xf numFmtId="166" fontId="0" fillId="7" borderId="1" xfId="0" applyNumberFormat="1" applyFill="1" applyBorder="1" applyAlignment="1">
      <alignment horizontal="right"/>
    </xf>
    <xf numFmtId="0" fontId="0" fillId="7" borderId="41" xfId="0" applyFill="1" applyBorder="1" applyAlignment="1">
      <alignment wrapText="1"/>
    </xf>
    <xf numFmtId="0" fontId="0" fillId="7" borderId="11" xfId="0" applyFill="1" applyBorder="1" applyAlignment="1">
      <alignment wrapText="1"/>
    </xf>
    <xf numFmtId="166" fontId="0" fillId="7" borderId="50" xfId="0" applyNumberFormat="1" applyFill="1" applyBorder="1" applyAlignment="1">
      <alignment horizontal="center"/>
    </xf>
    <xf numFmtId="166" fontId="0" fillId="7" borderId="12" xfId="0" applyNumberFormat="1" applyFill="1" applyBorder="1" applyAlignment="1">
      <alignment horizontal="center"/>
    </xf>
    <xf numFmtId="166" fontId="0" fillId="7" borderId="7" xfId="0" applyNumberFormat="1" applyFill="1" applyBorder="1" applyAlignment="1">
      <alignment horizontal="center"/>
    </xf>
    <xf numFmtId="166" fontId="10" fillId="7" borderId="39" xfId="0" applyNumberFormat="1" applyFont="1" applyFill="1" applyBorder="1"/>
    <xf numFmtId="166" fontId="0" fillId="7" borderId="60" xfId="0" applyNumberFormat="1" applyFill="1" applyBorder="1"/>
    <xf numFmtId="166" fontId="10" fillId="7" borderId="60" xfId="0" applyNumberFormat="1" applyFont="1" applyFill="1" applyBorder="1"/>
    <xf numFmtId="166" fontId="0" fillId="7" borderId="60" xfId="0" applyNumberFormat="1" applyFill="1" applyBorder="1" applyAlignment="1">
      <alignment horizontal="center"/>
    </xf>
    <xf numFmtId="166" fontId="0" fillId="7" borderId="64" xfId="0" applyNumberFormat="1" applyFill="1" applyBorder="1" applyAlignment="1">
      <alignment horizontal="center"/>
    </xf>
    <xf numFmtId="166" fontId="3" fillId="7" borderId="53" xfId="0" applyNumberFormat="1" applyFont="1" applyFill="1" applyBorder="1" applyAlignment="1">
      <alignment horizontal="center"/>
    </xf>
    <xf numFmtId="166" fontId="3" fillId="7" borderId="15" xfId="0" applyNumberFormat="1" applyFont="1" applyFill="1" applyBorder="1" applyAlignment="1">
      <alignment horizontal="center"/>
    </xf>
    <xf numFmtId="166" fontId="3" fillId="7" borderId="47" xfId="0" applyNumberFormat="1" applyFont="1" applyFill="1" applyBorder="1" applyAlignment="1">
      <alignment horizontal="center"/>
    </xf>
    <xf numFmtId="166" fontId="23" fillId="7" borderId="26" xfId="0" applyNumberFormat="1" applyFont="1" applyFill="1" applyBorder="1" applyAlignment="1">
      <alignment horizontal="right"/>
    </xf>
    <xf numFmtId="166" fontId="23" fillId="7" borderId="27" xfId="0" applyNumberFormat="1" applyFont="1" applyFill="1" applyBorder="1" applyAlignment="1">
      <alignment horizontal="right"/>
    </xf>
    <xf numFmtId="166" fontId="3" fillId="7" borderId="27" xfId="0" applyNumberFormat="1" applyFont="1" applyFill="1" applyBorder="1" applyAlignment="1">
      <alignment horizontal="center"/>
    </xf>
    <xf numFmtId="166" fontId="3" fillId="7" borderId="18" xfId="0" applyNumberFormat="1" applyFont="1" applyFill="1" applyBorder="1" applyAlignment="1">
      <alignment horizontal="center"/>
    </xf>
    <xf numFmtId="0" fontId="28" fillId="7" borderId="67" xfId="0" applyFont="1" applyFill="1" applyBorder="1" applyAlignment="1">
      <alignment horizontal="left" vertical="top" wrapText="1"/>
    </xf>
    <xf numFmtId="0" fontId="28" fillId="7" borderId="68" xfId="0" applyFont="1" applyFill="1" applyBorder="1" applyAlignment="1">
      <alignment horizontal="left" vertical="top" wrapText="1"/>
    </xf>
    <xf numFmtId="0" fontId="28" fillId="7" borderId="67" xfId="0" applyFont="1" applyFill="1" applyBorder="1" applyAlignment="1">
      <alignment horizontal="left" vertical="center" wrapText="1"/>
    </xf>
    <xf numFmtId="0" fontId="29" fillId="7" borderId="67" xfId="0" applyFont="1" applyFill="1" applyBorder="1" applyAlignment="1">
      <alignment horizontal="left" vertical="top" wrapText="1"/>
    </xf>
    <xf numFmtId="0" fontId="28" fillId="7" borderId="68" xfId="0" applyFont="1" applyFill="1" applyBorder="1" applyAlignment="1">
      <alignment horizontal="left" vertical="center" wrapText="1"/>
    </xf>
    <xf numFmtId="0" fontId="0" fillId="7" borderId="0" xfId="0" applyFill="1" applyAlignment="1">
      <alignment horizontal="right"/>
    </xf>
    <xf numFmtId="14" fontId="0" fillId="7" borderId="0" xfId="0" applyNumberFormat="1" applyFill="1"/>
    <xf numFmtId="165" fontId="0" fillId="7" borderId="0" xfId="1" applyNumberFormat="1" applyFont="1" applyFill="1"/>
    <xf numFmtId="165" fontId="0" fillId="7" borderId="0" xfId="0" applyNumberFormat="1" applyFill="1"/>
    <xf numFmtId="166" fontId="0" fillId="7" borderId="0" xfId="2" applyNumberFormat="1" applyFont="1" applyFill="1" applyAlignment="1">
      <alignment horizontal="center"/>
    </xf>
    <xf numFmtId="9" fontId="0" fillId="7" borderId="0" xfId="2" applyFont="1" applyFill="1"/>
    <xf numFmtId="164" fontId="0" fillId="7" borderId="0" xfId="0" applyNumberFormat="1" applyFill="1"/>
    <xf numFmtId="10" fontId="0" fillId="7" borderId="0" xfId="2" applyNumberFormat="1" applyFont="1" applyFill="1"/>
    <xf numFmtId="0" fontId="0" fillId="0" borderId="0" xfId="0" applyAlignment="1">
      <alignment horizontal="left" wrapText="1"/>
    </xf>
    <xf numFmtId="0" fontId="3" fillId="0" borderId="3" xfId="0" applyFont="1" applyBorder="1" applyAlignment="1">
      <alignment horizontal="center"/>
    </xf>
    <xf numFmtId="0" fontId="3" fillId="0" borderId="62" xfId="0" applyFont="1" applyBorder="1" applyAlignment="1">
      <alignment horizontal="center"/>
    </xf>
    <xf numFmtId="0" fontId="3" fillId="0" borderId="63" xfId="0" applyFont="1" applyBorder="1" applyAlignment="1">
      <alignment horizontal="center"/>
    </xf>
    <xf numFmtId="166" fontId="0" fillId="0" borderId="5" xfId="0" applyNumberFormat="1" applyBorder="1" applyAlignment="1">
      <alignment horizontal="left" wrapText="1"/>
    </xf>
    <xf numFmtId="166" fontId="0" fillId="0" borderId="6" xfId="0" applyNumberFormat="1" applyBorder="1" applyAlignment="1">
      <alignment horizontal="left" wrapText="1"/>
    </xf>
    <xf numFmtId="166" fontId="0" fillId="0" borderId="17" xfId="0" applyNumberFormat="1" applyBorder="1" applyAlignment="1">
      <alignment horizontal="left" wrapText="1"/>
    </xf>
    <xf numFmtId="166" fontId="0" fillId="0" borderId="18" xfId="0" applyNumberFormat="1" applyBorder="1" applyAlignment="1">
      <alignment horizontal="left" wrapText="1"/>
    </xf>
    <xf numFmtId="0" fontId="14" fillId="4" borderId="2"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3" fillId="2" borderId="19" xfId="0" applyFont="1" applyFill="1" applyBorder="1" applyAlignment="1">
      <alignment horizontal="left"/>
    </xf>
    <xf numFmtId="0" fontId="0" fillId="2" borderId="20" xfId="0" applyFill="1" applyBorder="1" applyAlignment="1">
      <alignment horizontal="left"/>
    </xf>
    <xf numFmtId="0" fontId="9" fillId="0" borderId="4"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0" fontId="3" fillId="0" borderId="9" xfId="0" applyFont="1" applyBorder="1" applyAlignment="1">
      <alignment horizontal="center"/>
    </xf>
    <xf numFmtId="0" fontId="3" fillId="0" borderId="13" xfId="0" applyFont="1" applyBorder="1" applyAlignment="1">
      <alignment horizontal="center"/>
    </xf>
    <xf numFmtId="0" fontId="3" fillId="0" borderId="10" xfId="0" applyFont="1" applyBorder="1" applyAlignment="1">
      <alignment horizontal="center" wrapText="1"/>
    </xf>
    <xf numFmtId="0" fontId="3" fillId="0" borderId="14"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3" fillId="0" borderId="0" xfId="0" applyFont="1" applyAlignment="1">
      <alignment horizontal="center"/>
    </xf>
    <xf numFmtId="0" fontId="3" fillId="0" borderId="9" xfId="0" applyFont="1" applyBorder="1" applyAlignment="1">
      <alignment horizontal="center" vertical="center" wrapText="1"/>
    </xf>
    <xf numFmtId="0" fontId="3" fillId="0" borderId="31"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17" fillId="0" borderId="0" xfId="0" applyFont="1" applyAlignment="1">
      <alignment horizontal="center"/>
    </xf>
    <xf numFmtId="0" fontId="4" fillId="0" borderId="9" xfId="0" applyFont="1" applyBorder="1" applyAlignment="1">
      <alignment horizontal="center" vertical="center"/>
    </xf>
    <xf numFmtId="0" fontId="0" fillId="0" borderId="13" xfId="0" applyBorder="1" applyAlignment="1">
      <alignment vertical="center"/>
    </xf>
    <xf numFmtId="0" fontId="4" fillId="0" borderId="11" xfId="0" applyFont="1" applyBorder="1" applyAlignment="1">
      <alignment horizontal="center" vertical="center"/>
    </xf>
    <xf numFmtId="0" fontId="0" fillId="0" borderId="24" xfId="0" applyBorder="1" applyAlignment="1">
      <alignment vertical="center"/>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3" fillId="0" borderId="3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5" borderId="19" xfId="0" applyFont="1" applyFill="1" applyBorder="1" applyAlignment="1">
      <alignment horizontal="right"/>
    </xf>
    <xf numFmtId="0" fontId="0" fillId="5" borderId="20" xfId="0" applyFill="1" applyBorder="1" applyAlignment="1">
      <alignment horizontal="right"/>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39" xfId="0" applyFont="1" applyBorder="1" applyAlignment="1">
      <alignment horizontal="center" vertical="center"/>
    </xf>
    <xf numFmtId="0" fontId="0" fillId="0" borderId="1" xfId="0" applyBorder="1" applyAlignment="1">
      <alignment horizontal="center"/>
    </xf>
    <xf numFmtId="0" fontId="32" fillId="0" borderId="0" xfId="0" applyFont="1" applyAlignment="1">
      <alignment horizontal="left" wrapText="1"/>
    </xf>
    <xf numFmtId="0" fontId="25" fillId="0" borderId="0" xfId="0" applyFont="1" applyAlignment="1">
      <alignment horizontal="left" wrapText="1"/>
    </xf>
    <xf numFmtId="0" fontId="3" fillId="0" borderId="1" xfId="0" applyFont="1" applyBorder="1" applyAlignment="1">
      <alignment horizontal="center"/>
    </xf>
    <xf numFmtId="0" fontId="3" fillId="7" borderId="19" xfId="0" applyFont="1" applyFill="1" applyBorder="1" applyAlignment="1">
      <alignment horizontal="right"/>
    </xf>
    <xf numFmtId="0" fontId="0" fillId="7" borderId="20" xfId="0" applyFill="1" applyBorder="1" applyAlignment="1">
      <alignment horizontal="right"/>
    </xf>
    <xf numFmtId="0" fontId="27" fillId="0" borderId="65" xfId="0" applyFont="1" applyBorder="1" applyAlignment="1">
      <alignment horizontal="left" vertical="top" wrapText="1"/>
    </xf>
    <xf numFmtId="0" fontId="27" fillId="0" borderId="66" xfId="0" applyFont="1" applyBorder="1" applyAlignment="1">
      <alignment horizontal="left" vertical="top" wrapText="1"/>
    </xf>
    <xf numFmtId="0" fontId="16" fillId="7" borderId="0" xfId="0" applyFont="1" applyFill="1"/>
  </cellXfs>
  <cellStyles count="3">
    <cellStyle name="Comma" xfId="1" builtinId="3"/>
    <cellStyle name="Normal" xfId="0" builtinId="0"/>
    <cellStyle name="Percent" xfId="2" builtinId="5"/>
  </cellStyles>
  <dxfs count="4">
    <dxf>
      <font>
        <b/>
        <i/>
        <color rgb="FFFF0000"/>
      </font>
    </dxf>
    <dxf>
      <font>
        <b/>
        <i/>
        <color rgb="FFFF0000"/>
      </font>
    </dxf>
    <dxf>
      <font>
        <b/>
        <i/>
        <color rgb="FFFF0000"/>
      </font>
    </dxf>
    <dxf>
      <font>
        <b/>
        <i/>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Vanessa Oren" id="{7C81DFC2-D9B2-4CB9-A09E-0B93BF8E47DA}" userId="S::s291679@corp.aepsc.com::07b63d13-5454-43a3-a932-5ae9b3cb0eb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H3" dT="2024-05-15T13:36:12.13" personId="{7C81DFC2-D9B2-4CB9-A09E-0B93BF8E47DA}" id="{A2DF497B-F4FD-425D-926C-58563E3F9E0F}">
    <text>New plan 2024 - funding from AEP earnings = 25%, metric weights adjusted to 25% of metric weight</text>
  </threadedComment>
  <threadedComment ref="H3" dT="2024-05-15T13:36:24.14" personId="{7C81DFC2-D9B2-4CB9-A09E-0B93BF8E47DA}" id="{50C960BA-8BDF-4CDA-AC6C-BE6041F1A9A6}" parentId="{A2DF497B-F4FD-425D-926C-58563E3F9E0F}">
    <text xml:space="preserve">Plan not finalized/approved as of 5/15/24
</text>
  </threadedComment>
  <threadedComment ref="H3" dT="2024-07-03T15:59:47.83" personId="{7C81DFC2-D9B2-4CB9-A09E-0B93BF8E47DA}" id="{4A1D20BA-9EBF-45D8-8BF8-9AAD97458F39}" parentId="{A2DF497B-F4FD-425D-926C-58563E3F9E0F}">
    <text>Plan approved for 2024 - working through cost centers to assign applicable plans for Energy Supply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 Id="rId4" Type="http://schemas.microsoft.com/office/2017/10/relationships/threadedComment" Target="../threadedComments/threadedComment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CD92A-36A6-4599-BAE7-41B423A7516E}">
  <sheetPr>
    <pageSetUpPr fitToPage="1"/>
  </sheetPr>
  <dimension ref="A1:M26"/>
  <sheetViews>
    <sheetView zoomScaleNormal="100" workbookViewId="0">
      <selection activeCell="F12" sqref="F12:L17"/>
    </sheetView>
  </sheetViews>
  <sheetFormatPr defaultRowHeight="14.5" x14ac:dyDescent="0.35"/>
  <cols>
    <col min="2" max="2" width="21" bestFit="1" customWidth="1"/>
    <col min="3" max="3" width="45.81640625" bestFit="1" customWidth="1"/>
    <col min="4" max="4" width="16.453125" customWidth="1"/>
    <col min="5" max="5" width="17.26953125" customWidth="1"/>
    <col min="6" max="7" width="12.7265625" bestFit="1" customWidth="1"/>
    <col min="9" max="9" width="10.54296875" customWidth="1"/>
    <col min="10" max="10" width="13.54296875" customWidth="1"/>
    <col min="11" max="11" width="13.7265625" bestFit="1" customWidth="1"/>
    <col min="12" max="12" width="14.1796875" bestFit="1" customWidth="1"/>
    <col min="13" max="13" width="13.453125" bestFit="1" customWidth="1"/>
  </cols>
  <sheetData>
    <row r="1" spans="1:13" x14ac:dyDescent="0.35">
      <c r="B1" s="277" t="s">
        <v>0</v>
      </c>
      <c r="C1" s="278"/>
      <c r="D1" s="278"/>
      <c r="E1" s="278"/>
      <c r="F1" s="278"/>
      <c r="G1" s="278"/>
      <c r="H1" s="278"/>
      <c r="I1" s="278"/>
      <c r="J1" s="278"/>
      <c r="K1" s="279"/>
    </row>
    <row r="2" spans="1:13" ht="101.15" customHeight="1" x14ac:dyDescent="0.35">
      <c r="A2" s="3" t="s">
        <v>1</v>
      </c>
      <c r="B2" s="3" t="s">
        <v>2</v>
      </c>
      <c r="C2" s="14" t="s">
        <v>3</v>
      </c>
      <c r="D2" s="5" t="s">
        <v>4</v>
      </c>
      <c r="E2" s="13" t="s">
        <v>5</v>
      </c>
      <c r="F2" s="5" t="s">
        <v>6</v>
      </c>
      <c r="G2" s="5" t="s">
        <v>7</v>
      </c>
      <c r="H2" s="5" t="s">
        <v>8</v>
      </c>
      <c r="I2" s="5" t="s">
        <v>9</v>
      </c>
      <c r="J2" s="5" t="s">
        <v>10</v>
      </c>
      <c r="K2" s="5" t="s">
        <v>11</v>
      </c>
      <c r="L2" s="5" t="s">
        <v>12</v>
      </c>
      <c r="M2" s="5" t="s">
        <v>13</v>
      </c>
    </row>
    <row r="3" spans="1:13" x14ac:dyDescent="0.35">
      <c r="A3" s="1"/>
      <c r="B3" s="1"/>
      <c r="C3" s="1"/>
      <c r="D3" s="15"/>
      <c r="E3" s="11"/>
      <c r="F3" s="15"/>
      <c r="G3" s="15"/>
      <c r="H3" s="15"/>
      <c r="I3" s="15"/>
      <c r="J3" s="15"/>
      <c r="K3" s="15"/>
    </row>
    <row r="4" spans="1:13" x14ac:dyDescent="0.35">
      <c r="B4" s="2" t="s">
        <v>14</v>
      </c>
      <c r="G4" s="11"/>
      <c r="J4" s="11" t="s">
        <v>15</v>
      </c>
    </row>
    <row r="5" spans="1:13" x14ac:dyDescent="0.35">
      <c r="A5" s="193"/>
      <c r="B5" t="s">
        <v>16</v>
      </c>
      <c r="C5" t="s">
        <v>17</v>
      </c>
      <c r="D5" s="7">
        <v>40859</v>
      </c>
      <c r="E5" s="7">
        <v>44926</v>
      </c>
      <c r="F5" s="6">
        <v>1566230.69</v>
      </c>
      <c r="G5" s="6">
        <v>9615116</v>
      </c>
      <c r="H5" s="9">
        <v>1.35</v>
      </c>
      <c r="I5" s="6">
        <v>3500000</v>
      </c>
      <c r="J5" s="6">
        <v>168091</v>
      </c>
      <c r="K5" s="10">
        <f>SUM(F5,G5,I5,J5)</f>
        <v>14849437.689999999</v>
      </c>
      <c r="L5" s="66">
        <f>((H5*F5)+(75%*G5))/((1+H5)*F5+G5)</f>
        <v>0.7014077983578636</v>
      </c>
      <c r="M5" t="s">
        <v>18</v>
      </c>
    </row>
    <row r="6" spans="1:13" x14ac:dyDescent="0.35">
      <c r="A6" s="193"/>
      <c r="B6" t="s">
        <v>19</v>
      </c>
      <c r="C6" t="s">
        <v>20</v>
      </c>
      <c r="D6" s="7">
        <v>40087</v>
      </c>
      <c r="E6" s="7">
        <v>44378</v>
      </c>
      <c r="F6" s="6">
        <v>850153.81000000017</v>
      </c>
      <c r="G6" s="6">
        <v>2160666</v>
      </c>
      <c r="H6" s="9">
        <v>0.8</v>
      </c>
      <c r="I6" s="6">
        <v>1050000</v>
      </c>
      <c r="J6" s="6">
        <v>107217</v>
      </c>
      <c r="K6" s="10">
        <f t="shared" ref="K6:K17" si="0">SUM(F6,G6,I6,J6)</f>
        <v>4168036.81</v>
      </c>
      <c r="L6" s="66">
        <f t="shared" ref="L6:L17" si="1">((H6*F6)+(75%*G6))/((1+H6)*F6+G6)</f>
        <v>0.6233156774598867</v>
      </c>
      <c r="M6" t="s">
        <v>18</v>
      </c>
    </row>
    <row r="7" spans="1:13" x14ac:dyDescent="0.35">
      <c r="A7" s="193"/>
      <c r="B7" t="s">
        <v>21</v>
      </c>
      <c r="C7" t="s">
        <v>22</v>
      </c>
      <c r="D7" s="7">
        <v>40756</v>
      </c>
      <c r="E7" s="7">
        <v>44866</v>
      </c>
      <c r="F7" s="6">
        <v>681969.35</v>
      </c>
      <c r="G7" s="6">
        <v>1620475</v>
      </c>
      <c r="H7" s="9">
        <v>0.8</v>
      </c>
      <c r="I7" s="6">
        <v>856000</v>
      </c>
      <c r="J7" s="6">
        <v>81600</v>
      </c>
      <c r="K7" s="10">
        <f t="shared" si="0"/>
        <v>3240044.35</v>
      </c>
      <c r="L7" s="66">
        <f t="shared" si="1"/>
        <v>0.6183003753874845</v>
      </c>
      <c r="M7" t="s">
        <v>18</v>
      </c>
    </row>
    <row r="8" spans="1:13" x14ac:dyDescent="0.35">
      <c r="A8" s="193"/>
      <c r="B8" t="s">
        <v>23</v>
      </c>
      <c r="C8" t="s">
        <v>24</v>
      </c>
      <c r="D8" s="7">
        <v>40909</v>
      </c>
      <c r="E8" s="8" t="s">
        <v>25</v>
      </c>
      <c r="F8" s="6">
        <v>719815.45</v>
      </c>
      <c r="G8" s="6">
        <v>1512527</v>
      </c>
      <c r="H8" s="9">
        <v>0.75</v>
      </c>
      <c r="I8" s="6">
        <v>847000</v>
      </c>
      <c r="J8" s="6">
        <v>81738</v>
      </c>
      <c r="K8" s="10">
        <f t="shared" si="0"/>
        <v>3161080.45</v>
      </c>
      <c r="L8" s="66">
        <f t="shared" si="1"/>
        <v>0.60394430382904318</v>
      </c>
      <c r="M8" t="s">
        <v>18</v>
      </c>
    </row>
    <row r="9" spans="1:13" x14ac:dyDescent="0.35">
      <c r="A9" s="193"/>
      <c r="B9" t="s">
        <v>26</v>
      </c>
      <c r="C9" t="s">
        <v>27</v>
      </c>
      <c r="D9" s="7">
        <v>41275</v>
      </c>
      <c r="E9" s="7">
        <v>44196</v>
      </c>
      <c r="F9" s="6">
        <v>655926.84</v>
      </c>
      <c r="G9" s="6">
        <v>1688344</v>
      </c>
      <c r="H9" s="9">
        <v>0.75</v>
      </c>
      <c r="I9" s="6">
        <v>771862</v>
      </c>
      <c r="J9" s="6">
        <v>1186196</v>
      </c>
      <c r="K9" s="10">
        <f t="shared" si="0"/>
        <v>4302328.84</v>
      </c>
      <c r="L9" s="66">
        <f t="shared" si="1"/>
        <v>0.61991158240322586</v>
      </c>
      <c r="M9" t="s">
        <v>18</v>
      </c>
    </row>
    <row r="10" spans="1:13" x14ac:dyDescent="0.35">
      <c r="I10" s="6"/>
      <c r="J10" s="6"/>
      <c r="K10" s="10"/>
      <c r="L10" s="66"/>
    </row>
    <row r="11" spans="1:13" ht="16.5" x14ac:dyDescent="0.35">
      <c r="B11" s="2" t="s">
        <v>28</v>
      </c>
      <c r="G11" s="11"/>
      <c r="I11" s="6"/>
      <c r="J11" s="11" t="s">
        <v>29</v>
      </c>
      <c r="K11" s="10"/>
      <c r="L11" s="66"/>
    </row>
    <row r="12" spans="1:13" x14ac:dyDescent="0.35">
      <c r="A12" s="268"/>
      <c r="B12" s="193"/>
      <c r="C12" s="193"/>
      <c r="D12" s="4">
        <v>43466</v>
      </c>
      <c r="E12" s="4">
        <v>44926</v>
      </c>
      <c r="F12" s="270"/>
      <c r="G12" s="270"/>
      <c r="H12" s="273"/>
      <c r="I12" s="270"/>
      <c r="J12" s="270"/>
      <c r="K12" s="271"/>
      <c r="L12" s="272"/>
      <c r="M12" t="s">
        <v>30</v>
      </c>
    </row>
    <row r="13" spans="1:13" x14ac:dyDescent="0.35">
      <c r="A13" s="193"/>
      <c r="B13" s="193"/>
      <c r="C13" s="193"/>
      <c r="D13" s="4">
        <v>43699</v>
      </c>
      <c r="E13" s="4">
        <v>44196</v>
      </c>
      <c r="F13" s="270"/>
      <c r="G13" s="270"/>
      <c r="H13" s="273"/>
      <c r="I13" s="270"/>
      <c r="J13" s="270"/>
      <c r="K13" s="271"/>
      <c r="L13" s="272"/>
      <c r="M13" t="s">
        <v>30</v>
      </c>
    </row>
    <row r="14" spans="1:13" x14ac:dyDescent="0.35">
      <c r="A14" s="193"/>
      <c r="B14" s="193"/>
      <c r="C14" s="193"/>
      <c r="D14" s="4">
        <v>43699</v>
      </c>
      <c r="E14" s="4">
        <v>44926</v>
      </c>
      <c r="F14" s="270"/>
      <c r="G14" s="270"/>
      <c r="H14" s="273"/>
      <c r="I14" s="270"/>
      <c r="J14" s="270"/>
      <c r="K14" s="271"/>
      <c r="L14" s="272"/>
      <c r="M14" t="s">
        <v>30</v>
      </c>
    </row>
    <row r="15" spans="1:13" x14ac:dyDescent="0.35">
      <c r="A15" s="193"/>
      <c r="B15" s="193"/>
      <c r="C15" s="193"/>
      <c r="D15" s="4">
        <v>43699</v>
      </c>
      <c r="E15" s="4">
        <v>45474</v>
      </c>
      <c r="F15" s="270"/>
      <c r="G15" s="270"/>
      <c r="H15" s="273"/>
      <c r="I15" s="270"/>
      <c r="J15" s="270"/>
      <c r="K15" s="271"/>
      <c r="L15" s="272"/>
      <c r="M15" t="s">
        <v>30</v>
      </c>
    </row>
    <row r="16" spans="1:13" x14ac:dyDescent="0.35">
      <c r="A16" s="193"/>
      <c r="B16" s="193"/>
      <c r="C16" s="193"/>
      <c r="D16" s="4">
        <v>42736</v>
      </c>
      <c r="E16" s="4">
        <v>44106</v>
      </c>
      <c r="F16" s="270"/>
      <c r="G16" s="270"/>
      <c r="H16" s="273"/>
      <c r="I16" s="270"/>
      <c r="J16" s="270"/>
      <c r="K16" s="271"/>
      <c r="L16" s="272"/>
      <c r="M16" t="s">
        <v>31</v>
      </c>
    </row>
    <row r="17" spans="1:13" x14ac:dyDescent="0.35">
      <c r="A17" s="193"/>
      <c r="B17" s="193"/>
      <c r="C17" s="193"/>
      <c r="D17" s="4">
        <v>44107</v>
      </c>
      <c r="E17" s="4">
        <v>44807</v>
      </c>
      <c r="F17" s="270"/>
      <c r="G17" s="270"/>
      <c r="H17" s="273"/>
      <c r="I17" s="270"/>
      <c r="J17" s="270"/>
      <c r="K17" s="271"/>
      <c r="L17" s="272"/>
      <c r="M17" t="s">
        <v>31</v>
      </c>
    </row>
    <row r="19" spans="1:13" x14ac:dyDescent="0.35">
      <c r="B19" s="2" t="s">
        <v>32</v>
      </c>
    </row>
    <row r="20" spans="1:13" ht="31" customHeight="1" x14ac:dyDescent="0.35">
      <c r="B20" s="276" t="s">
        <v>33</v>
      </c>
      <c r="C20" s="276"/>
      <c r="D20" s="276"/>
      <c r="E20" s="276"/>
      <c r="F20" s="276"/>
      <c r="G20" s="276"/>
      <c r="H20" s="276"/>
      <c r="I20" s="276"/>
      <c r="J20" s="276"/>
      <c r="K20" s="276"/>
      <c r="L20" s="276"/>
      <c r="M20" s="276"/>
    </row>
    <row r="21" spans="1:13" ht="31" customHeight="1" x14ac:dyDescent="0.35">
      <c r="B21" s="276" t="s">
        <v>34</v>
      </c>
      <c r="C21" s="276"/>
      <c r="D21" s="276"/>
      <c r="E21" s="276"/>
      <c r="F21" s="276"/>
      <c r="G21" s="276"/>
      <c r="H21" s="276"/>
      <c r="I21" s="276"/>
      <c r="J21" s="276"/>
      <c r="K21" s="276"/>
      <c r="L21" s="276"/>
      <c r="M21" s="276"/>
    </row>
    <row r="22" spans="1:13" ht="14.5" customHeight="1" x14ac:dyDescent="0.35">
      <c r="B22" s="276" t="s">
        <v>35</v>
      </c>
      <c r="C22" s="276"/>
      <c r="D22" s="276"/>
      <c r="E22" s="276"/>
      <c r="F22" s="276"/>
      <c r="G22" s="276"/>
      <c r="H22" s="276"/>
      <c r="I22" s="276"/>
      <c r="J22" s="276"/>
      <c r="K22" s="276"/>
      <c r="L22" s="276"/>
      <c r="M22" s="276"/>
    </row>
    <row r="23" spans="1:13" ht="44.5" customHeight="1" x14ac:dyDescent="0.35">
      <c r="B23" s="276" t="s">
        <v>36</v>
      </c>
      <c r="C23" s="276"/>
      <c r="D23" s="276"/>
      <c r="E23" s="276"/>
      <c r="F23" s="276"/>
      <c r="G23" s="276"/>
      <c r="H23" s="276"/>
      <c r="I23" s="276"/>
      <c r="J23" s="276"/>
      <c r="K23" s="276"/>
      <c r="L23" s="276"/>
      <c r="M23" s="276"/>
    </row>
    <row r="24" spans="1:13" ht="33.65" customHeight="1" x14ac:dyDescent="0.35">
      <c r="B24" s="276" t="s">
        <v>37</v>
      </c>
      <c r="C24" s="276"/>
      <c r="D24" s="276"/>
      <c r="E24" s="276"/>
      <c r="F24" s="276"/>
      <c r="G24" s="276"/>
      <c r="H24" s="276"/>
      <c r="I24" s="276"/>
      <c r="J24" s="276"/>
      <c r="K24" s="276"/>
      <c r="L24" s="276"/>
      <c r="M24" s="276"/>
    </row>
    <row r="25" spans="1:13" ht="30.65" customHeight="1" x14ac:dyDescent="0.35">
      <c r="B25" s="276" t="s">
        <v>38</v>
      </c>
      <c r="C25" s="276"/>
      <c r="D25" s="276"/>
      <c r="E25" s="276"/>
      <c r="F25" s="276"/>
      <c r="G25" s="276"/>
      <c r="H25" s="276"/>
      <c r="I25" s="276"/>
      <c r="J25" s="276"/>
      <c r="K25" s="276"/>
      <c r="L25" s="276"/>
      <c r="M25" s="276"/>
    </row>
    <row r="26" spans="1:13" ht="33" customHeight="1" x14ac:dyDescent="0.35">
      <c r="B26" s="276" t="s">
        <v>39</v>
      </c>
      <c r="C26" s="276"/>
      <c r="D26" s="276"/>
      <c r="E26" s="276"/>
      <c r="F26" s="276"/>
      <c r="G26" s="276"/>
      <c r="H26" s="276"/>
      <c r="I26" s="276"/>
      <c r="J26" s="276"/>
      <c r="K26" s="276"/>
      <c r="L26" s="276"/>
      <c r="M26" s="276"/>
    </row>
  </sheetData>
  <mergeCells count="8">
    <mergeCell ref="B24:M24"/>
    <mergeCell ref="B25:M25"/>
    <mergeCell ref="B26:M26"/>
    <mergeCell ref="B1:K1"/>
    <mergeCell ref="B20:M20"/>
    <mergeCell ref="B21:M21"/>
    <mergeCell ref="B22:M22"/>
    <mergeCell ref="B23:M23"/>
  </mergeCells>
  <pageMargins left="0.25" right="0.25" top="0.75" bottom="0.75" header="0.3" footer="0.3"/>
  <pageSetup scale="7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87695-96B5-466F-B837-0ECD51950559}">
  <sheetPr>
    <pageSetUpPr fitToPage="1"/>
  </sheetPr>
  <dimension ref="A1:O26"/>
  <sheetViews>
    <sheetView zoomScaleNormal="100" workbookViewId="0">
      <selection activeCell="F14" sqref="F14:L17"/>
    </sheetView>
  </sheetViews>
  <sheetFormatPr defaultRowHeight="14.5" x14ac:dyDescent="0.35"/>
  <cols>
    <col min="2" max="2" width="21" bestFit="1" customWidth="1"/>
    <col min="3" max="3" width="51.26953125" bestFit="1" customWidth="1"/>
    <col min="4" max="4" width="14.54296875" customWidth="1"/>
    <col min="5" max="5" width="10.1796875" bestFit="1" customWidth="1"/>
    <col min="6" max="7" width="12.7265625" bestFit="1" customWidth="1"/>
    <col min="9" max="9" width="10.54296875" customWidth="1"/>
    <col min="10" max="10" width="13.54296875" customWidth="1"/>
    <col min="11" max="11" width="13.7265625" bestFit="1" customWidth="1"/>
    <col min="12" max="12" width="14.1796875" bestFit="1" customWidth="1"/>
    <col min="13" max="13" width="13.453125" bestFit="1" customWidth="1"/>
  </cols>
  <sheetData>
    <row r="1" spans="1:15" x14ac:dyDescent="0.35">
      <c r="B1" s="277" t="s">
        <v>339</v>
      </c>
      <c r="C1" s="278"/>
      <c r="D1" s="278"/>
      <c r="E1" s="278"/>
      <c r="F1" s="278"/>
      <c r="G1" s="278"/>
      <c r="H1" s="278"/>
      <c r="I1" s="278"/>
      <c r="J1" s="278"/>
      <c r="K1" s="279"/>
    </row>
    <row r="2" spans="1:15" ht="101.15" customHeight="1" x14ac:dyDescent="0.35">
      <c r="A2" s="3" t="s">
        <v>1</v>
      </c>
      <c r="B2" s="3" t="s">
        <v>2</v>
      </c>
      <c r="C2" s="14" t="s">
        <v>3</v>
      </c>
      <c r="D2" s="5" t="s">
        <v>142</v>
      </c>
      <c r="E2" s="5" t="s">
        <v>143</v>
      </c>
      <c r="F2" s="5" t="s">
        <v>6</v>
      </c>
      <c r="G2" s="5" t="s">
        <v>7</v>
      </c>
      <c r="H2" s="5" t="s">
        <v>8</v>
      </c>
      <c r="I2" s="5" t="s">
        <v>9</v>
      </c>
      <c r="J2" s="5" t="s">
        <v>10</v>
      </c>
      <c r="K2" s="5" t="s">
        <v>11</v>
      </c>
      <c r="L2" s="5" t="s">
        <v>12</v>
      </c>
      <c r="M2" s="5" t="s">
        <v>13</v>
      </c>
    </row>
    <row r="3" spans="1:15" x14ac:dyDescent="0.35">
      <c r="A3" s="1"/>
      <c r="B3" s="1"/>
      <c r="C3" s="1"/>
      <c r="D3" s="15"/>
      <c r="E3" s="11"/>
      <c r="F3" s="15"/>
      <c r="G3" s="15"/>
      <c r="H3" s="15"/>
      <c r="I3" s="15"/>
      <c r="J3" s="15"/>
      <c r="K3" s="15"/>
    </row>
    <row r="4" spans="1:15" ht="28" customHeight="1" x14ac:dyDescent="0.35">
      <c r="B4" s="2" t="s">
        <v>14</v>
      </c>
      <c r="G4" s="11"/>
      <c r="J4" s="11" t="s">
        <v>15</v>
      </c>
      <c r="O4" s="171"/>
    </row>
    <row r="5" spans="1:15" x14ac:dyDescent="0.35">
      <c r="A5" s="268"/>
      <c r="B5" t="s">
        <v>145</v>
      </c>
      <c r="C5" t="s">
        <v>340</v>
      </c>
      <c r="D5" s="7">
        <v>44927</v>
      </c>
      <c r="E5" s="7">
        <v>45347</v>
      </c>
      <c r="F5" s="6">
        <v>1193269</v>
      </c>
      <c r="G5" s="6">
        <v>8321524</v>
      </c>
      <c r="H5" s="9">
        <v>1.4</v>
      </c>
      <c r="I5" s="6">
        <v>787503</v>
      </c>
      <c r="J5" s="6">
        <v>114455</v>
      </c>
      <c r="K5" s="10">
        <f t="shared" ref="K5:K11" si="0">SUM(F5,G5,I5,J5)</f>
        <v>10416751</v>
      </c>
      <c r="L5" s="66">
        <f>((H5*F5)+(75%*G5))/((1+H5)*F5+G5)</f>
        <v>0.70732750753269702</v>
      </c>
      <c r="M5" t="s">
        <v>18</v>
      </c>
      <c r="O5" s="171"/>
    </row>
    <row r="6" spans="1:15" x14ac:dyDescent="0.35">
      <c r="A6" s="268"/>
      <c r="B6" t="s">
        <v>148</v>
      </c>
      <c r="C6" t="s">
        <v>20</v>
      </c>
      <c r="D6" s="7">
        <v>45202</v>
      </c>
      <c r="E6" s="7">
        <v>45676</v>
      </c>
      <c r="F6" s="6">
        <v>637567</v>
      </c>
      <c r="G6" s="6">
        <v>2852248</v>
      </c>
      <c r="H6" s="9">
        <v>0.8</v>
      </c>
      <c r="I6" s="6">
        <v>240500</v>
      </c>
      <c r="J6" s="6">
        <v>73170</v>
      </c>
      <c r="K6" s="10">
        <f t="shared" si="0"/>
        <v>3803485</v>
      </c>
      <c r="L6" s="66">
        <f t="shared" ref="L6:L16" si="1">((H6*F6)+(75%*G6))/((1+H6)*F6+G6)</f>
        <v>0.66233165759495205</v>
      </c>
      <c r="M6" t="s">
        <v>18</v>
      </c>
      <c r="O6" s="171"/>
    </row>
    <row r="7" spans="1:15" x14ac:dyDescent="0.35">
      <c r="A7" s="268"/>
      <c r="B7" t="s">
        <v>23</v>
      </c>
      <c r="C7" t="s">
        <v>147</v>
      </c>
      <c r="D7" s="7">
        <v>40909</v>
      </c>
      <c r="E7" s="8" t="s">
        <v>25</v>
      </c>
      <c r="F7" s="6">
        <v>745385</v>
      </c>
      <c r="G7" s="6">
        <v>1560286</v>
      </c>
      <c r="H7" s="9">
        <v>0.75</v>
      </c>
      <c r="I7" s="6">
        <v>263500</v>
      </c>
      <c r="J7" s="6">
        <v>109767</v>
      </c>
      <c r="K7" s="10">
        <f t="shared" si="0"/>
        <v>2678938</v>
      </c>
      <c r="L7" s="66">
        <f t="shared" si="1"/>
        <v>0.60363994991115588</v>
      </c>
      <c r="M7" t="s">
        <v>18</v>
      </c>
      <c r="O7" s="171"/>
    </row>
    <row r="8" spans="1:15" x14ac:dyDescent="0.35">
      <c r="A8" s="268"/>
      <c r="B8" t="s">
        <v>341</v>
      </c>
      <c r="C8" t="s">
        <v>342</v>
      </c>
      <c r="D8" s="7">
        <v>44826</v>
      </c>
      <c r="E8" s="7">
        <v>45596</v>
      </c>
      <c r="F8" s="6">
        <v>584423</v>
      </c>
      <c r="G8" s="6">
        <v>1248229</v>
      </c>
      <c r="H8" s="9">
        <v>0.8</v>
      </c>
      <c r="I8" s="6">
        <v>220500</v>
      </c>
      <c r="J8" s="6">
        <v>170900</v>
      </c>
      <c r="K8" s="10">
        <f t="shared" si="0"/>
        <v>2224052</v>
      </c>
      <c r="L8" s="66">
        <f t="shared" si="1"/>
        <v>0.61025824210030599</v>
      </c>
      <c r="M8" t="s">
        <v>18</v>
      </c>
      <c r="O8" s="171"/>
    </row>
    <row r="9" spans="1:15" x14ac:dyDescent="0.35">
      <c r="A9" s="268"/>
      <c r="B9" t="s">
        <v>343</v>
      </c>
      <c r="C9" t="s">
        <v>344</v>
      </c>
      <c r="D9" s="7">
        <v>44826</v>
      </c>
      <c r="E9" s="7">
        <v>45535</v>
      </c>
      <c r="F9" s="6">
        <v>584423</v>
      </c>
      <c r="G9" s="6">
        <v>1248229</v>
      </c>
      <c r="H9" s="9">
        <v>0.8</v>
      </c>
      <c r="I9" s="6">
        <v>220500</v>
      </c>
      <c r="J9" s="6">
        <v>87482</v>
      </c>
      <c r="K9" s="10">
        <f t="shared" si="0"/>
        <v>2140634</v>
      </c>
      <c r="L9" s="66">
        <f t="shared" si="1"/>
        <v>0.61025824210030599</v>
      </c>
      <c r="M9" t="s">
        <v>18</v>
      </c>
      <c r="O9" s="171"/>
    </row>
    <row r="10" spans="1:15" x14ac:dyDescent="0.35">
      <c r="A10" s="268"/>
      <c r="B10" t="s">
        <v>16</v>
      </c>
      <c r="C10" t="s">
        <v>345</v>
      </c>
      <c r="D10" s="7">
        <v>44927</v>
      </c>
      <c r="E10" s="7">
        <v>45200</v>
      </c>
      <c r="F10" s="6">
        <v>891538</v>
      </c>
      <c r="G10" s="6">
        <v>2000000</v>
      </c>
      <c r="H10" s="9">
        <v>1.35</v>
      </c>
      <c r="I10" s="6">
        <v>696149</v>
      </c>
      <c r="J10" s="6">
        <v>359384</v>
      </c>
      <c r="K10" s="10">
        <f t="shared" si="0"/>
        <v>3947071</v>
      </c>
      <c r="L10" s="66">
        <f t="shared" si="1"/>
        <v>0.66019556523733658</v>
      </c>
      <c r="M10" t="s">
        <v>18</v>
      </c>
      <c r="O10" s="171"/>
    </row>
    <row r="11" spans="1:15" x14ac:dyDescent="0.35">
      <c r="A11" s="268"/>
      <c r="B11" t="s">
        <v>268</v>
      </c>
      <c r="C11" t="s">
        <v>346</v>
      </c>
      <c r="D11" s="7">
        <v>44895</v>
      </c>
      <c r="E11" s="7">
        <v>45198</v>
      </c>
      <c r="F11" s="6">
        <v>538462</v>
      </c>
      <c r="G11" s="6">
        <v>2042588</v>
      </c>
      <c r="H11" s="9">
        <v>0.8</v>
      </c>
      <c r="I11" s="6">
        <v>0</v>
      </c>
      <c r="J11" s="6">
        <v>550866</v>
      </c>
      <c r="K11" s="10">
        <f t="shared" si="0"/>
        <v>3131916</v>
      </c>
      <c r="L11" s="66">
        <f t="shared" si="1"/>
        <v>0.65166937621363508</v>
      </c>
      <c r="M11" t="s">
        <v>18</v>
      </c>
      <c r="O11" s="171"/>
    </row>
    <row r="12" spans="1:15" ht="26.5" customHeight="1" x14ac:dyDescent="0.35">
      <c r="I12" s="6"/>
      <c r="J12" s="6"/>
      <c r="K12" s="10"/>
      <c r="L12" s="66"/>
      <c r="O12" s="171"/>
    </row>
    <row r="13" spans="1:15" ht="16.5" x14ac:dyDescent="0.35">
      <c r="B13" s="2" t="s">
        <v>28</v>
      </c>
      <c r="G13" s="11"/>
      <c r="I13" s="6"/>
      <c r="J13" s="11" t="s">
        <v>29</v>
      </c>
      <c r="K13" s="10"/>
      <c r="L13" s="66"/>
      <c r="O13" s="171"/>
    </row>
    <row r="14" spans="1:15" x14ac:dyDescent="0.35">
      <c r="A14" s="193"/>
      <c r="B14" s="193"/>
      <c r="C14" s="193"/>
      <c r="D14" s="7">
        <v>44927</v>
      </c>
      <c r="E14" s="8" t="s">
        <v>25</v>
      </c>
      <c r="F14" s="270"/>
      <c r="G14" s="270"/>
      <c r="H14" s="273"/>
      <c r="I14" s="270"/>
      <c r="J14" s="270"/>
      <c r="K14" s="271"/>
      <c r="L14" s="272"/>
      <c r="M14" t="s">
        <v>30</v>
      </c>
      <c r="O14" s="171"/>
    </row>
    <row r="15" spans="1:15" x14ac:dyDescent="0.35">
      <c r="A15" s="193"/>
      <c r="B15" s="193"/>
      <c r="C15" s="193"/>
      <c r="D15" s="4">
        <v>43699</v>
      </c>
      <c r="E15" s="4">
        <v>45474</v>
      </c>
      <c r="F15" s="270"/>
      <c r="G15" s="270"/>
      <c r="H15" s="273"/>
      <c r="I15" s="270"/>
      <c r="J15" s="270"/>
      <c r="K15" s="271"/>
      <c r="L15" s="272"/>
      <c r="M15" t="s">
        <v>30</v>
      </c>
      <c r="O15" s="171"/>
    </row>
    <row r="16" spans="1:15" x14ac:dyDescent="0.35">
      <c r="A16" s="268"/>
      <c r="B16" s="193"/>
      <c r="C16" s="193"/>
      <c r="D16" s="4">
        <v>44197</v>
      </c>
      <c r="E16" s="4">
        <v>45474</v>
      </c>
      <c r="F16" s="270"/>
      <c r="G16" s="270"/>
      <c r="H16" s="273"/>
      <c r="I16" s="270"/>
      <c r="J16" s="270"/>
      <c r="K16" s="271"/>
      <c r="L16" s="272"/>
      <c r="M16" t="s">
        <v>30</v>
      </c>
      <c r="O16" s="171"/>
    </row>
    <row r="17" spans="1:15" x14ac:dyDescent="0.35">
      <c r="A17" s="193"/>
      <c r="B17" s="193"/>
      <c r="C17" s="193"/>
      <c r="D17" s="7">
        <v>45107</v>
      </c>
      <c r="E17" s="8" t="s">
        <v>25</v>
      </c>
      <c r="F17" s="270"/>
      <c r="G17" s="270"/>
      <c r="H17" s="273"/>
      <c r="I17" s="270"/>
      <c r="J17" s="270"/>
      <c r="K17" s="271"/>
      <c r="L17" s="272"/>
      <c r="M17" t="s">
        <v>30</v>
      </c>
      <c r="O17" s="171"/>
    </row>
    <row r="18" spans="1:15" x14ac:dyDescent="0.35">
      <c r="A18" s="8"/>
      <c r="D18" s="4"/>
      <c r="E18" s="4"/>
      <c r="F18" s="6"/>
      <c r="G18" s="6"/>
      <c r="H18" s="9"/>
      <c r="I18" s="6"/>
      <c r="J18" s="6"/>
      <c r="K18" s="10"/>
      <c r="L18" s="66"/>
      <c r="O18" s="171"/>
    </row>
    <row r="19" spans="1:15" x14ac:dyDescent="0.35">
      <c r="B19" s="2" t="s">
        <v>32</v>
      </c>
      <c r="O19" s="171"/>
    </row>
    <row r="20" spans="1:15" ht="31" customHeight="1" x14ac:dyDescent="0.35">
      <c r="B20" s="276" t="s">
        <v>33</v>
      </c>
      <c r="C20" s="276"/>
      <c r="D20" s="276"/>
      <c r="E20" s="276"/>
      <c r="F20" s="276"/>
      <c r="G20" s="276"/>
      <c r="H20" s="276"/>
      <c r="I20" s="276"/>
      <c r="J20" s="276"/>
      <c r="K20" s="276"/>
      <c r="L20" s="276"/>
      <c r="M20" s="276"/>
      <c r="O20" s="171"/>
    </row>
    <row r="21" spans="1:15" ht="31" customHeight="1" x14ac:dyDescent="0.35">
      <c r="B21" s="276" t="s">
        <v>34</v>
      </c>
      <c r="C21" s="276"/>
      <c r="D21" s="276"/>
      <c r="E21" s="276"/>
      <c r="F21" s="276"/>
      <c r="G21" s="276"/>
      <c r="H21" s="276"/>
      <c r="I21" s="276"/>
      <c r="J21" s="276"/>
      <c r="K21" s="276"/>
      <c r="L21" s="276"/>
      <c r="M21" s="276"/>
      <c r="O21" s="171"/>
    </row>
    <row r="22" spans="1:15" ht="17.5" customHeight="1" x14ac:dyDescent="0.35">
      <c r="B22" s="276" t="s">
        <v>35</v>
      </c>
      <c r="C22" s="276"/>
      <c r="D22" s="276"/>
      <c r="E22" s="276"/>
      <c r="F22" s="276"/>
      <c r="G22" s="276"/>
      <c r="H22" s="276"/>
      <c r="I22" s="276"/>
      <c r="J22" s="276"/>
      <c r="K22" s="276"/>
      <c r="L22" s="276"/>
      <c r="M22" s="276"/>
      <c r="O22" s="171"/>
    </row>
    <row r="23" spans="1:15" ht="42.65" customHeight="1" x14ac:dyDescent="0.35">
      <c r="B23" s="276" t="s">
        <v>36</v>
      </c>
      <c r="C23" s="276"/>
      <c r="D23" s="276"/>
      <c r="E23" s="276"/>
      <c r="F23" s="276"/>
      <c r="G23" s="276"/>
      <c r="H23" s="276"/>
      <c r="I23" s="276"/>
      <c r="J23" s="276"/>
      <c r="K23" s="276"/>
      <c r="L23" s="276"/>
      <c r="M23" s="276"/>
      <c r="O23" s="171"/>
    </row>
    <row r="24" spans="1:15" ht="31" customHeight="1" x14ac:dyDescent="0.35">
      <c r="B24" s="276" t="s">
        <v>37</v>
      </c>
      <c r="C24" s="276"/>
      <c r="D24" s="276"/>
      <c r="E24" s="276"/>
      <c r="F24" s="276"/>
      <c r="G24" s="276"/>
      <c r="H24" s="276"/>
      <c r="I24" s="276"/>
      <c r="J24" s="276"/>
      <c r="K24" s="276"/>
      <c r="L24" s="276"/>
      <c r="M24" s="276"/>
      <c r="O24" s="171"/>
    </row>
    <row r="25" spans="1:15" ht="35.15" customHeight="1" x14ac:dyDescent="0.35">
      <c r="B25" s="276" t="s">
        <v>347</v>
      </c>
      <c r="C25" s="276"/>
      <c r="D25" s="276"/>
      <c r="E25" s="276"/>
      <c r="F25" s="276"/>
      <c r="G25" s="276"/>
      <c r="H25" s="276"/>
      <c r="I25" s="276"/>
      <c r="J25" s="276"/>
      <c r="K25" s="276"/>
      <c r="L25" s="276"/>
      <c r="M25" s="276"/>
      <c r="O25" s="171"/>
    </row>
    <row r="26" spans="1:15" x14ac:dyDescent="0.35">
      <c r="O26" s="171"/>
    </row>
  </sheetData>
  <mergeCells count="7">
    <mergeCell ref="B25:M25"/>
    <mergeCell ref="B1:K1"/>
    <mergeCell ref="B20:M20"/>
    <mergeCell ref="B21:M21"/>
    <mergeCell ref="B22:M22"/>
    <mergeCell ref="B23:M23"/>
    <mergeCell ref="B24:M24"/>
  </mergeCells>
  <pageMargins left="0.25" right="0.25" top="0.75" bottom="0.75" header="0.3" footer="0.3"/>
  <pageSetup scale="6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B3745-A085-4B61-8118-4D8421E57FB8}">
  <sheetPr>
    <pageSetUpPr fitToPage="1"/>
  </sheetPr>
  <dimension ref="A1:J86"/>
  <sheetViews>
    <sheetView zoomScaleNormal="100" workbookViewId="0">
      <selection activeCell="A84" sqref="A84"/>
    </sheetView>
  </sheetViews>
  <sheetFormatPr defaultColWidth="9.1796875" defaultRowHeight="14.5" x14ac:dyDescent="0.35"/>
  <cols>
    <col min="1" max="1" width="14.1796875" customWidth="1"/>
    <col min="2" max="2" width="68.81640625" customWidth="1"/>
    <col min="3" max="3" width="13.453125" style="67" customWidth="1"/>
    <col min="4" max="4" width="12.81640625" style="45" customWidth="1"/>
    <col min="5" max="5" width="12.81640625" customWidth="1"/>
    <col min="6" max="6" width="12.81640625" style="45" customWidth="1"/>
    <col min="7" max="7" width="12.81640625" customWidth="1"/>
    <col min="8" max="8" width="14" customWidth="1"/>
    <col min="9" max="10" width="13.453125" style="67" customWidth="1"/>
  </cols>
  <sheetData>
    <row r="1" spans="1:10" ht="24" thickBot="1" x14ac:dyDescent="0.6">
      <c r="A1" s="305" t="s">
        <v>348</v>
      </c>
      <c r="B1" s="305"/>
      <c r="C1" s="305"/>
      <c r="D1" s="305"/>
      <c r="E1" s="305"/>
      <c r="F1" s="305"/>
      <c r="G1" s="305"/>
      <c r="H1" s="305"/>
      <c r="I1"/>
      <c r="J1"/>
    </row>
    <row r="2" spans="1:10" ht="24.75" customHeight="1" thickBot="1" x14ac:dyDescent="0.4">
      <c r="A2" s="306" t="s">
        <v>41</v>
      </c>
      <c r="B2" s="308" t="s">
        <v>154</v>
      </c>
      <c r="C2" s="325" t="s">
        <v>155</v>
      </c>
      <c r="D2" s="312" t="s">
        <v>156</v>
      </c>
      <c r="E2" s="313"/>
      <c r="F2" s="313"/>
      <c r="G2" s="313"/>
      <c r="H2" s="313"/>
      <c r="I2" s="313"/>
      <c r="J2" s="314"/>
    </row>
    <row r="3" spans="1:10" s="71" customFormat="1" ht="29.5" thickBot="1" x14ac:dyDescent="0.4">
      <c r="A3" s="307"/>
      <c r="B3" s="309"/>
      <c r="C3" s="326"/>
      <c r="D3" s="68" t="s">
        <v>157</v>
      </c>
      <c r="E3" s="69" t="s">
        <v>158</v>
      </c>
      <c r="F3" s="177" t="s">
        <v>159</v>
      </c>
      <c r="G3" s="69" t="s">
        <v>349</v>
      </c>
      <c r="H3" s="121" t="s">
        <v>274</v>
      </c>
      <c r="I3" s="69" t="s">
        <v>18</v>
      </c>
      <c r="J3" s="70" t="s">
        <v>275</v>
      </c>
    </row>
    <row r="4" spans="1:10" x14ac:dyDescent="0.35">
      <c r="A4" s="301" t="s">
        <v>162</v>
      </c>
      <c r="B4" s="72" t="s">
        <v>350</v>
      </c>
      <c r="C4" s="73">
        <v>0.06</v>
      </c>
      <c r="D4" s="74">
        <v>0.06</v>
      </c>
      <c r="E4" s="76">
        <v>0.06</v>
      </c>
      <c r="F4" s="178">
        <v>0.05</v>
      </c>
      <c r="G4" s="76">
        <v>0.06</v>
      </c>
      <c r="H4" s="128"/>
      <c r="I4" s="77">
        <v>0.06</v>
      </c>
      <c r="J4" s="78"/>
    </row>
    <row r="5" spans="1:10" x14ac:dyDescent="0.35">
      <c r="A5" s="320"/>
      <c r="B5" s="79" t="s">
        <v>351</v>
      </c>
      <c r="C5" s="80">
        <v>0.04</v>
      </c>
      <c r="D5" s="115">
        <v>0.04</v>
      </c>
      <c r="E5" s="172">
        <v>0.04</v>
      </c>
      <c r="F5" s="179">
        <v>2.5000000000000001E-2</v>
      </c>
      <c r="G5" s="172">
        <v>0.04</v>
      </c>
      <c r="H5" s="183"/>
      <c r="I5" s="101">
        <v>0.04</v>
      </c>
      <c r="J5" s="102"/>
    </row>
    <row r="6" spans="1:10" x14ac:dyDescent="0.35">
      <c r="A6" s="320"/>
      <c r="B6" s="79" t="s">
        <v>276</v>
      </c>
      <c r="C6" s="80"/>
      <c r="D6" s="115"/>
      <c r="E6" s="172"/>
      <c r="F6" s="179"/>
      <c r="G6" s="172"/>
      <c r="H6" s="183"/>
      <c r="I6" s="101"/>
      <c r="J6" s="102"/>
    </row>
    <row r="7" spans="1:10" x14ac:dyDescent="0.35">
      <c r="A7" s="302"/>
      <c r="B7" s="79" t="s">
        <v>352</v>
      </c>
      <c r="C7" s="80" t="s">
        <v>166</v>
      </c>
      <c r="D7" s="81" t="s">
        <v>166</v>
      </c>
      <c r="E7" s="75" t="s">
        <v>166</v>
      </c>
      <c r="F7" s="133"/>
      <c r="G7" s="75" t="s">
        <v>166</v>
      </c>
      <c r="H7" s="122"/>
      <c r="I7" s="82" t="s">
        <v>166</v>
      </c>
      <c r="J7" s="83"/>
    </row>
    <row r="8" spans="1:10" x14ac:dyDescent="0.35">
      <c r="A8" s="302"/>
      <c r="B8" s="79" t="s">
        <v>353</v>
      </c>
      <c r="C8" s="80" t="s">
        <v>166</v>
      </c>
      <c r="D8" s="81" t="s">
        <v>166</v>
      </c>
      <c r="E8" s="75" t="s">
        <v>166</v>
      </c>
      <c r="F8" s="133"/>
      <c r="G8" s="75" t="s">
        <v>166</v>
      </c>
      <c r="H8" s="122"/>
      <c r="I8" s="82" t="s">
        <v>166</v>
      </c>
      <c r="J8" s="83"/>
    </row>
    <row r="9" spans="1:10" x14ac:dyDescent="0.35">
      <c r="A9" s="302"/>
      <c r="B9" s="84" t="s">
        <v>354</v>
      </c>
      <c r="C9" s="80">
        <v>0.06</v>
      </c>
      <c r="D9" s="81"/>
      <c r="E9" s="75"/>
      <c r="F9" s="133"/>
      <c r="G9" s="75"/>
      <c r="H9" s="122"/>
      <c r="I9" s="82">
        <v>0.06</v>
      </c>
      <c r="J9" s="83"/>
    </row>
    <row r="10" spans="1:10" x14ac:dyDescent="0.35">
      <c r="A10" s="302"/>
      <c r="B10" s="84" t="s">
        <v>168</v>
      </c>
      <c r="C10" s="80"/>
      <c r="D10" s="81"/>
      <c r="E10" s="75"/>
      <c r="F10" s="133">
        <v>0.125</v>
      </c>
      <c r="G10" s="75"/>
      <c r="H10" s="122"/>
      <c r="I10" s="82"/>
      <c r="J10" s="83"/>
    </row>
    <row r="11" spans="1:10" x14ac:dyDescent="0.35">
      <c r="A11" s="315"/>
      <c r="B11" s="84" t="s">
        <v>280</v>
      </c>
      <c r="C11" s="85"/>
      <c r="D11" s="86">
        <v>0.06</v>
      </c>
      <c r="E11" s="87">
        <v>0.06</v>
      </c>
      <c r="F11" s="130"/>
      <c r="G11" s="87">
        <v>0.06</v>
      </c>
      <c r="H11" s="123"/>
      <c r="I11" s="89"/>
      <c r="J11" s="90"/>
    </row>
    <row r="12" spans="1:10" x14ac:dyDescent="0.35">
      <c r="A12" s="315"/>
      <c r="B12" s="84" t="s">
        <v>355</v>
      </c>
      <c r="C12" s="85"/>
      <c r="D12" s="86">
        <v>0.06</v>
      </c>
      <c r="E12" s="87">
        <v>0.06</v>
      </c>
      <c r="F12" s="130"/>
      <c r="G12" s="87">
        <v>0.06</v>
      </c>
      <c r="H12" s="123"/>
      <c r="I12" s="89"/>
      <c r="J12" s="90"/>
    </row>
    <row r="13" spans="1:10" x14ac:dyDescent="0.35">
      <c r="A13" s="315"/>
      <c r="B13" s="84" t="s">
        <v>356</v>
      </c>
      <c r="C13" s="85"/>
      <c r="D13" s="86">
        <v>0.08</v>
      </c>
      <c r="E13" s="87">
        <v>0.08</v>
      </c>
      <c r="F13" s="130"/>
      <c r="G13" s="87">
        <v>0.08</v>
      </c>
      <c r="H13" s="123"/>
      <c r="I13" s="89"/>
      <c r="J13" s="90"/>
    </row>
    <row r="14" spans="1:10" ht="15" thickBot="1" x14ac:dyDescent="0.4">
      <c r="A14" s="315"/>
      <c r="B14" s="91" t="s">
        <v>171</v>
      </c>
      <c r="C14" s="92">
        <f t="shared" ref="C14:I14" si="0">SUM(C4:C13)</f>
        <v>0.16</v>
      </c>
      <c r="D14" s="93">
        <f t="shared" si="0"/>
        <v>0.3</v>
      </c>
      <c r="E14" s="94">
        <f t="shared" si="0"/>
        <v>0.3</v>
      </c>
      <c r="F14" s="180">
        <f t="shared" si="0"/>
        <v>0.2</v>
      </c>
      <c r="G14" s="94">
        <f t="shared" si="0"/>
        <v>0.3</v>
      </c>
      <c r="H14" s="124">
        <f t="shared" si="0"/>
        <v>0</v>
      </c>
      <c r="I14" s="95">
        <f t="shared" si="0"/>
        <v>0.16</v>
      </c>
      <c r="J14" s="96"/>
    </row>
    <row r="15" spans="1:10" x14ac:dyDescent="0.35">
      <c r="A15" s="301" t="s">
        <v>172</v>
      </c>
      <c r="B15" s="72" t="s">
        <v>285</v>
      </c>
      <c r="C15" s="73">
        <v>0.04</v>
      </c>
      <c r="D15" s="74"/>
      <c r="E15" s="97"/>
      <c r="F15" s="178"/>
      <c r="G15" s="97">
        <v>2.5000000000000001E-2</v>
      </c>
      <c r="H15" s="125"/>
      <c r="I15" s="77">
        <v>0.04</v>
      </c>
      <c r="J15" s="78"/>
    </row>
    <row r="16" spans="1:10" x14ac:dyDescent="0.35">
      <c r="A16" s="303"/>
      <c r="B16" s="79" t="s">
        <v>176</v>
      </c>
      <c r="C16" s="80"/>
      <c r="D16" s="81"/>
      <c r="E16" s="75"/>
      <c r="F16" s="133">
        <v>0.05</v>
      </c>
      <c r="G16" s="75"/>
      <c r="H16" s="122"/>
      <c r="I16" s="82"/>
      <c r="J16" s="83"/>
    </row>
    <row r="17" spans="1:10" x14ac:dyDescent="0.35">
      <c r="A17" s="303"/>
      <c r="B17" s="79" t="s">
        <v>357</v>
      </c>
      <c r="C17" s="80"/>
      <c r="D17" s="81"/>
      <c r="E17" s="75">
        <v>0.1</v>
      </c>
      <c r="F17" s="133"/>
      <c r="G17" s="75"/>
      <c r="H17" s="122"/>
      <c r="I17" s="82"/>
      <c r="J17" s="83"/>
    </row>
    <row r="18" spans="1:10" x14ac:dyDescent="0.35">
      <c r="A18" s="303"/>
      <c r="B18" s="79" t="s">
        <v>286</v>
      </c>
      <c r="C18" s="80"/>
      <c r="D18" s="81"/>
      <c r="E18" s="75"/>
      <c r="F18" s="133">
        <v>0.05</v>
      </c>
      <c r="G18" s="75"/>
      <c r="H18" s="122"/>
      <c r="I18" s="82"/>
      <c r="J18" s="83"/>
    </row>
    <row r="19" spans="1:10" x14ac:dyDescent="0.35">
      <c r="A19" s="303"/>
      <c r="B19" s="99" t="s">
        <v>358</v>
      </c>
      <c r="C19" s="80"/>
      <c r="D19" s="81"/>
      <c r="E19" s="75"/>
      <c r="F19" s="133">
        <v>0.05</v>
      </c>
      <c r="G19" s="75"/>
      <c r="H19" s="122"/>
      <c r="I19" s="82"/>
      <c r="J19" s="83"/>
    </row>
    <row r="20" spans="1:10" ht="15" thickBot="1" x14ac:dyDescent="0.4">
      <c r="A20" s="304"/>
      <c r="B20" s="91" t="s">
        <v>180</v>
      </c>
      <c r="C20" s="92">
        <f t="shared" ref="C20:I20" si="1">SUM(C15:C19)</f>
        <v>0.04</v>
      </c>
      <c r="D20" s="93">
        <f t="shared" si="1"/>
        <v>0</v>
      </c>
      <c r="E20" s="94">
        <f t="shared" si="1"/>
        <v>0.1</v>
      </c>
      <c r="F20" s="180">
        <f t="shared" si="1"/>
        <v>0.15000000000000002</v>
      </c>
      <c r="G20" s="94">
        <f t="shared" si="1"/>
        <v>2.5000000000000001E-2</v>
      </c>
      <c r="H20" s="124">
        <f t="shared" si="1"/>
        <v>0</v>
      </c>
      <c r="I20" s="95">
        <f t="shared" si="1"/>
        <v>0.04</v>
      </c>
      <c r="J20" s="96"/>
    </row>
    <row r="21" spans="1:10" x14ac:dyDescent="0.35">
      <c r="A21" s="301" t="s">
        <v>181</v>
      </c>
      <c r="B21" s="72" t="s">
        <v>51</v>
      </c>
      <c r="C21" s="73">
        <v>0.6</v>
      </c>
      <c r="D21" s="74"/>
      <c r="E21" s="97"/>
      <c r="F21" s="178"/>
      <c r="G21" s="97"/>
      <c r="H21" s="125"/>
      <c r="I21" s="77">
        <v>0.6</v>
      </c>
      <c r="J21" s="78"/>
    </row>
    <row r="22" spans="1:10" x14ac:dyDescent="0.35">
      <c r="A22" s="302"/>
      <c r="B22" s="79" t="s">
        <v>182</v>
      </c>
      <c r="C22" s="80"/>
      <c r="D22" s="81">
        <v>0.1</v>
      </c>
      <c r="E22" s="75"/>
      <c r="F22" s="133"/>
      <c r="G22" s="75">
        <v>0.1</v>
      </c>
      <c r="H22" s="122"/>
      <c r="I22" s="82"/>
      <c r="J22" s="83"/>
    </row>
    <row r="23" spans="1:10" x14ac:dyDescent="0.35">
      <c r="A23" s="302"/>
      <c r="B23" s="79" t="s">
        <v>359</v>
      </c>
      <c r="C23" s="80"/>
      <c r="D23" s="81">
        <v>0.1</v>
      </c>
      <c r="E23" s="75"/>
      <c r="F23" s="133"/>
      <c r="G23" s="75"/>
      <c r="H23" s="122"/>
      <c r="I23" s="82"/>
      <c r="J23" s="83"/>
    </row>
    <row r="24" spans="1:10" x14ac:dyDescent="0.35">
      <c r="A24" s="302"/>
      <c r="B24" s="79" t="s">
        <v>360</v>
      </c>
      <c r="C24" s="80"/>
      <c r="D24" s="81"/>
      <c r="E24" s="75"/>
      <c r="F24" s="133"/>
      <c r="G24" s="75">
        <v>0.1</v>
      </c>
      <c r="H24" s="122"/>
      <c r="I24" s="82"/>
      <c r="J24" s="83"/>
    </row>
    <row r="25" spans="1:10" x14ac:dyDescent="0.35">
      <c r="A25" s="302"/>
      <c r="B25" s="79" t="s">
        <v>361</v>
      </c>
      <c r="C25" s="80"/>
      <c r="D25" s="81"/>
      <c r="E25" s="75"/>
      <c r="F25" s="133"/>
      <c r="G25" s="75">
        <v>0.1</v>
      </c>
      <c r="H25" s="122"/>
      <c r="I25" s="82"/>
      <c r="J25" s="83"/>
    </row>
    <row r="26" spans="1:10" x14ac:dyDescent="0.35">
      <c r="A26" s="302"/>
      <c r="B26" s="79" t="s">
        <v>362</v>
      </c>
      <c r="C26" s="80"/>
      <c r="D26" s="81"/>
      <c r="E26" s="75">
        <v>0.1</v>
      </c>
      <c r="F26" s="133"/>
      <c r="G26" s="75"/>
      <c r="H26" s="122"/>
      <c r="I26" s="82"/>
      <c r="J26" s="83"/>
    </row>
    <row r="27" spans="1:10" x14ac:dyDescent="0.35">
      <c r="A27" s="302"/>
      <c r="B27" s="79" t="s">
        <v>363</v>
      </c>
      <c r="C27" s="80"/>
      <c r="D27" s="81"/>
      <c r="E27" s="75">
        <v>0.1</v>
      </c>
      <c r="F27" s="133"/>
      <c r="G27" s="75"/>
      <c r="H27" s="122"/>
      <c r="I27" s="82"/>
      <c r="J27" s="83"/>
    </row>
    <row r="28" spans="1:10" x14ac:dyDescent="0.35">
      <c r="A28" s="302"/>
      <c r="B28" s="79" t="s">
        <v>185</v>
      </c>
      <c r="C28" s="80"/>
      <c r="D28" s="81"/>
      <c r="E28" s="75"/>
      <c r="F28" s="133"/>
      <c r="G28" s="75"/>
      <c r="H28" s="122">
        <v>0.7</v>
      </c>
      <c r="I28" s="82"/>
      <c r="J28" s="83"/>
    </row>
    <row r="29" spans="1:10" ht="15" thickBot="1" x14ac:dyDescent="0.4">
      <c r="A29" s="304"/>
      <c r="B29" s="91" t="s">
        <v>186</v>
      </c>
      <c r="C29" s="92">
        <f t="shared" ref="C29:I29" si="2">SUM(C21:C28)</f>
        <v>0.6</v>
      </c>
      <c r="D29" s="93">
        <f t="shared" si="2"/>
        <v>0.2</v>
      </c>
      <c r="E29" s="94">
        <f t="shared" si="2"/>
        <v>0.2</v>
      </c>
      <c r="F29" s="180">
        <f t="shared" si="2"/>
        <v>0</v>
      </c>
      <c r="G29" s="94">
        <f t="shared" si="2"/>
        <v>0.30000000000000004</v>
      </c>
      <c r="H29" s="124">
        <f t="shared" si="2"/>
        <v>0.7</v>
      </c>
      <c r="I29" s="95">
        <f t="shared" si="2"/>
        <v>0.6</v>
      </c>
      <c r="J29" s="96"/>
    </row>
    <row r="30" spans="1:10" x14ac:dyDescent="0.35">
      <c r="A30" s="316" t="s">
        <v>187</v>
      </c>
      <c r="B30" s="72" t="s">
        <v>287</v>
      </c>
      <c r="C30" s="73"/>
      <c r="D30" s="74"/>
      <c r="E30" s="97"/>
      <c r="F30" s="178"/>
      <c r="G30" s="170">
        <v>6.5000000000000002E-2</v>
      </c>
      <c r="H30" s="125"/>
      <c r="I30" s="77"/>
      <c r="J30" s="78"/>
    </row>
    <row r="31" spans="1:10" ht="15" thickBot="1" x14ac:dyDescent="0.4">
      <c r="A31" s="318"/>
      <c r="B31" s="103" t="s">
        <v>190</v>
      </c>
      <c r="C31" s="104">
        <f t="shared" ref="C31:I31" si="3">SUM(C30:C30)</f>
        <v>0</v>
      </c>
      <c r="D31" s="105">
        <f t="shared" si="3"/>
        <v>0</v>
      </c>
      <c r="E31" s="106">
        <f t="shared" si="3"/>
        <v>0</v>
      </c>
      <c r="F31" s="181">
        <f t="shared" si="3"/>
        <v>0</v>
      </c>
      <c r="G31" s="106">
        <f t="shared" si="3"/>
        <v>6.5000000000000002E-2</v>
      </c>
      <c r="H31" s="126">
        <f t="shared" si="3"/>
        <v>0</v>
      </c>
      <c r="I31" s="107">
        <f t="shared" si="3"/>
        <v>0</v>
      </c>
      <c r="J31" s="108"/>
    </row>
    <row r="32" spans="1:10" ht="15" customHeight="1" x14ac:dyDescent="0.35">
      <c r="A32" s="301" t="s">
        <v>364</v>
      </c>
      <c r="B32" s="72" t="s">
        <v>62</v>
      </c>
      <c r="C32" s="73">
        <v>0.06</v>
      </c>
      <c r="D32" s="74">
        <v>0.1</v>
      </c>
      <c r="E32" s="97"/>
      <c r="F32" s="178"/>
      <c r="G32" s="97">
        <v>2.5000000000000001E-2</v>
      </c>
      <c r="H32" s="125"/>
      <c r="I32" s="77">
        <v>0.06</v>
      </c>
      <c r="J32" s="78"/>
    </row>
    <row r="33" spans="1:10" x14ac:dyDescent="0.35">
      <c r="A33" s="302"/>
      <c r="B33" s="79" t="s">
        <v>365</v>
      </c>
      <c r="C33" s="80"/>
      <c r="D33" s="81">
        <v>0.1</v>
      </c>
      <c r="E33" s="75"/>
      <c r="F33" s="133"/>
      <c r="G33" s="75"/>
      <c r="H33" s="122"/>
      <c r="I33" s="82"/>
      <c r="J33" s="83"/>
    </row>
    <row r="34" spans="1:10" x14ac:dyDescent="0.35">
      <c r="A34" s="302"/>
      <c r="B34" s="79" t="s">
        <v>193</v>
      </c>
      <c r="C34" s="80"/>
      <c r="D34" s="81">
        <v>0.05</v>
      </c>
      <c r="E34" s="75"/>
      <c r="F34" s="133"/>
      <c r="G34" s="75"/>
      <c r="H34" s="122"/>
      <c r="I34" s="82"/>
      <c r="J34" s="83"/>
    </row>
    <row r="35" spans="1:10" x14ac:dyDescent="0.35">
      <c r="A35" s="302"/>
      <c r="B35" s="79" t="s">
        <v>194</v>
      </c>
      <c r="C35" s="80"/>
      <c r="D35" s="81">
        <v>0.05</v>
      </c>
      <c r="E35" s="75"/>
      <c r="F35" s="133"/>
      <c r="G35" s="75"/>
      <c r="H35" s="122"/>
      <c r="I35" s="82"/>
      <c r="J35" s="83"/>
    </row>
    <row r="36" spans="1:10" x14ac:dyDescent="0.35">
      <c r="A36" s="315"/>
      <c r="B36" s="79" t="s">
        <v>366</v>
      </c>
      <c r="C36" s="80"/>
      <c r="D36" s="81">
        <v>2.5000000000000001E-2</v>
      </c>
      <c r="E36" s="75"/>
      <c r="F36" s="133"/>
      <c r="G36" s="75"/>
      <c r="H36" s="122"/>
      <c r="I36" s="82"/>
      <c r="J36" s="83"/>
    </row>
    <row r="37" spans="1:10" x14ac:dyDescent="0.35">
      <c r="A37" s="315"/>
      <c r="B37" s="79" t="s">
        <v>289</v>
      </c>
      <c r="C37" s="80"/>
      <c r="D37" s="81"/>
      <c r="E37" s="75"/>
      <c r="F37" s="133"/>
      <c r="G37" s="75"/>
      <c r="H37" s="122">
        <v>0.1</v>
      </c>
      <c r="I37" s="82"/>
      <c r="J37" s="83"/>
    </row>
    <row r="38" spans="1:10" x14ac:dyDescent="0.35">
      <c r="A38" s="315"/>
      <c r="B38" s="79" t="s">
        <v>299</v>
      </c>
      <c r="C38" s="80"/>
      <c r="D38" s="81"/>
      <c r="E38" s="75"/>
      <c r="F38" s="133"/>
      <c r="G38" s="75">
        <v>2.5000000000000001E-2</v>
      </c>
      <c r="H38" s="122"/>
      <c r="I38" s="82"/>
      <c r="J38" s="83"/>
    </row>
    <row r="39" spans="1:10" x14ac:dyDescent="0.35">
      <c r="A39" s="315"/>
      <c r="B39" s="79" t="s">
        <v>367</v>
      </c>
      <c r="C39" s="80"/>
      <c r="D39" s="81"/>
      <c r="E39" s="75"/>
      <c r="F39" s="133"/>
      <c r="G39" s="75">
        <v>0.05</v>
      </c>
      <c r="H39" s="122"/>
      <c r="I39" s="82"/>
      <c r="J39" s="83"/>
    </row>
    <row r="40" spans="1:10" x14ac:dyDescent="0.35">
      <c r="A40" s="315"/>
      <c r="B40" s="79" t="s">
        <v>368</v>
      </c>
      <c r="C40" s="80"/>
      <c r="D40" s="81">
        <v>0.05</v>
      </c>
      <c r="E40" s="75"/>
      <c r="F40" s="133"/>
      <c r="G40" s="75">
        <v>2.5000000000000001E-2</v>
      </c>
      <c r="H40" s="122"/>
      <c r="I40" s="82"/>
      <c r="J40" s="83"/>
    </row>
    <row r="41" spans="1:10" x14ac:dyDescent="0.35">
      <c r="A41" s="315"/>
      <c r="B41" s="79" t="s">
        <v>369</v>
      </c>
      <c r="C41" s="80"/>
      <c r="D41" s="81"/>
      <c r="E41" s="75">
        <f>0.15*0.4</f>
        <v>0.06</v>
      </c>
      <c r="F41" s="133"/>
      <c r="G41" s="75"/>
      <c r="H41" s="122"/>
      <c r="I41" s="82"/>
      <c r="J41" s="83"/>
    </row>
    <row r="42" spans="1:10" x14ac:dyDescent="0.35">
      <c r="A42" s="315"/>
      <c r="B42" s="79" t="s">
        <v>370</v>
      </c>
      <c r="C42" s="80"/>
      <c r="D42" s="81"/>
      <c r="E42" s="75">
        <f>0.15*0.6</f>
        <v>0.09</v>
      </c>
      <c r="F42" s="133"/>
      <c r="G42" s="75"/>
      <c r="H42" s="122"/>
      <c r="I42" s="82"/>
      <c r="J42" s="83"/>
    </row>
    <row r="43" spans="1:10" ht="58" x14ac:dyDescent="0.35">
      <c r="A43" s="315"/>
      <c r="B43" s="149" t="s">
        <v>195</v>
      </c>
      <c r="C43" s="56"/>
      <c r="D43" s="163" t="s">
        <v>371</v>
      </c>
      <c r="E43" s="87"/>
      <c r="F43" s="130"/>
      <c r="G43" s="87"/>
      <c r="H43" s="123"/>
      <c r="I43" s="82"/>
      <c r="J43" s="83"/>
    </row>
    <row r="44" spans="1:10" ht="15" thickBot="1" x14ac:dyDescent="0.4">
      <c r="A44" s="319"/>
      <c r="B44" s="103" t="s">
        <v>197</v>
      </c>
      <c r="C44" s="104">
        <f>SUM(C32:C43)</f>
        <v>0.06</v>
      </c>
      <c r="D44" s="105">
        <f>SUM(D32:D43)</f>
        <v>0.375</v>
      </c>
      <c r="E44" s="106">
        <f t="shared" ref="E44:G44" si="4">SUM(E32:E43)</f>
        <v>0.15</v>
      </c>
      <c r="F44" s="181">
        <f t="shared" si="4"/>
        <v>0</v>
      </c>
      <c r="G44" s="106">
        <f t="shared" si="4"/>
        <v>0.125</v>
      </c>
      <c r="H44" s="126">
        <f>SUM(H32:H43)</f>
        <v>0.1</v>
      </c>
      <c r="I44" s="106">
        <f>SUM(I32:I43)</f>
        <v>0.06</v>
      </c>
      <c r="J44" s="108"/>
    </row>
    <row r="45" spans="1:10" x14ac:dyDescent="0.35">
      <c r="A45" s="301" t="s">
        <v>290</v>
      </c>
      <c r="B45" s="72" t="s">
        <v>372</v>
      </c>
      <c r="C45" s="73">
        <v>0.02</v>
      </c>
      <c r="D45" s="74">
        <v>2.5000000000000001E-2</v>
      </c>
      <c r="E45" s="97">
        <v>2.5000000000000001E-2</v>
      </c>
      <c r="F45" s="178">
        <v>2.5000000000000001E-2</v>
      </c>
      <c r="G45" s="109">
        <v>2.5000000000000001E-2</v>
      </c>
      <c r="H45" s="131"/>
      <c r="I45" s="77">
        <v>0.02</v>
      </c>
      <c r="J45" s="78"/>
    </row>
    <row r="46" spans="1:10" x14ac:dyDescent="0.35">
      <c r="A46" s="302"/>
      <c r="B46" s="79" t="s">
        <v>81</v>
      </c>
      <c r="C46" s="80">
        <v>0.02</v>
      </c>
      <c r="D46" s="81">
        <v>2.5000000000000001E-2</v>
      </c>
      <c r="E46" s="75">
        <v>2.5000000000000001E-2</v>
      </c>
      <c r="F46" s="133"/>
      <c r="G46" s="110">
        <v>2.5000000000000001E-2</v>
      </c>
      <c r="H46" s="132"/>
      <c r="I46" s="82">
        <v>0.02</v>
      </c>
      <c r="J46" s="83"/>
    </row>
    <row r="47" spans="1:10" x14ac:dyDescent="0.35">
      <c r="A47" s="302"/>
      <c r="B47" s="79" t="s">
        <v>82</v>
      </c>
      <c r="C47" s="80">
        <v>0.02</v>
      </c>
      <c r="D47" s="81"/>
      <c r="E47" s="75"/>
      <c r="F47" s="133"/>
      <c r="G47" s="110"/>
      <c r="H47" s="132"/>
      <c r="I47" s="82">
        <v>0.02</v>
      </c>
      <c r="J47" s="83"/>
    </row>
    <row r="48" spans="1:10" x14ac:dyDescent="0.35">
      <c r="A48" s="302"/>
      <c r="B48" s="157" t="s">
        <v>373</v>
      </c>
      <c r="C48" s="114"/>
      <c r="D48" s="115">
        <v>7.4999999999999997E-2</v>
      </c>
      <c r="E48" s="100"/>
      <c r="F48" s="179"/>
      <c r="G48" s="110">
        <v>2.5000000000000001E-2</v>
      </c>
      <c r="H48" s="132"/>
      <c r="I48" s="82"/>
      <c r="J48" s="83"/>
    </row>
    <row r="49" spans="1:10" x14ac:dyDescent="0.35">
      <c r="A49" s="302"/>
      <c r="B49" s="113" t="s">
        <v>292</v>
      </c>
      <c r="C49" s="114"/>
      <c r="D49" s="115"/>
      <c r="E49" s="100"/>
      <c r="F49" s="179">
        <v>0.05</v>
      </c>
      <c r="G49" s="110"/>
      <c r="H49" s="132"/>
      <c r="I49" s="82"/>
      <c r="J49" s="83"/>
    </row>
    <row r="50" spans="1:10" x14ac:dyDescent="0.35">
      <c r="A50" s="302"/>
      <c r="B50" s="113" t="s">
        <v>374</v>
      </c>
      <c r="C50" s="114"/>
      <c r="D50" s="115"/>
      <c r="E50" s="100"/>
      <c r="F50" s="179">
        <v>0.05</v>
      </c>
      <c r="G50" s="110"/>
      <c r="H50" s="132"/>
      <c r="I50" s="82"/>
      <c r="J50" s="83"/>
    </row>
    <row r="51" spans="1:10" x14ac:dyDescent="0.35">
      <c r="A51" s="302"/>
      <c r="B51" s="113" t="s">
        <v>375</v>
      </c>
      <c r="C51" s="114"/>
      <c r="D51" s="115"/>
      <c r="E51" s="100"/>
      <c r="F51" s="179">
        <v>0.05</v>
      </c>
      <c r="G51" s="110"/>
      <c r="H51" s="132"/>
      <c r="I51" s="82"/>
      <c r="J51" s="83"/>
    </row>
    <row r="52" spans="1:10" x14ac:dyDescent="0.35">
      <c r="A52" s="302"/>
      <c r="B52" s="157" t="s">
        <v>376</v>
      </c>
      <c r="C52" s="114"/>
      <c r="D52" s="115"/>
      <c r="E52" s="100"/>
      <c r="F52" s="179">
        <v>7.4999999999999997E-2</v>
      </c>
      <c r="G52" s="110"/>
      <c r="H52" s="132"/>
      <c r="I52" s="82"/>
      <c r="J52" s="83"/>
    </row>
    <row r="53" spans="1:10" x14ac:dyDescent="0.35">
      <c r="A53" s="302"/>
      <c r="B53" s="157" t="s">
        <v>293</v>
      </c>
      <c r="C53" s="114"/>
      <c r="D53" s="115"/>
      <c r="E53" s="100"/>
      <c r="F53" s="179">
        <v>0.1</v>
      </c>
      <c r="G53" s="110"/>
      <c r="H53" s="132"/>
      <c r="I53" s="82"/>
      <c r="J53" s="83"/>
    </row>
    <row r="54" spans="1:10" ht="15" thickBot="1" x14ac:dyDescent="0.4">
      <c r="A54" s="315"/>
      <c r="B54" s="91" t="s">
        <v>203</v>
      </c>
      <c r="C54" s="92">
        <f t="shared" ref="C54:I54" si="5">SUM(C45:C53)</f>
        <v>0.06</v>
      </c>
      <c r="D54" s="93">
        <f t="shared" si="5"/>
        <v>0.125</v>
      </c>
      <c r="E54" s="94">
        <f t="shared" si="5"/>
        <v>0.05</v>
      </c>
      <c r="F54" s="180">
        <f t="shared" si="5"/>
        <v>0.35</v>
      </c>
      <c r="G54" s="94">
        <f t="shared" si="5"/>
        <v>7.5000000000000011E-2</v>
      </c>
      <c r="H54" s="124">
        <f t="shared" si="5"/>
        <v>0</v>
      </c>
      <c r="I54" s="95">
        <f t="shared" si="5"/>
        <v>0.06</v>
      </c>
      <c r="J54" s="96"/>
    </row>
    <row r="55" spans="1:10" x14ac:dyDescent="0.35">
      <c r="A55" s="301" t="s">
        <v>377</v>
      </c>
      <c r="B55" s="72" t="s">
        <v>378</v>
      </c>
      <c r="C55" s="73"/>
      <c r="D55" s="74"/>
      <c r="E55" s="97"/>
      <c r="F55" s="178"/>
      <c r="G55" s="170">
        <v>0.06</v>
      </c>
      <c r="H55" s="125"/>
      <c r="I55" s="77"/>
      <c r="J55" s="78"/>
    </row>
    <row r="56" spans="1:10" x14ac:dyDescent="0.35">
      <c r="A56" s="302"/>
      <c r="B56" s="79" t="s">
        <v>379</v>
      </c>
      <c r="C56" s="80">
        <v>0.02</v>
      </c>
      <c r="D56" s="81"/>
      <c r="E56" s="75"/>
      <c r="F56" s="133"/>
      <c r="G56" s="75"/>
      <c r="H56" s="122"/>
      <c r="I56" s="82">
        <v>0.02</v>
      </c>
      <c r="J56" s="83"/>
    </row>
    <row r="57" spans="1:10" x14ac:dyDescent="0.35">
      <c r="A57" s="303"/>
      <c r="B57" s="79" t="s">
        <v>380</v>
      </c>
      <c r="C57" s="80">
        <v>0.04</v>
      </c>
      <c r="D57" s="81"/>
      <c r="E57" s="75"/>
      <c r="F57" s="133"/>
      <c r="G57" s="75"/>
      <c r="H57" s="122"/>
      <c r="I57" s="82">
        <v>0.04</v>
      </c>
      <c r="J57" s="83"/>
    </row>
    <row r="58" spans="1:10" ht="15" customHeight="1" x14ac:dyDescent="0.35">
      <c r="A58" s="303"/>
      <c r="B58" s="79" t="s">
        <v>381</v>
      </c>
      <c r="C58" s="80">
        <v>0.02</v>
      </c>
      <c r="D58" s="81"/>
      <c r="E58" s="75"/>
      <c r="F58" s="133"/>
      <c r="G58" s="75"/>
      <c r="H58" s="122"/>
      <c r="I58" s="82">
        <v>0.02</v>
      </c>
      <c r="J58" s="83"/>
    </row>
    <row r="59" spans="1:10" ht="15" customHeight="1" x14ac:dyDescent="0.35">
      <c r="A59" s="303"/>
      <c r="B59" s="79" t="s">
        <v>295</v>
      </c>
      <c r="C59" s="80"/>
      <c r="D59" s="81"/>
      <c r="E59" s="75"/>
      <c r="F59" s="133"/>
      <c r="G59" s="75"/>
      <c r="H59" s="122">
        <v>0.05</v>
      </c>
      <c r="I59" s="82"/>
      <c r="J59" s="83"/>
    </row>
    <row r="60" spans="1:10" ht="15" thickBot="1" x14ac:dyDescent="0.4">
      <c r="A60" s="304"/>
      <c r="B60" s="91" t="s">
        <v>211</v>
      </c>
      <c r="C60" s="92">
        <f t="shared" ref="C60:I60" si="6">SUM(C55:C59)</f>
        <v>0.08</v>
      </c>
      <c r="D60" s="93">
        <f t="shared" si="6"/>
        <v>0</v>
      </c>
      <c r="E60" s="94">
        <f t="shared" si="6"/>
        <v>0</v>
      </c>
      <c r="F60" s="180">
        <f t="shared" si="6"/>
        <v>0</v>
      </c>
      <c r="G60" s="94">
        <f t="shared" si="6"/>
        <v>0.06</v>
      </c>
      <c r="H60" s="124">
        <f t="shared" si="6"/>
        <v>0.05</v>
      </c>
      <c r="I60" s="95">
        <f t="shared" si="6"/>
        <v>0.08</v>
      </c>
      <c r="J60" s="96"/>
    </row>
    <row r="61" spans="1:10" x14ac:dyDescent="0.35">
      <c r="A61" s="301" t="s">
        <v>212</v>
      </c>
      <c r="B61" s="72" t="s">
        <v>214</v>
      </c>
      <c r="C61" s="73"/>
      <c r="D61" s="74"/>
      <c r="E61" s="97">
        <v>0.05</v>
      </c>
      <c r="F61" s="178"/>
      <c r="G61" s="97"/>
      <c r="H61" s="125"/>
      <c r="I61" s="77"/>
      <c r="J61" s="78"/>
    </row>
    <row r="62" spans="1:10" x14ac:dyDescent="0.35">
      <c r="A62" s="302"/>
      <c r="B62" s="111" t="s">
        <v>215</v>
      </c>
      <c r="C62" s="80"/>
      <c r="D62" s="81"/>
      <c r="E62" s="75">
        <v>0.05</v>
      </c>
      <c r="F62" s="133"/>
      <c r="G62" s="75"/>
      <c r="H62" s="122"/>
      <c r="I62" s="82"/>
      <c r="J62" s="83"/>
    </row>
    <row r="63" spans="1:10" x14ac:dyDescent="0.35">
      <c r="A63" s="302"/>
      <c r="B63" s="79" t="s">
        <v>382</v>
      </c>
      <c r="C63" s="80"/>
      <c r="D63" s="81"/>
      <c r="E63" s="75"/>
      <c r="F63" s="133">
        <v>0.1</v>
      </c>
      <c r="G63" s="75"/>
      <c r="H63" s="122"/>
      <c r="I63" s="82"/>
      <c r="J63" s="83"/>
    </row>
    <row r="64" spans="1:10" x14ac:dyDescent="0.35">
      <c r="A64" s="302"/>
      <c r="B64" s="111" t="s">
        <v>383</v>
      </c>
      <c r="C64" s="80"/>
      <c r="D64" s="81"/>
      <c r="E64" s="75"/>
      <c r="F64" s="133">
        <v>0.1</v>
      </c>
      <c r="G64" s="75"/>
      <c r="H64" s="122"/>
      <c r="I64" s="82"/>
      <c r="J64" s="83"/>
    </row>
    <row r="65" spans="1:10" x14ac:dyDescent="0.35">
      <c r="A65" s="302"/>
      <c r="B65" s="111" t="s">
        <v>296</v>
      </c>
      <c r="C65" s="80"/>
      <c r="D65" s="81"/>
      <c r="E65" s="75"/>
      <c r="F65" s="133">
        <v>0.1</v>
      </c>
      <c r="G65" s="75"/>
      <c r="H65" s="122"/>
      <c r="I65" s="82"/>
      <c r="J65" s="83"/>
    </row>
    <row r="66" spans="1:10" ht="15" thickBot="1" x14ac:dyDescent="0.4">
      <c r="A66" s="315"/>
      <c r="B66" s="91" t="s">
        <v>219</v>
      </c>
      <c r="C66" s="92">
        <f t="shared" ref="C66:I66" si="7">SUM(C61:C65)</f>
        <v>0</v>
      </c>
      <c r="D66" s="93">
        <f t="shared" si="7"/>
        <v>0</v>
      </c>
      <c r="E66" s="94">
        <f t="shared" si="7"/>
        <v>0.1</v>
      </c>
      <c r="F66" s="180">
        <f t="shared" si="7"/>
        <v>0.30000000000000004</v>
      </c>
      <c r="G66" s="94">
        <f t="shared" si="7"/>
        <v>0</v>
      </c>
      <c r="H66" s="124">
        <f t="shared" si="7"/>
        <v>0</v>
      </c>
      <c r="I66" s="95">
        <f t="shared" si="7"/>
        <v>0</v>
      </c>
      <c r="J66" s="96"/>
    </row>
    <row r="67" spans="1:10" ht="16.5" x14ac:dyDescent="0.35">
      <c r="A67" s="301" t="s">
        <v>220</v>
      </c>
      <c r="B67" s="112" t="s">
        <v>384</v>
      </c>
      <c r="C67" s="73"/>
      <c r="D67" s="74"/>
      <c r="E67" s="97">
        <v>0.1</v>
      </c>
      <c r="F67" s="178"/>
      <c r="G67" s="97">
        <v>0.05</v>
      </c>
      <c r="H67" s="125"/>
      <c r="I67" s="77"/>
      <c r="J67" s="78"/>
    </row>
    <row r="68" spans="1:10" x14ac:dyDescent="0.35">
      <c r="A68" s="320"/>
      <c r="B68" s="113" t="s">
        <v>298</v>
      </c>
      <c r="C68" s="114"/>
      <c r="D68" s="115"/>
      <c r="E68" s="100"/>
      <c r="F68" s="179"/>
      <c r="G68" s="100"/>
      <c r="H68" s="127">
        <v>0.15</v>
      </c>
      <c r="I68" s="101"/>
      <c r="J68" s="102"/>
    </row>
    <row r="69" spans="1:10" ht="15" thickBot="1" x14ac:dyDescent="0.4">
      <c r="A69" s="315"/>
      <c r="B69" s="91" t="s">
        <v>225</v>
      </c>
      <c r="C69" s="92">
        <f t="shared" ref="C69:I69" si="8">SUM(C67:C68)</f>
        <v>0</v>
      </c>
      <c r="D69" s="93">
        <f t="shared" si="8"/>
        <v>0</v>
      </c>
      <c r="E69" s="94">
        <f t="shared" si="8"/>
        <v>0.1</v>
      </c>
      <c r="F69" s="180">
        <f t="shared" si="8"/>
        <v>0</v>
      </c>
      <c r="G69" s="94">
        <f t="shared" si="8"/>
        <v>0.05</v>
      </c>
      <c r="H69" s="124">
        <f t="shared" si="8"/>
        <v>0.15</v>
      </c>
      <c r="I69" s="95">
        <f t="shared" si="8"/>
        <v>0</v>
      </c>
      <c r="J69" s="96"/>
    </row>
    <row r="70" spans="1:10" x14ac:dyDescent="0.35">
      <c r="A70" s="321" t="s">
        <v>77</v>
      </c>
      <c r="B70" s="72"/>
      <c r="C70" s="135"/>
      <c r="D70" s="74"/>
      <c r="E70" s="97"/>
      <c r="F70" s="178"/>
      <c r="G70" s="97"/>
      <c r="H70" s="125"/>
      <c r="I70" s="77"/>
      <c r="J70" s="142"/>
    </row>
    <row r="71" spans="1:10" ht="15" thickBot="1" x14ac:dyDescent="0.4">
      <c r="A71" s="322"/>
      <c r="B71" s="103" t="s">
        <v>226</v>
      </c>
      <c r="C71" s="139">
        <f t="shared" ref="C71:I71" si="9">SUM(C70:C70)</f>
        <v>0</v>
      </c>
      <c r="D71" s="105">
        <f t="shared" si="9"/>
        <v>0</v>
      </c>
      <c r="E71" s="106">
        <f t="shared" si="9"/>
        <v>0</v>
      </c>
      <c r="F71" s="181">
        <f t="shared" si="9"/>
        <v>0</v>
      </c>
      <c r="G71" s="106">
        <f t="shared" si="9"/>
        <v>0</v>
      </c>
      <c r="H71" s="126">
        <f t="shared" si="9"/>
        <v>0</v>
      </c>
      <c r="I71" s="107">
        <f t="shared" si="9"/>
        <v>0</v>
      </c>
      <c r="J71" s="147"/>
    </row>
    <row r="72" spans="1:10" ht="15" thickBot="1" x14ac:dyDescent="0.4">
      <c r="A72" s="323" t="s">
        <v>103</v>
      </c>
      <c r="B72" s="324"/>
      <c r="C72" s="116">
        <f t="shared" ref="C72:I72" si="10">C14+C29+C31+C20+C60+C44+C54+C66+C69+C71</f>
        <v>1</v>
      </c>
      <c r="D72" s="173">
        <f t="shared" si="10"/>
        <v>1</v>
      </c>
      <c r="E72" s="174">
        <f t="shared" si="10"/>
        <v>1</v>
      </c>
      <c r="F72" s="182">
        <f t="shared" si="10"/>
        <v>1</v>
      </c>
      <c r="G72" s="174">
        <f t="shared" si="10"/>
        <v>1</v>
      </c>
      <c r="H72" s="182">
        <f t="shared" si="10"/>
        <v>1</v>
      </c>
      <c r="I72" s="175">
        <f t="shared" si="10"/>
        <v>1</v>
      </c>
      <c r="J72" s="176" t="s">
        <v>302</v>
      </c>
    </row>
    <row r="74" spans="1:10" x14ac:dyDescent="0.35">
      <c r="A74" s="276" t="s">
        <v>110</v>
      </c>
      <c r="B74" s="276"/>
      <c r="C74" s="276"/>
      <c r="D74" s="276"/>
      <c r="E74" s="276"/>
      <c r="F74" s="276"/>
      <c r="G74" s="276"/>
      <c r="H74" s="276"/>
    </row>
    <row r="75" spans="1:10" ht="16.5" x14ac:dyDescent="0.35">
      <c r="A75" t="s">
        <v>385</v>
      </c>
    </row>
    <row r="76" spans="1:10" x14ac:dyDescent="0.35">
      <c r="B76" s="189" t="s">
        <v>386</v>
      </c>
      <c r="C76" s="328" t="s">
        <v>387</v>
      </c>
      <c r="D76" s="328"/>
      <c r="E76" s="328"/>
      <c r="F76" s="328"/>
      <c r="G76" s="188" t="s">
        <v>388</v>
      </c>
    </row>
    <row r="77" spans="1:10" x14ac:dyDescent="0.35">
      <c r="B77" s="153" t="s">
        <v>389</v>
      </c>
      <c r="C77" s="276" t="s">
        <v>390</v>
      </c>
      <c r="D77" s="276"/>
      <c r="E77" s="276"/>
      <c r="F77" s="276"/>
      <c r="G77" t="s">
        <v>391</v>
      </c>
    </row>
    <row r="78" spans="1:10" x14ac:dyDescent="0.35">
      <c r="B78" s="153" t="s">
        <v>392</v>
      </c>
      <c r="C78" s="276" t="s">
        <v>393</v>
      </c>
      <c r="D78" s="276"/>
      <c r="E78" s="276"/>
      <c r="F78" s="276"/>
      <c r="G78" s="67" t="s">
        <v>394</v>
      </c>
    </row>
    <row r="79" spans="1:10" x14ac:dyDescent="0.35">
      <c r="B79" s="153" t="s">
        <v>395</v>
      </c>
      <c r="C79" s="276" t="s">
        <v>396</v>
      </c>
      <c r="D79" s="276"/>
      <c r="E79" s="276"/>
      <c r="F79" s="276"/>
      <c r="G79" t="s">
        <v>397</v>
      </c>
    </row>
    <row r="80" spans="1:10" x14ac:dyDescent="0.35">
      <c r="B80" s="153" t="s">
        <v>398</v>
      </c>
      <c r="C80" s="276" t="s">
        <v>399</v>
      </c>
      <c r="D80" s="276"/>
      <c r="E80" s="276"/>
      <c r="F80" s="276"/>
      <c r="G80" t="s">
        <v>400</v>
      </c>
    </row>
    <row r="81" spans="1:1" ht="16.5" x14ac:dyDescent="0.35">
      <c r="A81" t="s">
        <v>401</v>
      </c>
    </row>
    <row r="82" spans="1:1" x14ac:dyDescent="0.35">
      <c r="A82" s="152" t="s">
        <v>402</v>
      </c>
    </row>
    <row r="83" spans="1:1" x14ac:dyDescent="0.35">
      <c r="A83" s="152" t="s">
        <v>403</v>
      </c>
    </row>
    <row r="84" spans="1:1" x14ac:dyDescent="0.35">
      <c r="A84" s="152" t="s">
        <v>404</v>
      </c>
    </row>
    <row r="85" spans="1:1" x14ac:dyDescent="0.35">
      <c r="A85" s="152" t="s">
        <v>405</v>
      </c>
    </row>
    <row r="86" spans="1:1" x14ac:dyDescent="0.35">
      <c r="A86" s="152" t="s">
        <v>406</v>
      </c>
    </row>
  </sheetData>
  <mergeCells count="22">
    <mergeCell ref="C76:F76"/>
    <mergeCell ref="C77:F77"/>
    <mergeCell ref="C78:F78"/>
    <mergeCell ref="C79:F79"/>
    <mergeCell ref="C80:F80"/>
    <mergeCell ref="A61:A66"/>
    <mergeCell ref="A67:A69"/>
    <mergeCell ref="A70:A71"/>
    <mergeCell ref="A72:B72"/>
    <mergeCell ref="A74:H74"/>
    <mergeCell ref="A55:A60"/>
    <mergeCell ref="A1:H1"/>
    <mergeCell ref="A2:A3"/>
    <mergeCell ref="B2:B3"/>
    <mergeCell ref="C2:C3"/>
    <mergeCell ref="D2:J2"/>
    <mergeCell ref="A4:A14"/>
    <mergeCell ref="A15:A20"/>
    <mergeCell ref="A21:A29"/>
    <mergeCell ref="A30:A31"/>
    <mergeCell ref="A32:A44"/>
    <mergeCell ref="A45:A54"/>
  </mergeCells>
  <conditionalFormatting sqref="A72:XFD72">
    <cfRule type="cellIs" dxfId="1" priority="1" operator="lessThan">
      <formula>1</formula>
    </cfRule>
  </conditionalFormatting>
  <pageMargins left="0.25" right="0.25" top="0.75" bottom="0.75" header="0.3" footer="0.3"/>
  <pageSetup scale="70" fitToHeight="0" orientation="landscape" r:id="rId1"/>
  <rowBreaks count="1" manualBreakCount="1">
    <brk id="3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7B2D9-4B7F-484A-AF9F-B26EAE0AD3C9}">
  <dimension ref="A1:B12"/>
  <sheetViews>
    <sheetView zoomScaleNormal="100" workbookViewId="0">
      <selection activeCell="C14" sqref="C14"/>
    </sheetView>
  </sheetViews>
  <sheetFormatPr defaultRowHeight="14.5" x14ac:dyDescent="0.35"/>
  <cols>
    <col min="2" max="2" width="78.26953125" bestFit="1" customWidth="1"/>
  </cols>
  <sheetData>
    <row r="1" spans="1:2" x14ac:dyDescent="0.35">
      <c r="A1" s="300" t="s">
        <v>407</v>
      </c>
      <c r="B1" s="300"/>
    </row>
    <row r="3" spans="1:2" x14ac:dyDescent="0.35">
      <c r="A3" s="2" t="s">
        <v>408</v>
      </c>
    </row>
    <row r="4" spans="1:2" x14ac:dyDescent="0.35">
      <c r="A4" s="154" t="s">
        <v>131</v>
      </c>
    </row>
    <row r="5" spans="1:2" x14ac:dyDescent="0.35">
      <c r="A5" s="12">
        <v>0.4</v>
      </c>
      <c r="B5" t="s">
        <v>132</v>
      </c>
    </row>
    <row r="6" spans="1:2" x14ac:dyDescent="0.35">
      <c r="A6" s="12">
        <v>0.5</v>
      </c>
      <c r="B6" t="s">
        <v>133</v>
      </c>
    </row>
    <row r="7" spans="1:2" x14ac:dyDescent="0.35">
      <c r="A7" s="12">
        <v>0.1</v>
      </c>
      <c r="B7" t="s">
        <v>409</v>
      </c>
    </row>
    <row r="8" spans="1:2" ht="43.5" x14ac:dyDescent="0.35">
      <c r="B8" s="17" t="s">
        <v>410</v>
      </c>
    </row>
    <row r="10" spans="1:2" x14ac:dyDescent="0.35">
      <c r="A10" s="1" t="s">
        <v>138</v>
      </c>
    </row>
    <row r="11" spans="1:2" x14ac:dyDescent="0.35">
      <c r="B11" s="65" t="s">
        <v>139</v>
      </c>
    </row>
    <row r="12" spans="1:2" ht="29" x14ac:dyDescent="0.35">
      <c r="B12" s="65" t="s">
        <v>140</v>
      </c>
    </row>
  </sheetData>
  <mergeCells count="1">
    <mergeCell ref="A1:B1"/>
  </mergeCells>
  <pageMargins left="0.25" right="0.25"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6E9E6-6019-4E7E-8E1C-C286EE902260}">
  <sheetPr>
    <pageSetUpPr fitToPage="1"/>
  </sheetPr>
  <dimension ref="A1:P29"/>
  <sheetViews>
    <sheetView tabSelected="1" zoomScaleNormal="100" workbookViewId="0">
      <selection activeCell="A14" sqref="A14:M19"/>
    </sheetView>
  </sheetViews>
  <sheetFormatPr defaultRowHeight="14.5" x14ac:dyDescent="0.35"/>
  <cols>
    <col min="2" max="2" width="21" bestFit="1" customWidth="1"/>
    <col min="3" max="3" width="55.1796875" bestFit="1" customWidth="1"/>
    <col min="4" max="5" width="10.1796875" bestFit="1" customWidth="1"/>
    <col min="6" max="6" width="12.7265625" bestFit="1" customWidth="1"/>
    <col min="7" max="7" width="12.7265625" customWidth="1"/>
    <col min="8" max="8" width="12.7265625" bestFit="1" customWidth="1"/>
    <col min="10" max="10" width="10.54296875" customWidth="1"/>
    <col min="11" max="11" width="13.54296875" customWidth="1"/>
    <col min="12" max="12" width="13.7265625" bestFit="1" customWidth="1"/>
    <col min="13" max="13" width="14.1796875" bestFit="1" customWidth="1"/>
    <col min="14" max="14" width="13.453125" bestFit="1" customWidth="1"/>
  </cols>
  <sheetData>
    <row r="1" spans="1:16" x14ac:dyDescent="0.35">
      <c r="A1" s="331" t="s">
        <v>411</v>
      </c>
      <c r="B1" s="331"/>
      <c r="C1" s="331"/>
      <c r="D1" s="331"/>
      <c r="E1" s="331"/>
      <c r="F1" s="331"/>
      <c r="G1" s="331"/>
      <c r="H1" s="331"/>
      <c r="I1" s="331"/>
      <c r="J1" s="331"/>
      <c r="K1" s="331"/>
      <c r="L1" s="331"/>
    </row>
    <row r="2" spans="1:16" ht="101.15" customHeight="1" x14ac:dyDescent="0.35">
      <c r="A2" s="3" t="s">
        <v>1</v>
      </c>
      <c r="B2" s="3" t="s">
        <v>2</v>
      </c>
      <c r="C2" s="14" t="s">
        <v>3</v>
      </c>
      <c r="D2" s="5" t="s">
        <v>142</v>
      </c>
      <c r="E2" s="5" t="s">
        <v>143</v>
      </c>
      <c r="F2" s="5" t="s">
        <v>6</v>
      </c>
      <c r="G2" s="5" t="s">
        <v>412</v>
      </c>
      <c r="H2" s="5" t="s">
        <v>413</v>
      </c>
      <c r="I2" s="5" t="s">
        <v>414</v>
      </c>
      <c r="J2" s="5" t="s">
        <v>415</v>
      </c>
      <c r="K2" s="5" t="s">
        <v>416</v>
      </c>
      <c r="L2" s="5" t="s">
        <v>11</v>
      </c>
      <c r="M2" s="5" t="s">
        <v>417</v>
      </c>
      <c r="N2" s="5" t="s">
        <v>13</v>
      </c>
    </row>
    <row r="3" spans="1:16" x14ac:dyDescent="0.35">
      <c r="A3" s="1"/>
      <c r="B3" s="1"/>
      <c r="C3" s="1"/>
      <c r="D3" s="15"/>
      <c r="E3" s="11"/>
      <c r="F3" s="15"/>
      <c r="G3" s="15"/>
      <c r="H3" s="15"/>
      <c r="I3" s="15"/>
      <c r="J3" s="15"/>
      <c r="K3" s="15"/>
      <c r="L3" s="15"/>
    </row>
    <row r="4" spans="1:16" ht="28" customHeight="1" x14ac:dyDescent="0.35">
      <c r="B4" s="2" t="s">
        <v>418</v>
      </c>
      <c r="H4" s="11"/>
      <c r="J4" s="11" t="s">
        <v>419</v>
      </c>
      <c r="K4" s="11" t="s">
        <v>15</v>
      </c>
      <c r="P4" s="171"/>
    </row>
    <row r="5" spans="1:16" x14ac:dyDescent="0.35">
      <c r="A5" s="268"/>
      <c r="B5" s="193"/>
      <c r="C5" s="193"/>
      <c r="D5" s="269"/>
      <c r="E5" s="268"/>
      <c r="F5" s="270"/>
      <c r="G5" s="270"/>
      <c r="H5" s="270"/>
      <c r="I5" s="194"/>
      <c r="J5" s="270"/>
      <c r="K5" s="270"/>
      <c r="L5" s="271"/>
      <c r="M5" s="272"/>
      <c r="N5" t="s">
        <v>18</v>
      </c>
      <c r="P5" s="171"/>
    </row>
    <row r="6" spans="1:16" x14ac:dyDescent="0.35">
      <c r="A6" s="268"/>
      <c r="B6" s="193"/>
      <c r="C6" s="193"/>
      <c r="D6" s="269"/>
      <c r="E6" s="269"/>
      <c r="F6" s="270"/>
      <c r="G6" s="270"/>
      <c r="H6" s="270"/>
      <c r="I6" s="194"/>
      <c r="J6" s="270"/>
      <c r="K6" s="270"/>
      <c r="L6" s="271"/>
      <c r="M6" s="272"/>
      <c r="N6" t="s">
        <v>18</v>
      </c>
      <c r="P6" s="171"/>
    </row>
    <row r="7" spans="1:16" x14ac:dyDescent="0.35">
      <c r="A7" s="268"/>
      <c r="B7" s="193"/>
      <c r="C7" s="193"/>
      <c r="D7" s="269"/>
      <c r="E7" s="268"/>
      <c r="F7" s="270"/>
      <c r="G7" s="270"/>
      <c r="H7" s="270"/>
      <c r="I7" s="194"/>
      <c r="J7" s="270"/>
      <c r="K7" s="270"/>
      <c r="L7" s="271"/>
      <c r="M7" s="272"/>
      <c r="N7" t="s">
        <v>18</v>
      </c>
      <c r="P7" s="171"/>
    </row>
    <row r="8" spans="1:16" x14ac:dyDescent="0.35">
      <c r="A8" s="268"/>
      <c r="B8" s="193"/>
      <c r="C8" s="193"/>
      <c r="D8" s="269"/>
      <c r="E8" s="268"/>
      <c r="F8" s="270"/>
      <c r="G8" s="270"/>
      <c r="H8" s="270"/>
      <c r="I8" s="194"/>
      <c r="J8" s="270"/>
      <c r="K8" s="270"/>
      <c r="L8" s="271"/>
      <c r="M8" s="272"/>
      <c r="N8" t="s">
        <v>18</v>
      </c>
      <c r="P8" s="171"/>
    </row>
    <row r="9" spans="1:16" x14ac:dyDescent="0.35">
      <c r="A9" s="268"/>
      <c r="B9" s="193"/>
      <c r="C9" s="193"/>
      <c r="D9" s="269"/>
      <c r="E9" s="268"/>
      <c r="F9" s="270"/>
      <c r="G9" s="270"/>
      <c r="H9" s="270"/>
      <c r="I9" s="194"/>
      <c r="J9" s="270"/>
      <c r="K9" s="270"/>
      <c r="L9" s="271"/>
      <c r="M9" s="272"/>
      <c r="N9" t="s">
        <v>18</v>
      </c>
      <c r="P9" s="171"/>
    </row>
    <row r="10" spans="1:16" x14ac:dyDescent="0.35">
      <c r="A10" s="268"/>
      <c r="B10" s="193"/>
      <c r="C10" s="193"/>
      <c r="D10" s="269"/>
      <c r="E10" s="269"/>
      <c r="F10" s="270"/>
      <c r="G10" s="270"/>
      <c r="H10" s="270"/>
      <c r="I10" s="194"/>
      <c r="J10" s="270"/>
      <c r="K10" s="270"/>
      <c r="L10" s="271"/>
      <c r="M10" s="272"/>
      <c r="N10" t="s">
        <v>18</v>
      </c>
      <c r="P10" s="171"/>
    </row>
    <row r="11" spans="1:16" x14ac:dyDescent="0.35">
      <c r="A11" s="268"/>
      <c r="B11" s="193"/>
      <c r="C11" s="193"/>
      <c r="D11" s="269"/>
      <c r="E11" s="269"/>
      <c r="F11" s="270"/>
      <c r="G11" s="270"/>
      <c r="H11" s="270"/>
      <c r="I11" s="194"/>
      <c r="J11" s="270"/>
      <c r="K11" s="270"/>
      <c r="L11" s="271"/>
      <c r="M11" s="272"/>
      <c r="N11" t="s">
        <v>18</v>
      </c>
      <c r="P11" s="171"/>
    </row>
    <row r="12" spans="1:16" ht="26.5" customHeight="1" x14ac:dyDescent="0.35">
      <c r="A12" s="8"/>
      <c r="J12" s="6"/>
      <c r="K12" s="6"/>
      <c r="L12" s="10"/>
      <c r="M12" s="66"/>
      <c r="P12" s="171"/>
    </row>
    <row r="13" spans="1:16" ht="16.5" x14ac:dyDescent="0.35">
      <c r="B13" s="2" t="s">
        <v>420</v>
      </c>
      <c r="H13" s="11"/>
      <c r="J13" s="11" t="s">
        <v>419</v>
      </c>
      <c r="K13" s="11" t="s">
        <v>15</v>
      </c>
      <c r="L13" s="10"/>
      <c r="M13" s="66"/>
      <c r="P13" s="171"/>
    </row>
    <row r="14" spans="1:16" x14ac:dyDescent="0.35">
      <c r="A14" s="193"/>
      <c r="B14" s="193"/>
      <c r="C14" s="193"/>
      <c r="D14" s="269"/>
      <c r="E14" s="268"/>
      <c r="F14" s="270"/>
      <c r="G14" s="270"/>
      <c r="H14" s="270"/>
      <c r="I14" s="273"/>
      <c r="J14" s="270"/>
      <c r="K14" s="270"/>
      <c r="L14" s="271"/>
      <c r="M14" s="272"/>
      <c r="N14" t="s">
        <v>30</v>
      </c>
      <c r="P14" s="171"/>
    </row>
    <row r="15" spans="1:16" x14ac:dyDescent="0.35">
      <c r="A15" s="193"/>
      <c r="B15" s="193"/>
      <c r="C15" s="193"/>
      <c r="D15" s="274"/>
      <c r="E15" s="274"/>
      <c r="F15" s="270"/>
      <c r="G15" s="270"/>
      <c r="H15" s="270"/>
      <c r="I15" s="273"/>
      <c r="J15" s="270"/>
      <c r="K15" s="270"/>
      <c r="L15" s="271"/>
      <c r="M15" s="272"/>
      <c r="N15" t="s">
        <v>30</v>
      </c>
      <c r="P15" s="171"/>
    </row>
    <row r="16" spans="1:16" x14ac:dyDescent="0.35">
      <c r="A16" s="268"/>
      <c r="B16" s="193"/>
      <c r="C16" s="193"/>
      <c r="D16" s="274"/>
      <c r="E16" s="274"/>
      <c r="F16" s="270"/>
      <c r="G16" s="270"/>
      <c r="H16" s="270"/>
      <c r="I16" s="273"/>
      <c r="J16" s="270"/>
      <c r="K16" s="270"/>
      <c r="L16" s="271"/>
      <c r="M16" s="272"/>
      <c r="N16" t="s">
        <v>30</v>
      </c>
      <c r="P16" s="171"/>
    </row>
    <row r="17" spans="1:16" x14ac:dyDescent="0.35">
      <c r="A17" s="193"/>
      <c r="B17" s="193"/>
      <c r="C17" s="193"/>
      <c r="D17" s="269"/>
      <c r="E17" s="268"/>
      <c r="F17" s="270"/>
      <c r="G17" s="270"/>
      <c r="H17" s="270"/>
      <c r="I17" s="273"/>
      <c r="J17" s="270"/>
      <c r="K17" s="270"/>
      <c r="L17" s="271"/>
      <c r="M17" s="272"/>
      <c r="N17" t="s">
        <v>30</v>
      </c>
      <c r="P17" s="171"/>
    </row>
    <row r="18" spans="1:16" x14ac:dyDescent="0.35">
      <c r="A18" s="268"/>
      <c r="B18" s="193"/>
      <c r="C18" s="195"/>
      <c r="D18" s="274"/>
      <c r="E18" s="268"/>
      <c r="F18" s="270"/>
      <c r="G18" s="270"/>
      <c r="H18" s="270"/>
      <c r="I18" s="273"/>
      <c r="J18" s="270"/>
      <c r="K18" s="270"/>
      <c r="L18" s="271"/>
      <c r="M18" s="272"/>
      <c r="N18" t="s">
        <v>30</v>
      </c>
      <c r="P18" s="171"/>
    </row>
    <row r="19" spans="1:16" ht="14.15" customHeight="1" x14ac:dyDescent="0.35">
      <c r="A19" s="268"/>
      <c r="B19" s="193"/>
      <c r="C19" s="195"/>
      <c r="D19" s="274"/>
      <c r="E19" s="268"/>
      <c r="F19" s="270"/>
      <c r="G19" s="270"/>
      <c r="H19" s="270"/>
      <c r="I19" s="275"/>
      <c r="J19" s="270"/>
      <c r="K19" s="270"/>
      <c r="L19" s="271"/>
      <c r="M19" s="272"/>
      <c r="N19" t="s">
        <v>30</v>
      </c>
      <c r="P19" s="171"/>
    </row>
    <row r="20" spans="1:16" ht="23.5" customHeight="1" x14ac:dyDescent="0.35">
      <c r="P20" s="171"/>
    </row>
    <row r="21" spans="1:16" x14ac:dyDescent="0.35">
      <c r="B21" s="2" t="s">
        <v>32</v>
      </c>
      <c r="P21" s="171"/>
    </row>
    <row r="22" spans="1:16" ht="31" customHeight="1" x14ac:dyDescent="0.35">
      <c r="B22" s="276" t="s">
        <v>33</v>
      </c>
      <c r="C22" s="276"/>
      <c r="D22" s="276"/>
      <c r="E22" s="276"/>
      <c r="F22" s="276"/>
      <c r="G22" s="276"/>
      <c r="H22" s="276"/>
      <c r="I22" s="276"/>
      <c r="J22" s="276"/>
      <c r="K22" s="276"/>
      <c r="L22" s="276"/>
      <c r="M22" s="276"/>
      <c r="N22" s="276"/>
      <c r="P22" s="171"/>
    </row>
    <row r="23" spans="1:16" x14ac:dyDescent="0.35">
      <c r="B23" s="276" t="s">
        <v>421</v>
      </c>
      <c r="C23" s="276"/>
      <c r="D23" s="276"/>
      <c r="E23" s="276"/>
      <c r="F23" s="276"/>
      <c r="G23" s="276"/>
      <c r="H23" s="276"/>
      <c r="I23" s="276"/>
      <c r="J23" s="276"/>
      <c r="K23" s="276"/>
      <c r="L23" s="276"/>
      <c r="M23" s="276"/>
      <c r="N23" s="276"/>
      <c r="P23" s="171"/>
    </row>
    <row r="24" spans="1:16" ht="31" customHeight="1" x14ac:dyDescent="0.35">
      <c r="B24" s="276" t="s">
        <v>422</v>
      </c>
      <c r="C24" s="276"/>
      <c r="D24" s="276"/>
      <c r="E24" s="276"/>
      <c r="F24" s="276"/>
      <c r="G24" s="276"/>
      <c r="H24" s="276"/>
      <c r="I24" s="276"/>
      <c r="J24" s="276"/>
      <c r="K24" s="276"/>
      <c r="L24" s="276"/>
      <c r="M24" s="276"/>
      <c r="N24" s="276"/>
      <c r="P24" s="171"/>
    </row>
    <row r="25" spans="1:16" ht="17.5" customHeight="1" x14ac:dyDescent="0.35">
      <c r="B25" s="276" t="s">
        <v>423</v>
      </c>
      <c r="C25" s="276"/>
      <c r="D25" s="276"/>
      <c r="E25" s="276"/>
      <c r="F25" s="276"/>
      <c r="G25" s="276"/>
      <c r="H25" s="276"/>
      <c r="I25" s="276"/>
      <c r="J25" s="276"/>
      <c r="K25" s="276"/>
      <c r="L25" s="276"/>
      <c r="M25" s="276"/>
      <c r="N25" s="276"/>
      <c r="P25" s="171"/>
    </row>
    <row r="26" spans="1:16" ht="29.5" customHeight="1" x14ac:dyDescent="0.35">
      <c r="B26" s="276" t="s">
        <v>424</v>
      </c>
      <c r="C26" s="276"/>
      <c r="D26" s="276"/>
      <c r="E26" s="276"/>
      <c r="F26" s="276"/>
      <c r="G26" s="276"/>
      <c r="H26" s="276"/>
      <c r="I26" s="276"/>
      <c r="J26" s="276"/>
      <c r="K26" s="276"/>
      <c r="L26" s="276"/>
      <c r="M26" s="276"/>
      <c r="N26" s="276"/>
      <c r="P26" s="171"/>
    </row>
    <row r="27" spans="1:16" ht="31" customHeight="1" x14ac:dyDescent="0.35">
      <c r="B27" s="276" t="s">
        <v>425</v>
      </c>
      <c r="C27" s="276"/>
      <c r="D27" s="276"/>
      <c r="E27" s="276"/>
      <c r="F27" s="276"/>
      <c r="G27" s="276"/>
      <c r="H27" s="276"/>
      <c r="I27" s="276"/>
      <c r="J27" s="276"/>
      <c r="K27" s="276"/>
      <c r="L27" s="276"/>
      <c r="M27" s="276"/>
      <c r="N27" s="276"/>
      <c r="P27" s="171"/>
    </row>
    <row r="28" spans="1:16" ht="35.15" customHeight="1" x14ac:dyDescent="0.35">
      <c r="B28" s="329" t="s">
        <v>426</v>
      </c>
      <c r="C28" s="330"/>
      <c r="D28" s="330"/>
      <c r="E28" s="330"/>
      <c r="F28" s="330"/>
      <c r="G28" s="330"/>
      <c r="H28" s="330"/>
      <c r="I28" s="330"/>
      <c r="J28" s="330"/>
      <c r="K28" s="330"/>
      <c r="L28" s="330"/>
      <c r="M28" s="330"/>
      <c r="N28" s="330"/>
      <c r="P28" s="171"/>
    </row>
    <row r="29" spans="1:16" x14ac:dyDescent="0.35">
      <c r="B29" s="276" t="s">
        <v>427</v>
      </c>
      <c r="C29" s="276"/>
      <c r="D29" s="276"/>
      <c r="E29" s="276"/>
      <c r="F29" s="276"/>
      <c r="G29" s="276"/>
      <c r="H29" s="276"/>
      <c r="I29" s="276"/>
      <c r="J29" s="276"/>
      <c r="K29" s="276"/>
      <c r="L29" s="276"/>
      <c r="M29" s="276"/>
      <c r="N29" s="276"/>
      <c r="P29" s="171"/>
    </row>
  </sheetData>
  <mergeCells count="9">
    <mergeCell ref="B29:N29"/>
    <mergeCell ref="B28:N28"/>
    <mergeCell ref="A1:L1"/>
    <mergeCell ref="B22:N22"/>
    <mergeCell ref="B24:N24"/>
    <mergeCell ref="B25:N25"/>
    <mergeCell ref="B26:N26"/>
    <mergeCell ref="B27:N27"/>
    <mergeCell ref="B23:N23"/>
  </mergeCells>
  <pageMargins left="0.25" right="0.25" top="0.75" bottom="0.75" header="0.3" footer="0.3"/>
  <pageSetup scale="68" fitToHeight="0"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1C9C9-F6D0-41A9-B292-1FED5CE2BB52}">
  <sheetPr>
    <pageSetUpPr fitToPage="1"/>
  </sheetPr>
  <dimension ref="A1:J92"/>
  <sheetViews>
    <sheetView zoomScaleNormal="100" workbookViewId="0">
      <selection activeCell="A88" sqref="A88:C92"/>
    </sheetView>
  </sheetViews>
  <sheetFormatPr defaultColWidth="9.1796875" defaultRowHeight="14.5" x14ac:dyDescent="0.35"/>
  <cols>
    <col min="1" max="1" width="14.1796875" customWidth="1"/>
    <col min="2" max="2" width="68.81640625" customWidth="1"/>
    <col min="3" max="3" width="13.453125" style="67" customWidth="1"/>
    <col min="4" max="4" width="12.81640625" style="45" customWidth="1"/>
    <col min="5" max="5" width="12.81640625" customWidth="1"/>
    <col min="6" max="6" width="12.81640625" style="45" customWidth="1"/>
    <col min="7" max="7" width="12.81640625" customWidth="1"/>
    <col min="8" max="8" width="14" customWidth="1"/>
    <col min="9" max="10" width="13.453125" style="67" customWidth="1"/>
  </cols>
  <sheetData>
    <row r="1" spans="1:10" ht="24" thickBot="1" x14ac:dyDescent="0.6">
      <c r="A1" s="305" t="s">
        <v>428</v>
      </c>
      <c r="B1" s="305"/>
      <c r="C1" s="305"/>
      <c r="D1" s="305"/>
      <c r="E1" s="305"/>
      <c r="F1" s="305"/>
      <c r="G1" s="305"/>
      <c r="H1" s="305"/>
      <c r="I1"/>
      <c r="J1"/>
    </row>
    <row r="2" spans="1:10" ht="24.75" customHeight="1" thickBot="1" x14ac:dyDescent="0.4">
      <c r="A2" s="306" t="s">
        <v>41</v>
      </c>
      <c r="B2" s="308" t="s">
        <v>154</v>
      </c>
      <c r="C2" s="325" t="s">
        <v>155</v>
      </c>
      <c r="D2" s="312" t="s">
        <v>156</v>
      </c>
      <c r="E2" s="313"/>
      <c r="F2" s="313"/>
      <c r="G2" s="313"/>
      <c r="H2" s="313"/>
      <c r="I2" s="313"/>
      <c r="J2" s="314"/>
    </row>
    <row r="3" spans="1:10" s="71" customFormat="1" ht="29.5" thickBot="1" x14ac:dyDescent="0.4">
      <c r="A3" s="307"/>
      <c r="B3" s="309"/>
      <c r="C3" s="326"/>
      <c r="D3" s="68" t="s">
        <v>157</v>
      </c>
      <c r="E3" s="69" t="s">
        <v>158</v>
      </c>
      <c r="F3" s="177" t="s">
        <v>159</v>
      </c>
      <c r="G3" s="69" t="s">
        <v>349</v>
      </c>
      <c r="H3" s="121" t="s">
        <v>274</v>
      </c>
      <c r="I3" s="69" t="s">
        <v>429</v>
      </c>
      <c r="J3" s="70" t="s">
        <v>275</v>
      </c>
    </row>
    <row r="4" spans="1:10" x14ac:dyDescent="0.35">
      <c r="A4" s="302" t="s">
        <v>69</v>
      </c>
      <c r="B4" s="197"/>
      <c r="C4" s="198"/>
      <c r="D4" s="199"/>
      <c r="E4" s="200"/>
      <c r="F4" s="201"/>
      <c r="G4" s="200"/>
      <c r="H4" s="200"/>
      <c r="I4" s="202"/>
      <c r="J4" s="203"/>
    </row>
    <row r="5" spans="1:10" x14ac:dyDescent="0.35">
      <c r="A5" s="302"/>
      <c r="B5" s="197"/>
      <c r="C5" s="198"/>
      <c r="D5" s="199"/>
      <c r="E5" s="200"/>
      <c r="F5" s="201"/>
      <c r="G5" s="200"/>
      <c r="H5" s="200"/>
      <c r="I5" s="202"/>
      <c r="J5" s="203"/>
    </row>
    <row r="6" spans="1:10" x14ac:dyDescent="0.35">
      <c r="A6" s="302"/>
      <c r="B6" s="204"/>
      <c r="C6" s="198"/>
      <c r="D6" s="199"/>
      <c r="E6" s="200"/>
      <c r="F6" s="201"/>
      <c r="G6" s="200"/>
      <c r="H6" s="200"/>
      <c r="I6" s="202"/>
      <c r="J6" s="203"/>
    </row>
    <row r="7" spans="1:10" x14ac:dyDescent="0.35">
      <c r="A7" s="302"/>
      <c r="B7" s="197"/>
      <c r="C7" s="198"/>
      <c r="D7" s="199"/>
      <c r="E7" s="200"/>
      <c r="F7" s="201"/>
      <c r="G7" s="200"/>
      <c r="H7" s="200"/>
      <c r="I7" s="202"/>
      <c r="J7" s="203"/>
    </row>
    <row r="8" spans="1:10" x14ac:dyDescent="0.35">
      <c r="A8" s="315"/>
      <c r="B8" s="197"/>
      <c r="C8" s="205"/>
      <c r="D8" s="206"/>
      <c r="E8" s="207"/>
      <c r="F8" s="208"/>
      <c r="G8" s="207"/>
      <c r="H8" s="207"/>
      <c r="I8" s="209"/>
      <c r="J8" s="210"/>
    </row>
    <row r="9" spans="1:10" x14ac:dyDescent="0.35">
      <c r="A9" s="315"/>
      <c r="B9" s="197"/>
      <c r="C9" s="205"/>
      <c r="D9" s="206"/>
      <c r="E9" s="207"/>
      <c r="F9" s="208"/>
      <c r="G9" s="207"/>
      <c r="H9" s="207"/>
      <c r="I9" s="209"/>
      <c r="J9" s="210"/>
    </row>
    <row r="10" spans="1:10" x14ac:dyDescent="0.35">
      <c r="A10" s="315"/>
      <c r="B10" s="197"/>
      <c r="C10" s="205"/>
      <c r="D10" s="206"/>
      <c r="E10" s="207"/>
      <c r="F10" s="208"/>
      <c r="G10" s="207"/>
      <c r="H10" s="207"/>
      <c r="I10" s="209"/>
      <c r="J10" s="210"/>
    </row>
    <row r="11" spans="1:10" x14ac:dyDescent="0.35">
      <c r="A11" s="315"/>
      <c r="B11" s="197"/>
      <c r="C11" s="205"/>
      <c r="D11" s="206"/>
      <c r="E11" s="207"/>
      <c r="F11" s="208"/>
      <c r="G11" s="207"/>
      <c r="H11" s="207"/>
      <c r="I11" s="209"/>
      <c r="J11" s="210"/>
    </row>
    <row r="12" spans="1:10" x14ac:dyDescent="0.35">
      <c r="A12" s="315"/>
      <c r="B12" s="197"/>
      <c r="C12" s="205"/>
      <c r="D12" s="206"/>
      <c r="E12" s="207"/>
      <c r="F12" s="208"/>
      <c r="G12" s="207"/>
      <c r="H12" s="207"/>
      <c r="I12" s="209"/>
      <c r="J12" s="210"/>
    </row>
    <row r="13" spans="1:10" x14ac:dyDescent="0.35">
      <c r="A13" s="315"/>
      <c r="B13" s="197"/>
      <c r="C13" s="205"/>
      <c r="D13" s="206"/>
      <c r="E13" s="207"/>
      <c r="F13" s="208"/>
      <c r="G13" s="207"/>
      <c r="H13" s="207"/>
      <c r="I13" s="209"/>
      <c r="J13" s="210"/>
    </row>
    <row r="14" spans="1:10" x14ac:dyDescent="0.35">
      <c r="A14" s="315"/>
      <c r="B14" s="197"/>
      <c r="C14" s="205"/>
      <c r="D14" s="206"/>
      <c r="E14" s="207"/>
      <c r="F14" s="208"/>
      <c r="G14" s="207"/>
      <c r="H14" s="207"/>
      <c r="I14" s="209"/>
      <c r="J14" s="210"/>
    </row>
    <row r="15" spans="1:10" x14ac:dyDescent="0.35">
      <c r="A15" s="315"/>
      <c r="B15" s="197"/>
      <c r="C15" s="205"/>
      <c r="D15" s="206"/>
      <c r="E15" s="207"/>
      <c r="F15" s="208"/>
      <c r="G15" s="207"/>
      <c r="H15" s="207"/>
      <c r="I15" s="209"/>
      <c r="J15" s="210"/>
    </row>
    <row r="16" spans="1:10" x14ac:dyDescent="0.35">
      <c r="A16" s="315"/>
      <c r="B16" s="197"/>
      <c r="C16" s="205"/>
      <c r="D16" s="206"/>
      <c r="E16" s="207"/>
      <c r="F16" s="208"/>
      <c r="G16" s="207"/>
      <c r="H16" s="207"/>
      <c r="I16" s="209"/>
      <c r="J16" s="210"/>
    </row>
    <row r="17" spans="1:10" ht="15" thickBot="1" x14ac:dyDescent="0.4">
      <c r="A17" s="315"/>
      <c r="B17" s="211"/>
      <c r="C17" s="212"/>
      <c r="D17" s="213"/>
      <c r="E17" s="214"/>
      <c r="F17" s="215"/>
      <c r="G17" s="214"/>
      <c r="H17" s="214"/>
      <c r="I17" s="216"/>
      <c r="J17" s="217"/>
    </row>
    <row r="18" spans="1:10" x14ac:dyDescent="0.35">
      <c r="A18" s="301" t="s">
        <v>172</v>
      </c>
      <c r="B18" s="218"/>
      <c r="C18" s="219"/>
      <c r="D18" s="220"/>
      <c r="E18" s="221"/>
      <c r="F18" s="222"/>
      <c r="G18" s="221"/>
      <c r="H18" s="221"/>
      <c r="I18" s="223"/>
      <c r="J18" s="224"/>
    </row>
    <row r="19" spans="1:10" x14ac:dyDescent="0.35">
      <c r="A19" s="303"/>
      <c r="B19" s="225"/>
      <c r="C19" s="198"/>
      <c r="D19" s="199"/>
      <c r="E19" s="200"/>
      <c r="F19" s="201"/>
      <c r="G19" s="200"/>
      <c r="H19" s="200"/>
      <c r="I19" s="202"/>
      <c r="J19" s="203"/>
    </row>
    <row r="20" spans="1:10" x14ac:dyDescent="0.35">
      <c r="A20" s="303"/>
      <c r="B20" s="225"/>
      <c r="C20" s="198"/>
      <c r="D20" s="199"/>
      <c r="E20" s="200"/>
      <c r="F20" s="201"/>
      <c r="G20" s="200"/>
      <c r="H20" s="200"/>
      <c r="I20" s="202"/>
      <c r="J20" s="203"/>
    </row>
    <row r="21" spans="1:10" x14ac:dyDescent="0.35">
      <c r="A21" s="303"/>
      <c r="B21" s="225"/>
      <c r="C21" s="198"/>
      <c r="D21" s="199"/>
      <c r="E21" s="200"/>
      <c r="F21" s="201"/>
      <c r="G21" s="200"/>
      <c r="H21" s="200"/>
      <c r="I21" s="202"/>
      <c r="J21" s="203"/>
    </row>
    <row r="22" spans="1:10" x14ac:dyDescent="0.35">
      <c r="A22" s="303"/>
      <c r="B22" s="226"/>
      <c r="C22" s="198"/>
      <c r="D22" s="199"/>
      <c r="E22" s="200"/>
      <c r="F22" s="201"/>
      <c r="G22" s="200"/>
      <c r="H22" s="200"/>
      <c r="I22" s="202"/>
      <c r="J22" s="203"/>
    </row>
    <row r="23" spans="1:10" ht="15" thickBot="1" x14ac:dyDescent="0.4">
      <c r="A23" s="304"/>
      <c r="B23" s="211"/>
      <c r="C23" s="212"/>
      <c r="D23" s="213"/>
      <c r="E23" s="214"/>
      <c r="F23" s="215"/>
      <c r="G23" s="214"/>
      <c r="H23" s="214"/>
      <c r="I23" s="216"/>
      <c r="J23" s="217"/>
    </row>
    <row r="24" spans="1:10" x14ac:dyDescent="0.35">
      <c r="A24" s="301" t="s">
        <v>181</v>
      </c>
      <c r="B24" s="218"/>
      <c r="C24" s="219"/>
      <c r="D24" s="220"/>
      <c r="E24" s="221"/>
      <c r="F24" s="222"/>
      <c r="G24" s="221"/>
      <c r="H24" s="221"/>
      <c r="I24" s="223"/>
      <c r="J24" s="224"/>
    </row>
    <row r="25" spans="1:10" x14ac:dyDescent="0.35">
      <c r="A25" s="302"/>
      <c r="B25" s="225"/>
      <c r="C25" s="198"/>
      <c r="D25" s="227"/>
      <c r="E25" s="201"/>
      <c r="F25" s="201"/>
      <c r="G25" s="201"/>
      <c r="H25" s="200"/>
      <c r="I25" s="202"/>
      <c r="J25" s="203"/>
    </row>
    <row r="26" spans="1:10" x14ac:dyDescent="0.35">
      <c r="A26" s="302"/>
      <c r="B26" s="225"/>
      <c r="C26" s="198"/>
      <c r="D26" s="227"/>
      <c r="E26" s="201"/>
      <c r="F26" s="201"/>
      <c r="G26" s="201"/>
      <c r="H26" s="200"/>
      <c r="I26" s="202"/>
      <c r="J26" s="203"/>
    </row>
    <row r="27" spans="1:10" x14ac:dyDescent="0.35">
      <c r="A27" s="302"/>
      <c r="B27" s="225"/>
      <c r="C27" s="198"/>
      <c r="D27" s="227"/>
      <c r="E27" s="200"/>
      <c r="F27" s="201"/>
      <c r="G27" s="200"/>
      <c r="H27" s="200"/>
      <c r="I27" s="202"/>
      <c r="J27" s="203"/>
    </row>
    <row r="28" spans="1:10" ht="14.25" customHeight="1" x14ac:dyDescent="0.35">
      <c r="A28" s="302"/>
      <c r="B28" s="225"/>
      <c r="C28" s="198"/>
      <c r="D28" s="227"/>
      <c r="E28" s="200"/>
      <c r="F28" s="201"/>
      <c r="G28" s="200"/>
      <c r="H28" s="200"/>
      <c r="I28" s="202"/>
      <c r="J28" s="203"/>
    </row>
    <row r="29" spans="1:10" x14ac:dyDescent="0.35">
      <c r="A29" s="302"/>
      <c r="B29" s="225"/>
      <c r="C29" s="198"/>
      <c r="D29" s="227"/>
      <c r="E29" s="200"/>
      <c r="F29" s="201"/>
      <c r="G29" s="200"/>
      <c r="H29" s="200"/>
      <c r="I29" s="202"/>
      <c r="J29" s="203"/>
    </row>
    <row r="30" spans="1:10" x14ac:dyDescent="0.35">
      <c r="A30" s="302"/>
      <c r="B30" s="225"/>
      <c r="C30" s="198"/>
      <c r="D30" s="199"/>
      <c r="E30" s="200"/>
      <c r="F30" s="201"/>
      <c r="G30" s="200"/>
      <c r="H30" s="200"/>
      <c r="I30" s="202"/>
      <c r="J30" s="203"/>
    </row>
    <row r="31" spans="1:10" ht="15" thickBot="1" x14ac:dyDescent="0.4">
      <c r="A31" s="304"/>
      <c r="B31" s="211"/>
      <c r="C31" s="212"/>
      <c r="D31" s="213"/>
      <c r="E31" s="214"/>
      <c r="F31" s="215"/>
      <c r="G31" s="214"/>
      <c r="H31" s="214"/>
      <c r="I31" s="216"/>
      <c r="J31" s="203"/>
    </row>
    <row r="32" spans="1:10" x14ac:dyDescent="0.35">
      <c r="A32" s="316" t="s">
        <v>187</v>
      </c>
      <c r="B32" s="218"/>
      <c r="C32" s="219"/>
      <c r="D32" s="220"/>
      <c r="E32" s="221"/>
      <c r="F32" s="222"/>
      <c r="G32" s="222"/>
      <c r="H32" s="221"/>
      <c r="I32" s="223"/>
      <c r="J32" s="224"/>
    </row>
    <row r="33" spans="1:10" ht="15" thickBot="1" x14ac:dyDescent="0.4">
      <c r="A33" s="318"/>
      <c r="B33" s="228"/>
      <c r="C33" s="229"/>
      <c r="D33" s="230"/>
      <c r="E33" s="231"/>
      <c r="F33" s="232"/>
      <c r="G33" s="231"/>
      <c r="H33" s="231"/>
      <c r="I33" s="233"/>
      <c r="J33" s="234"/>
    </row>
    <row r="34" spans="1:10" ht="15" customHeight="1" x14ac:dyDescent="0.35">
      <c r="A34" s="301" t="s">
        <v>364</v>
      </c>
      <c r="B34" s="218"/>
      <c r="C34" s="219"/>
      <c r="D34" s="220"/>
      <c r="E34" s="221"/>
      <c r="F34" s="222"/>
      <c r="G34" s="221"/>
      <c r="H34" s="221"/>
      <c r="I34" s="223"/>
      <c r="J34" s="224"/>
    </row>
    <row r="35" spans="1:10" x14ac:dyDescent="0.35">
      <c r="A35" s="302"/>
      <c r="B35" s="225"/>
      <c r="C35" s="198"/>
      <c r="D35" s="199"/>
      <c r="E35" s="200"/>
      <c r="F35" s="201"/>
      <c r="G35" s="200"/>
      <c r="H35" s="200"/>
      <c r="I35" s="202"/>
      <c r="J35" s="203"/>
    </row>
    <row r="36" spans="1:10" x14ac:dyDescent="0.35">
      <c r="A36" s="302"/>
      <c r="B36" s="225"/>
      <c r="C36" s="198"/>
      <c r="D36" s="199"/>
      <c r="E36" s="200"/>
      <c r="F36" s="201"/>
      <c r="G36" s="200"/>
      <c r="H36" s="200"/>
      <c r="I36" s="202"/>
      <c r="J36" s="203"/>
    </row>
    <row r="37" spans="1:10" x14ac:dyDescent="0.35">
      <c r="A37" s="302"/>
      <c r="B37" s="225"/>
      <c r="C37" s="198"/>
      <c r="D37" s="199"/>
      <c r="E37" s="200"/>
      <c r="F37" s="201"/>
      <c r="G37" s="200"/>
      <c r="H37" s="200"/>
      <c r="I37" s="202"/>
      <c r="J37" s="203"/>
    </row>
    <row r="38" spans="1:10" x14ac:dyDescent="0.35">
      <c r="A38" s="315"/>
      <c r="B38" s="225"/>
      <c r="C38" s="198"/>
      <c r="D38" s="199"/>
      <c r="E38" s="200"/>
      <c r="F38" s="201"/>
      <c r="G38" s="200"/>
      <c r="H38" s="200"/>
      <c r="I38" s="202"/>
      <c r="J38" s="203"/>
    </row>
    <row r="39" spans="1:10" x14ac:dyDescent="0.35">
      <c r="A39" s="315"/>
      <c r="B39" s="225"/>
      <c r="C39" s="198"/>
      <c r="D39" s="199"/>
      <c r="E39" s="200"/>
      <c r="F39" s="201"/>
      <c r="G39" s="200"/>
      <c r="H39" s="200"/>
      <c r="I39" s="202"/>
      <c r="J39" s="203"/>
    </row>
    <row r="40" spans="1:10" x14ac:dyDescent="0.35">
      <c r="A40" s="315"/>
      <c r="B40" s="225"/>
      <c r="C40" s="198"/>
      <c r="D40" s="199"/>
      <c r="E40" s="200"/>
      <c r="F40" s="201"/>
      <c r="G40" s="200"/>
      <c r="H40" s="200"/>
      <c r="I40" s="202"/>
      <c r="J40" s="203"/>
    </row>
    <row r="41" spans="1:10" x14ac:dyDescent="0.35">
      <c r="A41" s="315"/>
      <c r="B41" s="225"/>
      <c r="C41" s="198"/>
      <c r="D41" s="199"/>
      <c r="E41" s="200"/>
      <c r="F41" s="201"/>
      <c r="G41" s="200"/>
      <c r="H41" s="200"/>
      <c r="I41" s="202"/>
      <c r="J41" s="203"/>
    </row>
    <row r="42" spans="1:10" x14ac:dyDescent="0.35">
      <c r="A42" s="315"/>
      <c r="B42" s="225"/>
      <c r="C42" s="198"/>
      <c r="D42" s="199"/>
      <c r="E42" s="200"/>
      <c r="F42" s="201"/>
      <c r="G42" s="200"/>
      <c r="H42" s="200"/>
      <c r="I42" s="202"/>
      <c r="J42" s="203"/>
    </row>
    <row r="43" spans="1:10" x14ac:dyDescent="0.35">
      <c r="A43" s="315"/>
      <c r="B43" s="225"/>
      <c r="C43" s="198"/>
      <c r="D43" s="199"/>
      <c r="E43" s="200"/>
      <c r="F43" s="208"/>
      <c r="G43" s="207"/>
      <c r="H43" s="207"/>
      <c r="I43" s="202"/>
      <c r="J43" s="203"/>
    </row>
    <row r="44" spans="1:10" x14ac:dyDescent="0.35">
      <c r="A44" s="315"/>
      <c r="B44" s="225"/>
      <c r="C44" s="198"/>
      <c r="D44" s="199"/>
      <c r="E44" s="200"/>
      <c r="F44" s="208"/>
      <c r="G44" s="207"/>
      <c r="H44" s="207"/>
      <c r="I44" s="202"/>
      <c r="J44" s="203"/>
    </row>
    <row r="45" spans="1:10" x14ac:dyDescent="0.35">
      <c r="A45" s="315"/>
      <c r="B45" s="225"/>
      <c r="C45" s="198"/>
      <c r="D45" s="199"/>
      <c r="E45" s="200"/>
      <c r="F45" s="208"/>
      <c r="G45" s="207"/>
      <c r="H45" s="207"/>
      <c r="I45" s="202"/>
      <c r="J45" s="203"/>
    </row>
    <row r="46" spans="1:10" x14ac:dyDescent="0.35">
      <c r="A46" s="315"/>
      <c r="B46" s="225"/>
      <c r="C46" s="198"/>
      <c r="D46" s="199"/>
      <c r="E46" s="200"/>
      <c r="F46" s="208"/>
      <c r="G46" s="207"/>
      <c r="H46" s="207"/>
      <c r="I46" s="202"/>
      <c r="J46" s="203"/>
    </row>
    <row r="47" spans="1:10" x14ac:dyDescent="0.35">
      <c r="A47" s="315"/>
      <c r="B47" s="225"/>
      <c r="C47" s="198"/>
      <c r="D47" s="199"/>
      <c r="E47" s="200"/>
      <c r="F47" s="208"/>
      <c r="G47" s="207"/>
      <c r="H47" s="207"/>
      <c r="I47" s="202"/>
      <c r="J47" s="203"/>
    </row>
    <row r="48" spans="1:10" x14ac:dyDescent="0.35">
      <c r="A48" s="315"/>
      <c r="B48" s="225"/>
      <c r="C48" s="198"/>
      <c r="D48" s="199"/>
      <c r="E48" s="200"/>
      <c r="F48" s="208"/>
      <c r="G48" s="207"/>
      <c r="H48" s="207"/>
      <c r="I48" s="202"/>
      <c r="J48" s="203"/>
    </row>
    <row r="49" spans="1:10" x14ac:dyDescent="0.35">
      <c r="A49" s="315"/>
      <c r="B49" s="225"/>
      <c r="C49" s="198"/>
      <c r="D49" s="199"/>
      <c r="E49" s="200"/>
      <c r="F49" s="208"/>
      <c r="G49" s="207"/>
      <c r="H49" s="207"/>
      <c r="I49" s="202"/>
      <c r="J49" s="203"/>
    </row>
    <row r="50" spans="1:10" x14ac:dyDescent="0.35">
      <c r="A50" s="315"/>
      <c r="B50" s="225"/>
      <c r="C50" s="198"/>
      <c r="D50" s="199"/>
      <c r="E50" s="200"/>
      <c r="F50" s="201"/>
      <c r="G50" s="200"/>
      <c r="H50" s="200"/>
      <c r="I50" s="202"/>
      <c r="J50" s="203"/>
    </row>
    <row r="51" spans="1:10" x14ac:dyDescent="0.35">
      <c r="A51" s="315"/>
      <c r="B51" s="225"/>
      <c r="C51" s="198"/>
      <c r="D51" s="206"/>
      <c r="E51" s="207"/>
      <c r="F51" s="208"/>
      <c r="G51" s="207"/>
      <c r="H51" s="207"/>
      <c r="I51" s="202"/>
      <c r="J51" s="203"/>
    </row>
    <row r="52" spans="1:10" x14ac:dyDescent="0.35">
      <c r="A52" s="315"/>
      <c r="B52" s="225"/>
      <c r="C52" s="198"/>
      <c r="D52" s="206"/>
      <c r="E52" s="207"/>
      <c r="F52" s="208"/>
      <c r="G52" s="207"/>
      <c r="H52" s="207"/>
      <c r="I52" s="202"/>
      <c r="J52" s="203"/>
    </row>
    <row r="53" spans="1:10" x14ac:dyDescent="0.35">
      <c r="A53" s="315"/>
      <c r="B53" s="225"/>
      <c r="C53" s="198"/>
      <c r="D53" s="206"/>
      <c r="E53" s="207"/>
      <c r="F53" s="208"/>
      <c r="G53" s="207"/>
      <c r="H53" s="207"/>
      <c r="I53" s="202"/>
      <c r="J53" s="203"/>
    </row>
    <row r="54" spans="1:10" x14ac:dyDescent="0.35">
      <c r="A54" s="315"/>
      <c r="B54" s="225"/>
      <c r="C54" s="198"/>
      <c r="D54" s="206"/>
      <c r="E54" s="207"/>
      <c r="F54" s="208"/>
      <c r="G54" s="207"/>
      <c r="H54" s="207"/>
      <c r="I54" s="202"/>
      <c r="J54" s="203"/>
    </row>
    <row r="55" spans="1:10" x14ac:dyDescent="0.35">
      <c r="A55" s="315"/>
      <c r="B55" s="225"/>
      <c r="C55" s="198"/>
      <c r="D55" s="206"/>
      <c r="E55" s="207"/>
      <c r="F55" s="208"/>
      <c r="G55" s="207"/>
      <c r="H55" s="207"/>
      <c r="I55" s="202"/>
      <c r="J55" s="203"/>
    </row>
    <row r="56" spans="1:10" x14ac:dyDescent="0.35">
      <c r="A56" s="315"/>
      <c r="B56" s="235"/>
      <c r="C56" s="198"/>
      <c r="D56" s="206"/>
      <c r="E56" s="207"/>
      <c r="F56" s="208"/>
      <c r="G56" s="207"/>
      <c r="H56" s="207"/>
      <c r="I56" s="202"/>
      <c r="J56" s="203"/>
    </row>
    <row r="57" spans="1:10" x14ac:dyDescent="0.35">
      <c r="A57" s="315"/>
      <c r="B57" s="193"/>
      <c r="C57" s="198"/>
      <c r="D57" s="195"/>
      <c r="E57" s="207"/>
      <c r="F57" s="208"/>
      <c r="G57" s="207"/>
      <c r="H57" s="207"/>
      <c r="I57" s="202"/>
      <c r="J57" s="203"/>
    </row>
    <row r="58" spans="1:10" ht="15" thickBot="1" x14ac:dyDescent="0.4">
      <c r="A58" s="319"/>
      <c r="B58" s="228"/>
      <c r="C58" s="229"/>
      <c r="D58" s="230"/>
      <c r="E58" s="231"/>
      <c r="F58" s="232"/>
      <c r="G58" s="231"/>
      <c r="H58" s="231"/>
      <c r="I58" s="231"/>
      <c r="J58" s="234"/>
    </row>
    <row r="59" spans="1:10" x14ac:dyDescent="0.35">
      <c r="A59" s="301" t="s">
        <v>290</v>
      </c>
      <c r="B59" s="218"/>
      <c r="C59" s="219"/>
      <c r="D59" s="220"/>
      <c r="E59" s="221"/>
      <c r="F59" s="222"/>
      <c r="G59" s="236"/>
      <c r="H59" s="236"/>
      <c r="I59" s="223"/>
      <c r="J59" s="224"/>
    </row>
    <row r="60" spans="1:10" x14ac:dyDescent="0.35">
      <c r="A60" s="320"/>
      <c r="B60" s="237"/>
      <c r="C60" s="238"/>
      <c r="D60" s="239"/>
      <c r="E60" s="240"/>
      <c r="F60" s="241"/>
      <c r="G60" s="242"/>
      <c r="H60" s="242"/>
      <c r="I60" s="243"/>
      <c r="J60" s="244"/>
    </row>
    <row r="61" spans="1:10" x14ac:dyDescent="0.35">
      <c r="A61" s="302"/>
      <c r="B61" s="237"/>
      <c r="C61" s="238"/>
      <c r="D61" s="239"/>
      <c r="E61" s="240"/>
      <c r="F61" s="241"/>
      <c r="G61" s="245"/>
      <c r="H61" s="245"/>
      <c r="I61" s="202"/>
      <c r="J61" s="203"/>
    </row>
    <row r="62" spans="1:10" x14ac:dyDescent="0.35">
      <c r="A62" s="302"/>
      <c r="B62" s="237"/>
      <c r="C62" s="238"/>
      <c r="D62" s="239"/>
      <c r="E62" s="240"/>
      <c r="F62" s="241"/>
      <c r="G62" s="245"/>
      <c r="H62" s="245"/>
      <c r="I62" s="202"/>
      <c r="J62" s="203"/>
    </row>
    <row r="63" spans="1:10" x14ac:dyDescent="0.35">
      <c r="A63" s="302"/>
      <c r="B63" s="237"/>
      <c r="C63" s="238"/>
      <c r="D63" s="239"/>
      <c r="E63" s="240"/>
      <c r="F63" s="241"/>
      <c r="G63" s="245"/>
      <c r="H63" s="245"/>
      <c r="I63" s="202"/>
      <c r="J63" s="203"/>
    </row>
    <row r="64" spans="1:10" x14ac:dyDescent="0.35">
      <c r="A64" s="302"/>
      <c r="B64" s="237"/>
      <c r="C64" s="238"/>
      <c r="D64" s="239"/>
      <c r="E64" s="240"/>
      <c r="F64" s="241"/>
      <c r="G64" s="245"/>
      <c r="H64" s="245"/>
      <c r="I64" s="202"/>
      <c r="J64" s="203"/>
    </row>
    <row r="65" spans="1:10" x14ac:dyDescent="0.35">
      <c r="A65" s="302"/>
      <c r="B65" s="246"/>
      <c r="C65" s="238"/>
      <c r="D65" s="239"/>
      <c r="E65" s="240"/>
      <c r="F65" s="241"/>
      <c r="G65" s="245"/>
      <c r="H65" s="245"/>
      <c r="I65" s="202"/>
      <c r="J65" s="203"/>
    </row>
    <row r="66" spans="1:10" x14ac:dyDescent="0.35">
      <c r="A66" s="302"/>
      <c r="B66" s="246"/>
      <c r="C66" s="238"/>
      <c r="D66" s="239"/>
      <c r="E66" s="240"/>
      <c r="F66" s="241"/>
      <c r="G66" s="245"/>
      <c r="H66" s="245"/>
      <c r="I66" s="202"/>
      <c r="J66" s="203"/>
    </row>
    <row r="67" spans="1:10" x14ac:dyDescent="0.35">
      <c r="A67" s="302"/>
      <c r="B67" s="246"/>
      <c r="C67" s="238"/>
      <c r="D67" s="239"/>
      <c r="E67" s="240"/>
      <c r="F67" s="241"/>
      <c r="G67" s="245"/>
      <c r="H67" s="245"/>
      <c r="I67" s="202"/>
      <c r="J67" s="203"/>
    </row>
    <row r="68" spans="1:10" x14ac:dyDescent="0.35">
      <c r="A68" s="302"/>
      <c r="B68" s="237"/>
      <c r="C68" s="238"/>
      <c r="D68" s="239"/>
      <c r="E68" s="240"/>
      <c r="F68" s="241"/>
      <c r="G68" s="245"/>
      <c r="H68" s="245"/>
      <c r="I68" s="202"/>
      <c r="J68" s="203"/>
    </row>
    <row r="69" spans="1:10" x14ac:dyDescent="0.35">
      <c r="A69" s="302"/>
      <c r="B69" s="237"/>
      <c r="C69" s="238"/>
      <c r="D69" s="239"/>
      <c r="E69" s="240"/>
      <c r="F69" s="241"/>
      <c r="G69" s="245"/>
      <c r="H69" s="245"/>
      <c r="I69" s="202"/>
      <c r="J69" s="203"/>
    </row>
    <row r="70" spans="1:10" ht="15" thickBot="1" x14ac:dyDescent="0.4">
      <c r="A70" s="315"/>
      <c r="B70" s="211"/>
      <c r="C70" s="212"/>
      <c r="D70" s="213"/>
      <c r="E70" s="214"/>
      <c r="F70" s="215"/>
      <c r="G70" s="214"/>
      <c r="H70" s="214"/>
      <c r="I70" s="216"/>
      <c r="J70" s="217"/>
    </row>
    <row r="71" spans="1:10" x14ac:dyDescent="0.35">
      <c r="A71" s="301" t="s">
        <v>377</v>
      </c>
      <c r="B71" s="218"/>
      <c r="C71" s="219"/>
      <c r="D71" s="220"/>
      <c r="E71" s="221"/>
      <c r="F71" s="222"/>
      <c r="G71" s="222"/>
      <c r="H71" s="221"/>
      <c r="I71" s="223"/>
      <c r="J71" s="224"/>
    </row>
    <row r="72" spans="1:10" x14ac:dyDescent="0.35">
      <c r="A72" s="302"/>
      <c r="B72" s="225"/>
      <c r="C72" s="198"/>
      <c r="D72" s="199"/>
      <c r="E72" s="200"/>
      <c r="F72" s="201"/>
      <c r="G72" s="200"/>
      <c r="H72" s="200"/>
      <c r="I72" s="202"/>
      <c r="J72" s="203"/>
    </row>
    <row r="73" spans="1:10" ht="15" customHeight="1" x14ac:dyDescent="0.35">
      <c r="A73" s="303"/>
      <c r="B73" s="225"/>
      <c r="C73" s="198"/>
      <c r="D73" s="199"/>
      <c r="E73" s="200"/>
      <c r="F73" s="201"/>
      <c r="G73" s="200"/>
      <c r="H73" s="200"/>
      <c r="I73" s="202"/>
      <c r="J73" s="203"/>
    </row>
    <row r="74" spans="1:10" ht="15" thickBot="1" x14ac:dyDescent="0.4">
      <c r="A74" s="304"/>
      <c r="B74" s="211"/>
      <c r="C74" s="212"/>
      <c r="D74" s="213"/>
      <c r="E74" s="214"/>
      <c r="F74" s="215"/>
      <c r="G74" s="214"/>
      <c r="H74" s="214"/>
      <c r="I74" s="216"/>
      <c r="J74" s="217"/>
    </row>
    <row r="75" spans="1:10" x14ac:dyDescent="0.35">
      <c r="A75" s="301" t="s">
        <v>220</v>
      </c>
      <c r="B75" s="247"/>
      <c r="C75" s="219"/>
      <c r="D75" s="220"/>
      <c r="E75" s="221"/>
      <c r="F75" s="222"/>
      <c r="G75" s="221"/>
      <c r="H75" s="221"/>
      <c r="I75" s="223"/>
      <c r="J75" s="224"/>
    </row>
    <row r="76" spans="1:10" x14ac:dyDescent="0.35">
      <c r="A76" s="320"/>
      <c r="B76" s="246"/>
      <c r="C76" s="238"/>
      <c r="D76" s="239"/>
      <c r="E76" s="240"/>
      <c r="F76" s="241"/>
      <c r="G76" s="240"/>
      <c r="H76" s="240"/>
      <c r="I76" s="243"/>
      <c r="J76" s="244"/>
    </row>
    <row r="77" spans="1:10" ht="15" thickBot="1" x14ac:dyDescent="0.4">
      <c r="A77" s="315"/>
      <c r="B77" s="211"/>
      <c r="C77" s="212"/>
      <c r="D77" s="213"/>
      <c r="E77" s="214"/>
      <c r="F77" s="215"/>
      <c r="G77" s="214"/>
      <c r="H77" s="214"/>
      <c r="I77" s="216"/>
      <c r="J77" s="217"/>
    </row>
    <row r="78" spans="1:10" x14ac:dyDescent="0.35">
      <c r="A78" s="321" t="s">
        <v>77</v>
      </c>
      <c r="B78" s="218"/>
      <c r="C78" s="248"/>
      <c r="D78" s="220"/>
      <c r="E78" s="221"/>
      <c r="F78" s="222"/>
      <c r="G78" s="221"/>
      <c r="H78" s="221"/>
      <c r="I78" s="223"/>
      <c r="J78" s="249"/>
    </row>
    <row r="79" spans="1:10" x14ac:dyDescent="0.35">
      <c r="A79" s="327"/>
      <c r="B79" s="235"/>
      <c r="C79" s="250"/>
      <c r="D79" s="251"/>
      <c r="E79" s="252"/>
      <c r="F79" s="253"/>
      <c r="G79" s="252"/>
      <c r="H79" s="252"/>
      <c r="I79" s="254"/>
      <c r="J79" s="255"/>
    </row>
    <row r="80" spans="1:10" x14ac:dyDescent="0.35">
      <c r="A80" s="327"/>
      <c r="B80" s="235"/>
      <c r="C80" s="250"/>
      <c r="D80" s="251"/>
      <c r="E80" s="252"/>
      <c r="F80" s="253"/>
      <c r="G80" s="252"/>
      <c r="H80" s="252"/>
      <c r="I80" s="254"/>
      <c r="J80" s="255"/>
    </row>
    <row r="81" spans="1:10" ht="15" thickBot="1" x14ac:dyDescent="0.4">
      <c r="A81" s="322"/>
      <c r="B81" s="228"/>
      <c r="C81" s="256"/>
      <c r="D81" s="230"/>
      <c r="E81" s="231"/>
      <c r="F81" s="232"/>
      <c r="G81" s="231"/>
      <c r="H81" s="231"/>
      <c r="I81" s="233"/>
      <c r="J81" s="257"/>
    </row>
    <row r="82" spans="1:10" ht="15" thickBot="1" x14ac:dyDescent="0.4">
      <c r="A82" s="332"/>
      <c r="B82" s="333"/>
      <c r="C82" s="258"/>
      <c r="D82" s="259"/>
      <c r="E82" s="260"/>
      <c r="F82" s="260"/>
      <c r="G82" s="260"/>
      <c r="H82" s="260"/>
      <c r="I82" s="261"/>
      <c r="J82" s="262"/>
    </row>
    <row r="84" spans="1:10" x14ac:dyDescent="0.35">
      <c r="A84" s="276" t="s">
        <v>110</v>
      </c>
      <c r="B84" s="276"/>
      <c r="C84" s="276"/>
      <c r="D84" s="276"/>
      <c r="E84" s="276"/>
      <c r="F84" s="276"/>
      <c r="G84" s="276"/>
      <c r="H84" s="276"/>
    </row>
    <row r="86" spans="1:10" x14ac:dyDescent="0.35">
      <c r="A86" s="334" t="s">
        <v>430</v>
      </c>
      <c r="B86" s="335"/>
      <c r="C86" s="335"/>
    </row>
    <row r="87" spans="1:10" x14ac:dyDescent="0.35">
      <c r="A87" s="186" t="s">
        <v>431</v>
      </c>
      <c r="B87" s="186" t="s">
        <v>432</v>
      </c>
      <c r="C87" s="187" t="s">
        <v>433</v>
      </c>
    </row>
    <row r="88" spans="1:10" x14ac:dyDescent="0.35">
      <c r="A88" s="263"/>
      <c r="B88" s="263"/>
      <c r="C88" s="264"/>
    </row>
    <row r="89" spans="1:10" x14ac:dyDescent="0.35">
      <c r="A89" s="265"/>
      <c r="B89" s="266"/>
      <c r="C89" s="267"/>
    </row>
    <row r="90" spans="1:10" x14ac:dyDescent="0.35">
      <c r="A90" s="263"/>
      <c r="B90" s="263"/>
      <c r="C90" s="264"/>
    </row>
    <row r="91" spans="1:10" x14ac:dyDescent="0.35">
      <c r="A91" s="263"/>
      <c r="B91" s="263"/>
      <c r="C91" s="264"/>
    </row>
    <row r="92" spans="1:10" x14ac:dyDescent="0.35">
      <c r="A92" s="265"/>
      <c r="B92" s="265"/>
      <c r="C92" s="264"/>
    </row>
  </sheetData>
  <mergeCells count="17">
    <mergeCell ref="A71:A74"/>
    <mergeCell ref="A1:H1"/>
    <mergeCell ref="A2:A3"/>
    <mergeCell ref="B2:B3"/>
    <mergeCell ref="C2:C3"/>
    <mergeCell ref="D2:J2"/>
    <mergeCell ref="A4:A17"/>
    <mergeCell ref="A18:A23"/>
    <mergeCell ref="A24:A31"/>
    <mergeCell ref="A32:A33"/>
    <mergeCell ref="A34:A58"/>
    <mergeCell ref="A59:A70"/>
    <mergeCell ref="A75:A77"/>
    <mergeCell ref="A78:A81"/>
    <mergeCell ref="A82:B82"/>
    <mergeCell ref="A84:H84"/>
    <mergeCell ref="A86:C86"/>
  </mergeCells>
  <conditionalFormatting sqref="A82:XFD82">
    <cfRule type="cellIs" dxfId="0" priority="1" operator="lessThan">
      <formula>1</formula>
    </cfRule>
  </conditionalFormatting>
  <pageMargins left="0.25" right="0.25" top="0.75" bottom="0.75" header="0.3" footer="0.3"/>
  <pageSetup scale="70" fitToHeight="0" orientation="landscape" r:id="rId1"/>
  <rowBreaks count="2" manualBreakCount="2">
    <brk id="33" max="16383" man="1"/>
    <brk id="74" max="16383"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B8D9C-87ED-4B07-9EA0-83A1BEE0F436}">
  <dimension ref="A1:B21"/>
  <sheetViews>
    <sheetView zoomScaleNormal="100" workbookViewId="0">
      <selection activeCell="A5" sqref="A5:B16"/>
    </sheetView>
  </sheetViews>
  <sheetFormatPr defaultRowHeight="14.5" x14ac:dyDescent="0.35"/>
  <cols>
    <col min="2" max="2" width="78.26953125" bestFit="1" customWidth="1"/>
  </cols>
  <sheetData>
    <row r="1" spans="1:2" x14ac:dyDescent="0.35">
      <c r="A1" s="300" t="s">
        <v>434</v>
      </c>
      <c r="B1" s="300"/>
    </row>
    <row r="3" spans="1:2" x14ac:dyDescent="0.35">
      <c r="A3" s="2" t="s">
        <v>435</v>
      </c>
    </row>
    <row r="4" spans="1:2" x14ac:dyDescent="0.35">
      <c r="A4" s="154" t="s">
        <v>131</v>
      </c>
    </row>
    <row r="5" spans="1:2" x14ac:dyDescent="0.35">
      <c r="A5" s="194"/>
      <c r="B5" s="193"/>
    </row>
    <row r="6" spans="1:2" x14ac:dyDescent="0.35">
      <c r="A6" s="194"/>
      <c r="B6" s="193"/>
    </row>
    <row r="7" spans="1:2" x14ac:dyDescent="0.35">
      <c r="A7" s="194"/>
      <c r="B7" s="193"/>
    </row>
    <row r="8" spans="1:2" x14ac:dyDescent="0.35">
      <c r="A8" s="194"/>
      <c r="B8" s="195"/>
    </row>
    <row r="9" spans="1:2" x14ac:dyDescent="0.35">
      <c r="A9" s="194"/>
      <c r="B9" s="195"/>
    </row>
    <row r="10" spans="1:2" x14ac:dyDescent="0.35">
      <c r="A10" s="193"/>
      <c r="B10" s="196"/>
    </row>
    <row r="11" spans="1:2" x14ac:dyDescent="0.35">
      <c r="A11" s="193"/>
      <c r="B11" s="196"/>
    </row>
    <row r="12" spans="1:2" x14ac:dyDescent="0.35">
      <c r="A12" s="193"/>
      <c r="B12" s="196"/>
    </row>
    <row r="13" spans="1:2" x14ac:dyDescent="0.35">
      <c r="A13" s="193"/>
      <c r="B13" s="195"/>
    </row>
    <row r="14" spans="1:2" x14ac:dyDescent="0.35">
      <c r="A14" s="193"/>
      <c r="B14" s="195"/>
    </row>
    <row r="15" spans="1:2" x14ac:dyDescent="0.35">
      <c r="A15" s="193"/>
      <c r="B15" s="195"/>
    </row>
    <row r="16" spans="1:2" x14ac:dyDescent="0.35">
      <c r="A16" s="193"/>
      <c r="B16" s="195"/>
    </row>
    <row r="18" spans="1:2" x14ac:dyDescent="0.35">
      <c r="A18" s="1" t="s">
        <v>138</v>
      </c>
    </row>
    <row r="19" spans="1:2" x14ac:dyDescent="0.35">
      <c r="B19" s="192"/>
    </row>
    <row r="20" spans="1:2" x14ac:dyDescent="0.35">
      <c r="B20" s="192"/>
    </row>
    <row r="21" spans="1:2" x14ac:dyDescent="0.35">
      <c r="B21" s="193"/>
    </row>
  </sheetData>
  <mergeCells count="1">
    <mergeCell ref="A1:B1"/>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01232-4437-44CB-89B2-37C1043E8CF9}">
  <sheetPr>
    <pageSetUpPr fitToPage="1"/>
  </sheetPr>
  <dimension ref="A1:K67"/>
  <sheetViews>
    <sheetView zoomScaleNormal="100" workbookViewId="0">
      <selection activeCell="E44" sqref="E44"/>
    </sheetView>
  </sheetViews>
  <sheetFormatPr defaultColWidth="9.1796875" defaultRowHeight="14.5" x14ac:dyDescent="0.35"/>
  <cols>
    <col min="1" max="1" width="16.453125" customWidth="1"/>
    <col min="2" max="2" width="51.81640625" customWidth="1"/>
    <col min="3" max="4" width="12.81640625" customWidth="1"/>
    <col min="5" max="5" width="12.54296875" customWidth="1"/>
    <col min="6" max="6" width="12.81640625" customWidth="1"/>
    <col min="7" max="7" width="14.26953125" bestFit="1" customWidth="1"/>
    <col min="8" max="9" width="13.453125" customWidth="1"/>
  </cols>
  <sheetData>
    <row r="1" spans="1:11" ht="18.5" x14ac:dyDescent="0.45">
      <c r="A1" s="290" t="s">
        <v>40</v>
      </c>
      <c r="B1" s="291"/>
      <c r="C1" s="291"/>
      <c r="D1" s="291"/>
      <c r="E1" s="291"/>
      <c r="F1" s="291"/>
      <c r="G1" s="291"/>
      <c r="H1" s="291"/>
      <c r="I1" s="292"/>
    </row>
    <row r="2" spans="1:11" ht="15" thickBot="1" x14ac:dyDescent="0.4">
      <c r="A2" s="18"/>
      <c r="B2" s="11"/>
      <c r="C2" s="11"/>
      <c r="D2" s="11"/>
      <c r="E2" s="11"/>
      <c r="F2" s="11"/>
      <c r="G2" s="11"/>
      <c r="H2" s="11"/>
      <c r="I2" s="19"/>
    </row>
    <row r="3" spans="1:11" ht="18.5" x14ac:dyDescent="0.45">
      <c r="A3" s="293" t="s">
        <v>41</v>
      </c>
      <c r="B3" s="295" t="s">
        <v>42</v>
      </c>
      <c r="C3" s="297" t="s">
        <v>43</v>
      </c>
      <c r="D3" s="297"/>
      <c r="E3" s="297"/>
      <c r="F3" s="297"/>
      <c r="G3" s="297"/>
      <c r="H3" s="298"/>
      <c r="I3" s="299"/>
    </row>
    <row r="4" spans="1:11" s="17" customFormat="1" ht="65.25" customHeight="1" thickBot="1" x14ac:dyDescent="0.4">
      <c r="A4" s="294"/>
      <c r="B4" s="296"/>
      <c r="C4" s="20" t="s">
        <v>44</v>
      </c>
      <c r="D4" s="55" t="s">
        <v>45</v>
      </c>
      <c r="E4" s="20" t="s">
        <v>46</v>
      </c>
      <c r="F4" s="55" t="s">
        <v>47</v>
      </c>
      <c r="G4" s="55" t="s">
        <v>48</v>
      </c>
      <c r="H4" s="20" t="s">
        <v>18</v>
      </c>
      <c r="I4" s="21" t="s">
        <v>49</v>
      </c>
    </row>
    <row r="5" spans="1:11" s="17" customFormat="1" ht="15" customHeight="1" x14ac:dyDescent="0.35">
      <c r="A5" s="287" t="s">
        <v>50</v>
      </c>
      <c r="B5" t="s">
        <v>51</v>
      </c>
      <c r="C5" s="22"/>
      <c r="D5" s="56"/>
      <c r="E5" s="22"/>
      <c r="F5" s="56"/>
      <c r="G5" s="56"/>
      <c r="H5" s="22">
        <v>1</v>
      </c>
      <c r="I5" s="23">
        <v>1</v>
      </c>
      <c r="K5" s="24"/>
    </row>
    <row r="6" spans="1:11" s="17" customFormat="1" ht="15" customHeight="1" x14ac:dyDescent="0.35">
      <c r="A6" s="287"/>
      <c r="B6" t="s">
        <v>52</v>
      </c>
      <c r="C6" s="22">
        <v>0.2</v>
      </c>
      <c r="D6" s="56"/>
      <c r="E6" s="22"/>
      <c r="F6" s="56"/>
      <c r="G6" s="56">
        <v>0.16</v>
      </c>
      <c r="H6" s="22"/>
      <c r="I6" s="23"/>
      <c r="K6" s="24"/>
    </row>
    <row r="7" spans="1:11" s="17" customFormat="1" ht="15" thickBot="1" x14ac:dyDescent="0.4">
      <c r="A7" s="286"/>
      <c r="B7" s="25" t="s">
        <v>53</v>
      </c>
      <c r="C7" s="26"/>
      <c r="D7" s="57"/>
      <c r="E7" s="26"/>
      <c r="F7" s="57">
        <v>0.2</v>
      </c>
      <c r="G7" s="57"/>
      <c r="H7" s="26"/>
      <c r="I7" s="27"/>
    </row>
    <row r="8" spans="1:11" s="17" customFormat="1" ht="29.5" thickBot="1" x14ac:dyDescent="0.4">
      <c r="A8" s="28" t="s">
        <v>54</v>
      </c>
      <c r="B8" s="29" t="s">
        <v>55</v>
      </c>
      <c r="C8" s="30"/>
      <c r="D8" s="58"/>
      <c r="E8" s="30">
        <v>0.05</v>
      </c>
      <c r="F8" s="58"/>
      <c r="G8" s="58"/>
      <c r="H8" s="30"/>
      <c r="I8" s="31"/>
    </row>
    <row r="9" spans="1:11" s="17" customFormat="1" x14ac:dyDescent="0.35">
      <c r="A9" s="285" t="s">
        <v>56</v>
      </c>
      <c r="B9" s="29" t="s">
        <v>57</v>
      </c>
      <c r="C9" s="30"/>
      <c r="D9" s="58"/>
      <c r="E9" s="30">
        <v>0.1</v>
      </c>
      <c r="F9" s="58"/>
      <c r="G9" s="58"/>
      <c r="H9" s="30"/>
      <c r="I9" s="31"/>
    </row>
    <row r="10" spans="1:11" s="17" customFormat="1" ht="16.5" x14ac:dyDescent="0.45">
      <c r="A10" s="287"/>
      <c r="B10" s="32" t="s">
        <v>58</v>
      </c>
      <c r="C10" s="33"/>
      <c r="D10" s="59"/>
      <c r="E10" s="33">
        <v>0.05</v>
      </c>
      <c r="F10" s="59"/>
      <c r="G10" s="59"/>
      <c r="H10" s="33"/>
      <c r="I10" s="34"/>
    </row>
    <row r="11" spans="1:11" s="17" customFormat="1" ht="16.5" x14ac:dyDescent="0.45">
      <c r="A11" s="287"/>
      <c r="B11" s="32" t="s">
        <v>59</v>
      </c>
      <c r="C11" s="33"/>
      <c r="D11" s="59"/>
      <c r="E11" s="33">
        <v>0.05</v>
      </c>
      <c r="F11" s="59"/>
      <c r="G11" s="59"/>
      <c r="H11" s="33"/>
      <c r="I11" s="34"/>
    </row>
    <row r="12" spans="1:11" s="17" customFormat="1" ht="15" thickBot="1" x14ac:dyDescent="0.4">
      <c r="A12" s="287"/>
      <c r="B12" s="32" t="s">
        <v>60</v>
      </c>
      <c r="C12" s="33"/>
      <c r="D12" s="59"/>
      <c r="E12" s="33"/>
      <c r="F12" s="59">
        <v>0.05</v>
      </c>
      <c r="G12" s="59"/>
      <c r="H12" s="33"/>
      <c r="I12" s="34"/>
    </row>
    <row r="13" spans="1:11" s="17" customFormat="1" ht="15" customHeight="1" x14ac:dyDescent="0.35">
      <c r="A13" s="285" t="s">
        <v>61</v>
      </c>
      <c r="B13" s="35" t="s">
        <v>62</v>
      </c>
      <c r="C13" s="30">
        <v>0.05</v>
      </c>
      <c r="D13" s="58"/>
      <c r="E13" s="30"/>
      <c r="F13" s="58">
        <v>0.05</v>
      </c>
      <c r="G13" s="58"/>
      <c r="H13" s="30"/>
      <c r="I13" s="31"/>
    </row>
    <row r="14" spans="1:11" s="17" customFormat="1" ht="15" customHeight="1" x14ac:dyDescent="0.35">
      <c r="A14" s="287"/>
      <c r="B14" s="32" t="s">
        <v>63</v>
      </c>
      <c r="C14" s="22"/>
      <c r="D14" s="56"/>
      <c r="E14" s="22"/>
      <c r="F14" s="56">
        <v>0.05</v>
      </c>
      <c r="G14" s="56"/>
      <c r="H14" s="22"/>
      <c r="I14" s="23"/>
    </row>
    <row r="15" spans="1:11" s="17" customFormat="1" ht="15" customHeight="1" x14ac:dyDescent="0.35">
      <c r="A15" s="287"/>
      <c r="B15" s="32" t="s">
        <v>64</v>
      </c>
      <c r="C15" s="22">
        <v>7.4999999999999997E-2</v>
      </c>
      <c r="D15" s="56"/>
      <c r="E15" s="22"/>
      <c r="F15" s="56"/>
      <c r="G15" s="56"/>
      <c r="H15" s="22"/>
      <c r="I15" s="23"/>
    </row>
    <row r="16" spans="1:11" s="17" customFormat="1" x14ac:dyDescent="0.35">
      <c r="A16" s="287"/>
      <c r="B16" t="s">
        <v>65</v>
      </c>
      <c r="C16" s="22">
        <v>7.4999999999999997E-2</v>
      </c>
      <c r="D16" s="56"/>
      <c r="E16" s="22"/>
      <c r="F16" s="56"/>
      <c r="G16" s="56"/>
      <c r="H16" s="22"/>
      <c r="I16" s="23"/>
    </row>
    <row r="17" spans="1:11" s="17" customFormat="1" x14ac:dyDescent="0.35">
      <c r="A17" s="287"/>
      <c r="B17" t="s">
        <v>66</v>
      </c>
      <c r="C17" s="22">
        <v>2.5000000000000001E-2</v>
      </c>
      <c r="D17" s="56"/>
      <c r="E17" s="22"/>
      <c r="F17" s="56"/>
      <c r="G17" s="56"/>
      <c r="H17" s="22"/>
      <c r="I17" s="23"/>
    </row>
    <row r="18" spans="1:11" s="17" customFormat="1" ht="16.5" x14ac:dyDescent="0.35">
      <c r="A18" s="287"/>
      <c r="B18" s="17" t="s">
        <v>67</v>
      </c>
      <c r="C18" s="22">
        <v>0.1</v>
      </c>
      <c r="D18" s="56"/>
      <c r="E18" s="22"/>
      <c r="F18" s="56"/>
      <c r="G18" s="56"/>
      <c r="H18" s="22"/>
      <c r="I18" s="23"/>
    </row>
    <row r="19" spans="1:11" s="17" customFormat="1" ht="29.5" thickBot="1" x14ac:dyDescent="0.4">
      <c r="A19" s="286"/>
      <c r="B19" s="36" t="s">
        <v>68</v>
      </c>
      <c r="C19" s="26"/>
      <c r="D19" s="57"/>
      <c r="E19" s="26"/>
      <c r="F19" s="57">
        <v>0.2</v>
      </c>
      <c r="G19" s="57"/>
      <c r="H19" s="26"/>
      <c r="I19" s="27"/>
    </row>
    <row r="20" spans="1:11" x14ac:dyDescent="0.35">
      <c r="A20" s="287" t="s">
        <v>69</v>
      </c>
      <c r="B20" t="s">
        <v>70</v>
      </c>
      <c r="C20" s="22"/>
      <c r="D20" s="56"/>
      <c r="E20" s="22">
        <v>0.08</v>
      </c>
      <c r="F20" s="56"/>
      <c r="G20" s="56"/>
      <c r="H20" s="22"/>
      <c r="I20" s="37"/>
      <c r="K20" s="22"/>
    </row>
    <row r="21" spans="1:11" x14ac:dyDescent="0.35">
      <c r="A21" s="287"/>
      <c r="B21" t="s">
        <v>71</v>
      </c>
      <c r="C21" s="22"/>
      <c r="D21" s="56"/>
      <c r="E21" s="22">
        <v>0.02</v>
      </c>
      <c r="F21" s="56"/>
      <c r="G21" s="56"/>
      <c r="H21" s="22"/>
      <c r="I21" s="37"/>
      <c r="K21" s="22"/>
    </row>
    <row r="22" spans="1:11" x14ac:dyDescent="0.35">
      <c r="A22" s="287"/>
      <c r="B22" t="s">
        <v>72</v>
      </c>
      <c r="C22" s="22">
        <v>0.05</v>
      </c>
      <c r="D22" s="56"/>
      <c r="E22" s="22"/>
      <c r="F22" s="56">
        <v>0.05</v>
      </c>
      <c r="G22" s="62"/>
      <c r="H22" s="38"/>
      <c r="I22" s="37"/>
    </row>
    <row r="23" spans="1:11" ht="15" thickBot="1" x14ac:dyDescent="0.4">
      <c r="A23" s="287"/>
      <c r="B23" t="s">
        <v>73</v>
      </c>
      <c r="C23" s="22">
        <v>0.2</v>
      </c>
      <c r="D23" s="56"/>
      <c r="E23" s="22">
        <v>0.2</v>
      </c>
      <c r="F23" s="56">
        <v>0.2</v>
      </c>
      <c r="G23" s="62"/>
      <c r="H23" s="38"/>
      <c r="I23" s="37"/>
    </row>
    <row r="24" spans="1:11" s="17" customFormat="1" x14ac:dyDescent="0.35">
      <c r="A24" s="285" t="s">
        <v>74</v>
      </c>
      <c r="B24" s="39" t="s">
        <v>75</v>
      </c>
      <c r="C24" s="30"/>
      <c r="D24" s="58"/>
      <c r="E24" s="30"/>
      <c r="F24" s="58"/>
      <c r="G24" s="58"/>
      <c r="H24" s="40"/>
      <c r="I24" s="41"/>
    </row>
    <row r="25" spans="1:11" s="17" customFormat="1" ht="15" thickBot="1" x14ac:dyDescent="0.4">
      <c r="A25" s="286"/>
      <c r="B25" s="42" t="s">
        <v>76</v>
      </c>
      <c r="C25" s="26"/>
      <c r="D25" s="57"/>
      <c r="E25" s="26"/>
      <c r="F25" s="57"/>
      <c r="G25" s="57"/>
      <c r="H25" s="43"/>
      <c r="I25" s="44"/>
    </row>
    <row r="26" spans="1:11" s="17" customFormat="1" ht="16.5" x14ac:dyDescent="0.35">
      <c r="A26" s="285" t="s">
        <v>77</v>
      </c>
      <c r="B26" s="29" t="s">
        <v>78</v>
      </c>
      <c r="C26" s="30">
        <v>0.125</v>
      </c>
      <c r="D26" s="58"/>
      <c r="E26" s="30"/>
      <c r="F26" s="58"/>
      <c r="G26" s="58"/>
      <c r="H26" s="30"/>
      <c r="I26" s="31"/>
    </row>
    <row r="27" spans="1:11" s="17" customFormat="1" x14ac:dyDescent="0.35">
      <c r="A27" s="287"/>
      <c r="B27" t="s">
        <v>79</v>
      </c>
      <c r="C27" s="22"/>
      <c r="D27" s="56"/>
      <c r="E27" s="38"/>
      <c r="F27" s="62"/>
      <c r="G27" s="56"/>
      <c r="H27" s="22"/>
      <c r="I27" s="23"/>
    </row>
    <row r="28" spans="1:11" s="17" customFormat="1" x14ac:dyDescent="0.35">
      <c r="A28" s="287"/>
      <c r="B28" t="s">
        <v>80</v>
      </c>
      <c r="C28" s="22">
        <v>2.5000000000000001E-2</v>
      </c>
      <c r="D28" s="56">
        <v>2.5000000000000001E-2</v>
      </c>
      <c r="E28" s="38">
        <v>0.05</v>
      </c>
      <c r="F28" s="62">
        <v>2.5000000000000001E-2</v>
      </c>
      <c r="G28" s="56"/>
      <c r="H28" s="22"/>
      <c r="I28" s="23"/>
    </row>
    <row r="29" spans="1:11" s="17" customFormat="1" x14ac:dyDescent="0.35">
      <c r="A29" s="287"/>
      <c r="B29" t="s">
        <v>81</v>
      </c>
      <c r="C29" s="22">
        <v>2.5000000000000001E-2</v>
      </c>
      <c r="D29" s="56">
        <v>2.5000000000000001E-2</v>
      </c>
      <c r="E29" s="38">
        <v>0.02</v>
      </c>
      <c r="F29" s="62">
        <v>2.5000000000000001E-2</v>
      </c>
      <c r="G29" s="56"/>
      <c r="H29" s="22"/>
      <c r="I29" s="23"/>
    </row>
    <row r="30" spans="1:11" s="17" customFormat="1" x14ac:dyDescent="0.35">
      <c r="A30" s="287"/>
      <c r="B30" t="s">
        <v>82</v>
      </c>
      <c r="C30" s="22"/>
      <c r="D30" s="56"/>
      <c r="E30" s="38"/>
      <c r="F30" s="62"/>
      <c r="G30" s="56"/>
      <c r="H30" s="22"/>
      <c r="I30" s="23"/>
    </row>
    <row r="31" spans="1:11" s="17" customFormat="1" x14ac:dyDescent="0.35">
      <c r="A31" s="287"/>
      <c r="B31" t="s">
        <v>83</v>
      </c>
      <c r="C31" s="22"/>
      <c r="D31" s="56"/>
      <c r="E31" s="38"/>
      <c r="F31" s="56"/>
      <c r="G31" s="56"/>
      <c r="H31" s="22"/>
      <c r="I31" s="23"/>
    </row>
    <row r="32" spans="1:11" s="17" customFormat="1" ht="15" customHeight="1" x14ac:dyDescent="0.35">
      <c r="A32" s="287"/>
      <c r="B32" t="s">
        <v>84</v>
      </c>
      <c r="C32" s="22"/>
      <c r="D32" s="56"/>
      <c r="E32" s="22"/>
      <c r="F32" s="56">
        <v>0.05</v>
      </c>
      <c r="G32" s="56"/>
      <c r="H32" s="22"/>
      <c r="I32" s="23"/>
    </row>
    <row r="33" spans="1:9" s="17" customFormat="1" x14ac:dyDescent="0.35">
      <c r="A33" s="287"/>
      <c r="B33" s="17" t="s">
        <v>85</v>
      </c>
      <c r="C33" s="22"/>
      <c r="D33" s="56"/>
      <c r="E33" s="22"/>
      <c r="F33" s="56"/>
      <c r="G33" s="56"/>
      <c r="H33" s="22"/>
      <c r="I33" s="23"/>
    </row>
    <row r="34" spans="1:9" s="17" customFormat="1" x14ac:dyDescent="0.35">
      <c r="A34" s="287"/>
      <c r="B34" t="s">
        <v>86</v>
      </c>
      <c r="C34" s="22"/>
      <c r="D34" s="56"/>
      <c r="E34" s="22"/>
      <c r="F34" s="56"/>
      <c r="G34" s="56"/>
      <c r="H34" s="22"/>
      <c r="I34" s="23"/>
    </row>
    <row r="35" spans="1:9" s="17" customFormat="1" x14ac:dyDescent="0.35">
      <c r="A35" s="287"/>
      <c r="B35" t="s">
        <v>87</v>
      </c>
      <c r="C35" s="22"/>
      <c r="D35" s="56"/>
      <c r="E35" s="22"/>
      <c r="F35" s="56"/>
      <c r="G35" s="56"/>
      <c r="H35" s="22"/>
      <c r="I35" s="23"/>
    </row>
    <row r="36" spans="1:9" x14ac:dyDescent="0.35">
      <c r="A36" s="287"/>
      <c r="B36" t="s">
        <v>88</v>
      </c>
      <c r="C36" s="22"/>
      <c r="D36" s="56"/>
      <c r="E36" s="22"/>
      <c r="F36" s="56">
        <v>0.05</v>
      </c>
      <c r="G36" s="56"/>
      <c r="H36" s="22"/>
      <c r="I36" s="23"/>
    </row>
    <row r="37" spans="1:9" x14ac:dyDescent="0.35">
      <c r="A37" s="287"/>
      <c r="B37" s="45" t="s">
        <v>89</v>
      </c>
      <c r="C37" s="33"/>
      <c r="D37" s="59"/>
      <c r="E37" s="33"/>
      <c r="F37" s="59"/>
      <c r="G37" s="59"/>
      <c r="H37" s="33"/>
      <c r="I37" s="34"/>
    </row>
    <row r="38" spans="1:9" x14ac:dyDescent="0.35">
      <c r="A38" s="287"/>
      <c r="B38" s="45" t="s">
        <v>90</v>
      </c>
      <c r="C38" s="33"/>
      <c r="D38" s="59">
        <v>0.27500000000000002</v>
      </c>
      <c r="E38" s="33"/>
      <c r="F38" s="59"/>
      <c r="G38" s="59"/>
      <c r="H38" s="33"/>
      <c r="I38" s="34"/>
    </row>
    <row r="39" spans="1:9" x14ac:dyDescent="0.35">
      <c r="A39" s="287"/>
      <c r="B39" s="45" t="s">
        <v>91</v>
      </c>
      <c r="C39" s="33"/>
      <c r="D39" s="59">
        <v>0.27500000000000002</v>
      </c>
      <c r="E39" s="33"/>
      <c r="F39" s="59"/>
      <c r="G39" s="59"/>
      <c r="H39" s="33"/>
      <c r="I39" s="34"/>
    </row>
    <row r="40" spans="1:9" x14ac:dyDescent="0.35">
      <c r="A40" s="287"/>
      <c r="B40" s="45" t="s">
        <v>92</v>
      </c>
      <c r="C40" s="33"/>
      <c r="D40" s="59">
        <v>0.1</v>
      </c>
      <c r="E40" s="33"/>
      <c r="F40" s="59"/>
      <c r="G40" s="59"/>
      <c r="H40" s="33"/>
      <c r="I40" s="34"/>
    </row>
    <row r="41" spans="1:9" x14ac:dyDescent="0.35">
      <c r="A41" s="287"/>
      <c r="B41" s="45" t="s">
        <v>93</v>
      </c>
      <c r="C41" s="33"/>
      <c r="D41" s="59">
        <v>0.1</v>
      </c>
      <c r="E41" s="33"/>
      <c r="F41" s="59"/>
      <c r="G41" s="59"/>
      <c r="H41" s="33"/>
      <c r="I41" s="34"/>
    </row>
    <row r="42" spans="1:9" x14ac:dyDescent="0.35">
      <c r="A42" s="287"/>
      <c r="B42" s="45" t="s">
        <v>94</v>
      </c>
      <c r="C42" s="33"/>
      <c r="D42" s="59">
        <v>0.1</v>
      </c>
      <c r="E42" s="33"/>
      <c r="F42" s="59"/>
      <c r="G42" s="59"/>
      <c r="H42" s="33"/>
      <c r="I42" s="34"/>
    </row>
    <row r="43" spans="1:9" x14ac:dyDescent="0.35">
      <c r="A43" s="287"/>
      <c r="B43" s="45" t="s">
        <v>95</v>
      </c>
      <c r="C43" s="33"/>
      <c r="D43" s="59">
        <v>0.1</v>
      </c>
      <c r="E43" s="33"/>
      <c r="F43" s="59"/>
      <c r="G43" s="59"/>
      <c r="H43" s="33"/>
      <c r="I43" s="34"/>
    </row>
    <row r="44" spans="1:9" x14ac:dyDescent="0.35">
      <c r="A44" s="287"/>
      <c r="B44" s="45" t="s">
        <v>96</v>
      </c>
      <c r="C44" s="33"/>
      <c r="D44" s="59"/>
      <c r="E44" s="33">
        <v>0.05</v>
      </c>
      <c r="F44" s="59"/>
      <c r="G44" s="59"/>
      <c r="H44" s="33"/>
      <c r="I44" s="34"/>
    </row>
    <row r="45" spans="1:9" x14ac:dyDescent="0.35">
      <c r="A45" s="287"/>
      <c r="B45" s="45" t="s">
        <v>97</v>
      </c>
      <c r="C45" s="33"/>
      <c r="D45" s="59"/>
      <c r="E45" s="33">
        <v>0.15</v>
      </c>
      <c r="F45" s="59"/>
      <c r="G45" s="59"/>
      <c r="H45" s="33"/>
      <c r="I45" s="34"/>
    </row>
    <row r="46" spans="1:9" x14ac:dyDescent="0.35">
      <c r="A46" s="287"/>
      <c r="B46" s="45" t="s">
        <v>98</v>
      </c>
      <c r="C46" s="33"/>
      <c r="D46" s="59"/>
      <c r="E46" s="33">
        <v>0.03</v>
      </c>
      <c r="F46" s="59"/>
      <c r="G46" s="59"/>
      <c r="H46" s="33"/>
      <c r="I46" s="34"/>
    </row>
    <row r="47" spans="1:9" x14ac:dyDescent="0.35">
      <c r="A47" s="287"/>
      <c r="B47" s="45" t="s">
        <v>99</v>
      </c>
      <c r="C47" s="33"/>
      <c r="D47" s="59"/>
      <c r="E47" s="33">
        <v>0.1</v>
      </c>
      <c r="F47" s="59"/>
      <c r="G47" s="59"/>
      <c r="H47" s="33"/>
      <c r="I47" s="34"/>
    </row>
    <row r="48" spans="1:9" x14ac:dyDescent="0.35">
      <c r="A48" s="287"/>
      <c r="B48" s="45" t="s">
        <v>100</v>
      </c>
      <c r="C48" s="33"/>
      <c r="D48" s="59"/>
      <c r="E48" s="33">
        <v>0.05</v>
      </c>
      <c r="F48" s="59"/>
      <c r="G48" s="59"/>
      <c r="H48" s="33"/>
      <c r="I48" s="34"/>
    </row>
    <row r="49" spans="1:10" x14ac:dyDescent="0.35">
      <c r="A49" s="287"/>
      <c r="B49" s="45" t="s">
        <v>101</v>
      </c>
      <c r="C49" s="33"/>
      <c r="D49" s="59"/>
      <c r="E49" s="33"/>
      <c r="F49" s="59">
        <v>0.05</v>
      </c>
      <c r="G49" s="59"/>
      <c r="H49" s="33"/>
      <c r="I49" s="34"/>
    </row>
    <row r="50" spans="1:10" s="17" customFormat="1" ht="15" thickBot="1" x14ac:dyDescent="0.4">
      <c r="A50" s="286"/>
      <c r="B50" s="36" t="s">
        <v>102</v>
      </c>
      <c r="C50" s="26">
        <v>0.05</v>
      </c>
      <c r="D50" s="57"/>
      <c r="E50" s="26"/>
      <c r="F50" s="57"/>
      <c r="G50" s="57"/>
      <c r="H50" s="26"/>
      <c r="I50" s="27"/>
    </row>
    <row r="51" spans="1:10" ht="15" thickBot="1" x14ac:dyDescent="0.4">
      <c r="A51" s="288" t="s">
        <v>103</v>
      </c>
      <c r="B51" s="289"/>
      <c r="C51" s="46">
        <f>SUM(C5:C50)</f>
        <v>1.0000000000000002</v>
      </c>
      <c r="D51" s="60">
        <f>SUM(D5:D50)</f>
        <v>1</v>
      </c>
      <c r="E51" s="46">
        <f>SUM(E5:E50)</f>
        <v>1.0000000000000002</v>
      </c>
      <c r="F51" s="60">
        <f>SUM(F5:F50)</f>
        <v>1.0000000000000002</v>
      </c>
      <c r="G51" s="60" t="s">
        <v>104</v>
      </c>
      <c r="H51" s="46">
        <f>SUM(H5:H50)</f>
        <v>1</v>
      </c>
      <c r="I51" s="47">
        <f>SUM(I5:I50)</f>
        <v>1</v>
      </c>
    </row>
    <row r="52" spans="1:10" ht="15" thickBot="1" x14ac:dyDescent="0.4">
      <c r="A52" s="48"/>
      <c r="B52" s="49"/>
      <c r="C52" s="50"/>
      <c r="D52" s="61"/>
      <c r="E52" s="50"/>
      <c r="F52" s="61"/>
      <c r="G52" s="61"/>
      <c r="H52" s="50"/>
      <c r="I52" s="50"/>
    </row>
    <row r="53" spans="1:10" ht="29.25" customHeight="1" x14ac:dyDescent="0.35">
      <c r="A53" s="285" t="s">
        <v>105</v>
      </c>
      <c r="B53" s="51" t="s">
        <v>106</v>
      </c>
      <c r="C53" s="280" t="s">
        <v>107</v>
      </c>
      <c r="D53" s="280"/>
      <c r="E53" s="280"/>
      <c r="F53" s="280"/>
      <c r="G53" s="280"/>
      <c r="H53" s="280"/>
      <c r="I53" s="281"/>
      <c r="J53" s="52"/>
    </row>
    <row r="54" spans="1:10" ht="33.75" customHeight="1" thickBot="1" x14ac:dyDescent="0.4">
      <c r="A54" s="286"/>
      <c r="B54" s="53" t="s">
        <v>108</v>
      </c>
      <c r="C54" s="282" t="s">
        <v>109</v>
      </c>
      <c r="D54" s="282"/>
      <c r="E54" s="282"/>
      <c r="F54" s="282"/>
      <c r="G54" s="282"/>
      <c r="H54" s="282"/>
      <c r="I54" s="283"/>
    </row>
    <row r="55" spans="1:10" ht="33" customHeight="1" x14ac:dyDescent="0.35">
      <c r="A55" s="276" t="s">
        <v>110</v>
      </c>
      <c r="B55" s="276"/>
      <c r="C55" s="276"/>
      <c r="D55" s="276"/>
      <c r="E55" s="276"/>
      <c r="F55" s="276"/>
      <c r="G55" s="276"/>
      <c r="H55" s="276"/>
      <c r="I55" s="276"/>
    </row>
    <row r="56" spans="1:10" x14ac:dyDescent="0.35">
      <c r="A56" s="284" t="s">
        <v>111</v>
      </c>
      <c r="B56" s="284"/>
    </row>
    <row r="57" spans="1:10" x14ac:dyDescent="0.35">
      <c r="A57" s="185" t="s">
        <v>112</v>
      </c>
      <c r="B57" s="184" t="s">
        <v>113</v>
      </c>
    </row>
    <row r="58" spans="1:10" ht="29" x14ac:dyDescent="0.35">
      <c r="A58" s="185" t="s">
        <v>114</v>
      </c>
      <c r="B58" s="63" t="s">
        <v>115</v>
      </c>
    </row>
    <row r="59" spans="1:10" ht="43.5" x14ac:dyDescent="0.35">
      <c r="A59" s="185" t="s">
        <v>116</v>
      </c>
      <c r="B59" s="63" t="s">
        <v>117</v>
      </c>
    </row>
    <row r="60" spans="1:10" ht="43.5" x14ac:dyDescent="0.35">
      <c r="A60" s="185" t="s">
        <v>118</v>
      </c>
      <c r="B60" s="64" t="s">
        <v>119</v>
      </c>
    </row>
    <row r="61" spans="1:10" ht="29" x14ac:dyDescent="0.35">
      <c r="A61" s="185" t="s">
        <v>120</v>
      </c>
      <c r="B61" s="64" t="s">
        <v>121</v>
      </c>
    </row>
    <row r="62" spans="1:10" x14ac:dyDescent="0.35">
      <c r="A62" s="284" t="s">
        <v>122</v>
      </c>
      <c r="B62" s="284"/>
    </row>
    <row r="63" spans="1:10" x14ac:dyDescent="0.35">
      <c r="A63" s="185" t="s">
        <v>112</v>
      </c>
      <c r="B63" s="184" t="s">
        <v>113</v>
      </c>
    </row>
    <row r="64" spans="1:10" ht="29" x14ac:dyDescent="0.35">
      <c r="A64" s="185" t="s">
        <v>123</v>
      </c>
      <c r="B64" s="63" t="s">
        <v>124</v>
      </c>
    </row>
    <row r="65" spans="1:2" ht="29" x14ac:dyDescent="0.35">
      <c r="A65" s="185" t="s">
        <v>125</v>
      </c>
      <c r="B65" s="63" t="s">
        <v>126</v>
      </c>
    </row>
    <row r="66" spans="1:2" ht="29" x14ac:dyDescent="0.35">
      <c r="A66" s="185" t="s">
        <v>86</v>
      </c>
      <c r="B66" s="64" t="s">
        <v>127</v>
      </c>
    </row>
    <row r="67" spans="1:2" ht="29" x14ac:dyDescent="0.35">
      <c r="A67" s="185" t="s">
        <v>125</v>
      </c>
      <c r="B67" s="64" t="s">
        <v>128</v>
      </c>
    </row>
  </sheetData>
  <mergeCells count="17">
    <mergeCell ref="A9:A12"/>
    <mergeCell ref="A1:I1"/>
    <mergeCell ref="A3:A4"/>
    <mergeCell ref="B3:B4"/>
    <mergeCell ref="C3:I3"/>
    <mergeCell ref="A5:A7"/>
    <mergeCell ref="A13:A19"/>
    <mergeCell ref="A20:A23"/>
    <mergeCell ref="A24:A25"/>
    <mergeCell ref="A26:A50"/>
    <mergeCell ref="A51:B51"/>
    <mergeCell ref="C53:I53"/>
    <mergeCell ref="C54:I54"/>
    <mergeCell ref="A55:I55"/>
    <mergeCell ref="A62:B62"/>
    <mergeCell ref="A56:B56"/>
    <mergeCell ref="A53:A54"/>
  </mergeCells>
  <pageMargins left="0.25" right="0.25" top="0.75" bottom="0.75" header="0.3" footer="0.3"/>
  <pageSetup scale="83" fitToHeight="0" orientation="landscape" r:id="rId1"/>
  <rowBreaks count="2" manualBreakCount="2">
    <brk id="25" max="16383" man="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AB099-BE86-4506-A9C5-0CEB7CB63567}">
  <dimension ref="A1:B14"/>
  <sheetViews>
    <sheetView zoomScaleNormal="100" workbookViewId="0">
      <selection activeCell="B7" sqref="B7"/>
    </sheetView>
  </sheetViews>
  <sheetFormatPr defaultRowHeight="14.5" x14ac:dyDescent="0.35"/>
  <cols>
    <col min="2" max="2" width="78.26953125" bestFit="1" customWidth="1"/>
  </cols>
  <sheetData>
    <row r="1" spans="1:2" x14ac:dyDescent="0.35">
      <c r="A1" s="300" t="s">
        <v>129</v>
      </c>
      <c r="B1" s="300"/>
    </row>
    <row r="3" spans="1:2" x14ac:dyDescent="0.35">
      <c r="A3" s="2" t="s">
        <v>130</v>
      </c>
    </row>
    <row r="4" spans="1:2" x14ac:dyDescent="0.35">
      <c r="A4" s="154" t="s">
        <v>131</v>
      </c>
    </row>
    <row r="5" spans="1:2" x14ac:dyDescent="0.35">
      <c r="A5" s="12">
        <v>0.4</v>
      </c>
      <c r="B5" t="s">
        <v>132</v>
      </c>
    </row>
    <row r="6" spans="1:2" x14ac:dyDescent="0.35">
      <c r="A6" s="12">
        <v>0.5</v>
      </c>
      <c r="B6" t="s">
        <v>133</v>
      </c>
    </row>
    <row r="7" spans="1:2" x14ac:dyDescent="0.35">
      <c r="A7" s="12">
        <v>0.1</v>
      </c>
      <c r="B7" t="s">
        <v>134</v>
      </c>
    </row>
    <row r="8" spans="1:2" ht="29" x14ac:dyDescent="0.35">
      <c r="B8" s="65" t="s">
        <v>135</v>
      </c>
    </row>
    <row r="9" spans="1:2" x14ac:dyDescent="0.35">
      <c r="B9" s="65" t="s">
        <v>136</v>
      </c>
    </row>
    <row r="10" spans="1:2" ht="29" x14ac:dyDescent="0.35">
      <c r="B10" s="65" t="s">
        <v>137</v>
      </c>
    </row>
    <row r="12" spans="1:2" x14ac:dyDescent="0.35">
      <c r="A12" s="1" t="s">
        <v>138</v>
      </c>
    </row>
    <row r="13" spans="1:2" x14ac:dyDescent="0.35">
      <c r="B13" s="65" t="s">
        <v>139</v>
      </c>
    </row>
    <row r="14" spans="1:2" ht="29" x14ac:dyDescent="0.35">
      <c r="B14" s="65" t="s">
        <v>140</v>
      </c>
    </row>
  </sheetData>
  <mergeCells count="1">
    <mergeCell ref="A1:B1"/>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CC136-7A3F-48E7-8281-0BF0BBFCBFCE}">
  <sheetPr>
    <pageSetUpPr fitToPage="1"/>
  </sheetPr>
  <dimension ref="A1:M26"/>
  <sheetViews>
    <sheetView zoomScaleNormal="100" workbookViewId="0">
      <selection activeCell="F14" sqref="F14:L18"/>
    </sheetView>
  </sheetViews>
  <sheetFormatPr defaultRowHeight="14.5" x14ac:dyDescent="0.35"/>
  <cols>
    <col min="2" max="2" width="21" bestFit="1" customWidth="1"/>
    <col min="3" max="3" width="48.54296875" customWidth="1"/>
    <col min="4" max="5" width="13.81640625" customWidth="1"/>
    <col min="6" max="7" width="12.7265625" bestFit="1" customWidth="1"/>
    <col min="9" max="9" width="10.54296875" customWidth="1"/>
    <col min="10" max="10" width="13.54296875" customWidth="1"/>
    <col min="11" max="11" width="13.7265625" bestFit="1" customWidth="1"/>
    <col min="12" max="12" width="14.1796875" bestFit="1" customWidth="1"/>
    <col min="13" max="13" width="13.453125" bestFit="1" customWidth="1"/>
  </cols>
  <sheetData>
    <row r="1" spans="1:13" x14ac:dyDescent="0.35">
      <c r="B1" s="277" t="s">
        <v>141</v>
      </c>
      <c r="C1" s="278"/>
      <c r="D1" s="278"/>
      <c r="E1" s="278"/>
      <c r="F1" s="278"/>
      <c r="G1" s="278"/>
      <c r="H1" s="278"/>
      <c r="I1" s="278"/>
      <c r="J1" s="278"/>
      <c r="K1" s="279"/>
    </row>
    <row r="2" spans="1:13" ht="101.15" customHeight="1" x14ac:dyDescent="0.35">
      <c r="A2" s="3" t="s">
        <v>1</v>
      </c>
      <c r="B2" s="3" t="s">
        <v>2</v>
      </c>
      <c r="C2" s="14" t="s">
        <v>3</v>
      </c>
      <c r="D2" s="5" t="s">
        <v>142</v>
      </c>
      <c r="E2" s="5" t="s">
        <v>143</v>
      </c>
      <c r="F2" s="5" t="s">
        <v>6</v>
      </c>
      <c r="G2" s="5" t="s">
        <v>7</v>
      </c>
      <c r="H2" s="5" t="s">
        <v>8</v>
      </c>
      <c r="I2" s="5" t="s">
        <v>9</v>
      </c>
      <c r="J2" s="5" t="s">
        <v>10</v>
      </c>
      <c r="K2" s="5" t="s">
        <v>11</v>
      </c>
      <c r="L2" s="5" t="s">
        <v>12</v>
      </c>
      <c r="M2" s="5" t="s">
        <v>13</v>
      </c>
    </row>
    <row r="3" spans="1:13" x14ac:dyDescent="0.35">
      <c r="A3" s="1"/>
      <c r="B3" s="1"/>
      <c r="C3" s="1"/>
      <c r="D3" s="15"/>
      <c r="E3" s="11"/>
      <c r="F3" s="15"/>
      <c r="G3" s="15"/>
      <c r="H3" s="15"/>
      <c r="I3" s="15"/>
      <c r="J3" s="15"/>
      <c r="K3" s="15"/>
    </row>
    <row r="4" spans="1:13" x14ac:dyDescent="0.35">
      <c r="B4" s="2" t="s">
        <v>14</v>
      </c>
      <c r="G4" s="11"/>
      <c r="J4" s="11" t="s">
        <v>15</v>
      </c>
    </row>
    <row r="5" spans="1:13" x14ac:dyDescent="0.35">
      <c r="A5" s="336"/>
      <c r="B5" s="191" t="s">
        <v>16</v>
      </c>
      <c r="C5" t="s">
        <v>144</v>
      </c>
      <c r="D5" s="7">
        <v>40859</v>
      </c>
      <c r="E5" s="7">
        <v>44926</v>
      </c>
      <c r="F5" s="6">
        <v>1509999.92</v>
      </c>
      <c r="G5" s="6">
        <v>9976149</v>
      </c>
      <c r="H5" s="9">
        <v>1.4</v>
      </c>
      <c r="I5" s="6">
        <v>2850000</v>
      </c>
      <c r="J5" s="6">
        <v>247526</v>
      </c>
      <c r="K5" s="10">
        <f t="shared" ref="K5:K11" si="0">SUM(F5,G5,I5,J5)</f>
        <v>14583674.92</v>
      </c>
      <c r="L5" s="66">
        <f>((H5*F5)+(75%*G5))/((1+H5)*F5+G5)</f>
        <v>0.70558872358479563</v>
      </c>
      <c r="M5" t="s">
        <v>18</v>
      </c>
    </row>
    <row r="6" spans="1:13" x14ac:dyDescent="0.35">
      <c r="A6" s="336"/>
      <c r="B6" s="191" t="s">
        <v>145</v>
      </c>
      <c r="C6" t="s">
        <v>20</v>
      </c>
      <c r="D6" s="7">
        <v>44197</v>
      </c>
      <c r="E6" s="7">
        <v>44894</v>
      </c>
      <c r="F6" s="6">
        <v>596922.99999999988</v>
      </c>
      <c r="G6" s="6">
        <v>1628789</v>
      </c>
      <c r="H6" s="9">
        <v>0.8</v>
      </c>
      <c r="I6" s="6">
        <v>637350</v>
      </c>
      <c r="J6" s="6">
        <v>58042</v>
      </c>
      <c r="K6" s="10">
        <f t="shared" si="0"/>
        <v>2921104</v>
      </c>
      <c r="L6" s="66">
        <f t="shared" ref="L6:L17" si="1">((H6*F6)+(75%*G6))/((1+H6)*F6+G6)</f>
        <v>0.62855078094134376</v>
      </c>
      <c r="M6" t="s">
        <v>18</v>
      </c>
    </row>
    <row r="7" spans="1:13" x14ac:dyDescent="0.35">
      <c r="A7" s="336"/>
      <c r="B7" s="191" t="s">
        <v>21</v>
      </c>
      <c r="C7" t="s">
        <v>146</v>
      </c>
      <c r="D7" s="7">
        <v>44197</v>
      </c>
      <c r="E7" s="7">
        <v>44866</v>
      </c>
      <c r="F7" s="6">
        <v>797846.14</v>
      </c>
      <c r="G7" s="6">
        <v>2443104</v>
      </c>
      <c r="H7" s="9">
        <v>0.85</v>
      </c>
      <c r="I7" s="6">
        <v>890000</v>
      </c>
      <c r="J7" s="6">
        <v>88143</v>
      </c>
      <c r="K7" s="10">
        <f t="shared" si="0"/>
        <v>4219093.1400000006</v>
      </c>
      <c r="L7" s="66">
        <f t="shared" si="1"/>
        <v>0.64057687174921274</v>
      </c>
      <c r="M7" t="s">
        <v>18</v>
      </c>
    </row>
    <row r="8" spans="1:13" x14ac:dyDescent="0.35">
      <c r="A8" s="336"/>
      <c r="B8" s="191" t="s">
        <v>23</v>
      </c>
      <c r="C8" t="s">
        <v>147</v>
      </c>
      <c r="D8" s="7">
        <v>40909</v>
      </c>
      <c r="E8" s="8" t="s">
        <v>25</v>
      </c>
      <c r="F8" s="6">
        <v>694000.05999999982</v>
      </c>
      <c r="G8" s="6">
        <v>1527000</v>
      </c>
      <c r="H8" s="9">
        <v>0.75</v>
      </c>
      <c r="I8" s="6">
        <v>690000</v>
      </c>
      <c r="J8" s="6">
        <v>98652</v>
      </c>
      <c r="K8" s="10">
        <f t="shared" si="0"/>
        <v>3009652.0599999996</v>
      </c>
      <c r="L8" s="66">
        <f t="shared" si="1"/>
        <v>0.60760531869467149</v>
      </c>
      <c r="M8" t="s">
        <v>18</v>
      </c>
    </row>
    <row r="9" spans="1:13" x14ac:dyDescent="0.35">
      <c r="A9" s="336"/>
      <c r="B9" s="191" t="s">
        <v>148</v>
      </c>
      <c r="C9" t="s">
        <v>149</v>
      </c>
      <c r="D9" s="7">
        <v>44380</v>
      </c>
      <c r="E9" s="7">
        <v>45676</v>
      </c>
      <c r="F9" s="6">
        <v>577000.06999999995</v>
      </c>
      <c r="G9" s="6">
        <v>1323341</v>
      </c>
      <c r="H9" s="9">
        <v>0.8</v>
      </c>
      <c r="I9" s="6">
        <v>640000</v>
      </c>
      <c r="J9" s="6">
        <v>71745</v>
      </c>
      <c r="K9" s="10">
        <f t="shared" si="0"/>
        <v>2612086.0699999998</v>
      </c>
      <c r="L9" s="66">
        <f t="shared" si="1"/>
        <v>0.61564015715436582</v>
      </c>
      <c r="M9" t="s">
        <v>18</v>
      </c>
    </row>
    <row r="10" spans="1:13" x14ac:dyDescent="0.35">
      <c r="A10" s="336"/>
      <c r="B10" s="191" t="s">
        <v>19</v>
      </c>
      <c r="C10" t="s">
        <v>150</v>
      </c>
      <c r="D10" s="7">
        <v>44197</v>
      </c>
      <c r="E10" s="7">
        <v>44378</v>
      </c>
      <c r="F10" s="6">
        <v>422615.36</v>
      </c>
      <c r="G10" s="6">
        <v>2675947</v>
      </c>
      <c r="H10" s="9">
        <v>0.8</v>
      </c>
      <c r="I10" s="6">
        <v>0</v>
      </c>
      <c r="J10" s="6">
        <v>732507</v>
      </c>
      <c r="K10" s="10">
        <f t="shared" si="0"/>
        <v>3831069.36</v>
      </c>
      <c r="L10" s="66">
        <f t="shared" ref="L10:L11" si="2">((H10*F10)+(75%*G10))/((1+H10)*F10+G10)</f>
        <v>0.68236490953920259</v>
      </c>
      <c r="M10" t="s">
        <v>18</v>
      </c>
    </row>
    <row r="11" spans="1:13" x14ac:dyDescent="0.35">
      <c r="A11" s="336"/>
      <c r="B11" s="191" t="s">
        <v>151</v>
      </c>
      <c r="C11" t="s">
        <v>152</v>
      </c>
      <c r="D11" s="7">
        <v>44197</v>
      </c>
      <c r="E11" s="7">
        <v>44407</v>
      </c>
      <c r="F11" s="6">
        <v>330865.32999999996</v>
      </c>
      <c r="G11" s="6">
        <v>1823341</v>
      </c>
      <c r="H11" s="9">
        <v>0.8</v>
      </c>
      <c r="I11" s="6">
        <v>0</v>
      </c>
      <c r="J11" s="6">
        <v>1115159</v>
      </c>
      <c r="K11" s="10">
        <f t="shared" si="0"/>
        <v>3269365.33</v>
      </c>
      <c r="L11" s="66">
        <f t="shared" si="2"/>
        <v>0.67476909451624578</v>
      </c>
      <c r="M11" t="s">
        <v>18</v>
      </c>
    </row>
    <row r="12" spans="1:13" x14ac:dyDescent="0.35">
      <c r="I12" s="6"/>
      <c r="J12" s="6"/>
      <c r="K12" s="10"/>
      <c r="L12" s="66"/>
    </row>
    <row r="13" spans="1:13" ht="16.5" x14ac:dyDescent="0.35">
      <c r="B13" s="2" t="s">
        <v>28</v>
      </c>
      <c r="G13" s="11"/>
      <c r="I13" s="6"/>
      <c r="J13" s="11" t="s">
        <v>29</v>
      </c>
      <c r="K13" s="10"/>
      <c r="L13" s="66"/>
    </row>
    <row r="14" spans="1:13" x14ac:dyDescent="0.35">
      <c r="A14" s="268"/>
      <c r="B14" s="193"/>
      <c r="C14" s="193"/>
      <c r="D14" s="4">
        <v>43466</v>
      </c>
      <c r="E14" s="4">
        <v>44926</v>
      </c>
      <c r="F14" s="270"/>
      <c r="G14" s="270"/>
      <c r="H14" s="273"/>
      <c r="I14" s="270"/>
      <c r="J14" s="270"/>
      <c r="K14" s="271"/>
      <c r="L14" s="272"/>
      <c r="M14" t="s">
        <v>30</v>
      </c>
    </row>
    <row r="15" spans="1:13" x14ac:dyDescent="0.35">
      <c r="A15" s="193"/>
      <c r="B15" s="193"/>
      <c r="C15" s="193"/>
      <c r="D15" s="4">
        <v>43699</v>
      </c>
      <c r="E15" s="4">
        <v>44926</v>
      </c>
      <c r="F15" s="270"/>
      <c r="G15" s="270"/>
      <c r="H15" s="273"/>
      <c r="I15" s="270"/>
      <c r="J15" s="270"/>
      <c r="K15" s="271"/>
      <c r="L15" s="272"/>
      <c r="M15" t="s">
        <v>30</v>
      </c>
    </row>
    <row r="16" spans="1:13" x14ac:dyDescent="0.35">
      <c r="A16" s="193"/>
      <c r="B16" s="193"/>
      <c r="C16" s="193"/>
      <c r="D16" s="4">
        <v>43699</v>
      </c>
      <c r="E16" s="4">
        <v>45474</v>
      </c>
      <c r="F16" s="270"/>
      <c r="G16" s="270"/>
      <c r="H16" s="273"/>
      <c r="I16" s="270"/>
      <c r="J16" s="270"/>
      <c r="K16" s="271"/>
      <c r="L16" s="272"/>
      <c r="M16" t="s">
        <v>30</v>
      </c>
    </row>
    <row r="17" spans="1:13" x14ac:dyDescent="0.35">
      <c r="A17" s="268"/>
      <c r="B17" s="193"/>
      <c r="C17" s="193"/>
      <c r="D17" s="4">
        <v>44107</v>
      </c>
      <c r="E17" s="4">
        <v>44807</v>
      </c>
      <c r="F17" s="270"/>
      <c r="G17" s="270"/>
      <c r="H17" s="273"/>
      <c r="I17" s="270"/>
      <c r="J17" s="270"/>
      <c r="K17" s="271"/>
      <c r="L17" s="272"/>
      <c r="M17" t="s">
        <v>31</v>
      </c>
    </row>
    <row r="18" spans="1:13" x14ac:dyDescent="0.35">
      <c r="A18" s="268"/>
      <c r="B18" s="193"/>
      <c r="C18" s="193"/>
      <c r="D18" s="4">
        <v>44197</v>
      </c>
      <c r="E18" s="4">
        <v>45474</v>
      </c>
      <c r="F18" s="270"/>
      <c r="G18" s="270"/>
      <c r="H18" s="273"/>
      <c r="I18" s="270"/>
      <c r="J18" s="270"/>
      <c r="K18" s="271"/>
      <c r="L18" s="272"/>
      <c r="M18" t="s">
        <v>30</v>
      </c>
    </row>
    <row r="20" spans="1:13" x14ac:dyDescent="0.35">
      <c r="B20" s="2" t="s">
        <v>32</v>
      </c>
    </row>
    <row r="21" spans="1:13" ht="31" customHeight="1" x14ac:dyDescent="0.35">
      <c r="B21" s="276" t="s">
        <v>33</v>
      </c>
      <c r="C21" s="276"/>
      <c r="D21" s="276"/>
      <c r="E21" s="276"/>
      <c r="F21" s="276"/>
      <c r="G21" s="276"/>
      <c r="H21" s="276"/>
      <c r="I21" s="276"/>
      <c r="J21" s="276"/>
      <c r="K21" s="276"/>
      <c r="L21" s="276"/>
      <c r="M21" s="276"/>
    </row>
    <row r="22" spans="1:13" ht="31" customHeight="1" x14ac:dyDescent="0.35">
      <c r="B22" s="276" t="s">
        <v>34</v>
      </c>
      <c r="C22" s="276"/>
      <c r="D22" s="276"/>
      <c r="E22" s="276"/>
      <c r="F22" s="276"/>
      <c r="G22" s="276"/>
      <c r="H22" s="276"/>
      <c r="I22" s="276"/>
      <c r="J22" s="276"/>
      <c r="K22" s="276"/>
      <c r="L22" s="276"/>
      <c r="M22" s="276"/>
    </row>
    <row r="23" spans="1:13" ht="14.5" customHeight="1" x14ac:dyDescent="0.35">
      <c r="B23" s="276" t="s">
        <v>35</v>
      </c>
      <c r="C23" s="276"/>
      <c r="D23" s="276"/>
      <c r="E23" s="276"/>
      <c r="F23" s="276"/>
      <c r="G23" s="276"/>
      <c r="H23" s="276"/>
      <c r="I23" s="276"/>
      <c r="J23" s="276"/>
      <c r="K23" s="276"/>
      <c r="L23" s="276"/>
      <c r="M23" s="276"/>
    </row>
    <row r="24" spans="1:13" ht="44.5" customHeight="1" x14ac:dyDescent="0.35">
      <c r="B24" s="276" t="s">
        <v>36</v>
      </c>
      <c r="C24" s="276"/>
      <c r="D24" s="276"/>
      <c r="E24" s="276"/>
      <c r="F24" s="276"/>
      <c r="G24" s="276"/>
      <c r="H24" s="276"/>
      <c r="I24" s="276"/>
      <c r="J24" s="276"/>
      <c r="K24" s="276"/>
      <c r="L24" s="276"/>
      <c r="M24" s="276"/>
    </row>
    <row r="25" spans="1:13" ht="33.65" customHeight="1" x14ac:dyDescent="0.35">
      <c r="B25" s="276" t="s">
        <v>37</v>
      </c>
      <c r="C25" s="276"/>
      <c r="D25" s="276"/>
      <c r="E25" s="276"/>
      <c r="F25" s="276"/>
      <c r="G25" s="276"/>
      <c r="H25" s="276"/>
      <c r="I25" s="276"/>
      <c r="J25" s="276"/>
      <c r="K25" s="276"/>
      <c r="L25" s="276"/>
      <c r="M25" s="276"/>
    </row>
    <row r="26" spans="1:13" ht="30.65" customHeight="1" x14ac:dyDescent="0.35">
      <c r="B26" s="276" t="s">
        <v>38</v>
      </c>
      <c r="C26" s="276"/>
      <c r="D26" s="276"/>
      <c r="E26" s="276"/>
      <c r="F26" s="276"/>
      <c r="G26" s="276"/>
      <c r="H26" s="276"/>
      <c r="I26" s="276"/>
      <c r="J26" s="276"/>
      <c r="K26" s="276"/>
      <c r="L26" s="276"/>
      <c r="M26" s="276"/>
    </row>
  </sheetData>
  <mergeCells count="7">
    <mergeCell ref="B25:M25"/>
    <mergeCell ref="B26:M26"/>
    <mergeCell ref="B1:K1"/>
    <mergeCell ref="B21:M21"/>
    <mergeCell ref="B22:M22"/>
    <mergeCell ref="B23:M23"/>
    <mergeCell ref="B24:M24"/>
  </mergeCells>
  <pageMargins left="0.25" right="0.25" top="0.75" bottom="0.75" header="0.3" footer="0.3"/>
  <pageSetup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28A37-963B-4A3C-BB68-D023B2E0E303}">
  <sheetPr>
    <pageSetUpPr fitToPage="1"/>
  </sheetPr>
  <dimension ref="A1:I98"/>
  <sheetViews>
    <sheetView zoomScaleNormal="100" workbookViewId="0">
      <selection activeCell="B98" sqref="B98"/>
    </sheetView>
  </sheetViews>
  <sheetFormatPr defaultColWidth="9.1796875" defaultRowHeight="14.5" x14ac:dyDescent="0.35"/>
  <cols>
    <col min="1" max="1" width="14.1796875" customWidth="1"/>
    <col min="2" max="2" width="68.81640625" customWidth="1"/>
    <col min="3" max="3" width="13.453125" style="67" customWidth="1"/>
    <col min="4" max="4" width="12.81640625" style="45" customWidth="1"/>
    <col min="5" max="7" width="12.81640625" customWidth="1"/>
    <col min="8" max="8" width="14" customWidth="1"/>
    <col min="9" max="9" width="13.453125" style="67" customWidth="1"/>
  </cols>
  <sheetData>
    <row r="1" spans="1:9" ht="24" thickBot="1" x14ac:dyDescent="0.6">
      <c r="A1" s="305" t="s">
        <v>153</v>
      </c>
      <c r="B1" s="305"/>
      <c r="C1" s="305"/>
      <c r="D1" s="305"/>
      <c r="E1" s="305"/>
      <c r="F1" s="305"/>
      <c r="G1" s="305"/>
      <c r="H1" s="305"/>
      <c r="I1"/>
    </row>
    <row r="2" spans="1:9" ht="15" thickBot="1" x14ac:dyDescent="0.4">
      <c r="A2" s="306" t="s">
        <v>41</v>
      </c>
      <c r="B2" s="308" t="s">
        <v>154</v>
      </c>
      <c r="C2" s="310" t="s">
        <v>155</v>
      </c>
      <c r="D2" s="312" t="s">
        <v>156</v>
      </c>
      <c r="E2" s="313"/>
      <c r="F2" s="313"/>
      <c r="G2" s="313"/>
      <c r="H2" s="313"/>
      <c r="I2" s="314"/>
    </row>
    <row r="3" spans="1:9" s="71" customFormat="1" ht="58.5" thickBot="1" x14ac:dyDescent="0.4">
      <c r="A3" s="307"/>
      <c r="B3" s="309"/>
      <c r="C3" s="311"/>
      <c r="D3" s="68" t="s">
        <v>157</v>
      </c>
      <c r="E3" s="69" t="s">
        <v>158</v>
      </c>
      <c r="F3" s="121" t="s">
        <v>159</v>
      </c>
      <c r="G3" s="121" t="s">
        <v>160</v>
      </c>
      <c r="H3" s="121" t="s">
        <v>161</v>
      </c>
      <c r="I3" s="70" t="s">
        <v>18</v>
      </c>
    </row>
    <row r="4" spans="1:9" x14ac:dyDescent="0.35">
      <c r="A4" s="301" t="s">
        <v>162</v>
      </c>
      <c r="B4" s="72" t="s">
        <v>163</v>
      </c>
      <c r="C4" s="135">
        <v>0.08</v>
      </c>
      <c r="D4" s="74">
        <v>0.1</v>
      </c>
      <c r="E4" s="76">
        <v>0.1</v>
      </c>
      <c r="F4" s="128"/>
      <c r="G4" s="129">
        <v>0.1</v>
      </c>
      <c r="H4" s="128"/>
      <c r="I4" s="142">
        <v>0.08</v>
      </c>
    </row>
    <row r="5" spans="1:9" x14ac:dyDescent="0.35">
      <c r="A5" s="302"/>
      <c r="B5" s="79" t="s">
        <v>164</v>
      </c>
      <c r="C5" s="136" t="s">
        <v>165</v>
      </c>
      <c r="D5" s="81" t="s">
        <v>165</v>
      </c>
      <c r="E5" s="75" t="s">
        <v>165</v>
      </c>
      <c r="F5" s="122"/>
      <c r="G5" s="122" t="s">
        <v>166</v>
      </c>
      <c r="H5" s="122"/>
      <c r="I5" s="143" t="s">
        <v>165</v>
      </c>
    </row>
    <row r="6" spans="1:9" x14ac:dyDescent="0.35">
      <c r="A6" s="302"/>
      <c r="B6" s="79" t="s">
        <v>167</v>
      </c>
      <c r="C6" s="136" t="s">
        <v>165</v>
      </c>
      <c r="D6" s="81" t="s">
        <v>165</v>
      </c>
      <c r="E6" s="75" t="s">
        <v>165</v>
      </c>
      <c r="F6" s="122"/>
      <c r="G6" s="122" t="s">
        <v>166</v>
      </c>
      <c r="H6" s="122"/>
      <c r="I6" s="143" t="s">
        <v>165</v>
      </c>
    </row>
    <row r="7" spans="1:9" x14ac:dyDescent="0.35">
      <c r="A7" s="302"/>
      <c r="B7" s="84" t="s">
        <v>168</v>
      </c>
      <c r="C7" s="136"/>
      <c r="D7" s="81">
        <v>0.2</v>
      </c>
      <c r="E7" s="75">
        <v>0.2</v>
      </c>
      <c r="F7" s="122">
        <v>0.05</v>
      </c>
      <c r="G7" s="122">
        <v>0.2</v>
      </c>
      <c r="H7" s="122"/>
      <c r="I7" s="143"/>
    </row>
    <row r="8" spans="1:9" x14ac:dyDescent="0.35">
      <c r="A8" s="315"/>
      <c r="B8" s="84" t="s">
        <v>169</v>
      </c>
      <c r="C8" s="137"/>
      <c r="D8" s="86"/>
      <c r="E8" s="88"/>
      <c r="F8" s="123">
        <v>0.1</v>
      </c>
      <c r="G8" s="130"/>
      <c r="H8" s="123"/>
      <c r="I8" s="144"/>
    </row>
    <row r="9" spans="1:9" x14ac:dyDescent="0.35">
      <c r="A9" s="315"/>
      <c r="B9" s="84" t="s">
        <v>170</v>
      </c>
      <c r="C9" s="137"/>
      <c r="D9" s="86"/>
      <c r="E9" s="88"/>
      <c r="F9" s="123">
        <v>0.1</v>
      </c>
      <c r="G9" s="130"/>
      <c r="H9" s="123"/>
      <c r="I9" s="144"/>
    </row>
    <row r="10" spans="1:9" ht="15" thickBot="1" x14ac:dyDescent="0.4">
      <c r="A10" s="315"/>
      <c r="B10" s="91" t="s">
        <v>171</v>
      </c>
      <c r="C10" s="138">
        <f t="shared" ref="C10:H10" si="0">SUM(C4:C9)</f>
        <v>0.08</v>
      </c>
      <c r="D10" s="93">
        <f t="shared" si="0"/>
        <v>0.30000000000000004</v>
      </c>
      <c r="E10" s="94">
        <f t="shared" si="0"/>
        <v>0.30000000000000004</v>
      </c>
      <c r="F10" s="124">
        <f t="shared" si="0"/>
        <v>0.25</v>
      </c>
      <c r="G10" s="124">
        <f t="shared" si="0"/>
        <v>0.30000000000000004</v>
      </c>
      <c r="H10" s="124">
        <f t="shared" si="0"/>
        <v>0</v>
      </c>
      <c r="I10" s="145">
        <f t="shared" ref="I10" si="1">SUM(I4:I9)</f>
        <v>0.08</v>
      </c>
    </row>
    <row r="11" spans="1:9" x14ac:dyDescent="0.35">
      <c r="A11" s="301" t="s">
        <v>172</v>
      </c>
      <c r="B11" s="72" t="s">
        <v>89</v>
      </c>
      <c r="C11" s="135">
        <v>0.01</v>
      </c>
      <c r="D11" s="74"/>
      <c r="E11" s="97"/>
      <c r="F11" s="125"/>
      <c r="G11" s="125"/>
      <c r="H11" s="125"/>
      <c r="I11" s="142">
        <v>0.01</v>
      </c>
    </row>
    <row r="12" spans="1:9" x14ac:dyDescent="0.35">
      <c r="A12" s="302"/>
      <c r="B12" s="79" t="s">
        <v>173</v>
      </c>
      <c r="C12" s="136">
        <v>0.01</v>
      </c>
      <c r="D12" s="81"/>
      <c r="E12" s="75"/>
      <c r="F12" s="122"/>
      <c r="G12" s="122"/>
      <c r="H12" s="122"/>
      <c r="I12" s="143">
        <v>0.01</v>
      </c>
    </row>
    <row r="13" spans="1:9" x14ac:dyDescent="0.35">
      <c r="A13" s="302"/>
      <c r="B13" s="79" t="s">
        <v>174</v>
      </c>
      <c r="C13" s="136"/>
      <c r="D13" s="81"/>
      <c r="E13" s="98"/>
      <c r="F13" s="122"/>
      <c r="G13" s="122">
        <v>0.05</v>
      </c>
      <c r="H13" s="122"/>
      <c r="I13" s="143"/>
    </row>
    <row r="14" spans="1:9" x14ac:dyDescent="0.35">
      <c r="A14" s="303"/>
      <c r="B14" s="79" t="s">
        <v>175</v>
      </c>
      <c r="C14" s="136"/>
      <c r="D14" s="81"/>
      <c r="E14" s="75"/>
      <c r="F14" s="122">
        <v>0.05</v>
      </c>
      <c r="G14" s="122"/>
      <c r="H14" s="122"/>
      <c r="I14" s="143"/>
    </row>
    <row r="15" spans="1:9" x14ac:dyDescent="0.35">
      <c r="A15" s="303"/>
      <c r="B15" s="79" t="s">
        <v>176</v>
      </c>
      <c r="C15" s="136"/>
      <c r="D15" s="81"/>
      <c r="E15" s="75"/>
      <c r="F15" s="122">
        <v>0.05</v>
      </c>
      <c r="G15" s="122"/>
      <c r="H15" s="122"/>
      <c r="I15" s="143"/>
    </row>
    <row r="16" spans="1:9" x14ac:dyDescent="0.35">
      <c r="A16" s="303"/>
      <c r="B16" s="79" t="s">
        <v>177</v>
      </c>
      <c r="C16" s="136"/>
      <c r="D16" s="81"/>
      <c r="E16" s="75"/>
      <c r="F16" s="122">
        <v>2.5000000000000001E-2</v>
      </c>
      <c r="G16" s="122"/>
      <c r="H16" s="122"/>
      <c r="I16" s="143"/>
    </row>
    <row r="17" spans="1:9" x14ac:dyDescent="0.35">
      <c r="A17" s="303"/>
      <c r="B17" s="79" t="s">
        <v>178</v>
      </c>
      <c r="C17" s="136"/>
      <c r="D17" s="81"/>
      <c r="E17" s="75"/>
      <c r="F17" s="122">
        <v>2.5000000000000001E-2</v>
      </c>
      <c r="G17" s="122"/>
      <c r="H17" s="122"/>
      <c r="I17" s="143"/>
    </row>
    <row r="18" spans="1:9" x14ac:dyDescent="0.35">
      <c r="A18" s="303"/>
      <c r="B18" s="99" t="s">
        <v>179</v>
      </c>
      <c r="C18" s="136"/>
      <c r="D18" s="81"/>
      <c r="E18" s="75"/>
      <c r="F18" s="122">
        <v>0.05</v>
      </c>
      <c r="G18" s="122"/>
      <c r="H18" s="122"/>
      <c r="I18" s="143"/>
    </row>
    <row r="19" spans="1:9" ht="15" thickBot="1" x14ac:dyDescent="0.4">
      <c r="A19" s="304"/>
      <c r="B19" s="91" t="s">
        <v>180</v>
      </c>
      <c r="C19" s="138">
        <f t="shared" ref="C19:I19" si="2">SUM(C11:C18)</f>
        <v>0.02</v>
      </c>
      <c r="D19" s="93">
        <f t="shared" si="2"/>
        <v>0</v>
      </c>
      <c r="E19" s="94">
        <f t="shared" si="2"/>
        <v>0</v>
      </c>
      <c r="F19" s="124">
        <f t="shared" si="2"/>
        <v>0.2</v>
      </c>
      <c r="G19" s="124">
        <f t="shared" si="2"/>
        <v>0.05</v>
      </c>
      <c r="H19" s="124">
        <f t="shared" si="2"/>
        <v>0</v>
      </c>
      <c r="I19" s="145">
        <f t="shared" si="2"/>
        <v>0.02</v>
      </c>
    </row>
    <row r="20" spans="1:9" x14ac:dyDescent="0.35">
      <c r="A20" s="301" t="s">
        <v>181</v>
      </c>
      <c r="B20" s="72" t="s">
        <v>51</v>
      </c>
      <c r="C20" s="135">
        <v>0.6</v>
      </c>
      <c r="D20" s="74"/>
      <c r="E20" s="97"/>
      <c r="F20" s="125"/>
      <c r="G20" s="125"/>
      <c r="H20" s="125"/>
      <c r="I20" s="142">
        <v>0.6</v>
      </c>
    </row>
    <row r="21" spans="1:9" x14ac:dyDescent="0.35">
      <c r="A21" s="302"/>
      <c r="B21" s="79" t="s">
        <v>182</v>
      </c>
      <c r="C21" s="136"/>
      <c r="D21" s="81">
        <v>0.1</v>
      </c>
      <c r="E21" s="75"/>
      <c r="F21" s="122"/>
      <c r="G21" s="122">
        <v>0.2</v>
      </c>
      <c r="H21" s="122"/>
      <c r="I21" s="143"/>
    </row>
    <row r="22" spans="1:9" x14ac:dyDescent="0.35">
      <c r="A22" s="302"/>
      <c r="B22" s="79" t="s">
        <v>183</v>
      </c>
      <c r="C22" s="136"/>
      <c r="D22" s="81">
        <v>0.1</v>
      </c>
      <c r="E22" s="75"/>
      <c r="F22" s="122"/>
      <c r="G22" s="122"/>
      <c r="H22" s="122"/>
      <c r="I22" s="143"/>
    </row>
    <row r="23" spans="1:9" x14ac:dyDescent="0.35">
      <c r="A23" s="302"/>
      <c r="B23" s="79" t="s">
        <v>184</v>
      </c>
      <c r="C23" s="136"/>
      <c r="D23" s="81"/>
      <c r="E23" s="75">
        <v>0.15</v>
      </c>
      <c r="F23" s="122"/>
      <c r="G23" s="122"/>
      <c r="H23" s="122"/>
      <c r="I23" s="143"/>
    </row>
    <row r="24" spans="1:9" x14ac:dyDescent="0.35">
      <c r="A24" s="302"/>
      <c r="B24" s="79" t="s">
        <v>185</v>
      </c>
      <c r="C24" s="136"/>
      <c r="D24" s="81"/>
      <c r="E24" s="75"/>
      <c r="F24" s="122"/>
      <c r="G24" s="122"/>
      <c r="H24" s="122">
        <v>0.6</v>
      </c>
      <c r="I24" s="143"/>
    </row>
    <row r="25" spans="1:9" ht="15" thickBot="1" x14ac:dyDescent="0.4">
      <c r="A25" s="304"/>
      <c r="B25" s="91" t="s">
        <v>186</v>
      </c>
      <c r="C25" s="138">
        <f t="shared" ref="C25:I25" si="3">SUM(C20:C24)</f>
        <v>0.6</v>
      </c>
      <c r="D25" s="93">
        <f t="shared" si="3"/>
        <v>0.2</v>
      </c>
      <c r="E25" s="94">
        <f t="shared" si="3"/>
        <v>0.15</v>
      </c>
      <c r="F25" s="124">
        <f t="shared" si="3"/>
        <v>0</v>
      </c>
      <c r="G25" s="124">
        <f t="shared" si="3"/>
        <v>0.2</v>
      </c>
      <c r="H25" s="124">
        <f t="shared" si="3"/>
        <v>0.6</v>
      </c>
      <c r="I25" s="145">
        <f t="shared" si="3"/>
        <v>0.6</v>
      </c>
    </row>
    <row r="26" spans="1:9" ht="15" customHeight="1" x14ac:dyDescent="0.35">
      <c r="A26" s="316" t="s">
        <v>187</v>
      </c>
      <c r="B26" s="72" t="s">
        <v>188</v>
      </c>
      <c r="C26" s="135"/>
      <c r="D26" s="74"/>
      <c r="E26" s="97"/>
      <c r="F26" s="125"/>
      <c r="G26" s="125">
        <v>0.05</v>
      </c>
      <c r="H26" s="125"/>
      <c r="I26" s="142"/>
    </row>
    <row r="27" spans="1:9" ht="15" customHeight="1" x14ac:dyDescent="0.35">
      <c r="A27" s="317"/>
      <c r="B27" s="79"/>
      <c r="C27" s="136"/>
      <c r="D27" s="81"/>
      <c r="E27" s="75"/>
      <c r="F27" s="122"/>
      <c r="G27" s="122"/>
      <c r="H27" s="127"/>
      <c r="I27" s="146"/>
    </row>
    <row r="28" spans="1:9" x14ac:dyDescent="0.35">
      <c r="A28" s="317"/>
      <c r="B28" s="79" t="s">
        <v>189</v>
      </c>
      <c r="C28" s="136"/>
      <c r="D28" s="81"/>
      <c r="E28" s="75"/>
      <c r="F28" s="122"/>
      <c r="G28" s="122">
        <v>0.05</v>
      </c>
      <c r="H28" s="122"/>
      <c r="I28" s="143"/>
    </row>
    <row r="29" spans="1:9" ht="15" thickBot="1" x14ac:dyDescent="0.4">
      <c r="A29" s="318"/>
      <c r="B29" s="103" t="s">
        <v>190</v>
      </c>
      <c r="C29" s="139">
        <f t="shared" ref="C29:I29" si="4">SUM(C26:C28)</f>
        <v>0</v>
      </c>
      <c r="D29" s="105">
        <f t="shared" si="4"/>
        <v>0</v>
      </c>
      <c r="E29" s="106">
        <f t="shared" si="4"/>
        <v>0</v>
      </c>
      <c r="F29" s="126">
        <f t="shared" si="4"/>
        <v>0</v>
      </c>
      <c r="G29" s="126">
        <f t="shared" si="4"/>
        <v>0.1</v>
      </c>
      <c r="H29" s="126">
        <f t="shared" si="4"/>
        <v>0</v>
      </c>
      <c r="I29" s="147">
        <f t="shared" si="4"/>
        <v>0</v>
      </c>
    </row>
    <row r="30" spans="1:9" ht="15" customHeight="1" x14ac:dyDescent="0.35">
      <c r="A30" s="301" t="s">
        <v>191</v>
      </c>
      <c r="B30" s="72" t="s">
        <v>62</v>
      </c>
      <c r="C30" s="135">
        <v>0.04</v>
      </c>
      <c r="D30" s="74">
        <v>0.1</v>
      </c>
      <c r="E30" s="97"/>
      <c r="F30" s="125"/>
      <c r="G30" s="125">
        <v>0.05</v>
      </c>
      <c r="H30" s="125"/>
      <c r="I30" s="142">
        <v>0.04</v>
      </c>
    </row>
    <row r="31" spans="1:9" ht="16.5" x14ac:dyDescent="0.35">
      <c r="A31" s="302"/>
      <c r="B31" s="79" t="s">
        <v>192</v>
      </c>
      <c r="C31" s="136">
        <v>0.02</v>
      </c>
      <c r="D31" s="81">
        <v>0.1</v>
      </c>
      <c r="E31" s="75"/>
      <c r="F31" s="122"/>
      <c r="G31" s="122">
        <v>0.05</v>
      </c>
      <c r="H31" s="122"/>
      <c r="I31" s="143">
        <v>0.02</v>
      </c>
    </row>
    <row r="32" spans="1:9" x14ac:dyDescent="0.35">
      <c r="A32" s="302"/>
      <c r="B32" s="79" t="s">
        <v>193</v>
      </c>
      <c r="C32" s="136">
        <v>0.02</v>
      </c>
      <c r="D32" s="81">
        <v>0.05</v>
      </c>
      <c r="E32" s="75"/>
      <c r="F32" s="122"/>
      <c r="G32" s="122"/>
      <c r="H32" s="122"/>
      <c r="I32" s="143">
        <v>0.02</v>
      </c>
    </row>
    <row r="33" spans="1:9" x14ac:dyDescent="0.35">
      <c r="A33" s="302"/>
      <c r="B33" s="79" t="s">
        <v>194</v>
      </c>
      <c r="C33" s="136">
        <v>0.02</v>
      </c>
      <c r="D33" s="81">
        <v>0.05</v>
      </c>
      <c r="E33" s="75"/>
      <c r="F33" s="122"/>
      <c r="G33" s="122"/>
      <c r="H33" s="122"/>
      <c r="I33" s="143">
        <v>0.02</v>
      </c>
    </row>
    <row r="34" spans="1:9" ht="43.5" x14ac:dyDescent="0.35">
      <c r="A34" s="315"/>
      <c r="B34" s="149" t="s">
        <v>195</v>
      </c>
      <c r="C34" s="56"/>
      <c r="D34" s="150" t="s">
        <v>196</v>
      </c>
      <c r="E34" s="87"/>
      <c r="F34" s="123"/>
      <c r="G34" s="123"/>
      <c r="H34" s="123"/>
      <c r="I34" s="143"/>
    </row>
    <row r="35" spans="1:9" ht="15" thickBot="1" x14ac:dyDescent="0.4">
      <c r="A35" s="319"/>
      <c r="B35" s="103" t="s">
        <v>197</v>
      </c>
      <c r="C35" s="139">
        <f t="shared" ref="C35:I35" si="5">SUM(C30:C33)</f>
        <v>0.1</v>
      </c>
      <c r="D35" s="105">
        <f t="shared" si="5"/>
        <v>0.3</v>
      </c>
      <c r="E35" s="106">
        <f t="shared" si="5"/>
        <v>0</v>
      </c>
      <c r="F35" s="126">
        <f t="shared" si="5"/>
        <v>0</v>
      </c>
      <c r="G35" s="126">
        <f t="shared" si="5"/>
        <v>0.1</v>
      </c>
      <c r="H35" s="126">
        <f t="shared" si="5"/>
        <v>0</v>
      </c>
      <c r="I35" s="147">
        <f t="shared" si="5"/>
        <v>0.1</v>
      </c>
    </row>
    <row r="36" spans="1:9" x14ac:dyDescent="0.35">
      <c r="A36" s="301" t="s">
        <v>198</v>
      </c>
      <c r="B36" s="72" t="s">
        <v>199</v>
      </c>
      <c r="C36" s="135">
        <v>0.01</v>
      </c>
      <c r="D36" s="74"/>
      <c r="E36" s="97"/>
      <c r="F36" s="125"/>
      <c r="G36" s="131"/>
      <c r="H36" s="131"/>
      <c r="I36" s="142">
        <v>0.01</v>
      </c>
    </row>
    <row r="37" spans="1:9" x14ac:dyDescent="0.35">
      <c r="A37" s="320"/>
      <c r="B37" s="79" t="s">
        <v>200</v>
      </c>
      <c r="C37" s="136"/>
      <c r="D37" s="81">
        <v>2.5000000000000001E-2</v>
      </c>
      <c r="E37" s="75">
        <v>2.5000000000000001E-2</v>
      </c>
      <c r="F37" s="122">
        <v>0.05</v>
      </c>
      <c r="G37" s="122">
        <v>2.5000000000000001E-2</v>
      </c>
      <c r="H37" s="122"/>
      <c r="I37" s="143"/>
    </row>
    <row r="38" spans="1:9" x14ac:dyDescent="0.35">
      <c r="A38" s="302"/>
      <c r="B38" s="79" t="s">
        <v>81</v>
      </c>
      <c r="C38" s="136">
        <v>0.02</v>
      </c>
      <c r="D38" s="81">
        <v>2.5000000000000001E-2</v>
      </c>
      <c r="E38" s="75">
        <v>2.5000000000000001E-2</v>
      </c>
      <c r="F38" s="122">
        <v>0.01</v>
      </c>
      <c r="G38" s="132">
        <v>2.5000000000000001E-2</v>
      </c>
      <c r="H38" s="132"/>
      <c r="I38" s="143">
        <v>0.02</v>
      </c>
    </row>
    <row r="39" spans="1:9" x14ac:dyDescent="0.35">
      <c r="A39" s="302"/>
      <c r="B39" s="79" t="s">
        <v>82</v>
      </c>
      <c r="C39" s="136">
        <v>0.01</v>
      </c>
      <c r="D39" s="81"/>
      <c r="E39" s="75"/>
      <c r="F39" s="122"/>
      <c r="G39" s="132"/>
      <c r="H39" s="132"/>
      <c r="I39" s="143">
        <v>0.01</v>
      </c>
    </row>
    <row r="40" spans="1:9" x14ac:dyDescent="0.35">
      <c r="A40" s="302"/>
      <c r="B40" s="79" t="s">
        <v>201</v>
      </c>
      <c r="C40" s="136"/>
      <c r="D40" s="81"/>
      <c r="E40" s="75"/>
      <c r="F40" s="133">
        <v>0.05</v>
      </c>
      <c r="G40" s="122"/>
      <c r="H40" s="122"/>
      <c r="I40" s="143"/>
    </row>
    <row r="41" spans="1:9" x14ac:dyDescent="0.35">
      <c r="A41" s="302"/>
      <c r="B41" s="79" t="s">
        <v>202</v>
      </c>
      <c r="C41" s="136"/>
      <c r="D41" s="81"/>
      <c r="E41" s="75"/>
      <c r="F41" s="122">
        <v>0.04</v>
      </c>
      <c r="G41" s="122"/>
      <c r="H41" s="122"/>
      <c r="I41" s="143"/>
    </row>
    <row r="42" spans="1:9" ht="15" thickBot="1" x14ac:dyDescent="0.4">
      <c r="A42" s="315"/>
      <c r="B42" s="91" t="s">
        <v>203</v>
      </c>
      <c r="C42" s="138">
        <f t="shared" ref="C42:I42" si="6">SUM(C36:C41)</f>
        <v>0.04</v>
      </c>
      <c r="D42" s="93">
        <f t="shared" si="6"/>
        <v>0.05</v>
      </c>
      <c r="E42" s="94">
        <f t="shared" si="6"/>
        <v>0.05</v>
      </c>
      <c r="F42" s="124">
        <f t="shared" si="6"/>
        <v>0.15000000000000002</v>
      </c>
      <c r="G42" s="124">
        <f t="shared" si="6"/>
        <v>0.05</v>
      </c>
      <c r="H42" s="124">
        <f t="shared" si="6"/>
        <v>0</v>
      </c>
      <c r="I42" s="145">
        <f t="shared" si="6"/>
        <v>0.04</v>
      </c>
    </row>
    <row r="43" spans="1:9" x14ac:dyDescent="0.35">
      <c r="A43" s="301" t="s">
        <v>204</v>
      </c>
      <c r="B43" s="72" t="s">
        <v>205</v>
      </c>
      <c r="C43" s="135">
        <v>0.06</v>
      </c>
      <c r="D43" s="74"/>
      <c r="E43" s="97"/>
      <c r="F43" s="125"/>
      <c r="G43" s="125">
        <v>0.1</v>
      </c>
      <c r="H43" s="125"/>
      <c r="I43" s="142">
        <v>0.06</v>
      </c>
    </row>
    <row r="44" spans="1:9" x14ac:dyDescent="0.35">
      <c r="A44" s="302"/>
      <c r="B44" s="79" t="s">
        <v>206</v>
      </c>
      <c r="C44" s="136">
        <v>0.03</v>
      </c>
      <c r="D44" s="81"/>
      <c r="E44" s="75"/>
      <c r="F44" s="122"/>
      <c r="G44" s="122"/>
      <c r="H44" s="122"/>
      <c r="I44" s="143">
        <v>0.03</v>
      </c>
    </row>
    <row r="45" spans="1:9" x14ac:dyDescent="0.35">
      <c r="A45" s="303"/>
      <c r="B45" s="79" t="s">
        <v>207</v>
      </c>
      <c r="C45" s="136">
        <v>0.04</v>
      </c>
      <c r="D45" s="81"/>
      <c r="E45" s="75"/>
      <c r="F45" s="122"/>
      <c r="G45" s="122"/>
      <c r="H45" s="122"/>
      <c r="I45" s="143">
        <v>0.04</v>
      </c>
    </row>
    <row r="46" spans="1:9" ht="15" customHeight="1" x14ac:dyDescent="0.35">
      <c r="A46" s="303"/>
      <c r="B46" s="79" t="s">
        <v>208</v>
      </c>
      <c r="C46" s="136">
        <v>0.03</v>
      </c>
      <c r="D46" s="81"/>
      <c r="E46" s="75"/>
      <c r="F46" s="122"/>
      <c r="G46" s="122"/>
      <c r="H46" s="122"/>
      <c r="I46" s="143">
        <v>0.03</v>
      </c>
    </row>
    <row r="47" spans="1:9" ht="15" customHeight="1" x14ac:dyDescent="0.35">
      <c r="A47" s="303"/>
      <c r="B47" s="79" t="s">
        <v>209</v>
      </c>
      <c r="C47" s="136"/>
      <c r="D47" s="81"/>
      <c r="E47" s="75"/>
      <c r="F47" s="122"/>
      <c r="G47" s="122"/>
      <c r="H47" s="122">
        <v>0.15</v>
      </c>
      <c r="I47" s="143"/>
    </row>
    <row r="48" spans="1:9" ht="15" customHeight="1" x14ac:dyDescent="0.35">
      <c r="A48" s="303"/>
      <c r="B48" s="79" t="s">
        <v>210</v>
      </c>
      <c r="C48" s="136"/>
      <c r="D48" s="81"/>
      <c r="E48" s="75"/>
      <c r="F48" s="122"/>
      <c r="G48" s="122"/>
      <c r="H48" s="122">
        <v>0.25</v>
      </c>
      <c r="I48" s="143"/>
    </row>
    <row r="49" spans="1:9" ht="15" thickBot="1" x14ac:dyDescent="0.4">
      <c r="A49" s="304"/>
      <c r="B49" s="91" t="s">
        <v>211</v>
      </c>
      <c r="C49" s="138">
        <f t="shared" ref="C49:I49" si="7">SUM(C43:C48)</f>
        <v>0.16</v>
      </c>
      <c r="D49" s="93">
        <f t="shared" si="7"/>
        <v>0</v>
      </c>
      <c r="E49" s="94">
        <f t="shared" si="7"/>
        <v>0</v>
      </c>
      <c r="F49" s="124">
        <f t="shared" si="7"/>
        <v>0</v>
      </c>
      <c r="G49" s="124">
        <f t="shared" si="7"/>
        <v>0.1</v>
      </c>
      <c r="H49" s="124">
        <f t="shared" si="7"/>
        <v>0.4</v>
      </c>
      <c r="I49" s="145">
        <f t="shared" si="7"/>
        <v>0.16</v>
      </c>
    </row>
    <row r="50" spans="1:9" ht="16.5" x14ac:dyDescent="0.35">
      <c r="A50" s="301" t="s">
        <v>212</v>
      </c>
      <c r="B50" s="72" t="s">
        <v>213</v>
      </c>
      <c r="C50" s="135"/>
      <c r="D50" s="74">
        <v>0.05</v>
      </c>
      <c r="E50" s="97"/>
      <c r="F50" s="125"/>
      <c r="G50" s="125"/>
      <c r="H50" s="125"/>
      <c r="I50" s="142"/>
    </row>
    <row r="51" spans="1:9" x14ac:dyDescent="0.35">
      <c r="A51" s="302"/>
      <c r="B51" s="111" t="s">
        <v>214</v>
      </c>
      <c r="C51" s="136"/>
      <c r="D51" s="81"/>
      <c r="E51" s="75">
        <v>0.05</v>
      </c>
      <c r="F51" s="122"/>
      <c r="G51" s="122"/>
      <c r="H51" s="122"/>
      <c r="I51" s="143"/>
    </row>
    <row r="52" spans="1:9" x14ac:dyDescent="0.35">
      <c r="A52" s="302"/>
      <c r="B52" s="111" t="s">
        <v>215</v>
      </c>
      <c r="C52" s="136"/>
      <c r="D52" s="81"/>
      <c r="E52" s="75">
        <v>0.05</v>
      </c>
      <c r="F52" s="122"/>
      <c r="G52" s="122"/>
      <c r="H52" s="122"/>
      <c r="I52" s="143"/>
    </row>
    <row r="53" spans="1:9" x14ac:dyDescent="0.35">
      <c r="A53" s="302"/>
      <c r="B53" s="111" t="s">
        <v>216</v>
      </c>
      <c r="C53" s="136"/>
      <c r="D53" s="81"/>
      <c r="E53" s="75"/>
      <c r="F53" s="122">
        <v>0.1</v>
      </c>
      <c r="G53" s="122"/>
      <c r="H53" s="122"/>
      <c r="I53" s="143"/>
    </row>
    <row r="54" spans="1:9" x14ac:dyDescent="0.35">
      <c r="A54" s="302"/>
      <c r="B54" s="111" t="s">
        <v>217</v>
      </c>
      <c r="C54" s="136"/>
      <c r="D54" s="81"/>
      <c r="E54" s="75"/>
      <c r="F54" s="122">
        <v>0.1</v>
      </c>
      <c r="G54" s="122"/>
      <c r="H54" s="122"/>
      <c r="I54" s="143"/>
    </row>
    <row r="55" spans="1:9" x14ac:dyDescent="0.35">
      <c r="A55" s="302"/>
      <c r="B55" s="79" t="s">
        <v>218</v>
      </c>
      <c r="C55" s="136"/>
      <c r="D55" s="81"/>
      <c r="E55" s="75"/>
      <c r="F55" s="122">
        <v>0.05</v>
      </c>
      <c r="G55" s="122"/>
      <c r="H55" s="122"/>
      <c r="I55" s="143"/>
    </row>
    <row r="56" spans="1:9" ht="15" thickBot="1" x14ac:dyDescent="0.4">
      <c r="A56" s="315"/>
      <c r="B56" s="91" t="s">
        <v>219</v>
      </c>
      <c r="C56" s="138">
        <f t="shared" ref="C56:I56" si="8">SUM(C50:C55)</f>
        <v>0</v>
      </c>
      <c r="D56" s="93">
        <f t="shared" si="8"/>
        <v>0.05</v>
      </c>
      <c r="E56" s="94">
        <f t="shared" si="8"/>
        <v>0.1</v>
      </c>
      <c r="F56" s="124">
        <f t="shared" si="8"/>
        <v>0.25</v>
      </c>
      <c r="G56" s="124">
        <f t="shared" si="8"/>
        <v>0</v>
      </c>
      <c r="H56" s="124">
        <f t="shared" si="8"/>
        <v>0</v>
      </c>
      <c r="I56" s="145">
        <f t="shared" si="8"/>
        <v>0</v>
      </c>
    </row>
    <row r="57" spans="1:9" ht="16.5" x14ac:dyDescent="0.35">
      <c r="A57" s="301" t="s">
        <v>220</v>
      </c>
      <c r="B57" s="112" t="s">
        <v>221</v>
      </c>
      <c r="C57" s="135"/>
      <c r="D57" s="74">
        <v>0.1</v>
      </c>
      <c r="E57" s="97">
        <v>0.25</v>
      </c>
      <c r="F57" s="125"/>
      <c r="G57" s="125">
        <v>0.1</v>
      </c>
      <c r="H57" s="125"/>
      <c r="I57" s="142"/>
    </row>
    <row r="58" spans="1:9" x14ac:dyDescent="0.35">
      <c r="A58" s="320"/>
      <c r="B58" s="113" t="s">
        <v>222</v>
      </c>
      <c r="C58" s="140"/>
      <c r="D58" s="115"/>
      <c r="E58" s="100"/>
      <c r="F58" s="127">
        <v>0.05</v>
      </c>
      <c r="G58" s="127"/>
      <c r="H58" s="127"/>
      <c r="I58" s="146"/>
    </row>
    <row r="59" spans="1:9" x14ac:dyDescent="0.35">
      <c r="A59" s="320"/>
      <c r="B59" s="113" t="s">
        <v>223</v>
      </c>
      <c r="C59" s="140"/>
      <c r="D59" s="115"/>
      <c r="E59" s="100"/>
      <c r="F59" s="127">
        <v>0.05</v>
      </c>
      <c r="G59" s="127"/>
      <c r="H59" s="127"/>
      <c r="I59" s="146"/>
    </row>
    <row r="60" spans="1:9" x14ac:dyDescent="0.35">
      <c r="A60" s="320"/>
      <c r="B60" s="113" t="s">
        <v>224</v>
      </c>
      <c r="C60" s="140"/>
      <c r="D60" s="115"/>
      <c r="E60" s="100"/>
      <c r="F60" s="127">
        <v>0.05</v>
      </c>
      <c r="G60" s="127"/>
      <c r="H60" s="127"/>
      <c r="I60" s="146"/>
    </row>
    <row r="61" spans="1:9" ht="15" thickBot="1" x14ac:dyDescent="0.4">
      <c r="A61" s="315"/>
      <c r="B61" s="91" t="s">
        <v>225</v>
      </c>
      <c r="C61" s="138">
        <f t="shared" ref="C61:I61" si="9">SUM(C57:C60)</f>
        <v>0</v>
      </c>
      <c r="D61" s="93">
        <f t="shared" si="9"/>
        <v>0.1</v>
      </c>
      <c r="E61" s="94">
        <f t="shared" si="9"/>
        <v>0.25</v>
      </c>
      <c r="F61" s="124">
        <f t="shared" si="9"/>
        <v>0.15000000000000002</v>
      </c>
      <c r="G61" s="124">
        <f t="shared" si="9"/>
        <v>0.1</v>
      </c>
      <c r="H61" s="124">
        <f t="shared" si="9"/>
        <v>0</v>
      </c>
      <c r="I61" s="145">
        <f t="shared" si="9"/>
        <v>0</v>
      </c>
    </row>
    <row r="62" spans="1:9" ht="15.75" customHeight="1" x14ac:dyDescent="0.35">
      <c r="A62" s="321" t="s">
        <v>77</v>
      </c>
      <c r="B62" s="72" t="s">
        <v>96</v>
      </c>
      <c r="C62" s="135"/>
      <c r="D62" s="74"/>
      <c r="E62" s="97">
        <v>0.15</v>
      </c>
      <c r="F62" s="125"/>
      <c r="G62" s="125"/>
      <c r="H62" s="125"/>
      <c r="I62" s="142"/>
    </row>
    <row r="63" spans="1:9" ht="15" thickBot="1" x14ac:dyDescent="0.4">
      <c r="A63" s="322"/>
      <c r="B63" s="103" t="s">
        <v>226</v>
      </c>
      <c r="C63" s="139">
        <f t="shared" ref="C63:I63" si="10">SUM(C62:C62)</f>
        <v>0</v>
      </c>
      <c r="D63" s="105">
        <f t="shared" si="10"/>
        <v>0</v>
      </c>
      <c r="E63" s="106">
        <f t="shared" si="10"/>
        <v>0.15</v>
      </c>
      <c r="F63" s="126">
        <f t="shared" si="10"/>
        <v>0</v>
      </c>
      <c r="G63" s="126">
        <f t="shared" si="10"/>
        <v>0</v>
      </c>
      <c r="H63" s="126">
        <f t="shared" si="10"/>
        <v>0</v>
      </c>
      <c r="I63" s="147">
        <f t="shared" si="10"/>
        <v>0</v>
      </c>
    </row>
    <row r="64" spans="1:9" ht="15" thickBot="1" x14ac:dyDescent="0.4">
      <c r="A64" s="323" t="s">
        <v>103</v>
      </c>
      <c r="B64" s="324"/>
      <c r="C64" s="141">
        <f t="shared" ref="C64:I64" si="11">C10+C25+C29+C19+C49+C35+C42+C56+C61+C63</f>
        <v>1</v>
      </c>
      <c r="D64" s="117">
        <f t="shared" si="11"/>
        <v>1.0000000000000002</v>
      </c>
      <c r="E64" s="118">
        <f t="shared" si="11"/>
        <v>1</v>
      </c>
      <c r="F64" s="134">
        <f t="shared" si="11"/>
        <v>1</v>
      </c>
      <c r="G64" s="134">
        <f t="shared" si="11"/>
        <v>1</v>
      </c>
      <c r="H64" s="134">
        <f t="shared" si="11"/>
        <v>1</v>
      </c>
      <c r="I64" s="148">
        <f t="shared" si="11"/>
        <v>1</v>
      </c>
    </row>
    <row r="66" spans="1:8" ht="32.5" customHeight="1" x14ac:dyDescent="0.35">
      <c r="A66" s="276" t="s">
        <v>110</v>
      </c>
      <c r="B66" s="276"/>
      <c r="C66" s="276"/>
      <c r="D66" s="276"/>
      <c r="E66" s="276"/>
      <c r="F66" s="276"/>
      <c r="G66" s="276"/>
      <c r="H66" s="276"/>
    </row>
    <row r="67" spans="1:8" ht="16.5" x14ac:dyDescent="0.35">
      <c r="A67" t="s">
        <v>227</v>
      </c>
    </row>
    <row r="68" spans="1:8" ht="32.5" customHeight="1" x14ac:dyDescent="0.35">
      <c r="A68" s="153" t="s">
        <v>228</v>
      </c>
      <c r="B68" s="17" t="s">
        <v>229</v>
      </c>
      <c r="C68" s="54"/>
      <c r="D68" s="54"/>
      <c r="E68" s="54"/>
      <c r="F68" s="54"/>
      <c r="G68" s="54"/>
      <c r="H68" s="54"/>
    </row>
    <row r="69" spans="1:8" ht="58" x14ac:dyDescent="0.35">
      <c r="A69" s="153" t="s">
        <v>230</v>
      </c>
      <c r="B69" t="s">
        <v>231</v>
      </c>
      <c r="C69" s="54"/>
      <c r="D69" s="54"/>
      <c r="E69" s="54"/>
      <c r="F69" s="54"/>
      <c r="G69" s="54"/>
      <c r="H69" s="54"/>
    </row>
    <row r="70" spans="1:8" ht="29" x14ac:dyDescent="0.35">
      <c r="A70" s="153" t="s">
        <v>232</v>
      </c>
      <c r="B70" t="s">
        <v>233</v>
      </c>
      <c r="C70" s="54"/>
      <c r="D70" s="54"/>
      <c r="E70" s="54"/>
      <c r="F70" s="54"/>
      <c r="G70" s="54"/>
      <c r="H70" s="54"/>
    </row>
    <row r="71" spans="1:8" ht="43.5" x14ac:dyDescent="0.35">
      <c r="A71" s="153" t="s">
        <v>234</v>
      </c>
      <c r="B71" t="s">
        <v>235</v>
      </c>
      <c r="C71" s="54"/>
      <c r="D71" s="54"/>
      <c r="E71" s="54"/>
      <c r="F71" s="54"/>
      <c r="G71" s="54"/>
      <c r="H71" s="54"/>
    </row>
    <row r="72" spans="1:8" ht="29" x14ac:dyDescent="0.35">
      <c r="A72" s="153" t="s">
        <v>236</v>
      </c>
      <c r="B72" t="s">
        <v>237</v>
      </c>
      <c r="C72" s="54"/>
      <c r="D72" s="54"/>
      <c r="E72" s="54"/>
      <c r="F72" s="54"/>
      <c r="G72" s="54"/>
      <c r="H72" s="54"/>
    </row>
    <row r="73" spans="1:8" ht="29" x14ac:dyDescent="0.35">
      <c r="A73" s="153" t="s">
        <v>238</v>
      </c>
      <c r="B73" t="s">
        <v>239</v>
      </c>
      <c r="C73" s="54"/>
      <c r="D73" s="54"/>
      <c r="E73" s="54"/>
      <c r="F73" s="54"/>
      <c r="G73" s="54"/>
      <c r="H73" s="54"/>
    </row>
    <row r="74" spans="1:8" ht="16.5" x14ac:dyDescent="0.35">
      <c r="A74" t="s">
        <v>240</v>
      </c>
    </row>
    <row r="75" spans="1:8" x14ac:dyDescent="0.35">
      <c r="A75" s="151" t="s">
        <v>241</v>
      </c>
    </row>
    <row r="76" spans="1:8" x14ac:dyDescent="0.35">
      <c r="A76" s="151" t="s">
        <v>242</v>
      </c>
    </row>
    <row r="77" spans="1:8" x14ac:dyDescent="0.35">
      <c r="A77" s="151" t="s">
        <v>243</v>
      </c>
    </row>
    <row r="78" spans="1:8" x14ac:dyDescent="0.35">
      <c r="A78" s="151" t="s">
        <v>244</v>
      </c>
    </row>
    <row r="79" spans="1:8" x14ac:dyDescent="0.35">
      <c r="A79" s="151" t="s">
        <v>245</v>
      </c>
    </row>
    <row r="80" spans="1:8" x14ac:dyDescent="0.35">
      <c r="A80" s="151" t="s">
        <v>246</v>
      </c>
    </row>
    <row r="81" spans="1:8" x14ac:dyDescent="0.35">
      <c r="A81" s="276" t="s">
        <v>247</v>
      </c>
      <c r="B81" s="276"/>
      <c r="C81" s="276"/>
      <c r="D81" s="276"/>
      <c r="E81" s="276"/>
      <c r="F81" s="276"/>
      <c r="G81" s="276"/>
      <c r="H81" s="276"/>
    </row>
    <row r="82" spans="1:8" x14ac:dyDescent="0.35">
      <c r="A82" s="152" t="s">
        <v>248</v>
      </c>
    </row>
    <row r="83" spans="1:8" x14ac:dyDescent="0.35">
      <c r="A83" s="152" t="s">
        <v>249</v>
      </c>
    </row>
    <row r="84" spans="1:8" x14ac:dyDescent="0.35">
      <c r="A84" s="152" t="s">
        <v>250</v>
      </c>
    </row>
    <row r="85" spans="1:8" x14ac:dyDescent="0.35">
      <c r="A85" s="152" t="s">
        <v>251</v>
      </c>
    </row>
    <row r="86" spans="1:8" x14ac:dyDescent="0.35">
      <c r="A86" s="152" t="s">
        <v>252</v>
      </c>
    </row>
    <row r="87" spans="1:8" x14ac:dyDescent="0.35">
      <c r="A87" s="152" t="s">
        <v>253</v>
      </c>
    </row>
    <row r="88" spans="1:8" ht="16.5" x14ac:dyDescent="0.35">
      <c r="A88" s="49" t="s">
        <v>254</v>
      </c>
    </row>
    <row r="89" spans="1:8" x14ac:dyDescent="0.35">
      <c r="A89" s="190" t="s">
        <v>97</v>
      </c>
    </row>
    <row r="90" spans="1:8" x14ac:dyDescent="0.35">
      <c r="A90" s="190" t="s">
        <v>255</v>
      </c>
    </row>
    <row r="91" spans="1:8" x14ac:dyDescent="0.35">
      <c r="A91" s="190" t="s">
        <v>256</v>
      </c>
    </row>
    <row r="92" spans="1:8" x14ac:dyDescent="0.35">
      <c r="A92" s="190" t="s">
        <v>257</v>
      </c>
    </row>
    <row r="93" spans="1:8" x14ac:dyDescent="0.35">
      <c r="A93" s="190" t="s">
        <v>258</v>
      </c>
    </row>
    <row r="94" spans="1:8" x14ac:dyDescent="0.35">
      <c r="A94" s="190" t="s">
        <v>259</v>
      </c>
    </row>
    <row r="98" spans="1:1" x14ac:dyDescent="0.35">
      <c r="A98" t="s">
        <v>260</v>
      </c>
    </row>
  </sheetData>
  <mergeCells count="18">
    <mergeCell ref="A81:H81"/>
    <mergeCell ref="A50:A56"/>
    <mergeCell ref="A57:A61"/>
    <mergeCell ref="A62:A63"/>
    <mergeCell ref="A64:B64"/>
    <mergeCell ref="A66:H66"/>
    <mergeCell ref="A43:A49"/>
    <mergeCell ref="A1:H1"/>
    <mergeCell ref="A2:A3"/>
    <mergeCell ref="B2:B3"/>
    <mergeCell ref="C2:C3"/>
    <mergeCell ref="D2:I2"/>
    <mergeCell ref="A4:A10"/>
    <mergeCell ref="A11:A19"/>
    <mergeCell ref="A20:A25"/>
    <mergeCell ref="A26:A29"/>
    <mergeCell ref="A30:A35"/>
    <mergeCell ref="A36:A42"/>
  </mergeCells>
  <conditionalFormatting sqref="A64:XFD64">
    <cfRule type="cellIs" dxfId="3" priority="1" operator="lessThan">
      <formula>1</formula>
    </cfRule>
  </conditionalFormatting>
  <pageMargins left="0.25" right="0.25" top="0.75" bottom="0.75" header="0.3" footer="0.3"/>
  <pageSetup scale="76" fitToHeight="0" orientation="landscape" r:id="rId1"/>
  <rowBreaks count="2" manualBreakCount="2">
    <brk id="35" max="8" man="1"/>
    <brk id="6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75B0C-99CC-4738-8E0C-644B93F0BE0E}">
  <dimension ref="A1:B14"/>
  <sheetViews>
    <sheetView workbookViewId="0">
      <selection activeCell="B8" sqref="B8"/>
    </sheetView>
  </sheetViews>
  <sheetFormatPr defaultRowHeight="14.5" x14ac:dyDescent="0.35"/>
  <cols>
    <col min="2" max="2" width="78.26953125" bestFit="1" customWidth="1"/>
  </cols>
  <sheetData>
    <row r="1" spans="1:2" x14ac:dyDescent="0.35">
      <c r="A1" s="300" t="s">
        <v>261</v>
      </c>
      <c r="B1" s="300"/>
    </row>
    <row r="3" spans="1:2" x14ac:dyDescent="0.35">
      <c r="A3" s="2" t="s">
        <v>262</v>
      </c>
    </row>
    <row r="4" spans="1:2" x14ac:dyDescent="0.35">
      <c r="A4" s="154" t="s">
        <v>131</v>
      </c>
    </row>
    <row r="5" spans="1:2" x14ac:dyDescent="0.35">
      <c r="A5" s="12">
        <v>0.4</v>
      </c>
      <c r="B5" t="s">
        <v>132</v>
      </c>
    </row>
    <row r="6" spans="1:2" x14ac:dyDescent="0.35">
      <c r="A6" s="12">
        <v>0.5</v>
      </c>
      <c r="B6" t="s">
        <v>133</v>
      </c>
    </row>
    <row r="7" spans="1:2" x14ac:dyDescent="0.35">
      <c r="A7" s="12">
        <v>0.1</v>
      </c>
      <c r="B7" t="s">
        <v>263</v>
      </c>
    </row>
    <row r="8" spans="1:2" ht="29" x14ac:dyDescent="0.35">
      <c r="B8" s="17" t="s">
        <v>264</v>
      </c>
    </row>
    <row r="9" spans="1:2" x14ac:dyDescent="0.35">
      <c r="B9" t="s">
        <v>265</v>
      </c>
    </row>
    <row r="10" spans="1:2" x14ac:dyDescent="0.35">
      <c r="B10" t="s">
        <v>266</v>
      </c>
    </row>
    <row r="12" spans="1:2" x14ac:dyDescent="0.35">
      <c r="A12" s="1" t="s">
        <v>138</v>
      </c>
    </row>
    <row r="13" spans="1:2" x14ac:dyDescent="0.35">
      <c r="B13" s="65" t="s">
        <v>139</v>
      </c>
    </row>
    <row r="14" spans="1:2" ht="29" x14ac:dyDescent="0.35">
      <c r="B14" s="65" t="s">
        <v>140</v>
      </c>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95F66-24C1-4369-B406-C9D206F28484}">
  <sheetPr>
    <pageSetUpPr fitToPage="1"/>
  </sheetPr>
  <dimension ref="A1:M26"/>
  <sheetViews>
    <sheetView topLeftCell="A2" zoomScaleNormal="100" workbookViewId="0">
      <selection activeCell="F14" sqref="F14:L18"/>
    </sheetView>
  </sheetViews>
  <sheetFormatPr defaultRowHeight="14.5" x14ac:dyDescent="0.35"/>
  <cols>
    <col min="2" max="2" width="21" bestFit="1" customWidth="1"/>
    <col min="3" max="3" width="48.54296875" customWidth="1"/>
    <col min="4" max="4" width="10.1796875" bestFit="1" customWidth="1"/>
    <col min="5" max="5" width="19.453125" customWidth="1"/>
    <col min="6" max="7" width="12.7265625" bestFit="1" customWidth="1"/>
    <col min="9" max="9" width="10.54296875" customWidth="1"/>
    <col min="10" max="10" width="13.54296875" customWidth="1"/>
    <col min="11" max="11" width="13.7265625" bestFit="1" customWidth="1"/>
    <col min="12" max="12" width="14.1796875" bestFit="1" customWidth="1"/>
    <col min="13" max="13" width="13.453125" bestFit="1" customWidth="1"/>
  </cols>
  <sheetData>
    <row r="1" spans="1:13" x14ac:dyDescent="0.35">
      <c r="B1" s="277" t="s">
        <v>267</v>
      </c>
      <c r="C1" s="278"/>
      <c r="D1" s="278"/>
      <c r="E1" s="278"/>
      <c r="F1" s="278"/>
      <c r="G1" s="278"/>
      <c r="H1" s="278"/>
      <c r="I1" s="278"/>
      <c r="J1" s="278"/>
      <c r="K1" s="279"/>
    </row>
    <row r="2" spans="1:13" ht="101.15" customHeight="1" x14ac:dyDescent="0.35">
      <c r="A2" s="3" t="s">
        <v>1</v>
      </c>
      <c r="B2" s="3" t="s">
        <v>2</v>
      </c>
      <c r="C2" s="14" t="s">
        <v>3</v>
      </c>
      <c r="D2" s="5" t="s">
        <v>142</v>
      </c>
      <c r="E2" s="5" t="s">
        <v>143</v>
      </c>
      <c r="F2" s="5" t="s">
        <v>6</v>
      </c>
      <c r="G2" s="5" t="s">
        <v>7</v>
      </c>
      <c r="H2" s="5" t="s">
        <v>8</v>
      </c>
      <c r="I2" s="5" t="s">
        <v>9</v>
      </c>
      <c r="J2" s="5" t="s">
        <v>10</v>
      </c>
      <c r="K2" s="5" t="s">
        <v>11</v>
      </c>
      <c r="L2" s="5" t="s">
        <v>12</v>
      </c>
      <c r="M2" s="5" t="s">
        <v>13</v>
      </c>
    </row>
    <row r="3" spans="1:13" x14ac:dyDescent="0.35">
      <c r="A3" s="1"/>
      <c r="B3" s="1"/>
      <c r="C3" s="1"/>
      <c r="D3" s="15"/>
      <c r="E3" s="11"/>
      <c r="F3" s="15"/>
      <c r="G3" s="15"/>
      <c r="H3" s="15"/>
      <c r="I3" s="15"/>
      <c r="J3" s="15"/>
      <c r="K3" s="15"/>
    </row>
    <row r="4" spans="1:13" x14ac:dyDescent="0.35">
      <c r="B4" s="2" t="s">
        <v>14</v>
      </c>
      <c r="G4" s="11"/>
      <c r="J4" s="11" t="s">
        <v>15</v>
      </c>
    </row>
    <row r="5" spans="1:13" x14ac:dyDescent="0.35">
      <c r="A5" s="336"/>
      <c r="B5" s="191" t="s">
        <v>16</v>
      </c>
      <c r="C5" t="s">
        <v>144</v>
      </c>
      <c r="D5" s="7">
        <v>40859</v>
      </c>
      <c r="E5" s="7">
        <v>44926</v>
      </c>
      <c r="F5" s="6">
        <v>1510000</v>
      </c>
      <c r="G5" s="6">
        <v>10824690</v>
      </c>
      <c r="H5" s="9">
        <v>1.6</v>
      </c>
      <c r="I5" s="6">
        <v>3620000</v>
      </c>
      <c r="J5" s="6">
        <v>216755</v>
      </c>
      <c r="K5" s="10">
        <f t="shared" ref="K5:K11" si="0">SUM(F5,G5,I5,J5)</f>
        <v>16171445</v>
      </c>
      <c r="L5" s="66">
        <f>((H5*F5)+(75%*G5))/((1+H5)*F5+G5)</f>
        <v>0.7141711675860587</v>
      </c>
      <c r="M5" t="s">
        <v>18</v>
      </c>
    </row>
    <row r="6" spans="1:13" x14ac:dyDescent="0.35">
      <c r="A6" s="336"/>
      <c r="B6" s="191" t="s">
        <v>145</v>
      </c>
      <c r="C6" t="s">
        <v>20</v>
      </c>
      <c r="D6" s="7">
        <v>44197</v>
      </c>
      <c r="E6" s="7">
        <v>44894</v>
      </c>
      <c r="F6" s="6">
        <v>774962</v>
      </c>
      <c r="G6" s="6">
        <v>3948384</v>
      </c>
      <c r="H6" s="16">
        <v>0.87083333333333324</v>
      </c>
      <c r="I6" s="6">
        <v>1010000</v>
      </c>
      <c r="J6" s="6">
        <v>77810</v>
      </c>
      <c r="K6" s="10">
        <f t="shared" si="0"/>
        <v>5811156</v>
      </c>
      <c r="L6" s="66">
        <f t="shared" ref="L6:L18" si="1">((H6*F6)+(75%*G6))/((1+H6)*F6+G6)</f>
        <v>0.67358468626836132</v>
      </c>
      <c r="M6" t="s">
        <v>18</v>
      </c>
    </row>
    <row r="7" spans="1:13" x14ac:dyDescent="0.35">
      <c r="A7" s="336"/>
      <c r="B7" s="191" t="s">
        <v>268</v>
      </c>
      <c r="C7" t="s">
        <v>20</v>
      </c>
      <c r="D7" s="7">
        <v>44895</v>
      </c>
      <c r="E7" s="7">
        <v>45198</v>
      </c>
      <c r="F7" s="6">
        <v>48462</v>
      </c>
      <c r="G7" s="6">
        <v>393121</v>
      </c>
      <c r="H7" s="9">
        <v>0.8</v>
      </c>
      <c r="I7" s="6">
        <v>55750</v>
      </c>
      <c r="J7" s="6">
        <v>9974</v>
      </c>
      <c r="K7" s="10">
        <f t="shared" si="0"/>
        <v>507307</v>
      </c>
      <c r="L7" s="66">
        <f t="shared" si="1"/>
        <v>0.69451138601102602</v>
      </c>
      <c r="M7" t="s">
        <v>18</v>
      </c>
    </row>
    <row r="8" spans="1:13" x14ac:dyDescent="0.35">
      <c r="A8" s="336"/>
      <c r="B8" s="191" t="s">
        <v>23</v>
      </c>
      <c r="C8" t="s">
        <v>147</v>
      </c>
      <c r="D8" s="7">
        <v>40909</v>
      </c>
      <c r="E8" s="8" t="s">
        <v>25</v>
      </c>
      <c r="F8" s="6">
        <v>713615</v>
      </c>
      <c r="G8" s="6">
        <v>1623710</v>
      </c>
      <c r="H8" s="9">
        <v>0.75</v>
      </c>
      <c r="I8" s="6">
        <v>805000</v>
      </c>
      <c r="J8" s="6">
        <v>63163</v>
      </c>
      <c r="K8" s="10">
        <f t="shared" si="0"/>
        <v>3205488</v>
      </c>
      <c r="L8" s="66">
        <f t="shared" si="1"/>
        <v>0.6102599227424893</v>
      </c>
      <c r="M8" t="s">
        <v>18</v>
      </c>
    </row>
    <row r="9" spans="1:13" x14ac:dyDescent="0.35">
      <c r="A9" s="336"/>
      <c r="B9" s="191" t="s">
        <v>148</v>
      </c>
      <c r="C9" t="s">
        <v>149</v>
      </c>
      <c r="D9" s="7">
        <v>44380</v>
      </c>
      <c r="E9" s="7">
        <v>45676</v>
      </c>
      <c r="F9" s="6">
        <v>592692</v>
      </c>
      <c r="G9" s="6">
        <v>1407162</v>
      </c>
      <c r="H9" s="9">
        <v>0.8</v>
      </c>
      <c r="I9" s="6">
        <v>705000</v>
      </c>
      <c r="J9" s="6">
        <v>67856</v>
      </c>
      <c r="K9" s="10">
        <f t="shared" si="0"/>
        <v>2772710</v>
      </c>
      <c r="L9" s="66">
        <f t="shared" si="1"/>
        <v>0.61823783403090593</v>
      </c>
      <c r="M9" t="s">
        <v>18</v>
      </c>
    </row>
    <row r="10" spans="1:13" x14ac:dyDescent="0.35">
      <c r="A10" s="336"/>
      <c r="B10" s="191" t="s">
        <v>269</v>
      </c>
      <c r="C10" t="s">
        <v>270</v>
      </c>
      <c r="D10" s="7">
        <v>43466</v>
      </c>
      <c r="E10" s="7">
        <v>45212</v>
      </c>
      <c r="F10" s="6">
        <v>551240</v>
      </c>
      <c r="G10" s="6">
        <v>1407162</v>
      </c>
      <c r="H10" s="9">
        <v>0.8</v>
      </c>
      <c r="I10" s="6">
        <v>622890.27</v>
      </c>
      <c r="J10" s="6">
        <v>63366</v>
      </c>
      <c r="K10" s="10">
        <f t="shared" si="0"/>
        <v>2644658.27</v>
      </c>
      <c r="L10" s="66">
        <f t="shared" si="1"/>
        <v>0.62364226133765444</v>
      </c>
      <c r="M10" t="s">
        <v>18</v>
      </c>
    </row>
    <row r="11" spans="1:13" x14ac:dyDescent="0.35">
      <c r="A11" s="336"/>
      <c r="B11" s="191" t="s">
        <v>21</v>
      </c>
      <c r="C11" t="s">
        <v>271</v>
      </c>
      <c r="D11" s="7">
        <v>44197</v>
      </c>
      <c r="E11" s="7">
        <v>44866</v>
      </c>
      <c r="F11" s="6">
        <v>701438</v>
      </c>
      <c r="G11" s="6">
        <v>2597880</v>
      </c>
      <c r="H11" s="9">
        <v>0.85</v>
      </c>
      <c r="I11" s="6">
        <v>0</v>
      </c>
      <c r="J11" s="6">
        <v>154503</v>
      </c>
      <c r="K11" s="10">
        <f t="shared" si="0"/>
        <v>3453821</v>
      </c>
      <c r="L11" s="66">
        <f t="shared" si="1"/>
        <v>0.65321678227792945</v>
      </c>
      <c r="M11" t="s">
        <v>18</v>
      </c>
    </row>
    <row r="12" spans="1:13" x14ac:dyDescent="0.35">
      <c r="I12" s="6"/>
      <c r="J12" s="6"/>
      <c r="K12" s="10"/>
      <c r="L12" s="66"/>
    </row>
    <row r="13" spans="1:13" ht="16.5" x14ac:dyDescent="0.35">
      <c r="B13" s="2" t="s">
        <v>28</v>
      </c>
      <c r="G13" s="11"/>
      <c r="I13" s="6"/>
      <c r="J13" s="11" t="s">
        <v>29</v>
      </c>
      <c r="K13" s="10"/>
      <c r="L13" s="66"/>
    </row>
    <row r="14" spans="1:13" x14ac:dyDescent="0.35">
      <c r="A14" s="268"/>
      <c r="B14" s="193"/>
      <c r="C14" s="193"/>
      <c r="D14" s="4">
        <v>43466</v>
      </c>
      <c r="E14" s="4">
        <v>44926</v>
      </c>
      <c r="F14" s="270"/>
      <c r="G14" s="270"/>
      <c r="H14" s="273"/>
      <c r="I14" s="270"/>
      <c r="J14" s="270"/>
      <c r="K14" s="271"/>
      <c r="L14" s="272"/>
      <c r="M14" t="s">
        <v>30</v>
      </c>
    </row>
    <row r="15" spans="1:13" x14ac:dyDescent="0.35">
      <c r="A15" s="193"/>
      <c r="B15" s="193"/>
      <c r="C15" s="193"/>
      <c r="D15" s="4">
        <v>43699</v>
      </c>
      <c r="E15" s="4">
        <v>44926</v>
      </c>
      <c r="F15" s="270"/>
      <c r="G15" s="270"/>
      <c r="H15" s="273"/>
      <c r="I15" s="270"/>
      <c r="J15" s="270"/>
      <c r="K15" s="271"/>
      <c r="L15" s="272"/>
      <c r="M15" t="s">
        <v>30</v>
      </c>
    </row>
    <row r="16" spans="1:13" x14ac:dyDescent="0.35">
      <c r="A16" s="193"/>
      <c r="B16" s="193"/>
      <c r="C16" s="193"/>
      <c r="D16" s="4">
        <v>43699</v>
      </c>
      <c r="E16" s="4">
        <v>45474</v>
      </c>
      <c r="F16" s="270"/>
      <c r="G16" s="270"/>
      <c r="H16" s="273"/>
      <c r="I16" s="270"/>
      <c r="J16" s="270"/>
      <c r="K16" s="271"/>
      <c r="L16" s="272"/>
      <c r="M16" t="s">
        <v>30</v>
      </c>
    </row>
    <row r="17" spans="1:13" x14ac:dyDescent="0.35">
      <c r="A17" s="268"/>
      <c r="B17" s="193"/>
      <c r="C17" s="193"/>
      <c r="D17" s="4">
        <v>44107</v>
      </c>
      <c r="E17" s="4">
        <v>44807</v>
      </c>
      <c r="F17" s="270"/>
      <c r="G17" s="270"/>
      <c r="H17" s="273"/>
      <c r="I17" s="270"/>
      <c r="J17" s="270"/>
      <c r="K17" s="271"/>
      <c r="L17" s="272"/>
      <c r="M17" t="s">
        <v>31</v>
      </c>
    </row>
    <row r="18" spans="1:13" x14ac:dyDescent="0.35">
      <c r="A18" s="268"/>
      <c r="B18" s="193"/>
      <c r="C18" s="193"/>
      <c r="D18" s="4">
        <v>44197</v>
      </c>
      <c r="E18" s="4">
        <v>45474</v>
      </c>
      <c r="F18" s="270"/>
      <c r="G18" s="270"/>
      <c r="H18" s="273"/>
      <c r="I18" s="270"/>
      <c r="J18" s="270"/>
      <c r="K18" s="271"/>
      <c r="L18" s="272"/>
      <c r="M18" t="s">
        <v>30</v>
      </c>
    </row>
    <row r="20" spans="1:13" x14ac:dyDescent="0.35">
      <c r="B20" s="2" t="s">
        <v>32</v>
      </c>
    </row>
    <row r="21" spans="1:13" ht="31" customHeight="1" x14ac:dyDescent="0.35">
      <c r="B21" s="276" t="s">
        <v>33</v>
      </c>
      <c r="C21" s="276"/>
      <c r="D21" s="276"/>
      <c r="E21" s="276"/>
      <c r="F21" s="276"/>
      <c r="G21" s="276"/>
      <c r="H21" s="276"/>
      <c r="I21" s="276"/>
      <c r="J21" s="276"/>
      <c r="K21" s="276"/>
      <c r="L21" s="276"/>
      <c r="M21" s="276"/>
    </row>
    <row r="22" spans="1:13" ht="31" customHeight="1" x14ac:dyDescent="0.35">
      <c r="B22" s="276" t="s">
        <v>34</v>
      </c>
      <c r="C22" s="276"/>
      <c r="D22" s="276"/>
      <c r="E22" s="276"/>
      <c r="F22" s="276"/>
      <c r="G22" s="276"/>
      <c r="H22" s="276"/>
      <c r="I22" s="276"/>
      <c r="J22" s="276"/>
      <c r="K22" s="276"/>
      <c r="L22" s="276"/>
      <c r="M22" s="276"/>
    </row>
    <row r="23" spans="1:13" ht="14.5" customHeight="1" x14ac:dyDescent="0.35">
      <c r="B23" s="276" t="s">
        <v>35</v>
      </c>
      <c r="C23" s="276"/>
      <c r="D23" s="276"/>
      <c r="E23" s="276"/>
      <c r="F23" s="276"/>
      <c r="G23" s="276"/>
      <c r="H23" s="276"/>
      <c r="I23" s="276"/>
      <c r="J23" s="276"/>
      <c r="K23" s="276"/>
      <c r="L23" s="276"/>
      <c r="M23" s="276"/>
    </row>
    <row r="24" spans="1:13" ht="44.5" customHeight="1" x14ac:dyDescent="0.35">
      <c r="B24" s="276" t="s">
        <v>36</v>
      </c>
      <c r="C24" s="276"/>
      <c r="D24" s="276"/>
      <c r="E24" s="276"/>
      <c r="F24" s="276"/>
      <c r="G24" s="276"/>
      <c r="H24" s="276"/>
      <c r="I24" s="276"/>
      <c r="J24" s="276"/>
      <c r="K24" s="276"/>
      <c r="L24" s="276"/>
      <c r="M24" s="276"/>
    </row>
    <row r="25" spans="1:13" ht="33.65" customHeight="1" x14ac:dyDescent="0.35">
      <c r="B25" s="276" t="s">
        <v>37</v>
      </c>
      <c r="C25" s="276"/>
      <c r="D25" s="276"/>
      <c r="E25" s="276"/>
      <c r="F25" s="276"/>
      <c r="G25" s="276"/>
      <c r="H25" s="276"/>
      <c r="I25" s="276"/>
      <c r="J25" s="276"/>
      <c r="K25" s="276"/>
      <c r="L25" s="276"/>
      <c r="M25" s="276"/>
    </row>
    <row r="26" spans="1:13" ht="30.65" customHeight="1" x14ac:dyDescent="0.35">
      <c r="B26" s="276" t="s">
        <v>38</v>
      </c>
      <c r="C26" s="276"/>
      <c r="D26" s="276"/>
      <c r="E26" s="276"/>
      <c r="F26" s="276"/>
      <c r="G26" s="276"/>
      <c r="H26" s="276"/>
      <c r="I26" s="276"/>
      <c r="J26" s="276"/>
      <c r="K26" s="276"/>
      <c r="L26" s="276"/>
      <c r="M26" s="276"/>
    </row>
  </sheetData>
  <mergeCells count="7">
    <mergeCell ref="B25:M25"/>
    <mergeCell ref="B26:M26"/>
    <mergeCell ref="B1:K1"/>
    <mergeCell ref="B21:M21"/>
    <mergeCell ref="B22:M22"/>
    <mergeCell ref="B23:M23"/>
    <mergeCell ref="B24:M24"/>
  </mergeCells>
  <pageMargins left="0.25" right="0.25" top="0.75" bottom="0.75" header="0.3" footer="0.3"/>
  <pageSetup scale="7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8C7BC-1FB6-404E-90E9-13BCF3B07F2A}">
  <sheetPr>
    <pageSetUpPr fitToPage="1"/>
  </sheetPr>
  <dimension ref="A1:J105"/>
  <sheetViews>
    <sheetView zoomScaleNormal="100" workbookViewId="0">
      <selection activeCell="B107" sqref="B107"/>
    </sheetView>
  </sheetViews>
  <sheetFormatPr defaultColWidth="9.1796875" defaultRowHeight="14.5" x14ac:dyDescent="0.35"/>
  <cols>
    <col min="1" max="1" width="14.1796875" customWidth="1"/>
    <col min="2" max="2" width="68.81640625" customWidth="1"/>
    <col min="3" max="3" width="13.453125" style="67" customWidth="1"/>
    <col min="4" max="4" width="12.81640625" style="45" customWidth="1"/>
    <col min="5" max="7" width="12.81640625" customWidth="1"/>
    <col min="8" max="8" width="14" customWidth="1"/>
    <col min="9" max="10" width="13.453125" style="67" customWidth="1"/>
  </cols>
  <sheetData>
    <row r="1" spans="1:10" ht="24" thickBot="1" x14ac:dyDescent="0.6">
      <c r="A1" s="305" t="s">
        <v>272</v>
      </c>
      <c r="B1" s="305"/>
      <c r="C1" s="305"/>
      <c r="D1" s="305"/>
      <c r="E1" s="305"/>
      <c r="F1" s="305"/>
      <c r="G1" s="305"/>
      <c r="H1" s="305"/>
      <c r="I1"/>
      <c r="J1"/>
    </row>
    <row r="2" spans="1:10" ht="24.75" customHeight="1" thickBot="1" x14ac:dyDescent="0.4">
      <c r="A2" s="306" t="s">
        <v>41</v>
      </c>
      <c r="B2" s="308" t="s">
        <v>154</v>
      </c>
      <c r="C2" s="325" t="s">
        <v>155</v>
      </c>
      <c r="D2" s="312" t="s">
        <v>156</v>
      </c>
      <c r="E2" s="313"/>
      <c r="F2" s="313"/>
      <c r="G2" s="313"/>
      <c r="H2" s="313"/>
      <c r="I2" s="313"/>
      <c r="J2" s="314"/>
    </row>
    <row r="3" spans="1:10" s="71" customFormat="1" ht="73" thickBot="1" x14ac:dyDescent="0.4">
      <c r="A3" s="307"/>
      <c r="B3" s="309"/>
      <c r="C3" s="326"/>
      <c r="D3" s="68" t="s">
        <v>157</v>
      </c>
      <c r="E3" s="69" t="s">
        <v>158</v>
      </c>
      <c r="F3" s="121" t="s">
        <v>159</v>
      </c>
      <c r="G3" s="69" t="s">
        <v>273</v>
      </c>
      <c r="H3" s="121" t="s">
        <v>274</v>
      </c>
      <c r="I3" s="69" t="s">
        <v>18</v>
      </c>
      <c r="J3" s="70" t="s">
        <v>275</v>
      </c>
    </row>
    <row r="4" spans="1:10" x14ac:dyDescent="0.35">
      <c r="A4" s="301" t="s">
        <v>162</v>
      </c>
      <c r="B4" s="72" t="s">
        <v>276</v>
      </c>
      <c r="C4" s="73">
        <v>0.08</v>
      </c>
      <c r="D4" s="74">
        <v>0.1</v>
      </c>
      <c r="E4" s="76">
        <v>0.1</v>
      </c>
      <c r="F4" s="128"/>
      <c r="G4" s="76">
        <v>0.1</v>
      </c>
      <c r="H4" s="128"/>
      <c r="I4" s="77">
        <f>C4</f>
        <v>0.08</v>
      </c>
      <c r="J4" s="78"/>
    </row>
    <row r="5" spans="1:10" x14ac:dyDescent="0.35">
      <c r="A5" s="302"/>
      <c r="B5" s="79" t="s">
        <v>164</v>
      </c>
      <c r="C5" s="80" t="s">
        <v>166</v>
      </c>
      <c r="D5" s="81" t="s">
        <v>166</v>
      </c>
      <c r="E5" s="75" t="s">
        <v>166</v>
      </c>
      <c r="F5" s="122"/>
      <c r="G5" s="75" t="s">
        <v>166</v>
      </c>
      <c r="H5" s="122"/>
      <c r="I5" s="82"/>
      <c r="J5" s="83"/>
    </row>
    <row r="6" spans="1:10" x14ac:dyDescent="0.35">
      <c r="A6" s="302"/>
      <c r="B6" s="79" t="s">
        <v>277</v>
      </c>
      <c r="C6" s="80" t="s">
        <v>166</v>
      </c>
      <c r="D6" s="81" t="s">
        <v>166</v>
      </c>
      <c r="E6" s="75" t="s">
        <v>166</v>
      </c>
      <c r="F6" s="122"/>
      <c r="G6" s="75" t="s">
        <v>166</v>
      </c>
      <c r="H6" s="122"/>
      <c r="I6" s="82"/>
      <c r="J6" s="83"/>
    </row>
    <row r="7" spans="1:10" x14ac:dyDescent="0.35">
      <c r="A7" s="302"/>
      <c r="B7" s="79" t="s">
        <v>278</v>
      </c>
      <c r="C7" s="80" t="s">
        <v>166</v>
      </c>
      <c r="D7" s="81" t="s">
        <v>166</v>
      </c>
      <c r="E7" s="75"/>
      <c r="F7" s="122"/>
      <c r="G7" s="75" t="s">
        <v>166</v>
      </c>
      <c r="H7" s="122"/>
      <c r="I7" s="82"/>
      <c r="J7" s="83"/>
    </row>
    <row r="8" spans="1:10" x14ac:dyDescent="0.35">
      <c r="A8" s="302"/>
      <c r="B8" s="84" t="s">
        <v>168</v>
      </c>
      <c r="C8" s="80"/>
      <c r="D8" s="81"/>
      <c r="E8" s="75"/>
      <c r="F8" s="122">
        <v>0.05</v>
      </c>
      <c r="G8" s="75"/>
      <c r="H8" s="122"/>
      <c r="I8" s="82"/>
      <c r="J8" s="83"/>
    </row>
    <row r="9" spans="1:10" x14ac:dyDescent="0.35">
      <c r="A9" s="315"/>
      <c r="B9" s="84" t="s">
        <v>279</v>
      </c>
      <c r="C9" s="85"/>
      <c r="D9" s="86">
        <v>0.02</v>
      </c>
      <c r="E9" s="87">
        <v>0.04</v>
      </c>
      <c r="F9" s="123"/>
      <c r="G9" s="87">
        <v>0.02</v>
      </c>
      <c r="H9" s="123"/>
      <c r="I9" s="89"/>
      <c r="J9" s="90"/>
    </row>
    <row r="10" spans="1:10" x14ac:dyDescent="0.35">
      <c r="A10" s="315"/>
      <c r="B10" s="84" t="s">
        <v>280</v>
      </c>
      <c r="C10" s="85"/>
      <c r="D10" s="86">
        <v>0.04</v>
      </c>
      <c r="E10" s="87">
        <v>0.04</v>
      </c>
      <c r="F10" s="123"/>
      <c r="G10" s="87">
        <v>0.04</v>
      </c>
      <c r="H10" s="123"/>
      <c r="I10" s="89"/>
      <c r="J10" s="90"/>
    </row>
    <row r="11" spans="1:10" x14ac:dyDescent="0.35">
      <c r="A11" s="315"/>
      <c r="B11" s="84" t="s">
        <v>281</v>
      </c>
      <c r="C11" s="85"/>
      <c r="D11" s="86">
        <v>0.04</v>
      </c>
      <c r="E11" s="87">
        <v>0.04</v>
      </c>
      <c r="F11" s="123"/>
      <c r="G11" s="87">
        <v>0.04</v>
      </c>
      <c r="H11" s="123"/>
      <c r="I11" s="89"/>
      <c r="J11" s="90"/>
    </row>
    <row r="12" spans="1:10" x14ac:dyDescent="0.35">
      <c r="A12" s="315"/>
      <c r="B12" s="84" t="s">
        <v>282</v>
      </c>
      <c r="C12" s="85"/>
      <c r="D12" s="86">
        <v>0.02</v>
      </c>
      <c r="E12" s="87">
        <v>0.02</v>
      </c>
      <c r="F12" s="123"/>
      <c r="G12" s="87">
        <v>0.02</v>
      </c>
      <c r="H12" s="123"/>
      <c r="I12" s="89"/>
      <c r="J12" s="90"/>
    </row>
    <row r="13" spans="1:10" x14ac:dyDescent="0.35">
      <c r="A13" s="315"/>
      <c r="B13" s="84" t="s">
        <v>283</v>
      </c>
      <c r="C13" s="85"/>
      <c r="D13" s="86">
        <v>0.04</v>
      </c>
      <c r="E13" s="87">
        <v>0.04</v>
      </c>
      <c r="F13" s="123"/>
      <c r="G13" s="87">
        <v>0.04</v>
      </c>
      <c r="H13" s="123"/>
      <c r="I13" s="89"/>
      <c r="J13" s="90"/>
    </row>
    <row r="14" spans="1:10" x14ac:dyDescent="0.35">
      <c r="A14" s="315"/>
      <c r="B14" s="84" t="s">
        <v>284</v>
      </c>
      <c r="C14" s="85"/>
      <c r="D14" s="86">
        <v>0.04</v>
      </c>
      <c r="E14" s="87">
        <v>0.02</v>
      </c>
      <c r="F14" s="123"/>
      <c r="G14" s="87">
        <v>0.04</v>
      </c>
      <c r="H14" s="123"/>
      <c r="I14" s="89"/>
      <c r="J14" s="90"/>
    </row>
    <row r="15" spans="1:10" x14ac:dyDescent="0.35">
      <c r="A15" s="315"/>
      <c r="B15" s="84" t="s">
        <v>169</v>
      </c>
      <c r="C15" s="85"/>
      <c r="D15" s="86"/>
      <c r="E15" s="88"/>
      <c r="F15" s="123">
        <v>7.4999999999999997E-2</v>
      </c>
      <c r="G15" s="88"/>
      <c r="H15" s="123"/>
      <c r="I15" s="89"/>
      <c r="J15" s="90"/>
    </row>
    <row r="16" spans="1:10" x14ac:dyDescent="0.35">
      <c r="A16" s="315"/>
      <c r="B16" s="84" t="s">
        <v>170</v>
      </c>
      <c r="C16" s="85"/>
      <c r="D16" s="86"/>
      <c r="E16" s="88"/>
      <c r="F16" s="123">
        <v>7.4999999999999997E-2</v>
      </c>
      <c r="G16" s="88"/>
      <c r="H16" s="123"/>
      <c r="I16" s="89"/>
      <c r="J16" s="90"/>
    </row>
    <row r="17" spans="1:10" ht="15" thickBot="1" x14ac:dyDescent="0.4">
      <c r="A17" s="315"/>
      <c r="B17" s="91" t="s">
        <v>171</v>
      </c>
      <c r="C17" s="92">
        <f t="shared" ref="C17:I17" si="0">SUM(C4:C16)</f>
        <v>0.08</v>
      </c>
      <c r="D17" s="93">
        <f t="shared" si="0"/>
        <v>0.3</v>
      </c>
      <c r="E17" s="94">
        <f t="shared" si="0"/>
        <v>0.30000000000000004</v>
      </c>
      <c r="F17" s="124">
        <f t="shared" si="0"/>
        <v>0.2</v>
      </c>
      <c r="G17" s="94">
        <f t="shared" si="0"/>
        <v>0.3</v>
      </c>
      <c r="H17" s="124">
        <f t="shared" si="0"/>
        <v>0</v>
      </c>
      <c r="I17" s="95">
        <f t="shared" si="0"/>
        <v>0.08</v>
      </c>
      <c r="J17" s="96"/>
    </row>
    <row r="18" spans="1:10" x14ac:dyDescent="0.35">
      <c r="A18" s="301" t="s">
        <v>172</v>
      </c>
      <c r="B18" s="72" t="s">
        <v>89</v>
      </c>
      <c r="C18" s="73">
        <v>0.02</v>
      </c>
      <c r="D18" s="74"/>
      <c r="E18" s="97"/>
      <c r="F18" s="125"/>
      <c r="G18" s="97"/>
      <c r="H18" s="125"/>
      <c r="I18" s="77">
        <f>C18</f>
        <v>0.02</v>
      </c>
      <c r="J18" s="78"/>
    </row>
    <row r="19" spans="1:10" x14ac:dyDescent="0.35">
      <c r="A19" s="302"/>
      <c r="B19" s="79" t="s">
        <v>285</v>
      </c>
      <c r="C19" s="80">
        <v>0.02</v>
      </c>
      <c r="D19" s="81"/>
      <c r="E19" s="98"/>
      <c r="F19" s="122"/>
      <c r="G19" s="75">
        <v>2.5000000000000001E-2</v>
      </c>
      <c r="H19" s="122"/>
      <c r="I19" s="82">
        <f>C19</f>
        <v>0.02</v>
      </c>
      <c r="J19" s="83"/>
    </row>
    <row r="20" spans="1:10" x14ac:dyDescent="0.35">
      <c r="A20" s="303"/>
      <c r="B20" s="79" t="s">
        <v>176</v>
      </c>
      <c r="C20" s="80"/>
      <c r="D20" s="81"/>
      <c r="E20" s="75"/>
      <c r="F20" s="122">
        <v>0.05</v>
      </c>
      <c r="G20" s="75"/>
      <c r="H20" s="122"/>
      <c r="I20" s="82"/>
      <c r="J20" s="83"/>
    </row>
    <row r="21" spans="1:10" x14ac:dyDescent="0.35">
      <c r="A21" s="303"/>
      <c r="B21" s="79" t="s">
        <v>177</v>
      </c>
      <c r="C21" s="80"/>
      <c r="D21" s="81"/>
      <c r="E21" s="75"/>
      <c r="F21" s="122">
        <v>0.05</v>
      </c>
      <c r="G21" s="75"/>
      <c r="H21" s="122"/>
      <c r="I21" s="82"/>
      <c r="J21" s="83"/>
    </row>
    <row r="22" spans="1:10" x14ac:dyDescent="0.35">
      <c r="A22" s="303"/>
      <c r="B22" s="79" t="s">
        <v>99</v>
      </c>
      <c r="C22" s="80"/>
      <c r="D22" s="81"/>
      <c r="E22" s="75">
        <v>0.1</v>
      </c>
      <c r="F22" s="122"/>
      <c r="G22" s="75"/>
      <c r="H22" s="122"/>
      <c r="I22" s="82"/>
      <c r="J22" s="83"/>
    </row>
    <row r="23" spans="1:10" x14ac:dyDescent="0.35">
      <c r="A23" s="303"/>
      <c r="B23" s="79" t="s">
        <v>286</v>
      </c>
      <c r="C23" s="80"/>
      <c r="D23" s="81"/>
      <c r="E23" s="75"/>
      <c r="F23" s="122">
        <v>0.05</v>
      </c>
      <c r="G23" s="75"/>
      <c r="H23" s="122"/>
      <c r="I23" s="82"/>
      <c r="J23" s="83"/>
    </row>
    <row r="24" spans="1:10" x14ac:dyDescent="0.35">
      <c r="A24" s="303"/>
      <c r="B24" s="99" t="s">
        <v>179</v>
      </c>
      <c r="C24" s="80"/>
      <c r="D24" s="81"/>
      <c r="E24" s="75"/>
      <c r="F24" s="122">
        <v>0.05</v>
      </c>
      <c r="G24" s="75"/>
      <c r="H24" s="122"/>
      <c r="I24" s="82"/>
      <c r="J24" s="83"/>
    </row>
    <row r="25" spans="1:10" ht="15" thickBot="1" x14ac:dyDescent="0.4">
      <c r="A25" s="304"/>
      <c r="B25" s="91" t="s">
        <v>180</v>
      </c>
      <c r="C25" s="92">
        <f t="shared" ref="C25:I25" si="1">SUM(C18:C24)</f>
        <v>0.04</v>
      </c>
      <c r="D25" s="93">
        <f t="shared" si="1"/>
        <v>0</v>
      </c>
      <c r="E25" s="94">
        <f t="shared" si="1"/>
        <v>0.1</v>
      </c>
      <c r="F25" s="124">
        <f t="shared" si="1"/>
        <v>0.2</v>
      </c>
      <c r="G25" s="94">
        <f t="shared" si="1"/>
        <v>2.5000000000000001E-2</v>
      </c>
      <c r="H25" s="124">
        <f t="shared" si="1"/>
        <v>0</v>
      </c>
      <c r="I25" s="95">
        <f t="shared" si="1"/>
        <v>0.04</v>
      </c>
      <c r="J25" s="96"/>
    </row>
    <row r="26" spans="1:10" x14ac:dyDescent="0.35">
      <c r="A26" s="301" t="s">
        <v>181</v>
      </c>
      <c r="B26" s="72" t="s">
        <v>51</v>
      </c>
      <c r="C26" s="73">
        <v>0.6</v>
      </c>
      <c r="D26" s="74"/>
      <c r="E26" s="97"/>
      <c r="F26" s="125"/>
      <c r="G26" s="97"/>
      <c r="H26" s="125"/>
      <c r="I26" s="77">
        <f>C26</f>
        <v>0.6</v>
      </c>
      <c r="J26" s="78"/>
    </row>
    <row r="27" spans="1:10" x14ac:dyDescent="0.35">
      <c r="A27" s="302"/>
      <c r="B27" s="79" t="s">
        <v>182</v>
      </c>
      <c r="C27" s="80"/>
      <c r="D27" s="81">
        <v>0.1</v>
      </c>
      <c r="E27" s="75"/>
      <c r="F27" s="122"/>
      <c r="G27" s="75">
        <v>0.2</v>
      </c>
      <c r="H27" s="122"/>
      <c r="I27" s="82"/>
      <c r="J27" s="83"/>
    </row>
    <row r="28" spans="1:10" x14ac:dyDescent="0.35">
      <c r="A28" s="302"/>
      <c r="B28" s="79" t="s">
        <v>183</v>
      </c>
      <c r="C28" s="80"/>
      <c r="D28" s="81">
        <v>0.1</v>
      </c>
      <c r="E28" s="75"/>
      <c r="F28" s="122"/>
      <c r="G28" s="75"/>
      <c r="H28" s="122"/>
      <c r="I28" s="82"/>
      <c r="J28" s="83"/>
    </row>
    <row r="29" spans="1:10" x14ac:dyDescent="0.35">
      <c r="A29" s="302"/>
      <c r="B29" s="79" t="s">
        <v>185</v>
      </c>
      <c r="C29" s="80"/>
      <c r="D29" s="81"/>
      <c r="E29" s="75"/>
      <c r="F29" s="122"/>
      <c r="G29" s="75"/>
      <c r="H29" s="122">
        <v>0.6</v>
      </c>
      <c r="I29" s="82"/>
      <c r="J29" s="83"/>
    </row>
    <row r="30" spans="1:10" ht="15" thickBot="1" x14ac:dyDescent="0.4">
      <c r="A30" s="304"/>
      <c r="B30" s="91" t="s">
        <v>186</v>
      </c>
      <c r="C30" s="92">
        <f t="shared" ref="C30:I30" si="2">SUM(C26:C29)</f>
        <v>0.6</v>
      </c>
      <c r="D30" s="93">
        <f t="shared" si="2"/>
        <v>0.2</v>
      </c>
      <c r="E30" s="94">
        <f t="shared" si="2"/>
        <v>0</v>
      </c>
      <c r="F30" s="124">
        <f t="shared" si="2"/>
        <v>0</v>
      </c>
      <c r="G30" s="94">
        <f t="shared" si="2"/>
        <v>0.2</v>
      </c>
      <c r="H30" s="124">
        <f t="shared" si="2"/>
        <v>0.6</v>
      </c>
      <c r="I30" s="95">
        <f t="shared" si="2"/>
        <v>0.6</v>
      </c>
      <c r="J30" s="96"/>
    </row>
    <row r="31" spans="1:10" ht="15" customHeight="1" x14ac:dyDescent="0.35">
      <c r="A31" s="316" t="s">
        <v>187</v>
      </c>
      <c r="B31" s="72" t="s">
        <v>184</v>
      </c>
      <c r="C31" s="73"/>
      <c r="D31" s="74"/>
      <c r="E31" s="97">
        <v>0.15</v>
      </c>
      <c r="F31" s="125"/>
      <c r="G31" s="97"/>
      <c r="H31" s="125"/>
      <c r="I31" s="77"/>
      <c r="J31" s="78"/>
    </row>
    <row r="32" spans="1:10" x14ac:dyDescent="0.35">
      <c r="A32" s="317"/>
      <c r="B32" s="79" t="s">
        <v>287</v>
      </c>
      <c r="C32" s="80"/>
      <c r="D32" s="81"/>
      <c r="E32" s="75"/>
      <c r="F32" s="122"/>
      <c r="G32" s="155">
        <v>2.5000000000000001E-2</v>
      </c>
      <c r="H32" s="122"/>
      <c r="I32" s="82"/>
      <c r="J32" s="83"/>
    </row>
    <row r="33" spans="1:10" ht="15" thickBot="1" x14ac:dyDescent="0.4">
      <c r="A33" s="318"/>
      <c r="B33" s="103" t="s">
        <v>190</v>
      </c>
      <c r="C33" s="104">
        <f t="shared" ref="C33:I33" si="3">SUM(C31:C32)</f>
        <v>0</v>
      </c>
      <c r="D33" s="105">
        <f t="shared" si="3"/>
        <v>0</v>
      </c>
      <c r="E33" s="106">
        <f t="shared" si="3"/>
        <v>0.15</v>
      </c>
      <c r="F33" s="126">
        <f t="shared" si="3"/>
        <v>0</v>
      </c>
      <c r="G33" s="106">
        <f t="shared" si="3"/>
        <v>2.5000000000000001E-2</v>
      </c>
      <c r="H33" s="126">
        <f t="shared" si="3"/>
        <v>0</v>
      </c>
      <c r="I33" s="107">
        <f t="shared" si="3"/>
        <v>0</v>
      </c>
      <c r="J33" s="108"/>
    </row>
    <row r="34" spans="1:10" ht="15" customHeight="1" x14ac:dyDescent="0.35">
      <c r="A34" s="301" t="s">
        <v>191</v>
      </c>
      <c r="B34" s="72" t="s">
        <v>62</v>
      </c>
      <c r="C34" s="73">
        <v>0.04</v>
      </c>
      <c r="D34" s="74">
        <v>0.1</v>
      </c>
      <c r="E34" s="97"/>
      <c r="F34" s="125"/>
      <c r="G34" s="97">
        <v>2.5000000000000001E-2</v>
      </c>
      <c r="H34" s="125"/>
      <c r="I34" s="77">
        <f>C34</f>
        <v>0.04</v>
      </c>
      <c r="J34" s="78"/>
    </row>
    <row r="35" spans="1:10" ht="16.5" x14ac:dyDescent="0.35">
      <c r="A35" s="302"/>
      <c r="B35" s="79" t="s">
        <v>288</v>
      </c>
      <c r="C35" s="80">
        <v>0.02</v>
      </c>
      <c r="D35" s="81">
        <v>0.125</v>
      </c>
      <c r="E35" s="75"/>
      <c r="F35" s="122"/>
      <c r="G35" s="75">
        <v>0.05</v>
      </c>
      <c r="H35" s="122"/>
      <c r="I35" s="82">
        <f>C35</f>
        <v>0.02</v>
      </c>
      <c r="J35" s="83"/>
    </row>
    <row r="36" spans="1:10" x14ac:dyDescent="0.35">
      <c r="A36" s="302"/>
      <c r="B36" s="79" t="s">
        <v>193</v>
      </c>
      <c r="C36" s="80">
        <v>0.02</v>
      </c>
      <c r="D36" s="81">
        <v>0.05</v>
      </c>
      <c r="E36" s="75"/>
      <c r="F36" s="122"/>
      <c r="G36" s="75"/>
      <c r="H36" s="122"/>
      <c r="I36" s="82">
        <f>C36</f>
        <v>0.02</v>
      </c>
      <c r="J36" s="83"/>
    </row>
    <row r="37" spans="1:10" ht="15" thickBot="1" x14ac:dyDescent="0.4">
      <c r="A37" s="302"/>
      <c r="B37" s="79" t="s">
        <v>194</v>
      </c>
      <c r="C37" s="85">
        <v>0.02</v>
      </c>
      <c r="D37" s="81">
        <v>0.05</v>
      </c>
      <c r="E37" s="75"/>
      <c r="F37" s="122"/>
      <c r="G37" s="75"/>
      <c r="H37" s="122"/>
      <c r="I37" s="82">
        <f>C37</f>
        <v>0.02</v>
      </c>
      <c r="J37" s="83"/>
    </row>
    <row r="38" spans="1:10" x14ac:dyDescent="0.35">
      <c r="A38" s="315"/>
      <c r="B38" s="156" t="s">
        <v>289</v>
      </c>
      <c r="C38" s="165"/>
      <c r="D38" s="86"/>
      <c r="E38" s="87"/>
      <c r="F38" s="123"/>
      <c r="G38" s="87"/>
      <c r="H38" s="123">
        <v>0.1</v>
      </c>
      <c r="I38" s="82"/>
      <c r="J38" s="83"/>
    </row>
    <row r="39" spans="1:10" ht="43.5" x14ac:dyDescent="0.35">
      <c r="A39" s="315"/>
      <c r="B39" s="149" t="s">
        <v>195</v>
      </c>
      <c r="C39" s="166" t="s">
        <v>196</v>
      </c>
      <c r="D39" s="164"/>
      <c r="E39" s="87"/>
      <c r="F39" s="123"/>
      <c r="G39" s="87"/>
      <c r="H39" s="123"/>
      <c r="I39" s="82"/>
      <c r="J39" s="83"/>
    </row>
    <row r="40" spans="1:10" ht="15" thickBot="1" x14ac:dyDescent="0.4">
      <c r="A40" s="319"/>
      <c r="B40" s="103" t="s">
        <v>197</v>
      </c>
      <c r="C40" s="104">
        <f>SUM(C34:C39)</f>
        <v>0.1</v>
      </c>
      <c r="D40" s="105">
        <f>SUM(D34:D39)</f>
        <v>0.32500000000000001</v>
      </c>
      <c r="E40" s="106">
        <f t="shared" ref="E40:G40" si="4">SUM(E34:E39)</f>
        <v>0</v>
      </c>
      <c r="F40" s="126">
        <f t="shared" si="4"/>
        <v>0</v>
      </c>
      <c r="G40" s="106">
        <f t="shared" si="4"/>
        <v>7.5000000000000011E-2</v>
      </c>
      <c r="H40" s="126">
        <f>SUM(H34:H39)</f>
        <v>0.1</v>
      </c>
      <c r="I40" s="106">
        <f t="shared" ref="I40" si="5">SUM(I34:I39)</f>
        <v>0.1</v>
      </c>
      <c r="J40" s="108"/>
    </row>
    <row r="41" spans="1:10" x14ac:dyDescent="0.35">
      <c r="A41" s="301" t="s">
        <v>290</v>
      </c>
      <c r="B41" s="72" t="s">
        <v>199</v>
      </c>
      <c r="C41" s="73"/>
      <c r="D41" s="74"/>
      <c r="E41" s="97"/>
      <c r="F41" s="125"/>
      <c r="G41" s="109"/>
      <c r="H41" s="131"/>
      <c r="I41" s="77"/>
      <c r="J41" s="78"/>
    </row>
    <row r="42" spans="1:10" x14ac:dyDescent="0.35">
      <c r="A42" s="320"/>
      <c r="B42" s="79" t="s">
        <v>291</v>
      </c>
      <c r="C42" s="80">
        <v>0.02</v>
      </c>
      <c r="D42" s="81">
        <v>2.5000000000000001E-2</v>
      </c>
      <c r="E42" s="75">
        <v>2.5000000000000001E-2</v>
      </c>
      <c r="F42" s="122"/>
      <c r="G42" s="75">
        <v>2.5000000000000001E-2</v>
      </c>
      <c r="H42" s="122"/>
      <c r="I42" s="82">
        <f>C42</f>
        <v>0.02</v>
      </c>
      <c r="J42" s="83"/>
    </row>
    <row r="43" spans="1:10" x14ac:dyDescent="0.35">
      <c r="A43" s="302"/>
      <c r="B43" s="79" t="s">
        <v>81</v>
      </c>
      <c r="C43" s="80">
        <v>0.02</v>
      </c>
      <c r="D43" s="81">
        <v>2.5000000000000001E-2</v>
      </c>
      <c r="E43" s="75">
        <v>2.5000000000000001E-2</v>
      </c>
      <c r="F43" s="122"/>
      <c r="G43" s="110">
        <v>2.5000000000000001E-2</v>
      </c>
      <c r="H43" s="132"/>
      <c r="I43" s="82">
        <f>C43</f>
        <v>0.02</v>
      </c>
      <c r="J43" s="83"/>
    </row>
    <row r="44" spans="1:10" x14ac:dyDescent="0.35">
      <c r="A44" s="302"/>
      <c r="B44" s="79" t="s">
        <v>82</v>
      </c>
      <c r="C44" s="80">
        <v>0.02</v>
      </c>
      <c r="D44" s="81"/>
      <c r="E44" s="75"/>
      <c r="F44" s="122"/>
      <c r="G44" s="110"/>
      <c r="H44" s="132"/>
      <c r="I44" s="82">
        <f>C44</f>
        <v>0.02</v>
      </c>
      <c r="J44" s="83"/>
    </row>
    <row r="45" spans="1:10" x14ac:dyDescent="0.35">
      <c r="A45" s="302"/>
      <c r="B45" s="113" t="s">
        <v>292</v>
      </c>
      <c r="C45" s="114"/>
      <c r="D45" s="115"/>
      <c r="E45" s="100"/>
      <c r="F45" s="127">
        <v>0.05</v>
      </c>
      <c r="G45" s="110"/>
      <c r="H45" s="132"/>
      <c r="I45" s="82"/>
      <c r="J45" s="83"/>
    </row>
    <row r="46" spans="1:10" x14ac:dyDescent="0.35">
      <c r="A46" s="302"/>
      <c r="B46" s="157" t="s">
        <v>223</v>
      </c>
      <c r="C46" s="114"/>
      <c r="D46" s="115"/>
      <c r="E46" s="100"/>
      <c r="F46" s="127">
        <v>0.05</v>
      </c>
      <c r="G46" s="110"/>
      <c r="H46" s="132"/>
      <c r="I46" s="82"/>
      <c r="J46" s="83"/>
    </row>
    <row r="47" spans="1:10" x14ac:dyDescent="0.35">
      <c r="A47" s="302"/>
      <c r="B47" s="157" t="s">
        <v>293</v>
      </c>
      <c r="C47" s="114"/>
      <c r="D47" s="115"/>
      <c r="E47" s="100"/>
      <c r="F47" s="127">
        <v>0.1</v>
      </c>
      <c r="G47" s="110"/>
      <c r="H47" s="132"/>
      <c r="I47" s="82"/>
      <c r="J47" s="83"/>
    </row>
    <row r="48" spans="1:10" ht="15" thickBot="1" x14ac:dyDescent="0.4">
      <c r="A48" s="315"/>
      <c r="B48" s="91" t="s">
        <v>203</v>
      </c>
      <c r="C48" s="92">
        <f t="shared" ref="C48:I48" si="6">SUM(C41:C47)</f>
        <v>0.06</v>
      </c>
      <c r="D48" s="93">
        <f t="shared" si="6"/>
        <v>0.05</v>
      </c>
      <c r="E48" s="94">
        <f t="shared" si="6"/>
        <v>0.05</v>
      </c>
      <c r="F48" s="124">
        <f t="shared" si="6"/>
        <v>0.2</v>
      </c>
      <c r="G48" s="94">
        <f t="shared" si="6"/>
        <v>0.05</v>
      </c>
      <c r="H48" s="124">
        <f t="shared" si="6"/>
        <v>0</v>
      </c>
      <c r="I48" s="95">
        <f t="shared" si="6"/>
        <v>0.06</v>
      </c>
      <c r="J48" s="96"/>
    </row>
    <row r="49" spans="1:10" x14ac:dyDescent="0.35">
      <c r="A49" s="301" t="s">
        <v>204</v>
      </c>
      <c r="B49" s="72" t="s">
        <v>205</v>
      </c>
      <c r="C49" s="73">
        <v>0.06</v>
      </c>
      <c r="D49" s="74"/>
      <c r="E49" s="97"/>
      <c r="F49" s="125"/>
      <c r="G49" s="170">
        <v>7.4999999999999997E-2</v>
      </c>
      <c r="H49" s="125"/>
      <c r="I49" s="77">
        <f>C49</f>
        <v>0.06</v>
      </c>
      <c r="J49" s="78"/>
    </row>
    <row r="50" spans="1:10" x14ac:dyDescent="0.35">
      <c r="A50" s="302"/>
      <c r="B50" s="79" t="s">
        <v>206</v>
      </c>
      <c r="C50" s="80">
        <v>0.02</v>
      </c>
      <c r="D50" s="81"/>
      <c r="E50" s="75"/>
      <c r="F50" s="122"/>
      <c r="G50" s="98"/>
      <c r="H50" s="122"/>
      <c r="I50" s="82">
        <f>C50</f>
        <v>0.02</v>
      </c>
      <c r="J50" s="83"/>
    </row>
    <row r="51" spans="1:10" x14ac:dyDescent="0.35">
      <c r="A51" s="303"/>
      <c r="B51" s="79" t="s">
        <v>294</v>
      </c>
      <c r="C51" s="80">
        <v>0.04</v>
      </c>
      <c r="D51" s="81"/>
      <c r="E51" s="75"/>
      <c r="F51" s="122"/>
      <c r="G51" s="75"/>
      <c r="H51" s="122"/>
      <c r="I51" s="82">
        <f>C51</f>
        <v>0.04</v>
      </c>
      <c r="J51" s="83"/>
    </row>
    <row r="52" spans="1:10" ht="15" customHeight="1" x14ac:dyDescent="0.35">
      <c r="A52" s="303"/>
      <c r="B52" s="79" t="s">
        <v>295</v>
      </c>
      <c r="C52" s="80"/>
      <c r="D52" s="81"/>
      <c r="E52" s="75"/>
      <c r="F52" s="122"/>
      <c r="G52" s="75"/>
      <c r="H52" s="122">
        <v>0.15</v>
      </c>
      <c r="I52" s="82"/>
      <c r="J52" s="83"/>
    </row>
    <row r="53" spans="1:10" ht="15" thickBot="1" x14ac:dyDescent="0.4">
      <c r="A53" s="304"/>
      <c r="B53" s="91" t="s">
        <v>211</v>
      </c>
      <c r="C53" s="92">
        <f t="shared" ref="C53:I53" si="7">SUM(C49:C52)</f>
        <v>0.12</v>
      </c>
      <c r="D53" s="93">
        <f t="shared" si="7"/>
        <v>0</v>
      </c>
      <c r="E53" s="94">
        <f t="shared" si="7"/>
        <v>0</v>
      </c>
      <c r="F53" s="124">
        <f t="shared" si="7"/>
        <v>0</v>
      </c>
      <c r="G53" s="94">
        <f t="shared" si="7"/>
        <v>7.4999999999999997E-2</v>
      </c>
      <c r="H53" s="124">
        <f t="shared" si="7"/>
        <v>0.15</v>
      </c>
      <c r="I53" s="95">
        <f t="shared" si="7"/>
        <v>0.12</v>
      </c>
      <c r="J53" s="96"/>
    </row>
    <row r="54" spans="1:10" x14ac:dyDescent="0.35">
      <c r="A54" s="301" t="s">
        <v>212</v>
      </c>
      <c r="B54" s="167" t="s">
        <v>214</v>
      </c>
      <c r="C54" s="73"/>
      <c r="D54" s="74"/>
      <c r="E54" s="97">
        <v>0.05</v>
      </c>
      <c r="F54" s="125"/>
      <c r="G54" s="97"/>
      <c r="H54" s="125"/>
      <c r="I54" s="77"/>
      <c r="J54" s="78"/>
    </row>
    <row r="55" spans="1:10" x14ac:dyDescent="0.35">
      <c r="A55" s="302"/>
      <c r="B55" s="111" t="s">
        <v>215</v>
      </c>
      <c r="C55" s="80"/>
      <c r="D55" s="81"/>
      <c r="E55" s="75">
        <v>0.05</v>
      </c>
      <c r="F55" s="122"/>
      <c r="G55" s="75"/>
      <c r="H55" s="122"/>
      <c r="I55" s="82"/>
      <c r="J55" s="83"/>
    </row>
    <row r="56" spans="1:10" x14ac:dyDescent="0.35">
      <c r="A56" s="302"/>
      <c r="B56" s="111" t="s">
        <v>216</v>
      </c>
      <c r="C56" s="80"/>
      <c r="D56" s="81"/>
      <c r="E56" s="75"/>
      <c r="F56" s="122">
        <v>0.32</v>
      </c>
      <c r="G56" s="75"/>
      <c r="H56" s="122"/>
      <c r="I56" s="82"/>
      <c r="J56" s="83"/>
    </row>
    <row r="57" spans="1:10" x14ac:dyDescent="0.35">
      <c r="A57" s="302"/>
      <c r="B57" s="111" t="s">
        <v>296</v>
      </c>
      <c r="C57" s="80"/>
      <c r="D57" s="81"/>
      <c r="E57" s="75"/>
      <c r="F57" s="122">
        <v>0.04</v>
      </c>
      <c r="G57" s="75"/>
      <c r="H57" s="122"/>
      <c r="I57" s="82"/>
      <c r="J57" s="83"/>
    </row>
    <row r="58" spans="1:10" x14ac:dyDescent="0.35">
      <c r="A58" s="302"/>
      <c r="B58" s="111" t="s">
        <v>217</v>
      </c>
      <c r="C58" s="80"/>
      <c r="D58" s="81"/>
      <c r="E58" s="75"/>
      <c r="F58" s="122">
        <v>0.04</v>
      </c>
      <c r="G58" s="75"/>
      <c r="H58" s="122"/>
      <c r="I58" s="82"/>
      <c r="J58" s="83"/>
    </row>
    <row r="59" spans="1:10" ht="15" thickBot="1" x14ac:dyDescent="0.4">
      <c r="A59" s="319"/>
      <c r="B59" s="103" t="s">
        <v>219</v>
      </c>
      <c r="C59" s="104">
        <f t="shared" ref="C59:I59" si="8">SUM(C54:C58)</f>
        <v>0</v>
      </c>
      <c r="D59" s="105">
        <f t="shared" si="8"/>
        <v>0</v>
      </c>
      <c r="E59" s="106">
        <f t="shared" si="8"/>
        <v>0.1</v>
      </c>
      <c r="F59" s="126">
        <f t="shared" si="8"/>
        <v>0.39999999999999997</v>
      </c>
      <c r="G59" s="106">
        <f t="shared" si="8"/>
        <v>0</v>
      </c>
      <c r="H59" s="126">
        <f t="shared" si="8"/>
        <v>0</v>
      </c>
      <c r="I59" s="107">
        <f t="shared" si="8"/>
        <v>0</v>
      </c>
      <c r="J59" s="108"/>
    </row>
    <row r="60" spans="1:10" ht="16.5" x14ac:dyDescent="0.35">
      <c r="A60" s="301" t="s">
        <v>220</v>
      </c>
      <c r="B60" s="112" t="s">
        <v>297</v>
      </c>
      <c r="C60" s="73"/>
      <c r="D60" s="74">
        <v>0.125</v>
      </c>
      <c r="E60" s="97">
        <v>0.15</v>
      </c>
      <c r="F60" s="125"/>
      <c r="G60" s="97">
        <v>0.1</v>
      </c>
      <c r="H60" s="125"/>
      <c r="I60" s="77"/>
      <c r="J60" s="78"/>
    </row>
    <row r="61" spans="1:10" x14ac:dyDescent="0.35">
      <c r="A61" s="320"/>
      <c r="B61" s="113" t="s">
        <v>222</v>
      </c>
      <c r="C61" s="114"/>
      <c r="D61" s="115"/>
      <c r="E61" s="100"/>
      <c r="F61" s="127"/>
      <c r="G61" s="100"/>
      <c r="H61" s="127"/>
      <c r="I61" s="101"/>
      <c r="J61" s="102"/>
    </row>
    <row r="62" spans="1:10" x14ac:dyDescent="0.35">
      <c r="A62" s="320"/>
      <c r="B62" s="113" t="s">
        <v>298</v>
      </c>
      <c r="C62" s="114"/>
      <c r="D62" s="115"/>
      <c r="E62" s="100"/>
      <c r="F62" s="127"/>
      <c r="G62" s="100"/>
      <c r="H62" s="127">
        <v>0.15</v>
      </c>
      <c r="I62" s="101"/>
      <c r="J62" s="102"/>
    </row>
    <row r="63" spans="1:10" ht="15" thickBot="1" x14ac:dyDescent="0.4">
      <c r="A63" s="319"/>
      <c r="B63" s="103" t="s">
        <v>225</v>
      </c>
      <c r="C63" s="104">
        <f t="shared" ref="C63:I63" si="9">SUM(C60:C62)</f>
        <v>0</v>
      </c>
      <c r="D63" s="105">
        <f t="shared" si="9"/>
        <v>0.125</v>
      </c>
      <c r="E63" s="106">
        <f t="shared" si="9"/>
        <v>0.15</v>
      </c>
      <c r="F63" s="126">
        <f t="shared" si="9"/>
        <v>0</v>
      </c>
      <c r="G63" s="106">
        <f t="shared" si="9"/>
        <v>0.1</v>
      </c>
      <c r="H63" s="126">
        <f t="shared" si="9"/>
        <v>0.15</v>
      </c>
      <c r="I63" s="107">
        <f t="shared" si="9"/>
        <v>0</v>
      </c>
      <c r="J63" s="108"/>
    </row>
    <row r="64" spans="1:10" x14ac:dyDescent="0.35">
      <c r="A64" s="327" t="s">
        <v>77</v>
      </c>
      <c r="B64" s="113" t="s">
        <v>299</v>
      </c>
      <c r="C64" s="114"/>
      <c r="D64" s="115"/>
      <c r="E64" s="100"/>
      <c r="F64" s="127"/>
      <c r="G64" s="158">
        <v>0.05</v>
      </c>
      <c r="H64" s="161"/>
      <c r="I64" s="159"/>
      <c r="J64" s="160"/>
    </row>
    <row r="65" spans="1:10" x14ac:dyDescent="0.35">
      <c r="A65" s="327"/>
      <c r="B65" s="157" t="s">
        <v>300</v>
      </c>
      <c r="C65" s="114"/>
      <c r="D65" s="115"/>
      <c r="E65" s="100"/>
      <c r="F65" s="127"/>
      <c r="G65" s="158">
        <v>0.05</v>
      </c>
      <c r="H65" s="161"/>
      <c r="I65" s="159"/>
      <c r="J65" s="160"/>
    </row>
    <row r="66" spans="1:10" x14ac:dyDescent="0.35">
      <c r="A66" s="327"/>
      <c r="B66" s="157" t="s">
        <v>301</v>
      </c>
      <c r="C66" s="114"/>
      <c r="D66" s="115"/>
      <c r="E66" s="100"/>
      <c r="F66" s="127"/>
      <c r="G66" s="158">
        <v>0.05</v>
      </c>
      <c r="H66" s="161"/>
      <c r="I66" s="159"/>
      <c r="J66" s="160"/>
    </row>
    <row r="67" spans="1:10" x14ac:dyDescent="0.35">
      <c r="A67" s="327"/>
      <c r="B67" s="79" t="s">
        <v>96</v>
      </c>
      <c r="C67" s="80"/>
      <c r="D67" s="81"/>
      <c r="E67" s="75">
        <v>0.15</v>
      </c>
      <c r="F67" s="122"/>
      <c r="G67" s="158"/>
      <c r="H67" s="161"/>
      <c r="I67" s="159"/>
      <c r="J67" s="160"/>
    </row>
    <row r="68" spans="1:10" ht="15" thickBot="1" x14ac:dyDescent="0.4">
      <c r="A68" s="322"/>
      <c r="B68" s="103" t="s">
        <v>226</v>
      </c>
      <c r="C68" s="104">
        <f t="shared" ref="C68:I68" si="10">SUM(C64:C67)</f>
        <v>0</v>
      </c>
      <c r="D68" s="105">
        <f t="shared" si="10"/>
        <v>0</v>
      </c>
      <c r="E68" s="106">
        <f t="shared" si="10"/>
        <v>0.15</v>
      </c>
      <c r="F68" s="126">
        <f t="shared" si="10"/>
        <v>0</v>
      </c>
      <c r="G68" s="106">
        <f t="shared" si="10"/>
        <v>0.15000000000000002</v>
      </c>
      <c r="H68" s="126">
        <f t="shared" si="10"/>
        <v>0</v>
      </c>
      <c r="I68" s="107">
        <f t="shared" si="10"/>
        <v>0</v>
      </c>
      <c r="J68" s="108"/>
    </row>
    <row r="69" spans="1:10" ht="15" thickBot="1" x14ac:dyDescent="0.4">
      <c r="A69" s="323" t="s">
        <v>103</v>
      </c>
      <c r="B69" s="324"/>
      <c r="C69" s="116">
        <f t="shared" ref="C69:I69" si="11">C17+C30+C33+C25+C53+C40+C48+C59+C63+C68</f>
        <v>1</v>
      </c>
      <c r="D69" s="117">
        <f t="shared" si="11"/>
        <v>1</v>
      </c>
      <c r="E69" s="118">
        <f t="shared" si="11"/>
        <v>1</v>
      </c>
      <c r="F69" s="134">
        <f t="shared" si="11"/>
        <v>1</v>
      </c>
      <c r="G69" s="118">
        <f t="shared" si="11"/>
        <v>1</v>
      </c>
      <c r="H69" s="134">
        <f t="shared" si="11"/>
        <v>1</v>
      </c>
      <c r="I69" s="119">
        <f t="shared" si="11"/>
        <v>1</v>
      </c>
      <c r="J69" s="120" t="s">
        <v>302</v>
      </c>
    </row>
    <row r="71" spans="1:10" x14ac:dyDescent="0.35">
      <c r="A71" s="276" t="s">
        <v>110</v>
      </c>
      <c r="B71" s="276"/>
      <c r="C71" s="276"/>
      <c r="D71" s="276"/>
      <c r="E71" s="276"/>
      <c r="F71" s="276"/>
      <c r="G71" s="276"/>
      <c r="H71" s="276"/>
    </row>
    <row r="72" spans="1:10" x14ac:dyDescent="0.35">
      <c r="A72" s="276" t="s">
        <v>303</v>
      </c>
      <c r="B72" s="276"/>
      <c r="C72" s="276"/>
      <c r="D72" s="276"/>
      <c r="E72" s="276"/>
      <c r="F72" s="276"/>
      <c r="G72" s="276"/>
      <c r="H72" s="276"/>
    </row>
    <row r="73" spans="1:10" x14ac:dyDescent="0.35">
      <c r="A73" s="151" t="s">
        <v>304</v>
      </c>
      <c r="B73" s="151"/>
    </row>
    <row r="74" spans="1:10" x14ac:dyDescent="0.35">
      <c r="A74" s="169" t="s">
        <v>305</v>
      </c>
      <c r="B74" s="151"/>
    </row>
    <row r="75" spans="1:10" x14ac:dyDescent="0.35">
      <c r="A75" s="169" t="s">
        <v>306</v>
      </c>
      <c r="B75" s="151"/>
    </row>
    <row r="76" spans="1:10" x14ac:dyDescent="0.35">
      <c r="A76" s="169" t="s">
        <v>307</v>
      </c>
      <c r="B76" s="151"/>
    </row>
    <row r="77" spans="1:10" x14ac:dyDescent="0.35">
      <c r="A77" s="169" t="s">
        <v>308</v>
      </c>
      <c r="B77" s="151"/>
    </row>
    <row r="78" spans="1:10" x14ac:dyDescent="0.35">
      <c r="A78" s="169" t="s">
        <v>309</v>
      </c>
      <c r="B78" s="151"/>
    </row>
    <row r="79" spans="1:10" x14ac:dyDescent="0.35">
      <c r="A79" s="151"/>
      <c r="B79" s="151"/>
    </row>
    <row r="80" spans="1:10" x14ac:dyDescent="0.35">
      <c r="A80" s="151" t="s">
        <v>310</v>
      </c>
      <c r="B80" s="151"/>
    </row>
    <row r="81" spans="1:4" x14ac:dyDescent="0.35">
      <c r="A81" s="151" t="s">
        <v>311</v>
      </c>
      <c r="B81" s="151"/>
    </row>
    <row r="82" spans="1:4" s="151" customFormat="1" x14ac:dyDescent="0.35">
      <c r="A82" s="169" t="s">
        <v>312</v>
      </c>
      <c r="B82" s="168"/>
      <c r="D82" s="162"/>
    </row>
    <row r="83" spans="1:4" s="151" customFormat="1" x14ac:dyDescent="0.35">
      <c r="A83" s="169" t="s">
        <v>313</v>
      </c>
      <c r="B83" s="168"/>
      <c r="D83" s="162"/>
    </row>
    <row r="84" spans="1:4" s="151" customFormat="1" x14ac:dyDescent="0.35">
      <c r="A84" s="169" t="s">
        <v>314</v>
      </c>
      <c r="B84" s="168"/>
      <c r="D84" s="162"/>
    </row>
    <row r="85" spans="1:4" s="151" customFormat="1" x14ac:dyDescent="0.35">
      <c r="A85" s="169" t="s">
        <v>315</v>
      </c>
      <c r="B85" s="168"/>
      <c r="D85" s="162"/>
    </row>
    <row r="86" spans="1:4" s="151" customFormat="1" x14ac:dyDescent="0.35">
      <c r="A86" s="169" t="s">
        <v>316</v>
      </c>
      <c r="B86" s="168"/>
      <c r="D86" s="162"/>
    </row>
    <row r="87" spans="1:4" s="151" customFormat="1" x14ac:dyDescent="0.35">
      <c r="A87" s="169" t="s">
        <v>317</v>
      </c>
      <c r="B87" s="168"/>
      <c r="D87" s="162"/>
    </row>
    <row r="88" spans="1:4" x14ac:dyDescent="0.35">
      <c r="A88" s="151" t="s">
        <v>318</v>
      </c>
      <c r="B88" s="151"/>
    </row>
    <row r="89" spans="1:4" x14ac:dyDescent="0.35">
      <c r="A89" s="151" t="s">
        <v>319</v>
      </c>
      <c r="B89" s="151"/>
    </row>
    <row r="90" spans="1:4" x14ac:dyDescent="0.35">
      <c r="A90" s="151" t="s">
        <v>320</v>
      </c>
      <c r="B90" s="151"/>
    </row>
    <row r="91" spans="1:4" ht="16.5" x14ac:dyDescent="0.35">
      <c r="A91" s="49" t="s">
        <v>321</v>
      </c>
    </row>
    <row r="92" spans="1:4" x14ac:dyDescent="0.35">
      <c r="A92" s="168" t="s">
        <v>322</v>
      </c>
    </row>
    <row r="93" spans="1:4" x14ac:dyDescent="0.35">
      <c r="A93" s="168" t="s">
        <v>323</v>
      </c>
    </row>
    <row r="94" spans="1:4" x14ac:dyDescent="0.35">
      <c r="A94" s="168" t="s">
        <v>324</v>
      </c>
      <c r="C94"/>
    </row>
    <row r="95" spans="1:4" x14ac:dyDescent="0.35">
      <c r="A95" s="168" t="s">
        <v>325</v>
      </c>
    </row>
    <row r="96" spans="1:4" x14ac:dyDescent="0.35">
      <c r="A96" s="168" t="s">
        <v>326</v>
      </c>
    </row>
    <row r="97" spans="1:1" x14ac:dyDescent="0.35">
      <c r="A97" s="168" t="s">
        <v>327</v>
      </c>
    </row>
    <row r="98" spans="1:1" x14ac:dyDescent="0.35">
      <c r="A98" s="168" t="s">
        <v>328</v>
      </c>
    </row>
    <row r="99" spans="1:1" ht="16.5" x14ac:dyDescent="0.35">
      <c r="A99" s="49" t="s">
        <v>329</v>
      </c>
    </row>
    <row r="100" spans="1:1" x14ac:dyDescent="0.35">
      <c r="A100" s="190" t="s">
        <v>255</v>
      </c>
    </row>
    <row r="101" spans="1:1" x14ac:dyDescent="0.35">
      <c r="A101" s="190" t="s">
        <v>330</v>
      </c>
    </row>
    <row r="102" spans="1:1" x14ac:dyDescent="0.35">
      <c r="A102" s="190" t="s">
        <v>256</v>
      </c>
    </row>
    <row r="103" spans="1:1" x14ac:dyDescent="0.35">
      <c r="A103" s="190" t="s">
        <v>331</v>
      </c>
    </row>
    <row r="104" spans="1:1" x14ac:dyDescent="0.35">
      <c r="A104" s="190" t="s">
        <v>332</v>
      </c>
    </row>
    <row r="105" spans="1:1" x14ac:dyDescent="0.35">
      <c r="A105" s="190" t="s">
        <v>333</v>
      </c>
    </row>
  </sheetData>
  <mergeCells count="18">
    <mergeCell ref="A72:H72"/>
    <mergeCell ref="A18:A25"/>
    <mergeCell ref="A26:A30"/>
    <mergeCell ref="A31:A33"/>
    <mergeCell ref="A34:A40"/>
    <mergeCell ref="A41:A48"/>
    <mergeCell ref="A49:A53"/>
    <mergeCell ref="A54:A59"/>
    <mergeCell ref="A60:A63"/>
    <mergeCell ref="A64:A68"/>
    <mergeCell ref="A69:B69"/>
    <mergeCell ref="A71:H71"/>
    <mergeCell ref="A4:A17"/>
    <mergeCell ref="A1:H1"/>
    <mergeCell ref="A2:A3"/>
    <mergeCell ref="B2:B3"/>
    <mergeCell ref="C2:C3"/>
    <mergeCell ref="D2:J2"/>
  </mergeCells>
  <conditionalFormatting sqref="A69:XFD69">
    <cfRule type="cellIs" dxfId="2" priority="1" operator="lessThan">
      <formula>1</formula>
    </cfRule>
  </conditionalFormatting>
  <pageMargins left="0.25" right="0.25" top="0.75" bottom="0.75" header="0.3" footer="0.3"/>
  <pageSetup scale="70" fitToHeight="0" orientation="landscape" r:id="rId1"/>
  <rowBreaks count="2" manualBreakCount="2">
    <brk id="33" max="16383" man="1"/>
    <brk id="6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672DC-46D8-4B1D-B9AD-3F354CFBFB0B}">
  <dimension ref="A1:B13"/>
  <sheetViews>
    <sheetView workbookViewId="0">
      <selection activeCell="B7" sqref="B7"/>
    </sheetView>
  </sheetViews>
  <sheetFormatPr defaultRowHeight="14.5" x14ac:dyDescent="0.35"/>
  <cols>
    <col min="2" max="2" width="78.26953125" bestFit="1" customWidth="1"/>
  </cols>
  <sheetData>
    <row r="1" spans="1:2" x14ac:dyDescent="0.35">
      <c r="A1" s="300" t="s">
        <v>334</v>
      </c>
      <c r="B1" s="300"/>
    </row>
    <row r="3" spans="1:2" x14ac:dyDescent="0.35">
      <c r="A3" s="2" t="s">
        <v>335</v>
      </c>
    </row>
    <row r="4" spans="1:2" x14ac:dyDescent="0.35">
      <c r="A4" s="154" t="s">
        <v>131</v>
      </c>
    </row>
    <row r="5" spans="1:2" x14ac:dyDescent="0.35">
      <c r="A5" s="12">
        <v>0.4</v>
      </c>
      <c r="B5" t="s">
        <v>132</v>
      </c>
    </row>
    <row r="6" spans="1:2" x14ac:dyDescent="0.35">
      <c r="A6" s="12">
        <v>0.5</v>
      </c>
      <c r="B6" t="s">
        <v>133</v>
      </c>
    </row>
    <row r="7" spans="1:2" x14ac:dyDescent="0.35">
      <c r="A7" s="12">
        <v>0.1</v>
      </c>
      <c r="B7" t="s">
        <v>336</v>
      </c>
    </row>
    <row r="8" spans="1:2" ht="29" x14ac:dyDescent="0.35">
      <c r="B8" s="17" t="s">
        <v>337</v>
      </c>
    </row>
    <row r="9" spans="1:2" ht="29" x14ac:dyDescent="0.35">
      <c r="B9" s="17" t="s">
        <v>338</v>
      </c>
    </row>
    <row r="11" spans="1:2" x14ac:dyDescent="0.35">
      <c r="A11" s="1" t="s">
        <v>138</v>
      </c>
    </row>
    <row r="12" spans="1:2" x14ac:dyDescent="0.35">
      <c r="B12" s="65" t="s">
        <v>139</v>
      </c>
    </row>
    <row r="13" spans="1:2" ht="29" x14ac:dyDescent="0.35">
      <c r="B13" s="65" t="s">
        <v>140</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PC9zaXNsPjxVc2VyTmFtZT5DT1JQXHM5OTg1MTA8L1VzZXJOYW1lPjxEYXRlVGltZT4yLzcvMjAyNSA3OjM4OjA2IFBNPC9EYXRlVGltZT48TGFiZWxTdHJpbmc+QUVQIEludGVybmFsPC9MYWJlbFN0cmluZz48L2l0ZW0+PC9sYWJlbEhpc3Rvcnk+</Value>
</WrappedLabelHistory>
</file>

<file path=customXml/item2.xml><?xml version="1.0" encoding="utf-8"?>
<ct:contentTypeSchema xmlns:ct="http://schemas.microsoft.com/office/2006/metadata/contentType" xmlns:ma="http://schemas.microsoft.com/office/2006/metadata/properties/metaAttributes" ct:_="" ma:_="" ma:contentTypeName="Document" ma:contentTypeID="0x0101004DF805D1E1DA4A49A223477D3B105720" ma:contentTypeVersion="17" ma:contentTypeDescription="Create a new document." ma:contentTypeScope="" ma:versionID="81faa06ba1568ca7c427ab21e68d9eda">
  <xsd:schema xmlns:xsd="http://www.w3.org/2001/XMLSchema" xmlns:xs="http://www.w3.org/2001/XMLSchema" xmlns:p="http://schemas.microsoft.com/office/2006/metadata/properties" xmlns:ns2="f88ffb1c-9230-4705-a789-27bae69f5829" xmlns:ns3="b6888f76-1100-40b0-929b-1efe9044426d" targetNamespace="http://schemas.microsoft.com/office/2006/metadata/properties" ma:root="true" ma:fieldsID="627953a9ec9bbb9f77d67bbc3330a37c" ns2:_="" ns3:_="">
    <xsd:import namespace="f88ffb1c-9230-4705-a789-27bae69f5829"/>
    <xsd:import namespace="b6888f76-1100-40b0-929b-1efe9044426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Owner" minOccurs="0"/>
                <xsd:element ref="ns2:Notes" minOccurs="0"/>
                <xsd:element ref="ns2:OriginalFil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8ffb1c-9230-4705-a789-27bae69f5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fa54f2-5b03-49c6-9483-51c08a9736b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Owner" ma:index="22"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 ma:index="23" nillable="true" ma:displayName="Notes" ma:format="Dropdown" ma:internalName="Notes">
      <xsd:simpleType>
        <xsd:restriction base="dms:Text">
          <xsd:maxLength value="255"/>
        </xsd:restriction>
      </xsd:simpleType>
    </xsd:element>
    <xsd:element name="OriginalFileDate" ma:index="24" nillable="true" ma:displayName="Original File Date" ma:format="DateOnly" ma:internalName="OriginalFil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6888f76-1100-40b0-929b-1efe9044426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b0cac33-65cc-488e-b290-aff2b08f7242}" ma:internalName="TaxCatchAll" ma:showField="CatchAllData" ma:web="b6888f76-1100-40b0-929b-1efe904442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88ffb1c-9230-4705-a789-27bae69f5829">
      <Terms xmlns="http://schemas.microsoft.com/office/infopath/2007/PartnerControls"/>
    </lcf76f155ced4ddcb4097134ff3c332f>
    <TaxCatchAll xmlns="b6888f76-1100-40b0-929b-1efe9044426d" xsi:nil="true"/>
    <Notes xmlns="f88ffb1c-9230-4705-a789-27bae69f5829" xsi:nil="true"/>
    <OriginalFileDate xmlns="f88ffb1c-9230-4705-a789-27bae69f5829" xsi:nil="true"/>
    <Owner xmlns="f88ffb1c-9230-4705-a789-27bae69f5829">
      <UserInfo>
        <DisplayName/>
        <AccountId xsi:nil="true"/>
        <AccountType/>
      </UserInfo>
    </Owner>
  </documentManagement>
</p:properties>
</file>

<file path=customXml/item5.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element uid="d14f5c36-f44a-4315-b438-005cfe8f069f" value=""/>
</sisl>
</file>

<file path=customXml/itemProps1.xml><?xml version="1.0" encoding="utf-8"?>
<ds:datastoreItem xmlns:ds="http://schemas.openxmlformats.org/officeDocument/2006/customXml" ds:itemID="{5536F05E-7569-4DA8-A8A9-1DB26992C576}">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2F942A18-3C3C-4C5C-8623-15C4B272E1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8ffb1c-9230-4705-a789-27bae69f5829"/>
    <ds:schemaRef ds:uri="b6888f76-1100-40b0-929b-1efe904442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C52571-F4EE-4DE1-BB5D-639FEBC6A2BF}">
  <ds:schemaRefs>
    <ds:schemaRef ds:uri="http://schemas.microsoft.com/sharepoint/v3/contenttype/forms"/>
  </ds:schemaRefs>
</ds:datastoreItem>
</file>

<file path=customXml/itemProps4.xml><?xml version="1.0" encoding="utf-8"?>
<ds:datastoreItem xmlns:ds="http://schemas.openxmlformats.org/officeDocument/2006/customXml" ds:itemID="{9D5A593E-A750-48AD-BCEF-6C7B91A42E92}">
  <ds:schemaRefs>
    <ds:schemaRef ds:uri="http://schemas.microsoft.com/office/2006/metadata/properties"/>
    <ds:schemaRef ds:uri="http://schemas.microsoft.com/office/infopath/2007/PartnerControls"/>
    <ds:schemaRef ds:uri="f88ffb1c-9230-4705-a789-27bae69f5829"/>
    <ds:schemaRef ds:uri="b6888f76-1100-40b0-929b-1efe9044426d"/>
  </ds:schemaRefs>
</ds:datastoreItem>
</file>

<file path=customXml/itemProps5.xml><?xml version="1.0" encoding="utf-8"?>
<ds:datastoreItem xmlns:ds="http://schemas.openxmlformats.org/officeDocument/2006/customXml" ds:itemID="{A548614C-D456-4C01-BF17-25481638C0C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2020</vt:lpstr>
      <vt:lpstr>2020 STI Measures</vt:lpstr>
      <vt:lpstr>2020 LTI Measures</vt:lpstr>
      <vt:lpstr>2021</vt:lpstr>
      <vt:lpstr>2021 STI Measures</vt:lpstr>
      <vt:lpstr>2021 LTI Measures</vt:lpstr>
      <vt:lpstr>2022</vt:lpstr>
      <vt:lpstr>2022 STI Measures</vt:lpstr>
      <vt:lpstr>2022 LTI Measures</vt:lpstr>
      <vt:lpstr>2023</vt:lpstr>
      <vt:lpstr>2023 STI Measures</vt:lpstr>
      <vt:lpstr>2023 LTI Measures</vt:lpstr>
      <vt:lpstr>2024</vt:lpstr>
      <vt:lpstr>2024 STI Measures</vt:lpstr>
      <vt:lpstr>2024 LTI Measures</vt:lpstr>
      <vt:lpstr>'2020'!Print_Area</vt:lpstr>
      <vt:lpstr>'2021 STI Measures'!Print_Area</vt:lpstr>
      <vt:lpstr>'2022'!Print_Area</vt:lpstr>
      <vt:lpstr>'2023'!Print_Area</vt:lpstr>
      <vt:lpstr>'2024'!Print_Area</vt:lpstr>
    </vt:vector>
  </TitlesOfParts>
  <Manager/>
  <Company>American Electric Power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Carlin</dc:creator>
  <cp:keywords/>
  <dc:description/>
  <cp:lastModifiedBy>Michelle Caldwell</cp:lastModifiedBy>
  <cp:revision/>
  <dcterms:created xsi:type="dcterms:W3CDTF">2025-02-07T14:44:43Z</dcterms:created>
  <dcterms:modified xsi:type="dcterms:W3CDTF">2025-02-14T18:17:22Z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e6e05957-a59f-4994-900d-0eb4f8698f05</vt:lpwstr>
  </property>
  <property fmtid="{D5CDD505-2E9C-101B-9397-08002B2CF9AE}" pid="3" name="bjClsUserRVM">
    <vt:lpwstr>[]</vt:lpwstr>
  </property>
  <property fmtid="{D5CDD505-2E9C-101B-9397-08002B2CF9AE}" pid="4" name="bjSaver">
    <vt:lpwstr>ymOzOy9TozdO3fPkFt/NYaxMcqEF9d4G</vt:lpwstr>
  </property>
  <property fmtid="{D5CDD505-2E9C-101B-9397-08002B2CF9AE}" pid="5"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6" name="bjDocumentLabelXML-0">
    <vt:lpwstr>ames.com/2008/01/sie/internal/label"&gt;&lt;element uid="50c31824-0780-4910-87d1-eaaffd182d42" value="" /&gt;&lt;element uid="d14f5c36-f44a-4315-b438-005cfe8f069f" value="" /&gt;&lt;/sisl&gt;</vt:lpwstr>
  </property>
  <property fmtid="{D5CDD505-2E9C-101B-9397-08002B2CF9AE}" pid="7" name="bjDocumentSecurityLabel">
    <vt:lpwstr>AEP Internal</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LabelHistoryID">
    <vt:lpwstr>{5536F05E-7569-4DA8-A8A9-1DB26992C576}</vt:lpwstr>
  </property>
  <property fmtid="{D5CDD505-2E9C-101B-9397-08002B2CF9AE}" pid="12" name="ContentTypeId">
    <vt:lpwstr>0x0101004DF805D1E1DA4A49A223477D3B105720</vt:lpwstr>
  </property>
  <property fmtid="{D5CDD505-2E9C-101B-9397-08002B2CF9AE}" pid="13" name="MediaServiceImageTags">
    <vt:lpwstr/>
  </property>
</Properties>
</file>