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24226"/>
  <mc:AlternateContent xmlns:mc="http://schemas.openxmlformats.org/markup-compatibility/2006">
    <mc:Choice Requires="x15">
      <x15ac:absPath xmlns:x15ac="http://schemas.microsoft.com/office/spreadsheetml/2010/11/ac" url="C:\Users\18595\Desktop\KRWA\North Nelson WD\Application\"/>
    </mc:Choice>
  </mc:AlternateContent>
  <xr:revisionPtr revIDLastSave="0" documentId="8_{E2513BAB-C548-47CB-A4C0-E711A9921540}" xr6:coauthVersionLast="47" xr6:coauthVersionMax="47" xr10:uidLastSave="{00000000-0000-0000-0000-000000000000}"/>
  <bookViews>
    <workbookView xWindow="-110" yWindow="-110" windowWidth="19420" windowHeight="10300" xr2:uid="{00000000-000D-0000-FFFF-FFFF00000000}"/>
  </bookViews>
  <sheets>
    <sheet name="Deprec Sched" sheetId="1" r:id="rId1"/>
    <sheet name="Contributed Capita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16" i="1" l="1"/>
  <c r="AR317" i="1"/>
  <c r="P330" i="1"/>
  <c r="AR94" i="1"/>
  <c r="P96" i="1"/>
  <c r="P318" i="1"/>
  <c r="AR328" i="1"/>
  <c r="AS328" i="1" s="1"/>
  <c r="AR327" i="1"/>
  <c r="AS316" i="1"/>
  <c r="AS317" i="1"/>
  <c r="AR93" i="1"/>
  <c r="AR315" i="1"/>
  <c r="AR314" i="1"/>
  <c r="AO314" i="1"/>
  <c r="AR170" i="1"/>
  <c r="AR318" i="1" s="1"/>
  <c r="AR330" i="1" l="1"/>
  <c r="AR96" i="1"/>
  <c r="AS94" i="1"/>
  <c r="AS327" i="1"/>
  <c r="AS17" i="1"/>
  <c r="AS18" i="1"/>
  <c r="AS319" i="1"/>
  <c r="AS320" i="1"/>
  <c r="AS321" i="1"/>
  <c r="AR11" i="1"/>
  <c r="AR16" i="1"/>
  <c r="AR117" i="1"/>
  <c r="AR127" i="1"/>
  <c r="AR153" i="1"/>
  <c r="AI92" i="1"/>
  <c r="AM315" i="1"/>
  <c r="AI309" i="1"/>
  <c r="AQ315" i="1" l="1"/>
  <c r="D61" i="2"/>
  <c r="D60" i="2"/>
  <c r="AM314" i="1"/>
  <c r="AO93" i="1"/>
  <c r="AI9" i="1"/>
  <c r="AI6" i="1"/>
  <c r="AG4" i="1"/>
  <c r="AK4" i="1" s="1"/>
  <c r="AM332" i="1"/>
  <c r="AE96" i="1"/>
  <c r="Z96" i="1"/>
  <c r="U96" i="1"/>
  <c r="E31" i="2"/>
  <c r="E27" i="2"/>
  <c r="E23" i="2"/>
  <c r="AG309" i="1"/>
  <c r="AG310" i="1"/>
  <c r="AK310" i="1" s="1"/>
  <c r="AO310" i="1" s="1"/>
  <c r="AG311" i="1"/>
  <c r="AK311" i="1" s="1"/>
  <c r="AS315" i="1" l="1"/>
  <c r="AQ93" i="1"/>
  <c r="AM310" i="1"/>
  <c r="AO311" i="1"/>
  <c r="AM311" i="1"/>
  <c r="D62" i="2"/>
  <c r="AQ314" i="1"/>
  <c r="AO4" i="1"/>
  <c r="E32" i="2"/>
  <c r="AK309" i="1"/>
  <c r="AO309" i="1" s="1"/>
  <c r="P127" i="1"/>
  <c r="AI126" i="1"/>
  <c r="AI125" i="1"/>
  <c r="AI116" i="1"/>
  <c r="AI140" i="1"/>
  <c r="AG125" i="1"/>
  <c r="AG126" i="1"/>
  <c r="AG124" i="1"/>
  <c r="AK124" i="1" s="1"/>
  <c r="AI326" i="1"/>
  <c r="AK326" i="1" s="1"/>
  <c r="AG330" i="1"/>
  <c r="Z330" i="1"/>
  <c r="U330" i="1"/>
  <c r="AG116" i="1"/>
  <c r="AI115" i="1"/>
  <c r="P117" i="1"/>
  <c r="AG92" i="1"/>
  <c r="AE318" i="1"/>
  <c r="AG318" i="1" s="1"/>
  <c r="Z318" i="1"/>
  <c r="U318" i="1"/>
  <c r="AI313" i="1"/>
  <c r="AK313" i="1" s="1"/>
  <c r="AG308" i="1"/>
  <c r="AI312" i="1"/>
  <c r="AK312" i="1" s="1"/>
  <c r="AI324" i="1"/>
  <c r="AI168" i="1"/>
  <c r="AI169" i="1"/>
  <c r="AI170" i="1"/>
  <c r="AI171" i="1"/>
  <c r="AI172" i="1"/>
  <c r="AI173" i="1"/>
  <c r="AI174" i="1"/>
  <c r="AI175" i="1"/>
  <c r="AI176" i="1"/>
  <c r="AI177" i="1"/>
  <c r="AI178"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4" i="1"/>
  <c r="AI215" i="1"/>
  <c r="AI216" i="1"/>
  <c r="AI217" i="1"/>
  <c r="AI218" i="1"/>
  <c r="AI219" i="1"/>
  <c r="AI220" i="1"/>
  <c r="AI221" i="1"/>
  <c r="AI222" i="1"/>
  <c r="AI223" i="1"/>
  <c r="AI224" i="1"/>
  <c r="AI225" i="1"/>
  <c r="AI226" i="1"/>
  <c r="AI227" i="1"/>
  <c r="AI228" i="1"/>
  <c r="AI229" i="1"/>
  <c r="AI230" i="1"/>
  <c r="AI231" i="1"/>
  <c r="AI232" i="1"/>
  <c r="AI233" i="1"/>
  <c r="AI234" i="1"/>
  <c r="AI235" i="1"/>
  <c r="AI236" i="1"/>
  <c r="AI237" i="1"/>
  <c r="AI238"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4" i="1"/>
  <c r="AI295" i="1"/>
  <c r="AI296" i="1"/>
  <c r="AI297" i="1"/>
  <c r="AI298" i="1"/>
  <c r="AI299" i="1"/>
  <c r="AI300" i="1"/>
  <c r="AI301" i="1"/>
  <c r="AI302" i="1"/>
  <c r="AI303" i="1"/>
  <c r="AI304" i="1"/>
  <c r="AI305" i="1"/>
  <c r="AI306" i="1"/>
  <c r="AI307" i="1"/>
  <c r="AI308" i="1"/>
  <c r="AI148" i="1"/>
  <c r="AI147" i="1"/>
  <c r="AI145" i="1"/>
  <c r="AI146" i="1"/>
  <c r="AI149" i="1"/>
  <c r="AI150" i="1"/>
  <c r="AI152" i="1"/>
  <c r="AI144" i="1"/>
  <c r="AI143" i="1"/>
  <c r="AG114" i="1"/>
  <c r="AI114" i="1"/>
  <c r="AI49" i="1"/>
  <c r="AI50" i="1"/>
  <c r="AI51" i="1"/>
  <c r="AI52" i="1"/>
  <c r="AI53" i="1"/>
  <c r="AI54" i="1"/>
  <c r="AI55" i="1"/>
  <c r="AI56" i="1"/>
  <c r="AI57" i="1"/>
  <c r="AI58" i="1"/>
  <c r="AI59" i="1"/>
  <c r="AI60" i="1"/>
  <c r="AI61" i="1"/>
  <c r="AI62" i="1"/>
  <c r="AI63" i="1"/>
  <c r="AI64" i="1"/>
  <c r="AI65" i="1"/>
  <c r="AI66" i="1"/>
  <c r="AI67" i="1"/>
  <c r="AI68" i="1"/>
  <c r="AI69" i="1"/>
  <c r="AI70" i="1"/>
  <c r="AI71" i="1"/>
  <c r="AI72" i="1"/>
  <c r="AI73" i="1"/>
  <c r="AI74" i="1"/>
  <c r="AI75" i="1"/>
  <c r="AI76" i="1"/>
  <c r="AI77" i="1"/>
  <c r="AI78" i="1"/>
  <c r="AI79" i="1"/>
  <c r="AI80" i="1"/>
  <c r="AI81" i="1"/>
  <c r="AI82" i="1"/>
  <c r="AI83" i="1"/>
  <c r="AI84" i="1"/>
  <c r="AI85" i="1"/>
  <c r="AI86" i="1"/>
  <c r="AI87" i="1"/>
  <c r="AI88" i="1"/>
  <c r="AI89" i="1"/>
  <c r="AI90" i="1"/>
  <c r="AI91" i="1"/>
  <c r="AI48" i="1"/>
  <c r="AI15" i="1"/>
  <c r="AI14" i="1"/>
  <c r="AI7" i="1"/>
  <c r="AI8" i="1"/>
  <c r="AI10" i="1"/>
  <c r="AG5" i="1"/>
  <c r="AG6" i="1"/>
  <c r="AO6" i="1" s="1"/>
  <c r="AG7" i="1"/>
  <c r="AO7" i="1" s="1"/>
  <c r="AG8" i="1"/>
  <c r="AO8" i="1" s="1"/>
  <c r="AG9" i="1"/>
  <c r="AO9" i="1" s="1"/>
  <c r="AG10" i="1"/>
  <c r="AO10" i="1" s="1"/>
  <c r="AG11" i="1"/>
  <c r="AG14" i="1"/>
  <c r="AO14" i="1" s="1"/>
  <c r="AG15" i="1"/>
  <c r="AO15" i="1" s="1"/>
  <c r="AG16" i="1"/>
  <c r="AG19" i="1"/>
  <c r="AK19" i="1" s="1"/>
  <c r="AM19" i="1" s="1"/>
  <c r="AG20" i="1"/>
  <c r="AK20" i="1" s="1"/>
  <c r="AM20" i="1" s="1"/>
  <c r="AG21" i="1"/>
  <c r="AK21" i="1" s="1"/>
  <c r="AM21" i="1" s="1"/>
  <c r="AG22" i="1"/>
  <c r="AK22" i="1" s="1"/>
  <c r="AM22" i="1" s="1"/>
  <c r="AG23" i="1"/>
  <c r="AK23" i="1" s="1"/>
  <c r="AM23" i="1" s="1"/>
  <c r="AG24" i="1"/>
  <c r="AK24" i="1" s="1"/>
  <c r="AM24" i="1" s="1"/>
  <c r="AG25" i="1"/>
  <c r="AK25" i="1" s="1"/>
  <c r="AM25" i="1" s="1"/>
  <c r="AG26" i="1"/>
  <c r="AK26" i="1" s="1"/>
  <c r="AM26" i="1" s="1"/>
  <c r="AG27" i="1"/>
  <c r="AK27" i="1" s="1"/>
  <c r="AM27" i="1" s="1"/>
  <c r="AG28" i="1"/>
  <c r="AK28" i="1" s="1"/>
  <c r="AM28" i="1" s="1"/>
  <c r="AG29" i="1"/>
  <c r="AK29" i="1" s="1"/>
  <c r="AM29" i="1" s="1"/>
  <c r="AG30" i="1"/>
  <c r="AK30" i="1" s="1"/>
  <c r="AM30" i="1" s="1"/>
  <c r="AG31" i="1"/>
  <c r="AK31" i="1" s="1"/>
  <c r="AM31" i="1" s="1"/>
  <c r="AG32" i="1"/>
  <c r="AK32" i="1" s="1"/>
  <c r="AM32" i="1" s="1"/>
  <c r="AG33" i="1"/>
  <c r="AK33" i="1" s="1"/>
  <c r="AM33" i="1" s="1"/>
  <c r="AG34" i="1"/>
  <c r="AK34" i="1" s="1"/>
  <c r="AM34" i="1" s="1"/>
  <c r="AG35" i="1"/>
  <c r="AK35" i="1" s="1"/>
  <c r="AM35" i="1" s="1"/>
  <c r="AG36" i="1"/>
  <c r="AK36" i="1" s="1"/>
  <c r="AM36" i="1" s="1"/>
  <c r="AG37" i="1"/>
  <c r="AK37" i="1" s="1"/>
  <c r="AM37" i="1" s="1"/>
  <c r="AG38" i="1"/>
  <c r="AK38" i="1" s="1"/>
  <c r="AM38" i="1" s="1"/>
  <c r="AG39" i="1"/>
  <c r="AK39" i="1" s="1"/>
  <c r="AM39" i="1" s="1"/>
  <c r="AG40" i="1"/>
  <c r="AK40" i="1" s="1"/>
  <c r="AM40" i="1" s="1"/>
  <c r="AG41" i="1"/>
  <c r="AK41" i="1" s="1"/>
  <c r="AM41" i="1" s="1"/>
  <c r="AG42" i="1"/>
  <c r="AK42" i="1" s="1"/>
  <c r="AM42" i="1" s="1"/>
  <c r="AG43" i="1"/>
  <c r="AK43" i="1" s="1"/>
  <c r="AM43" i="1" s="1"/>
  <c r="AG44" i="1"/>
  <c r="AK44" i="1" s="1"/>
  <c r="AM44" i="1" s="1"/>
  <c r="AG48" i="1"/>
  <c r="AG49" i="1"/>
  <c r="AG50" i="1"/>
  <c r="AG51" i="1"/>
  <c r="AG52" i="1"/>
  <c r="AG53" i="1"/>
  <c r="AG54" i="1"/>
  <c r="AG55" i="1"/>
  <c r="AG56" i="1"/>
  <c r="AG57" i="1"/>
  <c r="AG58" i="1"/>
  <c r="AG59" i="1"/>
  <c r="AG60" i="1"/>
  <c r="AG61" i="1"/>
  <c r="AG62" i="1"/>
  <c r="AG63" i="1"/>
  <c r="AG64" i="1"/>
  <c r="AG65" i="1"/>
  <c r="AG66" i="1"/>
  <c r="AG67" i="1"/>
  <c r="AG68" i="1"/>
  <c r="AG69" i="1"/>
  <c r="AG70" i="1"/>
  <c r="AG71" i="1"/>
  <c r="AG72" i="1"/>
  <c r="AG73" i="1"/>
  <c r="AG74" i="1"/>
  <c r="AG75" i="1"/>
  <c r="AG76" i="1"/>
  <c r="AG77" i="1"/>
  <c r="AG78" i="1"/>
  <c r="AG79" i="1"/>
  <c r="AG80" i="1"/>
  <c r="AG81" i="1"/>
  <c r="AG82" i="1"/>
  <c r="AG83" i="1"/>
  <c r="AG84" i="1"/>
  <c r="AG85" i="1"/>
  <c r="AG86" i="1"/>
  <c r="AG87" i="1"/>
  <c r="AG88" i="1"/>
  <c r="AG89" i="1"/>
  <c r="AG90" i="1"/>
  <c r="AG91" i="1"/>
  <c r="AG99" i="1"/>
  <c r="AK99" i="1" s="1"/>
  <c r="AG100" i="1"/>
  <c r="AK100" i="1" s="1"/>
  <c r="AG101" i="1"/>
  <c r="AK101" i="1" s="1"/>
  <c r="AG102" i="1"/>
  <c r="AK102" i="1" s="1"/>
  <c r="AG103" i="1"/>
  <c r="AK103" i="1" s="1"/>
  <c r="AG104" i="1"/>
  <c r="AK104" i="1" s="1"/>
  <c r="AG105" i="1"/>
  <c r="AK105" i="1" s="1"/>
  <c r="AG106" i="1"/>
  <c r="AK106" i="1" s="1"/>
  <c r="AG107" i="1"/>
  <c r="AK107" i="1" s="1"/>
  <c r="AG108" i="1"/>
  <c r="AK108" i="1" s="1"/>
  <c r="AG109" i="1"/>
  <c r="AK109" i="1" s="1"/>
  <c r="AG110" i="1"/>
  <c r="AK110" i="1" s="1"/>
  <c r="AG111" i="1"/>
  <c r="AK111" i="1" s="1"/>
  <c r="AG112" i="1"/>
  <c r="AK112" i="1" s="1"/>
  <c r="AG113" i="1"/>
  <c r="AK113" i="1" s="1"/>
  <c r="AG115" i="1"/>
  <c r="AG120" i="1"/>
  <c r="AK120" i="1" s="1"/>
  <c r="AG121" i="1"/>
  <c r="AK121" i="1" s="1"/>
  <c r="AG122" i="1"/>
  <c r="AK122" i="1" s="1"/>
  <c r="AG123" i="1"/>
  <c r="AK123" i="1" s="1"/>
  <c r="AG130" i="1"/>
  <c r="AK130" i="1" s="1"/>
  <c r="AG131" i="1"/>
  <c r="AK131" i="1" s="1"/>
  <c r="AG132" i="1"/>
  <c r="AK132" i="1" s="1"/>
  <c r="AG133" i="1"/>
  <c r="AK133" i="1" s="1"/>
  <c r="AG134" i="1"/>
  <c r="AK134" i="1" s="1"/>
  <c r="AG135" i="1"/>
  <c r="AK135" i="1" s="1"/>
  <c r="AG136" i="1"/>
  <c r="AK136" i="1" s="1"/>
  <c r="AG137" i="1"/>
  <c r="AK137" i="1" s="1"/>
  <c r="AG138" i="1"/>
  <c r="AK138" i="1" s="1"/>
  <c r="AG139" i="1"/>
  <c r="AK139" i="1" s="1"/>
  <c r="AG140" i="1"/>
  <c r="AG141" i="1"/>
  <c r="AK141" i="1" s="1"/>
  <c r="AG142" i="1"/>
  <c r="AK142" i="1" s="1"/>
  <c r="AG143" i="1"/>
  <c r="AG144" i="1"/>
  <c r="AG145" i="1"/>
  <c r="AG146" i="1"/>
  <c r="AG147" i="1"/>
  <c r="AG148" i="1"/>
  <c r="AG149" i="1"/>
  <c r="AG150" i="1"/>
  <c r="AG151" i="1"/>
  <c r="AK151" i="1" s="1"/>
  <c r="AG152" i="1"/>
  <c r="AG156" i="1"/>
  <c r="AK156" i="1" s="1"/>
  <c r="AG157" i="1"/>
  <c r="AK157" i="1" s="1"/>
  <c r="AG158" i="1"/>
  <c r="AK158" i="1" s="1"/>
  <c r="AG159" i="1"/>
  <c r="AK159" i="1" s="1"/>
  <c r="AG160" i="1"/>
  <c r="AK160" i="1" s="1"/>
  <c r="AG161" i="1"/>
  <c r="AK161" i="1" s="1"/>
  <c r="AG162" i="1"/>
  <c r="AK162" i="1" s="1"/>
  <c r="AG163" i="1"/>
  <c r="AK163" i="1" s="1"/>
  <c r="AG164" i="1"/>
  <c r="AK164" i="1" s="1"/>
  <c r="AG165" i="1"/>
  <c r="AK165" i="1" s="1"/>
  <c r="AG166" i="1"/>
  <c r="AK166" i="1" s="1"/>
  <c r="AG167" i="1"/>
  <c r="AK167" i="1" s="1"/>
  <c r="AG168" i="1"/>
  <c r="AG169" i="1"/>
  <c r="AG170" i="1"/>
  <c r="AG171" i="1"/>
  <c r="AG172" i="1"/>
  <c r="AG173" i="1"/>
  <c r="AG174" i="1"/>
  <c r="AG175" i="1"/>
  <c r="AG176" i="1"/>
  <c r="AG177" i="1"/>
  <c r="AG178" i="1"/>
  <c r="AG179" i="1"/>
  <c r="AK179" i="1" s="1"/>
  <c r="AG180" i="1"/>
  <c r="AK180" i="1" s="1"/>
  <c r="AG181" i="1"/>
  <c r="AK181" i="1" s="1"/>
  <c r="AG182" i="1"/>
  <c r="AK182" i="1" s="1"/>
  <c r="AG183" i="1"/>
  <c r="AK183" i="1" s="1"/>
  <c r="AG184" i="1"/>
  <c r="AK184" i="1" s="1"/>
  <c r="AG185" i="1"/>
  <c r="AK185" i="1" s="1"/>
  <c r="AG186" i="1"/>
  <c r="AG187" i="1"/>
  <c r="AG188" i="1"/>
  <c r="AG189" i="1"/>
  <c r="AG190" i="1"/>
  <c r="AG191" i="1"/>
  <c r="AG192" i="1"/>
  <c r="AG193" i="1"/>
  <c r="AG194" i="1"/>
  <c r="AG195" i="1"/>
  <c r="AG196" i="1"/>
  <c r="AG197" i="1"/>
  <c r="AG198" i="1"/>
  <c r="AG199" i="1"/>
  <c r="AG200" i="1"/>
  <c r="AG201" i="1"/>
  <c r="AG202" i="1"/>
  <c r="AG203" i="1"/>
  <c r="AG204" i="1"/>
  <c r="AG205" i="1"/>
  <c r="AG206" i="1"/>
  <c r="AG207" i="1"/>
  <c r="AG208" i="1"/>
  <c r="AG209" i="1"/>
  <c r="AG210" i="1"/>
  <c r="AG211" i="1"/>
  <c r="AG212" i="1"/>
  <c r="AG213" i="1"/>
  <c r="AG214" i="1"/>
  <c r="AG215" i="1"/>
  <c r="AG216" i="1"/>
  <c r="AG217" i="1"/>
  <c r="AG218" i="1"/>
  <c r="AG219" i="1"/>
  <c r="AG220" i="1"/>
  <c r="AG221" i="1"/>
  <c r="AG222" i="1"/>
  <c r="AG223" i="1"/>
  <c r="AG224" i="1"/>
  <c r="AG225" i="1"/>
  <c r="AG226" i="1"/>
  <c r="AG227" i="1"/>
  <c r="AG228" i="1"/>
  <c r="AG229" i="1"/>
  <c r="AG230" i="1"/>
  <c r="AG231" i="1"/>
  <c r="AG232" i="1"/>
  <c r="AG233" i="1"/>
  <c r="AG234" i="1"/>
  <c r="AG235" i="1"/>
  <c r="AG236" i="1"/>
  <c r="AG237" i="1"/>
  <c r="AG238" i="1"/>
  <c r="AG239" i="1"/>
  <c r="AG240" i="1"/>
  <c r="AG241" i="1"/>
  <c r="AG242" i="1"/>
  <c r="AG243" i="1"/>
  <c r="AG244" i="1"/>
  <c r="AG245" i="1"/>
  <c r="AG246" i="1"/>
  <c r="AG247" i="1"/>
  <c r="AG248" i="1"/>
  <c r="AG249" i="1"/>
  <c r="AG250" i="1"/>
  <c r="AG251" i="1"/>
  <c r="AG252" i="1"/>
  <c r="AG253" i="1"/>
  <c r="AG254" i="1"/>
  <c r="AG255" i="1"/>
  <c r="AG256" i="1"/>
  <c r="AG257" i="1"/>
  <c r="AG258" i="1"/>
  <c r="AG259" i="1"/>
  <c r="AG260" i="1"/>
  <c r="AG261" i="1"/>
  <c r="AG262" i="1"/>
  <c r="AG263" i="1"/>
  <c r="AG264" i="1"/>
  <c r="AG265" i="1"/>
  <c r="AG266" i="1"/>
  <c r="AG267" i="1"/>
  <c r="AG268" i="1"/>
  <c r="AG269" i="1"/>
  <c r="AG270" i="1"/>
  <c r="AG271" i="1"/>
  <c r="AG272" i="1"/>
  <c r="AG273" i="1"/>
  <c r="AG274" i="1"/>
  <c r="AG275" i="1"/>
  <c r="AG276" i="1"/>
  <c r="AG277" i="1"/>
  <c r="AG278" i="1"/>
  <c r="AG279" i="1"/>
  <c r="AG280" i="1"/>
  <c r="AG281" i="1"/>
  <c r="AG282" i="1"/>
  <c r="AG283" i="1"/>
  <c r="AG284" i="1"/>
  <c r="AG285" i="1"/>
  <c r="AG286" i="1"/>
  <c r="AG287" i="1"/>
  <c r="AG288" i="1"/>
  <c r="AG289" i="1"/>
  <c r="AG290" i="1"/>
  <c r="AG291" i="1"/>
  <c r="AG292" i="1"/>
  <c r="AG293" i="1"/>
  <c r="AG294" i="1"/>
  <c r="AG295" i="1"/>
  <c r="AG296" i="1"/>
  <c r="AG297" i="1"/>
  <c r="AG298" i="1"/>
  <c r="AG299" i="1"/>
  <c r="AG300" i="1"/>
  <c r="AG301" i="1"/>
  <c r="AG302" i="1"/>
  <c r="AG303" i="1"/>
  <c r="AG304" i="1"/>
  <c r="AG305" i="1"/>
  <c r="AG306" i="1"/>
  <c r="AG307" i="1"/>
  <c r="AG322" i="1"/>
  <c r="AK322" i="1" s="1"/>
  <c r="AG323" i="1"/>
  <c r="AK323" i="1" s="1"/>
  <c r="AG324" i="1"/>
  <c r="AG332" i="1"/>
  <c r="AE153" i="1"/>
  <c r="AG153" i="1" s="1"/>
  <c r="Z153" i="1"/>
  <c r="U153" i="1"/>
  <c r="P153" i="1"/>
  <c r="AE127" i="1"/>
  <c r="AG127" i="1" s="1"/>
  <c r="Z127" i="1"/>
  <c r="U127" i="1"/>
  <c r="AE117" i="1"/>
  <c r="Z117" i="1"/>
  <c r="U117" i="1"/>
  <c r="AE45" i="1"/>
  <c r="AG45" i="1" s="1"/>
  <c r="AI45" i="1" s="1"/>
  <c r="AK45" i="1" s="1"/>
  <c r="AM45" i="1" s="1"/>
  <c r="Z45" i="1"/>
  <c r="R45" i="1"/>
  <c r="U44" i="1"/>
  <c r="U45" i="1" s="1"/>
  <c r="Q333" i="1" l="1"/>
  <c r="AO326" i="1"/>
  <c r="AQ326" i="1" s="1"/>
  <c r="AS93" i="1"/>
  <c r="AS314" i="1"/>
  <c r="AQ26" i="1"/>
  <c r="AQ40" i="1"/>
  <c r="AQ32" i="1"/>
  <c r="AQ24" i="1"/>
  <c r="AO45" i="1"/>
  <c r="AQ45" i="1" s="1"/>
  <c r="AQ41" i="1"/>
  <c r="AQ39" i="1"/>
  <c r="AQ31" i="1"/>
  <c r="AQ23" i="1"/>
  <c r="AQ38" i="1"/>
  <c r="AQ30" i="1"/>
  <c r="AQ22" i="1"/>
  <c r="AQ34" i="1"/>
  <c r="AQ37" i="1"/>
  <c r="AQ29" i="1"/>
  <c r="AQ21" i="1"/>
  <c r="AQ42" i="1"/>
  <c r="AQ25" i="1"/>
  <c r="AQ44" i="1"/>
  <c r="AQ36" i="1"/>
  <c r="AQ28" i="1"/>
  <c r="AQ20" i="1"/>
  <c r="AQ33" i="1"/>
  <c r="AQ43" i="1"/>
  <c r="AQ35" i="1"/>
  <c r="AQ27" i="1"/>
  <c r="AQ19" i="1"/>
  <c r="AQ311" i="1"/>
  <c r="AQ310" i="1"/>
  <c r="AM309" i="1"/>
  <c r="AO313" i="1"/>
  <c r="AM313" i="1"/>
  <c r="AO312" i="1"/>
  <c r="AM312" i="1"/>
  <c r="AO16" i="1"/>
  <c r="AM181" i="1"/>
  <c r="AO181" i="1"/>
  <c r="AM130" i="1"/>
  <c r="AO130" i="1"/>
  <c r="AM156" i="1"/>
  <c r="AO156" i="1"/>
  <c r="AM124" i="1"/>
  <c r="AO124" i="1"/>
  <c r="AM179" i="1"/>
  <c r="AO179" i="1"/>
  <c r="AM167" i="1"/>
  <c r="AM122" i="1"/>
  <c r="AO122" i="1"/>
  <c r="AM105" i="1"/>
  <c r="AO105" i="1"/>
  <c r="AM180" i="1"/>
  <c r="AO180" i="1"/>
  <c r="AM138" i="1"/>
  <c r="AO138" i="1"/>
  <c r="AK5" i="1"/>
  <c r="AL5" i="1" s="1"/>
  <c r="AO5" i="1"/>
  <c r="AO11" i="1" s="1"/>
  <c r="AM322" i="1"/>
  <c r="AO322" i="1"/>
  <c r="AM164" i="1"/>
  <c r="AO164" i="1"/>
  <c r="AM137" i="1"/>
  <c r="AO137" i="1"/>
  <c r="AM102" i="1"/>
  <c r="AO102" i="1"/>
  <c r="AM121" i="1"/>
  <c r="AO121" i="1"/>
  <c r="AM165" i="1"/>
  <c r="AO165" i="1"/>
  <c r="AM162" i="1"/>
  <c r="AO162" i="1"/>
  <c r="AM135" i="1"/>
  <c r="AO135" i="1"/>
  <c r="AM112" i="1"/>
  <c r="AO112" i="1"/>
  <c r="AM100" i="1"/>
  <c r="AO100" i="1"/>
  <c r="AM123" i="1"/>
  <c r="AO123" i="1"/>
  <c r="AM139" i="1"/>
  <c r="AO139" i="1"/>
  <c r="AM323" i="1"/>
  <c r="AO323" i="1"/>
  <c r="AM185" i="1"/>
  <c r="AO185" i="1"/>
  <c r="AM161" i="1"/>
  <c r="AO161" i="1"/>
  <c r="AM134" i="1"/>
  <c r="AO134" i="1"/>
  <c r="AM111" i="1"/>
  <c r="AO111" i="1"/>
  <c r="AM99" i="1"/>
  <c r="AO99" i="1"/>
  <c r="AM142" i="1"/>
  <c r="AO142" i="1"/>
  <c r="AM151" i="1"/>
  <c r="AO151" i="1"/>
  <c r="AM120" i="1"/>
  <c r="AO120" i="1"/>
  <c r="AM136" i="1"/>
  <c r="AO136" i="1"/>
  <c r="AM101" i="1"/>
  <c r="AO101" i="1"/>
  <c r="AM184" i="1"/>
  <c r="AO184" i="1"/>
  <c r="AM160" i="1"/>
  <c r="AO160" i="1"/>
  <c r="AM133" i="1"/>
  <c r="AO133" i="1"/>
  <c r="AM110" i="1"/>
  <c r="AO110" i="1"/>
  <c r="AM157" i="1"/>
  <c r="AO157" i="1"/>
  <c r="AM141" i="1"/>
  <c r="AO141" i="1"/>
  <c r="AM166" i="1"/>
  <c r="AO166" i="1"/>
  <c r="AM103" i="1"/>
  <c r="AO103" i="1"/>
  <c r="AM163" i="1"/>
  <c r="AO163" i="1"/>
  <c r="AM113" i="1"/>
  <c r="AO113" i="1"/>
  <c r="AM183" i="1"/>
  <c r="AO183" i="1"/>
  <c r="AM159" i="1"/>
  <c r="AO159" i="1"/>
  <c r="AM132" i="1"/>
  <c r="AO132" i="1"/>
  <c r="AM109" i="1"/>
  <c r="AO109" i="1"/>
  <c r="AM107" i="1"/>
  <c r="AO107" i="1"/>
  <c r="AM106" i="1"/>
  <c r="AO106" i="1"/>
  <c r="AM104" i="1"/>
  <c r="AO104" i="1"/>
  <c r="AM182" i="1"/>
  <c r="AO182" i="1"/>
  <c r="AM158" i="1"/>
  <c r="AO158" i="1"/>
  <c r="AM131" i="1"/>
  <c r="AO131" i="1"/>
  <c r="AM108" i="1"/>
  <c r="AO108" i="1"/>
  <c r="AM4" i="1"/>
  <c r="AL4" i="1"/>
  <c r="AI117" i="1"/>
  <c r="AI127" i="1"/>
  <c r="AK48" i="1"/>
  <c r="AK115" i="1"/>
  <c r="AK126" i="1"/>
  <c r="AK91" i="1"/>
  <c r="AI330" i="1"/>
  <c r="AK330" i="1" s="1"/>
  <c r="AM330" i="1" s="1"/>
  <c r="AK125" i="1"/>
  <c r="AK116" i="1"/>
  <c r="AK92" i="1"/>
  <c r="AM92" i="1" s="1"/>
  <c r="AI318" i="1"/>
  <c r="AG96" i="1"/>
  <c r="AI96" i="1"/>
  <c r="AK298" i="1"/>
  <c r="AK286" i="1"/>
  <c r="AK274" i="1"/>
  <c r="AK262" i="1"/>
  <c r="AK250" i="1"/>
  <c r="AK238" i="1"/>
  <c r="AK226" i="1"/>
  <c r="AK214" i="1"/>
  <c r="AK202" i="1"/>
  <c r="AK190" i="1"/>
  <c r="AK308" i="1"/>
  <c r="AK169" i="1"/>
  <c r="AK175" i="1"/>
  <c r="AK295" i="1"/>
  <c r="AK247" i="1"/>
  <c r="AK199" i="1"/>
  <c r="AK148" i="1"/>
  <c r="AK83" i="1"/>
  <c r="AK71" i="1"/>
  <c r="AK59" i="1"/>
  <c r="AK146" i="1"/>
  <c r="AK171" i="1"/>
  <c r="AK176" i="1"/>
  <c r="AK149" i="1"/>
  <c r="AK170" i="1"/>
  <c r="AK249" i="1"/>
  <c r="AK145" i="1"/>
  <c r="AK302" i="1"/>
  <c r="AK278" i="1"/>
  <c r="AK254" i="1"/>
  <c r="AK58" i="1"/>
  <c r="AK296" i="1"/>
  <c r="AK284" i="1"/>
  <c r="AK272" i="1"/>
  <c r="AK260" i="1"/>
  <c r="AK248" i="1"/>
  <c r="AK236" i="1"/>
  <c r="AK224" i="1"/>
  <c r="AK212" i="1"/>
  <c r="AK200" i="1"/>
  <c r="AK188" i="1"/>
  <c r="AK88" i="1"/>
  <c r="AK76" i="1"/>
  <c r="AK64" i="1"/>
  <c r="AK52" i="1"/>
  <c r="AK114" i="1"/>
  <c r="AK9" i="1"/>
  <c r="AM9" i="1" s="1"/>
  <c r="AK152" i="1"/>
  <c r="AK84" i="1"/>
  <c r="AK72" i="1"/>
  <c r="AK60" i="1"/>
  <c r="AK201" i="1"/>
  <c r="AK82" i="1"/>
  <c r="AK70" i="1"/>
  <c r="AK307" i="1"/>
  <c r="AK259" i="1"/>
  <c r="AK211" i="1"/>
  <c r="AK300" i="1"/>
  <c r="AK288" i="1"/>
  <c r="AK276" i="1"/>
  <c r="AK264" i="1"/>
  <c r="AK252" i="1"/>
  <c r="AK240" i="1"/>
  <c r="AK228" i="1"/>
  <c r="AK216" i="1"/>
  <c r="AK204" i="1"/>
  <c r="AK192" i="1"/>
  <c r="AK324" i="1"/>
  <c r="AK299" i="1"/>
  <c r="AK287" i="1"/>
  <c r="AK275" i="1"/>
  <c r="AK263" i="1"/>
  <c r="AK251" i="1"/>
  <c r="AK239" i="1"/>
  <c r="AK227" i="1"/>
  <c r="AK215" i="1"/>
  <c r="AK203" i="1"/>
  <c r="AK191" i="1"/>
  <c r="AK140" i="1"/>
  <c r="AO140" i="1" s="1"/>
  <c r="AK8" i="1"/>
  <c r="AM8" i="1" s="1"/>
  <c r="AK86" i="1"/>
  <c r="AK74" i="1"/>
  <c r="AK62" i="1"/>
  <c r="AK50" i="1"/>
  <c r="AK7" i="1"/>
  <c r="AM7" i="1" s="1"/>
  <c r="AK297" i="1"/>
  <c r="AK285" i="1"/>
  <c r="AK273" i="1"/>
  <c r="AK261" i="1"/>
  <c r="AK237" i="1"/>
  <c r="AK225" i="1"/>
  <c r="AK213" i="1"/>
  <c r="AK189" i="1"/>
  <c r="AK150" i="1"/>
  <c r="AK85" i="1"/>
  <c r="AK73" i="1"/>
  <c r="AK61" i="1"/>
  <c r="AK6" i="1"/>
  <c r="AM6" i="1" s="1"/>
  <c r="AK306" i="1"/>
  <c r="AK294" i="1"/>
  <c r="AK282" i="1"/>
  <c r="AK270" i="1"/>
  <c r="AK258" i="1"/>
  <c r="AK246" i="1"/>
  <c r="AK234" i="1"/>
  <c r="AK222" i="1"/>
  <c r="AK210" i="1"/>
  <c r="AK198" i="1"/>
  <c r="AK186" i="1"/>
  <c r="AK283" i="1"/>
  <c r="AK271" i="1"/>
  <c r="AK235" i="1"/>
  <c r="AK223" i="1"/>
  <c r="AK187" i="1"/>
  <c r="AK304" i="1"/>
  <c r="AK292" i="1"/>
  <c r="AK280" i="1"/>
  <c r="AK268" i="1"/>
  <c r="AK256" i="1"/>
  <c r="AK244" i="1"/>
  <c r="AK232" i="1"/>
  <c r="AK220" i="1"/>
  <c r="AK208" i="1"/>
  <c r="AK196" i="1"/>
  <c r="AK174" i="1"/>
  <c r="AK173" i="1"/>
  <c r="AK301" i="1"/>
  <c r="AK289" i="1"/>
  <c r="AK277" i="1"/>
  <c r="AK265" i="1"/>
  <c r="AK253" i="1"/>
  <c r="AK241" i="1"/>
  <c r="AK229" i="1"/>
  <c r="AK217" i="1"/>
  <c r="AK205" i="1"/>
  <c r="AK193" i="1"/>
  <c r="AK178" i="1"/>
  <c r="AK63" i="1"/>
  <c r="AK10" i="1"/>
  <c r="AM10" i="1" s="1"/>
  <c r="AK87" i="1"/>
  <c r="AK305" i="1"/>
  <c r="AK293" i="1"/>
  <c r="AK281" i="1"/>
  <c r="AK269" i="1"/>
  <c r="AK257" i="1"/>
  <c r="AK245" i="1"/>
  <c r="AK233" i="1"/>
  <c r="AK221" i="1"/>
  <c r="AK209" i="1"/>
  <c r="AK197" i="1"/>
  <c r="AK81" i="1"/>
  <c r="AK69" i="1"/>
  <c r="AK57" i="1"/>
  <c r="AK80" i="1"/>
  <c r="AK68" i="1"/>
  <c r="AK56" i="1"/>
  <c r="AK15" i="1"/>
  <c r="AM15" i="1" s="1"/>
  <c r="AK172" i="1"/>
  <c r="AK75" i="1"/>
  <c r="AK51" i="1"/>
  <c r="AK303" i="1"/>
  <c r="AK291" i="1"/>
  <c r="AK279" i="1"/>
  <c r="AK267" i="1"/>
  <c r="AK255" i="1"/>
  <c r="AK243" i="1"/>
  <c r="AK231" i="1"/>
  <c r="AK219" i="1"/>
  <c r="AK207" i="1"/>
  <c r="AK195" i="1"/>
  <c r="AK144" i="1"/>
  <c r="AK79" i="1"/>
  <c r="AK67" i="1"/>
  <c r="AK55" i="1"/>
  <c r="AK14" i="1"/>
  <c r="AM14" i="1" s="1"/>
  <c r="AI11" i="1"/>
  <c r="AK11" i="1" s="1"/>
  <c r="AM11" i="1" s="1"/>
  <c r="AK177" i="1"/>
  <c r="AK290" i="1"/>
  <c r="AK266" i="1"/>
  <c r="AK242" i="1"/>
  <c r="AK230" i="1"/>
  <c r="AK218" i="1"/>
  <c r="AK206" i="1"/>
  <c r="AK194" i="1"/>
  <c r="AK143" i="1"/>
  <c r="AO143" i="1" s="1"/>
  <c r="AK90" i="1"/>
  <c r="AK78" i="1"/>
  <c r="AK66" i="1"/>
  <c r="AK54" i="1"/>
  <c r="AI16" i="1"/>
  <c r="AK16" i="1" s="1"/>
  <c r="AM16" i="1" s="1"/>
  <c r="AK89" i="1"/>
  <c r="AK77" i="1"/>
  <c r="AK65" i="1"/>
  <c r="AK53" i="1"/>
  <c r="AK49" i="1"/>
  <c r="AK168" i="1"/>
  <c r="AG117" i="1"/>
  <c r="AI153" i="1"/>
  <c r="AK147" i="1"/>
  <c r="AE333" i="1"/>
  <c r="U333" i="1"/>
  <c r="Z333" i="1"/>
  <c r="AS43" i="1" l="1"/>
  <c r="AS42" i="1"/>
  <c r="AS38" i="1"/>
  <c r="AS32" i="1"/>
  <c r="AS25" i="1"/>
  <c r="AS33" i="1"/>
  <c r="AS326" i="1"/>
  <c r="AS40" i="1"/>
  <c r="AS35" i="1"/>
  <c r="AS21" i="1"/>
  <c r="AS23" i="1"/>
  <c r="AS26" i="1"/>
  <c r="AS310" i="1"/>
  <c r="AS20" i="1"/>
  <c r="AS29" i="1"/>
  <c r="AS31" i="1"/>
  <c r="AS24" i="1"/>
  <c r="AS311" i="1"/>
  <c r="AS28" i="1"/>
  <c r="AS37" i="1"/>
  <c r="AS39" i="1"/>
  <c r="AS19" i="1"/>
  <c r="AS36" i="1"/>
  <c r="AS34" i="1"/>
  <c r="AS41" i="1"/>
  <c r="AS30" i="1"/>
  <c r="AS27" i="1"/>
  <c r="AS44" i="1"/>
  <c r="AS22" i="1"/>
  <c r="AS45" i="1"/>
  <c r="AK127" i="1"/>
  <c r="AM127" i="1" s="1"/>
  <c r="AQ14" i="1"/>
  <c r="AQ9" i="1"/>
  <c r="AQ15" i="1"/>
  <c r="AQ7" i="1"/>
  <c r="AQ8" i="1"/>
  <c r="AQ6" i="1"/>
  <c r="AQ10" i="1"/>
  <c r="AQ4" i="1"/>
  <c r="AS4" i="1" s="1"/>
  <c r="AQ309" i="1"/>
  <c r="AQ312" i="1"/>
  <c r="AQ313" i="1"/>
  <c r="AM5" i="1"/>
  <c r="AQ16" i="1"/>
  <c r="AQ103" i="1"/>
  <c r="AQ108" i="1"/>
  <c r="AQ107" i="1"/>
  <c r="AQ163" i="1"/>
  <c r="AQ133" i="1"/>
  <c r="AQ151" i="1"/>
  <c r="AQ185" i="1"/>
  <c r="AQ135" i="1"/>
  <c r="AQ164" i="1"/>
  <c r="AQ122" i="1"/>
  <c r="AQ181" i="1"/>
  <c r="AM245" i="1"/>
  <c r="AO245" i="1"/>
  <c r="AM252" i="1"/>
  <c r="AO252" i="1"/>
  <c r="AM115" i="1"/>
  <c r="AO115" i="1"/>
  <c r="AM207" i="1"/>
  <c r="AO207" i="1"/>
  <c r="AM61" i="1"/>
  <c r="AO61" i="1"/>
  <c r="AM236" i="1"/>
  <c r="AO236" i="1"/>
  <c r="AQ109" i="1"/>
  <c r="AQ142" i="1"/>
  <c r="AM56" i="1"/>
  <c r="AO56" i="1"/>
  <c r="AM50" i="1"/>
  <c r="AO50" i="1"/>
  <c r="AM169" i="1"/>
  <c r="AM89" i="1"/>
  <c r="AO89" i="1"/>
  <c r="AM266" i="1"/>
  <c r="AO266" i="1"/>
  <c r="AM231" i="1"/>
  <c r="AO231" i="1"/>
  <c r="AM68" i="1"/>
  <c r="AO68" i="1"/>
  <c r="AM281" i="1"/>
  <c r="AO281" i="1"/>
  <c r="AM253" i="1"/>
  <c r="AO253" i="1"/>
  <c r="AM256" i="1"/>
  <c r="AO256" i="1"/>
  <c r="AM210" i="1"/>
  <c r="AO210" i="1"/>
  <c r="AM85" i="1"/>
  <c r="AO85" i="1"/>
  <c r="AM62" i="1"/>
  <c r="AO62" i="1"/>
  <c r="AM275" i="1"/>
  <c r="AO275" i="1"/>
  <c r="AM288" i="1"/>
  <c r="AO288" i="1"/>
  <c r="AM260" i="1"/>
  <c r="AO260" i="1"/>
  <c r="AM176" i="1"/>
  <c r="AO176" i="1"/>
  <c r="AM308" i="1"/>
  <c r="AO308" i="1"/>
  <c r="AQ158" i="1"/>
  <c r="AQ132" i="1"/>
  <c r="AQ166" i="1"/>
  <c r="AQ184" i="1"/>
  <c r="AQ99" i="1"/>
  <c r="AQ139" i="1"/>
  <c r="AQ165" i="1"/>
  <c r="AQ179" i="1"/>
  <c r="AM283" i="1"/>
  <c r="AO283" i="1"/>
  <c r="AM65" i="1"/>
  <c r="AO65" i="1"/>
  <c r="AM229" i="1"/>
  <c r="AO229" i="1"/>
  <c r="AM251" i="1"/>
  <c r="AO251" i="1"/>
  <c r="AM175" i="1"/>
  <c r="AO175" i="1"/>
  <c r="AQ160" i="1"/>
  <c r="AM219" i="1"/>
  <c r="AO219" i="1"/>
  <c r="AM263" i="1"/>
  <c r="AO263" i="1"/>
  <c r="AM287" i="1"/>
  <c r="AO287" i="1"/>
  <c r="AM54" i="1"/>
  <c r="AO54" i="1"/>
  <c r="AM177" i="1"/>
  <c r="AO177" i="1"/>
  <c r="AM255" i="1"/>
  <c r="AO255" i="1"/>
  <c r="AM57" i="1"/>
  <c r="AO57" i="1"/>
  <c r="AM305" i="1"/>
  <c r="AO305" i="1"/>
  <c r="AM277" i="1"/>
  <c r="AO277" i="1"/>
  <c r="AM280" i="1"/>
  <c r="AO280" i="1"/>
  <c r="AM234" i="1"/>
  <c r="AO234" i="1"/>
  <c r="AM189" i="1"/>
  <c r="AO189" i="1"/>
  <c r="AM86" i="1"/>
  <c r="AO86" i="1"/>
  <c r="AM299" i="1"/>
  <c r="AO299" i="1"/>
  <c r="AM211" i="1"/>
  <c r="AO211" i="1"/>
  <c r="AM52" i="1"/>
  <c r="AO52" i="1"/>
  <c r="AM284" i="1"/>
  <c r="AO284" i="1"/>
  <c r="AM146" i="1"/>
  <c r="AO146" i="1"/>
  <c r="AM202" i="1"/>
  <c r="AO202" i="1"/>
  <c r="AQ182" i="1"/>
  <c r="AQ159" i="1"/>
  <c r="AQ141" i="1"/>
  <c r="AQ101" i="1"/>
  <c r="AQ111" i="1"/>
  <c r="AQ123" i="1"/>
  <c r="AQ121" i="1"/>
  <c r="AQ138" i="1"/>
  <c r="AQ124" i="1"/>
  <c r="AM172" i="1"/>
  <c r="AO172" i="1"/>
  <c r="AM239" i="1"/>
  <c r="AO239" i="1"/>
  <c r="AM243" i="1"/>
  <c r="AO243" i="1"/>
  <c r="AM222" i="1"/>
  <c r="AO222" i="1"/>
  <c r="AM64" i="1"/>
  <c r="AO64" i="1"/>
  <c r="AM195" i="1"/>
  <c r="AO195" i="1"/>
  <c r="AM224" i="1"/>
  <c r="AO224" i="1"/>
  <c r="AM257" i="1"/>
  <c r="AO257" i="1"/>
  <c r="AM170" i="1"/>
  <c r="AO170" i="1"/>
  <c r="AM244" i="1"/>
  <c r="AO244" i="1"/>
  <c r="AM149" i="1"/>
  <c r="AO149" i="1"/>
  <c r="AM265" i="1"/>
  <c r="AO265" i="1"/>
  <c r="AM171" i="1"/>
  <c r="AO171" i="1"/>
  <c r="AM267" i="1"/>
  <c r="AO267" i="1"/>
  <c r="AM324" i="1"/>
  <c r="AO324" i="1"/>
  <c r="AO330" i="1" s="1"/>
  <c r="AM78" i="1"/>
  <c r="AO78" i="1"/>
  <c r="AM279" i="1"/>
  <c r="AO279" i="1"/>
  <c r="AM81" i="1"/>
  <c r="AO81" i="1"/>
  <c r="AM301" i="1"/>
  <c r="AO301" i="1"/>
  <c r="AM304" i="1"/>
  <c r="AO304" i="1"/>
  <c r="AM258" i="1"/>
  <c r="AO258" i="1"/>
  <c r="AM225" i="1"/>
  <c r="AO225" i="1"/>
  <c r="AM192" i="1"/>
  <c r="AO192" i="1"/>
  <c r="AM307" i="1"/>
  <c r="AO307" i="1"/>
  <c r="AM76" i="1"/>
  <c r="AO76" i="1"/>
  <c r="AM58" i="1"/>
  <c r="AO58" i="1"/>
  <c r="AM71" i="1"/>
  <c r="AO71" i="1"/>
  <c r="AM226" i="1"/>
  <c r="AO226" i="1"/>
  <c r="AM116" i="1"/>
  <c r="AO116" i="1"/>
  <c r="AQ104" i="1"/>
  <c r="AQ183" i="1"/>
  <c r="AQ157" i="1"/>
  <c r="AQ136" i="1"/>
  <c r="AQ134" i="1"/>
  <c r="AQ100" i="1"/>
  <c r="AQ102" i="1"/>
  <c r="AQ180" i="1"/>
  <c r="AQ156" i="1"/>
  <c r="AM249" i="1"/>
  <c r="AO249" i="1"/>
  <c r="AQ131" i="1"/>
  <c r="AQ162" i="1"/>
  <c r="AM77" i="1"/>
  <c r="AO77" i="1"/>
  <c r="AM241" i="1"/>
  <c r="AO241" i="1"/>
  <c r="AM276" i="1"/>
  <c r="AO276" i="1"/>
  <c r="AM290" i="1"/>
  <c r="AO290" i="1"/>
  <c r="AM268" i="1"/>
  <c r="AO268" i="1"/>
  <c r="AM300" i="1"/>
  <c r="AO300" i="1"/>
  <c r="AM147" i="1"/>
  <c r="AO147" i="1"/>
  <c r="AM69" i="1"/>
  <c r="AO69" i="1"/>
  <c r="AM296" i="1"/>
  <c r="AO296" i="1"/>
  <c r="AM291" i="1"/>
  <c r="AO291" i="1"/>
  <c r="AM173" i="1"/>
  <c r="AO173" i="1"/>
  <c r="AM237" i="1"/>
  <c r="AO237" i="1"/>
  <c r="AM88" i="1"/>
  <c r="AO88" i="1"/>
  <c r="AM125" i="1"/>
  <c r="AO125" i="1"/>
  <c r="AM220" i="1"/>
  <c r="AO220" i="1"/>
  <c r="AM295" i="1"/>
  <c r="AO295" i="1"/>
  <c r="AM230" i="1"/>
  <c r="AO230" i="1"/>
  <c r="AM186" i="1"/>
  <c r="AO186" i="1"/>
  <c r="AM84" i="1"/>
  <c r="AO84" i="1"/>
  <c r="AM48" i="1"/>
  <c r="AO48" i="1"/>
  <c r="AQ323" i="1"/>
  <c r="AM242" i="1"/>
  <c r="AO242" i="1"/>
  <c r="AM198" i="1"/>
  <c r="AO198" i="1"/>
  <c r="AM248" i="1"/>
  <c r="AO248" i="1"/>
  <c r="AM293" i="1"/>
  <c r="AO293" i="1"/>
  <c r="AM74" i="1"/>
  <c r="AO74" i="1"/>
  <c r="AM114" i="1"/>
  <c r="AO114" i="1"/>
  <c r="AM190" i="1"/>
  <c r="AO190" i="1"/>
  <c r="AM66" i="1"/>
  <c r="AO66" i="1"/>
  <c r="AM289" i="1"/>
  <c r="AO289" i="1"/>
  <c r="AM213" i="1"/>
  <c r="AO213" i="1"/>
  <c r="AO92" i="1"/>
  <c r="AM90" i="1"/>
  <c r="AO90" i="1"/>
  <c r="AM55" i="1"/>
  <c r="AO55" i="1"/>
  <c r="AM197" i="1"/>
  <c r="AO197" i="1"/>
  <c r="AM63" i="1"/>
  <c r="AO63" i="1"/>
  <c r="AM187" i="1"/>
  <c r="AO187" i="1"/>
  <c r="AM270" i="1"/>
  <c r="AO270" i="1"/>
  <c r="AM191" i="1"/>
  <c r="AO191" i="1"/>
  <c r="AM204" i="1"/>
  <c r="AO204" i="1"/>
  <c r="AM70" i="1"/>
  <c r="AO70" i="1"/>
  <c r="AM254" i="1"/>
  <c r="AO254" i="1"/>
  <c r="AM83" i="1"/>
  <c r="AO83" i="1"/>
  <c r="AM238" i="1"/>
  <c r="AO238" i="1"/>
  <c r="AM67" i="1"/>
  <c r="AO67" i="1"/>
  <c r="AM303" i="1"/>
  <c r="AO303" i="1"/>
  <c r="AM209" i="1"/>
  <c r="AO209" i="1"/>
  <c r="AM178" i="1"/>
  <c r="AO178" i="1"/>
  <c r="AM174" i="1"/>
  <c r="AO174" i="1"/>
  <c r="AM223" i="1"/>
  <c r="AO223" i="1"/>
  <c r="AM282" i="1"/>
  <c r="AO282" i="1"/>
  <c r="AM261" i="1"/>
  <c r="AO261" i="1"/>
  <c r="AM203" i="1"/>
  <c r="AO203" i="1"/>
  <c r="AM216" i="1"/>
  <c r="AO216" i="1"/>
  <c r="AM82" i="1"/>
  <c r="AO82" i="1"/>
  <c r="AM188" i="1"/>
  <c r="AO188" i="1"/>
  <c r="AM278" i="1"/>
  <c r="AO278" i="1"/>
  <c r="AM148" i="1"/>
  <c r="AO148" i="1"/>
  <c r="AM250" i="1"/>
  <c r="AO250" i="1"/>
  <c r="AQ106" i="1"/>
  <c r="AQ113" i="1"/>
  <c r="AQ110" i="1"/>
  <c r="AQ120" i="1"/>
  <c r="AQ161" i="1"/>
  <c r="AQ112" i="1"/>
  <c r="AQ137" i="1"/>
  <c r="AQ105" i="1"/>
  <c r="AQ130" i="1"/>
  <c r="AM53" i="1"/>
  <c r="AO53" i="1"/>
  <c r="AM217" i="1"/>
  <c r="AO217" i="1"/>
  <c r="AM72" i="1"/>
  <c r="AO72" i="1"/>
  <c r="AM286" i="1"/>
  <c r="AO286" i="1"/>
  <c r="AM264" i="1"/>
  <c r="AO264" i="1"/>
  <c r="AM298" i="1"/>
  <c r="AO298" i="1"/>
  <c r="AQ322" i="1"/>
  <c r="AM269" i="1"/>
  <c r="AO269" i="1"/>
  <c r="AM73" i="1"/>
  <c r="AO73" i="1"/>
  <c r="AM152" i="1"/>
  <c r="AO152" i="1"/>
  <c r="AM80" i="1"/>
  <c r="AO80" i="1"/>
  <c r="AM150" i="1"/>
  <c r="AO150" i="1"/>
  <c r="AM272" i="1"/>
  <c r="AO272" i="1"/>
  <c r="AQ11" i="1"/>
  <c r="AM87" i="1"/>
  <c r="AO87" i="1"/>
  <c r="AM292" i="1"/>
  <c r="AO292" i="1"/>
  <c r="AM246" i="1"/>
  <c r="AO246" i="1"/>
  <c r="AM259" i="1"/>
  <c r="AO259" i="1"/>
  <c r="AM59" i="1"/>
  <c r="AO59" i="1"/>
  <c r="AM214" i="1"/>
  <c r="AO214" i="1"/>
  <c r="AM168" i="1"/>
  <c r="AM194" i="1"/>
  <c r="AO194" i="1"/>
  <c r="AM79" i="1"/>
  <c r="AO79" i="1"/>
  <c r="AM51" i="1"/>
  <c r="AO51" i="1"/>
  <c r="AM221" i="1"/>
  <c r="AO221" i="1"/>
  <c r="AM193" i="1"/>
  <c r="AO193" i="1"/>
  <c r="AM196" i="1"/>
  <c r="AO196" i="1"/>
  <c r="AM235" i="1"/>
  <c r="AO235" i="1"/>
  <c r="AM294" i="1"/>
  <c r="AO294" i="1"/>
  <c r="AM273" i="1"/>
  <c r="AO273" i="1"/>
  <c r="AM215" i="1"/>
  <c r="AO215" i="1"/>
  <c r="AM228" i="1"/>
  <c r="AO228" i="1"/>
  <c r="AM201" i="1"/>
  <c r="AO201" i="1"/>
  <c r="AM200" i="1"/>
  <c r="AO200" i="1"/>
  <c r="AM302" i="1"/>
  <c r="AO302" i="1"/>
  <c r="AM199" i="1"/>
  <c r="AO199" i="1"/>
  <c r="AM262" i="1"/>
  <c r="AO262" i="1"/>
  <c r="AM91" i="1"/>
  <c r="AO91" i="1"/>
  <c r="AM218" i="1"/>
  <c r="AO218" i="1"/>
  <c r="AM297" i="1"/>
  <c r="AO297" i="1"/>
  <c r="AM232" i="1"/>
  <c r="AO232" i="1"/>
  <c r="AQ167" i="1"/>
  <c r="AM49" i="1"/>
  <c r="AO49" i="1"/>
  <c r="AM206" i="1"/>
  <c r="AO206" i="1"/>
  <c r="AM144" i="1"/>
  <c r="AO144" i="1"/>
  <c r="AM75" i="1"/>
  <c r="AO75" i="1"/>
  <c r="AM233" i="1"/>
  <c r="AO233" i="1"/>
  <c r="AM205" i="1"/>
  <c r="AO205" i="1"/>
  <c r="AM208" i="1"/>
  <c r="AO208" i="1"/>
  <c r="AM271" i="1"/>
  <c r="AO271" i="1"/>
  <c r="AM306" i="1"/>
  <c r="AO306" i="1"/>
  <c r="AM285" i="1"/>
  <c r="AO285" i="1"/>
  <c r="AM227" i="1"/>
  <c r="AO227" i="1"/>
  <c r="AM240" i="1"/>
  <c r="AO240" i="1"/>
  <c r="AM60" i="1"/>
  <c r="AO60" i="1"/>
  <c r="AM212" i="1"/>
  <c r="AO212" i="1"/>
  <c r="AM145" i="1"/>
  <c r="AO145" i="1"/>
  <c r="AM247" i="1"/>
  <c r="AO247" i="1"/>
  <c r="AM274" i="1"/>
  <c r="AO274" i="1"/>
  <c r="AM126" i="1"/>
  <c r="AO126" i="1"/>
  <c r="AM140" i="1"/>
  <c r="AM143" i="1"/>
  <c r="AK96" i="1"/>
  <c r="AK318" i="1"/>
  <c r="AM318" i="1" s="1"/>
  <c r="AK117" i="1"/>
  <c r="AG333" i="1"/>
  <c r="AI333" i="1"/>
  <c r="AK153" i="1"/>
  <c r="AM153" i="1" s="1"/>
  <c r="AO96" i="1" l="1"/>
  <c r="AS120" i="1"/>
  <c r="AS141" i="1"/>
  <c r="AS135" i="1"/>
  <c r="AS10" i="1"/>
  <c r="AS166" i="1"/>
  <c r="AS161" i="1"/>
  <c r="AS323" i="1"/>
  <c r="AS100" i="1"/>
  <c r="AS124" i="1"/>
  <c r="AS182" i="1"/>
  <c r="AS132" i="1"/>
  <c r="AS151" i="1"/>
  <c r="AS313" i="1"/>
  <c r="AS8" i="1"/>
  <c r="AS7" i="1"/>
  <c r="AS137" i="1"/>
  <c r="AS109" i="1"/>
  <c r="AS16" i="1"/>
  <c r="AS112" i="1"/>
  <c r="AS160" i="1"/>
  <c r="AS185" i="1"/>
  <c r="AS6" i="1"/>
  <c r="AS162" i="1"/>
  <c r="AS134" i="1"/>
  <c r="AS138" i="1"/>
  <c r="AS158" i="1"/>
  <c r="AS133" i="1"/>
  <c r="AS312" i="1"/>
  <c r="AS15" i="1"/>
  <c r="AS184" i="1"/>
  <c r="AS322" i="1"/>
  <c r="AS102" i="1"/>
  <c r="AS159" i="1"/>
  <c r="AS11" i="1"/>
  <c r="AS110" i="1"/>
  <c r="AS131" i="1"/>
  <c r="AS136" i="1"/>
  <c r="AS121" i="1"/>
  <c r="AS179" i="1"/>
  <c r="AS163" i="1"/>
  <c r="AS309" i="1"/>
  <c r="AS180" i="1"/>
  <c r="AS105" i="1"/>
  <c r="AS113" i="1"/>
  <c r="AS157" i="1"/>
  <c r="AS123" i="1"/>
  <c r="AS165" i="1"/>
  <c r="AS181" i="1"/>
  <c r="AS107" i="1"/>
  <c r="AS9" i="1"/>
  <c r="AS167" i="1"/>
  <c r="AS130" i="1"/>
  <c r="AS106" i="1"/>
  <c r="AS183" i="1"/>
  <c r="AS111" i="1"/>
  <c r="AS139" i="1"/>
  <c r="AS122" i="1"/>
  <c r="AS108" i="1"/>
  <c r="AS14" i="1"/>
  <c r="AS156" i="1"/>
  <c r="AS104" i="1"/>
  <c r="AS101" i="1"/>
  <c r="AS99" i="1"/>
  <c r="AS142" i="1"/>
  <c r="AS164" i="1"/>
  <c r="AS103" i="1"/>
  <c r="AO117" i="1"/>
  <c r="AO318" i="1"/>
  <c r="AQ126" i="1"/>
  <c r="AQ5" i="1"/>
  <c r="AQ143" i="1"/>
  <c r="AM117" i="1"/>
  <c r="AQ140" i="1"/>
  <c r="AQ125" i="1"/>
  <c r="AO127" i="1"/>
  <c r="AQ146" i="1"/>
  <c r="AQ189" i="1"/>
  <c r="AQ255" i="1"/>
  <c r="AQ48" i="1"/>
  <c r="AQ265" i="1"/>
  <c r="AM96" i="1"/>
  <c r="AQ296" i="1"/>
  <c r="AQ276" i="1"/>
  <c r="AQ299" i="1"/>
  <c r="AQ305" i="1"/>
  <c r="AQ263" i="1"/>
  <c r="AQ234" i="1"/>
  <c r="AQ306" i="1"/>
  <c r="AQ250" i="1"/>
  <c r="AQ268" i="1"/>
  <c r="AQ271" i="1"/>
  <c r="AQ206" i="1"/>
  <c r="AQ272" i="1"/>
  <c r="AQ148" i="1"/>
  <c r="AQ261" i="1"/>
  <c r="AQ303" i="1"/>
  <c r="AQ237" i="1"/>
  <c r="AQ284" i="1"/>
  <c r="AQ177" i="1"/>
  <c r="AQ144" i="1"/>
  <c r="AQ230" i="1"/>
  <c r="AQ240" i="1"/>
  <c r="AQ205" i="1"/>
  <c r="AQ80" i="1"/>
  <c r="AQ188" i="1"/>
  <c r="AQ267" i="1"/>
  <c r="AQ69" i="1"/>
  <c r="AQ241" i="1"/>
  <c r="AQ274" i="1"/>
  <c r="AQ227" i="1"/>
  <c r="AQ233" i="1"/>
  <c r="AQ152" i="1"/>
  <c r="AQ82" i="1"/>
  <c r="AQ174" i="1"/>
  <c r="AQ84" i="1"/>
  <c r="AO153" i="1"/>
  <c r="AQ300" i="1"/>
  <c r="AQ203" i="1"/>
  <c r="AQ145" i="1"/>
  <c r="AQ269" i="1"/>
  <c r="AQ209" i="1"/>
  <c r="AQ173" i="1"/>
  <c r="AQ249" i="1"/>
  <c r="AQ212" i="1"/>
  <c r="AQ194" i="1"/>
  <c r="AQ187" i="1"/>
  <c r="AQ293" i="1"/>
  <c r="AQ301" i="1"/>
  <c r="AQ257" i="1"/>
  <c r="AQ283" i="1"/>
  <c r="AQ210" i="1"/>
  <c r="AQ266" i="1"/>
  <c r="AQ285" i="1"/>
  <c r="AQ73" i="1"/>
  <c r="AQ216" i="1"/>
  <c r="AQ178" i="1"/>
  <c r="AQ186" i="1"/>
  <c r="AQ88" i="1"/>
  <c r="AQ147" i="1"/>
  <c r="AQ77" i="1"/>
  <c r="AQ171" i="1"/>
  <c r="AQ202" i="1"/>
  <c r="AQ86" i="1"/>
  <c r="AQ57" i="1"/>
  <c r="AQ219" i="1"/>
  <c r="AQ235" i="1"/>
  <c r="AQ83" i="1"/>
  <c r="AQ213" i="1"/>
  <c r="AQ76" i="1"/>
  <c r="AQ239" i="1"/>
  <c r="AQ176" i="1"/>
  <c r="AQ236" i="1"/>
  <c r="AQ247" i="1"/>
  <c r="AQ75" i="1"/>
  <c r="AQ218" i="1"/>
  <c r="AQ201" i="1"/>
  <c r="AQ196" i="1"/>
  <c r="AQ168" i="1"/>
  <c r="AQ87" i="1"/>
  <c r="AQ217" i="1"/>
  <c r="AQ254" i="1"/>
  <c r="AQ63" i="1"/>
  <c r="AQ289" i="1"/>
  <c r="AQ248" i="1"/>
  <c r="AQ307" i="1"/>
  <c r="AQ81" i="1"/>
  <c r="AQ224" i="1"/>
  <c r="AQ172" i="1"/>
  <c r="AQ260" i="1"/>
  <c r="AQ256" i="1"/>
  <c r="AQ89" i="1"/>
  <c r="AQ61" i="1"/>
  <c r="AQ72" i="1"/>
  <c r="AQ91" i="1"/>
  <c r="AQ228" i="1"/>
  <c r="AQ193" i="1"/>
  <c r="AQ214" i="1"/>
  <c r="AQ53" i="1"/>
  <c r="AQ70" i="1"/>
  <c r="AQ197" i="1"/>
  <c r="AQ66" i="1"/>
  <c r="AQ198" i="1"/>
  <c r="AQ116" i="1"/>
  <c r="AQ192" i="1"/>
  <c r="AQ279" i="1"/>
  <c r="AQ195" i="1"/>
  <c r="AQ175" i="1"/>
  <c r="AQ288" i="1"/>
  <c r="AQ253" i="1"/>
  <c r="AQ169" i="1"/>
  <c r="AQ207" i="1"/>
  <c r="AQ292" i="1"/>
  <c r="AQ262" i="1"/>
  <c r="AQ215" i="1"/>
  <c r="AQ221" i="1"/>
  <c r="AQ59" i="1"/>
  <c r="AQ298" i="1"/>
  <c r="AQ204" i="1"/>
  <c r="AQ55" i="1"/>
  <c r="AQ190" i="1"/>
  <c r="AQ242" i="1"/>
  <c r="AQ295" i="1"/>
  <c r="AQ226" i="1"/>
  <c r="AQ225" i="1"/>
  <c r="AQ78" i="1"/>
  <c r="AQ149" i="1"/>
  <c r="AQ64" i="1"/>
  <c r="AQ251" i="1"/>
  <c r="AQ275" i="1"/>
  <c r="AQ281" i="1"/>
  <c r="AQ50" i="1"/>
  <c r="AQ115" i="1"/>
  <c r="AQ49" i="1"/>
  <c r="AQ150" i="1"/>
  <c r="AQ278" i="1"/>
  <c r="AQ282" i="1"/>
  <c r="AQ67" i="1"/>
  <c r="AQ291" i="1"/>
  <c r="AQ290" i="1"/>
  <c r="AQ52" i="1"/>
  <c r="AQ280" i="1"/>
  <c r="AQ54" i="1"/>
  <c r="AQ297" i="1"/>
  <c r="AQ208" i="1"/>
  <c r="AQ199" i="1"/>
  <c r="AQ273" i="1"/>
  <c r="AQ51" i="1"/>
  <c r="AQ259" i="1"/>
  <c r="AQ264" i="1"/>
  <c r="AQ191" i="1"/>
  <c r="AQ90" i="1"/>
  <c r="AQ114" i="1"/>
  <c r="AQ220" i="1"/>
  <c r="AQ71" i="1"/>
  <c r="AQ258" i="1"/>
  <c r="AQ244" i="1"/>
  <c r="AQ222" i="1"/>
  <c r="AQ229" i="1"/>
  <c r="AQ62" i="1"/>
  <c r="AQ68" i="1"/>
  <c r="AQ56" i="1"/>
  <c r="AQ252" i="1"/>
  <c r="AQ60" i="1"/>
  <c r="AQ223" i="1"/>
  <c r="AQ324" i="1"/>
  <c r="AQ330" i="1" s="1"/>
  <c r="AQ211" i="1"/>
  <c r="AQ277" i="1"/>
  <c r="AQ287" i="1"/>
  <c r="AQ200" i="1"/>
  <c r="AQ232" i="1"/>
  <c r="AQ302" i="1"/>
  <c r="AQ294" i="1"/>
  <c r="AQ79" i="1"/>
  <c r="AQ246" i="1"/>
  <c r="AQ286" i="1"/>
  <c r="AQ238" i="1"/>
  <c r="AQ270" i="1"/>
  <c r="AQ92" i="1"/>
  <c r="AQ74" i="1"/>
  <c r="AQ58" i="1"/>
  <c r="AQ304" i="1"/>
  <c r="AQ170" i="1"/>
  <c r="AQ243" i="1"/>
  <c r="AQ65" i="1"/>
  <c r="AQ308" i="1"/>
  <c r="AQ85" i="1"/>
  <c r="AQ231" i="1"/>
  <c r="AQ245" i="1"/>
  <c r="AK333" i="1"/>
  <c r="AQ96" i="1" l="1"/>
  <c r="AS96" i="1" s="1"/>
  <c r="AS65" i="1"/>
  <c r="AS208" i="1"/>
  <c r="AS193" i="1"/>
  <c r="AS152" i="1"/>
  <c r="AS140" i="1"/>
  <c r="AS90" i="1"/>
  <c r="AS228" i="1"/>
  <c r="AS216" i="1"/>
  <c r="AS261" i="1"/>
  <c r="AS234" i="1"/>
  <c r="AS48" i="1"/>
  <c r="AS114" i="1"/>
  <c r="AS217" i="1"/>
  <c r="AS306" i="1"/>
  <c r="AS126" i="1"/>
  <c r="AS62" i="1"/>
  <c r="AS207" i="1"/>
  <c r="AS87" i="1"/>
  <c r="AS176" i="1"/>
  <c r="AS170" i="1"/>
  <c r="AS54" i="1"/>
  <c r="AS150" i="1"/>
  <c r="AS204" i="1"/>
  <c r="AS169" i="1"/>
  <c r="AS198" i="1"/>
  <c r="AS91" i="1"/>
  <c r="AS81" i="1"/>
  <c r="AS168" i="1"/>
  <c r="AS239" i="1"/>
  <c r="AS202" i="1"/>
  <c r="AS73" i="1"/>
  <c r="AS187" i="1"/>
  <c r="AS203" i="1"/>
  <c r="AS227" i="1"/>
  <c r="AS240" i="1"/>
  <c r="AS148" i="1"/>
  <c r="AS263" i="1"/>
  <c r="AS255" i="1"/>
  <c r="AS143" i="1"/>
  <c r="AS287" i="1"/>
  <c r="AS292" i="1"/>
  <c r="AS178" i="1"/>
  <c r="AS243" i="1"/>
  <c r="AS55" i="1"/>
  <c r="AS145" i="1"/>
  <c r="AS229" i="1"/>
  <c r="AS149" i="1"/>
  <c r="AS304" i="1"/>
  <c r="AS79" i="1"/>
  <c r="AS324" i="1"/>
  <c r="AS222" i="1"/>
  <c r="AS264" i="1"/>
  <c r="AS280" i="1"/>
  <c r="AS49" i="1"/>
  <c r="AS78" i="1"/>
  <c r="AS298" i="1"/>
  <c r="AS253" i="1"/>
  <c r="AS66" i="1"/>
  <c r="AS72" i="1"/>
  <c r="AS307" i="1"/>
  <c r="AS196" i="1"/>
  <c r="AS76" i="1"/>
  <c r="AS171" i="1"/>
  <c r="AS285" i="1"/>
  <c r="AS194" i="1"/>
  <c r="AS300" i="1"/>
  <c r="AS274" i="1"/>
  <c r="AS230" i="1"/>
  <c r="AS272" i="1"/>
  <c r="AS305" i="1"/>
  <c r="AS189" i="1"/>
  <c r="AS251" i="1"/>
  <c r="AS57" i="1"/>
  <c r="AS303" i="1"/>
  <c r="AS64" i="1"/>
  <c r="AS205" i="1"/>
  <c r="AS223" i="1"/>
  <c r="AS115" i="1"/>
  <c r="AS288" i="1"/>
  <c r="AS248" i="1"/>
  <c r="AS201" i="1"/>
  <c r="AS213" i="1"/>
  <c r="AS77" i="1"/>
  <c r="AS266" i="1"/>
  <c r="AS212" i="1"/>
  <c r="AS241" i="1"/>
  <c r="AS144" i="1"/>
  <c r="AS206" i="1"/>
  <c r="AS299" i="1"/>
  <c r="AS146" i="1"/>
  <c r="AS238" i="1"/>
  <c r="AS282" i="1"/>
  <c r="AS172" i="1"/>
  <c r="AS269" i="1"/>
  <c r="AS278" i="1"/>
  <c r="AS233" i="1"/>
  <c r="AS246" i="1"/>
  <c r="AS245" i="1"/>
  <c r="AS244" i="1"/>
  <c r="AS225" i="1"/>
  <c r="AS302" i="1"/>
  <c r="AS290" i="1"/>
  <c r="AS221" i="1"/>
  <c r="AS70" i="1"/>
  <c r="AS289" i="1"/>
  <c r="AS218" i="1"/>
  <c r="AS83" i="1"/>
  <c r="AS147" i="1"/>
  <c r="AS210" i="1"/>
  <c r="AS249" i="1"/>
  <c r="AS84" i="1"/>
  <c r="AS69" i="1"/>
  <c r="AS177" i="1"/>
  <c r="AS271" i="1"/>
  <c r="AS276" i="1"/>
  <c r="AS190" i="1"/>
  <c r="AS236" i="1"/>
  <c r="AS80" i="1"/>
  <c r="AS277" i="1"/>
  <c r="AS116" i="1"/>
  <c r="AS293" i="1"/>
  <c r="AS211" i="1"/>
  <c r="AS294" i="1"/>
  <c r="AS52" i="1"/>
  <c r="AS197" i="1"/>
  <c r="AS231" i="1"/>
  <c r="AS60" i="1"/>
  <c r="AS51" i="1"/>
  <c r="AS226" i="1"/>
  <c r="AS175" i="1"/>
  <c r="AS85" i="1"/>
  <c r="AS232" i="1"/>
  <c r="AS71" i="1"/>
  <c r="AS273" i="1"/>
  <c r="AS291" i="1"/>
  <c r="AS281" i="1"/>
  <c r="AS295" i="1"/>
  <c r="AS215" i="1"/>
  <c r="AS195" i="1"/>
  <c r="AS53" i="1"/>
  <c r="AS256" i="1"/>
  <c r="AS63" i="1"/>
  <c r="AS75" i="1"/>
  <c r="AS235" i="1"/>
  <c r="AS88" i="1"/>
  <c r="AS283" i="1"/>
  <c r="AS173" i="1"/>
  <c r="AS174" i="1"/>
  <c r="AS267" i="1"/>
  <c r="AS284" i="1"/>
  <c r="AS268" i="1"/>
  <c r="AS296" i="1"/>
  <c r="AS5" i="1"/>
  <c r="AS68" i="1"/>
  <c r="AS192" i="1"/>
  <c r="AS301" i="1"/>
  <c r="AS265" i="1"/>
  <c r="AS286" i="1"/>
  <c r="AS297" i="1"/>
  <c r="AS224" i="1"/>
  <c r="AS86" i="1"/>
  <c r="AS191" i="1"/>
  <c r="AS58" i="1"/>
  <c r="AS259" i="1"/>
  <c r="AS59" i="1"/>
  <c r="AS61" i="1"/>
  <c r="AS74" i="1"/>
  <c r="AS258" i="1"/>
  <c r="AS50" i="1"/>
  <c r="AS89" i="1"/>
  <c r="AS92" i="1"/>
  <c r="AS252" i="1"/>
  <c r="AS308" i="1"/>
  <c r="AS270" i="1"/>
  <c r="AS200" i="1"/>
  <c r="AS56" i="1"/>
  <c r="AS220" i="1"/>
  <c r="AS199" i="1"/>
  <c r="AS67" i="1"/>
  <c r="AS275" i="1"/>
  <c r="AS242" i="1"/>
  <c r="AS262" i="1"/>
  <c r="AS279" i="1"/>
  <c r="AS214" i="1"/>
  <c r="AS260" i="1"/>
  <c r="AS254" i="1"/>
  <c r="AS247" i="1"/>
  <c r="AS219" i="1"/>
  <c r="AS186" i="1"/>
  <c r="AS257" i="1"/>
  <c r="AS209" i="1"/>
  <c r="AS82" i="1"/>
  <c r="AS188" i="1"/>
  <c r="AS237" i="1"/>
  <c r="AS250" i="1"/>
  <c r="AS125" i="1"/>
  <c r="AO333" i="1"/>
  <c r="AQ117" i="1"/>
  <c r="AQ127" i="1"/>
  <c r="AM333" i="1"/>
  <c r="AQ153" i="1"/>
  <c r="AQ318" i="1"/>
  <c r="AS318" i="1" s="1"/>
  <c r="AS330" i="1" l="1"/>
  <c r="AQ333" i="1"/>
  <c r="AS127" i="1"/>
  <c r="AS117" i="1"/>
  <c r="AS153" i="1"/>
  <c r="AS333" i="1" l="1"/>
  <c r="AR3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Luke Wilson</author>
  </authors>
  <commentList>
    <comment ref="AI309" authorId="0" shapeId="0" xr:uid="{1DA0BAF0-2739-416E-9C98-FBA6AAED7129}">
      <text>
        <r>
          <rPr>
            <b/>
            <sz val="9"/>
            <color indexed="81"/>
            <rFont val="Tahoma"/>
            <family val="2"/>
          </rPr>
          <t>Luke Wilson:</t>
        </r>
        <r>
          <rPr>
            <sz val="9"/>
            <color indexed="81"/>
            <rFont val="Tahoma"/>
            <family val="2"/>
          </rPr>
          <t xml:space="preserve">
Half year deprec in 2021 per inquiry with KJF</t>
        </r>
      </text>
    </comment>
    <comment ref="AI310" authorId="0" shapeId="0" xr:uid="{D1F4DC22-C66B-430F-9C0C-EE66844F5FB1}">
      <text>
        <r>
          <rPr>
            <b/>
            <sz val="9"/>
            <color indexed="81"/>
            <rFont val="Tahoma"/>
            <family val="2"/>
          </rPr>
          <t>Luke Wilson:</t>
        </r>
        <r>
          <rPr>
            <sz val="9"/>
            <color indexed="81"/>
            <rFont val="Tahoma"/>
            <family val="2"/>
          </rPr>
          <t xml:space="preserve">
Begin deprec in 2022</t>
        </r>
      </text>
    </comment>
    <comment ref="AI311" authorId="0" shapeId="0" xr:uid="{3A003A74-7961-4A6E-816A-9BB86FFE9AB8}">
      <text>
        <r>
          <rPr>
            <b/>
            <sz val="9"/>
            <color indexed="81"/>
            <rFont val="Tahoma"/>
            <family val="2"/>
          </rPr>
          <t>Luke Wilson:</t>
        </r>
        <r>
          <rPr>
            <sz val="9"/>
            <color indexed="81"/>
            <rFont val="Tahoma"/>
            <family val="2"/>
          </rPr>
          <t xml:space="preserve">
Begin Deprec in 2022</t>
        </r>
      </text>
    </comment>
    <comment ref="P313" authorId="0" shapeId="0" xr:uid="{2737CA9C-68AD-4A68-828D-BDEAFF9F219A}">
      <text>
        <r>
          <rPr>
            <b/>
            <sz val="9"/>
            <color indexed="81"/>
            <rFont val="Tahoma"/>
            <family val="2"/>
          </rPr>
          <t>Luke Wilson:</t>
        </r>
        <r>
          <rPr>
            <sz val="9"/>
            <color indexed="81"/>
            <rFont val="Tahoma"/>
            <family val="2"/>
          </rPr>
          <t xml:space="preserve">
1500 is from the addition that wasn’t an adjustment.
Remaining 1,256.61 is from the adjustment below
</t>
        </r>
      </text>
    </comment>
  </commentList>
</comments>
</file>

<file path=xl/sharedStrings.xml><?xml version="1.0" encoding="utf-8"?>
<sst xmlns="http://schemas.openxmlformats.org/spreadsheetml/2006/main" count="679" uniqueCount="523">
  <si>
    <t>DISTRIBUTION RESERVOIRS AND STANDPIPES (330)</t>
  </si>
  <si>
    <t>1                                            Additions</t>
  </si>
  <si>
    <t>6/30/1972 SL /N/A</t>
  </si>
  <si>
    <t>2                                            Additions</t>
  </si>
  <si>
    <t>6/30/1975 SL /N/A</t>
  </si>
  <si>
    <t>3                                            Additions</t>
  </si>
  <si>
    <t>6/30/1984 SL /N/A</t>
  </si>
  <si>
    <t>4                                            Tank - Bullitt Co</t>
  </si>
  <si>
    <t>11/20/1998 SL /N/A</t>
  </si>
  <si>
    <t>5                                            Electric Service</t>
  </si>
  <si>
    <t>8/18/1999 SL /N/A</t>
  </si>
  <si>
    <t>6                                            Tank - Murrays</t>
  </si>
  <si>
    <t>12/21/1999 SL /N/A</t>
  </si>
  <si>
    <t>7                                            Water Tank &amp; Tr</t>
  </si>
  <si>
    <t>4/22/1993 SL /N/A</t>
  </si>
  <si>
    <t xml:space="preserve">HYDRANTS (335)    </t>
  </si>
  <si>
    <t>Hydrants</t>
  </si>
  <si>
    <t>6/30/1990 SL /N/A</t>
  </si>
  <si>
    <t>1/27/2020 SL /N/A</t>
  </si>
  <si>
    <t>Subtotal: HYDRANTS (335)</t>
  </si>
  <si>
    <t>LAND &amp; LAND RIGHTS (303)</t>
  </si>
  <si>
    <t>Land</t>
  </si>
  <si>
    <t>6/30/1971 No Calc /N/A</t>
  </si>
  <si>
    <t>Land Additions</t>
  </si>
  <si>
    <t>6/30/1974 No Calc /N/A</t>
  </si>
  <si>
    <t>6/30/1975 No Calc /N/A</t>
  </si>
  <si>
    <t>6/30/1984 No Calc /N/A</t>
  </si>
  <si>
    <t>6/30/1989 No Calc /N/A</t>
  </si>
  <si>
    <t>Lutheran Churc</t>
  </si>
  <si>
    <t>6/30/1990 No Calc /N/A</t>
  </si>
  <si>
    <t>Ben Irvin Pump</t>
  </si>
  <si>
    <t>6/30/1991 No Calc /N/A</t>
  </si>
  <si>
    <t>Easement - Davi</t>
  </si>
  <si>
    <t>5/1/1992 No Calc /N/A</t>
  </si>
  <si>
    <t>31E Land Additi</t>
  </si>
  <si>
    <t>9/16/1993 No Calc /N/A</t>
  </si>
  <si>
    <t>Plats &amp; Easeme</t>
  </si>
  <si>
    <t>12/17/1993 No Calc /N/A</t>
  </si>
  <si>
    <t>12/20/1993 No Calc /N/A</t>
  </si>
  <si>
    <t>12/29/1993 No Calc /N/A</t>
  </si>
  <si>
    <t>Recording of Pla</t>
  </si>
  <si>
    <t>5/23/1994 No Calc /N/A</t>
  </si>
  <si>
    <t>10/16/1996 No Calc /N/A</t>
  </si>
  <si>
    <t>Survey, Plat, Le</t>
  </si>
  <si>
    <t>10/17/1996 No Calc /N/A</t>
  </si>
  <si>
    <t>10/18/1996 No Calc /N/A</t>
  </si>
  <si>
    <t>Bullitt Co Tank</t>
  </si>
  <si>
    <t>7/15/1998 No Calc /N/A</t>
  </si>
  <si>
    <t>Easements</t>
  </si>
  <si>
    <t>11/20/1998 No Calc /N/A</t>
  </si>
  <si>
    <t>Recording Plats</t>
  </si>
  <si>
    <t>5/5/1999 No Calc /N/A</t>
  </si>
  <si>
    <t>8/20/1999 No Calc /N/A</t>
  </si>
  <si>
    <t>9/8/1999 No Calc /N/A</t>
  </si>
  <si>
    <t>11/19/1999 No Calc /N/A</t>
  </si>
  <si>
    <t>Plats</t>
  </si>
  <si>
    <t>1/27/2000 No Calc /N/A</t>
  </si>
  <si>
    <t>6/30/2000 No Calc /N/A</t>
  </si>
  <si>
    <t>Taylorsville Land</t>
  </si>
  <si>
    <t>7/16/2002 No Calc /N/A</t>
  </si>
  <si>
    <t>Weller Loop Tan</t>
  </si>
  <si>
    <t>3/6/2009 No Calc /N/A</t>
  </si>
  <si>
    <t>Subtotal: LAND &amp; LAND RIGHTS (303)</t>
  </si>
  <si>
    <t>METERS &amp; METER INSTALLATION (334)</t>
  </si>
  <si>
    <t>Meter Installatio</t>
  </si>
  <si>
    <t>12/31/1992 SL /N/A</t>
  </si>
  <si>
    <t>Meters (96)</t>
  </si>
  <si>
    <t>12/31/1994 SL /N/A</t>
  </si>
  <si>
    <t>Meters (111)</t>
  </si>
  <si>
    <t>12/31/1995 SL /N/A</t>
  </si>
  <si>
    <t>Meters (121)</t>
  </si>
  <si>
    <t>12/31/1996 SL /N/A</t>
  </si>
  <si>
    <t>Meters (127)</t>
  </si>
  <si>
    <t>12/31/1997 SL /N/A</t>
  </si>
  <si>
    <t>Installations</t>
  </si>
  <si>
    <t>Meters (307)</t>
  </si>
  <si>
    <t>12/31/1998 SL /N/A</t>
  </si>
  <si>
    <t>New 2" Meter (1</t>
  </si>
  <si>
    <t>12/31/2006 SL /N/A</t>
  </si>
  <si>
    <t>Meters (158)</t>
  </si>
  <si>
    <t>12/31/1999 SL /N/A</t>
  </si>
  <si>
    <t>Meters (148)</t>
  </si>
  <si>
    <t>12/31/2000 SL /N/A</t>
  </si>
  <si>
    <t>Meters (151)</t>
  </si>
  <si>
    <t>12/31/2001 SL /N/A</t>
  </si>
  <si>
    <t>Meters (138)</t>
  </si>
  <si>
    <t>12/31/2002 SL /N/A</t>
  </si>
  <si>
    <t>1" Meters (48)</t>
  </si>
  <si>
    <t>12/31/2003 SL /N/A</t>
  </si>
  <si>
    <t>1 1/2" Meters (5</t>
  </si>
  <si>
    <t>2" Meters (3)</t>
  </si>
  <si>
    <t>Meters (126)</t>
  </si>
  <si>
    <t>New Meters (13</t>
  </si>
  <si>
    <t>12/31/2004 SL /N/A</t>
  </si>
  <si>
    <t>Meters Changed</t>
  </si>
  <si>
    <t>New Meters (17</t>
  </si>
  <si>
    <t>12/31/2005 SL /N/A</t>
  </si>
  <si>
    <t>New Meters (78</t>
  </si>
  <si>
    <t>New 1" Meters (</t>
  </si>
  <si>
    <t>New Meters (10</t>
  </si>
  <si>
    <t>12/31/2007 SL /N/A</t>
  </si>
  <si>
    <t>Change-Out Me</t>
  </si>
  <si>
    <t>Installation New</t>
  </si>
  <si>
    <t>12/31/2008 SL /N/A</t>
  </si>
  <si>
    <t>New Meters Inst</t>
  </si>
  <si>
    <t>2010 Meter Inst</t>
  </si>
  <si>
    <t>6/30/2010 SL /N/A</t>
  </si>
  <si>
    <t>6/30/2011 SL /N/A</t>
  </si>
  <si>
    <t>6/30/2012 SL /N/A</t>
  </si>
  <si>
    <t>6/30/2013 SL /N/A</t>
  </si>
  <si>
    <t>2013 Meters</t>
  </si>
  <si>
    <t>2013 Meter Inst</t>
  </si>
  <si>
    <t>2014 Meters</t>
  </si>
  <si>
    <t>8/5/2014 SL /N/A</t>
  </si>
  <si>
    <t>6/30/2014 SL /N/A</t>
  </si>
  <si>
    <t>2015 Meters</t>
  </si>
  <si>
    <t>6/30/2015 SL /N/A</t>
  </si>
  <si>
    <t>2016 Meters</t>
  </si>
  <si>
    <t>12/31/2016 SL /N/A</t>
  </si>
  <si>
    <t>2017 Meters</t>
  </si>
  <si>
    <t>11/28/2017 SL /N/A</t>
  </si>
  <si>
    <t>2018 Meters</t>
  </si>
  <si>
    <t>12/1/2018 SL /N/A</t>
  </si>
  <si>
    <t>2019 Meters</t>
  </si>
  <si>
    <t>12/1/2019 SL /N/A</t>
  </si>
  <si>
    <t>2020 Meters</t>
  </si>
  <si>
    <t>6/30/2020 SL /N/A</t>
  </si>
  <si>
    <t>Subtotal: METERS &amp; METER INSTALLATION (334)</t>
  </si>
  <si>
    <t>OFFICE FURNITURE &amp; EQUIP. (340)</t>
  </si>
  <si>
    <t>Pre 1975 Fully D</t>
  </si>
  <si>
    <t>6/30/1974 SL /N/A</t>
  </si>
  <si>
    <t>Additions</t>
  </si>
  <si>
    <t>6/30/1982 SL /N/A</t>
  </si>
  <si>
    <t>3/30/1983 SL /N/A</t>
  </si>
  <si>
    <t>6/30/1985 SL /N/A</t>
  </si>
  <si>
    <t>6/30/1986 SL /N/A</t>
  </si>
  <si>
    <t>Computer Equip</t>
  </si>
  <si>
    <t>2/26/1988 SL /N/A</t>
  </si>
  <si>
    <t>Alarm System</t>
  </si>
  <si>
    <t>3/17/1902 SL /N/A</t>
  </si>
  <si>
    <t>Vacuum Cleane</t>
  </si>
  <si>
    <t>11/30/1988 SL /N/A</t>
  </si>
  <si>
    <t>Chair &amp; Vinyl Ru</t>
  </si>
  <si>
    <t>7/30/1993 SL /N/A</t>
  </si>
  <si>
    <t>Chairs &amp; Table</t>
  </si>
  <si>
    <t>5/19/1993 SL /N/A</t>
  </si>
  <si>
    <t>Air Conditioning</t>
  </si>
  <si>
    <t>9/19/1994 SL /N/A</t>
  </si>
  <si>
    <t>Computer Desk</t>
  </si>
  <si>
    <t>10/29/1999 SL /N/A</t>
  </si>
  <si>
    <t>Fireproof Safe</t>
  </si>
  <si>
    <t>1/30/2004 SL /N/A</t>
  </si>
  <si>
    <t>Fax Machine</t>
  </si>
  <si>
    <t>Computers</t>
  </si>
  <si>
    <t>1/1/2019 SL /N/A</t>
  </si>
  <si>
    <t>Printer</t>
  </si>
  <si>
    <t>11/5/2020 SL /N/A</t>
  </si>
  <si>
    <t>Subtotal: OFFICE FURNITURE &amp; EQUIP. (340)</t>
  </si>
  <si>
    <t>OTHER PLANT &amp; MISC. EQUIPMENT (339)</t>
  </si>
  <si>
    <t>Pre 1987 Fully D</t>
  </si>
  <si>
    <t>Pre 1985 Fully D</t>
  </si>
  <si>
    <t>6/29/1989 SL /N/A</t>
  </si>
  <si>
    <t>Radio &amp; Outside</t>
  </si>
  <si>
    <t>1/31/1996 SL /N/A</t>
  </si>
  <si>
    <t>Maxtrac 300</t>
  </si>
  <si>
    <t>2/29/1996 SL /N/A</t>
  </si>
  <si>
    <t>Subtotal: OTHER PLANT &amp; MISC. EQUIPMENT (339)</t>
  </si>
  <si>
    <t>STRUCTURES &amp; IMPROVEMENTS (304)</t>
  </si>
  <si>
    <t>99                                          Office, Garage &amp;      6/30/1984 SL /N/A</t>
  </si>
  <si>
    <t>100                                       Office Door              6/30/1985 SL /N/A</t>
  </si>
  <si>
    <t>101                                       Garage Improve</t>
  </si>
  <si>
    <t>4/19/1988 SL /N/A</t>
  </si>
  <si>
    <t>102                                       Ben Irvin Pump</t>
  </si>
  <si>
    <t>103                                       Roof - Office Sh</t>
  </si>
  <si>
    <t>3/25/1992 SL /N/A</t>
  </si>
  <si>
    <t>104                                       Roofing Paint O</t>
  </si>
  <si>
    <t>4/13/1992 SL /N/A</t>
  </si>
  <si>
    <t>105                                       Drive In Window</t>
  </si>
  <si>
    <t>5/10/1993 SL /N/A</t>
  </si>
  <si>
    <t>106                                       Carpeting</t>
  </si>
  <si>
    <t>5/17/1993 SL /N/A</t>
  </si>
  <si>
    <t>107                                       Office Improvem</t>
  </si>
  <si>
    <t>5/24/1993 SL /N/A</t>
  </si>
  <si>
    <t>108                                       Cabinets</t>
  </si>
  <si>
    <t>6/14/1993 SL /N/A</t>
  </si>
  <si>
    <t>109                                       Wiring &amp; Panels</t>
  </si>
  <si>
    <t>2/28/1995 SL /N/A</t>
  </si>
  <si>
    <t>110                                       Handicap Ramp</t>
  </si>
  <si>
    <t>8/31/1995 SL /N/A</t>
  </si>
  <si>
    <t>111                                       Wall - Ben Irvin</t>
  </si>
  <si>
    <t>7/31/1995 SL /N/A</t>
  </si>
  <si>
    <t>112                                       Motor - Ben Irvin</t>
  </si>
  <si>
    <t>5/31/1995 SL /N/A</t>
  </si>
  <si>
    <t>113                                       Engineering Des</t>
  </si>
  <si>
    <t>1/31/1995 SL /N/A</t>
  </si>
  <si>
    <t>114                                       Engineering Des</t>
  </si>
  <si>
    <t>115                                       Hydraulic Upgra</t>
  </si>
  <si>
    <t>11/30/1995 SL /N/A</t>
  </si>
  <si>
    <t>116                                       Shed On Garag</t>
  </si>
  <si>
    <t>10/10/1996 SL /N/A</t>
  </si>
  <si>
    <t>117                                       Garage Door</t>
  </si>
  <si>
    <t>10/15/1996 SL /N/A</t>
  </si>
  <si>
    <t>118                                       Engineering/ Int</t>
  </si>
  <si>
    <t>119                                       Drive Thru Wind</t>
  </si>
  <si>
    <t>6/7/2000 SL /N/A</t>
  </si>
  <si>
    <t>120                                       Concrete Drivew</t>
  </si>
  <si>
    <t>11/15/2004 SL /N/A</t>
  </si>
  <si>
    <t>121                                       Sign &amp; Skirt Pan</t>
  </si>
  <si>
    <t>11/12/2007 SL /N/A</t>
  </si>
  <si>
    <t>Subtotal: STRUCTURES &amp; IMPROVEMENTS (304)</t>
  </si>
  <si>
    <t>TRANSMISSION &amp; DISTRIBUTIONS MAINS (331)</t>
  </si>
  <si>
    <t>6/30/1971 SL /N/A</t>
  </si>
  <si>
    <t>6/30/1973 SL /N/A</t>
  </si>
  <si>
    <t>6/30/1976 SL /N/A</t>
  </si>
  <si>
    <t>6/30/1977 SL /N/A</t>
  </si>
  <si>
    <t>6/30/1978 SL /N/A</t>
  </si>
  <si>
    <t>6/30/1979 SL /N/A</t>
  </si>
  <si>
    <t>6/30/1980 SL /N/A</t>
  </si>
  <si>
    <t>6/30/1981 SL /N/A</t>
  </si>
  <si>
    <t>6/30/1983 SL /N/A</t>
  </si>
  <si>
    <t>6/30/1987 SL /N/A</t>
  </si>
  <si>
    <t>141                                       Additions</t>
  </si>
  <si>
    <t>6/30/1988 SL /N/A</t>
  </si>
  <si>
    <t>142                                       Additions</t>
  </si>
  <si>
    <t>6/30/1989 SL /N/A</t>
  </si>
  <si>
    <t>143                                       Additions</t>
  </si>
  <si>
    <t>144                                       Additions</t>
  </si>
  <si>
    <t>6/30/1991 SL /N/A</t>
  </si>
  <si>
    <t>145                                       Additions</t>
  </si>
  <si>
    <t>146                                       Additions</t>
  </si>
  <si>
    <t>147                                       Additions</t>
  </si>
  <si>
    <t>148                                       Additions</t>
  </si>
  <si>
    <t>149                                       Additions</t>
  </si>
  <si>
    <t>150                                       Additions</t>
  </si>
  <si>
    <t>151                                       Additions</t>
  </si>
  <si>
    <t>152                                       Additions</t>
  </si>
  <si>
    <t>153                                       Additions</t>
  </si>
  <si>
    <t>154                                       Additions</t>
  </si>
  <si>
    <t>155                                       Additions</t>
  </si>
  <si>
    <t>156                                       Additions</t>
  </si>
  <si>
    <t>157                                       Additions</t>
  </si>
  <si>
    <t>158                                       Additions</t>
  </si>
  <si>
    <t>159                                       Additions</t>
  </si>
  <si>
    <t>160                                       Knopp Extensio</t>
  </si>
  <si>
    <t>6/30/1992 SL /N/A</t>
  </si>
  <si>
    <t>161                                       New Service</t>
  </si>
  <si>
    <t>162                                       Installations</t>
  </si>
  <si>
    <t>12/31/1993 SL /N/A</t>
  </si>
  <si>
    <t>163                                       Little Union Rd</t>
  </si>
  <si>
    <t>4/30/1993 SL /N/A</t>
  </si>
  <si>
    <t>164                                       Nazareth Road</t>
  </si>
  <si>
    <t>11/1/1993 SL /N/A</t>
  </si>
  <si>
    <t>165                                       31E Extension</t>
  </si>
  <si>
    <t>12/1/1993 SL /N/A</t>
  </si>
  <si>
    <t>166                                       St Gregory Chur</t>
  </si>
  <si>
    <t>6/30/1993 SL /N/A</t>
  </si>
  <si>
    <t>167                                       Allender Rd Ext</t>
  </si>
  <si>
    <t>168                                       Other Extension</t>
  </si>
  <si>
    <t>169                                       Installations - Pl</t>
  </si>
  <si>
    <t>9/20/1994 SL /N/A</t>
  </si>
  <si>
    <t>170                                       Allender Lane C</t>
  </si>
  <si>
    <t>9/23/1994 SL /N/A</t>
  </si>
  <si>
    <t>171                                       New Motor - Be</t>
  </si>
  <si>
    <t>172                                       Installations</t>
  </si>
  <si>
    <t>173                                       Plum Run Rd Ex</t>
  </si>
  <si>
    <t>10/10/1994 SL /N/A</t>
  </si>
  <si>
    <t>174                                       Plum Run Rd Ex</t>
  </si>
  <si>
    <t>10/12/1994 SL /N/A</t>
  </si>
  <si>
    <t>175                                       RR Crossing - A</t>
  </si>
  <si>
    <t>176                                       Allender Lane</t>
  </si>
  <si>
    <t>177                                       Allender Lane</t>
  </si>
  <si>
    <t>11/4/1994 SL /N/A</t>
  </si>
  <si>
    <t>178                                       Plum Run Rd Ex</t>
  </si>
  <si>
    <t>11/10/1994 SL /N/A</t>
  </si>
  <si>
    <t>179                                       Cedar Grove Rd</t>
  </si>
  <si>
    <t>180                                       Cedar Grove Rd</t>
  </si>
  <si>
    <t>3/31/1995 SL /N/A</t>
  </si>
  <si>
    <t>181                                       Becker, Plum R</t>
  </si>
  <si>
    <t>4/30/1995 SL /N/A</t>
  </si>
  <si>
    <t>182                                       Hibbs Lane Exte</t>
  </si>
  <si>
    <t>183                                       Hibbs Lane Exte</t>
  </si>
  <si>
    <t>184                                       Cedar Grove Rd</t>
  </si>
  <si>
    <t>185                                       Hibbs Lane Exte</t>
  </si>
  <si>
    <t>6/30/1995 SL /N/A</t>
  </si>
  <si>
    <t>186                                       Hibbs Lane Exte</t>
  </si>
  <si>
    <t>187                                       Nazareth Road</t>
  </si>
  <si>
    <t>188                                       Installation</t>
  </si>
  <si>
    <t>189                                       10" Transmissio</t>
  </si>
  <si>
    <t>190                                       Hibbs Lane Exte</t>
  </si>
  <si>
    <t>191                                       10" Main / Mast</t>
  </si>
  <si>
    <t>192                                       10" Main Extens</t>
  </si>
  <si>
    <t>193                                       Hibbs Lane Exte</t>
  </si>
  <si>
    <t>9/30/1995 SL /N/A</t>
  </si>
  <si>
    <t>194                                       Installation 8" M</t>
  </si>
  <si>
    <t>10/31/1995 SL /N/A</t>
  </si>
  <si>
    <t>195                                       Nazareth Rd / S</t>
  </si>
  <si>
    <t>196                                       Hwy 245 Extens</t>
  </si>
  <si>
    <t>197                                       Hwy 245 Extens</t>
  </si>
  <si>
    <t>198                                       Hibbs Lane Exte</t>
  </si>
  <si>
    <t>199                                       Hibbs Lane Exte</t>
  </si>
  <si>
    <t>200                                       Sullivan Lane Ex</t>
  </si>
  <si>
    <t>201                                       Stonehouse Tra</t>
  </si>
  <si>
    <t>202                                       8" Main Installat</t>
  </si>
  <si>
    <t>203                                       Hwy 509 Creek</t>
  </si>
  <si>
    <t>204                                       4" Main - Irish R</t>
  </si>
  <si>
    <t>10/31/1996 SL /N/A</t>
  </si>
  <si>
    <t>205                                       3 HP Motor</t>
  </si>
  <si>
    <t>9/17/1996 SL /N/A</t>
  </si>
  <si>
    <t>206                                       Timer Mechanis</t>
  </si>
  <si>
    <t>10/25/1996 SL /N/A</t>
  </si>
  <si>
    <t>207                                       Installations</t>
  </si>
  <si>
    <t>208                                       Hwy 245, 332 &amp;</t>
  </si>
  <si>
    <t>209                                       Mobley Mill 6" M</t>
  </si>
  <si>
    <t>7/31/1997 SL /N/A</t>
  </si>
  <si>
    <t>210                                       Harrison Fork R</t>
  </si>
  <si>
    <t>211                                       Installations</t>
  </si>
  <si>
    <t>212                                       Bullitt Co Line E</t>
  </si>
  <si>
    <t>213                                       Murray's Run R</t>
  </si>
  <si>
    <t>9/23/1999 SL /N/A</t>
  </si>
  <si>
    <t>214                                       Bullitt Co Line E</t>
  </si>
  <si>
    <t>5/27/1999 SL /N/A</t>
  </si>
  <si>
    <t>215                                       Old Bloomfield</t>
  </si>
  <si>
    <t>2/12/1999 SL /N/A</t>
  </si>
  <si>
    <t>216                                       Grigsby Lane Ex</t>
  </si>
  <si>
    <t>6/4/1999 SL /N/A</t>
  </si>
  <si>
    <t>217                                       Telemetry Mode</t>
  </si>
  <si>
    <t>6/1/1999 SL /N/A</t>
  </si>
  <si>
    <t>218                                       Installation</t>
  </si>
  <si>
    <t>219                                       Installations</t>
  </si>
  <si>
    <t>220                                       Hwy 245 Projec</t>
  </si>
  <si>
    <t>6/15/2000 SL /N/A</t>
  </si>
  <si>
    <t>221                                       Samuels Road P</t>
  </si>
  <si>
    <t>11/3/2000 SL /N/A</t>
  </si>
  <si>
    <t>222                                       Installations</t>
  </si>
  <si>
    <t>223                                       Hwy 245 Projec</t>
  </si>
  <si>
    <t>1/11/2001 SL /N/A</t>
  </si>
  <si>
    <t>224                                       Hwy 509 Extens</t>
  </si>
  <si>
    <t>9/30/2001 SL /N/A</t>
  </si>
  <si>
    <t>225                                       Installations</t>
  </si>
  <si>
    <t>226                                       Hwy 48 Expansi</t>
  </si>
  <si>
    <t>11/22/2002 SL /N/A</t>
  </si>
  <si>
    <t>227                                       Various Constr</t>
  </si>
  <si>
    <t>3/31/2003 SL /N/A</t>
  </si>
  <si>
    <t>228                                       Hwy 48 / 245 Pr</t>
  </si>
  <si>
    <t>1/15/2004 SL /N/A</t>
  </si>
  <si>
    <t>229                                       Installations</t>
  </si>
  <si>
    <t>230                                       Installations</t>
  </si>
  <si>
    <t>231                                       Installations</t>
  </si>
  <si>
    <t>232                                       Cormans Crossi</t>
  </si>
  <si>
    <t>233                                       Flaget Hospital</t>
  </si>
  <si>
    <t>234                                       Miller Springs E</t>
  </si>
  <si>
    <t>235                                       Saddle Brook P</t>
  </si>
  <si>
    <t>236                                       Cormans Crossi</t>
  </si>
  <si>
    <t>237                                       Saddle Brook P</t>
  </si>
  <si>
    <t>238                                       Foster Farm Ext</t>
  </si>
  <si>
    <t>239                                       Flaget Office Bld</t>
  </si>
  <si>
    <t>240                                       Cold Spring Est</t>
  </si>
  <si>
    <t>241                                       Lutz Lane Ext</t>
  </si>
  <si>
    <t>242                                       Wooldridge Far</t>
  </si>
  <si>
    <t>3/6/2007 SL /N/A</t>
  </si>
  <si>
    <t>243                                       Polo Springs Ex</t>
  </si>
  <si>
    <t>244                                       Grigsby Lane Ex</t>
  </si>
  <si>
    <t>12/26/2007 SL /N/A</t>
  </si>
  <si>
    <t>245                                       Fisher Ext (Lville</t>
  </si>
  <si>
    <t>11/30/2007 SL /N/A</t>
  </si>
  <si>
    <t>246                                       Mallard Crossin</t>
  </si>
  <si>
    <t>1/15/2008 SL /N/A</t>
  </si>
  <si>
    <t>247                                       Hwy 245 Reloc</t>
  </si>
  <si>
    <t>9/30/2009 SL /N/A</t>
  </si>
  <si>
    <t>248                                       Brown Farm Ro</t>
  </si>
  <si>
    <t>12/1/2009 SL /N/A</t>
  </si>
  <si>
    <t>249                                       Hickman Lane P</t>
  </si>
  <si>
    <t>250                                       Weller Loop Pro</t>
  </si>
  <si>
    <t>11/15/2010 SL /N/A</t>
  </si>
  <si>
    <t>251                                       Hwy 245 Transm</t>
  </si>
  <si>
    <t>4/30/2010 SL /N/A</t>
  </si>
  <si>
    <t>252                                       31 E Project</t>
  </si>
  <si>
    <t>253                                       Weller Loop Pro</t>
  </si>
  <si>
    <t>11/15/2011 SL /N/A</t>
  </si>
  <si>
    <t>254                                       Whitesides Pum</t>
  </si>
  <si>
    <t>6/9/2011 SL /N/A</t>
  </si>
  <si>
    <t>255                                       Froman &amp; Samu</t>
  </si>
  <si>
    <t>11/22/2011 SL /N/A</t>
  </si>
  <si>
    <t>256                                       Ridgecrest Wate</t>
  </si>
  <si>
    <t>12/8/2011 SL /N/A</t>
  </si>
  <si>
    <t>257                                       Misc 2011 Cons</t>
  </si>
  <si>
    <t>258                                       Weller Loop Pro</t>
  </si>
  <si>
    <t>8/24/2012 SL /N/A</t>
  </si>
  <si>
    <t>259                                       Whitesides Pum</t>
  </si>
  <si>
    <t>10/16/2012 SL /N/A</t>
  </si>
  <si>
    <t>260                                       Samuels Rd Wa</t>
  </si>
  <si>
    <t>261                                       Froman &amp; Samu</t>
  </si>
  <si>
    <t>5/22/2012 SL /N/A</t>
  </si>
  <si>
    <t>262                                       Ridgecrest Wate</t>
  </si>
  <si>
    <t>7/1/2012 SL /N/A</t>
  </si>
  <si>
    <t>263                                       Weller Loop Pro</t>
  </si>
  <si>
    <t>6/28/2013 SL /N/A</t>
  </si>
  <si>
    <t>264                                       Whitesides Pum</t>
  </si>
  <si>
    <t>265                                       Samuels Road P</t>
  </si>
  <si>
    <t>9/17/2013 SL /N/A</t>
  </si>
  <si>
    <t>266                                       Flaget Bldg #2 P</t>
  </si>
  <si>
    <t>267                                       2014 31E Impro</t>
  </si>
  <si>
    <t>12/22/2014 SL /N/A</t>
  </si>
  <si>
    <t>268                                       2014 245 16" Tr</t>
  </si>
  <si>
    <t>3/24/2014 SL /N/A</t>
  </si>
  <si>
    <t>269                                       31E Phase 2 Ex</t>
  </si>
  <si>
    <t>270                                       Expansion</t>
  </si>
  <si>
    <t>271                                       Brewer Line</t>
  </si>
  <si>
    <t>6/30/2016 SL /N/A</t>
  </si>
  <si>
    <t>272                                       Bison / Whitetai</t>
  </si>
  <si>
    <t>273                                       Heaven Hill</t>
  </si>
  <si>
    <t>274                                       Mobley Mill 201</t>
  </si>
  <si>
    <t>8/29/2017 SL /N/A</t>
  </si>
  <si>
    <t>Subtotal: TRANSMISSION &amp; DISTRIBUTIONS MAINS (331)</t>
  </si>
  <si>
    <t>TRANSPORTATION EQUIPMENT (341)</t>
  </si>
  <si>
    <t>Subtotal: TRANSPORTATION EQUIPMENT (341)</t>
  </si>
  <si>
    <t>Subtotal: DISTRIBUTION RESERVOIRS AND STANDPIPES (330)</t>
  </si>
  <si>
    <t>COST</t>
  </si>
  <si>
    <t>Useful Life</t>
  </si>
  <si>
    <t>Acquisition Date</t>
  </si>
  <si>
    <t>122 Transmission / D</t>
  </si>
  <si>
    <t>123 Additions</t>
  </si>
  <si>
    <t>124 Additions</t>
  </si>
  <si>
    <t>125 Additions</t>
  </si>
  <si>
    <t>126 Additions</t>
  </si>
  <si>
    <t>127 Additions</t>
  </si>
  <si>
    <t>128 Additions</t>
  </si>
  <si>
    <t>129 Additions</t>
  </si>
  <si>
    <t>130 Additions</t>
  </si>
  <si>
    <t>131 Phase III Additio</t>
  </si>
  <si>
    <t>132 Additions</t>
  </si>
  <si>
    <t>133 Additions</t>
  </si>
  <si>
    <t>134 Additions</t>
  </si>
  <si>
    <t>135 Additions</t>
  </si>
  <si>
    <t>136 Additions</t>
  </si>
  <si>
    <t>137 Additions</t>
  </si>
  <si>
    <t>138 Additions</t>
  </si>
  <si>
    <t>139 Additions</t>
  </si>
  <si>
    <t>140 Additions</t>
  </si>
  <si>
    <t xml:space="preserve">   1/22/2010 SL /N/A</t>
  </si>
  <si>
    <t xml:space="preserve">275  2010 F-150 4X4    </t>
  </si>
  <si>
    <t xml:space="preserve"> 6/3/2011 SL /N/A</t>
  </si>
  <si>
    <t xml:space="preserve">276 2011 Ford Truck       </t>
  </si>
  <si>
    <t xml:space="preserve">       L /N/A</t>
  </si>
  <si>
    <t xml:space="preserve">277 2019 Chev Silve      7           </t>
  </si>
  <si>
    <t>TOTALS</t>
  </si>
  <si>
    <t>2020 Beg. Acc. Dep.</t>
  </si>
  <si>
    <t>2020 Dep.</t>
  </si>
  <si>
    <t>2020 End. Acc. Dep.</t>
  </si>
  <si>
    <t>2021 Beg. Acc. Dep.</t>
  </si>
  <si>
    <t>2021 Dep.</t>
  </si>
  <si>
    <t>2021 End. Acc. Dep.</t>
  </si>
  <si>
    <t>Deerwood and Rouse Project Addition</t>
  </si>
  <si>
    <t>Deerwood South project</t>
  </si>
  <si>
    <t>Deerwood Construction</t>
  </si>
  <si>
    <t>Rouse Extension</t>
  </si>
  <si>
    <t>Rouse and Deerwood Extension</t>
  </si>
  <si>
    <t>Deerwood Total</t>
  </si>
  <si>
    <t>Rouse Total</t>
  </si>
  <si>
    <t>Deerwood</t>
  </si>
  <si>
    <t xml:space="preserve">                                            Deerwood</t>
  </si>
  <si>
    <t xml:space="preserve">                                            Rouse Extension</t>
  </si>
  <si>
    <t xml:space="preserve">  6/4/2021 SL /N/A</t>
  </si>
  <si>
    <t>Total</t>
  </si>
  <si>
    <t>6/30/2021 SL /N/A</t>
  </si>
  <si>
    <t>Computers, TV</t>
  </si>
  <si>
    <t>Truck bed Toolbox</t>
  </si>
  <si>
    <t>6/15/2021 SL N/A</t>
  </si>
  <si>
    <t>Trimble Geo Equip</t>
  </si>
  <si>
    <t>10/12/2021 SL /N/A</t>
  </si>
  <si>
    <t>10/13/2021 SL /N/A</t>
  </si>
  <si>
    <t>Ipad Mini</t>
  </si>
  <si>
    <t>Note: $1,500 isn't included in the adjusting entry because it was</t>
  </si>
  <si>
    <t>already accounted for in correct account</t>
  </si>
  <si>
    <t>Note: $8,850 from meter and installation account</t>
  </si>
  <si>
    <t xml:space="preserve">                                            Cormans Crossing Subdiv Phase VIII                          </t>
  </si>
  <si>
    <t xml:space="preserve">                                            Meadowbrooke Estates                    </t>
  </si>
  <si>
    <t xml:space="preserve">                                            Heaven Hill Warehouse Facility                 </t>
  </si>
  <si>
    <t>12/31/2021 SL /N/A</t>
  </si>
  <si>
    <t>6/30-2021 SL /N/A</t>
  </si>
  <si>
    <t>Project:</t>
  </si>
  <si>
    <t>Corman's Crossing:</t>
  </si>
  <si>
    <t>Description:</t>
  </si>
  <si>
    <t>Amount</t>
  </si>
  <si>
    <t>1910ft of 8" @ $20/ft</t>
  </si>
  <si>
    <t>5140ft of 6" @ $15/ft</t>
  </si>
  <si>
    <t>6 hydrants @ $3,000 per hyd</t>
  </si>
  <si>
    <t>Meadowbrooke Estates:</t>
  </si>
  <si>
    <t>860ft of 6" @$15/ft</t>
  </si>
  <si>
    <t>1 fire hydrant</t>
  </si>
  <si>
    <t>Heaven Hill Warehouse:</t>
  </si>
  <si>
    <t>380ft of 8" @ $150/ft</t>
  </si>
  <si>
    <t>Total:</t>
  </si>
  <si>
    <t>Note: Per inquiry of Cole there were 3 additions made to North Nelson</t>
  </si>
  <si>
    <t>System that were not listed under Transmission and Distribution Mains because</t>
  </si>
  <si>
    <t>the developer paid for the water main extension. See deprec sched tab for adjusting entry.</t>
  </si>
  <si>
    <t>6/30/2022 SL /N/A</t>
  </si>
  <si>
    <t>2022 Dep.</t>
  </si>
  <si>
    <t>Water Service Installation</t>
  </si>
  <si>
    <t xml:space="preserve">  6/30/2022 SL /N/A</t>
  </si>
  <si>
    <t xml:space="preserve">Hidden Oaks Subdivision </t>
  </si>
  <si>
    <t>Contributed Capital 2022</t>
  </si>
  <si>
    <t>Contributed Capital 2021</t>
  </si>
  <si>
    <t>Hidden Oaks Subdivision</t>
  </si>
  <si>
    <t xml:space="preserve">  12/31/22 SL /N/A</t>
  </si>
  <si>
    <t xml:space="preserve">$30/ft x 4500ft </t>
  </si>
  <si>
    <t xml:space="preserve">$5,000 x (6) Fire Hydrants </t>
  </si>
  <si>
    <t xml:space="preserve">$750 x (8) Gate Valves </t>
  </si>
  <si>
    <t>2022 End. Acc. Dep.</t>
  </si>
  <si>
    <t>2022 Beg. Acc. Dep.</t>
  </si>
  <si>
    <t>2023 Dep.</t>
  </si>
  <si>
    <t>2023 End. Acc. Dep.</t>
  </si>
  <si>
    <t>Bullitt Co South Project</t>
  </si>
  <si>
    <t>Ackridge Extension</t>
  </si>
  <si>
    <t>1/1/2023 SL</t>
  </si>
  <si>
    <t>12/20/2023 SL</t>
  </si>
  <si>
    <t>2022 F150 Pick Up White</t>
  </si>
  <si>
    <t>2023 F150</t>
  </si>
  <si>
    <t>COMMENTS AND AMOUNTS BELOW THIS LINE RELATE TO PREVIOUS YEARS. LEFT PY INFORMATION ON WP FOR FUTURE REFERENCE.</t>
  </si>
  <si>
    <t>NOTE - Inquired with GM Cole Cissel on 5/20/24. He stated the District had large projects in the CY for Bullitt County South and Nelson County Water Supply. He was not aware</t>
  </si>
  <si>
    <t>of any projects in 2023 that the developer paid for the project and the District took into their system. Therefore no contributed capital adjustment needed for 2023.</t>
  </si>
  <si>
    <t>2019 Chev Silv totaled and disposed of at beginning 2023</t>
  </si>
  <si>
    <t>North Nelson Water District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</si>
</sst>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6" formatCode="&quot;$&quot;#,##0_);[Red]\(&quot;$&quot;#,##0\)"/>
    <numFmt numFmtId="41" formatCode="_(* #,##0_);_(* \(#,##0\);_(* &quot;-&quot;_);_(@_)"/>
    <numFmt numFmtId="44" formatCode="_(&quot;$&quot;* #,##0.00_);_(&quot;$&quot;* \(#,##0.00\);_(&quot;$&quot;* &quot;-&quot;??_);_(@_)"/>
    <numFmt numFmtId="43" formatCode="_(* #,##0.00_);_(* \(#,##0.00\);_(* &quot;-&quot;??_);_(@_)"/>
    <numFmt numFmtId="164" formatCode="0.0000"/>
    <numFmt numFmtId="165" formatCode="0_);\(0\)"/>
    <numFmt numFmtId="166" formatCode="_(* #,##0_);_(* \(#,##0\);_(* &quot;-&quot;??_);_(@_)"/>
  </numFmts>
  <fonts count="24" x14ac:knownFonts="1">
    <font>
      <sz val="10"/>
      <color rgb="FF000000"/>
      <name val="Times New Roman"/>
      <charset val="204"/>
    </font>
    <font>
      <sz val="10"/>
      <color rgb="FF000000"/>
      <name val="Arial"/>
      <family val="2"/>
    </font>
    <font>
      <b/>
      <sz val="10"/>
      <name val="Arial"/>
      <family val="2"/>
    </font>
    <font>
      <sz val="10"/>
      <name val="Arial"/>
      <family val="2"/>
    </font>
    <font>
      <b/>
      <sz val="10"/>
      <color rgb="FF000000"/>
      <name val="Arial"/>
      <family val="2"/>
    </font>
    <font>
      <b/>
      <sz val="10"/>
      <color rgb="FF000000"/>
      <name val="Times New Roman"/>
      <family val="1"/>
    </font>
    <font>
      <u val="singleAccounting"/>
      <sz val="10"/>
      <color rgb="FF000000"/>
      <name val="Arial"/>
      <family val="2"/>
    </font>
    <font>
      <b/>
      <sz val="10"/>
      <color rgb="FFFF0000"/>
      <name val="Arial"/>
      <family val="2"/>
    </font>
    <font>
      <sz val="10"/>
      <color rgb="FF000000"/>
      <name val="Times New Roman"/>
      <family val="1"/>
    </font>
    <font>
      <sz val="9"/>
      <color indexed="81"/>
      <name val="Tahoma"/>
      <family val="2"/>
    </font>
    <font>
      <b/>
      <sz val="9"/>
      <color indexed="81"/>
      <name val="Tahoma"/>
      <family val="2"/>
    </font>
    <font>
      <sz val="8"/>
      <name val="Times New Roman"/>
      <family val="1"/>
    </font>
    <font>
      <b/>
      <sz val="12"/>
      <color rgb="FF000000"/>
      <name val="Times New Roman"/>
      <family val="1"/>
    </font>
    <font>
      <u/>
      <sz val="10"/>
      <color rgb="FF000000"/>
      <name val="Times New Roman"/>
      <family val="1"/>
    </font>
    <font>
      <sz val="10"/>
      <color rgb="FF000000"/>
      <name val="Times New Roman"/>
      <family val="1"/>
    </font>
    <font>
      <sz val="10"/>
      <color rgb="FF000000"/>
      <name val="Calibri"/>
      <family val="2"/>
    </font>
    <font>
      <u val="doubleAccounting"/>
      <sz val="10"/>
      <color rgb="FF000000"/>
      <name val="Times New Roman"/>
      <family val="1"/>
    </font>
    <font>
      <sz val="10"/>
      <color rgb="FFFF0000"/>
      <name val="Arial"/>
      <family val="2"/>
    </font>
    <font>
      <sz val="10"/>
      <color rgb="FFFF0000"/>
      <name val="Times New Roman"/>
      <family val="1"/>
    </font>
    <font>
      <u/>
      <sz val="10"/>
      <color rgb="FF000000"/>
      <name val="Calibri"/>
      <family val="2"/>
    </font>
    <font>
      <b/>
      <i/>
      <sz val="10"/>
      <color rgb="FFFF0000"/>
      <name val="Times New Roman"/>
      <family val="1"/>
    </font>
    <font>
      <u val="singleAccounting"/>
      <sz val="10"/>
      <color rgb="FFFF0000"/>
      <name val="Arial"/>
      <family val="2"/>
    </font>
    <font>
      <sz val="10"/>
      <color theme="1"/>
      <name val="Arial"/>
      <family val="2"/>
    </font>
    <font>
      <sz val="10"/>
      <color theme="1"/>
      <name val="Times New Roman"/>
      <family val="1"/>
    </font>
  </fonts>
  <fills count="3">
    <fill>
      <patternFill patternType="none"/>
    </fill>
    <fill>
      <patternFill patternType="gray125"/>
    </fill>
    <fill>
      <patternFill patternType="solid">
        <fgColor theme="0" tint="-0.249977111117893"/>
        <bgColor indexed="64"/>
      </patternFill>
    </fill>
  </fills>
  <borders count="22">
    <border>
      <left/>
      <right/>
      <top/>
      <bottom/>
      <diagonal/>
    </border>
    <border>
      <left/>
      <right/>
      <top style="thin">
        <color rgb="FF000000"/>
      </top>
      <bottom/>
      <diagonal/>
    </border>
    <border>
      <left/>
      <right/>
      <top/>
      <bottom style="thin">
        <color rgb="FF000000"/>
      </bottom>
      <diagonal/>
    </border>
    <border>
      <left/>
      <right/>
      <top style="thin">
        <color rgb="FF000000"/>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rgb="FF000000"/>
      </top>
      <bottom style="thin">
        <color indexed="64"/>
      </bottom>
      <diagonal/>
    </border>
    <border>
      <left/>
      <right/>
      <top style="thin">
        <color indexed="64"/>
      </top>
      <bottom/>
      <diagonal/>
    </border>
    <border>
      <left/>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double">
        <color indexed="64"/>
      </bottom>
      <diagonal/>
    </border>
    <border>
      <left style="medium">
        <color indexed="64"/>
      </left>
      <right/>
      <top style="medium">
        <color indexed="64"/>
      </top>
      <bottom/>
      <diagonal/>
    </border>
  </borders>
  <cellStyleXfs count="3">
    <xf numFmtId="0" fontId="0" fillId="0" borderId="0"/>
    <xf numFmtId="44" fontId="8" fillId="0" borderId="0" applyFont="0" applyFill="0" applyBorder="0" applyAlignment="0" applyProtection="0"/>
    <xf numFmtId="43" fontId="14" fillId="0" borderId="0" applyFont="0" applyFill="0" applyBorder="0" applyAlignment="0" applyProtection="0"/>
  </cellStyleXfs>
  <cellXfs count="237">
    <xf numFmtId="0" fontId="0" fillId="0" borderId="0" xfId="0" applyAlignment="1">
      <alignment horizontal="left" vertical="top"/>
    </xf>
    <xf numFmtId="0" fontId="1" fillId="0" borderId="0" xfId="0" applyFont="1" applyAlignment="1">
      <alignment horizontal="left" wrapText="1"/>
    </xf>
    <xf numFmtId="0" fontId="1" fillId="0" borderId="0" xfId="0" applyFont="1" applyAlignment="1">
      <alignment horizontal="left" vertical="top"/>
    </xf>
    <xf numFmtId="0" fontId="1" fillId="0" borderId="0" xfId="0" applyFont="1" applyAlignment="1">
      <alignment horizontal="left" vertical="center" wrapText="1"/>
    </xf>
    <xf numFmtId="164" fontId="1" fillId="0" borderId="0" xfId="0" applyNumberFormat="1" applyFont="1" applyAlignment="1">
      <alignment horizontal="right" vertical="top" indent="1"/>
    </xf>
    <xf numFmtId="164" fontId="1" fillId="0" borderId="0" xfId="0" applyNumberFormat="1" applyFont="1" applyAlignment="1">
      <alignment horizontal="left" vertical="center" indent="2"/>
    </xf>
    <xf numFmtId="164" fontId="1" fillId="0" borderId="0" xfId="0" applyNumberFormat="1" applyFont="1" applyAlignment="1">
      <alignment horizontal="left" vertical="top" indent="2"/>
    </xf>
    <xf numFmtId="164" fontId="1" fillId="0" borderId="0" xfId="0" applyNumberFormat="1" applyFont="1" applyAlignment="1">
      <alignment horizontal="right" vertical="top"/>
    </xf>
    <xf numFmtId="0" fontId="1" fillId="0" borderId="0" xfId="0" applyFont="1" applyAlignment="1">
      <alignment horizontal="left"/>
    </xf>
    <xf numFmtId="164" fontId="1" fillId="0" borderId="0" xfId="0" applyNumberFormat="1" applyFont="1" applyAlignment="1">
      <alignment horizontal="right" vertical="center"/>
    </xf>
    <xf numFmtId="0" fontId="1" fillId="0" borderId="0" xfId="0" applyFont="1" applyAlignment="1">
      <alignment horizontal="left" vertical="center"/>
    </xf>
    <xf numFmtId="2" fontId="1" fillId="0" borderId="0" xfId="0" applyNumberFormat="1" applyFont="1" applyAlignment="1">
      <alignment horizontal="right" vertical="top"/>
    </xf>
    <xf numFmtId="0" fontId="3" fillId="0" borderId="0" xfId="0" applyFont="1" applyAlignment="1">
      <alignment horizontal="left" vertical="top" wrapText="1" indent="4"/>
    </xf>
    <xf numFmtId="0" fontId="2" fillId="0" borderId="0" xfId="0" applyFont="1" applyAlignment="1">
      <alignment horizontal="left" vertical="top" wrapText="1"/>
    </xf>
    <xf numFmtId="0" fontId="3" fillId="0" borderId="0" xfId="0" applyFont="1" applyAlignment="1">
      <alignment horizontal="center" vertical="top" wrapText="1"/>
    </xf>
    <xf numFmtId="2" fontId="4" fillId="0" borderId="0" xfId="0" applyNumberFormat="1" applyFont="1" applyAlignment="1">
      <alignment horizontal="right" vertical="top" shrinkToFit="1"/>
    </xf>
    <xf numFmtId="4" fontId="4" fillId="0" borderId="0" xfId="0" applyNumberFormat="1" applyFont="1" applyAlignment="1">
      <alignment horizontal="right" vertical="top" shrinkToFit="1"/>
    </xf>
    <xf numFmtId="1" fontId="1" fillId="0" borderId="0" xfId="0" applyNumberFormat="1" applyFont="1" applyAlignment="1">
      <alignment horizontal="left" vertical="top"/>
    </xf>
    <xf numFmtId="4" fontId="1" fillId="0" borderId="0" xfId="0" applyNumberFormat="1" applyFont="1" applyAlignment="1">
      <alignment horizontal="right" vertical="top"/>
    </xf>
    <xf numFmtId="4" fontId="4" fillId="0" borderId="1" xfId="0" applyNumberFormat="1" applyFont="1" applyBorder="1" applyAlignment="1">
      <alignment horizontal="right" vertical="top"/>
    </xf>
    <xf numFmtId="2" fontId="4" fillId="0" borderId="1" xfId="0" applyNumberFormat="1" applyFont="1" applyBorder="1" applyAlignment="1">
      <alignment horizontal="right" vertical="top"/>
    </xf>
    <xf numFmtId="2" fontId="1" fillId="0" borderId="2" xfId="0" applyNumberFormat="1" applyFont="1" applyBorder="1" applyAlignment="1">
      <alignment horizontal="right" vertical="top"/>
    </xf>
    <xf numFmtId="2" fontId="4" fillId="0" borderId="3" xfId="0" applyNumberFormat="1" applyFont="1" applyBorder="1" applyAlignment="1">
      <alignment horizontal="right" vertical="top"/>
    </xf>
    <xf numFmtId="4" fontId="4" fillId="0" borderId="3" xfId="0" applyNumberFormat="1" applyFont="1" applyBorder="1" applyAlignment="1">
      <alignment horizontal="right" vertical="top"/>
    </xf>
    <xf numFmtId="0" fontId="3" fillId="0" borderId="0" xfId="0" applyFont="1" applyAlignment="1">
      <alignment horizontal="center" vertical="top"/>
    </xf>
    <xf numFmtId="4" fontId="1" fillId="0" borderId="0" xfId="0" applyNumberFormat="1" applyFont="1" applyAlignment="1">
      <alignment horizontal="left" vertical="top"/>
    </xf>
    <xf numFmtId="2" fontId="1" fillId="0" borderId="0" xfId="0" applyNumberFormat="1" applyFont="1" applyAlignment="1">
      <alignment horizontal="left" vertical="top"/>
    </xf>
    <xf numFmtId="4" fontId="4" fillId="0" borderId="0" xfId="0" applyNumberFormat="1" applyFont="1" applyAlignment="1">
      <alignment horizontal="left" vertical="top"/>
    </xf>
    <xf numFmtId="2" fontId="4" fillId="0" borderId="0" xfId="0" applyNumberFormat="1" applyFont="1" applyAlignment="1">
      <alignment horizontal="right" vertical="top"/>
    </xf>
    <xf numFmtId="0" fontId="3" fillId="0" borderId="0" xfId="0" applyFont="1" applyAlignment="1">
      <alignment horizontal="right" vertical="center"/>
    </xf>
    <xf numFmtId="4" fontId="1" fillId="0" borderId="0" xfId="0" applyNumberFormat="1" applyFont="1" applyAlignment="1">
      <alignment horizontal="right" vertical="center"/>
    </xf>
    <xf numFmtId="2" fontId="1" fillId="0" borderId="0" xfId="0" applyNumberFormat="1" applyFont="1" applyAlignment="1">
      <alignment horizontal="right" vertical="center"/>
    </xf>
    <xf numFmtId="4" fontId="1" fillId="0" borderId="0" xfId="0" applyNumberFormat="1" applyFont="1" applyAlignment="1">
      <alignment horizontal="left" vertical="center"/>
    </xf>
    <xf numFmtId="0" fontId="3" fillId="0" borderId="0" xfId="0" applyFont="1" applyAlignment="1">
      <alignment horizontal="right" vertical="top"/>
    </xf>
    <xf numFmtId="4" fontId="4" fillId="0" borderId="0" xfId="0" applyNumberFormat="1" applyFont="1" applyAlignment="1">
      <alignment horizontal="right" vertical="top"/>
    </xf>
    <xf numFmtId="4" fontId="4" fillId="0" borderId="0" xfId="0" applyNumberFormat="1" applyFont="1" applyAlignment="1">
      <alignment horizontal="left" vertical="top" shrinkToFit="1"/>
    </xf>
    <xf numFmtId="4" fontId="1" fillId="0" borderId="2" xfId="0" applyNumberFormat="1" applyFont="1" applyBorder="1" applyAlignment="1">
      <alignment horizontal="right" vertical="top"/>
    </xf>
    <xf numFmtId="43" fontId="1" fillId="0" borderId="0" xfId="0" applyNumberFormat="1" applyFont="1" applyAlignment="1">
      <alignment horizontal="left" vertical="top"/>
    </xf>
    <xf numFmtId="43" fontId="1" fillId="0" borderId="2" xfId="0" applyNumberFormat="1" applyFont="1" applyBorder="1" applyAlignment="1">
      <alignment horizontal="right" vertical="top"/>
    </xf>
    <xf numFmtId="43" fontId="1" fillId="0" borderId="0" xfId="0" applyNumberFormat="1" applyFont="1" applyAlignment="1">
      <alignment horizontal="left" vertical="center"/>
    </xf>
    <xf numFmtId="43" fontId="1" fillId="0" borderId="0" xfId="0" applyNumberFormat="1" applyFont="1" applyAlignment="1">
      <alignment horizontal="right" vertical="center"/>
    </xf>
    <xf numFmtId="43" fontId="1" fillId="0" borderId="0" xfId="0" applyNumberFormat="1" applyFont="1" applyAlignment="1">
      <alignment horizontal="right" vertical="top"/>
    </xf>
    <xf numFmtId="41" fontId="1" fillId="0" borderId="0" xfId="0" applyNumberFormat="1" applyFont="1" applyAlignment="1">
      <alignment horizontal="left"/>
    </xf>
    <xf numFmtId="41" fontId="1" fillId="0" borderId="0" xfId="0" applyNumberFormat="1" applyFont="1" applyAlignment="1">
      <alignment horizontal="right" vertical="top"/>
    </xf>
    <xf numFmtId="0" fontId="1" fillId="0" borderId="0" xfId="0" applyFont="1" applyAlignment="1">
      <alignment horizontal="center" wrapText="1"/>
    </xf>
    <xf numFmtId="164" fontId="1" fillId="0" borderId="0" xfId="0" applyNumberFormat="1" applyFont="1" applyAlignment="1">
      <alignment horizontal="center" vertical="top"/>
    </xf>
    <xf numFmtId="0" fontId="1" fillId="0" borderId="0" xfId="0" applyFont="1" applyAlignment="1">
      <alignment horizontal="center" vertical="center" wrapText="1"/>
    </xf>
    <xf numFmtId="164" fontId="1" fillId="0" borderId="0" xfId="0" applyNumberFormat="1" applyFont="1" applyAlignment="1">
      <alignment horizontal="center" vertical="center"/>
    </xf>
    <xf numFmtId="164" fontId="1" fillId="0" borderId="0" xfId="0" applyNumberFormat="1" applyFont="1" applyAlignment="1">
      <alignment horizontal="center" vertical="top" shrinkToFit="1"/>
    </xf>
    <xf numFmtId="0" fontId="1" fillId="0" borderId="0" xfId="0" applyFont="1" applyAlignment="1">
      <alignment horizontal="center"/>
    </xf>
    <xf numFmtId="0" fontId="1" fillId="0" borderId="0" xfId="0" applyFont="1" applyAlignment="1">
      <alignment horizontal="center" vertical="top"/>
    </xf>
    <xf numFmtId="0" fontId="4" fillId="0" borderId="0" xfId="0" applyFont="1" applyAlignment="1">
      <alignment horizontal="left" vertical="top"/>
    </xf>
    <xf numFmtId="0" fontId="4" fillId="0" borderId="0" xfId="0" applyFont="1" applyAlignment="1">
      <alignment horizontal="center" vertical="top"/>
    </xf>
    <xf numFmtId="4" fontId="1" fillId="0" borderId="0" xfId="0" applyNumberFormat="1" applyFont="1" applyAlignment="1">
      <alignment horizontal="left" vertical="top" indent="1"/>
    </xf>
    <xf numFmtId="2" fontId="1" fillId="0" borderId="0" xfId="0" applyNumberFormat="1" applyFont="1" applyAlignment="1">
      <alignment horizontal="left" vertical="top" indent="3"/>
    </xf>
    <xf numFmtId="4" fontId="1" fillId="0" borderId="4" xfId="0" applyNumberFormat="1" applyFont="1" applyBorder="1" applyAlignment="1">
      <alignment horizontal="left" vertical="top"/>
    </xf>
    <xf numFmtId="43" fontId="1" fillId="0" borderId="0" xfId="0" applyNumberFormat="1" applyFont="1" applyAlignment="1">
      <alignment horizontal="left" vertical="top" indent="1"/>
    </xf>
    <xf numFmtId="43" fontId="1" fillId="0" borderId="0" xfId="0" applyNumberFormat="1" applyFont="1" applyAlignment="1">
      <alignment horizontal="left" vertical="top" indent="3"/>
    </xf>
    <xf numFmtId="43" fontId="1" fillId="0" borderId="4" xfId="0" applyNumberFormat="1" applyFont="1" applyBorder="1" applyAlignment="1">
      <alignment horizontal="left" vertical="top"/>
    </xf>
    <xf numFmtId="2" fontId="1" fillId="0" borderId="0" xfId="0" applyNumberFormat="1" applyFont="1" applyAlignment="1">
      <alignment horizontal="left" vertical="top" indent="2"/>
    </xf>
    <xf numFmtId="0" fontId="1" fillId="0" borderId="4" xfId="0" applyFont="1" applyBorder="1" applyAlignment="1">
      <alignment horizontal="left"/>
    </xf>
    <xf numFmtId="43" fontId="1" fillId="0" borderId="0" xfId="0" applyNumberFormat="1" applyFont="1" applyAlignment="1">
      <alignment horizontal="left" vertical="top" indent="2"/>
    </xf>
    <xf numFmtId="43" fontId="1" fillId="0" borderId="4" xfId="0" applyNumberFormat="1" applyFont="1" applyBorder="1" applyAlignment="1">
      <alignment horizontal="left"/>
    </xf>
    <xf numFmtId="0" fontId="3" fillId="0" borderId="0" xfId="0" applyFont="1" applyAlignment="1">
      <alignment horizontal="left" vertical="top" indent="4"/>
    </xf>
    <xf numFmtId="43" fontId="4" fillId="0" borderId="4" xfId="0" applyNumberFormat="1" applyFont="1" applyBorder="1" applyAlignment="1">
      <alignment horizontal="right" vertical="top"/>
    </xf>
    <xf numFmtId="43" fontId="4" fillId="0" borderId="6" xfId="0" applyNumberFormat="1" applyFont="1" applyBorder="1" applyAlignment="1">
      <alignment horizontal="right" vertical="top"/>
    </xf>
    <xf numFmtId="43" fontId="4" fillId="0" borderId="0" xfId="0" applyNumberFormat="1" applyFont="1" applyAlignment="1">
      <alignment horizontal="right" vertical="top"/>
    </xf>
    <xf numFmtId="43" fontId="4" fillId="0" borderId="5" xfId="0" applyNumberFormat="1" applyFont="1" applyBorder="1" applyAlignment="1">
      <alignment horizontal="right" vertical="top"/>
    </xf>
    <xf numFmtId="41" fontId="1" fillId="0" borderId="2" xfId="0" applyNumberFormat="1" applyFont="1" applyBorder="1" applyAlignment="1">
      <alignment horizontal="right" vertical="top"/>
    </xf>
    <xf numFmtId="0" fontId="0" fillId="0" borderId="0" xfId="0" applyAlignment="1">
      <alignment horizontal="right" vertical="top"/>
    </xf>
    <xf numFmtId="41" fontId="4" fillId="0" borderId="1" xfId="0" applyNumberFormat="1" applyFont="1" applyBorder="1" applyAlignment="1">
      <alignment horizontal="right" vertical="top"/>
    </xf>
    <xf numFmtId="43" fontId="4" fillId="0" borderId="5" xfId="0" applyNumberFormat="1" applyFont="1" applyBorder="1" applyAlignment="1">
      <alignment horizontal="left"/>
    </xf>
    <xf numFmtId="0" fontId="4" fillId="0" borderId="0" xfId="0" applyFont="1" applyAlignment="1">
      <alignment horizontal="left"/>
    </xf>
    <xf numFmtId="41" fontId="4" fillId="0" borderId="6" xfId="0" applyNumberFormat="1" applyFont="1" applyBorder="1" applyAlignment="1">
      <alignment horizontal="right" vertical="top"/>
    </xf>
    <xf numFmtId="4" fontId="4" fillId="0" borderId="6" xfId="0" applyNumberFormat="1" applyFont="1" applyBorder="1" applyAlignment="1">
      <alignment horizontal="right" vertical="top"/>
    </xf>
    <xf numFmtId="43" fontId="4" fillId="0" borderId="4" xfId="0" applyNumberFormat="1" applyFont="1" applyBorder="1" applyAlignment="1">
      <alignment horizontal="left"/>
    </xf>
    <xf numFmtId="43" fontId="4" fillId="0" borderId="4" xfId="0" applyNumberFormat="1" applyFont="1" applyBorder="1" applyAlignment="1">
      <alignment horizontal="left" vertical="top"/>
    </xf>
    <xf numFmtId="0" fontId="5" fillId="0" borderId="4" xfId="0" applyFont="1" applyBorder="1" applyAlignment="1">
      <alignment horizontal="left" vertical="top"/>
    </xf>
    <xf numFmtId="0" fontId="4" fillId="0" borderId="4" xfId="0" applyFont="1" applyBorder="1" applyAlignment="1">
      <alignment horizontal="left" vertical="top"/>
    </xf>
    <xf numFmtId="43" fontId="4" fillId="0" borderId="5" xfId="0" applyNumberFormat="1" applyFont="1" applyBorder="1" applyAlignment="1">
      <alignment horizontal="left" vertical="top"/>
    </xf>
    <xf numFmtId="43" fontId="1" fillId="0" borderId="5" xfId="0" applyNumberFormat="1" applyFont="1" applyBorder="1" applyAlignment="1">
      <alignment horizontal="left" vertical="top"/>
    </xf>
    <xf numFmtId="41" fontId="1" fillId="0" borderId="0" xfId="0" applyNumberFormat="1" applyFont="1" applyAlignment="1">
      <alignment horizontal="left" vertical="top"/>
    </xf>
    <xf numFmtId="41" fontId="1" fillId="0" borderId="5" xfId="0" applyNumberFormat="1" applyFont="1" applyBorder="1" applyAlignment="1">
      <alignment horizontal="left" vertical="top"/>
    </xf>
    <xf numFmtId="0" fontId="1" fillId="2" borderId="0" xfId="0" applyFont="1" applyFill="1" applyAlignment="1">
      <alignment horizontal="left" vertical="top"/>
    </xf>
    <xf numFmtId="0" fontId="1" fillId="2" borderId="0" xfId="0" applyFont="1" applyFill="1" applyAlignment="1">
      <alignment horizontal="left"/>
    </xf>
    <xf numFmtId="0" fontId="1" fillId="2" borderId="0" xfId="0" applyFont="1" applyFill="1" applyAlignment="1">
      <alignment horizontal="left" wrapText="1"/>
    </xf>
    <xf numFmtId="43" fontId="1" fillId="2" borderId="0" xfId="0" applyNumberFormat="1" applyFont="1" applyFill="1" applyAlignment="1">
      <alignment horizontal="left" vertical="top"/>
    </xf>
    <xf numFmtId="0" fontId="1" fillId="2" borderId="0" xfId="0" applyFont="1" applyFill="1" applyAlignment="1">
      <alignment horizontal="left" vertical="center" wrapText="1"/>
    </xf>
    <xf numFmtId="0" fontId="1" fillId="0" borderId="0" xfId="0" applyFont="1" applyAlignment="1">
      <alignment vertical="top"/>
    </xf>
    <xf numFmtId="44" fontId="1" fillId="0" borderId="0" xfId="1" applyFont="1" applyFill="1" applyBorder="1" applyAlignment="1">
      <alignment horizontal="left" vertical="top"/>
    </xf>
    <xf numFmtId="0" fontId="7" fillId="0" borderId="0" xfId="0" applyFont="1" applyAlignment="1">
      <alignment horizontal="left" vertical="top"/>
    </xf>
    <xf numFmtId="0" fontId="8" fillId="0" borderId="0" xfId="0" applyFont="1" applyAlignment="1">
      <alignment horizontal="left" vertical="top"/>
    </xf>
    <xf numFmtId="0" fontId="13" fillId="0" borderId="0" xfId="0" applyFont="1" applyAlignment="1">
      <alignment horizontal="left" vertical="top"/>
    </xf>
    <xf numFmtId="0" fontId="12" fillId="0" borderId="0" xfId="0" applyFont="1" applyAlignment="1">
      <alignment vertical="top"/>
    </xf>
    <xf numFmtId="0" fontId="7" fillId="0" borderId="0" xfId="0" applyFont="1" applyAlignment="1">
      <alignment horizontal="right" vertical="top"/>
    </xf>
    <xf numFmtId="0" fontId="3" fillId="0" borderId="0" xfId="0" applyFont="1" applyAlignment="1">
      <alignment vertical="top" wrapText="1"/>
    </xf>
    <xf numFmtId="3" fontId="1" fillId="0" borderId="0" xfId="0" applyNumberFormat="1" applyFont="1" applyAlignment="1">
      <alignment horizontal="left" vertical="top"/>
    </xf>
    <xf numFmtId="3" fontId="1" fillId="0" borderId="0" xfId="0" applyNumberFormat="1" applyFont="1" applyAlignment="1">
      <alignment horizontal="right" vertical="top"/>
    </xf>
    <xf numFmtId="3" fontId="0" fillId="0" borderId="0" xfId="0" applyNumberFormat="1" applyAlignment="1">
      <alignment horizontal="left" vertical="top"/>
    </xf>
    <xf numFmtId="3" fontId="8" fillId="0" borderId="0" xfId="0" applyNumberFormat="1" applyFont="1" applyAlignment="1">
      <alignment horizontal="left" vertical="top"/>
    </xf>
    <xf numFmtId="0" fontId="13" fillId="0" borderId="13" xfId="0" applyFont="1" applyBorder="1" applyAlignment="1">
      <alignment horizontal="left" vertical="top"/>
    </xf>
    <xf numFmtId="0" fontId="0" fillId="0" borderId="14" xfId="0" applyBorder="1" applyAlignment="1">
      <alignment horizontal="left" vertical="top"/>
    </xf>
    <xf numFmtId="0" fontId="15" fillId="0" borderId="13" xfId="0" applyFont="1" applyBorder="1" applyAlignment="1">
      <alignment horizontal="left" vertical="top"/>
    </xf>
    <xf numFmtId="0" fontId="15" fillId="0" borderId="0" xfId="0" applyFont="1" applyAlignment="1">
      <alignment horizontal="left" vertical="top"/>
    </xf>
    <xf numFmtId="0" fontId="8" fillId="0" borderId="13" xfId="0" applyFont="1" applyBorder="1" applyAlignment="1">
      <alignment horizontal="left" vertical="top"/>
    </xf>
    <xf numFmtId="0" fontId="5" fillId="0" borderId="0" xfId="0" applyFont="1" applyAlignment="1">
      <alignment horizontal="right" vertical="top"/>
    </xf>
    <xf numFmtId="0" fontId="0" fillId="0" borderId="16" xfId="0" applyBorder="1" applyAlignment="1">
      <alignment horizontal="left" vertical="top"/>
    </xf>
    <xf numFmtId="3" fontId="0" fillId="0" borderId="16" xfId="0" applyNumberFormat="1" applyBorder="1" applyAlignment="1">
      <alignment horizontal="left" vertical="top"/>
    </xf>
    <xf numFmtId="0" fontId="0" fillId="0" borderId="17" xfId="0" applyBorder="1" applyAlignment="1">
      <alignment horizontal="left" vertical="top"/>
    </xf>
    <xf numFmtId="0" fontId="13" fillId="0" borderId="14" xfId="0" applyFont="1" applyBorder="1" applyAlignment="1">
      <alignment horizontal="left" vertical="top"/>
    </xf>
    <xf numFmtId="3" fontId="0" fillId="0" borderId="14" xfId="0" applyNumberFormat="1" applyBorder="1" applyAlignment="1">
      <alignment horizontal="left" vertical="top"/>
    </xf>
    <xf numFmtId="3" fontId="8" fillId="0" borderId="19" xfId="0" applyNumberFormat="1" applyFont="1" applyBorder="1" applyAlignment="1">
      <alignment horizontal="left" vertical="top"/>
    </xf>
    <xf numFmtId="6" fontId="0" fillId="0" borderId="14" xfId="0" applyNumberFormat="1" applyBorder="1" applyAlignment="1">
      <alignment horizontal="left" vertical="top"/>
    </xf>
    <xf numFmtId="0" fontId="0" fillId="0" borderId="13" xfId="0" applyBorder="1" applyAlignment="1">
      <alignment horizontal="left" vertical="top"/>
    </xf>
    <xf numFmtId="6" fontId="8" fillId="0" borderId="19" xfId="0" applyNumberFormat="1" applyFont="1" applyBorder="1" applyAlignment="1">
      <alignment horizontal="left" vertical="top"/>
    </xf>
    <xf numFmtId="6" fontId="0" fillId="0" borderId="20" xfId="0" applyNumberFormat="1" applyBorder="1" applyAlignment="1">
      <alignment horizontal="left" vertical="top"/>
    </xf>
    <xf numFmtId="0" fontId="0" fillId="0" borderId="15" xfId="0" applyBorder="1" applyAlignment="1">
      <alignment horizontal="left" vertical="top"/>
    </xf>
    <xf numFmtId="0" fontId="5" fillId="0" borderId="16" xfId="0" applyFont="1" applyBorder="1" applyAlignment="1">
      <alignment horizontal="right" vertical="top"/>
    </xf>
    <xf numFmtId="6" fontId="0" fillId="0" borderId="17" xfId="0" applyNumberFormat="1" applyBorder="1" applyAlignment="1">
      <alignment horizontal="left" vertical="top"/>
    </xf>
    <xf numFmtId="166" fontId="16" fillId="0" borderId="14" xfId="2" applyNumberFormat="1" applyFont="1" applyBorder="1" applyAlignment="1">
      <alignment horizontal="left" vertical="top"/>
    </xf>
    <xf numFmtId="166" fontId="0" fillId="0" borderId="14" xfId="2" applyNumberFormat="1" applyFont="1" applyBorder="1" applyAlignment="1">
      <alignment horizontal="left" vertical="top"/>
    </xf>
    <xf numFmtId="0" fontId="8" fillId="0" borderId="16" xfId="0" applyFont="1" applyBorder="1" applyAlignment="1">
      <alignment horizontal="left" vertical="top"/>
    </xf>
    <xf numFmtId="0" fontId="1" fillId="0" borderId="4" xfId="0" applyFont="1" applyBorder="1" applyAlignment="1">
      <alignment vertical="top"/>
    </xf>
    <xf numFmtId="14" fontId="1" fillId="0" borderId="0" xfId="0" applyNumberFormat="1" applyFont="1" applyAlignment="1">
      <alignment horizontal="left" vertical="top"/>
    </xf>
    <xf numFmtId="0" fontId="1" fillId="0" borderId="7" xfId="0" applyFont="1" applyBorder="1" applyAlignment="1">
      <alignment vertical="top"/>
    </xf>
    <xf numFmtId="14" fontId="1" fillId="0" borderId="0" xfId="0" applyNumberFormat="1" applyFont="1" applyAlignment="1">
      <alignment vertical="top"/>
    </xf>
    <xf numFmtId="44" fontId="1" fillId="0" borderId="0" xfId="1" applyFont="1" applyFill="1" applyBorder="1" applyAlignment="1">
      <alignment vertical="top"/>
    </xf>
    <xf numFmtId="44" fontId="1" fillId="0" borderId="8" xfId="1" applyFont="1" applyFill="1" applyBorder="1" applyAlignment="1">
      <alignment horizontal="left" vertical="top"/>
    </xf>
    <xf numFmtId="0" fontId="17" fillId="0" borderId="0" xfId="0" applyFont="1" applyAlignment="1">
      <alignment vertical="top"/>
    </xf>
    <xf numFmtId="44" fontId="17" fillId="0" borderId="0" xfId="1" applyFont="1" applyFill="1" applyBorder="1" applyAlignment="1">
      <alignment horizontal="left" vertical="top"/>
    </xf>
    <xf numFmtId="0" fontId="18" fillId="0" borderId="0" xfId="0" applyFont="1" applyAlignment="1">
      <alignment horizontal="left" vertical="top"/>
    </xf>
    <xf numFmtId="0" fontId="19" fillId="0" borderId="0" xfId="0" applyFont="1" applyAlignment="1">
      <alignment horizontal="left" vertical="top"/>
    </xf>
    <xf numFmtId="43" fontId="0" fillId="0" borderId="14" xfId="2" applyFont="1" applyFill="1" applyBorder="1" applyAlignment="1">
      <alignment horizontal="left" vertical="top"/>
    </xf>
    <xf numFmtId="43" fontId="8" fillId="0" borderId="14" xfId="2" applyFont="1" applyFill="1" applyBorder="1" applyAlignment="1">
      <alignment horizontal="left" vertical="top"/>
    </xf>
    <xf numFmtId="0" fontId="3" fillId="0" borderId="0" xfId="0" applyFont="1" applyAlignment="1">
      <alignment horizontal="left" vertical="top" indent="1"/>
    </xf>
    <xf numFmtId="1" fontId="1" fillId="0" borderId="0" xfId="0" applyNumberFormat="1" applyFont="1" applyAlignment="1">
      <alignment horizontal="left" vertical="top" shrinkToFit="1"/>
    </xf>
    <xf numFmtId="4" fontId="1" fillId="0" borderId="0" xfId="0" applyNumberFormat="1" applyFont="1" applyAlignment="1">
      <alignment horizontal="right" vertical="top" shrinkToFit="1"/>
    </xf>
    <xf numFmtId="0" fontId="3" fillId="0" borderId="0" xfId="0" applyFont="1" applyAlignment="1">
      <alignment horizontal="left" vertical="top" wrapText="1" indent="1"/>
    </xf>
    <xf numFmtId="4" fontId="17" fillId="0" borderId="0" xfId="0" applyNumberFormat="1" applyFont="1" applyAlignment="1">
      <alignment horizontal="center" vertical="top"/>
    </xf>
    <xf numFmtId="0" fontId="17" fillId="0" borderId="0" xfId="0" applyFont="1" applyAlignment="1">
      <alignment horizontal="left" vertical="top"/>
    </xf>
    <xf numFmtId="0" fontId="0" fillId="0" borderId="4" xfId="0" applyBorder="1" applyAlignment="1">
      <alignment horizontal="left" vertical="top"/>
    </xf>
    <xf numFmtId="0" fontId="20" fillId="0" borderId="0" xfId="0" applyFont="1" applyAlignment="1">
      <alignment horizontal="left" vertical="top"/>
    </xf>
    <xf numFmtId="0" fontId="5" fillId="0" borderId="0" xfId="0" applyFont="1" applyAlignment="1">
      <alignment horizontal="left" vertical="top"/>
    </xf>
    <xf numFmtId="0" fontId="0" fillId="0" borderId="0" xfId="0" applyAlignment="1">
      <alignment horizontal="right" vertical="top" wrapText="1"/>
    </xf>
    <xf numFmtId="0" fontId="0" fillId="0" borderId="0" xfId="0" applyAlignment="1">
      <alignment horizontal="left" vertical="top" wrapText="1"/>
    </xf>
    <xf numFmtId="1" fontId="1" fillId="0" borderId="0" xfId="0" applyNumberFormat="1" applyFont="1" applyAlignment="1">
      <alignment horizontal="left" vertical="top" wrapText="1"/>
    </xf>
    <xf numFmtId="43" fontId="6" fillId="0" borderId="0" xfId="0" applyNumberFormat="1" applyFont="1" applyAlignment="1">
      <alignment horizontal="left" vertical="top"/>
    </xf>
    <xf numFmtId="0" fontId="17" fillId="0" borderId="0" xfId="0" applyFont="1" applyAlignment="1">
      <alignment horizontal="right" vertical="top"/>
    </xf>
    <xf numFmtId="0" fontId="17" fillId="0" borderId="0" xfId="0" applyFont="1" applyAlignment="1">
      <alignment horizontal="right" vertical="top" wrapText="1"/>
    </xf>
    <xf numFmtId="0" fontId="18" fillId="0" borderId="0" xfId="0" applyFont="1" applyAlignment="1">
      <alignment horizontal="right" vertical="top" wrapText="1"/>
    </xf>
    <xf numFmtId="164" fontId="17" fillId="0" borderId="0" xfId="0" applyNumberFormat="1" applyFont="1" applyAlignment="1">
      <alignment horizontal="right" vertical="top"/>
    </xf>
    <xf numFmtId="43" fontId="21" fillId="0" borderId="0" xfId="0" applyNumberFormat="1" applyFont="1" applyAlignment="1">
      <alignment horizontal="left" vertical="top"/>
    </xf>
    <xf numFmtId="4" fontId="17" fillId="0" borderId="0" xfId="0" applyNumberFormat="1" applyFont="1" applyAlignment="1">
      <alignment horizontal="left" vertical="top"/>
    </xf>
    <xf numFmtId="43" fontId="17" fillId="0" borderId="0" xfId="0" applyNumberFormat="1" applyFont="1" applyAlignment="1">
      <alignment horizontal="left" vertical="top"/>
    </xf>
    <xf numFmtId="41" fontId="17" fillId="0" borderId="0" xfId="0" applyNumberFormat="1" applyFont="1" applyAlignment="1">
      <alignment horizontal="left" vertical="top"/>
    </xf>
    <xf numFmtId="14" fontId="3" fillId="0" borderId="0" xfId="0" applyNumberFormat="1" applyFont="1" applyAlignment="1">
      <alignment horizontal="right" vertical="top" wrapText="1"/>
    </xf>
    <xf numFmtId="43" fontId="6" fillId="0" borderId="4" xfId="0" applyNumberFormat="1" applyFont="1" applyBorder="1" applyAlignment="1">
      <alignment horizontal="left" vertical="top"/>
    </xf>
    <xf numFmtId="0" fontId="3" fillId="0" borderId="0" xfId="0" applyFont="1" applyAlignment="1">
      <alignment horizontal="center" vertical="top" wrapText="1"/>
    </xf>
    <xf numFmtId="14" fontId="3" fillId="0" borderId="0" xfId="0" applyNumberFormat="1" applyFont="1" applyAlignment="1">
      <alignment horizontal="left" vertical="top" wrapText="1" indent="1"/>
    </xf>
    <xf numFmtId="0" fontId="3" fillId="0" borderId="0" xfId="0" applyFont="1" applyAlignment="1">
      <alignment horizontal="left" vertical="top" wrapText="1" indent="1"/>
    </xf>
    <xf numFmtId="4" fontId="1" fillId="0" borderId="0" xfId="0" applyNumberFormat="1" applyFont="1" applyAlignment="1">
      <alignment horizontal="right" vertical="top" shrinkToFit="1"/>
    </xf>
    <xf numFmtId="0" fontId="1" fillId="0" borderId="0" xfId="0" applyFont="1" applyAlignment="1">
      <alignment horizontal="center" vertical="top"/>
    </xf>
    <xf numFmtId="0" fontId="2" fillId="0" borderId="0" xfId="0" applyFont="1" applyAlignment="1">
      <alignment horizontal="left" vertical="top" wrapText="1"/>
    </xf>
    <xf numFmtId="0" fontId="0" fillId="0" borderId="0" xfId="0" applyAlignment="1">
      <alignment horizontal="left" vertical="top" wrapText="1"/>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0" xfId="0" applyFont="1" applyAlignment="1">
      <alignment horizontal="left" wrapText="1"/>
    </xf>
    <xf numFmtId="0" fontId="0" fillId="0" borderId="0" xfId="0" applyAlignment="1">
      <alignment horizontal="left" wrapText="1"/>
    </xf>
    <xf numFmtId="4" fontId="4" fillId="0" borderId="0" xfId="0" applyNumberFormat="1" applyFont="1" applyAlignment="1">
      <alignment horizontal="left" vertical="top" wrapText="1" shrinkToFit="1"/>
    </xf>
    <xf numFmtId="0" fontId="0" fillId="0" borderId="0" xfId="0" applyAlignment="1">
      <alignment horizontal="left" vertical="top" wrapText="1" shrinkToFit="1"/>
    </xf>
    <xf numFmtId="0" fontId="1" fillId="0" borderId="7" xfId="0" applyFont="1" applyBorder="1" applyAlignment="1">
      <alignment horizontal="left" wrapText="1"/>
    </xf>
    <xf numFmtId="0" fontId="0" fillId="0" borderId="7" xfId="0" applyBorder="1" applyAlignment="1">
      <alignment horizontal="left" vertical="top" wrapText="1"/>
    </xf>
    <xf numFmtId="43" fontId="4" fillId="0" borderId="4" xfId="0" applyNumberFormat="1" applyFont="1" applyBorder="1" applyAlignment="1">
      <alignment horizontal="left" vertical="top" wrapText="1"/>
    </xf>
    <xf numFmtId="0" fontId="5" fillId="0" borderId="4" xfId="0" applyFont="1" applyBorder="1" applyAlignment="1">
      <alignment horizontal="left" vertical="top" wrapText="1"/>
    </xf>
    <xf numFmtId="0" fontId="4" fillId="0" borderId="0" xfId="0" applyFont="1" applyAlignment="1">
      <alignment horizontal="center" vertical="top" wrapText="1"/>
    </xf>
    <xf numFmtId="43" fontId="1" fillId="0" borderId="0" xfId="0" applyNumberFormat="1" applyFont="1" applyAlignment="1">
      <alignment horizontal="left" vertical="center" shrinkToFit="1"/>
    </xf>
    <xf numFmtId="43" fontId="1" fillId="0" borderId="4" xfId="0" applyNumberFormat="1" applyFont="1" applyBorder="1" applyAlignment="1">
      <alignment horizontal="left" vertical="top" wrapText="1"/>
    </xf>
    <xf numFmtId="43" fontId="4" fillId="0" borderId="5" xfId="0" applyNumberFormat="1" applyFont="1" applyBorder="1" applyAlignment="1">
      <alignment horizontal="left" wrapText="1"/>
    </xf>
    <xf numFmtId="43" fontId="5" fillId="0" borderId="5" xfId="0" applyNumberFormat="1" applyFont="1" applyBorder="1" applyAlignment="1">
      <alignment horizontal="left" vertical="top" wrapText="1"/>
    </xf>
    <xf numFmtId="43" fontId="1" fillId="0" borderId="4" xfId="0" applyNumberFormat="1" applyFont="1" applyBorder="1" applyAlignment="1">
      <alignment horizontal="right" vertical="top" wrapText="1"/>
    </xf>
    <xf numFmtId="0" fontId="0" fillId="0" borderId="4" xfId="0" applyBorder="1" applyAlignment="1">
      <alignment horizontal="right" vertical="top" wrapText="1"/>
    </xf>
    <xf numFmtId="43" fontId="4" fillId="0" borderId="5" xfId="0" applyNumberFormat="1" applyFont="1" applyBorder="1" applyAlignment="1">
      <alignment horizontal="right" vertical="top" wrapText="1"/>
    </xf>
    <xf numFmtId="0" fontId="0" fillId="0" borderId="5" xfId="0" applyBorder="1" applyAlignment="1">
      <alignment horizontal="right" vertical="top" wrapText="1"/>
    </xf>
    <xf numFmtId="1" fontId="1" fillId="0" borderId="0" xfId="0" applyNumberFormat="1" applyFont="1" applyAlignment="1">
      <alignment horizontal="left" vertical="top" shrinkToFit="1"/>
    </xf>
    <xf numFmtId="0" fontId="0" fillId="0" borderId="0" xfId="0" applyAlignment="1">
      <alignment horizontal="left" vertical="top" shrinkToFit="1"/>
    </xf>
    <xf numFmtId="1" fontId="1" fillId="0" borderId="0" xfId="0" applyNumberFormat="1" applyFont="1" applyAlignment="1">
      <alignment horizontal="left" vertical="top"/>
    </xf>
    <xf numFmtId="0" fontId="0" fillId="0" borderId="0" xfId="0" applyAlignment="1">
      <alignment horizontal="left" vertical="top"/>
    </xf>
    <xf numFmtId="1" fontId="1" fillId="0" borderId="0" xfId="0" applyNumberFormat="1" applyFont="1" applyAlignment="1">
      <alignment horizontal="left" vertical="top" wrapText="1" shrinkToFit="1"/>
    </xf>
    <xf numFmtId="0" fontId="1" fillId="0" borderId="2" xfId="0" applyFont="1" applyBorder="1" applyAlignment="1">
      <alignment horizontal="left" wrapText="1"/>
    </xf>
    <xf numFmtId="4" fontId="4" fillId="0" borderId="6" xfId="0" applyNumberFormat="1" applyFont="1" applyBorder="1" applyAlignment="1">
      <alignment horizontal="right" vertical="top" shrinkToFit="1"/>
    </xf>
    <xf numFmtId="0" fontId="3" fillId="0" borderId="0" xfId="0" applyFont="1" applyAlignment="1">
      <alignment horizontal="right" vertical="center" wrapText="1"/>
    </xf>
    <xf numFmtId="0" fontId="0" fillId="0" borderId="0" xfId="0" applyAlignment="1">
      <alignment horizontal="right" vertical="top" wrapText="1"/>
    </xf>
    <xf numFmtId="0" fontId="3" fillId="0" borderId="0" xfId="0" applyFont="1" applyAlignment="1">
      <alignment horizontal="right" vertical="top" wrapText="1"/>
    </xf>
    <xf numFmtId="1" fontId="1" fillId="0" borderId="0" xfId="0" applyNumberFormat="1" applyFont="1" applyAlignment="1">
      <alignment horizontal="left" vertical="center" wrapText="1"/>
    </xf>
    <xf numFmtId="1" fontId="1" fillId="0" borderId="0" xfId="0" applyNumberFormat="1" applyFont="1" applyAlignment="1">
      <alignment horizontal="left" vertical="top" wrapText="1"/>
    </xf>
    <xf numFmtId="165" fontId="4" fillId="0" borderId="0" xfId="0" applyNumberFormat="1" applyFont="1" applyAlignment="1">
      <alignment horizontal="left" vertical="top" shrinkToFit="1"/>
    </xf>
    <xf numFmtId="0" fontId="2" fillId="2" borderId="0" xfId="0" applyFont="1" applyFill="1" applyAlignment="1">
      <alignment horizontal="left" vertical="top" wrapText="1"/>
    </xf>
    <xf numFmtId="0" fontId="1" fillId="2" borderId="0" xfId="0" applyFont="1" applyFill="1" applyAlignment="1">
      <alignment horizontal="left" wrapText="1"/>
    </xf>
    <xf numFmtId="4" fontId="1" fillId="0" borderId="0" xfId="0" applyNumberFormat="1" applyFont="1" applyAlignment="1">
      <alignment horizontal="right" vertical="center" shrinkToFit="1"/>
    </xf>
    <xf numFmtId="14" fontId="3" fillId="0" borderId="0" xfId="0" applyNumberFormat="1" applyFont="1" applyAlignment="1">
      <alignment horizontal="right" vertical="top" wrapText="1"/>
    </xf>
    <xf numFmtId="4" fontId="17" fillId="0" borderId="0" xfId="0" applyNumberFormat="1" applyFont="1" applyAlignment="1">
      <alignment horizontal="right" vertical="top" wrapText="1"/>
    </xf>
    <xf numFmtId="0" fontId="18" fillId="0" borderId="0" xfId="0" applyFont="1" applyAlignment="1">
      <alignment horizontal="right" vertical="top" wrapText="1"/>
    </xf>
    <xf numFmtId="1" fontId="22" fillId="0" borderId="0" xfId="0" applyNumberFormat="1" applyFont="1" applyAlignment="1">
      <alignment horizontal="left" vertical="top" wrapText="1"/>
    </xf>
    <xf numFmtId="0" fontId="23" fillId="0" borderId="0" xfId="0" applyFont="1" applyAlignment="1">
      <alignment horizontal="left" vertical="top" wrapText="1"/>
    </xf>
    <xf numFmtId="0" fontId="3" fillId="0" borderId="0" xfId="0" applyFont="1" applyAlignment="1">
      <alignment horizontal="left" vertical="top" wrapText="1"/>
    </xf>
    <xf numFmtId="2" fontId="1" fillId="0" borderId="0" xfId="0" applyNumberFormat="1" applyFont="1" applyAlignment="1">
      <alignment horizontal="right" vertical="top" shrinkToFit="1"/>
    </xf>
    <xf numFmtId="4" fontId="1" fillId="0" borderId="2" xfId="0" applyNumberFormat="1" applyFont="1" applyBorder="1" applyAlignment="1">
      <alignment horizontal="right" vertical="top" shrinkToFit="1"/>
    </xf>
    <xf numFmtId="0" fontId="3" fillId="0" borderId="0" xfId="0" applyFont="1" applyAlignment="1">
      <alignment horizontal="left" vertical="top" wrapText="1" indent="4"/>
    </xf>
    <xf numFmtId="0" fontId="3" fillId="0" borderId="0" xfId="0" applyFont="1" applyAlignment="1">
      <alignment horizontal="center" vertical="center" wrapText="1"/>
    </xf>
    <xf numFmtId="0" fontId="1" fillId="0" borderId="1" xfId="0" applyFont="1" applyBorder="1" applyAlignment="1">
      <alignment horizontal="left" wrapText="1"/>
    </xf>
    <xf numFmtId="0" fontId="0" fillId="0" borderId="0" xfId="0" applyAlignment="1">
      <alignment horizontal="left" vertical="top" wrapText="1" indent="1"/>
    </xf>
    <xf numFmtId="4" fontId="1" fillId="0" borderId="0" xfId="0" applyNumberFormat="1" applyFont="1" applyAlignment="1">
      <alignment horizontal="right" vertical="top" wrapText="1"/>
    </xf>
    <xf numFmtId="0" fontId="3" fillId="0" borderId="0" xfId="0" applyFont="1" applyAlignment="1">
      <alignment horizontal="right" vertical="top" wrapText="1" indent="2"/>
    </xf>
    <xf numFmtId="43" fontId="1" fillId="0" borderId="0" xfId="0" applyNumberFormat="1" applyFont="1" applyAlignment="1">
      <alignment horizontal="right" vertical="top" shrinkToFit="1"/>
    </xf>
    <xf numFmtId="0" fontId="1" fillId="2" borderId="0" xfId="0" applyFont="1" applyFill="1" applyAlignment="1">
      <alignment horizontal="left" vertical="center" wrapText="1"/>
    </xf>
    <xf numFmtId="43" fontId="1" fillId="0" borderId="0" xfId="0" applyNumberFormat="1" applyFont="1" applyAlignment="1">
      <alignment horizontal="left" vertical="top" indent="1" shrinkToFit="1"/>
    </xf>
    <xf numFmtId="0" fontId="3" fillId="0" borderId="0" xfId="0" applyFont="1" applyAlignment="1">
      <alignment horizontal="left" vertical="center" wrapText="1"/>
    </xf>
    <xf numFmtId="4" fontId="4" fillId="0" borderId="0" xfId="0" applyNumberFormat="1" applyFont="1" applyAlignment="1">
      <alignment horizontal="right" vertical="top" shrinkToFit="1"/>
    </xf>
    <xf numFmtId="1" fontId="1" fillId="0" borderId="0" xfId="0" applyNumberFormat="1" applyFont="1" applyAlignment="1">
      <alignment horizontal="left" vertical="center" shrinkToFit="1"/>
    </xf>
    <xf numFmtId="0" fontId="3" fillId="0" borderId="0" xfId="0" applyFont="1" applyAlignment="1">
      <alignment horizontal="left" vertical="center" wrapText="1" indent="1"/>
    </xf>
    <xf numFmtId="43" fontId="1" fillId="0" borderId="0" xfId="0" applyNumberFormat="1" applyFont="1" applyAlignment="1">
      <alignment horizontal="left" vertical="top" indent="2" shrinkToFit="1"/>
    </xf>
    <xf numFmtId="0" fontId="2" fillId="2" borderId="0" xfId="0" applyFont="1" applyFill="1" applyAlignment="1">
      <alignment horizontal="left" vertical="top" wrapText="1" indent="1"/>
    </xf>
    <xf numFmtId="43" fontId="6" fillId="0" borderId="0" xfId="0" applyNumberFormat="1" applyFont="1" applyAlignment="1">
      <alignment horizontal="left" vertical="top" indent="1" shrinkToFit="1"/>
    </xf>
    <xf numFmtId="0" fontId="1" fillId="0" borderId="4" xfId="0" applyFont="1" applyBorder="1" applyAlignment="1">
      <alignment horizontal="left" wrapText="1"/>
    </xf>
    <xf numFmtId="43" fontId="4" fillId="0" borderId="5" xfId="0" applyNumberFormat="1" applyFont="1" applyBorder="1" applyAlignment="1">
      <alignment horizontal="left" vertical="top" shrinkToFit="1"/>
    </xf>
    <xf numFmtId="0" fontId="1" fillId="0" borderId="7" xfId="0" applyFont="1" applyBorder="1" applyAlignment="1">
      <alignment horizontal="left" vertical="center" wrapText="1"/>
    </xf>
    <xf numFmtId="43" fontId="1" fillId="0" borderId="0" xfId="0" applyNumberFormat="1" applyFont="1" applyAlignment="1">
      <alignment horizontal="left" vertical="top" indent="3" shrinkToFit="1"/>
    </xf>
    <xf numFmtId="4" fontId="1" fillId="0" borderId="2" xfId="0" applyNumberFormat="1" applyFont="1" applyBorder="1" applyAlignment="1">
      <alignment horizontal="right" vertical="top" wrapText="1"/>
    </xf>
    <xf numFmtId="0" fontId="0" fillId="0" borderId="2" xfId="0" applyBorder="1" applyAlignment="1">
      <alignment horizontal="right" vertical="top" wrapText="1"/>
    </xf>
    <xf numFmtId="0" fontId="0" fillId="0" borderId="0" xfId="0" applyAlignment="1">
      <alignment horizontal="center" vertical="top" wrapText="1"/>
    </xf>
    <xf numFmtId="0" fontId="1" fillId="0" borderId="0" xfId="0" applyFont="1" applyAlignment="1">
      <alignment horizontal="left" vertical="top" wrapText="1"/>
    </xf>
    <xf numFmtId="0" fontId="12" fillId="0" borderId="9" xfId="0" applyFont="1" applyBorder="1" applyAlignment="1">
      <alignment horizontal="center" vertical="top"/>
    </xf>
    <xf numFmtId="0" fontId="12" fillId="0" borderId="10" xfId="0" applyFont="1" applyBorder="1" applyAlignment="1">
      <alignment horizontal="center" vertical="top"/>
    </xf>
    <xf numFmtId="0" fontId="12" fillId="0" borderId="18" xfId="0" applyFont="1" applyBorder="1" applyAlignment="1">
      <alignment horizontal="center" vertical="top"/>
    </xf>
    <xf numFmtId="0" fontId="12" fillId="0" borderId="21" xfId="0" applyFont="1" applyBorder="1" applyAlignment="1">
      <alignment horizontal="center" vertical="top"/>
    </xf>
    <xf numFmtId="0" fontId="12" fillId="0" borderId="11" xfId="0" applyFont="1" applyBorder="1" applyAlignment="1">
      <alignment horizontal="center" vertical="top"/>
    </xf>
    <xf numFmtId="0" fontId="12" fillId="0" borderId="12" xfId="0" applyFont="1" applyBorder="1" applyAlignment="1">
      <alignment horizontal="center" vertical="top"/>
    </xf>
  </cellXfs>
  <cellStyles count="3">
    <cellStyle name="Comma" xfId="2" builtinId="3"/>
    <cellStyle name="Currency" xfId="1" builtinId="4"/>
    <cellStyle name="Normal" xfId="0" builtinId="0"/>
  </cellStyles>
  <dxfs count="0"/>
  <tableStyles count="1" defaultTableStyle="TableStyleMedium9" defaultPivotStyle="PivotStyleLight16">
    <tableStyle name="Invisible" pivot="0" table="0" count="0" xr9:uid="{9F8A2EEE-D4F5-47EA-90A9-890351C4ACD1}"/>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0</xdr:col>
      <xdr:colOff>7369</xdr:colOff>
      <xdr:row>330</xdr:row>
      <xdr:rowOff>97663</xdr:rowOff>
    </xdr:from>
    <xdr:to>
      <xdr:col>0</xdr:col>
      <xdr:colOff>454409</xdr:colOff>
      <xdr:row>330</xdr:row>
      <xdr:rowOff>111631</xdr:rowOff>
    </xdr:to>
    <xdr:sp macro="" textlink="">
      <xdr:nvSpPr>
        <xdr:cNvPr id="42" name="Shape 42">
          <a:extLst>
            <a:ext uri="{FF2B5EF4-FFF2-40B4-BE49-F238E27FC236}">
              <a16:creationId xmlns:a16="http://schemas.microsoft.com/office/drawing/2014/main" id="{00000000-0008-0000-0000-00002A000000}"/>
            </a:ext>
          </a:extLst>
        </xdr:cNvPr>
        <xdr:cNvSpPr/>
      </xdr:nvSpPr>
      <xdr:spPr>
        <a:xfrm>
          <a:off x="0" y="0"/>
          <a:ext cx="447040" cy="13335"/>
        </a:xfrm>
        <a:custGeom>
          <a:avLst/>
          <a:gdLst/>
          <a:ahLst/>
          <a:cxnLst/>
          <a:rect l="0" t="0" r="0" b="0"/>
          <a:pathLst>
            <a:path w="447040" h="13335">
              <a:moveTo>
                <a:pt x="0" y="12953"/>
              </a:moveTo>
              <a:lnTo>
                <a:pt x="446646" y="12953"/>
              </a:lnTo>
              <a:lnTo>
                <a:pt x="446646" y="0"/>
              </a:lnTo>
              <a:lnTo>
                <a:pt x="0" y="0"/>
              </a:lnTo>
              <a:lnTo>
                <a:pt x="0" y="12953"/>
              </a:lnTo>
              <a:close/>
            </a:path>
          </a:pathLst>
        </a:custGeom>
        <a:solidFill>
          <a:srgbClr val="000000"/>
        </a:solidFill>
      </xdr:spPr>
    </xdr:sp>
    <xdr:clientData/>
  </xdr:twoCellAnchor>
  <xdr:twoCellAnchor editAs="oneCell">
    <xdr:from>
      <xdr:col>0</xdr:col>
      <xdr:colOff>0</xdr:colOff>
      <xdr:row>331</xdr:row>
      <xdr:rowOff>3320</xdr:rowOff>
    </xdr:from>
    <xdr:to>
      <xdr:col>0</xdr:col>
      <xdr:colOff>624840</xdr:colOff>
      <xdr:row>331</xdr:row>
      <xdr:rowOff>3320</xdr:rowOff>
    </xdr:to>
    <xdr:sp macro="" textlink="">
      <xdr:nvSpPr>
        <xdr:cNvPr id="43" name="Shape 43">
          <a:extLst>
            <a:ext uri="{FF2B5EF4-FFF2-40B4-BE49-F238E27FC236}">
              <a16:creationId xmlns:a16="http://schemas.microsoft.com/office/drawing/2014/main" id="{00000000-0008-0000-0000-00002B000000}"/>
            </a:ext>
          </a:extLst>
        </xdr:cNvPr>
        <xdr:cNvSpPr/>
      </xdr:nvSpPr>
      <xdr:spPr>
        <a:xfrm>
          <a:off x="0" y="0"/>
          <a:ext cx="593090" cy="0"/>
        </a:xfrm>
        <a:custGeom>
          <a:avLst/>
          <a:gdLst/>
          <a:ahLst/>
          <a:cxnLst/>
          <a:rect l="0" t="0" r="0" b="0"/>
          <a:pathLst>
            <a:path w="593090">
              <a:moveTo>
                <a:pt x="0" y="0"/>
              </a:moveTo>
              <a:lnTo>
                <a:pt x="592826" y="0"/>
              </a:lnTo>
            </a:path>
          </a:pathLst>
        </a:custGeom>
        <a:ln w="6640">
          <a:solidFill>
            <a:srgbClr val="000000"/>
          </a:solidFill>
        </a:ln>
      </xdr:spPr>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428625</xdr:colOff>
      <xdr:row>23</xdr:row>
      <xdr:rowOff>19050</xdr:rowOff>
    </xdr:from>
    <xdr:to>
      <xdr:col>19</xdr:col>
      <xdr:colOff>428625</xdr:colOff>
      <xdr:row>32</xdr:row>
      <xdr:rowOff>28575</xdr:rowOff>
    </xdr:to>
    <xdr:sp macro="" textlink="">
      <xdr:nvSpPr>
        <xdr:cNvPr id="4" name="TextBox 3">
          <a:extLst>
            <a:ext uri="{FF2B5EF4-FFF2-40B4-BE49-F238E27FC236}">
              <a16:creationId xmlns:a16="http://schemas.microsoft.com/office/drawing/2014/main" id="{699FB8ED-3A50-4018-B058-0D14A9240D0F}"/>
            </a:ext>
          </a:extLst>
        </xdr:cNvPr>
        <xdr:cNvSpPr txBox="1"/>
      </xdr:nvSpPr>
      <xdr:spPr>
        <a:xfrm>
          <a:off x="5210175" y="1362075"/>
          <a:ext cx="6934200" cy="14954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Per</a:t>
          </a:r>
          <a:r>
            <a:rPr lang="en-US" sz="1100" baseline="0">
              <a:solidFill>
                <a:schemeClr val="dk1"/>
              </a:solidFill>
              <a:effectLst/>
              <a:latin typeface="+mn-lt"/>
              <a:ea typeface="+mn-ea"/>
              <a:cs typeface="+mn-cs"/>
            </a:rPr>
            <a:t> inquiry with Cole: </a:t>
          </a:r>
          <a:r>
            <a:rPr lang="en-US" sz="1100">
              <a:solidFill>
                <a:schemeClr val="dk1"/>
              </a:solidFill>
              <a:effectLst/>
              <a:latin typeface="+mn-lt"/>
              <a:ea typeface="+mn-ea"/>
              <a:cs typeface="+mn-cs"/>
            </a:rPr>
            <a:t>Cost per foot - The Deerwood South Project and Rouse Extension were just digging through dirt with little rock. The Heaven Hill Project had to bore under State Hwy. 31-E. These bores can get very expensive. Heaven Hill paid for the bore so I don't have the invoice for it but was probably in the price range of $200/ft x 160ft = $32,000 just for the labor costs of the bore. Heaven Hill Project was also an 8" diameter line compared to a 6" diameter size of the other projects. Lots of different variables affect prices. Terrain, pipe size, road bores, creek crossings, material availability, amount of work for contractors to bid on at the time, help availability, all of these things affect the price of these projects. Road Bore being the largest factor to the high cost of the Heaven Hill Project. </a:t>
          </a:r>
        </a:p>
        <a:p>
          <a:endParaRPr lang="en-US" sz="1100"/>
        </a:p>
      </xdr:txBody>
    </xdr:sp>
    <xdr:clientData/>
  </xdr:twoCellAnchor>
  <xdr:twoCellAnchor>
    <xdr:from>
      <xdr:col>6</xdr:col>
      <xdr:colOff>361950</xdr:colOff>
      <xdr:row>6</xdr:row>
      <xdr:rowOff>152400</xdr:rowOff>
    </xdr:from>
    <xdr:to>
      <xdr:col>16</xdr:col>
      <xdr:colOff>466725</xdr:colOff>
      <xdr:row>19</xdr:row>
      <xdr:rowOff>133350</xdr:rowOff>
    </xdr:to>
    <xdr:sp macro="" textlink="">
      <xdr:nvSpPr>
        <xdr:cNvPr id="2" name="TextBox 1">
          <a:extLst>
            <a:ext uri="{FF2B5EF4-FFF2-40B4-BE49-F238E27FC236}">
              <a16:creationId xmlns:a16="http://schemas.microsoft.com/office/drawing/2014/main" id="{D1D75E11-F8E0-4800-E170-433F4E65C5F9}"/>
            </a:ext>
          </a:extLst>
        </xdr:cNvPr>
        <xdr:cNvSpPr txBox="1"/>
      </xdr:nvSpPr>
      <xdr:spPr>
        <a:xfrm>
          <a:off x="5143500" y="323850"/>
          <a:ext cx="5438775" cy="2209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Inquired with Cole on 2022 Contributed Capital: </a:t>
          </a:r>
        </a:p>
        <a:p>
          <a:r>
            <a:rPr lang="en-US" sz="1100"/>
            <a:t>"Hidden Oaks Subdivision was added onto our system. It consisted of 4500ft of 6" waterline, 6 Fire Hydrants, and (8) 6" Gate Valves. I would estimate the developer had a cost of $171,000.00 associated with this waterline. This number is higher per foot than past projects but as you know construction costs have increased dramatically."</a:t>
          </a:r>
        </a:p>
        <a:p>
          <a:r>
            <a:rPr lang="en-US" sz="1100">
              <a:solidFill>
                <a:srgbClr val="FF0000"/>
              </a:solidFill>
            </a:rPr>
            <a:t>Per Cole</a:t>
          </a:r>
          <a:r>
            <a:rPr lang="en-US" sz="1100" baseline="0">
              <a:solidFill>
                <a:srgbClr val="FF0000"/>
              </a:solidFill>
            </a:rPr>
            <a:t>, it was not in use until after the FYE and as of now is in use (3.06.2023)</a:t>
          </a:r>
          <a:r>
            <a:rPr lang="en-US" sz="1100" baseline="0"/>
            <a:t>. </a:t>
          </a:r>
        </a:p>
        <a:p>
          <a:endParaRPr lang="en-US" sz="1100" baseline="0">
            <a:solidFill>
              <a:srgbClr val="FF0000"/>
            </a:solidFill>
          </a:endParaRPr>
        </a:p>
        <a:p>
          <a:r>
            <a:rPr lang="en-US" sz="1100" baseline="0">
              <a:solidFill>
                <a:srgbClr val="FF0000"/>
              </a:solidFill>
            </a:rPr>
            <a:t>Confirmed with Cole that the PY contributed capital projects were in use in 2022. Will depreciate for full year. Reviewed calculation of contributed capital in the CY, clients calculation appears reasonable. This value provided by Cole is already taking into account the $40,419.56 and $14,542 received for the Ackridge extension project. The Ackridge extension project is in CIP as of 12/31/22.</a:t>
          </a:r>
          <a:endParaRPr lang="en-US" sz="1100"/>
        </a:p>
      </xdr:txBody>
    </xdr:sp>
    <xdr:clientData/>
  </xdr:twoCellAnchor>
  <xdr:twoCellAnchor>
    <xdr:from>
      <xdr:col>0</xdr:col>
      <xdr:colOff>400050</xdr:colOff>
      <xdr:row>63</xdr:row>
      <xdr:rowOff>47625</xdr:rowOff>
    </xdr:from>
    <xdr:to>
      <xdr:col>16</xdr:col>
      <xdr:colOff>139701</xdr:colOff>
      <xdr:row>67</xdr:row>
      <xdr:rowOff>45509</xdr:rowOff>
    </xdr:to>
    <xdr:sp macro="" textlink="">
      <xdr:nvSpPr>
        <xdr:cNvPr id="3" name="TextBox 2">
          <a:extLst>
            <a:ext uri="{FF2B5EF4-FFF2-40B4-BE49-F238E27FC236}">
              <a16:creationId xmlns:a16="http://schemas.microsoft.com/office/drawing/2014/main" id="{B11C2BDB-0C87-4E36-A627-8B70DB4A7790}"/>
            </a:ext>
          </a:extLst>
        </xdr:cNvPr>
        <xdr:cNvSpPr txBox="1"/>
      </xdr:nvSpPr>
      <xdr:spPr>
        <a:xfrm>
          <a:off x="400050" y="9620250"/>
          <a:ext cx="9855201" cy="645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Note: Amounts were pulled from the general ledger if they had </a:t>
          </a:r>
          <a:r>
            <a:rPr lang="en-US"/>
            <a:t> </a:t>
          </a:r>
          <a:r>
            <a:rPr lang="en-US" sz="1100" b="0" i="0" u="none" strike="noStrike">
              <a:solidFill>
                <a:schemeClr val="dk1"/>
              </a:solidFill>
              <a:effectLst/>
              <a:latin typeface="+mn-lt"/>
              <a:ea typeface="+mn-ea"/>
              <a:cs typeface="+mn-cs"/>
            </a:rPr>
            <a:t>a description detailing one of the projects. Per discussion with Alicia,</a:t>
          </a:r>
          <a:r>
            <a:rPr lang="en-US"/>
            <a:t> </a:t>
          </a:r>
          <a:r>
            <a:rPr lang="en-US" sz="1100" b="0" i="0" u="none" strike="noStrike">
              <a:solidFill>
                <a:schemeClr val="dk1"/>
              </a:solidFill>
              <a:effectLst/>
              <a:latin typeface="+mn-lt"/>
              <a:ea typeface="+mn-ea"/>
              <a:cs typeface="+mn-cs"/>
            </a:rPr>
            <a:t>she provided the rest of the values that were multiple invoices written on one</a:t>
          </a:r>
          <a:r>
            <a:rPr lang="en-US"/>
            <a:t> </a:t>
          </a:r>
          <a:r>
            <a:rPr lang="en-US" sz="1100" b="0" i="0" u="none" strike="noStrike">
              <a:solidFill>
                <a:schemeClr val="dk1"/>
              </a:solidFill>
              <a:effectLst/>
              <a:latin typeface="+mn-lt"/>
              <a:ea typeface="+mn-ea"/>
              <a:cs typeface="+mn-cs"/>
            </a:rPr>
            <a:t>check that did not carry the description over to the general ledger.</a:t>
          </a:r>
          <a:r>
            <a:rPr lang="en-US"/>
            <a:t> Confirmed</a:t>
          </a:r>
          <a:r>
            <a:rPr lang="en-US" baseline="0"/>
            <a:t> Project amounts with Cole and Alicia. Added a couple checks to project costs per Cole and viewed invoices. Seems reasonable.</a:t>
          </a:r>
          <a:endParaRPr 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EZ360"/>
  <sheetViews>
    <sheetView tabSelected="1" zoomScale="90" zoomScaleNormal="90" workbookViewId="0">
      <pane ySplit="2" topLeftCell="A3" activePane="bottomLeft" state="frozen"/>
      <selection pane="bottomLeft" activeCell="A2" sqref="A2"/>
    </sheetView>
  </sheetViews>
  <sheetFormatPr defaultColWidth="9.296875" defaultRowHeight="12.5" x14ac:dyDescent="0.3"/>
  <cols>
    <col min="1" max="1" width="30.19921875" style="2" customWidth="1"/>
    <col min="2" max="2" width="3.296875" style="2" customWidth="1"/>
    <col min="3" max="4" width="2.19921875" style="2" customWidth="1"/>
    <col min="5" max="5" width="4.69921875" style="2" customWidth="1"/>
    <col min="6" max="6" width="1.19921875" style="2" customWidth="1"/>
    <col min="7" max="7" width="21.19921875" style="2" customWidth="1"/>
    <col min="8" max="8" width="1" style="2" hidden="1" customWidth="1"/>
    <col min="9" max="9" width="2.3984375" style="2" hidden="1" customWidth="1"/>
    <col min="10" max="10" width="4.69921875" style="2" customWidth="1"/>
    <col min="11" max="12" width="2.19921875" style="2" customWidth="1"/>
    <col min="13" max="13" width="17.5" style="2" customWidth="1"/>
    <col min="14" max="14" width="10.296875" style="2" customWidth="1"/>
    <col min="15" max="15" width="12.5" style="50" customWidth="1"/>
    <col min="16" max="16" width="1.19921875" style="2" customWidth="1"/>
    <col min="17" max="17" width="4.69921875" style="2" customWidth="1"/>
    <col min="18" max="19" width="3.296875" style="2" customWidth="1"/>
    <col min="20" max="20" width="6" style="2" customWidth="1"/>
    <col min="21" max="21" width="25.796875" style="2" hidden="1" customWidth="1"/>
    <col min="22" max="22" width="1.5" style="2" hidden="1" customWidth="1"/>
    <col min="23" max="23" width="1.19921875" style="2" hidden="1" customWidth="1"/>
    <col min="24" max="24" width="0.296875" style="2" hidden="1" customWidth="1"/>
    <col min="25" max="25" width="1.19921875" style="2" hidden="1" customWidth="1"/>
    <col min="26" max="26" width="18.796875" style="2" hidden="1" customWidth="1"/>
    <col min="27" max="27" width="0.296875" style="2" hidden="1" customWidth="1"/>
    <col min="28" max="28" width="0.796875" style="2" hidden="1" customWidth="1"/>
    <col min="29" max="29" width="1.19921875" style="2" hidden="1" customWidth="1"/>
    <col min="30" max="30" width="1.296875" style="2" hidden="1" customWidth="1"/>
    <col min="31" max="31" width="23.296875" style="2" hidden="1" customWidth="1"/>
    <col min="32" max="32" width="1.69921875" style="2" hidden="1" customWidth="1"/>
    <col min="33" max="33" width="24.5" style="2" hidden="1" customWidth="1"/>
    <col min="34" max="34" width="1.296875" style="2" hidden="1" customWidth="1"/>
    <col min="35" max="35" width="26" style="2" hidden="1" customWidth="1"/>
    <col min="36" max="36" width="2" style="2" hidden="1" customWidth="1"/>
    <col min="37" max="37" width="21.796875" style="2" hidden="1" customWidth="1"/>
    <col min="38" max="38" width="3.19921875" style="2" hidden="1" customWidth="1"/>
    <col min="39" max="39" width="24.5" style="2" hidden="1" customWidth="1"/>
    <col min="40" max="40" width="1.296875" style="2" hidden="1" customWidth="1"/>
    <col min="41" max="41" width="26" style="2" hidden="1" customWidth="1"/>
    <col min="42" max="42" width="2" style="2" hidden="1" customWidth="1"/>
    <col min="43" max="43" width="21.796875" style="2" hidden="1" customWidth="1"/>
    <col min="44" max="44" width="21.796875" style="2" customWidth="1"/>
    <col min="45" max="45" width="32" style="2" customWidth="1"/>
    <col min="46" max="16384" width="9.296875" style="2"/>
  </cols>
  <sheetData>
    <row r="1" spans="1:45" ht="13" x14ac:dyDescent="0.3">
      <c r="A1" s="90"/>
    </row>
    <row r="2" spans="1:45" ht="14.5" customHeight="1" x14ac:dyDescent="0.3">
      <c r="A2" s="2" t="s">
        <v>522</v>
      </c>
      <c r="J2" s="174" t="s">
        <v>419</v>
      </c>
      <c r="K2" s="174"/>
      <c r="L2" s="174"/>
      <c r="M2" s="174"/>
      <c r="N2" s="52"/>
      <c r="O2" s="52" t="s">
        <v>418</v>
      </c>
      <c r="P2" s="52"/>
      <c r="Q2" s="174" t="s">
        <v>417</v>
      </c>
      <c r="R2" s="163"/>
      <c r="S2" s="163"/>
      <c r="T2" s="163"/>
      <c r="U2" s="52" t="s">
        <v>446</v>
      </c>
      <c r="Z2" s="52" t="s">
        <v>447</v>
      </c>
      <c r="AE2" s="51" t="s">
        <v>448</v>
      </c>
      <c r="AG2" s="52" t="s">
        <v>449</v>
      </c>
      <c r="AI2" s="52" t="s">
        <v>450</v>
      </c>
      <c r="AK2" s="52" t="s">
        <v>451</v>
      </c>
      <c r="AM2" s="52" t="s">
        <v>509</v>
      </c>
      <c r="AO2" s="52" t="s">
        <v>497</v>
      </c>
      <c r="AQ2" s="52" t="s">
        <v>508</v>
      </c>
      <c r="AR2" s="52" t="s">
        <v>510</v>
      </c>
      <c r="AS2" s="52" t="s">
        <v>511</v>
      </c>
    </row>
    <row r="3" spans="1:45" ht="12.75" customHeight="1" x14ac:dyDescent="0.3">
      <c r="A3" s="221" t="s">
        <v>0</v>
      </c>
      <c r="B3" s="221"/>
      <c r="C3" s="221"/>
      <c r="D3" s="221"/>
      <c r="E3" s="221"/>
      <c r="F3" s="221"/>
      <c r="G3" s="221"/>
      <c r="H3" s="221"/>
      <c r="I3" s="221"/>
      <c r="J3" s="221"/>
      <c r="K3" s="221"/>
      <c r="L3" s="221"/>
      <c r="M3" s="221"/>
      <c r="N3" s="221"/>
      <c r="O3" s="221"/>
      <c r="P3" s="221"/>
      <c r="Q3" s="221"/>
      <c r="R3" s="221"/>
      <c r="S3" s="221"/>
      <c r="T3" s="221"/>
      <c r="U3" s="221"/>
      <c r="V3" s="221"/>
      <c r="W3" s="221"/>
      <c r="X3" s="221"/>
      <c r="Y3" s="221"/>
      <c r="Z3" s="221"/>
      <c r="AA3" s="221"/>
      <c r="AB3" s="221"/>
      <c r="AC3" s="221"/>
      <c r="AD3" s="221"/>
      <c r="AE3" s="221"/>
      <c r="AF3" s="83"/>
      <c r="AG3" s="83"/>
      <c r="AH3" s="83"/>
      <c r="AI3" s="83"/>
      <c r="AJ3" s="83"/>
      <c r="AK3" s="83"/>
    </row>
    <row r="4" spans="1:45" ht="12.75" customHeight="1" x14ac:dyDescent="0.25">
      <c r="A4" s="204" t="s">
        <v>1</v>
      </c>
      <c r="B4" s="204"/>
      <c r="C4" s="204"/>
      <c r="D4" s="204"/>
      <c r="E4" s="204"/>
      <c r="F4" s="204"/>
      <c r="G4" s="204"/>
      <c r="H4" s="204"/>
      <c r="I4" s="204"/>
      <c r="J4" s="159" t="s">
        <v>2</v>
      </c>
      <c r="K4" s="159"/>
      <c r="L4" s="159"/>
      <c r="M4" s="159"/>
      <c r="N4" s="159"/>
      <c r="O4" s="45">
        <v>40</v>
      </c>
      <c r="P4" s="4"/>
      <c r="Q4" s="220">
        <v>11151.4</v>
      </c>
      <c r="R4" s="220"/>
      <c r="S4" s="220"/>
      <c r="T4" s="220"/>
      <c r="U4" s="56">
        <v>11151.4</v>
      </c>
      <c r="V4" s="53"/>
      <c r="W4" s="53"/>
      <c r="X4" s="166"/>
      <c r="Y4" s="166"/>
      <c r="Z4" s="57">
        <v>0</v>
      </c>
      <c r="AA4" s="54"/>
      <c r="AB4" s="54"/>
      <c r="AC4" s="8"/>
      <c r="AD4" s="8"/>
      <c r="AE4" s="56">
        <v>11151.4</v>
      </c>
      <c r="AG4" s="37">
        <f>AE4</f>
        <v>11151.4</v>
      </c>
      <c r="AI4" s="81">
        <v>0</v>
      </c>
      <c r="AK4" s="37">
        <f>AG4+AI4</f>
        <v>11151.4</v>
      </c>
      <c r="AL4" s="37">
        <f>Q4-AK4</f>
        <v>0</v>
      </c>
      <c r="AM4" s="37">
        <f>AK4</f>
        <v>11151.4</v>
      </c>
      <c r="AO4" s="81">
        <f>IF(Q4=AG4,0,Q4/O4)</f>
        <v>0</v>
      </c>
      <c r="AQ4" s="37">
        <f>AM4+AO4</f>
        <v>11151.4</v>
      </c>
      <c r="AR4" s="37">
        <v>0</v>
      </c>
      <c r="AS4" s="37">
        <f>SUM(AQ4:AR4)</f>
        <v>11151.4</v>
      </c>
    </row>
    <row r="5" spans="1:45" ht="12.75" customHeight="1" x14ac:dyDescent="0.25">
      <c r="A5" s="204" t="s">
        <v>3</v>
      </c>
      <c r="B5" s="204"/>
      <c r="C5" s="204"/>
      <c r="D5" s="204"/>
      <c r="E5" s="204"/>
      <c r="F5" s="204"/>
      <c r="G5" s="204"/>
      <c r="H5" s="204"/>
      <c r="I5" s="204"/>
      <c r="J5" s="159" t="s">
        <v>4</v>
      </c>
      <c r="K5" s="159"/>
      <c r="L5" s="159"/>
      <c r="M5" s="159"/>
      <c r="N5" s="159"/>
      <c r="O5" s="45">
        <v>40</v>
      </c>
      <c r="P5" s="4"/>
      <c r="Q5" s="220">
        <v>35340.629999999997</v>
      </c>
      <c r="R5" s="220"/>
      <c r="S5" s="220"/>
      <c r="T5" s="220"/>
      <c r="U5" s="56">
        <v>35340.629999999997</v>
      </c>
      <c r="V5" s="53"/>
      <c r="W5" s="53"/>
      <c r="X5" s="166"/>
      <c r="Y5" s="166"/>
      <c r="Z5" s="57">
        <v>0</v>
      </c>
      <c r="AA5" s="54"/>
      <c r="AB5" s="54"/>
      <c r="AC5" s="8"/>
      <c r="AD5" s="8"/>
      <c r="AE5" s="56">
        <v>35340.629999999997</v>
      </c>
      <c r="AG5" s="37">
        <f t="shared" ref="AG5:AK68" si="0">AE5</f>
        <v>35340.629999999997</v>
      </c>
      <c r="AI5" s="81">
        <v>0</v>
      </c>
      <c r="AK5" s="37">
        <f t="shared" ref="AK5:AK10" si="1">AG5+AI5</f>
        <v>35340.629999999997</v>
      </c>
      <c r="AL5" s="37">
        <f t="shared" ref="AL5" si="2">Q5-AK5</f>
        <v>0</v>
      </c>
      <c r="AM5" s="37">
        <f t="shared" ref="AM5:AM11" si="3">AK5</f>
        <v>35340.629999999997</v>
      </c>
      <c r="AO5" s="81">
        <f t="shared" ref="AO5:AO9" si="4">IF(Q5=AG5,0,Q5/O5)</f>
        <v>0</v>
      </c>
      <c r="AQ5" s="37">
        <f t="shared" ref="AQ5:AQ10" si="5">AM5+AO5</f>
        <v>35340.629999999997</v>
      </c>
      <c r="AR5" s="37">
        <v>0</v>
      </c>
      <c r="AS5" s="37">
        <f t="shared" ref="AS5:AS68" si="6">SUM(AQ5:AR5)</f>
        <v>35340.629999999997</v>
      </c>
    </row>
    <row r="6" spans="1:45" ht="12.75" customHeight="1" x14ac:dyDescent="0.25">
      <c r="A6" s="204" t="s">
        <v>5</v>
      </c>
      <c r="B6" s="204"/>
      <c r="C6" s="204"/>
      <c r="D6" s="204"/>
      <c r="E6" s="204"/>
      <c r="F6" s="204"/>
      <c r="G6" s="204"/>
      <c r="H6" s="204"/>
      <c r="I6" s="204"/>
      <c r="J6" s="159" t="s">
        <v>6</v>
      </c>
      <c r="K6" s="159"/>
      <c r="L6" s="159"/>
      <c r="M6" s="159"/>
      <c r="N6" s="159"/>
      <c r="O6" s="45">
        <v>40</v>
      </c>
      <c r="P6" s="4"/>
      <c r="Q6" s="220">
        <v>4159.04</v>
      </c>
      <c r="R6" s="220"/>
      <c r="S6" s="220"/>
      <c r="T6" s="220"/>
      <c r="U6" s="56">
        <v>3691.26</v>
      </c>
      <c r="V6" s="53"/>
      <c r="W6" s="53"/>
      <c r="X6" s="166"/>
      <c r="Y6" s="166"/>
      <c r="Z6" s="61">
        <v>103.98</v>
      </c>
      <c r="AA6" s="59"/>
      <c r="AB6" s="59"/>
      <c r="AC6" s="8"/>
      <c r="AD6" s="8"/>
      <c r="AE6" s="56">
        <v>3795.24</v>
      </c>
      <c r="AG6" s="37">
        <f t="shared" si="0"/>
        <v>3795.24</v>
      </c>
      <c r="AI6" s="37">
        <f>Q6/O6</f>
        <v>103.976</v>
      </c>
      <c r="AK6" s="37">
        <f t="shared" si="1"/>
        <v>3899.2159999999999</v>
      </c>
      <c r="AL6" s="37"/>
      <c r="AM6" s="37">
        <f>AK6</f>
        <v>3899.2159999999999</v>
      </c>
      <c r="AO6" s="81">
        <f>IF(Q6=AG6,0,Q6/O6)</f>
        <v>103.976</v>
      </c>
      <c r="AQ6" s="37">
        <f t="shared" si="5"/>
        <v>4003.192</v>
      </c>
      <c r="AR6" s="37">
        <v>104</v>
      </c>
      <c r="AS6" s="37">
        <f t="shared" si="6"/>
        <v>4107.192</v>
      </c>
    </row>
    <row r="7" spans="1:45" ht="12.75" customHeight="1" x14ac:dyDescent="0.25">
      <c r="A7" s="204" t="s">
        <v>7</v>
      </c>
      <c r="B7" s="204"/>
      <c r="C7" s="204"/>
      <c r="D7" s="204"/>
      <c r="E7" s="204"/>
      <c r="F7" s="204"/>
      <c r="G7" s="204"/>
      <c r="H7" s="204"/>
      <c r="I7" s="204"/>
      <c r="J7" s="204" t="s">
        <v>8</v>
      </c>
      <c r="K7" s="204"/>
      <c r="L7" s="204"/>
      <c r="M7" s="204"/>
      <c r="N7" s="204"/>
      <c r="O7" s="45">
        <v>40</v>
      </c>
      <c r="P7" s="4"/>
      <c r="Q7" s="215">
        <v>209943.88</v>
      </c>
      <c r="R7" s="215"/>
      <c r="S7" s="215"/>
      <c r="T7" s="215"/>
      <c r="U7" s="37">
        <v>112844.88</v>
      </c>
      <c r="V7" s="25"/>
      <c r="W7" s="25"/>
      <c r="X7" s="166"/>
      <c r="Y7" s="166"/>
      <c r="Z7" s="56">
        <v>5248.6</v>
      </c>
      <c r="AA7" s="53"/>
      <c r="AB7" s="53"/>
      <c r="AC7" s="8"/>
      <c r="AD7" s="8"/>
      <c r="AE7" s="37">
        <v>118093.48</v>
      </c>
      <c r="AG7" s="37">
        <f t="shared" si="0"/>
        <v>118093.48</v>
      </c>
      <c r="AI7" s="37">
        <f t="shared" ref="AI7:AI10" si="7">Q7/O7</f>
        <v>5248.5969999999998</v>
      </c>
      <c r="AK7" s="37">
        <f t="shared" si="1"/>
        <v>123342.07699999999</v>
      </c>
      <c r="AL7" s="37"/>
      <c r="AM7" s="37">
        <f t="shared" si="3"/>
        <v>123342.07699999999</v>
      </c>
      <c r="AO7" s="81">
        <f t="shared" si="4"/>
        <v>5248.5969999999998</v>
      </c>
      <c r="AQ7" s="37">
        <f t="shared" si="5"/>
        <v>128590.67399999998</v>
      </c>
      <c r="AR7" s="37">
        <v>5249</v>
      </c>
      <c r="AS7" s="37">
        <f t="shared" si="6"/>
        <v>133839.674</v>
      </c>
    </row>
    <row r="8" spans="1:45" ht="12.75" customHeight="1" x14ac:dyDescent="0.25">
      <c r="A8" s="204" t="s">
        <v>9</v>
      </c>
      <c r="B8" s="204"/>
      <c r="C8" s="204"/>
      <c r="D8" s="204"/>
      <c r="E8" s="204"/>
      <c r="F8" s="204"/>
      <c r="G8" s="204"/>
      <c r="H8" s="204"/>
      <c r="I8" s="204"/>
      <c r="J8" s="159" t="s">
        <v>10</v>
      </c>
      <c r="K8" s="159"/>
      <c r="L8" s="159"/>
      <c r="M8" s="159"/>
      <c r="N8" s="159"/>
      <c r="O8" s="45">
        <v>40</v>
      </c>
      <c r="P8" s="4"/>
      <c r="Q8" s="226">
        <v>140</v>
      </c>
      <c r="R8" s="226"/>
      <c r="S8" s="226"/>
      <c r="T8" s="226"/>
      <c r="U8" s="57">
        <v>71.75</v>
      </c>
      <c r="V8" s="54"/>
      <c r="W8" s="54"/>
      <c r="X8" s="166"/>
      <c r="Y8" s="166"/>
      <c r="Z8" s="57">
        <v>3.5</v>
      </c>
      <c r="AA8" s="54"/>
      <c r="AB8" s="54"/>
      <c r="AC8" s="8"/>
      <c r="AD8" s="8"/>
      <c r="AE8" s="57">
        <v>75.25</v>
      </c>
      <c r="AG8" s="37">
        <f t="shared" si="0"/>
        <v>75.25</v>
      </c>
      <c r="AI8" s="37">
        <f t="shared" si="7"/>
        <v>3.5</v>
      </c>
      <c r="AK8" s="37">
        <f t="shared" si="1"/>
        <v>78.75</v>
      </c>
      <c r="AL8" s="37"/>
      <c r="AM8" s="37">
        <f t="shared" si="3"/>
        <v>78.75</v>
      </c>
      <c r="AO8" s="81">
        <f t="shared" si="4"/>
        <v>3.5</v>
      </c>
      <c r="AQ8" s="37">
        <f t="shared" si="5"/>
        <v>82.25</v>
      </c>
      <c r="AR8" s="37">
        <v>4</v>
      </c>
      <c r="AS8" s="37">
        <f t="shared" si="6"/>
        <v>86.25</v>
      </c>
    </row>
    <row r="9" spans="1:45" ht="12.75" customHeight="1" x14ac:dyDescent="0.25">
      <c r="A9" s="204" t="s">
        <v>11</v>
      </c>
      <c r="B9" s="204"/>
      <c r="C9" s="204"/>
      <c r="D9" s="204"/>
      <c r="E9" s="204"/>
      <c r="F9" s="204"/>
      <c r="G9" s="204"/>
      <c r="H9" s="204"/>
      <c r="I9" s="204"/>
      <c r="J9" s="204" t="s">
        <v>12</v>
      </c>
      <c r="K9" s="204"/>
      <c r="L9" s="204"/>
      <c r="M9" s="204"/>
      <c r="N9" s="204"/>
      <c r="O9" s="45">
        <v>40</v>
      </c>
      <c r="P9" s="4"/>
      <c r="Q9" s="215">
        <v>315645</v>
      </c>
      <c r="R9" s="215"/>
      <c r="S9" s="215"/>
      <c r="T9" s="215"/>
      <c r="U9" s="37">
        <v>161768.12</v>
      </c>
      <c r="V9" s="25"/>
      <c r="W9" s="25"/>
      <c r="X9" s="166"/>
      <c r="Y9" s="166"/>
      <c r="Z9" s="56">
        <v>7891.13</v>
      </c>
      <c r="AA9" s="53"/>
      <c r="AB9" s="53"/>
      <c r="AC9" s="8"/>
      <c r="AD9" s="8"/>
      <c r="AE9" s="37">
        <v>169659.25</v>
      </c>
      <c r="AG9" s="37">
        <f t="shared" si="0"/>
        <v>169659.25</v>
      </c>
      <c r="AI9" s="37">
        <f>Q9/O9</f>
        <v>7891.125</v>
      </c>
      <c r="AK9" s="37">
        <f t="shared" si="1"/>
        <v>177550.375</v>
      </c>
      <c r="AL9" s="37"/>
      <c r="AM9" s="37">
        <f t="shared" si="3"/>
        <v>177550.375</v>
      </c>
      <c r="AO9" s="81">
        <f t="shared" si="4"/>
        <v>7891.125</v>
      </c>
      <c r="AQ9" s="37">
        <f t="shared" si="5"/>
        <v>185441.5</v>
      </c>
      <c r="AR9" s="37">
        <v>7891</v>
      </c>
      <c r="AS9" s="37">
        <f t="shared" si="6"/>
        <v>193332.5</v>
      </c>
    </row>
    <row r="10" spans="1:45" ht="12.75" customHeight="1" x14ac:dyDescent="0.25">
      <c r="A10" s="204" t="s">
        <v>13</v>
      </c>
      <c r="B10" s="204"/>
      <c r="C10" s="204"/>
      <c r="D10" s="204"/>
      <c r="E10" s="204"/>
      <c r="F10" s="204"/>
      <c r="G10" s="204"/>
      <c r="H10" s="204"/>
      <c r="I10" s="204"/>
      <c r="J10" s="159" t="s">
        <v>14</v>
      </c>
      <c r="K10" s="159"/>
      <c r="L10" s="159"/>
      <c r="M10" s="159"/>
      <c r="N10" s="159"/>
      <c r="O10" s="45">
        <v>40</v>
      </c>
      <c r="P10" s="4"/>
      <c r="Q10" s="222">
        <v>428373.39</v>
      </c>
      <c r="R10" s="222"/>
      <c r="S10" s="222"/>
      <c r="T10" s="222"/>
      <c r="U10" s="37">
        <v>283797.28999999998</v>
      </c>
      <c r="V10" s="55"/>
      <c r="W10" s="55"/>
      <c r="X10" s="223"/>
      <c r="Y10" s="223"/>
      <c r="Z10" s="37">
        <v>10709.33</v>
      </c>
      <c r="AA10" s="55"/>
      <c r="AB10" s="55"/>
      <c r="AC10" s="60"/>
      <c r="AD10" s="60"/>
      <c r="AE10" s="37">
        <v>294506.62</v>
      </c>
      <c r="AG10" s="37">
        <f t="shared" si="0"/>
        <v>294506.62</v>
      </c>
      <c r="AI10" s="37">
        <f t="shared" si="7"/>
        <v>10709.33475</v>
      </c>
      <c r="AK10" s="37">
        <f t="shared" si="1"/>
        <v>305215.95474999998</v>
      </c>
      <c r="AL10" s="37"/>
      <c r="AM10" s="37">
        <f t="shared" si="3"/>
        <v>305215.95474999998</v>
      </c>
      <c r="AO10" s="81">
        <f>IF(Q10=AG10,0,Q10/O10)</f>
        <v>10709.33475</v>
      </c>
      <c r="AQ10" s="37">
        <f t="shared" si="5"/>
        <v>315925.28949999996</v>
      </c>
      <c r="AR10" s="37">
        <v>10709</v>
      </c>
      <c r="AS10" s="37">
        <f t="shared" si="6"/>
        <v>326634.28949999996</v>
      </c>
    </row>
    <row r="11" spans="1:45" ht="12.75" customHeight="1" x14ac:dyDescent="0.3">
      <c r="A11" s="162" t="s">
        <v>416</v>
      </c>
      <c r="B11" s="162"/>
      <c r="C11" s="162"/>
      <c r="D11" s="162"/>
      <c r="E11" s="162"/>
      <c r="F11" s="162"/>
      <c r="G11" s="162"/>
      <c r="H11" s="162"/>
      <c r="I11" s="162"/>
      <c r="J11" s="164"/>
      <c r="K11" s="164"/>
      <c r="L11" s="164"/>
      <c r="M11" s="164"/>
      <c r="N11" s="164"/>
      <c r="O11" s="164"/>
      <c r="P11" s="164"/>
      <c r="Q11" s="224">
        <v>1004753.34</v>
      </c>
      <c r="R11" s="224"/>
      <c r="S11" s="224"/>
      <c r="T11" s="224"/>
      <c r="U11" s="79">
        <v>608665.32999999996</v>
      </c>
      <c r="V11" s="27"/>
      <c r="W11" s="27"/>
      <c r="X11" s="225"/>
      <c r="Y11" s="225"/>
      <c r="Z11" s="79">
        <v>23956.54</v>
      </c>
      <c r="AA11" s="27"/>
      <c r="AB11" s="27"/>
      <c r="AC11" s="10"/>
      <c r="AD11" s="10"/>
      <c r="AE11" s="79">
        <v>632621.87</v>
      </c>
      <c r="AG11" s="80">
        <f t="shared" si="0"/>
        <v>632621.87</v>
      </c>
      <c r="AI11" s="80">
        <f>SUM(AI4:AI10)</f>
        <v>23956.532749999998</v>
      </c>
      <c r="AK11" s="80">
        <f>AG11+AI11</f>
        <v>656578.40275000001</v>
      </c>
      <c r="AL11" s="37"/>
      <c r="AM11" s="80">
        <f t="shared" si="3"/>
        <v>656578.40275000001</v>
      </c>
      <c r="AO11" s="80">
        <f>SUM(AO4:AO10)</f>
        <v>23956.532749999998</v>
      </c>
      <c r="AQ11" s="80">
        <f>AM11+AO11</f>
        <v>680534.93550000002</v>
      </c>
      <c r="AR11" s="80">
        <f>SUM(AR4:AR10)</f>
        <v>23957</v>
      </c>
      <c r="AS11" s="80">
        <f t="shared" si="6"/>
        <v>704491.93550000002</v>
      </c>
    </row>
    <row r="12" spans="1:45" ht="12.75" customHeight="1" x14ac:dyDescent="0.3">
      <c r="A12" s="162"/>
      <c r="B12" s="163"/>
      <c r="C12" s="163"/>
      <c r="D12" s="163"/>
      <c r="E12" s="163"/>
      <c r="F12" s="163"/>
      <c r="G12" s="163"/>
      <c r="H12" s="163"/>
      <c r="I12" s="163"/>
      <c r="J12" s="164"/>
      <c r="K12" s="165"/>
      <c r="L12" s="165"/>
      <c r="M12" s="165"/>
      <c r="N12" s="165"/>
      <c r="O12" s="46"/>
      <c r="P12" s="3"/>
      <c r="Q12" s="168"/>
      <c r="R12" s="169"/>
      <c r="S12" s="169"/>
      <c r="T12" s="169"/>
      <c r="U12" s="35"/>
      <c r="V12" s="35"/>
      <c r="W12" s="35"/>
      <c r="X12" s="3"/>
      <c r="Y12" s="3"/>
      <c r="Z12" s="35"/>
      <c r="AA12" s="35"/>
      <c r="AB12" s="35"/>
      <c r="AC12" s="3"/>
      <c r="AD12" s="3"/>
      <c r="AE12" s="35"/>
      <c r="AG12" s="37"/>
      <c r="AM12" s="37"/>
      <c r="AS12" s="37"/>
    </row>
    <row r="13" spans="1:45" ht="12.75" customHeight="1" x14ac:dyDescent="0.25">
      <c r="A13" s="196" t="s">
        <v>15</v>
      </c>
      <c r="B13" s="196"/>
      <c r="C13" s="196"/>
      <c r="D13" s="196"/>
      <c r="E13" s="196"/>
      <c r="F13" s="196"/>
      <c r="G13" s="196"/>
      <c r="H13" s="196"/>
      <c r="I13" s="196"/>
      <c r="J13" s="197"/>
      <c r="K13" s="197"/>
      <c r="L13" s="197"/>
      <c r="M13" s="197"/>
      <c r="N13" s="197"/>
      <c r="O13" s="197"/>
      <c r="P13" s="197"/>
      <c r="Q13" s="197"/>
      <c r="R13" s="197"/>
      <c r="S13" s="197"/>
      <c r="T13" s="197"/>
      <c r="U13" s="84"/>
      <c r="V13" s="84"/>
      <c r="W13" s="84"/>
      <c r="X13" s="197"/>
      <c r="Y13" s="197"/>
      <c r="Z13" s="197"/>
      <c r="AA13" s="197"/>
      <c r="AB13" s="197"/>
      <c r="AC13" s="197"/>
      <c r="AD13" s="197"/>
      <c r="AE13" s="85"/>
      <c r="AF13" s="83"/>
      <c r="AG13" s="86"/>
      <c r="AH13" s="83"/>
      <c r="AI13" s="83"/>
      <c r="AJ13" s="83"/>
      <c r="AK13" s="83"/>
      <c r="AM13" s="37"/>
      <c r="AS13" s="37"/>
    </row>
    <row r="14" spans="1:45" x14ac:dyDescent="0.3">
      <c r="A14" s="218">
        <v>8</v>
      </c>
      <c r="B14" s="218"/>
      <c r="C14" s="218"/>
      <c r="D14" s="218"/>
      <c r="E14" s="218"/>
      <c r="F14" s="218"/>
      <c r="G14" s="216" t="s">
        <v>16</v>
      </c>
      <c r="H14" s="216"/>
      <c r="I14" s="216"/>
      <c r="J14" s="219" t="s">
        <v>17</v>
      </c>
      <c r="K14" s="219"/>
      <c r="L14" s="219"/>
      <c r="M14" s="219"/>
      <c r="N14" s="219"/>
      <c r="O14" s="47">
        <v>40</v>
      </c>
      <c r="P14" s="5"/>
      <c r="Q14" s="175">
        <v>1707</v>
      </c>
      <c r="R14" s="175"/>
      <c r="S14" s="175"/>
      <c r="T14" s="175"/>
      <c r="U14" s="39">
        <v>1259.01</v>
      </c>
      <c r="V14" s="198"/>
      <c r="W14" s="198"/>
      <c r="X14" s="10"/>
      <c r="Y14" s="10"/>
      <c r="Z14" s="31">
        <v>42.68</v>
      </c>
      <c r="AB14" s="31"/>
      <c r="AC14" s="10"/>
      <c r="AD14" s="10"/>
      <c r="AE14" s="30">
        <v>1301.69</v>
      </c>
      <c r="AG14" s="37">
        <f t="shared" si="0"/>
        <v>1301.69</v>
      </c>
      <c r="AI14" s="37">
        <f>Q14/O14</f>
        <v>42.674999999999997</v>
      </c>
      <c r="AK14" s="37">
        <f>AG14+AI14</f>
        <v>1344.365</v>
      </c>
      <c r="AM14" s="37">
        <f t="shared" ref="AM14:AM16" si="8">AK14</f>
        <v>1344.365</v>
      </c>
      <c r="AO14" s="81">
        <f>IF(Q14=AG14,0,Q14/O14)</f>
        <v>42.674999999999997</v>
      </c>
      <c r="AQ14" s="37">
        <f>AM14+AO14</f>
        <v>1387.04</v>
      </c>
      <c r="AR14" s="37">
        <v>43</v>
      </c>
      <c r="AS14" s="37">
        <f t="shared" si="6"/>
        <v>1430.04</v>
      </c>
    </row>
    <row r="15" spans="1:45" x14ac:dyDescent="0.25">
      <c r="A15" s="183">
        <v>9</v>
      </c>
      <c r="B15" s="183"/>
      <c r="C15" s="183"/>
      <c r="D15" s="183"/>
      <c r="E15" s="183"/>
      <c r="F15" s="183"/>
      <c r="G15" s="216" t="s">
        <v>16</v>
      </c>
      <c r="H15" s="216"/>
      <c r="I15" s="216"/>
      <c r="J15" s="159" t="s">
        <v>18</v>
      </c>
      <c r="K15" s="159"/>
      <c r="L15" s="159"/>
      <c r="M15" s="159"/>
      <c r="N15" s="159"/>
      <c r="O15" s="45">
        <v>40</v>
      </c>
      <c r="P15" s="6"/>
      <c r="Q15" s="176">
        <v>3914.84</v>
      </c>
      <c r="R15" s="176"/>
      <c r="S15" s="176"/>
      <c r="T15" s="176"/>
      <c r="U15" s="62">
        <v>0</v>
      </c>
      <c r="V15" s="205"/>
      <c r="W15" s="205"/>
      <c r="X15" s="8"/>
      <c r="Y15" s="8"/>
      <c r="Z15" s="21">
        <v>89.71</v>
      </c>
      <c r="AB15" s="11"/>
      <c r="AC15" s="8"/>
      <c r="AD15" s="8"/>
      <c r="AE15" s="21">
        <v>89.71</v>
      </c>
      <c r="AG15" s="37">
        <f t="shared" si="0"/>
        <v>89.71</v>
      </c>
      <c r="AI15" s="37">
        <f>Q15/O15</f>
        <v>97.871000000000009</v>
      </c>
      <c r="AK15" s="37">
        <f t="shared" ref="AK15" si="9">AG15+AI15</f>
        <v>187.58100000000002</v>
      </c>
      <c r="AM15" s="37">
        <f t="shared" si="8"/>
        <v>187.58100000000002</v>
      </c>
      <c r="AO15" s="81">
        <f>IF(Q15=AG15,0,Q15/O15)</f>
        <v>97.871000000000009</v>
      </c>
      <c r="AQ15" s="37">
        <f t="shared" ref="AQ15" si="10">AM15+AO15</f>
        <v>285.452</v>
      </c>
      <c r="AR15" s="37">
        <v>98</v>
      </c>
      <c r="AS15" s="37">
        <f t="shared" si="6"/>
        <v>383.452</v>
      </c>
    </row>
    <row r="16" spans="1:45" ht="12.75" customHeight="1" x14ac:dyDescent="0.3">
      <c r="A16" s="162" t="s">
        <v>19</v>
      </c>
      <c r="B16" s="162"/>
      <c r="C16" s="162"/>
      <c r="D16" s="162"/>
      <c r="E16" s="162"/>
      <c r="F16" s="162"/>
      <c r="G16" s="166"/>
      <c r="H16" s="166"/>
      <c r="I16" s="166"/>
      <c r="J16" s="166"/>
      <c r="K16" s="166"/>
      <c r="L16" s="166"/>
      <c r="M16" s="166"/>
      <c r="N16" s="166"/>
      <c r="O16" s="8"/>
      <c r="P16" s="8"/>
      <c r="Q16" s="177">
        <v>5621.84</v>
      </c>
      <c r="R16" s="178"/>
      <c r="S16" s="178"/>
      <c r="T16" s="178"/>
      <c r="U16" s="71">
        <v>1259.01</v>
      </c>
      <c r="V16" s="217"/>
      <c r="W16" s="217"/>
      <c r="X16" s="72"/>
      <c r="Y16" s="72"/>
      <c r="Z16" s="22">
        <v>132.38999999999999</v>
      </c>
      <c r="AA16" s="51"/>
      <c r="AB16" s="28"/>
      <c r="AC16" s="72"/>
      <c r="AD16" s="72"/>
      <c r="AE16" s="23">
        <v>1391.4</v>
      </c>
      <c r="AG16" s="80">
        <f t="shared" si="0"/>
        <v>1391.4</v>
      </c>
      <c r="AI16" s="80">
        <f>SUM(AI14:AI15)</f>
        <v>140.54599999999999</v>
      </c>
      <c r="AK16" s="80">
        <f>AG16+AI16</f>
        <v>1531.9460000000001</v>
      </c>
      <c r="AM16" s="80">
        <f t="shared" si="8"/>
        <v>1531.9460000000001</v>
      </c>
      <c r="AO16" s="80">
        <f>SUM(AO14:AO15)</f>
        <v>140.54599999999999</v>
      </c>
      <c r="AQ16" s="80">
        <f>AM16+AO16</f>
        <v>1672.4920000000002</v>
      </c>
      <c r="AR16" s="80">
        <f>SUM(AR14:AR15)</f>
        <v>141</v>
      </c>
      <c r="AS16" s="80">
        <f t="shared" si="6"/>
        <v>1813.4920000000002</v>
      </c>
    </row>
    <row r="17" spans="1:45" ht="12.75" customHeight="1" x14ac:dyDescent="0.3">
      <c r="A17" s="162"/>
      <c r="B17" s="163"/>
      <c r="C17" s="163"/>
      <c r="D17" s="163"/>
      <c r="E17" s="163"/>
      <c r="F17" s="163"/>
      <c r="G17" s="166"/>
      <c r="H17" s="167"/>
      <c r="I17" s="167"/>
      <c r="J17" s="166"/>
      <c r="K17" s="167"/>
      <c r="L17" s="167"/>
      <c r="M17" s="167"/>
      <c r="N17" s="167"/>
      <c r="O17" s="44"/>
      <c r="P17" s="1"/>
      <c r="Q17" s="170"/>
      <c r="R17" s="171"/>
      <c r="S17" s="171"/>
      <c r="T17" s="171"/>
      <c r="U17" s="1"/>
      <c r="V17" s="16"/>
      <c r="W17" s="16"/>
      <c r="X17" s="1"/>
      <c r="Y17" s="1"/>
      <c r="Z17" s="1"/>
      <c r="AA17" s="28"/>
      <c r="AB17" s="28"/>
      <c r="AC17" s="8"/>
      <c r="AD17" s="8"/>
      <c r="AE17" s="8"/>
      <c r="AG17" s="37"/>
      <c r="AM17" s="37"/>
      <c r="AS17" s="37">
        <f t="shared" si="6"/>
        <v>0</v>
      </c>
    </row>
    <row r="18" spans="1:45" ht="12.75" customHeight="1" x14ac:dyDescent="0.3">
      <c r="A18" s="196" t="s">
        <v>20</v>
      </c>
      <c r="B18" s="196"/>
      <c r="C18" s="196"/>
      <c r="D18" s="196"/>
      <c r="E18" s="196"/>
      <c r="F18" s="196"/>
      <c r="G18" s="214"/>
      <c r="H18" s="214"/>
      <c r="I18" s="214"/>
      <c r="J18" s="214"/>
      <c r="K18" s="214"/>
      <c r="L18" s="214"/>
      <c r="M18" s="214"/>
      <c r="N18" s="214"/>
      <c r="O18" s="214"/>
      <c r="P18" s="214"/>
      <c r="Q18" s="214"/>
      <c r="R18" s="214"/>
      <c r="S18" s="214"/>
      <c r="T18" s="214"/>
      <c r="U18" s="87"/>
      <c r="V18" s="214"/>
      <c r="W18" s="214"/>
      <c r="X18" s="214"/>
      <c r="Y18" s="214"/>
      <c r="Z18" s="214"/>
      <c r="AA18" s="214"/>
      <c r="AB18" s="214"/>
      <c r="AC18" s="214"/>
      <c r="AD18" s="214"/>
      <c r="AE18" s="214"/>
      <c r="AF18" s="83"/>
      <c r="AG18" s="86"/>
      <c r="AH18" s="83"/>
      <c r="AI18" s="83"/>
      <c r="AJ18" s="83"/>
      <c r="AK18" s="83"/>
      <c r="AM18" s="37"/>
      <c r="AS18" s="37">
        <f t="shared" si="6"/>
        <v>0</v>
      </c>
    </row>
    <row r="19" spans="1:45" ht="12.75" customHeight="1" x14ac:dyDescent="0.25">
      <c r="A19" s="183">
        <v>9</v>
      </c>
      <c r="B19" s="183"/>
      <c r="C19" s="183"/>
      <c r="D19" s="183"/>
      <c r="E19" s="183"/>
      <c r="F19" s="183"/>
      <c r="G19" s="157" t="s">
        <v>21</v>
      </c>
      <c r="H19" s="157"/>
      <c r="I19" s="157"/>
      <c r="J19" s="212" t="s">
        <v>22</v>
      </c>
      <c r="K19" s="212"/>
      <c r="L19" s="212"/>
      <c r="M19" s="212"/>
      <c r="N19" s="212"/>
      <c r="O19" s="45">
        <v>0</v>
      </c>
      <c r="P19" s="57"/>
      <c r="Q19" s="57"/>
      <c r="R19" s="213">
        <v>125</v>
      </c>
      <c r="S19" s="213"/>
      <c r="T19" s="213"/>
      <c r="U19" s="42">
        <v>0</v>
      </c>
      <c r="V19" s="205"/>
      <c r="W19" s="205"/>
      <c r="X19" s="42"/>
      <c r="Y19" s="42">
        <v>0</v>
      </c>
      <c r="Z19" s="42">
        <v>0</v>
      </c>
      <c r="AA19" s="205"/>
      <c r="AB19" s="205"/>
      <c r="AC19" s="42">
        <v>0</v>
      </c>
      <c r="AD19" s="42"/>
      <c r="AE19" s="42">
        <v>0</v>
      </c>
      <c r="AG19" s="81">
        <f t="shared" si="0"/>
        <v>0</v>
      </c>
      <c r="AH19" s="81"/>
      <c r="AI19" s="81">
        <v>0</v>
      </c>
      <c r="AK19" s="81">
        <f>AG19+AI19</f>
        <v>0</v>
      </c>
      <c r="AM19" s="81">
        <f t="shared" ref="AM19:AM45" si="11">AK19</f>
        <v>0</v>
      </c>
      <c r="AN19" s="81"/>
      <c r="AO19" s="81">
        <v>0</v>
      </c>
      <c r="AQ19" s="81">
        <f>AM19+AO19</f>
        <v>0</v>
      </c>
      <c r="AR19" s="81">
        <v>0</v>
      </c>
      <c r="AS19" s="37">
        <f t="shared" si="6"/>
        <v>0</v>
      </c>
    </row>
    <row r="20" spans="1:45" ht="12.75" customHeight="1" x14ac:dyDescent="0.25">
      <c r="A20" s="183">
        <v>10</v>
      </c>
      <c r="B20" s="183"/>
      <c r="C20" s="183"/>
      <c r="D20" s="183"/>
      <c r="E20" s="183"/>
      <c r="F20" s="183"/>
      <c r="G20" s="157" t="s">
        <v>23</v>
      </c>
      <c r="H20" s="157"/>
      <c r="I20" s="157"/>
      <c r="J20" s="212" t="s">
        <v>24</v>
      </c>
      <c r="K20" s="212"/>
      <c r="L20" s="212"/>
      <c r="M20" s="212"/>
      <c r="N20" s="212"/>
      <c r="O20" s="45">
        <v>0</v>
      </c>
      <c r="P20" s="57"/>
      <c r="Q20" s="57"/>
      <c r="R20" s="213">
        <v>2224.85</v>
      </c>
      <c r="S20" s="213"/>
      <c r="T20" s="213"/>
      <c r="U20" s="42">
        <v>0</v>
      </c>
      <c r="V20" s="205"/>
      <c r="W20" s="205"/>
      <c r="X20" s="42"/>
      <c r="Y20" s="42">
        <v>0</v>
      </c>
      <c r="Z20" s="42">
        <v>0</v>
      </c>
      <c r="AA20" s="205"/>
      <c r="AB20" s="205"/>
      <c r="AC20" s="42">
        <v>0</v>
      </c>
      <c r="AD20" s="42"/>
      <c r="AE20" s="42">
        <v>0</v>
      </c>
      <c r="AG20" s="81">
        <f t="shared" si="0"/>
        <v>0</v>
      </c>
      <c r="AH20" s="81"/>
      <c r="AI20" s="81">
        <v>0</v>
      </c>
      <c r="AK20" s="81">
        <f t="shared" ref="AK20:AK44" si="12">AG20+AI20</f>
        <v>0</v>
      </c>
      <c r="AM20" s="81">
        <f t="shared" si="11"/>
        <v>0</v>
      </c>
      <c r="AN20" s="81"/>
      <c r="AO20" s="81">
        <v>0</v>
      </c>
      <c r="AQ20" s="81">
        <f t="shared" ref="AQ20:AQ44" si="13">AM20+AO20</f>
        <v>0</v>
      </c>
      <c r="AR20" s="81">
        <v>0</v>
      </c>
      <c r="AS20" s="37">
        <f t="shared" si="6"/>
        <v>0</v>
      </c>
    </row>
    <row r="21" spans="1:45" ht="12.75" customHeight="1" x14ac:dyDescent="0.25">
      <c r="A21" s="183">
        <v>11</v>
      </c>
      <c r="B21" s="183"/>
      <c r="C21" s="183"/>
      <c r="D21" s="183"/>
      <c r="E21" s="183"/>
      <c r="F21" s="183"/>
      <c r="G21" s="157" t="s">
        <v>23</v>
      </c>
      <c r="H21" s="157"/>
      <c r="I21" s="157"/>
      <c r="J21" s="212" t="s">
        <v>25</v>
      </c>
      <c r="K21" s="212"/>
      <c r="L21" s="212"/>
      <c r="M21" s="212"/>
      <c r="N21" s="212"/>
      <c r="O21" s="45">
        <v>0</v>
      </c>
      <c r="P21" s="57"/>
      <c r="Q21" s="57"/>
      <c r="R21" s="213">
        <v>2098</v>
      </c>
      <c r="S21" s="213"/>
      <c r="T21" s="213"/>
      <c r="U21" s="42">
        <v>0</v>
      </c>
      <c r="V21" s="205"/>
      <c r="W21" s="205"/>
      <c r="X21" s="42"/>
      <c r="Y21" s="42">
        <v>0</v>
      </c>
      <c r="Z21" s="42">
        <v>0</v>
      </c>
      <c r="AA21" s="205"/>
      <c r="AB21" s="205"/>
      <c r="AC21" s="42">
        <v>0</v>
      </c>
      <c r="AD21" s="42"/>
      <c r="AE21" s="42">
        <v>0</v>
      </c>
      <c r="AG21" s="81">
        <f t="shared" si="0"/>
        <v>0</v>
      </c>
      <c r="AH21" s="81"/>
      <c r="AI21" s="81">
        <v>0</v>
      </c>
      <c r="AK21" s="81">
        <f t="shared" si="12"/>
        <v>0</v>
      </c>
      <c r="AM21" s="81">
        <f t="shared" si="11"/>
        <v>0</v>
      </c>
      <c r="AN21" s="81"/>
      <c r="AO21" s="81">
        <v>0</v>
      </c>
      <c r="AQ21" s="81">
        <f t="shared" si="13"/>
        <v>0</v>
      </c>
      <c r="AR21" s="81">
        <v>0</v>
      </c>
      <c r="AS21" s="37">
        <f t="shared" si="6"/>
        <v>0</v>
      </c>
    </row>
    <row r="22" spans="1:45" ht="12.75" customHeight="1" x14ac:dyDescent="0.25">
      <c r="A22" s="183">
        <v>12</v>
      </c>
      <c r="B22" s="183"/>
      <c r="C22" s="183"/>
      <c r="D22" s="183"/>
      <c r="E22" s="183"/>
      <c r="F22" s="183"/>
      <c r="G22" s="157" t="s">
        <v>23</v>
      </c>
      <c r="H22" s="157"/>
      <c r="I22" s="157"/>
      <c r="J22" s="212" t="s">
        <v>26</v>
      </c>
      <c r="K22" s="212"/>
      <c r="L22" s="212"/>
      <c r="M22" s="212"/>
      <c r="N22" s="212"/>
      <c r="O22" s="45">
        <v>0</v>
      </c>
      <c r="P22" s="57"/>
      <c r="Q22" s="57"/>
      <c r="R22" s="213">
        <v>8048</v>
      </c>
      <c r="S22" s="213"/>
      <c r="T22" s="213"/>
      <c r="U22" s="42">
        <v>0</v>
      </c>
      <c r="V22" s="205"/>
      <c r="W22" s="205"/>
      <c r="X22" s="42"/>
      <c r="Y22" s="42">
        <v>0</v>
      </c>
      <c r="Z22" s="42">
        <v>0</v>
      </c>
      <c r="AA22" s="205"/>
      <c r="AB22" s="205"/>
      <c r="AC22" s="42">
        <v>0</v>
      </c>
      <c r="AD22" s="42"/>
      <c r="AE22" s="42">
        <v>0</v>
      </c>
      <c r="AG22" s="81">
        <f t="shared" si="0"/>
        <v>0</v>
      </c>
      <c r="AH22" s="81"/>
      <c r="AI22" s="81">
        <v>0</v>
      </c>
      <c r="AK22" s="81">
        <f t="shared" si="12"/>
        <v>0</v>
      </c>
      <c r="AM22" s="81">
        <f t="shared" si="11"/>
        <v>0</v>
      </c>
      <c r="AN22" s="81"/>
      <c r="AO22" s="81">
        <v>0</v>
      </c>
      <c r="AQ22" s="81">
        <f t="shared" si="13"/>
        <v>0</v>
      </c>
      <c r="AR22" s="81">
        <v>0</v>
      </c>
      <c r="AS22" s="37">
        <f t="shared" si="6"/>
        <v>0</v>
      </c>
    </row>
    <row r="23" spans="1:45" ht="12.75" customHeight="1" x14ac:dyDescent="0.25">
      <c r="A23" s="183">
        <v>13</v>
      </c>
      <c r="B23" s="183"/>
      <c r="C23" s="183"/>
      <c r="D23" s="183"/>
      <c r="E23" s="183"/>
      <c r="F23" s="183"/>
      <c r="G23" s="157" t="s">
        <v>23</v>
      </c>
      <c r="H23" s="157"/>
      <c r="I23" s="157"/>
      <c r="J23" s="212" t="s">
        <v>27</v>
      </c>
      <c r="K23" s="212"/>
      <c r="L23" s="212"/>
      <c r="M23" s="212"/>
      <c r="N23" s="212"/>
      <c r="O23" s="45">
        <v>0</v>
      </c>
      <c r="P23" s="57"/>
      <c r="Q23" s="57"/>
      <c r="R23" s="213">
        <v>80</v>
      </c>
      <c r="S23" s="213"/>
      <c r="T23" s="213"/>
      <c r="U23" s="42">
        <v>0</v>
      </c>
      <c r="V23" s="205"/>
      <c r="W23" s="205"/>
      <c r="X23" s="42"/>
      <c r="Y23" s="42">
        <v>0</v>
      </c>
      <c r="Z23" s="42">
        <v>0</v>
      </c>
      <c r="AA23" s="205"/>
      <c r="AB23" s="205"/>
      <c r="AC23" s="42">
        <v>0</v>
      </c>
      <c r="AD23" s="42"/>
      <c r="AE23" s="42">
        <v>0</v>
      </c>
      <c r="AG23" s="81">
        <f t="shared" si="0"/>
        <v>0</v>
      </c>
      <c r="AH23" s="81"/>
      <c r="AI23" s="81">
        <v>0</v>
      </c>
      <c r="AK23" s="81">
        <f t="shared" si="12"/>
        <v>0</v>
      </c>
      <c r="AM23" s="81">
        <f t="shared" si="11"/>
        <v>0</v>
      </c>
      <c r="AN23" s="81"/>
      <c r="AO23" s="81">
        <v>0</v>
      </c>
      <c r="AQ23" s="81">
        <f t="shared" si="13"/>
        <v>0</v>
      </c>
      <c r="AR23" s="81">
        <v>0</v>
      </c>
      <c r="AS23" s="37">
        <f t="shared" si="6"/>
        <v>0</v>
      </c>
    </row>
    <row r="24" spans="1:45" ht="12.75" customHeight="1" x14ac:dyDescent="0.25">
      <c r="A24" s="183">
        <v>14</v>
      </c>
      <c r="B24" s="183"/>
      <c r="C24" s="183"/>
      <c r="D24" s="183"/>
      <c r="E24" s="183"/>
      <c r="F24" s="183"/>
      <c r="G24" s="157" t="s">
        <v>28</v>
      </c>
      <c r="H24" s="157"/>
      <c r="I24" s="157"/>
      <c r="J24" s="212" t="s">
        <v>29</v>
      </c>
      <c r="K24" s="212"/>
      <c r="L24" s="212"/>
      <c r="M24" s="212"/>
      <c r="N24" s="212"/>
      <c r="O24" s="45">
        <v>0</v>
      </c>
      <c r="P24" s="57"/>
      <c r="Q24" s="57"/>
      <c r="R24" s="213">
        <v>8169</v>
      </c>
      <c r="S24" s="213"/>
      <c r="T24" s="213"/>
      <c r="U24" s="42">
        <v>0</v>
      </c>
      <c r="V24" s="205"/>
      <c r="W24" s="205"/>
      <c r="X24" s="42"/>
      <c r="Y24" s="42">
        <v>0</v>
      </c>
      <c r="Z24" s="42">
        <v>0</v>
      </c>
      <c r="AA24" s="205"/>
      <c r="AB24" s="205"/>
      <c r="AC24" s="42">
        <v>0</v>
      </c>
      <c r="AD24" s="42"/>
      <c r="AE24" s="42">
        <v>0</v>
      </c>
      <c r="AG24" s="81">
        <f t="shared" si="0"/>
        <v>0</v>
      </c>
      <c r="AH24" s="81"/>
      <c r="AI24" s="81">
        <v>0</v>
      </c>
      <c r="AK24" s="81">
        <f t="shared" si="12"/>
        <v>0</v>
      </c>
      <c r="AM24" s="81">
        <f t="shared" si="11"/>
        <v>0</v>
      </c>
      <c r="AN24" s="81"/>
      <c r="AO24" s="81">
        <v>0</v>
      </c>
      <c r="AQ24" s="81">
        <f t="shared" si="13"/>
        <v>0</v>
      </c>
      <c r="AR24" s="81">
        <v>0</v>
      </c>
      <c r="AS24" s="37">
        <f t="shared" si="6"/>
        <v>0</v>
      </c>
    </row>
    <row r="25" spans="1:45" ht="12.75" customHeight="1" x14ac:dyDescent="0.25">
      <c r="A25" s="183">
        <v>15</v>
      </c>
      <c r="B25" s="183"/>
      <c r="C25" s="183"/>
      <c r="D25" s="183"/>
      <c r="E25" s="183"/>
      <c r="F25" s="183"/>
      <c r="G25" s="157" t="s">
        <v>30</v>
      </c>
      <c r="H25" s="157"/>
      <c r="I25" s="157"/>
      <c r="J25" s="212" t="s">
        <v>31</v>
      </c>
      <c r="K25" s="212"/>
      <c r="L25" s="212"/>
      <c r="M25" s="212"/>
      <c r="N25" s="212"/>
      <c r="O25" s="45">
        <v>0</v>
      </c>
      <c r="P25" s="57"/>
      <c r="Q25" s="57"/>
      <c r="R25" s="213">
        <v>1159</v>
      </c>
      <c r="S25" s="213"/>
      <c r="T25" s="213"/>
      <c r="U25" s="42">
        <v>0</v>
      </c>
      <c r="V25" s="205"/>
      <c r="W25" s="205"/>
      <c r="X25" s="42"/>
      <c r="Y25" s="42">
        <v>0</v>
      </c>
      <c r="Z25" s="42">
        <v>0</v>
      </c>
      <c r="AA25" s="205"/>
      <c r="AB25" s="205"/>
      <c r="AC25" s="42">
        <v>0</v>
      </c>
      <c r="AD25" s="42"/>
      <c r="AE25" s="42">
        <v>0</v>
      </c>
      <c r="AG25" s="81">
        <f t="shared" si="0"/>
        <v>0</v>
      </c>
      <c r="AH25" s="81"/>
      <c r="AI25" s="81">
        <v>0</v>
      </c>
      <c r="AK25" s="81">
        <f t="shared" si="12"/>
        <v>0</v>
      </c>
      <c r="AM25" s="81">
        <f t="shared" si="11"/>
        <v>0</v>
      </c>
      <c r="AN25" s="81"/>
      <c r="AO25" s="81">
        <v>0</v>
      </c>
      <c r="AQ25" s="81">
        <f t="shared" si="13"/>
        <v>0</v>
      </c>
      <c r="AR25" s="81">
        <v>0</v>
      </c>
      <c r="AS25" s="37">
        <f t="shared" si="6"/>
        <v>0</v>
      </c>
    </row>
    <row r="26" spans="1:45" ht="12.75" customHeight="1" x14ac:dyDescent="0.25">
      <c r="A26" s="183">
        <v>16</v>
      </c>
      <c r="B26" s="183"/>
      <c r="C26" s="183"/>
      <c r="D26" s="183"/>
      <c r="E26" s="183"/>
      <c r="F26" s="183"/>
      <c r="G26" s="157" t="s">
        <v>32</v>
      </c>
      <c r="H26" s="157"/>
      <c r="I26" s="157"/>
      <c r="J26" s="212" t="s">
        <v>33</v>
      </c>
      <c r="K26" s="212"/>
      <c r="L26" s="212"/>
      <c r="M26" s="212"/>
      <c r="N26" s="212"/>
      <c r="O26" s="45">
        <v>0</v>
      </c>
      <c r="P26" s="57"/>
      <c r="Q26" s="57"/>
      <c r="R26" s="213">
        <v>10.5</v>
      </c>
      <c r="S26" s="213"/>
      <c r="T26" s="213"/>
      <c r="U26" s="42">
        <v>0</v>
      </c>
      <c r="V26" s="205"/>
      <c r="W26" s="205"/>
      <c r="X26" s="42"/>
      <c r="Y26" s="42">
        <v>0</v>
      </c>
      <c r="Z26" s="42">
        <v>0</v>
      </c>
      <c r="AA26" s="205"/>
      <c r="AB26" s="205"/>
      <c r="AC26" s="42">
        <v>0</v>
      </c>
      <c r="AD26" s="42"/>
      <c r="AE26" s="42">
        <v>0</v>
      </c>
      <c r="AG26" s="81">
        <f t="shared" si="0"/>
        <v>0</v>
      </c>
      <c r="AH26" s="81"/>
      <c r="AI26" s="81">
        <v>0</v>
      </c>
      <c r="AK26" s="81">
        <f t="shared" si="12"/>
        <v>0</v>
      </c>
      <c r="AM26" s="81">
        <f t="shared" si="11"/>
        <v>0</v>
      </c>
      <c r="AN26" s="81"/>
      <c r="AO26" s="81">
        <v>0</v>
      </c>
      <c r="AQ26" s="81">
        <f t="shared" si="13"/>
        <v>0</v>
      </c>
      <c r="AR26" s="81">
        <v>0</v>
      </c>
      <c r="AS26" s="37">
        <f t="shared" si="6"/>
        <v>0</v>
      </c>
    </row>
    <row r="27" spans="1:45" ht="12.75" customHeight="1" x14ac:dyDescent="0.25">
      <c r="A27" s="183">
        <v>17</v>
      </c>
      <c r="B27" s="183"/>
      <c r="C27" s="183"/>
      <c r="D27" s="183"/>
      <c r="E27" s="183"/>
      <c r="F27" s="183"/>
      <c r="G27" s="157" t="s">
        <v>34</v>
      </c>
      <c r="H27" s="157"/>
      <c r="I27" s="157"/>
      <c r="J27" s="212" t="s">
        <v>35</v>
      </c>
      <c r="K27" s="212"/>
      <c r="L27" s="212"/>
      <c r="M27" s="212"/>
      <c r="N27" s="212"/>
      <c r="O27" s="45">
        <v>0</v>
      </c>
      <c r="P27" s="57"/>
      <c r="Q27" s="57"/>
      <c r="R27" s="213">
        <v>11146.5</v>
      </c>
      <c r="S27" s="213"/>
      <c r="T27" s="213"/>
      <c r="U27" s="42">
        <v>0</v>
      </c>
      <c r="V27" s="205"/>
      <c r="W27" s="205"/>
      <c r="X27" s="42"/>
      <c r="Y27" s="42">
        <v>0</v>
      </c>
      <c r="Z27" s="42">
        <v>0</v>
      </c>
      <c r="AA27" s="205"/>
      <c r="AB27" s="205"/>
      <c r="AC27" s="42">
        <v>0</v>
      </c>
      <c r="AD27" s="42"/>
      <c r="AE27" s="42">
        <v>0</v>
      </c>
      <c r="AG27" s="81">
        <f t="shared" si="0"/>
        <v>0</v>
      </c>
      <c r="AH27" s="81"/>
      <c r="AI27" s="81">
        <v>0</v>
      </c>
      <c r="AK27" s="81">
        <f t="shared" si="12"/>
        <v>0</v>
      </c>
      <c r="AM27" s="81">
        <f t="shared" si="11"/>
        <v>0</v>
      </c>
      <c r="AN27" s="81"/>
      <c r="AO27" s="81">
        <v>0</v>
      </c>
      <c r="AQ27" s="81">
        <f t="shared" si="13"/>
        <v>0</v>
      </c>
      <c r="AR27" s="81">
        <v>0</v>
      </c>
      <c r="AS27" s="37">
        <f t="shared" si="6"/>
        <v>0</v>
      </c>
    </row>
    <row r="28" spans="1:45" ht="12.75" customHeight="1" x14ac:dyDescent="0.25">
      <c r="A28" s="183">
        <v>18</v>
      </c>
      <c r="B28" s="183"/>
      <c r="C28" s="183"/>
      <c r="D28" s="183"/>
      <c r="E28" s="183"/>
      <c r="F28" s="183"/>
      <c r="G28" s="157" t="s">
        <v>36</v>
      </c>
      <c r="H28" s="157"/>
      <c r="I28" s="157"/>
      <c r="J28" s="204" t="s">
        <v>37</v>
      </c>
      <c r="K28" s="204"/>
      <c r="L28" s="204"/>
      <c r="M28" s="204"/>
      <c r="N28" s="204"/>
      <c r="O28" s="45">
        <v>0</v>
      </c>
      <c r="P28" s="57"/>
      <c r="Q28" s="57"/>
      <c r="R28" s="213">
        <v>196</v>
      </c>
      <c r="S28" s="213"/>
      <c r="T28" s="213"/>
      <c r="U28" s="42">
        <v>0</v>
      </c>
      <c r="V28" s="205"/>
      <c r="W28" s="205"/>
      <c r="X28" s="42"/>
      <c r="Y28" s="42">
        <v>0</v>
      </c>
      <c r="Z28" s="42">
        <v>0</v>
      </c>
      <c r="AA28" s="205"/>
      <c r="AB28" s="205"/>
      <c r="AC28" s="42">
        <v>0</v>
      </c>
      <c r="AD28" s="42"/>
      <c r="AE28" s="42">
        <v>0</v>
      </c>
      <c r="AG28" s="81">
        <f t="shared" si="0"/>
        <v>0</v>
      </c>
      <c r="AH28" s="81"/>
      <c r="AI28" s="81">
        <v>0</v>
      </c>
      <c r="AK28" s="81">
        <f t="shared" si="12"/>
        <v>0</v>
      </c>
      <c r="AM28" s="81">
        <f t="shared" si="11"/>
        <v>0</v>
      </c>
      <c r="AN28" s="81"/>
      <c r="AO28" s="81">
        <v>0</v>
      </c>
      <c r="AQ28" s="81">
        <f t="shared" si="13"/>
        <v>0</v>
      </c>
      <c r="AR28" s="81">
        <v>0</v>
      </c>
      <c r="AS28" s="37">
        <f t="shared" si="6"/>
        <v>0</v>
      </c>
    </row>
    <row r="29" spans="1:45" ht="12.75" customHeight="1" x14ac:dyDescent="0.25">
      <c r="A29" s="183">
        <v>19</v>
      </c>
      <c r="B29" s="183"/>
      <c r="C29" s="183"/>
      <c r="D29" s="183"/>
      <c r="E29" s="183"/>
      <c r="F29" s="183"/>
      <c r="G29" s="157" t="s">
        <v>36</v>
      </c>
      <c r="H29" s="157"/>
      <c r="I29" s="157"/>
      <c r="J29" s="204" t="s">
        <v>38</v>
      </c>
      <c r="K29" s="204"/>
      <c r="L29" s="204"/>
      <c r="M29" s="204"/>
      <c r="N29" s="204"/>
      <c r="O29" s="45">
        <v>0</v>
      </c>
      <c r="P29" s="57"/>
      <c r="Q29" s="57"/>
      <c r="R29" s="213">
        <v>62</v>
      </c>
      <c r="S29" s="213"/>
      <c r="T29" s="213"/>
      <c r="U29" s="42">
        <v>0</v>
      </c>
      <c r="V29" s="205"/>
      <c r="W29" s="205"/>
      <c r="X29" s="42"/>
      <c r="Y29" s="42">
        <v>0</v>
      </c>
      <c r="Z29" s="42">
        <v>0</v>
      </c>
      <c r="AA29" s="205"/>
      <c r="AB29" s="205"/>
      <c r="AC29" s="42">
        <v>0</v>
      </c>
      <c r="AD29" s="42"/>
      <c r="AE29" s="42">
        <v>0</v>
      </c>
      <c r="AG29" s="81">
        <f t="shared" si="0"/>
        <v>0</v>
      </c>
      <c r="AH29" s="81"/>
      <c r="AI29" s="81">
        <v>0</v>
      </c>
      <c r="AK29" s="81">
        <f t="shared" si="12"/>
        <v>0</v>
      </c>
      <c r="AM29" s="81">
        <f t="shared" si="11"/>
        <v>0</v>
      </c>
      <c r="AN29" s="81"/>
      <c r="AO29" s="81">
        <v>0</v>
      </c>
      <c r="AQ29" s="81">
        <f t="shared" si="13"/>
        <v>0</v>
      </c>
      <c r="AR29" s="81">
        <v>0</v>
      </c>
      <c r="AS29" s="37">
        <f t="shared" si="6"/>
        <v>0</v>
      </c>
    </row>
    <row r="30" spans="1:45" ht="12.75" customHeight="1" x14ac:dyDescent="0.25">
      <c r="A30" s="183">
        <v>20</v>
      </c>
      <c r="B30" s="183"/>
      <c r="C30" s="183"/>
      <c r="D30" s="183"/>
      <c r="E30" s="183"/>
      <c r="F30" s="183"/>
      <c r="G30" s="157" t="s">
        <v>36</v>
      </c>
      <c r="H30" s="157"/>
      <c r="I30" s="157"/>
      <c r="J30" s="204" t="s">
        <v>39</v>
      </c>
      <c r="K30" s="204"/>
      <c r="L30" s="204"/>
      <c r="M30" s="204"/>
      <c r="N30" s="204"/>
      <c r="O30" s="45">
        <v>0</v>
      </c>
      <c r="P30" s="57"/>
      <c r="Q30" s="57"/>
      <c r="R30" s="213">
        <v>80</v>
      </c>
      <c r="S30" s="213"/>
      <c r="T30" s="213"/>
      <c r="U30" s="42">
        <v>0</v>
      </c>
      <c r="V30" s="205"/>
      <c r="W30" s="205"/>
      <c r="X30" s="42"/>
      <c r="Y30" s="42">
        <v>0</v>
      </c>
      <c r="Z30" s="42">
        <v>0</v>
      </c>
      <c r="AA30" s="205"/>
      <c r="AB30" s="205"/>
      <c r="AC30" s="42">
        <v>0</v>
      </c>
      <c r="AD30" s="42"/>
      <c r="AE30" s="42">
        <v>0</v>
      </c>
      <c r="AG30" s="81">
        <f t="shared" si="0"/>
        <v>0</v>
      </c>
      <c r="AH30" s="81"/>
      <c r="AI30" s="81">
        <v>0</v>
      </c>
      <c r="AK30" s="81">
        <f t="shared" si="12"/>
        <v>0</v>
      </c>
      <c r="AM30" s="81">
        <f t="shared" si="11"/>
        <v>0</v>
      </c>
      <c r="AN30" s="81"/>
      <c r="AO30" s="81">
        <v>0</v>
      </c>
      <c r="AQ30" s="81">
        <f t="shared" si="13"/>
        <v>0</v>
      </c>
      <c r="AR30" s="81">
        <v>0</v>
      </c>
      <c r="AS30" s="37">
        <f t="shared" si="6"/>
        <v>0</v>
      </c>
    </row>
    <row r="31" spans="1:45" ht="12.75" customHeight="1" x14ac:dyDescent="0.25">
      <c r="A31" s="183">
        <v>21</v>
      </c>
      <c r="B31" s="183"/>
      <c r="C31" s="183"/>
      <c r="D31" s="183"/>
      <c r="E31" s="183"/>
      <c r="F31" s="183"/>
      <c r="G31" s="157" t="s">
        <v>40</v>
      </c>
      <c r="H31" s="157"/>
      <c r="I31" s="157"/>
      <c r="J31" s="212" t="s">
        <v>41</v>
      </c>
      <c r="K31" s="212"/>
      <c r="L31" s="212"/>
      <c r="M31" s="212"/>
      <c r="N31" s="212"/>
      <c r="O31" s="45">
        <v>0</v>
      </c>
      <c r="P31" s="57"/>
      <c r="Q31" s="57"/>
      <c r="R31" s="213">
        <v>31</v>
      </c>
      <c r="S31" s="213"/>
      <c r="T31" s="213"/>
      <c r="U31" s="42">
        <v>0</v>
      </c>
      <c r="V31" s="205"/>
      <c r="W31" s="205"/>
      <c r="X31" s="42"/>
      <c r="Y31" s="42">
        <v>0</v>
      </c>
      <c r="Z31" s="42">
        <v>0</v>
      </c>
      <c r="AA31" s="205"/>
      <c r="AB31" s="205"/>
      <c r="AC31" s="42">
        <v>0</v>
      </c>
      <c r="AD31" s="42"/>
      <c r="AE31" s="42">
        <v>0</v>
      </c>
      <c r="AG31" s="81">
        <f t="shared" si="0"/>
        <v>0</v>
      </c>
      <c r="AH31" s="81"/>
      <c r="AI31" s="81">
        <v>0</v>
      </c>
      <c r="AK31" s="81">
        <f t="shared" si="12"/>
        <v>0</v>
      </c>
      <c r="AM31" s="81">
        <f t="shared" si="11"/>
        <v>0</v>
      </c>
      <c r="AN31" s="81"/>
      <c r="AO31" s="81">
        <v>0</v>
      </c>
      <c r="AQ31" s="81">
        <f t="shared" si="13"/>
        <v>0</v>
      </c>
      <c r="AR31" s="81">
        <v>0</v>
      </c>
      <c r="AS31" s="37">
        <f t="shared" si="6"/>
        <v>0</v>
      </c>
    </row>
    <row r="32" spans="1:45" ht="12.75" customHeight="1" x14ac:dyDescent="0.25">
      <c r="A32" s="183">
        <v>22</v>
      </c>
      <c r="B32" s="183"/>
      <c r="C32" s="183"/>
      <c r="D32" s="183"/>
      <c r="E32" s="183"/>
      <c r="F32" s="183"/>
      <c r="G32" s="157" t="s">
        <v>40</v>
      </c>
      <c r="H32" s="157"/>
      <c r="I32" s="157"/>
      <c r="J32" s="204" t="s">
        <v>42</v>
      </c>
      <c r="K32" s="204"/>
      <c r="L32" s="204"/>
      <c r="M32" s="204"/>
      <c r="N32" s="204"/>
      <c r="O32" s="45">
        <v>0</v>
      </c>
      <c r="P32" s="57"/>
      <c r="Q32" s="57"/>
      <c r="R32" s="213">
        <v>47</v>
      </c>
      <c r="S32" s="213"/>
      <c r="T32" s="213"/>
      <c r="U32" s="42">
        <v>0</v>
      </c>
      <c r="V32" s="205"/>
      <c r="W32" s="205"/>
      <c r="X32" s="42"/>
      <c r="Y32" s="42">
        <v>0</v>
      </c>
      <c r="Z32" s="42">
        <v>0</v>
      </c>
      <c r="AA32" s="205"/>
      <c r="AB32" s="205"/>
      <c r="AC32" s="42">
        <v>0</v>
      </c>
      <c r="AD32" s="42"/>
      <c r="AE32" s="42">
        <v>0</v>
      </c>
      <c r="AG32" s="81">
        <f t="shared" si="0"/>
        <v>0</v>
      </c>
      <c r="AH32" s="81"/>
      <c r="AI32" s="81">
        <v>0</v>
      </c>
      <c r="AK32" s="81">
        <f t="shared" si="12"/>
        <v>0</v>
      </c>
      <c r="AM32" s="81">
        <f t="shared" si="11"/>
        <v>0</v>
      </c>
      <c r="AN32" s="81"/>
      <c r="AO32" s="81">
        <v>0</v>
      </c>
      <c r="AQ32" s="81">
        <f t="shared" si="13"/>
        <v>0</v>
      </c>
      <c r="AR32" s="81">
        <v>0</v>
      </c>
      <c r="AS32" s="37">
        <f t="shared" si="6"/>
        <v>0</v>
      </c>
    </row>
    <row r="33" spans="1:45" ht="12.75" customHeight="1" x14ac:dyDescent="0.25">
      <c r="A33" s="183">
        <v>23</v>
      </c>
      <c r="B33" s="183"/>
      <c r="C33" s="183"/>
      <c r="D33" s="183"/>
      <c r="E33" s="183"/>
      <c r="F33" s="183"/>
      <c r="G33" s="157" t="s">
        <v>43</v>
      </c>
      <c r="H33" s="157"/>
      <c r="I33" s="157"/>
      <c r="J33" s="204" t="s">
        <v>44</v>
      </c>
      <c r="K33" s="204"/>
      <c r="L33" s="204"/>
      <c r="M33" s="204"/>
      <c r="N33" s="204"/>
      <c r="O33" s="45">
        <v>0</v>
      </c>
      <c r="P33" s="57"/>
      <c r="Q33" s="57"/>
      <c r="R33" s="213">
        <v>2200</v>
      </c>
      <c r="S33" s="213"/>
      <c r="T33" s="213"/>
      <c r="U33" s="42">
        <v>0</v>
      </c>
      <c r="V33" s="205"/>
      <c r="W33" s="205"/>
      <c r="X33" s="42"/>
      <c r="Y33" s="42">
        <v>0</v>
      </c>
      <c r="Z33" s="42">
        <v>0</v>
      </c>
      <c r="AA33" s="205"/>
      <c r="AB33" s="205"/>
      <c r="AC33" s="42">
        <v>0</v>
      </c>
      <c r="AD33" s="42"/>
      <c r="AE33" s="42">
        <v>0</v>
      </c>
      <c r="AG33" s="81">
        <f t="shared" si="0"/>
        <v>0</v>
      </c>
      <c r="AH33" s="81"/>
      <c r="AI33" s="81">
        <v>0</v>
      </c>
      <c r="AK33" s="81">
        <f t="shared" si="12"/>
        <v>0</v>
      </c>
      <c r="AM33" s="81">
        <f t="shared" si="11"/>
        <v>0</v>
      </c>
      <c r="AN33" s="81"/>
      <c r="AO33" s="81">
        <v>0</v>
      </c>
      <c r="AQ33" s="81">
        <f t="shared" si="13"/>
        <v>0</v>
      </c>
      <c r="AR33" s="81">
        <v>0</v>
      </c>
      <c r="AS33" s="37">
        <f t="shared" si="6"/>
        <v>0</v>
      </c>
    </row>
    <row r="34" spans="1:45" ht="12.75" customHeight="1" x14ac:dyDescent="0.25">
      <c r="A34" s="183">
        <v>24</v>
      </c>
      <c r="B34" s="183"/>
      <c r="C34" s="183"/>
      <c r="D34" s="183"/>
      <c r="E34" s="183"/>
      <c r="F34" s="183"/>
      <c r="G34" s="157" t="s">
        <v>40</v>
      </c>
      <c r="H34" s="157"/>
      <c r="I34" s="157"/>
      <c r="J34" s="204" t="s">
        <v>45</v>
      </c>
      <c r="K34" s="204"/>
      <c r="L34" s="204"/>
      <c r="M34" s="204"/>
      <c r="N34" s="204"/>
      <c r="O34" s="45">
        <v>0</v>
      </c>
      <c r="P34" s="57"/>
      <c r="Q34" s="57"/>
      <c r="R34" s="213">
        <v>27</v>
      </c>
      <c r="S34" s="213"/>
      <c r="T34" s="213"/>
      <c r="U34" s="42">
        <v>0</v>
      </c>
      <c r="V34" s="205"/>
      <c r="W34" s="205"/>
      <c r="X34" s="42"/>
      <c r="Y34" s="42">
        <v>0</v>
      </c>
      <c r="Z34" s="42">
        <v>0</v>
      </c>
      <c r="AA34" s="205"/>
      <c r="AB34" s="205"/>
      <c r="AC34" s="42">
        <v>0</v>
      </c>
      <c r="AD34" s="42"/>
      <c r="AE34" s="42">
        <v>0</v>
      </c>
      <c r="AG34" s="81">
        <f t="shared" si="0"/>
        <v>0</v>
      </c>
      <c r="AH34" s="81"/>
      <c r="AI34" s="81">
        <v>0</v>
      </c>
      <c r="AK34" s="81">
        <f t="shared" si="12"/>
        <v>0</v>
      </c>
      <c r="AM34" s="81">
        <f t="shared" si="11"/>
        <v>0</v>
      </c>
      <c r="AN34" s="81"/>
      <c r="AO34" s="81">
        <v>0</v>
      </c>
      <c r="AQ34" s="81">
        <f t="shared" si="13"/>
        <v>0</v>
      </c>
      <c r="AR34" s="81">
        <v>0</v>
      </c>
      <c r="AS34" s="37">
        <f t="shared" si="6"/>
        <v>0</v>
      </c>
    </row>
    <row r="35" spans="1:45" ht="12.75" customHeight="1" x14ac:dyDescent="0.25">
      <c r="A35" s="183">
        <v>25</v>
      </c>
      <c r="B35" s="183"/>
      <c r="C35" s="183"/>
      <c r="D35" s="183"/>
      <c r="E35" s="183"/>
      <c r="F35" s="183"/>
      <c r="G35" s="157" t="s">
        <v>46</v>
      </c>
      <c r="H35" s="157"/>
      <c r="I35" s="157"/>
      <c r="J35" s="212" t="s">
        <v>47</v>
      </c>
      <c r="K35" s="212"/>
      <c r="L35" s="212"/>
      <c r="M35" s="212"/>
      <c r="N35" s="212"/>
      <c r="O35" s="45">
        <v>0</v>
      </c>
      <c r="P35" s="57"/>
      <c r="Q35" s="57"/>
      <c r="R35" s="213">
        <v>8036</v>
      </c>
      <c r="S35" s="213"/>
      <c r="T35" s="213"/>
      <c r="U35" s="42">
        <v>0</v>
      </c>
      <c r="V35" s="205"/>
      <c r="W35" s="205"/>
      <c r="X35" s="42"/>
      <c r="Y35" s="42">
        <v>0</v>
      </c>
      <c r="Z35" s="42">
        <v>0</v>
      </c>
      <c r="AA35" s="205"/>
      <c r="AB35" s="205"/>
      <c r="AC35" s="42">
        <v>0</v>
      </c>
      <c r="AD35" s="42"/>
      <c r="AE35" s="42">
        <v>0</v>
      </c>
      <c r="AG35" s="81">
        <f t="shared" si="0"/>
        <v>0</v>
      </c>
      <c r="AH35" s="81"/>
      <c r="AI35" s="81">
        <v>0</v>
      </c>
      <c r="AK35" s="81">
        <f t="shared" si="12"/>
        <v>0</v>
      </c>
      <c r="AM35" s="81">
        <f t="shared" si="11"/>
        <v>0</v>
      </c>
      <c r="AN35" s="81"/>
      <c r="AO35" s="81">
        <v>0</v>
      </c>
      <c r="AQ35" s="81">
        <f t="shared" si="13"/>
        <v>0</v>
      </c>
      <c r="AR35" s="81">
        <v>0</v>
      </c>
      <c r="AS35" s="37">
        <f t="shared" si="6"/>
        <v>0</v>
      </c>
    </row>
    <row r="36" spans="1:45" ht="12.75" customHeight="1" x14ac:dyDescent="0.25">
      <c r="A36" s="183">
        <v>26</v>
      </c>
      <c r="B36" s="183"/>
      <c r="C36" s="183"/>
      <c r="D36" s="183"/>
      <c r="E36" s="183"/>
      <c r="F36" s="183"/>
      <c r="G36" s="157" t="s">
        <v>48</v>
      </c>
      <c r="H36" s="157"/>
      <c r="I36" s="157"/>
      <c r="J36" s="204" t="s">
        <v>49</v>
      </c>
      <c r="K36" s="204"/>
      <c r="L36" s="204"/>
      <c r="M36" s="204"/>
      <c r="N36" s="204"/>
      <c r="O36" s="45">
        <v>0</v>
      </c>
      <c r="P36" s="57"/>
      <c r="Q36" s="57"/>
      <c r="R36" s="213">
        <v>2384</v>
      </c>
      <c r="S36" s="213"/>
      <c r="T36" s="213"/>
      <c r="U36" s="42">
        <v>0</v>
      </c>
      <c r="V36" s="205"/>
      <c r="W36" s="205"/>
      <c r="X36" s="42"/>
      <c r="Y36" s="42">
        <v>0</v>
      </c>
      <c r="Z36" s="42">
        <v>0</v>
      </c>
      <c r="AA36" s="205"/>
      <c r="AB36" s="205"/>
      <c r="AC36" s="42">
        <v>0</v>
      </c>
      <c r="AD36" s="42"/>
      <c r="AE36" s="42">
        <v>0</v>
      </c>
      <c r="AG36" s="81">
        <f t="shared" si="0"/>
        <v>0</v>
      </c>
      <c r="AH36" s="81"/>
      <c r="AI36" s="81">
        <v>0</v>
      </c>
      <c r="AK36" s="81">
        <f t="shared" si="12"/>
        <v>0</v>
      </c>
      <c r="AM36" s="81">
        <f t="shared" si="11"/>
        <v>0</v>
      </c>
      <c r="AN36" s="81"/>
      <c r="AO36" s="81">
        <v>0</v>
      </c>
      <c r="AQ36" s="81">
        <f t="shared" si="13"/>
        <v>0</v>
      </c>
      <c r="AR36" s="81">
        <v>0</v>
      </c>
      <c r="AS36" s="37">
        <f t="shared" si="6"/>
        <v>0</v>
      </c>
    </row>
    <row r="37" spans="1:45" ht="12.75" customHeight="1" x14ac:dyDescent="0.25">
      <c r="A37" s="183">
        <v>27</v>
      </c>
      <c r="B37" s="183"/>
      <c r="C37" s="183"/>
      <c r="D37" s="183"/>
      <c r="E37" s="183"/>
      <c r="F37" s="183"/>
      <c r="G37" s="157" t="s">
        <v>50</v>
      </c>
      <c r="H37" s="157"/>
      <c r="I37" s="157"/>
      <c r="J37" s="212" t="s">
        <v>51</v>
      </c>
      <c r="K37" s="212"/>
      <c r="L37" s="212"/>
      <c r="M37" s="212"/>
      <c r="N37" s="212"/>
      <c r="O37" s="45">
        <v>0</v>
      </c>
      <c r="P37" s="57"/>
      <c r="Q37" s="57"/>
      <c r="R37" s="213">
        <v>183</v>
      </c>
      <c r="S37" s="213"/>
      <c r="T37" s="213"/>
      <c r="U37" s="42">
        <v>0</v>
      </c>
      <c r="V37" s="205"/>
      <c r="W37" s="205"/>
      <c r="X37" s="42"/>
      <c r="Y37" s="42">
        <v>0</v>
      </c>
      <c r="Z37" s="42">
        <v>0</v>
      </c>
      <c r="AA37" s="205"/>
      <c r="AB37" s="205"/>
      <c r="AC37" s="42">
        <v>0</v>
      </c>
      <c r="AD37" s="42"/>
      <c r="AE37" s="42">
        <v>0</v>
      </c>
      <c r="AG37" s="81">
        <f t="shared" si="0"/>
        <v>0</v>
      </c>
      <c r="AH37" s="81"/>
      <c r="AI37" s="81">
        <v>0</v>
      </c>
      <c r="AK37" s="81">
        <f t="shared" si="12"/>
        <v>0</v>
      </c>
      <c r="AM37" s="81">
        <f t="shared" si="11"/>
        <v>0</v>
      </c>
      <c r="AN37" s="81"/>
      <c r="AO37" s="81">
        <v>0</v>
      </c>
      <c r="AQ37" s="81">
        <f t="shared" si="13"/>
        <v>0</v>
      </c>
      <c r="AR37" s="81">
        <v>0</v>
      </c>
      <c r="AS37" s="37">
        <f t="shared" si="6"/>
        <v>0</v>
      </c>
    </row>
    <row r="38" spans="1:45" ht="12.75" customHeight="1" x14ac:dyDescent="0.25">
      <c r="A38" s="183">
        <v>28</v>
      </c>
      <c r="B38" s="183"/>
      <c r="C38" s="183"/>
      <c r="D38" s="183"/>
      <c r="E38" s="183"/>
      <c r="F38" s="183"/>
      <c r="G38" s="157" t="s">
        <v>50</v>
      </c>
      <c r="H38" s="157"/>
      <c r="I38" s="157"/>
      <c r="J38" s="212" t="s">
        <v>52</v>
      </c>
      <c r="K38" s="212"/>
      <c r="L38" s="212"/>
      <c r="M38" s="212"/>
      <c r="N38" s="212"/>
      <c r="O38" s="45">
        <v>0</v>
      </c>
      <c r="P38" s="57"/>
      <c r="Q38" s="57"/>
      <c r="R38" s="213">
        <v>96</v>
      </c>
      <c r="S38" s="213"/>
      <c r="T38" s="213"/>
      <c r="U38" s="42">
        <v>0</v>
      </c>
      <c r="V38" s="205"/>
      <c r="W38" s="205"/>
      <c r="X38" s="42"/>
      <c r="Y38" s="42">
        <v>0</v>
      </c>
      <c r="Z38" s="42">
        <v>0</v>
      </c>
      <c r="AA38" s="205"/>
      <c r="AB38" s="205"/>
      <c r="AC38" s="42">
        <v>0</v>
      </c>
      <c r="AD38" s="42"/>
      <c r="AE38" s="42">
        <v>0</v>
      </c>
      <c r="AG38" s="81">
        <f t="shared" si="0"/>
        <v>0</v>
      </c>
      <c r="AH38" s="81"/>
      <c r="AI38" s="81">
        <v>0</v>
      </c>
      <c r="AK38" s="81">
        <f t="shared" si="12"/>
        <v>0</v>
      </c>
      <c r="AM38" s="81">
        <f t="shared" si="11"/>
        <v>0</v>
      </c>
      <c r="AN38" s="81"/>
      <c r="AO38" s="81">
        <v>0</v>
      </c>
      <c r="AQ38" s="81">
        <f t="shared" si="13"/>
        <v>0</v>
      </c>
      <c r="AR38" s="81">
        <v>0</v>
      </c>
      <c r="AS38" s="37">
        <f t="shared" si="6"/>
        <v>0</v>
      </c>
    </row>
    <row r="39" spans="1:45" ht="12.75" customHeight="1" x14ac:dyDescent="0.25">
      <c r="A39" s="183">
        <v>29</v>
      </c>
      <c r="B39" s="183"/>
      <c r="C39" s="183"/>
      <c r="D39" s="183"/>
      <c r="E39" s="183"/>
      <c r="F39" s="183"/>
      <c r="G39" s="157" t="s">
        <v>50</v>
      </c>
      <c r="H39" s="157"/>
      <c r="I39" s="157"/>
      <c r="J39" s="212" t="s">
        <v>53</v>
      </c>
      <c r="K39" s="212"/>
      <c r="L39" s="212"/>
      <c r="M39" s="212"/>
      <c r="N39" s="212"/>
      <c r="O39" s="45">
        <v>0</v>
      </c>
      <c r="P39" s="57"/>
      <c r="Q39" s="57"/>
      <c r="R39" s="213">
        <v>300</v>
      </c>
      <c r="S39" s="213"/>
      <c r="T39" s="213"/>
      <c r="U39" s="42">
        <v>0</v>
      </c>
      <c r="V39" s="205"/>
      <c r="W39" s="205"/>
      <c r="X39" s="42"/>
      <c r="Y39" s="42">
        <v>0</v>
      </c>
      <c r="Z39" s="42">
        <v>0</v>
      </c>
      <c r="AA39" s="205"/>
      <c r="AB39" s="205"/>
      <c r="AC39" s="42">
        <v>0</v>
      </c>
      <c r="AD39" s="42"/>
      <c r="AE39" s="42">
        <v>0</v>
      </c>
      <c r="AG39" s="81">
        <f t="shared" si="0"/>
        <v>0</v>
      </c>
      <c r="AH39" s="81"/>
      <c r="AI39" s="81">
        <v>0</v>
      </c>
      <c r="AK39" s="81">
        <f t="shared" si="12"/>
        <v>0</v>
      </c>
      <c r="AM39" s="81">
        <f t="shared" si="11"/>
        <v>0</v>
      </c>
      <c r="AN39" s="81"/>
      <c r="AO39" s="81">
        <v>0</v>
      </c>
      <c r="AQ39" s="81">
        <f t="shared" si="13"/>
        <v>0</v>
      </c>
      <c r="AR39" s="81">
        <v>0</v>
      </c>
      <c r="AS39" s="37">
        <f t="shared" si="6"/>
        <v>0</v>
      </c>
    </row>
    <row r="40" spans="1:45" ht="12.75" customHeight="1" x14ac:dyDescent="0.25">
      <c r="A40" s="183">
        <v>30</v>
      </c>
      <c r="B40" s="183"/>
      <c r="C40" s="183"/>
      <c r="D40" s="183"/>
      <c r="E40" s="183"/>
      <c r="F40" s="183"/>
      <c r="G40" s="157" t="s">
        <v>50</v>
      </c>
      <c r="H40" s="157"/>
      <c r="I40" s="157"/>
      <c r="J40" s="204" t="s">
        <v>54</v>
      </c>
      <c r="K40" s="204"/>
      <c r="L40" s="204"/>
      <c r="M40" s="204"/>
      <c r="N40" s="204"/>
      <c r="O40" s="45">
        <v>0</v>
      </c>
      <c r="P40" s="57"/>
      <c r="Q40" s="57"/>
      <c r="R40" s="213">
        <v>27</v>
      </c>
      <c r="S40" s="213"/>
      <c r="T40" s="213"/>
      <c r="U40" s="42">
        <v>0</v>
      </c>
      <c r="V40" s="205"/>
      <c r="W40" s="205"/>
      <c r="X40" s="42"/>
      <c r="Y40" s="42">
        <v>0</v>
      </c>
      <c r="Z40" s="42">
        <v>0</v>
      </c>
      <c r="AA40" s="205"/>
      <c r="AB40" s="205"/>
      <c r="AC40" s="42">
        <v>0</v>
      </c>
      <c r="AD40" s="42"/>
      <c r="AE40" s="42">
        <v>0</v>
      </c>
      <c r="AG40" s="81">
        <f t="shared" si="0"/>
        <v>0</v>
      </c>
      <c r="AH40" s="81"/>
      <c r="AI40" s="81">
        <v>0</v>
      </c>
      <c r="AK40" s="81">
        <f t="shared" si="12"/>
        <v>0</v>
      </c>
      <c r="AM40" s="81">
        <f t="shared" si="11"/>
        <v>0</v>
      </c>
      <c r="AN40" s="81"/>
      <c r="AO40" s="81">
        <v>0</v>
      </c>
      <c r="AQ40" s="81">
        <f t="shared" si="13"/>
        <v>0</v>
      </c>
      <c r="AR40" s="81">
        <v>0</v>
      </c>
      <c r="AS40" s="37">
        <f t="shared" si="6"/>
        <v>0</v>
      </c>
    </row>
    <row r="41" spans="1:45" ht="12.75" customHeight="1" x14ac:dyDescent="0.25">
      <c r="A41" s="183">
        <v>31</v>
      </c>
      <c r="B41" s="183"/>
      <c r="C41" s="183"/>
      <c r="D41" s="183"/>
      <c r="E41" s="183"/>
      <c r="F41" s="183"/>
      <c r="G41" s="157" t="s">
        <v>55</v>
      </c>
      <c r="H41" s="157"/>
      <c r="I41" s="157"/>
      <c r="J41" s="212" t="s">
        <v>56</v>
      </c>
      <c r="K41" s="212"/>
      <c r="L41" s="212"/>
      <c r="M41" s="212"/>
      <c r="N41" s="212"/>
      <c r="O41" s="45">
        <v>0</v>
      </c>
      <c r="P41" s="57"/>
      <c r="Q41" s="57"/>
      <c r="R41" s="213">
        <v>39</v>
      </c>
      <c r="S41" s="213"/>
      <c r="T41" s="213"/>
      <c r="U41" s="42">
        <v>0</v>
      </c>
      <c r="V41" s="205"/>
      <c r="W41" s="205"/>
      <c r="X41" s="42"/>
      <c r="Y41" s="42">
        <v>0</v>
      </c>
      <c r="Z41" s="42">
        <v>0</v>
      </c>
      <c r="AA41" s="205"/>
      <c r="AB41" s="205"/>
      <c r="AC41" s="42">
        <v>0</v>
      </c>
      <c r="AD41" s="42"/>
      <c r="AE41" s="42">
        <v>0</v>
      </c>
      <c r="AG41" s="81">
        <f t="shared" si="0"/>
        <v>0</v>
      </c>
      <c r="AH41" s="81"/>
      <c r="AI41" s="81">
        <v>0</v>
      </c>
      <c r="AK41" s="81">
        <f t="shared" si="12"/>
        <v>0</v>
      </c>
      <c r="AM41" s="81">
        <f t="shared" si="11"/>
        <v>0</v>
      </c>
      <c r="AN41" s="81"/>
      <c r="AO41" s="81">
        <v>0</v>
      </c>
      <c r="AQ41" s="81">
        <f t="shared" si="13"/>
        <v>0</v>
      </c>
      <c r="AR41" s="81">
        <v>0</v>
      </c>
      <c r="AS41" s="37">
        <f t="shared" si="6"/>
        <v>0</v>
      </c>
    </row>
    <row r="42" spans="1:45" ht="12.75" customHeight="1" x14ac:dyDescent="0.25">
      <c r="A42" s="183">
        <v>32</v>
      </c>
      <c r="B42" s="183"/>
      <c r="C42" s="183"/>
      <c r="D42" s="183"/>
      <c r="E42" s="183"/>
      <c r="F42" s="183"/>
      <c r="G42" s="157" t="s">
        <v>55</v>
      </c>
      <c r="H42" s="157"/>
      <c r="I42" s="157"/>
      <c r="J42" s="212" t="s">
        <v>57</v>
      </c>
      <c r="K42" s="212"/>
      <c r="L42" s="212"/>
      <c r="M42" s="212"/>
      <c r="N42" s="212"/>
      <c r="O42" s="45">
        <v>0</v>
      </c>
      <c r="P42" s="57"/>
      <c r="Q42" s="57"/>
      <c r="R42" s="213">
        <v>27</v>
      </c>
      <c r="S42" s="213"/>
      <c r="T42" s="213"/>
      <c r="U42" s="42">
        <v>0</v>
      </c>
      <c r="V42" s="205"/>
      <c r="W42" s="205"/>
      <c r="X42" s="42"/>
      <c r="Y42" s="42">
        <v>0</v>
      </c>
      <c r="Z42" s="42">
        <v>0</v>
      </c>
      <c r="AA42" s="205"/>
      <c r="AB42" s="205"/>
      <c r="AC42" s="42">
        <v>0</v>
      </c>
      <c r="AD42" s="42"/>
      <c r="AE42" s="42">
        <v>0</v>
      </c>
      <c r="AG42" s="81">
        <f t="shared" si="0"/>
        <v>0</v>
      </c>
      <c r="AH42" s="81"/>
      <c r="AI42" s="81">
        <v>0</v>
      </c>
      <c r="AK42" s="81">
        <f t="shared" si="12"/>
        <v>0</v>
      </c>
      <c r="AM42" s="81">
        <f t="shared" si="11"/>
        <v>0</v>
      </c>
      <c r="AN42" s="81"/>
      <c r="AO42" s="81">
        <v>0</v>
      </c>
      <c r="AQ42" s="81">
        <f t="shared" si="13"/>
        <v>0</v>
      </c>
      <c r="AR42" s="81">
        <v>0</v>
      </c>
      <c r="AS42" s="37">
        <f t="shared" si="6"/>
        <v>0</v>
      </c>
    </row>
    <row r="43" spans="1:45" ht="12.75" customHeight="1" x14ac:dyDescent="0.25">
      <c r="A43" s="183">
        <v>33</v>
      </c>
      <c r="B43" s="183"/>
      <c r="C43" s="183"/>
      <c r="D43" s="183"/>
      <c r="E43" s="183"/>
      <c r="F43" s="183"/>
      <c r="G43" s="157" t="s">
        <v>58</v>
      </c>
      <c r="H43" s="157"/>
      <c r="I43" s="157"/>
      <c r="J43" s="212" t="s">
        <v>59</v>
      </c>
      <c r="K43" s="212"/>
      <c r="L43" s="212"/>
      <c r="M43" s="212"/>
      <c r="N43" s="212"/>
      <c r="O43" s="45">
        <v>0</v>
      </c>
      <c r="P43" s="57"/>
      <c r="Q43" s="57"/>
      <c r="R43" s="213">
        <v>18</v>
      </c>
      <c r="S43" s="213"/>
      <c r="T43" s="213"/>
      <c r="U43" s="42">
        <v>0</v>
      </c>
      <c r="V43" s="205"/>
      <c r="W43" s="205"/>
      <c r="X43" s="42"/>
      <c r="Y43" s="42">
        <v>0</v>
      </c>
      <c r="Z43" s="42">
        <v>0</v>
      </c>
      <c r="AA43" s="205"/>
      <c r="AB43" s="205"/>
      <c r="AC43" s="42">
        <v>0</v>
      </c>
      <c r="AD43" s="42"/>
      <c r="AE43" s="42">
        <v>0</v>
      </c>
      <c r="AG43" s="81">
        <f t="shared" si="0"/>
        <v>0</v>
      </c>
      <c r="AH43" s="81"/>
      <c r="AI43" s="81">
        <v>0</v>
      </c>
      <c r="AK43" s="81">
        <f t="shared" si="12"/>
        <v>0</v>
      </c>
      <c r="AM43" s="81">
        <f t="shared" si="11"/>
        <v>0</v>
      </c>
      <c r="AN43" s="81"/>
      <c r="AO43" s="81">
        <v>0</v>
      </c>
      <c r="AQ43" s="81">
        <f t="shared" si="13"/>
        <v>0</v>
      </c>
      <c r="AR43" s="81">
        <v>0</v>
      </c>
      <c r="AS43" s="37">
        <f t="shared" si="6"/>
        <v>0</v>
      </c>
    </row>
    <row r="44" spans="1:45" ht="12.75" customHeight="1" x14ac:dyDescent="0.25">
      <c r="A44" s="17">
        <v>34</v>
      </c>
      <c r="B44" s="17"/>
      <c r="C44" s="17"/>
      <c r="E44" s="63"/>
      <c r="F44" s="63"/>
      <c r="G44" s="24" t="s">
        <v>60</v>
      </c>
      <c r="H44" s="24"/>
      <c r="I44" s="24"/>
      <c r="J44" s="159" t="s">
        <v>61</v>
      </c>
      <c r="K44" s="159"/>
      <c r="L44" s="159"/>
      <c r="M44" s="159"/>
      <c r="N44" s="159"/>
      <c r="O44" s="48">
        <v>0</v>
      </c>
      <c r="Q44" s="41"/>
      <c r="R44" s="179">
        <v>42667.22</v>
      </c>
      <c r="S44" s="180"/>
      <c r="T44" s="180"/>
      <c r="U44" s="68">
        <f>SUM(U19:U43)</f>
        <v>0</v>
      </c>
      <c r="V44" s="41"/>
      <c r="W44" s="41"/>
      <c r="X44" s="38"/>
      <c r="Y44" s="38"/>
      <c r="Z44" s="68">
        <v>0</v>
      </c>
      <c r="AA44" s="38"/>
      <c r="AB44" s="38"/>
      <c r="AC44" s="38">
        <v>0</v>
      </c>
      <c r="AD44" s="38"/>
      <c r="AE44" s="42">
        <v>0</v>
      </c>
      <c r="AG44" s="81">
        <f t="shared" si="0"/>
        <v>0</v>
      </c>
      <c r="AH44" s="81"/>
      <c r="AI44" s="81">
        <v>0</v>
      </c>
      <c r="AK44" s="81">
        <f t="shared" si="12"/>
        <v>0</v>
      </c>
      <c r="AM44" s="81">
        <f t="shared" si="11"/>
        <v>0</v>
      </c>
      <c r="AN44" s="81"/>
      <c r="AO44" s="81">
        <v>0</v>
      </c>
      <c r="AQ44" s="81">
        <f t="shared" si="13"/>
        <v>0</v>
      </c>
      <c r="AR44" s="81">
        <v>0</v>
      </c>
      <c r="AS44" s="37">
        <f t="shared" si="6"/>
        <v>0</v>
      </c>
    </row>
    <row r="45" spans="1:45" ht="13" x14ac:dyDescent="0.3">
      <c r="A45" s="162" t="s">
        <v>62</v>
      </c>
      <c r="B45" s="162"/>
      <c r="C45" s="162"/>
      <c r="D45" s="162"/>
      <c r="E45" s="162"/>
      <c r="F45" s="162"/>
      <c r="G45" s="162"/>
      <c r="H45" s="162"/>
      <c r="I45" s="162"/>
      <c r="J45" s="162"/>
      <c r="K45" s="162"/>
      <c r="L45" s="162"/>
      <c r="M45" s="162"/>
      <c r="N45" s="162"/>
      <c r="O45" s="162"/>
      <c r="Q45" s="66"/>
      <c r="R45" s="181">
        <f>SUM(R19:T44)</f>
        <v>89481.07</v>
      </c>
      <c r="S45" s="182"/>
      <c r="T45" s="182"/>
      <c r="U45" s="67">
        <f>SUM(U19:U44)</f>
        <v>0</v>
      </c>
      <c r="V45" s="69"/>
      <c r="W45" s="69"/>
      <c r="X45" s="20"/>
      <c r="Y45" s="20"/>
      <c r="Z45" s="73">
        <f>SUM(Z19:Z44)</f>
        <v>0</v>
      </c>
      <c r="AA45" s="70"/>
      <c r="AB45" s="70"/>
      <c r="AC45" s="70">
        <v>0</v>
      </c>
      <c r="AD45" s="70"/>
      <c r="AE45" s="73">
        <f>SUM(AE19:AE44)</f>
        <v>0</v>
      </c>
      <c r="AG45" s="82">
        <f t="shared" si="0"/>
        <v>0</v>
      </c>
      <c r="AH45" s="81"/>
      <c r="AI45" s="82">
        <f t="shared" si="0"/>
        <v>0</v>
      </c>
      <c r="AK45" s="82">
        <f t="shared" si="0"/>
        <v>0</v>
      </c>
      <c r="AM45" s="82">
        <f t="shared" si="11"/>
        <v>0</v>
      </c>
      <c r="AN45" s="81"/>
      <c r="AO45" s="82">
        <f t="shared" ref="AO45" si="14">AM45</f>
        <v>0</v>
      </c>
      <c r="AQ45" s="82">
        <f t="shared" ref="AQ45" si="15">AO45</f>
        <v>0</v>
      </c>
      <c r="AR45" s="82">
        <v>0</v>
      </c>
      <c r="AS45" s="80">
        <f t="shared" si="6"/>
        <v>0</v>
      </c>
    </row>
    <row r="46" spans="1:45" ht="12.75" customHeight="1" x14ac:dyDescent="0.3">
      <c r="A46" s="13"/>
      <c r="B46" s="13"/>
      <c r="C46" s="13"/>
      <c r="D46" s="13"/>
      <c r="E46" s="13"/>
      <c r="F46" s="13"/>
      <c r="G46" s="13"/>
      <c r="H46" s="13"/>
      <c r="I46" s="13"/>
      <c r="J46" s="13"/>
      <c r="K46" s="13"/>
      <c r="L46" s="13"/>
      <c r="M46" s="13"/>
      <c r="N46" s="13"/>
      <c r="O46" s="13"/>
      <c r="P46" s="16"/>
      <c r="Q46" s="16"/>
      <c r="R46" s="16"/>
      <c r="S46" s="16"/>
      <c r="T46" s="16"/>
      <c r="U46" s="15"/>
      <c r="V46" s="15"/>
      <c r="W46" s="15"/>
      <c r="X46" s="15"/>
      <c r="Y46" s="15"/>
      <c r="Z46" s="15"/>
      <c r="AA46" s="15"/>
      <c r="AB46" s="15"/>
      <c r="AC46" s="15"/>
      <c r="AD46" s="15"/>
      <c r="AE46" s="15"/>
      <c r="AG46" s="37"/>
      <c r="AM46" s="37"/>
      <c r="AS46" s="37"/>
    </row>
    <row r="47" spans="1:45" ht="12.75" customHeight="1" x14ac:dyDescent="0.25">
      <c r="A47" s="196" t="s">
        <v>63</v>
      </c>
      <c r="B47" s="196"/>
      <c r="C47" s="196"/>
      <c r="D47" s="196"/>
      <c r="E47" s="196"/>
      <c r="F47" s="196"/>
      <c r="G47" s="196"/>
      <c r="H47" s="196"/>
      <c r="I47" s="196"/>
      <c r="J47" s="196"/>
      <c r="K47" s="196"/>
      <c r="L47" s="196"/>
      <c r="M47" s="196"/>
      <c r="N47" s="196"/>
      <c r="O47" s="196"/>
      <c r="P47" s="197"/>
      <c r="Q47" s="197"/>
      <c r="R47" s="197"/>
      <c r="S47" s="197"/>
      <c r="T47" s="197"/>
      <c r="U47" s="84"/>
      <c r="V47" s="84"/>
      <c r="W47" s="84"/>
      <c r="X47" s="197"/>
      <c r="Y47" s="197"/>
      <c r="Z47" s="197"/>
      <c r="AA47" s="197"/>
      <c r="AB47" s="197"/>
      <c r="AC47" s="197"/>
      <c r="AD47" s="197"/>
      <c r="AE47" s="197"/>
      <c r="AF47" s="83"/>
      <c r="AG47" s="86"/>
      <c r="AH47" s="83"/>
      <c r="AI47" s="83"/>
      <c r="AJ47" s="83"/>
      <c r="AK47" s="83"/>
      <c r="AM47" s="37"/>
      <c r="AS47" s="37"/>
    </row>
    <row r="48" spans="1:45" ht="12.75" customHeight="1" x14ac:dyDescent="0.3">
      <c r="A48" s="183">
        <v>35</v>
      </c>
      <c r="B48" s="183"/>
      <c r="C48" s="183"/>
      <c r="E48" s="63"/>
      <c r="F48" s="63"/>
      <c r="G48" s="24" t="s">
        <v>64</v>
      </c>
      <c r="H48" s="63"/>
      <c r="I48" s="63"/>
      <c r="J48" s="204" t="s">
        <v>65</v>
      </c>
      <c r="K48" s="204"/>
      <c r="L48" s="204"/>
      <c r="M48" s="204"/>
      <c r="N48" s="204"/>
      <c r="O48" s="45">
        <v>40</v>
      </c>
      <c r="P48" s="160">
        <v>9297.2999999999993</v>
      </c>
      <c r="Q48" s="160"/>
      <c r="R48" s="160"/>
      <c r="S48" s="160"/>
      <c r="T48" s="160"/>
      <c r="U48" s="18">
        <v>6497.56</v>
      </c>
      <c r="V48" s="18"/>
      <c r="W48" s="18"/>
      <c r="Y48" s="11"/>
      <c r="Z48" s="11">
        <v>232.43</v>
      </c>
      <c r="AA48" s="11"/>
      <c r="AB48" s="11"/>
      <c r="AD48" s="18"/>
      <c r="AE48" s="18">
        <v>6729.99</v>
      </c>
      <c r="AG48" s="37">
        <f t="shared" si="0"/>
        <v>6729.99</v>
      </c>
      <c r="AI48" s="37">
        <f>P48/O48</f>
        <v>232.43249999999998</v>
      </c>
      <c r="AK48" s="37">
        <f>AG48+AI48</f>
        <v>6962.4224999999997</v>
      </c>
      <c r="AL48" s="37"/>
      <c r="AM48" s="37">
        <f t="shared" ref="AM48:AM91" si="16">AK48</f>
        <v>6962.4224999999997</v>
      </c>
      <c r="AO48" s="81">
        <f>IF(P48=AK48,0,P48/O48)</f>
        <v>232.43249999999998</v>
      </c>
      <c r="AQ48" s="37">
        <f>AM48+AO48</f>
        <v>7194.8549999999996</v>
      </c>
      <c r="AR48" s="37">
        <v>232</v>
      </c>
      <c r="AS48" s="37">
        <f t="shared" si="6"/>
        <v>7426.8549999999996</v>
      </c>
    </row>
    <row r="49" spans="1:45" ht="12.75" customHeight="1" x14ac:dyDescent="0.3">
      <c r="A49" s="183">
        <v>36</v>
      </c>
      <c r="B49" s="183"/>
      <c r="C49" s="183"/>
      <c r="F49" s="63" t="s">
        <v>66</v>
      </c>
      <c r="G49" s="24"/>
      <c r="H49" s="63"/>
      <c r="I49" s="63"/>
      <c r="J49" s="204" t="s">
        <v>67</v>
      </c>
      <c r="K49" s="204"/>
      <c r="L49" s="204"/>
      <c r="M49" s="204"/>
      <c r="N49" s="204"/>
      <c r="O49" s="45">
        <v>40</v>
      </c>
      <c r="P49" s="160">
        <v>3360</v>
      </c>
      <c r="Q49" s="160"/>
      <c r="R49" s="160"/>
      <c r="S49" s="160"/>
      <c r="T49" s="160"/>
      <c r="U49" s="18">
        <v>2142.0100000000002</v>
      </c>
      <c r="V49" s="18"/>
      <c r="W49" s="18"/>
      <c r="Y49" s="11"/>
      <c r="Z49" s="11">
        <v>84</v>
      </c>
      <c r="AA49" s="11"/>
      <c r="AB49" s="11"/>
      <c r="AD49" s="18"/>
      <c r="AE49" s="18">
        <v>2226.0100000000002</v>
      </c>
      <c r="AG49" s="37">
        <f t="shared" si="0"/>
        <v>2226.0100000000002</v>
      </c>
      <c r="AI49" s="37">
        <f t="shared" ref="AI49:AI91" si="17">P49/O49</f>
        <v>84</v>
      </c>
      <c r="AK49" s="37">
        <f t="shared" ref="AK49:AK90" si="18">AG49+AI49</f>
        <v>2310.0100000000002</v>
      </c>
      <c r="AL49" s="37"/>
      <c r="AM49" s="37">
        <f t="shared" si="16"/>
        <v>2310.0100000000002</v>
      </c>
      <c r="AO49" s="81">
        <f t="shared" ref="AO49:AO92" si="19">IF(P49=AK49,0,P49/O49)</f>
        <v>84</v>
      </c>
      <c r="AQ49" s="37">
        <f t="shared" ref="AQ49:AQ90" si="20">AM49+AO49</f>
        <v>2394.0100000000002</v>
      </c>
      <c r="AR49" s="37">
        <v>84</v>
      </c>
      <c r="AS49" s="37">
        <f t="shared" si="6"/>
        <v>2478.0100000000002</v>
      </c>
    </row>
    <row r="50" spans="1:45" ht="12.75" customHeight="1" x14ac:dyDescent="0.3">
      <c r="A50" s="183">
        <v>37</v>
      </c>
      <c r="B50" s="183"/>
      <c r="C50" s="183"/>
      <c r="F50" s="63" t="s">
        <v>68</v>
      </c>
      <c r="G50" s="24"/>
      <c r="H50" s="63"/>
      <c r="I50" s="63"/>
      <c r="J50" s="204" t="s">
        <v>69</v>
      </c>
      <c r="K50" s="204"/>
      <c r="L50" s="204"/>
      <c r="M50" s="204"/>
      <c r="N50" s="204"/>
      <c r="O50" s="45">
        <v>40</v>
      </c>
      <c r="P50" s="160">
        <v>3885</v>
      </c>
      <c r="Q50" s="160"/>
      <c r="R50" s="160"/>
      <c r="S50" s="160"/>
      <c r="T50" s="160"/>
      <c r="U50" s="18">
        <v>2379.65</v>
      </c>
      <c r="V50" s="18"/>
      <c r="W50" s="18"/>
      <c r="Y50" s="11"/>
      <c r="Z50" s="11">
        <v>97.13</v>
      </c>
      <c r="AA50" s="11"/>
      <c r="AB50" s="11"/>
      <c r="AD50" s="18"/>
      <c r="AE50" s="18">
        <v>2476.7800000000002</v>
      </c>
      <c r="AG50" s="37">
        <f t="shared" si="0"/>
        <v>2476.7800000000002</v>
      </c>
      <c r="AI50" s="37">
        <f t="shared" si="17"/>
        <v>97.125</v>
      </c>
      <c r="AK50" s="37">
        <f t="shared" si="18"/>
        <v>2573.9050000000002</v>
      </c>
      <c r="AL50" s="37"/>
      <c r="AM50" s="37">
        <f t="shared" si="16"/>
        <v>2573.9050000000002</v>
      </c>
      <c r="AO50" s="81">
        <f t="shared" si="19"/>
        <v>97.125</v>
      </c>
      <c r="AQ50" s="37">
        <f t="shared" si="20"/>
        <v>2671.03</v>
      </c>
      <c r="AR50" s="37">
        <v>97</v>
      </c>
      <c r="AS50" s="37">
        <f t="shared" si="6"/>
        <v>2768.03</v>
      </c>
    </row>
    <row r="51" spans="1:45" ht="12.75" customHeight="1" x14ac:dyDescent="0.3">
      <c r="A51" s="183">
        <v>38</v>
      </c>
      <c r="B51" s="183"/>
      <c r="C51" s="183"/>
      <c r="F51" s="63" t="s">
        <v>70</v>
      </c>
      <c r="G51" s="24"/>
      <c r="H51" s="63"/>
      <c r="I51" s="63"/>
      <c r="J51" s="204" t="s">
        <v>71</v>
      </c>
      <c r="K51" s="204"/>
      <c r="L51" s="204"/>
      <c r="M51" s="204"/>
      <c r="N51" s="204"/>
      <c r="O51" s="45">
        <v>40</v>
      </c>
      <c r="P51" s="160">
        <v>4235</v>
      </c>
      <c r="Q51" s="160"/>
      <c r="R51" s="160"/>
      <c r="S51" s="160"/>
      <c r="T51" s="160"/>
      <c r="U51" s="18">
        <v>2488.14</v>
      </c>
      <c r="V51" s="18"/>
      <c r="W51" s="18"/>
      <c r="Y51" s="11"/>
      <c r="Z51" s="11">
        <v>105.88</v>
      </c>
      <c r="AA51" s="11"/>
      <c r="AB51" s="11"/>
      <c r="AD51" s="18"/>
      <c r="AE51" s="18">
        <v>2594.02</v>
      </c>
      <c r="AG51" s="37">
        <f t="shared" si="0"/>
        <v>2594.02</v>
      </c>
      <c r="AI51" s="37">
        <f t="shared" si="17"/>
        <v>105.875</v>
      </c>
      <c r="AK51" s="37">
        <f t="shared" si="18"/>
        <v>2699.895</v>
      </c>
      <c r="AL51" s="37"/>
      <c r="AM51" s="37">
        <f t="shared" si="16"/>
        <v>2699.895</v>
      </c>
      <c r="AO51" s="81">
        <f t="shared" si="19"/>
        <v>105.875</v>
      </c>
      <c r="AQ51" s="37">
        <f t="shared" si="20"/>
        <v>2805.77</v>
      </c>
      <c r="AR51" s="37">
        <v>106</v>
      </c>
      <c r="AS51" s="37">
        <f t="shared" si="6"/>
        <v>2911.77</v>
      </c>
    </row>
    <row r="52" spans="1:45" ht="12.75" customHeight="1" x14ac:dyDescent="0.3">
      <c r="A52" s="183">
        <v>39</v>
      </c>
      <c r="B52" s="183"/>
      <c r="C52" s="183"/>
      <c r="F52" s="63" t="s">
        <v>72</v>
      </c>
      <c r="G52" s="24"/>
      <c r="H52" s="63"/>
      <c r="I52" s="63"/>
      <c r="J52" s="204" t="s">
        <v>73</v>
      </c>
      <c r="K52" s="204"/>
      <c r="L52" s="204"/>
      <c r="M52" s="204"/>
      <c r="N52" s="204"/>
      <c r="O52" s="45">
        <v>40</v>
      </c>
      <c r="P52" s="160">
        <v>4210.05</v>
      </c>
      <c r="Q52" s="160"/>
      <c r="R52" s="160"/>
      <c r="S52" s="160"/>
      <c r="T52" s="160"/>
      <c r="U52" s="18">
        <v>2368.14</v>
      </c>
      <c r="V52" s="18"/>
      <c r="W52" s="18"/>
      <c r="Y52" s="11"/>
      <c r="Z52" s="11">
        <v>105.25</v>
      </c>
      <c r="AA52" s="11"/>
      <c r="AB52" s="11"/>
      <c r="AD52" s="18"/>
      <c r="AE52" s="18">
        <v>2473.39</v>
      </c>
      <c r="AG52" s="37">
        <f t="shared" si="0"/>
        <v>2473.39</v>
      </c>
      <c r="AI52" s="37">
        <f t="shared" si="17"/>
        <v>105.25125</v>
      </c>
      <c r="AK52" s="37">
        <f t="shared" si="18"/>
        <v>2578.6412499999997</v>
      </c>
      <c r="AL52" s="37"/>
      <c r="AM52" s="37">
        <f t="shared" si="16"/>
        <v>2578.6412499999997</v>
      </c>
      <c r="AO52" s="81">
        <f t="shared" si="19"/>
        <v>105.25125</v>
      </c>
      <c r="AQ52" s="37">
        <f t="shared" si="20"/>
        <v>2683.8924999999995</v>
      </c>
      <c r="AR52" s="37">
        <v>105</v>
      </c>
      <c r="AS52" s="37">
        <f t="shared" si="6"/>
        <v>2788.8924999999995</v>
      </c>
    </row>
    <row r="53" spans="1:45" ht="12.75" customHeight="1" x14ac:dyDescent="0.3">
      <c r="A53" s="183">
        <v>40</v>
      </c>
      <c r="B53" s="183"/>
      <c r="C53" s="183"/>
      <c r="F53" s="63" t="s">
        <v>74</v>
      </c>
      <c r="G53" s="24"/>
      <c r="H53" s="63"/>
      <c r="I53" s="63"/>
      <c r="J53" s="204" t="s">
        <v>73</v>
      </c>
      <c r="K53" s="204"/>
      <c r="L53" s="204"/>
      <c r="M53" s="204"/>
      <c r="N53" s="204"/>
      <c r="O53" s="45">
        <v>40</v>
      </c>
      <c r="P53" s="160">
        <v>27625</v>
      </c>
      <c r="Q53" s="160"/>
      <c r="R53" s="160"/>
      <c r="S53" s="160"/>
      <c r="T53" s="160"/>
      <c r="U53" s="18">
        <v>15539.24</v>
      </c>
      <c r="V53" s="18"/>
      <c r="W53" s="18"/>
      <c r="Y53" s="11"/>
      <c r="Z53" s="11">
        <v>690.63</v>
      </c>
      <c r="AA53" s="11"/>
      <c r="AB53" s="11"/>
      <c r="AD53" s="18"/>
      <c r="AE53" s="18">
        <v>16229.87</v>
      </c>
      <c r="AG53" s="37">
        <f t="shared" si="0"/>
        <v>16229.87</v>
      </c>
      <c r="AI53" s="37">
        <f t="shared" si="17"/>
        <v>690.625</v>
      </c>
      <c r="AK53" s="37">
        <f t="shared" si="18"/>
        <v>16920.495000000003</v>
      </c>
      <c r="AL53" s="37"/>
      <c r="AM53" s="37">
        <f t="shared" si="16"/>
        <v>16920.495000000003</v>
      </c>
      <c r="AO53" s="81">
        <f t="shared" si="19"/>
        <v>690.625</v>
      </c>
      <c r="AQ53" s="37">
        <f t="shared" si="20"/>
        <v>17611.120000000003</v>
      </c>
      <c r="AR53" s="37">
        <v>691</v>
      </c>
      <c r="AS53" s="37">
        <f t="shared" si="6"/>
        <v>18302.120000000003</v>
      </c>
    </row>
    <row r="54" spans="1:45" ht="12.75" customHeight="1" x14ac:dyDescent="0.3">
      <c r="A54" s="183">
        <v>41</v>
      </c>
      <c r="B54" s="183"/>
      <c r="C54" s="183"/>
      <c r="F54" s="63" t="s">
        <v>75</v>
      </c>
      <c r="G54" s="24"/>
      <c r="H54" s="63"/>
      <c r="I54" s="63"/>
      <c r="J54" s="204" t="s">
        <v>76</v>
      </c>
      <c r="K54" s="204"/>
      <c r="L54" s="204"/>
      <c r="M54" s="204"/>
      <c r="N54" s="204"/>
      <c r="O54" s="45">
        <v>40</v>
      </c>
      <c r="P54" s="160">
        <v>10177.049999999999</v>
      </c>
      <c r="Q54" s="160"/>
      <c r="R54" s="160"/>
      <c r="S54" s="160"/>
      <c r="T54" s="160"/>
      <c r="U54" s="18">
        <v>5470.22</v>
      </c>
      <c r="V54" s="18"/>
      <c r="W54" s="18"/>
      <c r="Y54" s="11"/>
      <c r="Z54" s="11">
        <v>254.43</v>
      </c>
      <c r="AA54" s="11"/>
      <c r="AB54" s="11"/>
      <c r="AD54" s="18"/>
      <c r="AE54" s="18">
        <v>5724.65</v>
      </c>
      <c r="AG54" s="37">
        <f t="shared" si="0"/>
        <v>5724.65</v>
      </c>
      <c r="AI54" s="37">
        <f t="shared" si="17"/>
        <v>254.42624999999998</v>
      </c>
      <c r="AK54" s="37">
        <f t="shared" si="18"/>
        <v>5979.0762500000001</v>
      </c>
      <c r="AL54" s="37"/>
      <c r="AM54" s="37">
        <f t="shared" si="16"/>
        <v>5979.0762500000001</v>
      </c>
      <c r="AO54" s="81">
        <f t="shared" si="19"/>
        <v>254.42624999999998</v>
      </c>
      <c r="AQ54" s="37">
        <f t="shared" si="20"/>
        <v>6233.5025000000005</v>
      </c>
      <c r="AR54" s="37">
        <v>254</v>
      </c>
      <c r="AS54" s="37">
        <f t="shared" si="6"/>
        <v>6487.5025000000005</v>
      </c>
    </row>
    <row r="55" spans="1:45" ht="12.75" customHeight="1" x14ac:dyDescent="0.3">
      <c r="A55" s="183">
        <v>42</v>
      </c>
      <c r="B55" s="183"/>
      <c r="C55" s="183"/>
      <c r="F55" s="63" t="s">
        <v>77</v>
      </c>
      <c r="G55" s="24"/>
      <c r="H55" s="63"/>
      <c r="I55" s="63"/>
      <c r="J55" s="204" t="s">
        <v>78</v>
      </c>
      <c r="K55" s="204"/>
      <c r="L55" s="204"/>
      <c r="M55" s="204"/>
      <c r="N55" s="204"/>
      <c r="O55" s="45">
        <v>40</v>
      </c>
      <c r="P55" s="205">
        <v>150</v>
      </c>
      <c r="Q55" s="205"/>
      <c r="R55" s="205"/>
      <c r="S55" s="205"/>
      <c r="T55" s="205"/>
      <c r="U55" s="11">
        <v>50.63</v>
      </c>
      <c r="V55" s="11"/>
      <c r="W55" s="11"/>
      <c r="Y55" s="11"/>
      <c r="Z55" s="11">
        <v>3.75</v>
      </c>
      <c r="AA55" s="11"/>
      <c r="AB55" s="11"/>
      <c r="AD55" s="11"/>
      <c r="AE55" s="11">
        <v>54.38</v>
      </c>
      <c r="AG55" s="37">
        <f t="shared" si="0"/>
        <v>54.38</v>
      </c>
      <c r="AI55" s="37">
        <f t="shared" si="17"/>
        <v>3.75</v>
      </c>
      <c r="AK55" s="37">
        <f t="shared" si="18"/>
        <v>58.13</v>
      </c>
      <c r="AL55" s="37"/>
      <c r="AM55" s="37">
        <f t="shared" si="16"/>
        <v>58.13</v>
      </c>
      <c r="AO55" s="81">
        <f t="shared" si="19"/>
        <v>3.75</v>
      </c>
      <c r="AQ55" s="37">
        <f t="shared" si="20"/>
        <v>61.88</v>
      </c>
      <c r="AR55" s="37">
        <v>4</v>
      </c>
      <c r="AS55" s="37">
        <f t="shared" si="6"/>
        <v>65.88</v>
      </c>
    </row>
    <row r="56" spans="1:45" ht="12.75" customHeight="1" x14ac:dyDescent="0.3">
      <c r="A56" s="183">
        <v>43</v>
      </c>
      <c r="B56" s="183"/>
      <c r="C56" s="183"/>
      <c r="F56" s="63" t="s">
        <v>79</v>
      </c>
      <c r="G56" s="24"/>
      <c r="H56" s="63"/>
      <c r="I56" s="63"/>
      <c r="J56" s="204" t="s">
        <v>80</v>
      </c>
      <c r="K56" s="204"/>
      <c r="L56" s="204"/>
      <c r="M56" s="204"/>
      <c r="N56" s="204"/>
      <c r="O56" s="45">
        <v>40</v>
      </c>
      <c r="P56" s="160">
        <v>5237.7</v>
      </c>
      <c r="Q56" s="160"/>
      <c r="R56" s="160"/>
      <c r="S56" s="160"/>
      <c r="T56" s="160"/>
      <c r="U56" s="18">
        <v>2684.29</v>
      </c>
      <c r="V56" s="18"/>
      <c r="W56" s="18"/>
      <c r="Y56" s="11"/>
      <c r="Z56" s="11">
        <v>130.94</v>
      </c>
      <c r="AA56" s="11"/>
      <c r="AB56" s="11"/>
      <c r="AD56" s="18"/>
      <c r="AE56" s="18">
        <v>2815.23</v>
      </c>
      <c r="AG56" s="37">
        <f t="shared" si="0"/>
        <v>2815.23</v>
      </c>
      <c r="AI56" s="37">
        <f t="shared" si="17"/>
        <v>130.9425</v>
      </c>
      <c r="AK56" s="37">
        <f t="shared" si="18"/>
        <v>2946.1725000000001</v>
      </c>
      <c r="AL56" s="37"/>
      <c r="AM56" s="37">
        <f t="shared" si="16"/>
        <v>2946.1725000000001</v>
      </c>
      <c r="AO56" s="81">
        <f t="shared" si="19"/>
        <v>130.9425</v>
      </c>
      <c r="AQ56" s="37">
        <f t="shared" si="20"/>
        <v>3077.1150000000002</v>
      </c>
      <c r="AR56" s="37">
        <v>131</v>
      </c>
      <c r="AS56" s="37">
        <f t="shared" si="6"/>
        <v>3208.1150000000002</v>
      </c>
    </row>
    <row r="57" spans="1:45" ht="12.75" customHeight="1" x14ac:dyDescent="0.3">
      <c r="A57" s="183">
        <v>44</v>
      </c>
      <c r="B57" s="183"/>
      <c r="C57" s="183"/>
      <c r="F57" s="63" t="s">
        <v>81</v>
      </c>
      <c r="G57" s="24"/>
      <c r="H57" s="63"/>
      <c r="I57" s="63"/>
      <c r="J57" s="204" t="s">
        <v>82</v>
      </c>
      <c r="K57" s="204"/>
      <c r="L57" s="204"/>
      <c r="M57" s="204"/>
      <c r="N57" s="204"/>
      <c r="O57" s="45">
        <v>40</v>
      </c>
      <c r="P57" s="160">
        <v>4906.2</v>
      </c>
      <c r="Q57" s="160"/>
      <c r="R57" s="160"/>
      <c r="S57" s="160"/>
      <c r="T57" s="160"/>
      <c r="U57" s="18">
        <v>2391.83</v>
      </c>
      <c r="V57" s="18"/>
      <c r="W57" s="18"/>
      <c r="Y57" s="11"/>
      <c r="Z57" s="11">
        <v>122.66</v>
      </c>
      <c r="AA57" s="11"/>
      <c r="AB57" s="11"/>
      <c r="AD57" s="18"/>
      <c r="AE57" s="18">
        <v>2514.4899999999998</v>
      </c>
      <c r="AG57" s="37">
        <f t="shared" si="0"/>
        <v>2514.4899999999998</v>
      </c>
      <c r="AI57" s="37">
        <f t="shared" si="17"/>
        <v>122.655</v>
      </c>
      <c r="AK57" s="37">
        <f t="shared" si="18"/>
        <v>2637.145</v>
      </c>
      <c r="AL57" s="37"/>
      <c r="AM57" s="37">
        <f t="shared" si="16"/>
        <v>2637.145</v>
      </c>
      <c r="AO57" s="81">
        <f t="shared" si="19"/>
        <v>122.655</v>
      </c>
      <c r="AQ57" s="37">
        <f t="shared" si="20"/>
        <v>2759.8</v>
      </c>
      <c r="AR57" s="37">
        <v>123</v>
      </c>
      <c r="AS57" s="37">
        <f t="shared" si="6"/>
        <v>2882.8</v>
      </c>
    </row>
    <row r="58" spans="1:45" ht="12.75" customHeight="1" x14ac:dyDescent="0.3">
      <c r="A58" s="183">
        <v>45</v>
      </c>
      <c r="B58" s="183"/>
      <c r="C58" s="183"/>
      <c r="F58" s="63" t="s">
        <v>83</v>
      </c>
      <c r="G58" s="24"/>
      <c r="H58" s="63"/>
      <c r="I58" s="63"/>
      <c r="J58" s="204" t="s">
        <v>84</v>
      </c>
      <c r="K58" s="204"/>
      <c r="L58" s="204"/>
      <c r="M58" s="204"/>
      <c r="N58" s="204"/>
      <c r="O58" s="45">
        <v>40</v>
      </c>
      <c r="P58" s="160">
        <v>5005.6499999999996</v>
      </c>
      <c r="Q58" s="160"/>
      <c r="R58" s="160"/>
      <c r="S58" s="160"/>
      <c r="T58" s="160"/>
      <c r="U58" s="18">
        <v>2315.1</v>
      </c>
      <c r="V58" s="18"/>
      <c r="W58" s="18"/>
      <c r="Y58" s="11"/>
      <c r="Z58" s="11">
        <v>125.14</v>
      </c>
      <c r="AA58" s="11"/>
      <c r="AB58" s="11"/>
      <c r="AD58" s="18"/>
      <c r="AE58" s="18">
        <v>2440.2399999999998</v>
      </c>
      <c r="AG58" s="37">
        <f t="shared" si="0"/>
        <v>2440.2399999999998</v>
      </c>
      <c r="AI58" s="37">
        <f t="shared" si="17"/>
        <v>125.14124999999999</v>
      </c>
      <c r="AK58" s="37">
        <f t="shared" si="18"/>
        <v>2565.3812499999999</v>
      </c>
      <c r="AL58" s="37"/>
      <c r="AM58" s="37">
        <f t="shared" si="16"/>
        <v>2565.3812499999999</v>
      </c>
      <c r="AO58" s="81">
        <f t="shared" si="19"/>
        <v>125.14124999999999</v>
      </c>
      <c r="AQ58" s="37">
        <f t="shared" si="20"/>
        <v>2690.5225</v>
      </c>
      <c r="AR58" s="37">
        <v>125</v>
      </c>
      <c r="AS58" s="37">
        <f t="shared" si="6"/>
        <v>2815.5225</v>
      </c>
    </row>
    <row r="59" spans="1:45" ht="12.75" customHeight="1" x14ac:dyDescent="0.3">
      <c r="A59" s="183">
        <v>46</v>
      </c>
      <c r="B59" s="183"/>
      <c r="C59" s="183"/>
      <c r="F59" s="63" t="s">
        <v>85</v>
      </c>
      <c r="G59" s="24"/>
      <c r="H59" s="63"/>
      <c r="I59" s="63"/>
      <c r="J59" s="204" t="s">
        <v>86</v>
      </c>
      <c r="K59" s="204"/>
      <c r="L59" s="204"/>
      <c r="M59" s="204"/>
      <c r="N59" s="204"/>
      <c r="O59" s="45">
        <v>40</v>
      </c>
      <c r="P59" s="160">
        <v>4574.7</v>
      </c>
      <c r="Q59" s="160"/>
      <c r="R59" s="160"/>
      <c r="S59" s="160"/>
      <c r="T59" s="160"/>
      <c r="U59" s="18">
        <v>2001.46</v>
      </c>
      <c r="V59" s="18"/>
      <c r="W59" s="18"/>
      <c r="Y59" s="11"/>
      <c r="Z59" s="11">
        <v>114.37</v>
      </c>
      <c r="AA59" s="11"/>
      <c r="AB59" s="11"/>
      <c r="AD59" s="18"/>
      <c r="AE59" s="18">
        <v>2115.83</v>
      </c>
      <c r="AG59" s="37">
        <f t="shared" si="0"/>
        <v>2115.83</v>
      </c>
      <c r="AI59" s="37">
        <f t="shared" si="17"/>
        <v>114.36749999999999</v>
      </c>
      <c r="AK59" s="37">
        <f t="shared" si="18"/>
        <v>2230.1974999999998</v>
      </c>
      <c r="AL59" s="37"/>
      <c r="AM59" s="37">
        <f t="shared" si="16"/>
        <v>2230.1974999999998</v>
      </c>
      <c r="AO59" s="81">
        <f t="shared" si="19"/>
        <v>114.36749999999999</v>
      </c>
      <c r="AQ59" s="37">
        <f t="shared" si="20"/>
        <v>2344.5649999999996</v>
      </c>
      <c r="AR59" s="37">
        <v>114</v>
      </c>
      <c r="AS59" s="37">
        <f t="shared" si="6"/>
        <v>2458.5649999999996</v>
      </c>
    </row>
    <row r="60" spans="1:45" ht="12.75" customHeight="1" x14ac:dyDescent="0.3">
      <c r="A60" s="183">
        <v>47</v>
      </c>
      <c r="B60" s="183"/>
      <c r="C60" s="183"/>
      <c r="F60" s="63" t="s">
        <v>87</v>
      </c>
      <c r="G60" s="24"/>
      <c r="H60" s="63"/>
      <c r="I60" s="63"/>
      <c r="J60" s="204" t="s">
        <v>88</v>
      </c>
      <c r="K60" s="204"/>
      <c r="L60" s="204"/>
      <c r="M60" s="204"/>
      <c r="N60" s="204"/>
      <c r="O60" s="45">
        <v>40</v>
      </c>
      <c r="P60" s="160">
        <v>2400</v>
      </c>
      <c r="Q60" s="160"/>
      <c r="R60" s="160"/>
      <c r="S60" s="160"/>
      <c r="T60" s="160"/>
      <c r="U60" s="11">
        <v>990</v>
      </c>
      <c r="V60" s="11"/>
      <c r="W60" s="11"/>
      <c r="Y60" s="11"/>
      <c r="Z60" s="11">
        <v>60</v>
      </c>
      <c r="AA60" s="11"/>
      <c r="AB60" s="11"/>
      <c r="AD60" s="18"/>
      <c r="AE60" s="18">
        <v>1050</v>
      </c>
      <c r="AG60" s="37">
        <f t="shared" si="0"/>
        <v>1050</v>
      </c>
      <c r="AI60" s="37">
        <f t="shared" si="17"/>
        <v>60</v>
      </c>
      <c r="AK60" s="37">
        <f t="shared" si="18"/>
        <v>1110</v>
      </c>
      <c r="AL60" s="37"/>
      <c r="AM60" s="37">
        <f t="shared" si="16"/>
        <v>1110</v>
      </c>
      <c r="AO60" s="81">
        <f t="shared" si="19"/>
        <v>60</v>
      </c>
      <c r="AQ60" s="37">
        <f t="shared" si="20"/>
        <v>1170</v>
      </c>
      <c r="AR60" s="37">
        <v>60</v>
      </c>
      <c r="AS60" s="37">
        <f t="shared" si="6"/>
        <v>1230</v>
      </c>
    </row>
    <row r="61" spans="1:45" ht="12.75" customHeight="1" x14ac:dyDescent="0.3">
      <c r="A61" s="183">
        <v>48</v>
      </c>
      <c r="B61" s="183"/>
      <c r="C61" s="183"/>
      <c r="F61" s="63" t="s">
        <v>89</v>
      </c>
      <c r="G61" s="24"/>
      <c r="H61" s="63"/>
      <c r="I61" s="63"/>
      <c r="J61" s="204" t="s">
        <v>88</v>
      </c>
      <c r="K61" s="204"/>
      <c r="L61" s="204"/>
      <c r="M61" s="204"/>
      <c r="N61" s="204"/>
      <c r="O61" s="45">
        <v>40</v>
      </c>
      <c r="P61" s="205">
        <v>800</v>
      </c>
      <c r="Q61" s="205"/>
      <c r="R61" s="205"/>
      <c r="S61" s="205"/>
      <c r="T61" s="205"/>
      <c r="U61" s="11">
        <v>330</v>
      </c>
      <c r="V61" s="11"/>
      <c r="W61" s="11"/>
      <c r="Y61" s="11"/>
      <c r="Z61" s="11">
        <v>20</v>
      </c>
      <c r="AA61" s="11"/>
      <c r="AB61" s="11"/>
      <c r="AD61" s="11"/>
      <c r="AE61" s="11">
        <v>350</v>
      </c>
      <c r="AG61" s="37">
        <f t="shared" si="0"/>
        <v>350</v>
      </c>
      <c r="AI61" s="37">
        <f t="shared" si="17"/>
        <v>20</v>
      </c>
      <c r="AK61" s="37">
        <f t="shared" si="18"/>
        <v>370</v>
      </c>
      <c r="AL61" s="37"/>
      <c r="AM61" s="37">
        <f t="shared" si="16"/>
        <v>370</v>
      </c>
      <c r="AO61" s="81">
        <f t="shared" si="19"/>
        <v>20</v>
      </c>
      <c r="AQ61" s="37">
        <f t="shared" si="20"/>
        <v>390</v>
      </c>
      <c r="AR61" s="37">
        <v>20</v>
      </c>
      <c r="AS61" s="37">
        <f t="shared" si="6"/>
        <v>410</v>
      </c>
    </row>
    <row r="62" spans="1:45" ht="12.75" customHeight="1" x14ac:dyDescent="0.3">
      <c r="A62" s="183">
        <v>49</v>
      </c>
      <c r="B62" s="183"/>
      <c r="C62" s="183"/>
      <c r="F62" s="63" t="s">
        <v>90</v>
      </c>
      <c r="G62" s="24"/>
      <c r="H62" s="63"/>
      <c r="I62" s="63"/>
      <c r="J62" s="204" t="s">
        <v>88</v>
      </c>
      <c r="K62" s="204"/>
      <c r="L62" s="204"/>
      <c r="M62" s="204"/>
      <c r="N62" s="204"/>
      <c r="O62" s="45">
        <v>40</v>
      </c>
      <c r="P62" s="205">
        <v>480</v>
      </c>
      <c r="Q62" s="205"/>
      <c r="R62" s="205"/>
      <c r="S62" s="205"/>
      <c r="T62" s="205"/>
      <c r="U62" s="11">
        <v>198</v>
      </c>
      <c r="V62" s="11"/>
      <c r="W62" s="11"/>
      <c r="Y62" s="11"/>
      <c r="Z62" s="11">
        <v>12</v>
      </c>
      <c r="AA62" s="11"/>
      <c r="AB62" s="11"/>
      <c r="AD62" s="11"/>
      <c r="AE62" s="11">
        <v>210</v>
      </c>
      <c r="AG62" s="37">
        <f t="shared" si="0"/>
        <v>210</v>
      </c>
      <c r="AI62" s="37">
        <f t="shared" si="17"/>
        <v>12</v>
      </c>
      <c r="AK62" s="37">
        <f t="shared" si="18"/>
        <v>222</v>
      </c>
      <c r="AL62" s="37"/>
      <c r="AM62" s="37">
        <f t="shared" si="16"/>
        <v>222</v>
      </c>
      <c r="AO62" s="81">
        <f t="shared" si="19"/>
        <v>12</v>
      </c>
      <c r="AQ62" s="37">
        <f t="shared" si="20"/>
        <v>234</v>
      </c>
      <c r="AR62" s="37">
        <v>12</v>
      </c>
      <c r="AS62" s="37">
        <f t="shared" si="6"/>
        <v>246</v>
      </c>
    </row>
    <row r="63" spans="1:45" ht="12.75" customHeight="1" x14ac:dyDescent="0.3">
      <c r="A63" s="183">
        <v>50</v>
      </c>
      <c r="B63" s="183"/>
      <c r="C63" s="183"/>
      <c r="F63" s="63" t="s">
        <v>91</v>
      </c>
      <c r="G63" s="24"/>
      <c r="H63" s="63"/>
      <c r="I63" s="63"/>
      <c r="J63" s="204" t="s">
        <v>88</v>
      </c>
      <c r="K63" s="204"/>
      <c r="L63" s="204"/>
      <c r="M63" s="204"/>
      <c r="N63" s="204"/>
      <c r="O63" s="45">
        <v>40</v>
      </c>
      <c r="P63" s="160">
        <v>4176.8999999999996</v>
      </c>
      <c r="Q63" s="160"/>
      <c r="R63" s="160"/>
      <c r="S63" s="160"/>
      <c r="T63" s="160"/>
      <c r="U63" s="18">
        <v>1722.95</v>
      </c>
      <c r="V63" s="18"/>
      <c r="W63" s="18"/>
      <c r="Y63" s="11"/>
      <c r="Z63" s="11">
        <v>104.42</v>
      </c>
      <c r="AA63" s="11"/>
      <c r="AB63" s="11"/>
      <c r="AD63" s="18"/>
      <c r="AE63" s="18">
        <v>1827.37</v>
      </c>
      <c r="AG63" s="37">
        <f t="shared" si="0"/>
        <v>1827.37</v>
      </c>
      <c r="AI63" s="37">
        <f t="shared" si="17"/>
        <v>104.42249999999999</v>
      </c>
      <c r="AK63" s="37">
        <f t="shared" si="18"/>
        <v>1931.7924999999998</v>
      </c>
      <c r="AL63" s="37"/>
      <c r="AM63" s="37">
        <f t="shared" si="16"/>
        <v>1931.7924999999998</v>
      </c>
      <c r="AO63" s="81">
        <f t="shared" si="19"/>
        <v>104.42249999999999</v>
      </c>
      <c r="AQ63" s="37">
        <f t="shared" si="20"/>
        <v>2036.2149999999997</v>
      </c>
      <c r="AR63" s="37">
        <v>104</v>
      </c>
      <c r="AS63" s="37">
        <f t="shared" si="6"/>
        <v>2140.2149999999997</v>
      </c>
    </row>
    <row r="64" spans="1:45" ht="12.75" customHeight="1" x14ac:dyDescent="0.3">
      <c r="A64" s="183">
        <v>51</v>
      </c>
      <c r="B64" s="183"/>
      <c r="C64" s="183"/>
      <c r="F64" s="63" t="s">
        <v>74</v>
      </c>
      <c r="G64" s="24"/>
      <c r="H64" s="63"/>
      <c r="I64" s="63"/>
      <c r="J64" s="204" t="s">
        <v>88</v>
      </c>
      <c r="K64" s="204"/>
      <c r="L64" s="204"/>
      <c r="M64" s="204"/>
      <c r="N64" s="204"/>
      <c r="O64" s="45">
        <v>40</v>
      </c>
      <c r="P64" s="160">
        <v>24182.5</v>
      </c>
      <c r="Q64" s="160"/>
      <c r="R64" s="160"/>
      <c r="S64" s="160"/>
      <c r="T64" s="160"/>
      <c r="U64" s="18">
        <v>9975.2999999999993</v>
      </c>
      <c r="V64" s="18"/>
      <c r="W64" s="18"/>
      <c r="Y64" s="11"/>
      <c r="Z64" s="11">
        <v>604.55999999999995</v>
      </c>
      <c r="AA64" s="11"/>
      <c r="AB64" s="11"/>
      <c r="AD64" s="18"/>
      <c r="AE64" s="18">
        <v>10579.86</v>
      </c>
      <c r="AG64" s="37">
        <f t="shared" si="0"/>
        <v>10579.86</v>
      </c>
      <c r="AI64" s="37">
        <f t="shared" si="17"/>
        <v>604.5625</v>
      </c>
      <c r="AK64" s="37">
        <f t="shared" si="18"/>
        <v>11184.422500000001</v>
      </c>
      <c r="AL64" s="37"/>
      <c r="AM64" s="37">
        <f t="shared" si="16"/>
        <v>11184.422500000001</v>
      </c>
      <c r="AO64" s="81">
        <f t="shared" si="19"/>
        <v>604.5625</v>
      </c>
      <c r="AQ64" s="37">
        <f t="shared" si="20"/>
        <v>11788.985000000001</v>
      </c>
      <c r="AR64" s="37">
        <v>605</v>
      </c>
      <c r="AS64" s="37">
        <f t="shared" si="6"/>
        <v>12393.985000000001</v>
      </c>
    </row>
    <row r="65" spans="1:45" ht="12.75" customHeight="1" x14ac:dyDescent="0.3">
      <c r="A65" s="183">
        <v>52</v>
      </c>
      <c r="B65" s="183"/>
      <c r="C65" s="183"/>
      <c r="F65" s="63" t="s">
        <v>92</v>
      </c>
      <c r="G65" s="24"/>
      <c r="H65" s="63"/>
      <c r="I65" s="63"/>
      <c r="J65" s="204" t="s">
        <v>93</v>
      </c>
      <c r="K65" s="204"/>
      <c r="L65" s="204"/>
      <c r="M65" s="204"/>
      <c r="N65" s="204"/>
      <c r="O65" s="45">
        <v>40</v>
      </c>
      <c r="P65" s="160">
        <v>4607.8500000000004</v>
      </c>
      <c r="Q65" s="160"/>
      <c r="R65" s="160"/>
      <c r="S65" s="160"/>
      <c r="T65" s="160"/>
      <c r="U65" s="18">
        <v>1785.57</v>
      </c>
      <c r="V65" s="18"/>
      <c r="W65" s="18"/>
      <c r="Y65" s="11"/>
      <c r="Z65" s="11">
        <v>115.2</v>
      </c>
      <c r="AA65" s="11"/>
      <c r="AB65" s="11"/>
      <c r="AD65" s="18"/>
      <c r="AE65" s="18">
        <v>1900.77</v>
      </c>
      <c r="AG65" s="37">
        <f t="shared" si="0"/>
        <v>1900.77</v>
      </c>
      <c r="AI65" s="37">
        <f t="shared" si="17"/>
        <v>115.19625000000001</v>
      </c>
      <c r="AK65" s="37">
        <f t="shared" si="18"/>
        <v>2015.9662499999999</v>
      </c>
      <c r="AL65" s="37"/>
      <c r="AM65" s="37">
        <f t="shared" si="16"/>
        <v>2015.9662499999999</v>
      </c>
      <c r="AO65" s="81">
        <f t="shared" si="19"/>
        <v>115.19625000000001</v>
      </c>
      <c r="AQ65" s="37">
        <f t="shared" si="20"/>
        <v>2131.1624999999999</v>
      </c>
      <c r="AR65" s="37">
        <v>115</v>
      </c>
      <c r="AS65" s="37">
        <f t="shared" si="6"/>
        <v>2246.1624999999999</v>
      </c>
    </row>
    <row r="66" spans="1:45" ht="12.75" customHeight="1" x14ac:dyDescent="0.3">
      <c r="A66" s="183">
        <v>53</v>
      </c>
      <c r="B66" s="183"/>
      <c r="C66" s="183"/>
      <c r="F66" s="63" t="s">
        <v>94</v>
      </c>
      <c r="G66" s="24"/>
      <c r="H66" s="63"/>
      <c r="I66" s="63"/>
      <c r="J66" s="204" t="s">
        <v>93</v>
      </c>
      <c r="K66" s="204"/>
      <c r="L66" s="204"/>
      <c r="M66" s="204"/>
      <c r="N66" s="204"/>
      <c r="O66" s="45">
        <v>40</v>
      </c>
      <c r="P66" s="160">
        <v>34043</v>
      </c>
      <c r="Q66" s="160"/>
      <c r="R66" s="160"/>
      <c r="S66" s="160"/>
      <c r="T66" s="160"/>
      <c r="U66" s="18">
        <v>13191.7</v>
      </c>
      <c r="V66" s="18"/>
      <c r="W66" s="18"/>
      <c r="Y66" s="11"/>
      <c r="Z66" s="11">
        <v>851.08</v>
      </c>
      <c r="AA66" s="11"/>
      <c r="AB66" s="11"/>
      <c r="AD66" s="18"/>
      <c r="AE66" s="18">
        <v>14042.78</v>
      </c>
      <c r="AG66" s="37">
        <f t="shared" si="0"/>
        <v>14042.78</v>
      </c>
      <c r="AI66" s="37">
        <f t="shared" si="17"/>
        <v>851.07500000000005</v>
      </c>
      <c r="AK66" s="37">
        <f t="shared" si="18"/>
        <v>14893.855000000001</v>
      </c>
      <c r="AL66" s="37"/>
      <c r="AM66" s="37">
        <f t="shared" si="16"/>
        <v>14893.855000000001</v>
      </c>
      <c r="AO66" s="81">
        <f t="shared" si="19"/>
        <v>851.07500000000005</v>
      </c>
      <c r="AQ66" s="37">
        <f t="shared" si="20"/>
        <v>15744.930000000002</v>
      </c>
      <c r="AR66" s="37">
        <v>851</v>
      </c>
      <c r="AS66" s="37">
        <f t="shared" si="6"/>
        <v>16595.93</v>
      </c>
    </row>
    <row r="67" spans="1:45" ht="12.75" customHeight="1" x14ac:dyDescent="0.3">
      <c r="A67" s="183">
        <v>54</v>
      </c>
      <c r="B67" s="183"/>
      <c r="C67" s="183"/>
      <c r="F67" s="63" t="s">
        <v>95</v>
      </c>
      <c r="G67" s="24"/>
      <c r="H67" s="63"/>
      <c r="I67" s="63"/>
      <c r="J67" s="204" t="s">
        <v>96</v>
      </c>
      <c r="K67" s="204"/>
      <c r="L67" s="204"/>
      <c r="M67" s="204"/>
      <c r="N67" s="204"/>
      <c r="O67" s="45">
        <v>40</v>
      </c>
      <c r="P67" s="160">
        <v>5106.45</v>
      </c>
      <c r="Q67" s="160"/>
      <c r="R67" s="160"/>
      <c r="S67" s="160"/>
      <c r="T67" s="160"/>
      <c r="U67" s="18">
        <v>1851.08</v>
      </c>
      <c r="V67" s="18"/>
      <c r="W67" s="18"/>
      <c r="Y67" s="11"/>
      <c r="Z67" s="11">
        <v>127.66</v>
      </c>
      <c r="AA67" s="11"/>
      <c r="AB67" s="11"/>
      <c r="AD67" s="18"/>
      <c r="AE67" s="18">
        <v>1978.74</v>
      </c>
      <c r="AG67" s="37">
        <f t="shared" si="0"/>
        <v>1978.74</v>
      </c>
      <c r="AI67" s="37">
        <f t="shared" si="17"/>
        <v>127.66125</v>
      </c>
      <c r="AK67" s="37">
        <f t="shared" si="18"/>
        <v>2106.4012499999999</v>
      </c>
      <c r="AL67" s="37"/>
      <c r="AM67" s="37">
        <f t="shared" si="16"/>
        <v>2106.4012499999999</v>
      </c>
      <c r="AO67" s="81">
        <f t="shared" si="19"/>
        <v>127.66125</v>
      </c>
      <c r="AQ67" s="37">
        <f t="shared" si="20"/>
        <v>2234.0625</v>
      </c>
      <c r="AR67" s="37">
        <v>128</v>
      </c>
      <c r="AS67" s="37">
        <f t="shared" si="6"/>
        <v>2362.0625</v>
      </c>
    </row>
    <row r="68" spans="1:45" ht="12.75" customHeight="1" x14ac:dyDescent="0.3">
      <c r="A68" s="183">
        <v>55</v>
      </c>
      <c r="B68" s="183"/>
      <c r="C68" s="183"/>
      <c r="F68" s="63" t="s">
        <v>94</v>
      </c>
      <c r="G68" s="24"/>
      <c r="H68" s="63"/>
      <c r="I68" s="63"/>
      <c r="J68" s="204" t="s">
        <v>96</v>
      </c>
      <c r="K68" s="204"/>
      <c r="L68" s="204"/>
      <c r="M68" s="204"/>
      <c r="N68" s="204"/>
      <c r="O68" s="45">
        <v>40</v>
      </c>
      <c r="P68" s="160">
        <v>5208.1000000000004</v>
      </c>
      <c r="Q68" s="160"/>
      <c r="R68" s="160"/>
      <c r="S68" s="160"/>
      <c r="T68" s="160"/>
      <c r="U68" s="18">
        <v>1887.92</v>
      </c>
      <c r="V68" s="18"/>
      <c r="W68" s="18"/>
      <c r="Y68" s="11"/>
      <c r="Z68" s="11">
        <v>130.19999999999999</v>
      </c>
      <c r="AA68" s="11"/>
      <c r="AB68" s="11"/>
      <c r="AD68" s="18"/>
      <c r="AE68" s="18">
        <v>2018.12</v>
      </c>
      <c r="AG68" s="37">
        <f t="shared" si="0"/>
        <v>2018.12</v>
      </c>
      <c r="AI68" s="37">
        <f t="shared" si="17"/>
        <v>130.20250000000001</v>
      </c>
      <c r="AK68" s="37">
        <f t="shared" si="18"/>
        <v>2148.3224999999998</v>
      </c>
      <c r="AL68" s="37"/>
      <c r="AM68" s="37">
        <f t="shared" si="16"/>
        <v>2148.3224999999998</v>
      </c>
      <c r="AO68" s="81">
        <f t="shared" si="19"/>
        <v>130.20250000000001</v>
      </c>
      <c r="AQ68" s="37">
        <f t="shared" si="20"/>
        <v>2278.5249999999996</v>
      </c>
      <c r="AR68" s="37">
        <v>130</v>
      </c>
      <c r="AS68" s="37">
        <f t="shared" si="6"/>
        <v>2408.5249999999996</v>
      </c>
    </row>
    <row r="69" spans="1:45" ht="12.75" customHeight="1" x14ac:dyDescent="0.3">
      <c r="A69" s="183">
        <v>56</v>
      </c>
      <c r="B69" s="183"/>
      <c r="C69" s="183"/>
      <c r="F69" s="63" t="s">
        <v>97</v>
      </c>
      <c r="G69" s="24"/>
      <c r="H69" s="63"/>
      <c r="I69" s="63"/>
      <c r="J69" s="204" t="s">
        <v>78</v>
      </c>
      <c r="K69" s="204"/>
      <c r="L69" s="204"/>
      <c r="M69" s="204"/>
      <c r="N69" s="204"/>
      <c r="O69" s="45">
        <v>40</v>
      </c>
      <c r="P69" s="160">
        <v>2096.6999999999998</v>
      </c>
      <c r="Q69" s="160"/>
      <c r="R69" s="160"/>
      <c r="S69" s="160"/>
      <c r="T69" s="160"/>
      <c r="U69" s="11">
        <v>707.65</v>
      </c>
      <c r="V69" s="11"/>
      <c r="W69" s="11"/>
      <c r="Y69" s="11"/>
      <c r="Z69" s="11">
        <v>52.42</v>
      </c>
      <c r="AA69" s="11"/>
      <c r="AB69" s="11"/>
      <c r="AD69" s="11"/>
      <c r="AE69" s="11">
        <v>760.07</v>
      </c>
      <c r="AG69" s="37">
        <f t="shared" ref="AG69:AG139" si="21">AE69</f>
        <v>760.07</v>
      </c>
      <c r="AI69" s="37">
        <f t="shared" si="17"/>
        <v>52.417499999999997</v>
      </c>
      <c r="AK69" s="37">
        <f t="shared" si="18"/>
        <v>812.48750000000007</v>
      </c>
      <c r="AL69" s="37"/>
      <c r="AM69" s="37">
        <f t="shared" si="16"/>
        <v>812.48750000000007</v>
      </c>
      <c r="AO69" s="81">
        <f t="shared" si="19"/>
        <v>52.417499999999997</v>
      </c>
      <c r="AQ69" s="37">
        <f t="shared" si="20"/>
        <v>864.90500000000009</v>
      </c>
      <c r="AR69" s="37">
        <v>52</v>
      </c>
      <c r="AS69" s="37">
        <f t="shared" ref="AS69:AS134" si="22">SUM(AQ69:AR69)</f>
        <v>916.90500000000009</v>
      </c>
    </row>
    <row r="70" spans="1:45" ht="12.75" customHeight="1" x14ac:dyDescent="0.3">
      <c r="A70" s="183">
        <v>57</v>
      </c>
      <c r="B70" s="183"/>
      <c r="C70" s="183"/>
      <c r="F70" s="63" t="s">
        <v>94</v>
      </c>
      <c r="G70" s="24"/>
      <c r="H70" s="63"/>
      <c r="I70" s="63"/>
      <c r="J70" s="204" t="s">
        <v>78</v>
      </c>
      <c r="K70" s="204"/>
      <c r="L70" s="204"/>
      <c r="M70" s="204"/>
      <c r="N70" s="204"/>
      <c r="O70" s="45">
        <v>40</v>
      </c>
      <c r="P70" s="160">
        <v>12137</v>
      </c>
      <c r="Q70" s="160"/>
      <c r="R70" s="160"/>
      <c r="S70" s="160"/>
      <c r="T70" s="160"/>
      <c r="U70" s="18">
        <v>4096.26</v>
      </c>
      <c r="V70" s="18"/>
      <c r="W70" s="18"/>
      <c r="Y70" s="11"/>
      <c r="Z70" s="11">
        <v>303.43</v>
      </c>
      <c r="AA70" s="11"/>
      <c r="AB70" s="11"/>
      <c r="AD70" s="18"/>
      <c r="AE70" s="18">
        <v>4399.6899999999996</v>
      </c>
      <c r="AG70" s="37">
        <f t="shared" si="21"/>
        <v>4399.6899999999996</v>
      </c>
      <c r="AI70" s="37">
        <f t="shared" si="17"/>
        <v>303.42500000000001</v>
      </c>
      <c r="AK70" s="37">
        <f t="shared" si="18"/>
        <v>4703.1149999999998</v>
      </c>
      <c r="AL70" s="37"/>
      <c r="AM70" s="37">
        <f t="shared" si="16"/>
        <v>4703.1149999999998</v>
      </c>
      <c r="AO70" s="81">
        <f t="shared" si="19"/>
        <v>303.42500000000001</v>
      </c>
      <c r="AQ70" s="37">
        <f t="shared" si="20"/>
        <v>5006.54</v>
      </c>
      <c r="AR70" s="37">
        <v>303</v>
      </c>
      <c r="AS70" s="37">
        <f t="shared" si="22"/>
        <v>5309.54</v>
      </c>
    </row>
    <row r="71" spans="1:45" ht="12.75" customHeight="1" x14ac:dyDescent="0.3">
      <c r="A71" s="183">
        <v>58</v>
      </c>
      <c r="B71" s="183"/>
      <c r="C71" s="183"/>
      <c r="F71" s="63" t="s">
        <v>98</v>
      </c>
      <c r="G71" s="24"/>
      <c r="H71" s="63"/>
      <c r="I71" s="63"/>
      <c r="J71" s="204" t="s">
        <v>78</v>
      </c>
      <c r="K71" s="204"/>
      <c r="L71" s="204"/>
      <c r="M71" s="204"/>
      <c r="N71" s="204"/>
      <c r="O71" s="45">
        <v>40</v>
      </c>
      <c r="P71" s="205">
        <v>152</v>
      </c>
      <c r="Q71" s="205"/>
      <c r="R71" s="205"/>
      <c r="S71" s="205"/>
      <c r="T71" s="205"/>
      <c r="U71" s="11">
        <v>51.3</v>
      </c>
      <c r="V71" s="11"/>
      <c r="W71" s="11"/>
      <c r="Y71" s="11"/>
      <c r="Z71" s="11">
        <v>3.8</v>
      </c>
      <c r="AA71" s="11"/>
      <c r="AB71" s="11"/>
      <c r="AD71" s="11"/>
      <c r="AE71" s="11">
        <v>55.1</v>
      </c>
      <c r="AG71" s="37">
        <f t="shared" si="21"/>
        <v>55.1</v>
      </c>
      <c r="AI71" s="37">
        <f t="shared" si="17"/>
        <v>3.8</v>
      </c>
      <c r="AK71" s="37">
        <f t="shared" si="18"/>
        <v>58.9</v>
      </c>
      <c r="AL71" s="37"/>
      <c r="AM71" s="37">
        <f t="shared" si="16"/>
        <v>58.9</v>
      </c>
      <c r="AO71" s="81">
        <f t="shared" si="19"/>
        <v>3.8</v>
      </c>
      <c r="AQ71" s="37">
        <f t="shared" si="20"/>
        <v>62.699999999999996</v>
      </c>
      <c r="AR71" s="37">
        <v>4</v>
      </c>
      <c r="AS71" s="37">
        <f t="shared" si="22"/>
        <v>66.699999999999989</v>
      </c>
    </row>
    <row r="72" spans="1:45" ht="12.75" customHeight="1" x14ac:dyDescent="0.3">
      <c r="A72" s="183">
        <v>59</v>
      </c>
      <c r="B72" s="183"/>
      <c r="C72" s="183"/>
      <c r="F72" s="63" t="s">
        <v>99</v>
      </c>
      <c r="G72" s="24"/>
      <c r="H72" s="63"/>
      <c r="I72" s="63"/>
      <c r="J72" s="204" t="s">
        <v>100</v>
      </c>
      <c r="K72" s="204"/>
      <c r="L72" s="204"/>
      <c r="M72" s="204"/>
      <c r="N72" s="204"/>
      <c r="O72" s="45">
        <v>40</v>
      </c>
      <c r="P72" s="160">
        <v>3468</v>
      </c>
      <c r="Q72" s="160"/>
      <c r="R72" s="160"/>
      <c r="S72" s="160"/>
      <c r="T72" s="160"/>
      <c r="U72" s="18">
        <v>1083.75</v>
      </c>
      <c r="V72" s="18"/>
      <c r="W72" s="18"/>
      <c r="Y72" s="11"/>
      <c r="Z72" s="11">
        <v>86.7</v>
      </c>
      <c r="AA72" s="11"/>
      <c r="AB72" s="11"/>
      <c r="AD72" s="18"/>
      <c r="AE72" s="18">
        <v>1170.45</v>
      </c>
      <c r="AG72" s="37">
        <f t="shared" si="21"/>
        <v>1170.45</v>
      </c>
      <c r="AI72" s="37">
        <f t="shared" si="17"/>
        <v>86.7</v>
      </c>
      <c r="AK72" s="37">
        <f t="shared" si="18"/>
        <v>1257.1500000000001</v>
      </c>
      <c r="AL72" s="37"/>
      <c r="AM72" s="37">
        <f t="shared" si="16"/>
        <v>1257.1500000000001</v>
      </c>
      <c r="AO72" s="81">
        <f t="shared" si="19"/>
        <v>86.7</v>
      </c>
      <c r="AQ72" s="37">
        <f t="shared" si="20"/>
        <v>1343.8500000000001</v>
      </c>
      <c r="AR72" s="37">
        <v>87</v>
      </c>
      <c r="AS72" s="37">
        <f t="shared" si="22"/>
        <v>1430.8500000000001</v>
      </c>
    </row>
    <row r="73" spans="1:45" ht="12.75" customHeight="1" x14ac:dyDescent="0.3">
      <c r="A73" s="183">
        <v>60</v>
      </c>
      <c r="B73" s="183"/>
      <c r="C73" s="183"/>
      <c r="F73" s="63" t="s">
        <v>101</v>
      </c>
      <c r="G73" s="24"/>
      <c r="H73" s="63"/>
      <c r="I73" s="63"/>
      <c r="J73" s="204" t="s">
        <v>100</v>
      </c>
      <c r="K73" s="204"/>
      <c r="L73" s="204"/>
      <c r="M73" s="204"/>
      <c r="N73" s="204"/>
      <c r="O73" s="45">
        <v>40</v>
      </c>
      <c r="P73" s="160">
        <v>10166</v>
      </c>
      <c r="Q73" s="160"/>
      <c r="R73" s="160"/>
      <c r="S73" s="160"/>
      <c r="T73" s="160"/>
      <c r="U73" s="18">
        <v>3176.88</v>
      </c>
      <c r="V73" s="18"/>
      <c r="W73" s="18"/>
      <c r="Y73" s="11"/>
      <c r="Z73" s="11">
        <v>254.15</v>
      </c>
      <c r="AA73" s="11"/>
      <c r="AB73" s="11"/>
      <c r="AD73" s="18"/>
      <c r="AE73" s="18">
        <v>3431.03</v>
      </c>
      <c r="AG73" s="37">
        <f t="shared" si="21"/>
        <v>3431.03</v>
      </c>
      <c r="AI73" s="37">
        <f t="shared" si="17"/>
        <v>254.15</v>
      </c>
      <c r="AK73" s="37">
        <f t="shared" si="18"/>
        <v>3685.1800000000003</v>
      </c>
      <c r="AL73" s="37"/>
      <c r="AM73" s="37">
        <f t="shared" si="16"/>
        <v>3685.1800000000003</v>
      </c>
      <c r="AO73" s="81">
        <f>IF(P73=AK73,0,P73/O73)</f>
        <v>254.15</v>
      </c>
      <c r="AQ73" s="37">
        <f t="shared" si="20"/>
        <v>3939.3300000000004</v>
      </c>
      <c r="AR73" s="37">
        <v>254</v>
      </c>
      <c r="AS73" s="37">
        <f t="shared" si="22"/>
        <v>4193.33</v>
      </c>
    </row>
    <row r="74" spans="1:45" ht="12.75" customHeight="1" x14ac:dyDescent="0.3">
      <c r="A74" s="183">
        <v>61</v>
      </c>
      <c r="B74" s="183"/>
      <c r="C74" s="183"/>
      <c r="F74" s="63" t="s">
        <v>102</v>
      </c>
      <c r="G74" s="24"/>
      <c r="H74" s="63"/>
      <c r="I74" s="63"/>
      <c r="J74" s="204" t="s">
        <v>100</v>
      </c>
      <c r="K74" s="204"/>
      <c r="L74" s="204"/>
      <c r="M74" s="204"/>
      <c r="N74" s="204"/>
      <c r="O74" s="45">
        <v>40</v>
      </c>
      <c r="P74" s="160">
        <v>25941</v>
      </c>
      <c r="Q74" s="160"/>
      <c r="R74" s="160"/>
      <c r="S74" s="160"/>
      <c r="T74" s="160"/>
      <c r="U74" s="18">
        <v>8106.58</v>
      </c>
      <c r="V74" s="18"/>
      <c r="W74" s="18"/>
      <c r="Y74" s="11"/>
      <c r="Z74" s="11">
        <v>648.53</v>
      </c>
      <c r="AA74" s="11"/>
      <c r="AB74" s="11"/>
      <c r="AD74" s="18"/>
      <c r="AE74" s="18">
        <v>8755.11</v>
      </c>
      <c r="AG74" s="37">
        <f t="shared" si="21"/>
        <v>8755.11</v>
      </c>
      <c r="AI74" s="37">
        <f t="shared" si="17"/>
        <v>648.52499999999998</v>
      </c>
      <c r="AK74" s="37">
        <f t="shared" si="18"/>
        <v>9403.6350000000002</v>
      </c>
      <c r="AL74" s="37"/>
      <c r="AM74" s="37">
        <f t="shared" si="16"/>
        <v>9403.6350000000002</v>
      </c>
      <c r="AO74" s="81">
        <f t="shared" si="19"/>
        <v>648.52499999999998</v>
      </c>
      <c r="AQ74" s="37">
        <f t="shared" si="20"/>
        <v>10052.16</v>
      </c>
      <c r="AR74" s="37">
        <v>649</v>
      </c>
      <c r="AS74" s="37">
        <f t="shared" si="22"/>
        <v>10701.16</v>
      </c>
    </row>
    <row r="75" spans="1:45" ht="12.75" customHeight="1" x14ac:dyDescent="0.3">
      <c r="A75" s="183">
        <v>62</v>
      </c>
      <c r="B75" s="183"/>
      <c r="C75" s="183"/>
      <c r="F75" s="63" t="s">
        <v>101</v>
      </c>
      <c r="G75" s="24"/>
      <c r="H75" s="63"/>
      <c r="I75" s="63"/>
      <c r="J75" s="204" t="s">
        <v>103</v>
      </c>
      <c r="K75" s="204"/>
      <c r="L75" s="204"/>
      <c r="M75" s="204"/>
      <c r="N75" s="204"/>
      <c r="O75" s="45">
        <v>40</v>
      </c>
      <c r="P75" s="160">
        <v>3072</v>
      </c>
      <c r="Q75" s="160"/>
      <c r="R75" s="160"/>
      <c r="S75" s="160"/>
      <c r="T75" s="160"/>
      <c r="U75" s="11">
        <v>883.2</v>
      </c>
      <c r="V75" s="11"/>
      <c r="W75" s="11"/>
      <c r="Y75" s="11"/>
      <c r="Z75" s="11">
        <v>76.8</v>
      </c>
      <c r="AA75" s="11"/>
      <c r="AB75" s="11"/>
      <c r="AD75" s="11"/>
      <c r="AE75" s="11">
        <v>960</v>
      </c>
      <c r="AG75" s="37">
        <f t="shared" si="21"/>
        <v>960</v>
      </c>
      <c r="AI75" s="37">
        <f t="shared" si="17"/>
        <v>76.8</v>
      </c>
      <c r="AK75" s="37">
        <f t="shared" si="18"/>
        <v>1036.8</v>
      </c>
      <c r="AL75" s="37"/>
      <c r="AM75" s="37">
        <f t="shared" si="16"/>
        <v>1036.8</v>
      </c>
      <c r="AO75" s="81">
        <f t="shared" si="19"/>
        <v>76.8</v>
      </c>
      <c r="AQ75" s="37">
        <f t="shared" si="20"/>
        <v>1113.5999999999999</v>
      </c>
      <c r="AR75" s="37">
        <v>77</v>
      </c>
      <c r="AS75" s="37">
        <f t="shared" si="22"/>
        <v>1190.5999999999999</v>
      </c>
    </row>
    <row r="76" spans="1:45" ht="12.75" customHeight="1" x14ac:dyDescent="0.3">
      <c r="A76" s="183">
        <v>63</v>
      </c>
      <c r="B76" s="183"/>
      <c r="C76" s="183"/>
      <c r="F76" s="63" t="s">
        <v>104</v>
      </c>
      <c r="G76" s="24"/>
      <c r="H76" s="63"/>
      <c r="I76" s="63"/>
      <c r="J76" s="204" t="s">
        <v>103</v>
      </c>
      <c r="K76" s="204"/>
      <c r="L76" s="204"/>
      <c r="M76" s="204"/>
      <c r="N76" s="204"/>
      <c r="O76" s="45">
        <v>40</v>
      </c>
      <c r="P76" s="160">
        <v>3648</v>
      </c>
      <c r="Q76" s="160"/>
      <c r="R76" s="160"/>
      <c r="S76" s="160"/>
      <c r="T76" s="160"/>
      <c r="U76" s="18">
        <v>1048.8</v>
      </c>
      <c r="V76" s="18"/>
      <c r="W76" s="18"/>
      <c r="Y76" s="11"/>
      <c r="Z76" s="11">
        <v>91.2</v>
      </c>
      <c r="AA76" s="11"/>
      <c r="AB76" s="11"/>
      <c r="AD76" s="18"/>
      <c r="AE76" s="18">
        <v>1140</v>
      </c>
      <c r="AG76" s="37">
        <f t="shared" si="21"/>
        <v>1140</v>
      </c>
      <c r="AI76" s="37">
        <f t="shared" si="17"/>
        <v>91.2</v>
      </c>
      <c r="AK76" s="37">
        <f t="shared" si="18"/>
        <v>1231.2</v>
      </c>
      <c r="AL76" s="37"/>
      <c r="AM76" s="37">
        <f t="shared" si="16"/>
        <v>1231.2</v>
      </c>
      <c r="AO76" s="81">
        <f t="shared" si="19"/>
        <v>91.2</v>
      </c>
      <c r="AQ76" s="37">
        <f t="shared" si="20"/>
        <v>1322.4</v>
      </c>
      <c r="AR76" s="37">
        <v>91</v>
      </c>
      <c r="AS76" s="37">
        <f t="shared" si="22"/>
        <v>1413.4</v>
      </c>
    </row>
    <row r="77" spans="1:45" ht="12.75" customHeight="1" x14ac:dyDescent="0.3">
      <c r="A77" s="183">
        <v>64</v>
      </c>
      <c r="B77" s="183"/>
      <c r="C77" s="183"/>
      <c r="F77" s="63" t="s">
        <v>64</v>
      </c>
      <c r="G77" s="24"/>
      <c r="H77" s="63"/>
      <c r="I77" s="63"/>
      <c r="J77" s="204" t="s">
        <v>103</v>
      </c>
      <c r="K77" s="204"/>
      <c r="L77" s="204"/>
      <c r="M77" s="204"/>
      <c r="N77" s="204"/>
      <c r="O77" s="45">
        <v>40</v>
      </c>
      <c r="P77" s="160">
        <v>24768</v>
      </c>
      <c r="Q77" s="160"/>
      <c r="R77" s="160"/>
      <c r="S77" s="160"/>
      <c r="T77" s="160"/>
      <c r="U77" s="18">
        <v>7120.8</v>
      </c>
      <c r="V77" s="18"/>
      <c r="W77" s="18"/>
      <c r="Y77" s="11"/>
      <c r="Z77" s="11">
        <v>619.20000000000005</v>
      </c>
      <c r="AA77" s="11"/>
      <c r="AB77" s="11"/>
      <c r="AD77" s="18"/>
      <c r="AE77" s="18">
        <v>7740</v>
      </c>
      <c r="AG77" s="37">
        <f t="shared" si="21"/>
        <v>7740</v>
      </c>
      <c r="AI77" s="37">
        <f t="shared" si="17"/>
        <v>619.20000000000005</v>
      </c>
      <c r="AK77" s="37">
        <f t="shared" si="18"/>
        <v>8359.2000000000007</v>
      </c>
      <c r="AL77" s="37"/>
      <c r="AM77" s="37">
        <f t="shared" si="16"/>
        <v>8359.2000000000007</v>
      </c>
      <c r="AO77" s="81">
        <f t="shared" si="19"/>
        <v>619.20000000000005</v>
      </c>
      <c r="AQ77" s="37">
        <f t="shared" si="20"/>
        <v>8978.4000000000015</v>
      </c>
      <c r="AR77" s="37">
        <v>619</v>
      </c>
      <c r="AS77" s="37">
        <f t="shared" si="22"/>
        <v>9597.4000000000015</v>
      </c>
    </row>
    <row r="78" spans="1:45" ht="12.75" customHeight="1" x14ac:dyDescent="0.3">
      <c r="A78" s="183">
        <v>65</v>
      </c>
      <c r="B78" s="183"/>
      <c r="C78" s="183"/>
      <c r="F78" s="63" t="s">
        <v>105</v>
      </c>
      <c r="G78" s="24"/>
      <c r="H78" s="63"/>
      <c r="I78" s="63"/>
      <c r="J78" s="159" t="s">
        <v>106</v>
      </c>
      <c r="K78" s="159"/>
      <c r="L78" s="159"/>
      <c r="M78" s="159"/>
      <c r="N78" s="159"/>
      <c r="O78" s="45">
        <v>40</v>
      </c>
      <c r="P78" s="160">
        <v>29539</v>
      </c>
      <c r="Q78" s="160"/>
      <c r="R78" s="160"/>
      <c r="S78" s="160"/>
      <c r="T78" s="160"/>
      <c r="U78" s="18">
        <v>7015.53</v>
      </c>
      <c r="V78" s="18"/>
      <c r="W78" s="18"/>
      <c r="Y78" s="11"/>
      <c r="Z78" s="11">
        <v>738.48</v>
      </c>
      <c r="AA78" s="11"/>
      <c r="AB78" s="11"/>
      <c r="AD78" s="18"/>
      <c r="AE78" s="18">
        <v>7754.01</v>
      </c>
      <c r="AG78" s="37">
        <f t="shared" si="21"/>
        <v>7754.01</v>
      </c>
      <c r="AI78" s="37">
        <f t="shared" si="17"/>
        <v>738.47500000000002</v>
      </c>
      <c r="AK78" s="37">
        <f t="shared" si="18"/>
        <v>8492.4850000000006</v>
      </c>
      <c r="AL78" s="37"/>
      <c r="AM78" s="37">
        <f t="shared" si="16"/>
        <v>8492.4850000000006</v>
      </c>
      <c r="AO78" s="81">
        <f t="shared" si="19"/>
        <v>738.47500000000002</v>
      </c>
      <c r="AQ78" s="37">
        <f t="shared" si="20"/>
        <v>9230.9600000000009</v>
      </c>
      <c r="AR78" s="37">
        <v>738</v>
      </c>
      <c r="AS78" s="37">
        <f t="shared" si="22"/>
        <v>9968.9600000000009</v>
      </c>
    </row>
    <row r="79" spans="1:45" ht="12.75" customHeight="1" x14ac:dyDescent="0.3">
      <c r="A79" s="183">
        <v>66</v>
      </c>
      <c r="B79" s="183"/>
      <c r="C79" s="183"/>
      <c r="F79" s="63" t="s">
        <v>64</v>
      </c>
      <c r="G79" s="24"/>
      <c r="H79" s="63"/>
      <c r="I79" s="63"/>
      <c r="J79" s="159" t="s">
        <v>107</v>
      </c>
      <c r="K79" s="159"/>
      <c r="L79" s="159"/>
      <c r="M79" s="159"/>
      <c r="N79" s="159"/>
      <c r="O79" s="45">
        <v>40</v>
      </c>
      <c r="P79" s="160">
        <v>36262.6</v>
      </c>
      <c r="Q79" s="160"/>
      <c r="R79" s="160"/>
      <c r="S79" s="160"/>
      <c r="T79" s="160"/>
      <c r="U79" s="18">
        <v>7743.59</v>
      </c>
      <c r="V79" s="18"/>
      <c r="W79" s="18"/>
      <c r="Y79" s="11"/>
      <c r="Z79" s="11">
        <v>906.57</v>
      </c>
      <c r="AA79" s="11"/>
      <c r="AB79" s="11"/>
      <c r="AD79" s="18"/>
      <c r="AE79" s="18">
        <v>8650.16</v>
      </c>
      <c r="AG79" s="37">
        <f t="shared" si="21"/>
        <v>8650.16</v>
      </c>
      <c r="AI79" s="37">
        <f t="shared" si="17"/>
        <v>906.56499999999994</v>
      </c>
      <c r="AK79" s="37">
        <f t="shared" si="18"/>
        <v>9556.7250000000004</v>
      </c>
      <c r="AL79" s="37"/>
      <c r="AM79" s="37">
        <f t="shared" si="16"/>
        <v>9556.7250000000004</v>
      </c>
      <c r="AO79" s="81">
        <f t="shared" si="19"/>
        <v>906.56499999999994</v>
      </c>
      <c r="AQ79" s="37">
        <f t="shared" si="20"/>
        <v>10463.290000000001</v>
      </c>
      <c r="AR79" s="37">
        <v>907</v>
      </c>
      <c r="AS79" s="37">
        <f t="shared" si="22"/>
        <v>11370.29</v>
      </c>
    </row>
    <row r="80" spans="1:45" ht="12.75" customHeight="1" x14ac:dyDescent="0.3">
      <c r="A80" s="183">
        <v>67</v>
      </c>
      <c r="B80" s="183"/>
      <c r="C80" s="183"/>
      <c r="F80" s="63" t="s">
        <v>64</v>
      </c>
      <c r="G80" s="24"/>
      <c r="H80" s="63"/>
      <c r="I80" s="63"/>
      <c r="J80" s="159" t="s">
        <v>108</v>
      </c>
      <c r="K80" s="159"/>
      <c r="L80" s="159"/>
      <c r="M80" s="159"/>
      <c r="N80" s="159"/>
      <c r="O80" s="45">
        <v>40</v>
      </c>
      <c r="P80" s="160">
        <v>15130</v>
      </c>
      <c r="Q80" s="160"/>
      <c r="R80" s="160"/>
      <c r="S80" s="160"/>
      <c r="T80" s="160"/>
      <c r="U80" s="18">
        <v>2836.88</v>
      </c>
      <c r="V80" s="18"/>
      <c r="W80" s="18"/>
      <c r="Y80" s="11"/>
      <c r="Z80" s="11">
        <v>378.25</v>
      </c>
      <c r="AA80" s="11"/>
      <c r="AB80" s="11"/>
      <c r="AD80" s="18"/>
      <c r="AE80" s="18">
        <v>3215.13</v>
      </c>
      <c r="AG80" s="37">
        <f t="shared" si="21"/>
        <v>3215.13</v>
      </c>
      <c r="AI80" s="37">
        <f t="shared" si="17"/>
        <v>378.25</v>
      </c>
      <c r="AK80" s="37">
        <f t="shared" si="18"/>
        <v>3593.38</v>
      </c>
      <c r="AL80" s="37"/>
      <c r="AM80" s="37">
        <f t="shared" si="16"/>
        <v>3593.38</v>
      </c>
      <c r="AO80" s="81">
        <f t="shared" si="19"/>
        <v>378.25</v>
      </c>
      <c r="AQ80" s="37">
        <f t="shared" si="20"/>
        <v>3971.63</v>
      </c>
      <c r="AR80" s="37">
        <v>378</v>
      </c>
      <c r="AS80" s="37">
        <f t="shared" si="22"/>
        <v>4349.63</v>
      </c>
    </row>
    <row r="81" spans="1:45" ht="12.75" customHeight="1" x14ac:dyDescent="0.3">
      <c r="A81" s="183">
        <v>68</v>
      </c>
      <c r="B81" s="183"/>
      <c r="C81" s="183"/>
      <c r="F81" s="63" t="s">
        <v>64</v>
      </c>
      <c r="G81" s="24"/>
      <c r="H81" s="63"/>
      <c r="I81" s="63"/>
      <c r="J81" s="159" t="s">
        <v>109</v>
      </c>
      <c r="K81" s="159"/>
      <c r="L81" s="159"/>
      <c r="M81" s="159"/>
      <c r="N81" s="159"/>
      <c r="O81" s="45">
        <v>40</v>
      </c>
      <c r="P81" s="160">
        <v>13630.52</v>
      </c>
      <c r="Q81" s="160"/>
      <c r="R81" s="160"/>
      <c r="S81" s="160"/>
      <c r="T81" s="160"/>
      <c r="U81" s="18">
        <v>2214.9499999999998</v>
      </c>
      <c r="V81" s="18"/>
      <c r="W81" s="18"/>
      <c r="Y81" s="11"/>
      <c r="Z81" s="11">
        <v>340.76</v>
      </c>
      <c r="AA81" s="11"/>
      <c r="AB81" s="11"/>
      <c r="AD81" s="18"/>
      <c r="AE81" s="18">
        <v>2555.71</v>
      </c>
      <c r="AG81" s="37">
        <f t="shared" si="21"/>
        <v>2555.71</v>
      </c>
      <c r="AI81" s="37">
        <f t="shared" si="17"/>
        <v>340.76300000000003</v>
      </c>
      <c r="AK81" s="37">
        <f t="shared" si="18"/>
        <v>2896.473</v>
      </c>
      <c r="AL81" s="37"/>
      <c r="AM81" s="37">
        <f t="shared" si="16"/>
        <v>2896.473</v>
      </c>
      <c r="AO81" s="81">
        <f t="shared" si="19"/>
        <v>340.76300000000003</v>
      </c>
      <c r="AQ81" s="37">
        <f t="shared" si="20"/>
        <v>3237.2359999999999</v>
      </c>
      <c r="AR81" s="37">
        <v>341</v>
      </c>
      <c r="AS81" s="37">
        <f t="shared" si="22"/>
        <v>3578.2359999999999</v>
      </c>
    </row>
    <row r="82" spans="1:45" ht="12.75" customHeight="1" x14ac:dyDescent="0.3">
      <c r="A82" s="183">
        <v>69</v>
      </c>
      <c r="B82" s="183"/>
      <c r="C82" s="183"/>
      <c r="F82" s="63" t="s">
        <v>110</v>
      </c>
      <c r="G82" s="24"/>
      <c r="H82" s="63"/>
      <c r="I82" s="63"/>
      <c r="J82" s="159" t="s">
        <v>109</v>
      </c>
      <c r="K82" s="159"/>
      <c r="L82" s="159"/>
      <c r="M82" s="159"/>
      <c r="N82" s="159"/>
      <c r="O82" s="45">
        <v>40</v>
      </c>
      <c r="P82" s="160">
        <v>26460</v>
      </c>
      <c r="Q82" s="160"/>
      <c r="R82" s="160"/>
      <c r="S82" s="160"/>
      <c r="T82" s="160"/>
      <c r="U82" s="18">
        <v>4299.75</v>
      </c>
      <c r="V82" s="18"/>
      <c r="W82" s="18"/>
      <c r="Y82" s="11"/>
      <c r="Z82" s="11">
        <v>661.5</v>
      </c>
      <c r="AA82" s="11"/>
      <c r="AB82" s="11"/>
      <c r="AD82" s="18"/>
      <c r="AE82" s="18">
        <v>4961.25</v>
      </c>
      <c r="AG82" s="37">
        <f t="shared" si="21"/>
        <v>4961.25</v>
      </c>
      <c r="AI82" s="37">
        <f t="shared" si="17"/>
        <v>661.5</v>
      </c>
      <c r="AK82" s="37">
        <f t="shared" si="18"/>
        <v>5622.75</v>
      </c>
      <c r="AL82" s="37"/>
      <c r="AM82" s="37">
        <f t="shared" si="16"/>
        <v>5622.75</v>
      </c>
      <c r="AO82" s="81">
        <f t="shared" si="19"/>
        <v>661.5</v>
      </c>
      <c r="AQ82" s="37">
        <f t="shared" si="20"/>
        <v>6284.25</v>
      </c>
      <c r="AR82" s="37">
        <v>662</v>
      </c>
      <c r="AS82" s="37">
        <f t="shared" si="22"/>
        <v>6946.25</v>
      </c>
    </row>
    <row r="83" spans="1:45" ht="12.75" customHeight="1" x14ac:dyDescent="0.3">
      <c r="A83" s="183">
        <v>70</v>
      </c>
      <c r="B83" s="183"/>
      <c r="C83" s="183"/>
      <c r="F83" s="63" t="s">
        <v>111</v>
      </c>
      <c r="G83" s="24"/>
      <c r="H83" s="63"/>
      <c r="I83" s="63"/>
      <c r="J83" s="159" t="s">
        <v>109</v>
      </c>
      <c r="K83" s="159"/>
      <c r="L83" s="159"/>
      <c r="M83" s="159"/>
      <c r="N83" s="159"/>
      <c r="O83" s="45">
        <v>40</v>
      </c>
      <c r="P83" s="160">
        <v>15000</v>
      </c>
      <c r="Q83" s="160"/>
      <c r="R83" s="160"/>
      <c r="S83" s="160"/>
      <c r="T83" s="160"/>
      <c r="U83" s="18">
        <v>2403.06</v>
      </c>
      <c r="V83" s="18"/>
      <c r="W83" s="18"/>
      <c r="Y83" s="11"/>
      <c r="Z83" s="11">
        <v>375</v>
      </c>
      <c r="AA83" s="11"/>
      <c r="AB83" s="11"/>
      <c r="AD83" s="18"/>
      <c r="AE83" s="18">
        <v>2778.06</v>
      </c>
      <c r="AG83" s="37">
        <f t="shared" si="21"/>
        <v>2778.06</v>
      </c>
      <c r="AI83" s="37">
        <f t="shared" si="17"/>
        <v>375</v>
      </c>
      <c r="AK83" s="37">
        <f t="shared" si="18"/>
        <v>3153.06</v>
      </c>
      <c r="AL83" s="37"/>
      <c r="AM83" s="37">
        <f t="shared" si="16"/>
        <v>3153.06</v>
      </c>
      <c r="AO83" s="81">
        <f t="shared" si="19"/>
        <v>375</v>
      </c>
      <c r="AQ83" s="37">
        <f t="shared" si="20"/>
        <v>3528.06</v>
      </c>
      <c r="AR83" s="37">
        <v>375</v>
      </c>
      <c r="AS83" s="37">
        <f t="shared" si="22"/>
        <v>3903.06</v>
      </c>
    </row>
    <row r="84" spans="1:45" ht="12.75" customHeight="1" x14ac:dyDescent="0.3">
      <c r="A84" s="183">
        <v>71</v>
      </c>
      <c r="B84" s="183"/>
      <c r="C84" s="183"/>
      <c r="F84" s="63" t="s">
        <v>112</v>
      </c>
      <c r="G84" s="24"/>
      <c r="H84" s="63"/>
      <c r="I84" s="63"/>
      <c r="J84" s="159" t="s">
        <v>113</v>
      </c>
      <c r="K84" s="159"/>
      <c r="L84" s="159"/>
      <c r="M84" s="159"/>
      <c r="N84" s="159"/>
      <c r="O84" s="45">
        <v>40</v>
      </c>
      <c r="P84" s="160">
        <v>19110</v>
      </c>
      <c r="Q84" s="160"/>
      <c r="R84" s="160"/>
      <c r="S84" s="160"/>
      <c r="T84" s="160"/>
      <c r="U84" s="18">
        <v>2587.81</v>
      </c>
      <c r="V84" s="18"/>
      <c r="W84" s="18"/>
      <c r="Y84" s="11"/>
      <c r="Z84" s="11">
        <v>477.75</v>
      </c>
      <c r="AA84" s="11"/>
      <c r="AB84" s="11"/>
      <c r="AD84" s="18"/>
      <c r="AE84" s="18">
        <v>3065.56</v>
      </c>
      <c r="AG84" s="37">
        <f t="shared" si="21"/>
        <v>3065.56</v>
      </c>
      <c r="AI84" s="37">
        <f t="shared" si="17"/>
        <v>477.75</v>
      </c>
      <c r="AK84" s="37">
        <f t="shared" si="18"/>
        <v>3543.31</v>
      </c>
      <c r="AL84" s="37"/>
      <c r="AM84" s="37">
        <f t="shared" si="16"/>
        <v>3543.31</v>
      </c>
      <c r="AO84" s="81">
        <f t="shared" si="19"/>
        <v>477.75</v>
      </c>
      <c r="AQ84" s="37">
        <f t="shared" si="20"/>
        <v>4021.06</v>
      </c>
      <c r="AR84" s="37">
        <v>478</v>
      </c>
      <c r="AS84" s="37">
        <f t="shared" si="22"/>
        <v>4499.0599999999995</v>
      </c>
    </row>
    <row r="85" spans="1:45" ht="12.75" customHeight="1" x14ac:dyDescent="0.3">
      <c r="A85" s="183">
        <v>72</v>
      </c>
      <c r="B85" s="183"/>
      <c r="C85" s="183"/>
      <c r="F85" s="63" t="s">
        <v>112</v>
      </c>
      <c r="G85" s="24"/>
      <c r="H85" s="63"/>
      <c r="I85" s="63"/>
      <c r="J85" s="159" t="s">
        <v>114</v>
      </c>
      <c r="K85" s="159"/>
      <c r="L85" s="159"/>
      <c r="M85" s="159"/>
      <c r="N85" s="159"/>
      <c r="O85" s="45">
        <v>40</v>
      </c>
      <c r="P85" s="160">
        <v>22408</v>
      </c>
      <c r="Q85" s="160"/>
      <c r="R85" s="160"/>
      <c r="S85" s="160"/>
      <c r="T85" s="160"/>
      <c r="U85" s="18">
        <v>3081.1</v>
      </c>
      <c r="V85" s="18"/>
      <c r="W85" s="18"/>
      <c r="Y85" s="11"/>
      <c r="Z85" s="11">
        <v>560.20000000000005</v>
      </c>
      <c r="AA85" s="11"/>
      <c r="AB85" s="11"/>
      <c r="AD85" s="18"/>
      <c r="AE85" s="18">
        <v>3641.3</v>
      </c>
      <c r="AG85" s="37">
        <f t="shared" si="21"/>
        <v>3641.3</v>
      </c>
      <c r="AI85" s="37">
        <f t="shared" si="17"/>
        <v>560.20000000000005</v>
      </c>
      <c r="AK85" s="37">
        <f t="shared" si="18"/>
        <v>4201.5</v>
      </c>
      <c r="AL85" s="37"/>
      <c r="AM85" s="37">
        <f t="shared" si="16"/>
        <v>4201.5</v>
      </c>
      <c r="AO85" s="81">
        <f t="shared" si="19"/>
        <v>560.20000000000005</v>
      </c>
      <c r="AQ85" s="37">
        <f t="shared" si="20"/>
        <v>4761.7</v>
      </c>
      <c r="AR85" s="37">
        <v>560</v>
      </c>
      <c r="AS85" s="37">
        <f t="shared" si="22"/>
        <v>5321.7</v>
      </c>
    </row>
    <row r="86" spans="1:45" ht="12.75" customHeight="1" x14ac:dyDescent="0.3">
      <c r="A86" s="183">
        <v>73</v>
      </c>
      <c r="B86" s="183"/>
      <c r="C86" s="183"/>
      <c r="F86" s="63" t="s">
        <v>115</v>
      </c>
      <c r="G86" s="24"/>
      <c r="H86" s="63"/>
      <c r="I86" s="63"/>
      <c r="J86" s="159" t="s">
        <v>116</v>
      </c>
      <c r="K86" s="159"/>
      <c r="L86" s="159"/>
      <c r="M86" s="159"/>
      <c r="N86" s="159"/>
      <c r="O86" s="45">
        <v>40</v>
      </c>
      <c r="P86" s="160">
        <v>42197</v>
      </c>
      <c r="Q86" s="160"/>
      <c r="R86" s="160"/>
      <c r="S86" s="160"/>
      <c r="T86" s="160"/>
      <c r="U86" s="18">
        <v>4747.18</v>
      </c>
      <c r="V86" s="18"/>
      <c r="W86" s="18"/>
      <c r="Y86" s="18"/>
      <c r="Z86" s="18">
        <v>1054.93</v>
      </c>
      <c r="AA86" s="18"/>
      <c r="AB86" s="18"/>
      <c r="AD86" s="18"/>
      <c r="AE86" s="18">
        <v>5802.11</v>
      </c>
      <c r="AG86" s="37">
        <f t="shared" si="21"/>
        <v>5802.11</v>
      </c>
      <c r="AI86" s="37">
        <f t="shared" si="17"/>
        <v>1054.925</v>
      </c>
      <c r="AK86" s="37">
        <f t="shared" si="18"/>
        <v>6857.0349999999999</v>
      </c>
      <c r="AL86" s="37"/>
      <c r="AM86" s="37">
        <f t="shared" si="16"/>
        <v>6857.0349999999999</v>
      </c>
      <c r="AO86" s="81">
        <f t="shared" si="19"/>
        <v>1054.925</v>
      </c>
      <c r="AQ86" s="37">
        <f t="shared" si="20"/>
        <v>7911.96</v>
      </c>
      <c r="AR86" s="37">
        <v>1055</v>
      </c>
      <c r="AS86" s="37">
        <f t="shared" si="22"/>
        <v>8966.9599999999991</v>
      </c>
    </row>
    <row r="87" spans="1:45" ht="12.75" customHeight="1" x14ac:dyDescent="0.3">
      <c r="A87" s="183">
        <v>74</v>
      </c>
      <c r="B87" s="183"/>
      <c r="C87" s="183"/>
      <c r="E87" s="12"/>
      <c r="F87" s="12"/>
      <c r="G87" s="14" t="s">
        <v>117</v>
      </c>
      <c r="H87" s="12"/>
      <c r="I87" s="12"/>
      <c r="J87" s="204" t="s">
        <v>118</v>
      </c>
      <c r="K87" s="204"/>
      <c r="L87" s="204"/>
      <c r="M87" s="204"/>
      <c r="N87" s="204"/>
      <c r="O87" s="45">
        <v>40</v>
      </c>
      <c r="P87" s="160">
        <v>36862</v>
      </c>
      <c r="Q87" s="160"/>
      <c r="R87" s="160"/>
      <c r="S87" s="160"/>
      <c r="T87" s="160"/>
      <c r="U87" s="18">
        <v>2764.65</v>
      </c>
      <c r="V87" s="18"/>
      <c r="W87" s="18"/>
      <c r="Y87" s="11"/>
      <c r="Z87" s="11">
        <v>921.55</v>
      </c>
      <c r="AA87" s="11"/>
      <c r="AB87" s="11"/>
      <c r="AD87" s="18"/>
      <c r="AE87" s="18">
        <v>3686.2</v>
      </c>
      <c r="AG87" s="37">
        <f t="shared" si="21"/>
        <v>3686.2</v>
      </c>
      <c r="AI87" s="37">
        <f t="shared" si="17"/>
        <v>921.55</v>
      </c>
      <c r="AK87" s="37">
        <f t="shared" si="18"/>
        <v>4607.75</v>
      </c>
      <c r="AL87" s="37"/>
      <c r="AM87" s="37">
        <f t="shared" si="16"/>
        <v>4607.75</v>
      </c>
      <c r="AO87" s="81">
        <f t="shared" si="19"/>
        <v>921.55</v>
      </c>
      <c r="AQ87" s="37">
        <f t="shared" si="20"/>
        <v>5529.3</v>
      </c>
      <c r="AR87" s="37">
        <v>922</v>
      </c>
      <c r="AS87" s="37">
        <f t="shared" si="22"/>
        <v>6451.3</v>
      </c>
    </row>
    <row r="88" spans="1:45" ht="12.75" customHeight="1" x14ac:dyDescent="0.3">
      <c r="A88" s="183">
        <v>75</v>
      </c>
      <c r="B88" s="183"/>
      <c r="C88" s="183"/>
      <c r="E88" s="12"/>
      <c r="F88" s="12"/>
      <c r="G88" s="14" t="s">
        <v>119</v>
      </c>
      <c r="H88" s="12"/>
      <c r="I88" s="12"/>
      <c r="J88" s="204" t="s">
        <v>120</v>
      </c>
      <c r="K88" s="204"/>
      <c r="L88" s="204"/>
      <c r="M88" s="204"/>
      <c r="N88" s="204"/>
      <c r="O88" s="45">
        <v>40</v>
      </c>
      <c r="P88" s="160">
        <v>143075.91</v>
      </c>
      <c r="Q88" s="160"/>
      <c r="R88" s="160"/>
      <c r="S88" s="160"/>
      <c r="T88" s="160"/>
      <c r="U88" s="18">
        <v>7477.19</v>
      </c>
      <c r="V88" s="18"/>
      <c r="W88" s="18"/>
      <c r="Y88" s="18"/>
      <c r="Z88" s="18">
        <v>3576.9</v>
      </c>
      <c r="AA88" s="18"/>
      <c r="AB88" s="18"/>
      <c r="AD88" s="18"/>
      <c r="AE88" s="18">
        <v>11054.09</v>
      </c>
      <c r="AG88" s="37">
        <f t="shared" si="21"/>
        <v>11054.09</v>
      </c>
      <c r="AI88" s="37">
        <f t="shared" si="17"/>
        <v>3576.8977500000001</v>
      </c>
      <c r="AK88" s="37">
        <f t="shared" si="18"/>
        <v>14630.98775</v>
      </c>
      <c r="AL88" s="37"/>
      <c r="AM88" s="37">
        <f t="shared" si="16"/>
        <v>14630.98775</v>
      </c>
      <c r="AO88" s="81">
        <f t="shared" si="19"/>
        <v>3576.8977500000001</v>
      </c>
      <c r="AQ88" s="37">
        <f t="shared" si="20"/>
        <v>18207.8855</v>
      </c>
      <c r="AR88" s="37">
        <v>3577</v>
      </c>
      <c r="AS88" s="37">
        <f t="shared" si="22"/>
        <v>21784.8855</v>
      </c>
    </row>
    <row r="89" spans="1:45" ht="12.75" customHeight="1" x14ac:dyDescent="0.3">
      <c r="A89" s="183">
        <v>76</v>
      </c>
      <c r="B89" s="183"/>
      <c r="C89" s="183"/>
      <c r="E89" s="12"/>
      <c r="F89" s="12"/>
      <c r="G89" s="14" t="s">
        <v>121</v>
      </c>
      <c r="H89" s="12"/>
      <c r="I89" s="12"/>
      <c r="J89" s="159" t="s">
        <v>122</v>
      </c>
      <c r="K89" s="159"/>
      <c r="L89" s="159"/>
      <c r="M89" s="159"/>
      <c r="N89" s="159"/>
      <c r="O89" s="45">
        <v>40</v>
      </c>
      <c r="P89" s="160">
        <v>112297</v>
      </c>
      <c r="Q89" s="160"/>
      <c r="R89" s="160"/>
      <c r="S89" s="160"/>
      <c r="T89" s="160"/>
      <c r="U89" s="18">
        <v>3041.38</v>
      </c>
      <c r="V89" s="18"/>
      <c r="W89" s="18"/>
      <c r="Y89" s="18"/>
      <c r="Z89" s="18">
        <v>2807.43</v>
      </c>
      <c r="AA89" s="18"/>
      <c r="AB89" s="18"/>
      <c r="AD89" s="18"/>
      <c r="AE89" s="18">
        <v>5848.81</v>
      </c>
      <c r="AG89" s="37">
        <f t="shared" si="21"/>
        <v>5848.81</v>
      </c>
      <c r="AI89" s="37">
        <f t="shared" si="17"/>
        <v>2807.4250000000002</v>
      </c>
      <c r="AK89" s="37">
        <f t="shared" si="18"/>
        <v>8656.2350000000006</v>
      </c>
      <c r="AL89" s="37"/>
      <c r="AM89" s="37">
        <f t="shared" si="16"/>
        <v>8656.2350000000006</v>
      </c>
      <c r="AO89" s="81">
        <f t="shared" si="19"/>
        <v>2807.4250000000002</v>
      </c>
      <c r="AQ89" s="37">
        <f t="shared" si="20"/>
        <v>11463.66</v>
      </c>
      <c r="AR89" s="37">
        <v>2807</v>
      </c>
      <c r="AS89" s="37">
        <f t="shared" si="22"/>
        <v>14270.66</v>
      </c>
    </row>
    <row r="90" spans="1:45" ht="12.75" customHeight="1" x14ac:dyDescent="0.3">
      <c r="A90" s="183">
        <v>77</v>
      </c>
      <c r="B90" s="183"/>
      <c r="C90" s="183"/>
      <c r="E90" s="12"/>
      <c r="F90" s="12"/>
      <c r="G90" s="14" t="s">
        <v>123</v>
      </c>
      <c r="H90" s="12"/>
      <c r="I90" s="12"/>
      <c r="J90" s="159" t="s">
        <v>124</v>
      </c>
      <c r="K90" s="159"/>
      <c r="L90" s="159"/>
      <c r="M90" s="159"/>
      <c r="N90" s="159"/>
      <c r="O90" s="45">
        <v>40</v>
      </c>
      <c r="P90" s="160">
        <v>154871.5</v>
      </c>
      <c r="Q90" s="160"/>
      <c r="R90" s="160"/>
      <c r="S90" s="160"/>
      <c r="T90" s="160"/>
      <c r="U90" s="11">
        <v>322.64999999999998</v>
      </c>
      <c r="V90" s="11"/>
      <c r="W90" s="11"/>
      <c r="Y90" s="18"/>
      <c r="Z90" s="18">
        <v>3871.79</v>
      </c>
      <c r="AA90" s="18"/>
      <c r="AB90" s="18"/>
      <c r="AD90" s="18"/>
      <c r="AE90" s="18">
        <v>4194.4399999999996</v>
      </c>
      <c r="AG90" s="37">
        <f t="shared" si="21"/>
        <v>4194.4399999999996</v>
      </c>
      <c r="AI90" s="37">
        <f t="shared" si="17"/>
        <v>3871.7874999999999</v>
      </c>
      <c r="AK90" s="37">
        <f t="shared" si="18"/>
        <v>8066.2274999999991</v>
      </c>
      <c r="AL90" s="37"/>
      <c r="AM90" s="37">
        <f t="shared" si="16"/>
        <v>8066.2274999999991</v>
      </c>
      <c r="AO90" s="81">
        <f>IF(P90=AK90,0,P90/O90)</f>
        <v>3871.7874999999999</v>
      </c>
      <c r="AQ90" s="37">
        <f t="shared" si="20"/>
        <v>11938.014999999999</v>
      </c>
      <c r="AR90" s="37">
        <v>3872</v>
      </c>
      <c r="AS90" s="37">
        <f t="shared" si="22"/>
        <v>15810.014999999999</v>
      </c>
    </row>
    <row r="91" spans="1:45" ht="12.75" customHeight="1" x14ac:dyDescent="0.3">
      <c r="A91" s="183">
        <v>285</v>
      </c>
      <c r="B91" s="183"/>
      <c r="C91" s="183"/>
      <c r="E91" s="12"/>
      <c r="F91" s="12"/>
      <c r="G91" s="14" t="s">
        <v>125</v>
      </c>
      <c r="H91" s="12"/>
      <c r="I91" s="12"/>
      <c r="J91" s="159" t="s">
        <v>126</v>
      </c>
      <c r="K91" s="159"/>
      <c r="L91" s="159"/>
      <c r="M91" s="159"/>
      <c r="N91" s="159"/>
      <c r="O91" s="45">
        <v>10</v>
      </c>
      <c r="P91" s="160">
        <v>180680</v>
      </c>
      <c r="Q91" s="160"/>
      <c r="R91" s="160"/>
      <c r="S91" s="160"/>
      <c r="T91" s="160"/>
      <c r="U91" s="11">
        <v>0</v>
      </c>
      <c r="V91" s="11"/>
      <c r="W91" s="11"/>
      <c r="Y91" s="18"/>
      <c r="Z91" s="18">
        <v>9034</v>
      </c>
      <c r="AA91" s="18"/>
      <c r="AB91" s="18"/>
      <c r="AD91" s="18"/>
      <c r="AE91" s="18">
        <v>9034</v>
      </c>
      <c r="AG91" s="37">
        <f t="shared" si="21"/>
        <v>9034</v>
      </c>
      <c r="AI91" s="37">
        <f t="shared" si="17"/>
        <v>18068</v>
      </c>
      <c r="AK91" s="37">
        <f>AG91+AI91</f>
        <v>27102</v>
      </c>
      <c r="AL91" s="37"/>
      <c r="AM91" s="37">
        <f t="shared" si="16"/>
        <v>27102</v>
      </c>
      <c r="AO91" s="81">
        <f t="shared" si="19"/>
        <v>18068</v>
      </c>
      <c r="AQ91" s="37">
        <f>AM91+AO91</f>
        <v>45170</v>
      </c>
      <c r="AR91" s="37">
        <v>18068</v>
      </c>
      <c r="AS91" s="37">
        <f t="shared" si="22"/>
        <v>63238</v>
      </c>
    </row>
    <row r="92" spans="1:45" ht="12.75" customHeight="1" x14ac:dyDescent="0.3">
      <c r="A92" s="183"/>
      <c r="B92" s="183"/>
      <c r="C92" s="183"/>
      <c r="E92" s="12"/>
      <c r="F92" s="12"/>
      <c r="G92" s="14">
        <v>2021</v>
      </c>
      <c r="H92" s="12"/>
      <c r="I92" s="12"/>
      <c r="J92" s="159" t="s">
        <v>464</v>
      </c>
      <c r="K92" s="159"/>
      <c r="L92" s="159"/>
      <c r="M92" s="159"/>
      <c r="N92" s="159"/>
      <c r="O92" s="45">
        <v>40</v>
      </c>
      <c r="P92" s="160">
        <v>219024</v>
      </c>
      <c r="Q92" s="160"/>
      <c r="R92" s="160"/>
      <c r="S92" s="160"/>
      <c r="T92" s="160"/>
      <c r="U92" s="11"/>
      <c r="V92" s="11"/>
      <c r="W92" s="11"/>
      <c r="Y92" s="18"/>
      <c r="Z92" s="18"/>
      <c r="AA92" s="18"/>
      <c r="AB92" s="18"/>
      <c r="AD92" s="18"/>
      <c r="AE92" s="18"/>
      <c r="AG92" s="37">
        <f t="shared" si="21"/>
        <v>0</v>
      </c>
      <c r="AI92" s="37">
        <f>P92/O92</f>
        <v>5475.6</v>
      </c>
      <c r="AK92" s="37">
        <f>AG92+AI92</f>
        <v>5475.6</v>
      </c>
      <c r="AL92" s="37"/>
      <c r="AM92" s="37">
        <f>AK92</f>
        <v>5475.6</v>
      </c>
      <c r="AO92" s="81">
        <f t="shared" si="19"/>
        <v>5475.6</v>
      </c>
      <c r="AQ92" s="37">
        <f>AM92+AO92</f>
        <v>10951.2</v>
      </c>
      <c r="AR92" s="37">
        <v>5476</v>
      </c>
      <c r="AS92" s="37">
        <f t="shared" si="22"/>
        <v>16427.2</v>
      </c>
    </row>
    <row r="93" spans="1:45" ht="12.75" customHeight="1" x14ac:dyDescent="0.3">
      <c r="A93" s="135"/>
      <c r="B93" s="135"/>
      <c r="C93" s="135"/>
      <c r="E93" s="12"/>
      <c r="F93" s="12"/>
      <c r="G93" s="14">
        <v>2022</v>
      </c>
      <c r="H93" s="12"/>
      <c r="I93" s="12"/>
      <c r="J93" s="159" t="s">
        <v>496</v>
      </c>
      <c r="K93" s="159"/>
      <c r="L93" s="159"/>
      <c r="M93" s="159"/>
      <c r="N93" s="159"/>
      <c r="O93" s="45">
        <v>40</v>
      </c>
      <c r="P93" s="160">
        <v>40445</v>
      </c>
      <c r="Q93" s="160"/>
      <c r="R93" s="160"/>
      <c r="S93" s="160"/>
      <c r="T93" s="160"/>
      <c r="U93" s="11">
        <v>0</v>
      </c>
      <c r="V93" s="11"/>
      <c r="W93" s="11"/>
      <c r="Y93" s="18"/>
      <c r="Z93" s="18">
        <v>0</v>
      </c>
      <c r="AA93" s="18"/>
      <c r="AB93" s="18"/>
      <c r="AD93" s="18"/>
      <c r="AE93" s="18">
        <v>0</v>
      </c>
      <c r="AG93" s="37">
        <v>0</v>
      </c>
      <c r="AI93" s="37">
        <v>0</v>
      </c>
      <c r="AK93" s="37">
        <v>0</v>
      </c>
      <c r="AL93" s="37"/>
      <c r="AM93" s="37">
        <v>0</v>
      </c>
      <c r="AO93" s="37">
        <f>(P93/O93)*0.5</f>
        <v>505.5625</v>
      </c>
      <c r="AQ93" s="37">
        <f>AM93+AO93</f>
        <v>505.5625</v>
      </c>
      <c r="AR93" s="37">
        <f>+P93/O93</f>
        <v>1011.125</v>
      </c>
      <c r="AS93" s="37">
        <f t="shared" si="22"/>
        <v>1516.6875</v>
      </c>
    </row>
    <row r="94" spans="1:45" ht="12.75" customHeight="1" x14ac:dyDescent="0.3">
      <c r="A94" s="135"/>
      <c r="B94" s="135"/>
      <c r="C94" s="135"/>
      <c r="E94" s="12"/>
      <c r="F94" s="12"/>
      <c r="G94" s="14">
        <v>2023</v>
      </c>
      <c r="H94" s="12"/>
      <c r="I94" s="12"/>
      <c r="J94" s="158">
        <v>45107</v>
      </c>
      <c r="K94" s="210"/>
      <c r="L94" s="210"/>
      <c r="M94" s="210"/>
      <c r="N94" s="210"/>
      <c r="O94" s="45">
        <v>40</v>
      </c>
      <c r="P94" s="211">
        <v>94561</v>
      </c>
      <c r="Q94" s="191"/>
      <c r="R94" s="191"/>
      <c r="S94" s="191"/>
      <c r="T94" s="191"/>
      <c r="U94" s="11"/>
      <c r="V94" s="11"/>
      <c r="W94" s="11"/>
      <c r="Y94" s="18"/>
      <c r="Z94" s="18"/>
      <c r="AA94" s="18"/>
      <c r="AB94" s="18"/>
      <c r="AD94" s="18"/>
      <c r="AE94" s="18"/>
      <c r="AG94" s="37"/>
      <c r="AI94" s="37"/>
      <c r="AK94" s="37"/>
      <c r="AL94" s="37"/>
      <c r="AM94" s="37"/>
      <c r="AO94" s="37">
        <v>0</v>
      </c>
      <c r="AQ94" s="37"/>
      <c r="AR94" s="37">
        <f>+P94/O94</f>
        <v>2364.0250000000001</v>
      </c>
      <c r="AS94" s="37">
        <f t="shared" si="22"/>
        <v>2364.0250000000001</v>
      </c>
    </row>
    <row r="95" spans="1:45" ht="12.75" customHeight="1" x14ac:dyDescent="0.3">
      <c r="A95" s="135"/>
      <c r="B95" s="135"/>
      <c r="C95" s="135"/>
      <c r="E95" s="12"/>
      <c r="F95" s="12"/>
      <c r="G95" s="14"/>
      <c r="H95" s="12"/>
      <c r="I95" s="12"/>
      <c r="J95" s="137"/>
      <c r="K95" s="137"/>
      <c r="L95" s="137"/>
      <c r="M95" s="137"/>
      <c r="N95" s="137"/>
      <c r="O95" s="45"/>
      <c r="P95" s="136"/>
      <c r="Q95" s="136"/>
      <c r="R95" s="136"/>
      <c r="S95" s="136"/>
      <c r="T95" s="136"/>
      <c r="U95" s="11"/>
      <c r="V95" s="11"/>
      <c r="W95" s="11"/>
      <c r="Y95" s="18"/>
      <c r="Z95" s="18"/>
      <c r="AA95" s="18"/>
      <c r="AB95" s="18"/>
      <c r="AD95" s="18"/>
      <c r="AE95" s="18"/>
      <c r="AG95" s="37"/>
      <c r="AI95" s="37"/>
      <c r="AK95" s="37"/>
      <c r="AL95" s="37"/>
      <c r="AM95" s="37"/>
      <c r="AO95" s="37"/>
      <c r="AQ95" s="37"/>
      <c r="AR95" s="37"/>
      <c r="AS95" s="37"/>
    </row>
    <row r="96" spans="1:45" ht="13.5" customHeight="1" x14ac:dyDescent="0.3">
      <c r="A96" s="162" t="s">
        <v>127</v>
      </c>
      <c r="B96" s="162"/>
      <c r="C96" s="162"/>
      <c r="D96" s="162"/>
      <c r="E96" s="162"/>
      <c r="F96" s="162"/>
      <c r="G96" s="162"/>
      <c r="H96" s="162"/>
      <c r="I96" s="162"/>
      <c r="J96" s="162"/>
      <c r="K96" s="162"/>
      <c r="L96" s="162"/>
      <c r="M96" s="162"/>
      <c r="N96" s="162"/>
      <c r="O96" s="162"/>
      <c r="P96" s="189">
        <f>SUM(P48:T94)</f>
        <v>1450670.6800000002</v>
      </c>
      <c r="Q96" s="189"/>
      <c r="R96" s="189"/>
      <c r="S96" s="189"/>
      <c r="T96" s="189"/>
      <c r="U96" s="74">
        <f>SUM(U48:U93)</f>
        <v>155071.72999999998</v>
      </c>
      <c r="V96" s="34"/>
      <c r="W96" s="34"/>
      <c r="Y96" s="34"/>
      <c r="Z96" s="74">
        <f>SUM(Z48:Z93)</f>
        <v>31933.07</v>
      </c>
      <c r="AA96" s="19"/>
      <c r="AB96" s="19"/>
      <c r="AD96" s="19"/>
      <c r="AE96" s="19">
        <f>SUM(AE48:AE93)</f>
        <v>187004.79999999999</v>
      </c>
      <c r="AG96" s="80">
        <f>SUM(AG48:AG92)</f>
        <v>187004.79999999999</v>
      </c>
      <c r="AI96" s="80">
        <f>SUM(AI48:AI92)</f>
        <v>46442.616999999998</v>
      </c>
      <c r="AK96" s="80">
        <f>SUM(AK48:AK92)</f>
        <v>233447.41699999996</v>
      </c>
      <c r="AL96" s="37"/>
      <c r="AM96" s="80">
        <f>SUM(AM48:AM92)</f>
        <v>233447.41699999996</v>
      </c>
      <c r="AO96" s="80">
        <f>SUM(AO48:AO94)</f>
        <v>46948.179499999998</v>
      </c>
      <c r="AQ96" s="80">
        <f>SUM(AQ48:AQ93)</f>
        <v>280395.59650000004</v>
      </c>
      <c r="AR96" s="80">
        <f>SUM(AR48:AR94)</f>
        <v>49818.15</v>
      </c>
      <c r="AS96" s="80">
        <f>SUM(AQ96:AR96)</f>
        <v>330213.74650000007</v>
      </c>
    </row>
    <row r="97" spans="1:45" ht="12.75" customHeight="1" x14ac:dyDescent="0.25">
      <c r="A97" s="166"/>
      <c r="B97" s="166"/>
      <c r="C97" s="166"/>
      <c r="D97" s="166"/>
      <c r="E97" s="166"/>
      <c r="F97" s="166"/>
      <c r="G97" s="166"/>
      <c r="H97" s="166"/>
      <c r="I97" s="166"/>
      <c r="J97" s="166"/>
      <c r="K97" s="166"/>
      <c r="L97" s="166"/>
      <c r="M97" s="166"/>
      <c r="N97" s="166"/>
      <c r="O97" s="166"/>
      <c r="P97" s="166"/>
      <c r="Q97" s="166"/>
      <c r="R97" s="166"/>
      <c r="S97" s="166"/>
      <c r="T97" s="166"/>
      <c r="U97" s="166"/>
      <c r="V97" s="166"/>
      <c r="W97" s="166"/>
      <c r="X97" s="166"/>
      <c r="Y97" s="166"/>
      <c r="Z97" s="166"/>
      <c r="AA97" s="166"/>
      <c r="AB97" s="166"/>
      <c r="AC97" s="209"/>
      <c r="AD97" s="209"/>
      <c r="AE97" s="209"/>
      <c r="AG97" s="37"/>
      <c r="AM97" s="37"/>
      <c r="AS97" s="37"/>
    </row>
    <row r="98" spans="1:45" ht="12.75" customHeight="1" x14ac:dyDescent="0.25">
      <c r="A98" s="196" t="s">
        <v>128</v>
      </c>
      <c r="B98" s="196"/>
      <c r="C98" s="196"/>
      <c r="D98" s="196"/>
      <c r="E98" s="196"/>
      <c r="F98" s="196"/>
      <c r="G98" s="196"/>
      <c r="H98" s="196"/>
      <c r="I98" s="196"/>
      <c r="J98" s="196"/>
      <c r="K98" s="196"/>
      <c r="L98" s="196"/>
      <c r="M98" s="196"/>
      <c r="N98" s="196"/>
      <c r="O98" s="196"/>
      <c r="P98" s="197"/>
      <c r="Q98" s="197"/>
      <c r="R98" s="197"/>
      <c r="S98" s="197"/>
      <c r="T98" s="197"/>
      <c r="U98" s="197"/>
      <c r="V98" s="197"/>
      <c r="W98" s="197"/>
      <c r="X98" s="197"/>
      <c r="Y98" s="197"/>
      <c r="Z98" s="197"/>
      <c r="AA98" s="197"/>
      <c r="AB98" s="197"/>
      <c r="AC98" s="197"/>
      <c r="AD98" s="197"/>
      <c r="AE98" s="197"/>
      <c r="AF98" s="83"/>
      <c r="AG98" s="86"/>
      <c r="AH98" s="83"/>
      <c r="AI98" s="86"/>
      <c r="AJ98" s="83"/>
      <c r="AK98" s="83"/>
      <c r="AM98" s="37"/>
      <c r="AO98" s="37"/>
      <c r="AS98" s="37"/>
    </row>
    <row r="99" spans="1:45" ht="12.75" customHeight="1" x14ac:dyDescent="0.3">
      <c r="A99" s="183">
        <v>78</v>
      </c>
      <c r="B99" s="183"/>
      <c r="C99" s="183"/>
      <c r="D99" s="208" t="s">
        <v>129</v>
      </c>
      <c r="E99" s="208"/>
      <c r="F99" s="208"/>
      <c r="G99" s="208"/>
      <c r="H99" s="208"/>
      <c r="I99" s="208"/>
      <c r="J99" s="159" t="s">
        <v>130</v>
      </c>
      <c r="K99" s="159"/>
      <c r="L99" s="159"/>
      <c r="M99" s="159"/>
      <c r="N99" s="159"/>
      <c r="O99" s="48">
        <v>10</v>
      </c>
      <c r="P99" s="205">
        <v>735.44</v>
      </c>
      <c r="Q99" s="205"/>
      <c r="R99" s="205"/>
      <c r="S99" s="205"/>
      <c r="T99" s="205"/>
      <c r="U99" s="11">
        <v>735.44</v>
      </c>
      <c r="V99" s="11"/>
      <c r="W99" s="11"/>
      <c r="Y99" s="11"/>
      <c r="Z99" s="11">
        <v>0</v>
      </c>
      <c r="AA99" s="11"/>
      <c r="AB99" s="11"/>
      <c r="AD99" s="11"/>
      <c r="AE99" s="11">
        <v>735.44</v>
      </c>
      <c r="AG99" s="37">
        <f t="shared" si="21"/>
        <v>735.44</v>
      </c>
      <c r="AI99" s="37">
        <v>0</v>
      </c>
      <c r="AK99" s="37">
        <f>AG99+AI99</f>
        <v>735.44</v>
      </c>
      <c r="AL99" s="37"/>
      <c r="AM99" s="37">
        <f t="shared" ref="AM99:AM113" si="23">AK99</f>
        <v>735.44</v>
      </c>
      <c r="AO99" s="81">
        <f t="shared" ref="AO99:AO116" si="24">IF(P99=AK99,0,P99/O99)</f>
        <v>0</v>
      </c>
      <c r="AQ99" s="37">
        <f>AM99+AO99</f>
        <v>735.44</v>
      </c>
      <c r="AR99" s="37">
        <v>0</v>
      </c>
      <c r="AS99" s="37">
        <f t="shared" si="22"/>
        <v>735.44</v>
      </c>
    </row>
    <row r="100" spans="1:45" ht="12.75" customHeight="1" x14ac:dyDescent="0.3">
      <c r="A100" s="183">
        <v>79</v>
      </c>
      <c r="B100" s="183"/>
      <c r="C100" s="183"/>
      <c r="D100" s="208" t="s">
        <v>131</v>
      </c>
      <c r="E100" s="208"/>
      <c r="F100" s="208"/>
      <c r="G100" s="208"/>
      <c r="H100" s="208"/>
      <c r="I100" s="208"/>
      <c r="J100" s="159" t="s">
        <v>132</v>
      </c>
      <c r="K100" s="159"/>
      <c r="L100" s="159"/>
      <c r="M100" s="159"/>
      <c r="N100" s="159"/>
      <c r="O100" s="48">
        <v>10</v>
      </c>
      <c r="P100" s="160">
        <v>1741.93</v>
      </c>
      <c r="Q100" s="160"/>
      <c r="R100" s="160"/>
      <c r="S100" s="160"/>
      <c r="T100" s="160"/>
      <c r="U100" s="18">
        <v>1741.93</v>
      </c>
      <c r="V100" s="18"/>
      <c r="W100" s="18"/>
      <c r="Y100" s="11"/>
      <c r="Z100" s="11">
        <v>0</v>
      </c>
      <c r="AA100" s="11"/>
      <c r="AB100" s="11"/>
      <c r="AD100" s="18"/>
      <c r="AE100" s="18">
        <v>1741.93</v>
      </c>
      <c r="AG100" s="37">
        <f t="shared" si="21"/>
        <v>1741.93</v>
      </c>
      <c r="AI100" s="37">
        <v>0</v>
      </c>
      <c r="AK100" s="37">
        <f t="shared" ref="AK100:AK114" si="25">AG100+AI100</f>
        <v>1741.93</v>
      </c>
      <c r="AL100" s="37"/>
      <c r="AM100" s="37">
        <f t="shared" si="23"/>
        <v>1741.93</v>
      </c>
      <c r="AO100" s="81">
        <f t="shared" si="24"/>
        <v>0</v>
      </c>
      <c r="AQ100" s="37">
        <f t="shared" ref="AQ100:AQ114" si="26">AM100+AO100</f>
        <v>1741.93</v>
      </c>
      <c r="AR100" s="37">
        <v>0</v>
      </c>
      <c r="AS100" s="37">
        <f t="shared" si="22"/>
        <v>1741.93</v>
      </c>
    </row>
    <row r="101" spans="1:45" ht="12.75" customHeight="1" x14ac:dyDescent="0.3">
      <c r="A101" s="183">
        <v>80</v>
      </c>
      <c r="B101" s="183"/>
      <c r="C101" s="183"/>
      <c r="D101" s="208" t="s">
        <v>131</v>
      </c>
      <c r="E101" s="208"/>
      <c r="F101" s="208"/>
      <c r="G101" s="208"/>
      <c r="H101" s="208"/>
      <c r="I101" s="208"/>
      <c r="J101" s="159" t="s">
        <v>133</v>
      </c>
      <c r="K101" s="159"/>
      <c r="L101" s="159"/>
      <c r="M101" s="159"/>
      <c r="N101" s="159"/>
      <c r="O101" s="48">
        <v>10</v>
      </c>
      <c r="P101" s="205">
        <v>580</v>
      </c>
      <c r="Q101" s="205"/>
      <c r="R101" s="205"/>
      <c r="S101" s="205"/>
      <c r="T101" s="205"/>
      <c r="U101" s="11">
        <v>580</v>
      </c>
      <c r="V101" s="11"/>
      <c r="W101" s="11"/>
      <c r="Y101" s="11"/>
      <c r="Z101" s="11">
        <v>0</v>
      </c>
      <c r="AA101" s="11"/>
      <c r="AB101" s="11"/>
      <c r="AD101" s="11"/>
      <c r="AE101" s="11">
        <v>580</v>
      </c>
      <c r="AG101" s="37">
        <f t="shared" si="21"/>
        <v>580</v>
      </c>
      <c r="AI101" s="37">
        <v>0</v>
      </c>
      <c r="AK101" s="37">
        <f t="shared" si="25"/>
        <v>580</v>
      </c>
      <c r="AL101" s="37"/>
      <c r="AM101" s="37">
        <f t="shared" si="23"/>
        <v>580</v>
      </c>
      <c r="AO101" s="81">
        <f t="shared" si="24"/>
        <v>0</v>
      </c>
      <c r="AQ101" s="37">
        <f t="shared" si="26"/>
        <v>580</v>
      </c>
      <c r="AR101" s="37">
        <v>0</v>
      </c>
      <c r="AS101" s="37">
        <f t="shared" si="22"/>
        <v>580</v>
      </c>
    </row>
    <row r="102" spans="1:45" ht="12.75" customHeight="1" x14ac:dyDescent="0.3">
      <c r="A102" s="183">
        <v>81</v>
      </c>
      <c r="B102" s="183"/>
      <c r="C102" s="183"/>
      <c r="D102" s="208" t="s">
        <v>131</v>
      </c>
      <c r="E102" s="208"/>
      <c r="F102" s="208"/>
      <c r="G102" s="208"/>
      <c r="H102" s="208"/>
      <c r="I102" s="208"/>
      <c r="J102" s="159" t="s">
        <v>6</v>
      </c>
      <c r="K102" s="159"/>
      <c r="L102" s="159"/>
      <c r="M102" s="159"/>
      <c r="N102" s="159"/>
      <c r="O102" s="48">
        <v>10</v>
      </c>
      <c r="P102" s="160">
        <v>3703.73</v>
      </c>
      <c r="Q102" s="160"/>
      <c r="R102" s="160"/>
      <c r="S102" s="160"/>
      <c r="T102" s="160"/>
      <c r="U102" s="18">
        <v>3703.73</v>
      </c>
      <c r="V102" s="18"/>
      <c r="W102" s="18"/>
      <c r="Y102" s="11"/>
      <c r="Z102" s="11">
        <v>0</v>
      </c>
      <c r="AA102" s="11"/>
      <c r="AB102" s="11"/>
      <c r="AD102" s="18"/>
      <c r="AE102" s="18">
        <v>3703.73</v>
      </c>
      <c r="AG102" s="37">
        <f t="shared" si="21"/>
        <v>3703.73</v>
      </c>
      <c r="AI102" s="37">
        <v>0</v>
      </c>
      <c r="AK102" s="37">
        <f t="shared" si="25"/>
        <v>3703.73</v>
      </c>
      <c r="AL102" s="37"/>
      <c r="AM102" s="37">
        <f t="shared" si="23"/>
        <v>3703.73</v>
      </c>
      <c r="AO102" s="81">
        <f t="shared" si="24"/>
        <v>0</v>
      </c>
      <c r="AQ102" s="37">
        <f t="shared" si="26"/>
        <v>3703.73</v>
      </c>
      <c r="AR102" s="37">
        <v>0</v>
      </c>
      <c r="AS102" s="37">
        <f t="shared" si="22"/>
        <v>3703.73</v>
      </c>
    </row>
    <row r="103" spans="1:45" ht="12.75" customHeight="1" x14ac:dyDescent="0.3">
      <c r="A103" s="183">
        <v>82</v>
      </c>
      <c r="B103" s="183"/>
      <c r="C103" s="183"/>
      <c r="D103" s="208" t="s">
        <v>131</v>
      </c>
      <c r="E103" s="208"/>
      <c r="F103" s="208"/>
      <c r="G103" s="208"/>
      <c r="H103" s="208"/>
      <c r="I103" s="208"/>
      <c r="J103" s="159" t="s">
        <v>134</v>
      </c>
      <c r="K103" s="159"/>
      <c r="L103" s="159"/>
      <c r="M103" s="159"/>
      <c r="N103" s="159"/>
      <c r="O103" s="48">
        <v>10</v>
      </c>
      <c r="P103" s="160">
        <v>1271.98</v>
      </c>
      <c r="Q103" s="160"/>
      <c r="R103" s="160"/>
      <c r="S103" s="160"/>
      <c r="T103" s="160"/>
      <c r="U103" s="18">
        <v>1271.98</v>
      </c>
      <c r="V103" s="18"/>
      <c r="W103" s="18"/>
      <c r="Y103" s="11"/>
      <c r="Z103" s="11">
        <v>0</v>
      </c>
      <c r="AA103" s="11"/>
      <c r="AB103" s="11"/>
      <c r="AD103" s="18"/>
      <c r="AE103" s="18">
        <v>1271.98</v>
      </c>
      <c r="AG103" s="37">
        <f t="shared" si="21"/>
        <v>1271.98</v>
      </c>
      <c r="AI103" s="37">
        <v>0</v>
      </c>
      <c r="AK103" s="37">
        <f t="shared" si="25"/>
        <v>1271.98</v>
      </c>
      <c r="AL103" s="37"/>
      <c r="AM103" s="37">
        <f t="shared" si="23"/>
        <v>1271.98</v>
      </c>
      <c r="AO103" s="81">
        <f t="shared" si="24"/>
        <v>0</v>
      </c>
      <c r="AQ103" s="37">
        <f t="shared" si="26"/>
        <v>1271.98</v>
      </c>
      <c r="AR103" s="37">
        <v>0</v>
      </c>
      <c r="AS103" s="37">
        <f t="shared" si="22"/>
        <v>1271.98</v>
      </c>
    </row>
    <row r="104" spans="1:45" ht="12.75" customHeight="1" x14ac:dyDescent="0.3">
      <c r="A104" s="183">
        <v>83</v>
      </c>
      <c r="B104" s="183"/>
      <c r="C104" s="183"/>
      <c r="D104" s="208" t="s">
        <v>131</v>
      </c>
      <c r="E104" s="208"/>
      <c r="F104" s="208"/>
      <c r="G104" s="208"/>
      <c r="H104" s="208"/>
      <c r="I104" s="208"/>
      <c r="J104" s="159" t="s">
        <v>135</v>
      </c>
      <c r="K104" s="159"/>
      <c r="L104" s="159"/>
      <c r="M104" s="159"/>
      <c r="N104" s="159"/>
      <c r="O104" s="48">
        <v>10</v>
      </c>
      <c r="P104" s="205">
        <v>160</v>
      </c>
      <c r="Q104" s="205"/>
      <c r="R104" s="205"/>
      <c r="S104" s="205"/>
      <c r="T104" s="205"/>
      <c r="U104" s="11">
        <v>160</v>
      </c>
      <c r="V104" s="11"/>
      <c r="W104" s="11"/>
      <c r="Y104" s="11"/>
      <c r="Z104" s="11">
        <v>0</v>
      </c>
      <c r="AA104" s="11"/>
      <c r="AB104" s="11"/>
      <c r="AD104" s="11"/>
      <c r="AE104" s="11">
        <v>160</v>
      </c>
      <c r="AG104" s="37">
        <f t="shared" si="21"/>
        <v>160</v>
      </c>
      <c r="AI104" s="37">
        <v>0</v>
      </c>
      <c r="AK104" s="37">
        <f t="shared" si="25"/>
        <v>160</v>
      </c>
      <c r="AL104" s="37"/>
      <c r="AM104" s="37">
        <f t="shared" si="23"/>
        <v>160</v>
      </c>
      <c r="AO104" s="81">
        <f t="shared" si="24"/>
        <v>0</v>
      </c>
      <c r="AQ104" s="37">
        <f t="shared" si="26"/>
        <v>160</v>
      </c>
      <c r="AR104" s="37">
        <v>0</v>
      </c>
      <c r="AS104" s="37">
        <f t="shared" si="22"/>
        <v>160</v>
      </c>
    </row>
    <row r="105" spans="1:45" ht="12.75" customHeight="1" x14ac:dyDescent="0.3">
      <c r="A105" s="183">
        <v>84</v>
      </c>
      <c r="B105" s="183"/>
      <c r="C105" s="183"/>
      <c r="D105" s="208" t="s">
        <v>136</v>
      </c>
      <c r="E105" s="208"/>
      <c r="F105" s="208"/>
      <c r="G105" s="208"/>
      <c r="H105" s="208"/>
      <c r="I105" s="208"/>
      <c r="J105" s="159" t="s">
        <v>137</v>
      </c>
      <c r="K105" s="159"/>
      <c r="L105" s="159"/>
      <c r="M105" s="159"/>
      <c r="N105" s="159"/>
      <c r="O105" s="48">
        <v>5</v>
      </c>
      <c r="P105" s="160">
        <v>7795</v>
      </c>
      <c r="Q105" s="160"/>
      <c r="R105" s="160"/>
      <c r="S105" s="160"/>
      <c r="T105" s="160"/>
      <c r="U105" s="18">
        <v>7795</v>
      </c>
      <c r="V105" s="18"/>
      <c r="W105" s="18"/>
      <c r="Y105" s="11"/>
      <c r="Z105" s="11">
        <v>0</v>
      </c>
      <c r="AA105" s="11"/>
      <c r="AB105" s="11"/>
      <c r="AD105" s="18"/>
      <c r="AE105" s="18">
        <v>7795</v>
      </c>
      <c r="AG105" s="37">
        <f t="shared" si="21"/>
        <v>7795</v>
      </c>
      <c r="AI105" s="37">
        <v>0</v>
      </c>
      <c r="AK105" s="37">
        <f t="shared" si="25"/>
        <v>7795</v>
      </c>
      <c r="AL105" s="37"/>
      <c r="AM105" s="37">
        <f t="shared" si="23"/>
        <v>7795</v>
      </c>
      <c r="AO105" s="81">
        <f t="shared" si="24"/>
        <v>0</v>
      </c>
      <c r="AQ105" s="37">
        <f t="shared" si="26"/>
        <v>7795</v>
      </c>
      <c r="AR105" s="37">
        <v>0</v>
      </c>
      <c r="AS105" s="37">
        <f t="shared" si="22"/>
        <v>7795</v>
      </c>
    </row>
    <row r="106" spans="1:45" ht="12.75" customHeight="1" x14ac:dyDescent="0.3">
      <c r="A106" s="183">
        <v>85</v>
      </c>
      <c r="B106" s="183"/>
      <c r="C106" s="183"/>
      <c r="D106" s="208" t="s">
        <v>138</v>
      </c>
      <c r="E106" s="208"/>
      <c r="F106" s="208"/>
      <c r="G106" s="208"/>
      <c r="H106" s="208"/>
      <c r="I106" s="208"/>
      <c r="J106" s="159" t="s">
        <v>139</v>
      </c>
      <c r="K106" s="159"/>
      <c r="L106" s="159"/>
      <c r="M106" s="159"/>
      <c r="N106" s="159"/>
      <c r="O106" s="48">
        <v>10</v>
      </c>
      <c r="P106" s="205">
        <v>807</v>
      </c>
      <c r="Q106" s="205"/>
      <c r="R106" s="205"/>
      <c r="S106" s="205"/>
      <c r="T106" s="205"/>
      <c r="U106" s="11">
        <v>807</v>
      </c>
      <c r="V106" s="11"/>
      <c r="W106" s="11"/>
      <c r="Y106" s="11"/>
      <c r="Z106" s="11">
        <v>0</v>
      </c>
      <c r="AA106" s="11"/>
      <c r="AB106" s="11"/>
      <c r="AD106" s="11"/>
      <c r="AE106" s="11">
        <v>807</v>
      </c>
      <c r="AG106" s="37">
        <f t="shared" si="21"/>
        <v>807</v>
      </c>
      <c r="AI106" s="37">
        <v>0</v>
      </c>
      <c r="AK106" s="37">
        <f t="shared" si="25"/>
        <v>807</v>
      </c>
      <c r="AL106" s="37"/>
      <c r="AM106" s="37">
        <f t="shared" si="23"/>
        <v>807</v>
      </c>
      <c r="AO106" s="81">
        <f t="shared" si="24"/>
        <v>0</v>
      </c>
      <c r="AQ106" s="37">
        <f t="shared" si="26"/>
        <v>807</v>
      </c>
      <c r="AR106" s="37">
        <v>0</v>
      </c>
      <c r="AS106" s="37">
        <f t="shared" si="22"/>
        <v>807</v>
      </c>
    </row>
    <row r="107" spans="1:45" ht="12.75" customHeight="1" x14ac:dyDescent="0.3">
      <c r="A107" s="183">
        <v>86</v>
      </c>
      <c r="B107" s="183"/>
      <c r="C107" s="183"/>
      <c r="D107" s="208" t="s">
        <v>140</v>
      </c>
      <c r="E107" s="208"/>
      <c r="F107" s="208"/>
      <c r="G107" s="208"/>
      <c r="H107" s="208"/>
      <c r="I107" s="208"/>
      <c r="J107" s="204" t="s">
        <v>141</v>
      </c>
      <c r="K107" s="204"/>
      <c r="L107" s="204"/>
      <c r="M107" s="204"/>
      <c r="N107" s="204"/>
      <c r="O107" s="48">
        <v>10</v>
      </c>
      <c r="P107" s="205">
        <v>129.94999999999999</v>
      </c>
      <c r="Q107" s="205"/>
      <c r="R107" s="205"/>
      <c r="S107" s="205"/>
      <c r="T107" s="205"/>
      <c r="U107" s="11">
        <v>129.94999999999999</v>
      </c>
      <c r="V107" s="11"/>
      <c r="W107" s="11"/>
      <c r="Y107" s="11"/>
      <c r="Z107" s="11">
        <v>0</v>
      </c>
      <c r="AA107" s="11"/>
      <c r="AB107" s="11"/>
      <c r="AD107" s="11"/>
      <c r="AE107" s="11">
        <v>129.94999999999999</v>
      </c>
      <c r="AG107" s="37">
        <f t="shared" si="21"/>
        <v>129.94999999999999</v>
      </c>
      <c r="AI107" s="37">
        <v>0</v>
      </c>
      <c r="AK107" s="37">
        <f t="shared" si="25"/>
        <v>129.94999999999999</v>
      </c>
      <c r="AL107" s="37"/>
      <c r="AM107" s="37">
        <f t="shared" si="23"/>
        <v>129.94999999999999</v>
      </c>
      <c r="AO107" s="81">
        <f t="shared" si="24"/>
        <v>0</v>
      </c>
      <c r="AQ107" s="37">
        <f t="shared" si="26"/>
        <v>129.94999999999999</v>
      </c>
      <c r="AR107" s="37">
        <v>0</v>
      </c>
      <c r="AS107" s="37">
        <f t="shared" si="22"/>
        <v>129.94999999999999</v>
      </c>
    </row>
    <row r="108" spans="1:45" ht="12.75" customHeight="1" x14ac:dyDescent="0.3">
      <c r="A108" s="183">
        <v>87</v>
      </c>
      <c r="B108" s="183"/>
      <c r="C108" s="183"/>
      <c r="D108" s="208" t="s">
        <v>142</v>
      </c>
      <c r="E108" s="208"/>
      <c r="F108" s="208"/>
      <c r="G108" s="208"/>
      <c r="H108" s="208"/>
      <c r="I108" s="208"/>
      <c r="J108" s="159" t="s">
        <v>143</v>
      </c>
      <c r="K108" s="159"/>
      <c r="L108" s="159"/>
      <c r="M108" s="159"/>
      <c r="N108" s="159"/>
      <c r="O108" s="48">
        <v>10</v>
      </c>
      <c r="P108" s="205">
        <v>373.44</v>
      </c>
      <c r="Q108" s="205"/>
      <c r="R108" s="205"/>
      <c r="S108" s="205"/>
      <c r="T108" s="205"/>
      <c r="U108" s="11">
        <v>373.44</v>
      </c>
      <c r="V108" s="11"/>
      <c r="W108" s="11"/>
      <c r="Y108" s="11"/>
      <c r="Z108" s="11">
        <v>0</v>
      </c>
      <c r="AA108" s="11"/>
      <c r="AB108" s="11"/>
      <c r="AD108" s="11"/>
      <c r="AE108" s="11">
        <v>373.44</v>
      </c>
      <c r="AG108" s="37">
        <f t="shared" si="21"/>
        <v>373.44</v>
      </c>
      <c r="AI108" s="37">
        <v>0</v>
      </c>
      <c r="AK108" s="37">
        <f t="shared" si="25"/>
        <v>373.44</v>
      </c>
      <c r="AL108" s="37"/>
      <c r="AM108" s="37">
        <f t="shared" si="23"/>
        <v>373.44</v>
      </c>
      <c r="AO108" s="81">
        <f t="shared" si="24"/>
        <v>0</v>
      </c>
      <c r="AQ108" s="37">
        <f t="shared" si="26"/>
        <v>373.44</v>
      </c>
      <c r="AR108" s="37">
        <v>0</v>
      </c>
      <c r="AS108" s="37">
        <f t="shared" si="22"/>
        <v>373.44</v>
      </c>
    </row>
    <row r="109" spans="1:45" ht="12.75" customHeight="1" x14ac:dyDescent="0.3">
      <c r="A109" s="183">
        <v>88</v>
      </c>
      <c r="B109" s="183"/>
      <c r="C109" s="183"/>
      <c r="D109" s="208" t="s">
        <v>144</v>
      </c>
      <c r="E109" s="208"/>
      <c r="F109" s="208"/>
      <c r="G109" s="208"/>
      <c r="H109" s="208"/>
      <c r="I109" s="208"/>
      <c r="J109" s="159" t="s">
        <v>145</v>
      </c>
      <c r="K109" s="159"/>
      <c r="L109" s="159"/>
      <c r="M109" s="159"/>
      <c r="N109" s="159"/>
      <c r="O109" s="48">
        <v>10</v>
      </c>
      <c r="P109" s="205">
        <v>240.87</v>
      </c>
      <c r="Q109" s="205"/>
      <c r="R109" s="205"/>
      <c r="S109" s="205"/>
      <c r="T109" s="205"/>
      <c r="U109" s="11">
        <v>240.87</v>
      </c>
      <c r="V109" s="11"/>
      <c r="W109" s="11"/>
      <c r="Y109" s="11"/>
      <c r="Z109" s="11">
        <v>0</v>
      </c>
      <c r="AA109" s="11"/>
      <c r="AB109" s="11"/>
      <c r="AD109" s="11"/>
      <c r="AE109" s="11">
        <v>240.87</v>
      </c>
      <c r="AG109" s="37">
        <f t="shared" si="21"/>
        <v>240.87</v>
      </c>
      <c r="AI109" s="37">
        <v>0</v>
      </c>
      <c r="AK109" s="37">
        <f t="shared" si="25"/>
        <v>240.87</v>
      </c>
      <c r="AL109" s="37"/>
      <c r="AM109" s="37">
        <f t="shared" si="23"/>
        <v>240.87</v>
      </c>
      <c r="AO109" s="81">
        <f t="shared" si="24"/>
        <v>0</v>
      </c>
      <c r="AQ109" s="37">
        <f t="shared" si="26"/>
        <v>240.87</v>
      </c>
      <c r="AR109" s="37">
        <v>0</v>
      </c>
      <c r="AS109" s="37">
        <f t="shared" si="22"/>
        <v>240.87</v>
      </c>
    </row>
    <row r="110" spans="1:45" ht="12.75" customHeight="1" x14ac:dyDescent="0.3">
      <c r="A110" s="183">
        <v>89</v>
      </c>
      <c r="B110" s="183"/>
      <c r="C110" s="183"/>
      <c r="D110" s="208" t="s">
        <v>146</v>
      </c>
      <c r="E110" s="208"/>
      <c r="F110" s="208"/>
      <c r="G110" s="208"/>
      <c r="H110" s="208"/>
      <c r="I110" s="208"/>
      <c r="J110" s="159" t="s">
        <v>147</v>
      </c>
      <c r="K110" s="159"/>
      <c r="L110" s="159"/>
      <c r="M110" s="159"/>
      <c r="N110" s="159"/>
      <c r="O110" s="48">
        <v>10</v>
      </c>
      <c r="P110" s="160">
        <v>1563</v>
      </c>
      <c r="Q110" s="160"/>
      <c r="R110" s="160"/>
      <c r="S110" s="160"/>
      <c r="T110" s="160"/>
      <c r="U110" s="18">
        <v>1563</v>
      </c>
      <c r="V110" s="18"/>
      <c r="W110" s="18"/>
      <c r="Y110" s="11"/>
      <c r="Z110" s="11">
        <v>0</v>
      </c>
      <c r="AA110" s="11"/>
      <c r="AB110" s="11"/>
      <c r="AD110" s="18"/>
      <c r="AE110" s="18">
        <v>1563</v>
      </c>
      <c r="AG110" s="37">
        <f t="shared" si="21"/>
        <v>1563</v>
      </c>
      <c r="AI110" s="37">
        <v>0</v>
      </c>
      <c r="AK110" s="37">
        <f t="shared" si="25"/>
        <v>1563</v>
      </c>
      <c r="AL110" s="37"/>
      <c r="AM110" s="37">
        <f t="shared" si="23"/>
        <v>1563</v>
      </c>
      <c r="AO110" s="81">
        <f t="shared" si="24"/>
        <v>0</v>
      </c>
      <c r="AQ110" s="37">
        <f t="shared" si="26"/>
        <v>1563</v>
      </c>
      <c r="AR110" s="37">
        <v>0</v>
      </c>
      <c r="AS110" s="37">
        <f t="shared" si="22"/>
        <v>1563</v>
      </c>
    </row>
    <row r="111" spans="1:45" ht="12.75" customHeight="1" x14ac:dyDescent="0.3">
      <c r="A111" s="183">
        <v>90</v>
      </c>
      <c r="B111" s="183"/>
      <c r="C111" s="183"/>
      <c r="D111" s="208" t="s">
        <v>148</v>
      </c>
      <c r="E111" s="208"/>
      <c r="F111" s="208"/>
      <c r="G111" s="208"/>
      <c r="H111" s="208"/>
      <c r="I111" s="208"/>
      <c r="J111" s="204" t="s">
        <v>149</v>
      </c>
      <c r="K111" s="204"/>
      <c r="L111" s="204"/>
      <c r="M111" s="204"/>
      <c r="N111" s="204"/>
      <c r="O111" s="48">
        <v>10</v>
      </c>
      <c r="P111" s="205">
        <v>558</v>
      </c>
      <c r="Q111" s="205"/>
      <c r="R111" s="205"/>
      <c r="S111" s="205"/>
      <c r="T111" s="205"/>
      <c r="U111" s="11">
        <v>558</v>
      </c>
      <c r="V111" s="11"/>
      <c r="W111" s="11"/>
      <c r="Y111" s="11"/>
      <c r="Z111" s="11">
        <v>0</v>
      </c>
      <c r="AA111" s="11"/>
      <c r="AB111" s="11"/>
      <c r="AD111" s="11"/>
      <c r="AE111" s="11">
        <v>558</v>
      </c>
      <c r="AG111" s="37">
        <f t="shared" si="21"/>
        <v>558</v>
      </c>
      <c r="AI111" s="37">
        <v>0</v>
      </c>
      <c r="AK111" s="37">
        <f t="shared" si="25"/>
        <v>558</v>
      </c>
      <c r="AL111" s="37"/>
      <c r="AM111" s="37">
        <f t="shared" si="23"/>
        <v>558</v>
      </c>
      <c r="AO111" s="81">
        <f t="shared" si="24"/>
        <v>0</v>
      </c>
      <c r="AQ111" s="37">
        <f t="shared" si="26"/>
        <v>558</v>
      </c>
      <c r="AR111" s="37">
        <v>0</v>
      </c>
      <c r="AS111" s="37">
        <f t="shared" si="22"/>
        <v>558</v>
      </c>
    </row>
    <row r="112" spans="1:45" ht="12.75" customHeight="1" x14ac:dyDescent="0.3">
      <c r="A112" s="183">
        <v>91</v>
      </c>
      <c r="B112" s="183"/>
      <c r="C112" s="183"/>
      <c r="D112" s="208" t="s">
        <v>150</v>
      </c>
      <c r="E112" s="208"/>
      <c r="F112" s="208"/>
      <c r="G112" s="208"/>
      <c r="H112" s="208"/>
      <c r="I112" s="208"/>
      <c r="J112" s="159" t="s">
        <v>151</v>
      </c>
      <c r="K112" s="159"/>
      <c r="L112" s="159"/>
      <c r="M112" s="159"/>
      <c r="N112" s="159"/>
      <c r="O112" s="48">
        <v>10</v>
      </c>
      <c r="P112" s="205">
        <v>120.23</v>
      </c>
      <c r="Q112" s="205"/>
      <c r="R112" s="205"/>
      <c r="S112" s="205"/>
      <c r="T112" s="205"/>
      <c r="U112" s="11">
        <v>120.23</v>
      </c>
      <c r="V112" s="11"/>
      <c r="W112" s="11"/>
      <c r="Y112" s="11"/>
      <c r="Z112" s="11">
        <v>0</v>
      </c>
      <c r="AA112" s="11"/>
      <c r="AB112" s="11"/>
      <c r="AD112" s="11"/>
      <c r="AE112" s="11">
        <v>120.23</v>
      </c>
      <c r="AG112" s="37">
        <f t="shared" si="21"/>
        <v>120.23</v>
      </c>
      <c r="AI112" s="37">
        <v>0</v>
      </c>
      <c r="AK112" s="37">
        <f t="shared" si="25"/>
        <v>120.23</v>
      </c>
      <c r="AL112" s="37"/>
      <c r="AM112" s="37">
        <f t="shared" si="23"/>
        <v>120.23</v>
      </c>
      <c r="AO112" s="81">
        <f t="shared" si="24"/>
        <v>0</v>
      </c>
      <c r="AQ112" s="37">
        <f t="shared" si="26"/>
        <v>120.23</v>
      </c>
      <c r="AR112" s="37">
        <v>0</v>
      </c>
      <c r="AS112" s="37">
        <f t="shared" si="22"/>
        <v>120.23</v>
      </c>
    </row>
    <row r="113" spans="1:45" ht="12.75" customHeight="1" x14ac:dyDescent="0.3">
      <c r="A113" s="183">
        <v>92</v>
      </c>
      <c r="B113" s="183"/>
      <c r="C113" s="183"/>
      <c r="D113" s="208" t="s">
        <v>152</v>
      </c>
      <c r="E113" s="208"/>
      <c r="F113" s="208"/>
      <c r="G113" s="208"/>
      <c r="H113" s="208"/>
      <c r="I113" s="208"/>
      <c r="J113" s="159" t="s">
        <v>151</v>
      </c>
      <c r="K113" s="159"/>
      <c r="L113" s="159"/>
      <c r="M113" s="159"/>
      <c r="N113" s="159"/>
      <c r="O113" s="48">
        <v>10</v>
      </c>
      <c r="P113" s="205">
        <v>153.72999999999999</v>
      </c>
      <c r="Q113" s="205"/>
      <c r="R113" s="205"/>
      <c r="S113" s="205"/>
      <c r="T113" s="205"/>
      <c r="U113" s="11">
        <v>153.72999999999999</v>
      </c>
      <c r="V113" s="11"/>
      <c r="W113" s="11"/>
      <c r="Y113" s="11"/>
      <c r="Z113" s="11">
        <v>0</v>
      </c>
      <c r="AA113" s="11"/>
      <c r="AB113" s="11"/>
      <c r="AD113" s="11"/>
      <c r="AE113" s="11">
        <v>153.72999999999999</v>
      </c>
      <c r="AG113" s="37">
        <f t="shared" si="21"/>
        <v>153.72999999999999</v>
      </c>
      <c r="AI113" s="37">
        <v>0</v>
      </c>
      <c r="AK113" s="37">
        <f t="shared" si="25"/>
        <v>153.72999999999999</v>
      </c>
      <c r="AL113" s="37"/>
      <c r="AM113" s="37">
        <f t="shared" si="23"/>
        <v>153.72999999999999</v>
      </c>
      <c r="AO113" s="81">
        <f t="shared" si="24"/>
        <v>0</v>
      </c>
      <c r="AQ113" s="37">
        <f t="shared" si="26"/>
        <v>153.72999999999999</v>
      </c>
      <c r="AR113" s="37">
        <v>0</v>
      </c>
      <c r="AS113" s="37">
        <f t="shared" si="22"/>
        <v>153.72999999999999</v>
      </c>
    </row>
    <row r="114" spans="1:45" ht="12.75" customHeight="1" x14ac:dyDescent="0.3">
      <c r="A114" s="183">
        <v>93</v>
      </c>
      <c r="B114" s="183"/>
      <c r="C114" s="183"/>
      <c r="D114" s="157" t="s">
        <v>153</v>
      </c>
      <c r="E114" s="157"/>
      <c r="F114" s="157"/>
      <c r="G114" s="157"/>
      <c r="H114" s="157"/>
      <c r="I114" s="157"/>
      <c r="J114" s="159" t="s">
        <v>154</v>
      </c>
      <c r="K114" s="159"/>
      <c r="L114" s="159"/>
      <c r="M114" s="159"/>
      <c r="N114" s="159"/>
      <c r="O114" s="48">
        <v>7</v>
      </c>
      <c r="P114" s="160">
        <v>7506.11</v>
      </c>
      <c r="Q114" s="160"/>
      <c r="R114" s="160"/>
      <c r="S114" s="160"/>
      <c r="T114" s="160"/>
      <c r="U114" s="18">
        <v>1072.3</v>
      </c>
      <c r="V114" s="18"/>
      <c r="W114" s="18"/>
      <c r="Y114" s="18"/>
      <c r="Z114" s="18">
        <v>1072.3</v>
      </c>
      <c r="AA114" s="18"/>
      <c r="AB114" s="18"/>
      <c r="AD114" s="18"/>
      <c r="AE114" s="18">
        <v>2144.6</v>
      </c>
      <c r="AG114" s="37">
        <f>AE114</f>
        <v>2144.6</v>
      </c>
      <c r="AI114" s="37">
        <f t="shared" ref="AI114" si="27">P114/O114</f>
        <v>1072.3014285714285</v>
      </c>
      <c r="AK114" s="37">
        <f t="shared" si="25"/>
        <v>3216.9014285714284</v>
      </c>
      <c r="AL114" s="37"/>
      <c r="AM114" s="37">
        <f>AK114</f>
        <v>3216.9014285714284</v>
      </c>
      <c r="AO114" s="81">
        <f t="shared" si="24"/>
        <v>1072.3014285714285</v>
      </c>
      <c r="AQ114" s="37">
        <f t="shared" si="26"/>
        <v>4289.2028571428564</v>
      </c>
      <c r="AR114" s="37">
        <v>1072</v>
      </c>
      <c r="AS114" s="37">
        <f t="shared" si="22"/>
        <v>5361.2028571428564</v>
      </c>
    </row>
    <row r="115" spans="1:45" ht="12.75" customHeight="1" x14ac:dyDescent="0.3">
      <c r="A115" s="183">
        <v>287</v>
      </c>
      <c r="B115" s="183"/>
      <c r="C115" s="183"/>
      <c r="D115" s="157" t="s">
        <v>155</v>
      </c>
      <c r="E115" s="157"/>
      <c r="F115" s="157"/>
      <c r="G115" s="157"/>
      <c r="H115" s="157"/>
      <c r="I115" s="157"/>
      <c r="J115" s="159" t="s">
        <v>156</v>
      </c>
      <c r="K115" s="159"/>
      <c r="L115" s="159"/>
      <c r="M115" s="159"/>
      <c r="N115" s="159"/>
      <c r="O115" s="48">
        <v>5</v>
      </c>
      <c r="P115" s="160">
        <v>2007.42</v>
      </c>
      <c r="Q115" s="160"/>
      <c r="R115" s="160"/>
      <c r="S115" s="160"/>
      <c r="T115" s="160"/>
      <c r="U115" s="11">
        <v>0</v>
      </c>
      <c r="V115" s="11"/>
      <c r="W115" s="11"/>
      <c r="Y115" s="11"/>
      <c r="Z115" s="11">
        <v>66.91</v>
      </c>
      <c r="AA115" s="11"/>
      <c r="AB115" s="11"/>
      <c r="AD115" s="11"/>
      <c r="AE115" s="11">
        <v>66.91</v>
      </c>
      <c r="AG115" s="37">
        <f t="shared" si="21"/>
        <v>66.91</v>
      </c>
      <c r="AI115" s="37">
        <f>P115/O115</f>
        <v>401.48400000000004</v>
      </c>
      <c r="AK115" s="37">
        <f>AG115+AI115</f>
        <v>468.39400000000001</v>
      </c>
      <c r="AL115" s="37"/>
      <c r="AM115" s="37">
        <f t="shared" ref="AM115:AM116" si="28">AK115</f>
        <v>468.39400000000001</v>
      </c>
      <c r="AO115" s="81">
        <f t="shared" si="24"/>
        <v>401.48400000000004</v>
      </c>
      <c r="AQ115" s="37">
        <f>AM115+AO115</f>
        <v>869.87800000000004</v>
      </c>
      <c r="AR115" s="37">
        <v>401</v>
      </c>
      <c r="AS115" s="37">
        <f t="shared" si="22"/>
        <v>1270.8780000000002</v>
      </c>
    </row>
    <row r="116" spans="1:45" ht="12.75" customHeight="1" x14ac:dyDescent="0.3">
      <c r="A116" s="183"/>
      <c r="B116" s="183"/>
      <c r="C116" s="183"/>
      <c r="D116" s="157" t="s">
        <v>465</v>
      </c>
      <c r="E116" s="157"/>
      <c r="F116" s="157"/>
      <c r="G116" s="157"/>
      <c r="H116" s="157"/>
      <c r="I116" s="157"/>
      <c r="J116" s="159" t="s">
        <v>467</v>
      </c>
      <c r="K116" s="159"/>
      <c r="L116" s="159"/>
      <c r="M116" s="159"/>
      <c r="N116" s="159"/>
      <c r="O116" s="48">
        <v>7</v>
      </c>
      <c r="P116" s="206">
        <v>2750</v>
      </c>
      <c r="Q116" s="206"/>
      <c r="R116" s="206"/>
      <c r="S116" s="206"/>
      <c r="T116" s="206"/>
      <c r="U116" s="21"/>
      <c r="V116" s="21"/>
      <c r="W116" s="21"/>
      <c r="Y116" s="21"/>
      <c r="Z116" s="21"/>
      <c r="AA116" s="21"/>
      <c r="AB116" s="21"/>
      <c r="AD116" s="21"/>
      <c r="AE116" s="21"/>
      <c r="AG116" s="37">
        <f t="shared" si="21"/>
        <v>0</v>
      </c>
      <c r="AI116" s="37">
        <f>P116/O116</f>
        <v>392.85714285714283</v>
      </c>
      <c r="AK116" s="37">
        <f>AG116+AI116</f>
        <v>392.85714285714283</v>
      </c>
      <c r="AL116" s="37"/>
      <c r="AM116" s="37">
        <f t="shared" si="28"/>
        <v>392.85714285714283</v>
      </c>
      <c r="AO116" s="81">
        <f t="shared" si="24"/>
        <v>392.85714285714283</v>
      </c>
      <c r="AQ116" s="37">
        <f>AM116+AO116</f>
        <v>785.71428571428567</v>
      </c>
      <c r="AR116" s="37">
        <v>393</v>
      </c>
      <c r="AS116" s="37">
        <f t="shared" si="22"/>
        <v>1178.7142857142858</v>
      </c>
    </row>
    <row r="117" spans="1:45" ht="12.75" customHeight="1" x14ac:dyDescent="0.3">
      <c r="A117" s="162" t="s">
        <v>157</v>
      </c>
      <c r="B117" s="162"/>
      <c r="C117" s="162"/>
      <c r="D117" s="162"/>
      <c r="E117" s="162"/>
      <c r="F117" s="162"/>
      <c r="G117" s="162"/>
      <c r="H117" s="162"/>
      <c r="I117" s="162"/>
      <c r="J117" s="162"/>
      <c r="K117" s="162"/>
      <c r="L117" s="162"/>
      <c r="M117" s="162"/>
      <c r="N117" s="162"/>
      <c r="O117" s="162"/>
      <c r="P117" s="189">
        <f>SUM(P99:T116)</f>
        <v>32197.83</v>
      </c>
      <c r="Q117" s="189"/>
      <c r="R117" s="189"/>
      <c r="S117" s="189"/>
      <c r="T117" s="189"/>
      <c r="U117" s="74">
        <f>SUM(U99:U115)</f>
        <v>21006.6</v>
      </c>
      <c r="V117" s="19"/>
      <c r="W117" s="19"/>
      <c r="Y117" s="19"/>
      <c r="Z117" s="74">
        <f>SUM(Z99:Z115)</f>
        <v>1139.21</v>
      </c>
      <c r="AA117" s="19"/>
      <c r="AB117" s="19"/>
      <c r="AD117" s="19"/>
      <c r="AE117" s="74">
        <f>SUM(AE99:AE115)</f>
        <v>22145.809999999998</v>
      </c>
      <c r="AG117" s="80">
        <f>SUM(AG99:AG115)</f>
        <v>22145.809999999998</v>
      </c>
      <c r="AI117" s="80">
        <f>SUM(AI99:AI116)</f>
        <v>1866.6425714285713</v>
      </c>
      <c r="AK117" s="80">
        <f>SUM(AK99:AK115)</f>
        <v>23619.595428571429</v>
      </c>
      <c r="AL117" s="37"/>
      <c r="AM117" s="80">
        <f>SUM(AM99:AM116)</f>
        <v>24012.45257142857</v>
      </c>
      <c r="AO117" s="80">
        <f>SUM(AO99:AO116)</f>
        <v>1866.6425714285713</v>
      </c>
      <c r="AQ117" s="80">
        <f>SUM(AQ99:AQ116)</f>
        <v>25879.095142857142</v>
      </c>
      <c r="AR117" s="80">
        <f>SUM(AR99:AR116)</f>
        <v>1866</v>
      </c>
      <c r="AS117" s="80">
        <f t="shared" si="22"/>
        <v>27745.095142857142</v>
      </c>
    </row>
    <row r="118" spans="1:45" ht="12.75" customHeight="1" x14ac:dyDescent="0.3">
      <c r="A118" s="13"/>
      <c r="B118" s="13"/>
      <c r="C118" s="13"/>
      <c r="D118" s="13"/>
      <c r="E118" s="13"/>
      <c r="F118" s="13"/>
      <c r="G118" s="13"/>
      <c r="H118" s="13"/>
      <c r="I118" s="13"/>
      <c r="J118" s="13"/>
      <c r="K118" s="13"/>
      <c r="L118" s="13"/>
      <c r="M118" s="13"/>
      <c r="N118" s="13"/>
      <c r="O118" s="13"/>
      <c r="P118" s="16"/>
      <c r="Q118" s="16"/>
      <c r="R118" s="16"/>
      <c r="S118" s="16"/>
      <c r="T118" s="16"/>
      <c r="U118" s="34"/>
      <c r="V118" s="34"/>
      <c r="W118" s="34"/>
      <c r="Y118" s="34"/>
      <c r="Z118" s="34"/>
      <c r="AA118" s="34"/>
      <c r="AB118" s="34"/>
      <c r="AD118" s="34"/>
      <c r="AE118" s="34"/>
      <c r="AG118" s="37"/>
      <c r="AI118" s="37"/>
      <c r="AM118" s="37"/>
      <c r="AO118" s="37"/>
      <c r="AS118" s="37"/>
    </row>
    <row r="119" spans="1:45" ht="12.75" customHeight="1" x14ac:dyDescent="0.25">
      <c r="A119" s="196" t="s">
        <v>158</v>
      </c>
      <c r="B119" s="196"/>
      <c r="C119" s="196"/>
      <c r="D119" s="196"/>
      <c r="E119" s="196"/>
      <c r="F119" s="196"/>
      <c r="G119" s="196"/>
      <c r="H119" s="196"/>
      <c r="I119" s="196"/>
      <c r="J119" s="196"/>
      <c r="K119" s="196"/>
      <c r="L119" s="196"/>
      <c r="M119" s="196"/>
      <c r="N119" s="196"/>
      <c r="O119" s="196"/>
      <c r="P119" s="197"/>
      <c r="Q119" s="197"/>
      <c r="R119" s="197"/>
      <c r="S119" s="197"/>
      <c r="T119" s="197"/>
      <c r="U119" s="197"/>
      <c r="V119" s="197"/>
      <c r="W119" s="197"/>
      <c r="X119" s="197"/>
      <c r="Y119" s="197"/>
      <c r="Z119" s="197"/>
      <c r="AA119" s="197"/>
      <c r="AB119" s="197"/>
      <c r="AC119" s="197"/>
      <c r="AD119" s="197"/>
      <c r="AE119" s="197"/>
      <c r="AF119" s="83"/>
      <c r="AG119" s="86"/>
      <c r="AH119" s="83"/>
      <c r="AI119" s="83"/>
      <c r="AJ119" s="83"/>
      <c r="AK119" s="83"/>
      <c r="AM119" s="37"/>
      <c r="AS119" s="37"/>
    </row>
    <row r="120" spans="1:45" ht="12.75" customHeight="1" x14ac:dyDescent="0.3">
      <c r="A120" s="183">
        <v>94</v>
      </c>
      <c r="B120" s="183"/>
      <c r="C120" s="183"/>
      <c r="D120" s="207" t="s">
        <v>159</v>
      </c>
      <c r="E120" s="207"/>
      <c r="F120" s="207"/>
      <c r="G120" s="207"/>
      <c r="H120" s="207"/>
      <c r="I120" s="207"/>
      <c r="J120" s="159" t="s">
        <v>135</v>
      </c>
      <c r="K120" s="159"/>
      <c r="L120" s="159"/>
      <c r="M120" s="159"/>
      <c r="N120" s="159"/>
      <c r="O120" s="45">
        <v>5</v>
      </c>
      <c r="P120" s="205">
        <v>782.3</v>
      </c>
      <c r="Q120" s="205"/>
      <c r="R120" s="205"/>
      <c r="S120" s="205"/>
      <c r="T120" s="205"/>
      <c r="U120" s="11">
        <v>782.3</v>
      </c>
      <c r="V120" s="11"/>
      <c r="W120" s="11"/>
      <c r="Y120" s="11"/>
      <c r="Z120" s="43">
        <v>0</v>
      </c>
      <c r="AA120" s="11"/>
      <c r="AC120" s="11"/>
      <c r="AD120" s="11"/>
      <c r="AE120" s="11">
        <v>782.3</v>
      </c>
      <c r="AG120" s="37">
        <f t="shared" si="21"/>
        <v>782.3</v>
      </c>
      <c r="AI120" s="81">
        <v>0</v>
      </c>
      <c r="AK120" s="37">
        <f>AG120+AI120</f>
        <v>782.3</v>
      </c>
      <c r="AM120" s="37">
        <f t="shared" ref="AM120:AM123" si="29">AK120</f>
        <v>782.3</v>
      </c>
      <c r="AO120" s="81">
        <f t="shared" ref="AO120:AO126" si="30">IF(P120=AK120,0,P120/O120)</f>
        <v>0</v>
      </c>
      <c r="AQ120" s="37">
        <f>AM120+AO120</f>
        <v>782.3</v>
      </c>
      <c r="AR120" s="37">
        <v>0</v>
      </c>
      <c r="AS120" s="37">
        <f t="shared" si="22"/>
        <v>782.3</v>
      </c>
    </row>
    <row r="121" spans="1:45" ht="12.75" customHeight="1" x14ac:dyDescent="0.3">
      <c r="A121" s="183">
        <v>95</v>
      </c>
      <c r="B121" s="183"/>
      <c r="C121" s="183"/>
      <c r="D121" s="207" t="s">
        <v>160</v>
      </c>
      <c r="E121" s="207"/>
      <c r="F121" s="207"/>
      <c r="G121" s="207"/>
      <c r="H121" s="207"/>
      <c r="I121" s="207"/>
      <c r="J121" s="159" t="s">
        <v>6</v>
      </c>
      <c r="K121" s="159"/>
      <c r="L121" s="159"/>
      <c r="M121" s="159"/>
      <c r="N121" s="159"/>
      <c r="O121" s="45">
        <v>5</v>
      </c>
      <c r="P121" s="160">
        <v>9119.7000000000007</v>
      </c>
      <c r="Q121" s="160"/>
      <c r="R121" s="160"/>
      <c r="S121" s="160"/>
      <c r="T121" s="160"/>
      <c r="U121" s="18">
        <v>9119.7000000000007</v>
      </c>
      <c r="V121" s="18"/>
      <c r="W121" s="18"/>
      <c r="Y121" s="11"/>
      <c r="Z121" s="43">
        <v>0</v>
      </c>
      <c r="AA121" s="11"/>
      <c r="AC121" s="18"/>
      <c r="AD121" s="18"/>
      <c r="AE121" s="18">
        <v>9119.7000000000007</v>
      </c>
      <c r="AG121" s="37">
        <f t="shared" si="21"/>
        <v>9119.7000000000007</v>
      </c>
      <c r="AI121" s="81">
        <v>0</v>
      </c>
      <c r="AK121" s="37">
        <f t="shared" ref="AK121:AK123" si="31">AG121+AI121</f>
        <v>9119.7000000000007</v>
      </c>
      <c r="AM121" s="37">
        <f t="shared" si="29"/>
        <v>9119.7000000000007</v>
      </c>
      <c r="AO121" s="81">
        <f t="shared" si="30"/>
        <v>0</v>
      </c>
      <c r="AQ121" s="37">
        <f t="shared" ref="AQ121:AQ123" si="32">AM121+AO121</f>
        <v>9119.7000000000007</v>
      </c>
      <c r="AR121" s="37">
        <v>0</v>
      </c>
      <c r="AS121" s="37">
        <f t="shared" si="22"/>
        <v>9119.7000000000007</v>
      </c>
    </row>
    <row r="122" spans="1:45" ht="12.75" customHeight="1" x14ac:dyDescent="0.3">
      <c r="A122" s="183">
        <v>96</v>
      </c>
      <c r="B122" s="183"/>
      <c r="C122" s="183"/>
      <c r="D122" s="207" t="s">
        <v>131</v>
      </c>
      <c r="E122" s="207"/>
      <c r="F122" s="207"/>
      <c r="G122" s="207"/>
      <c r="H122" s="207"/>
      <c r="I122" s="207"/>
      <c r="J122" s="159" t="s">
        <v>161</v>
      </c>
      <c r="K122" s="159"/>
      <c r="L122" s="159"/>
      <c r="M122" s="159"/>
      <c r="N122" s="159"/>
      <c r="O122" s="45">
        <v>5</v>
      </c>
      <c r="P122" s="205">
        <v>378</v>
      </c>
      <c r="Q122" s="205"/>
      <c r="R122" s="205"/>
      <c r="S122" s="205"/>
      <c r="T122" s="205"/>
      <c r="U122" s="11">
        <v>378</v>
      </c>
      <c r="V122" s="11"/>
      <c r="W122" s="11"/>
      <c r="Y122" s="11"/>
      <c r="Z122" s="43">
        <v>0</v>
      </c>
      <c r="AA122" s="11"/>
      <c r="AC122" s="11"/>
      <c r="AD122" s="11"/>
      <c r="AE122" s="11">
        <v>378</v>
      </c>
      <c r="AG122" s="37">
        <f t="shared" si="21"/>
        <v>378</v>
      </c>
      <c r="AI122" s="81">
        <v>0</v>
      </c>
      <c r="AK122" s="37">
        <f t="shared" si="31"/>
        <v>378</v>
      </c>
      <c r="AM122" s="37">
        <f t="shared" si="29"/>
        <v>378</v>
      </c>
      <c r="AO122" s="81">
        <f t="shared" si="30"/>
        <v>0</v>
      </c>
      <c r="AQ122" s="37">
        <f t="shared" si="32"/>
        <v>378</v>
      </c>
      <c r="AR122" s="37">
        <v>0</v>
      </c>
      <c r="AS122" s="37">
        <f t="shared" si="22"/>
        <v>378</v>
      </c>
    </row>
    <row r="123" spans="1:45" ht="12.75" customHeight="1" x14ac:dyDescent="0.3">
      <c r="A123" s="183">
        <v>97</v>
      </c>
      <c r="B123" s="183"/>
      <c r="C123" s="183"/>
      <c r="D123" s="207" t="s">
        <v>162</v>
      </c>
      <c r="E123" s="207"/>
      <c r="F123" s="207"/>
      <c r="G123" s="207"/>
      <c r="H123" s="207"/>
      <c r="I123" s="207"/>
      <c r="J123" s="159" t="s">
        <v>163</v>
      </c>
      <c r="K123" s="159"/>
      <c r="L123" s="159"/>
      <c r="M123" s="159"/>
      <c r="N123" s="159"/>
      <c r="O123" s="45">
        <v>5</v>
      </c>
      <c r="P123" s="205">
        <v>777.02</v>
      </c>
      <c r="Q123" s="205"/>
      <c r="R123" s="205"/>
      <c r="S123" s="205"/>
      <c r="T123" s="205"/>
      <c r="U123" s="11">
        <v>777.02</v>
      </c>
      <c r="V123" s="11"/>
      <c r="W123" s="11"/>
      <c r="Y123" s="11"/>
      <c r="Z123" s="43">
        <v>0</v>
      </c>
      <c r="AA123" s="11"/>
      <c r="AC123" s="11"/>
      <c r="AD123" s="11"/>
      <c r="AE123" s="11">
        <v>777.02</v>
      </c>
      <c r="AG123" s="37">
        <f t="shared" si="21"/>
        <v>777.02</v>
      </c>
      <c r="AI123" s="81">
        <v>0</v>
      </c>
      <c r="AK123" s="37">
        <f t="shared" si="31"/>
        <v>777.02</v>
      </c>
      <c r="AM123" s="37">
        <f t="shared" si="29"/>
        <v>777.02</v>
      </c>
      <c r="AO123" s="81">
        <f t="shared" si="30"/>
        <v>0</v>
      </c>
      <c r="AQ123" s="37">
        <f t="shared" si="32"/>
        <v>777.02</v>
      </c>
      <c r="AR123" s="37">
        <v>0</v>
      </c>
      <c r="AS123" s="37">
        <f t="shared" si="22"/>
        <v>777.02</v>
      </c>
    </row>
    <row r="124" spans="1:45" ht="12.75" customHeight="1" x14ac:dyDescent="0.3">
      <c r="A124" s="183">
        <v>98</v>
      </c>
      <c r="B124" s="183"/>
      <c r="C124" s="183"/>
      <c r="D124" s="207" t="s">
        <v>164</v>
      </c>
      <c r="E124" s="207"/>
      <c r="F124" s="207"/>
      <c r="G124" s="207"/>
      <c r="H124" s="207"/>
      <c r="I124" s="207"/>
      <c r="J124" s="159" t="s">
        <v>165</v>
      </c>
      <c r="K124" s="159"/>
      <c r="L124" s="159"/>
      <c r="M124" s="159"/>
      <c r="N124" s="159"/>
      <c r="O124" s="45">
        <v>5</v>
      </c>
      <c r="P124" s="160">
        <v>1252</v>
      </c>
      <c r="Q124" s="160"/>
      <c r="R124" s="160"/>
      <c r="S124" s="160"/>
      <c r="T124" s="160"/>
      <c r="U124" s="18">
        <v>1252</v>
      </c>
      <c r="V124" s="18"/>
      <c r="W124" s="18"/>
      <c r="Y124" s="11"/>
      <c r="Z124" s="43">
        <v>0</v>
      </c>
      <c r="AA124" s="11"/>
      <c r="AC124" s="18"/>
      <c r="AD124" s="18"/>
      <c r="AE124" s="18">
        <v>1252</v>
      </c>
      <c r="AG124" s="37">
        <f>AE124</f>
        <v>1252</v>
      </c>
      <c r="AI124" s="81">
        <v>0</v>
      </c>
      <c r="AK124" s="37">
        <f>AG124+AI124</f>
        <v>1252</v>
      </c>
      <c r="AM124" s="37">
        <f>AK124</f>
        <v>1252</v>
      </c>
      <c r="AO124" s="81">
        <f t="shared" si="30"/>
        <v>0</v>
      </c>
      <c r="AQ124" s="37">
        <f>AM124+AO124</f>
        <v>1252</v>
      </c>
      <c r="AR124" s="37">
        <v>0</v>
      </c>
      <c r="AS124" s="37">
        <f t="shared" si="22"/>
        <v>1252</v>
      </c>
    </row>
    <row r="125" spans="1:45" ht="12.75" customHeight="1" x14ac:dyDescent="0.3">
      <c r="A125" s="183"/>
      <c r="B125" s="183"/>
      <c r="C125" s="183"/>
      <c r="D125" s="207" t="s">
        <v>468</v>
      </c>
      <c r="E125" s="207"/>
      <c r="F125" s="207"/>
      <c r="G125" s="207"/>
      <c r="H125" s="207"/>
      <c r="I125" s="207"/>
      <c r="J125" s="159" t="s">
        <v>469</v>
      </c>
      <c r="K125" s="159"/>
      <c r="L125" s="159"/>
      <c r="M125" s="159"/>
      <c r="N125" s="159"/>
      <c r="O125" s="45">
        <v>5</v>
      </c>
      <c r="P125" s="160">
        <v>5753.85</v>
      </c>
      <c r="Q125" s="160"/>
      <c r="R125" s="160"/>
      <c r="S125" s="160"/>
      <c r="T125" s="160"/>
      <c r="U125" s="18"/>
      <c r="V125" s="18"/>
      <c r="W125" s="18"/>
      <c r="Y125" s="11"/>
      <c r="Z125" s="43"/>
      <c r="AA125" s="11"/>
      <c r="AC125" s="18"/>
      <c r="AD125" s="18"/>
      <c r="AE125" s="18"/>
      <c r="AG125" s="37">
        <f t="shared" ref="AG125:AG126" si="33">AE125</f>
        <v>0</v>
      </c>
      <c r="AI125" s="81">
        <f>P125/O125</f>
        <v>1150.77</v>
      </c>
      <c r="AK125" s="37">
        <f t="shared" ref="AK125:AK126" si="34">AG125+AI125</f>
        <v>1150.77</v>
      </c>
      <c r="AM125" s="37">
        <f t="shared" ref="AM125:AM126" si="35">AK125</f>
        <v>1150.77</v>
      </c>
      <c r="AO125" s="81">
        <f t="shared" si="30"/>
        <v>1150.77</v>
      </c>
      <c r="AQ125" s="37">
        <f>AM125+AO125</f>
        <v>2301.54</v>
      </c>
      <c r="AR125" s="37">
        <v>1151</v>
      </c>
      <c r="AS125" s="37">
        <f t="shared" si="22"/>
        <v>3452.54</v>
      </c>
    </row>
    <row r="126" spans="1:45" ht="12.75" customHeight="1" x14ac:dyDescent="0.3">
      <c r="A126" s="183"/>
      <c r="B126" s="183"/>
      <c r="C126" s="183"/>
      <c r="D126" s="207" t="s">
        <v>471</v>
      </c>
      <c r="E126" s="207"/>
      <c r="F126" s="207"/>
      <c r="G126" s="207"/>
      <c r="H126" s="207"/>
      <c r="I126" s="207"/>
      <c r="J126" s="159" t="s">
        <v>470</v>
      </c>
      <c r="K126" s="159"/>
      <c r="L126" s="159"/>
      <c r="M126" s="159"/>
      <c r="N126" s="159"/>
      <c r="O126" s="45">
        <v>5</v>
      </c>
      <c r="P126" s="206">
        <v>725</v>
      </c>
      <c r="Q126" s="206"/>
      <c r="R126" s="206"/>
      <c r="S126" s="206"/>
      <c r="T126" s="206"/>
      <c r="U126" s="36"/>
      <c r="V126" s="36"/>
      <c r="W126" s="36"/>
      <c r="Y126" s="21"/>
      <c r="Z126" s="68"/>
      <c r="AA126" s="21"/>
      <c r="AC126" s="36"/>
      <c r="AD126" s="36"/>
      <c r="AE126" s="36"/>
      <c r="AG126" s="37">
        <f t="shared" si="33"/>
        <v>0</v>
      </c>
      <c r="AI126" s="81">
        <f>P126/O126</f>
        <v>145</v>
      </c>
      <c r="AK126" s="37">
        <f t="shared" si="34"/>
        <v>145</v>
      </c>
      <c r="AM126" s="37">
        <f t="shared" si="35"/>
        <v>145</v>
      </c>
      <c r="AO126" s="81">
        <f t="shared" si="30"/>
        <v>145</v>
      </c>
      <c r="AQ126" s="37">
        <f>AM126+AO126</f>
        <v>290</v>
      </c>
      <c r="AR126" s="37">
        <v>145</v>
      </c>
      <c r="AS126" s="37">
        <f t="shared" si="22"/>
        <v>435</v>
      </c>
    </row>
    <row r="127" spans="1:45" ht="12.75" customHeight="1" x14ac:dyDescent="0.25">
      <c r="A127" s="162" t="s">
        <v>166</v>
      </c>
      <c r="B127" s="162"/>
      <c r="C127" s="162"/>
      <c r="D127" s="162"/>
      <c r="E127" s="162"/>
      <c r="F127" s="162"/>
      <c r="G127" s="162"/>
      <c r="H127" s="162"/>
      <c r="I127" s="162"/>
      <c r="J127" s="162"/>
      <c r="K127" s="162"/>
      <c r="L127" s="162"/>
      <c r="M127" s="162"/>
      <c r="N127" s="162"/>
      <c r="O127" s="49"/>
      <c r="P127" s="189">
        <f>SUM(P120:T126)</f>
        <v>18787.870000000003</v>
      </c>
      <c r="Q127" s="189"/>
      <c r="R127" s="189"/>
      <c r="S127" s="189"/>
      <c r="T127" s="189"/>
      <c r="U127" s="74">
        <f>SUM(U120:U124)</f>
        <v>12309.02</v>
      </c>
      <c r="V127" s="19"/>
      <c r="W127" s="19"/>
      <c r="Y127" s="20"/>
      <c r="Z127" s="73">
        <f>SUM(Z120:Z124)</f>
        <v>0</v>
      </c>
      <c r="AA127" s="20"/>
      <c r="AC127" s="19"/>
      <c r="AD127" s="19"/>
      <c r="AE127" s="74">
        <f>SUM(AE120:AE124)</f>
        <v>12309.02</v>
      </c>
      <c r="AG127" s="80">
        <f t="shared" si="21"/>
        <v>12309.02</v>
      </c>
      <c r="AI127" s="82">
        <f>SUM(AI120:AI126)</f>
        <v>1295.77</v>
      </c>
      <c r="AK127" s="80">
        <f>SUM(AK120:AK126)</f>
        <v>13604.79</v>
      </c>
      <c r="AM127" s="80">
        <f>AK127</f>
        <v>13604.79</v>
      </c>
      <c r="AO127" s="82">
        <f>SUM(AO120:AO126)</f>
        <v>1295.77</v>
      </c>
      <c r="AQ127" s="80">
        <f>SUM(AQ120:AQ126)</f>
        <v>14900.560000000001</v>
      </c>
      <c r="AR127" s="80">
        <f>SUM(AR120:AR126)</f>
        <v>1296</v>
      </c>
      <c r="AS127" s="80">
        <f t="shared" si="22"/>
        <v>16196.560000000001</v>
      </c>
    </row>
    <row r="128" spans="1:45" ht="12.75" customHeight="1" x14ac:dyDescent="0.25">
      <c r="A128" s="13"/>
      <c r="B128" s="13"/>
      <c r="C128" s="13"/>
      <c r="D128" s="13"/>
      <c r="E128" s="13"/>
      <c r="F128" s="13"/>
      <c r="G128" s="13"/>
      <c r="H128" s="13"/>
      <c r="I128" s="13"/>
      <c r="J128" s="13"/>
      <c r="K128" s="13"/>
      <c r="L128" s="13"/>
      <c r="M128" s="13"/>
      <c r="N128" s="13"/>
      <c r="O128" s="49"/>
      <c r="P128" s="16"/>
      <c r="Q128" s="16"/>
      <c r="R128" s="16"/>
      <c r="S128" s="16"/>
      <c r="T128" s="16"/>
      <c r="U128" s="16"/>
      <c r="V128" s="16"/>
      <c r="W128" s="16"/>
      <c r="X128" s="15"/>
      <c r="Y128" s="15"/>
      <c r="Z128" s="15"/>
      <c r="AA128" s="15"/>
      <c r="AB128" s="15"/>
      <c r="AC128" s="16"/>
      <c r="AD128" s="16"/>
      <c r="AE128" s="16"/>
      <c r="AG128" s="37"/>
      <c r="AM128" s="37"/>
      <c r="AS128" s="37"/>
    </row>
    <row r="129" spans="1:45" ht="12.75" customHeight="1" x14ac:dyDescent="0.25">
      <c r="A129" s="196" t="s">
        <v>167</v>
      </c>
      <c r="B129" s="196"/>
      <c r="C129" s="196"/>
      <c r="D129" s="196"/>
      <c r="E129" s="196"/>
      <c r="F129" s="196"/>
      <c r="G129" s="196"/>
      <c r="H129" s="196"/>
      <c r="I129" s="196"/>
      <c r="J129" s="196"/>
      <c r="K129" s="196"/>
      <c r="L129" s="196"/>
      <c r="M129" s="196"/>
      <c r="N129" s="196"/>
      <c r="O129" s="85"/>
      <c r="P129" s="197"/>
      <c r="Q129" s="197"/>
      <c r="R129" s="197"/>
      <c r="S129" s="197"/>
      <c r="T129" s="197"/>
      <c r="U129" s="197"/>
      <c r="V129" s="197"/>
      <c r="W129" s="197"/>
      <c r="X129" s="197"/>
      <c r="Y129" s="197"/>
      <c r="Z129" s="197"/>
      <c r="AA129" s="197"/>
      <c r="AB129" s="197"/>
      <c r="AC129" s="197"/>
      <c r="AD129" s="197"/>
      <c r="AE129" s="197"/>
      <c r="AF129" s="83"/>
      <c r="AG129" s="86"/>
      <c r="AH129" s="83"/>
      <c r="AI129" s="83"/>
      <c r="AJ129" s="83"/>
      <c r="AK129" s="83"/>
      <c r="AM129" s="37"/>
      <c r="AS129" s="37"/>
    </row>
    <row r="130" spans="1:45" ht="12.75" customHeight="1" x14ac:dyDescent="0.3">
      <c r="A130" s="204" t="s">
        <v>168</v>
      </c>
      <c r="B130" s="204"/>
      <c r="C130" s="204"/>
      <c r="D130" s="204"/>
      <c r="E130" s="204"/>
      <c r="F130" s="204"/>
      <c r="G130" s="204"/>
      <c r="H130" s="204"/>
      <c r="I130" s="204"/>
      <c r="J130" s="204"/>
      <c r="K130" s="204"/>
      <c r="L130" s="204"/>
      <c r="M130" s="204"/>
      <c r="N130" s="204"/>
      <c r="O130" s="45">
        <v>25</v>
      </c>
      <c r="P130" s="160">
        <v>47123.44</v>
      </c>
      <c r="Q130" s="160"/>
      <c r="R130" s="160"/>
      <c r="S130" s="160"/>
      <c r="T130" s="160"/>
      <c r="U130" s="18">
        <v>47123.44</v>
      </c>
      <c r="V130" s="18"/>
      <c r="W130" s="18"/>
      <c r="Y130" s="11"/>
      <c r="Z130" s="41">
        <v>0</v>
      </c>
      <c r="AA130" s="11"/>
      <c r="AB130" s="11"/>
      <c r="AD130" s="18"/>
      <c r="AE130" s="18">
        <v>47123.44</v>
      </c>
      <c r="AG130" s="37">
        <f t="shared" si="21"/>
        <v>47123.44</v>
      </c>
      <c r="AI130" s="37">
        <v>0</v>
      </c>
      <c r="AK130" s="37">
        <f>AG130+AI130</f>
        <v>47123.44</v>
      </c>
      <c r="AL130" s="37"/>
      <c r="AM130" s="37">
        <f t="shared" ref="AM130:AM153" si="36">AK130</f>
        <v>47123.44</v>
      </c>
      <c r="AO130" s="81">
        <f t="shared" ref="AO130:AO152" si="37">IF(P130=AK130,0,P130/O130)</f>
        <v>0</v>
      </c>
      <c r="AQ130" s="37">
        <f>AM130+AO130</f>
        <v>47123.44</v>
      </c>
      <c r="AR130" s="37">
        <v>0</v>
      </c>
      <c r="AS130" s="37">
        <f t="shared" si="22"/>
        <v>47123.44</v>
      </c>
    </row>
    <row r="131" spans="1:45" ht="12.75" customHeight="1" x14ac:dyDescent="0.3">
      <c r="A131" s="204" t="s">
        <v>169</v>
      </c>
      <c r="B131" s="204"/>
      <c r="C131" s="204"/>
      <c r="D131" s="204"/>
      <c r="E131" s="204"/>
      <c r="F131" s="204"/>
      <c r="G131" s="204"/>
      <c r="H131" s="204"/>
      <c r="I131" s="204"/>
      <c r="J131" s="204"/>
      <c r="K131" s="204"/>
      <c r="L131" s="204"/>
      <c r="M131" s="204"/>
      <c r="N131" s="204"/>
      <c r="O131" s="45">
        <v>25</v>
      </c>
      <c r="P131" s="205">
        <v>118.45</v>
      </c>
      <c r="Q131" s="205"/>
      <c r="R131" s="205"/>
      <c r="S131" s="205"/>
      <c r="T131" s="205"/>
      <c r="U131" s="11">
        <v>118.45</v>
      </c>
      <c r="V131" s="11"/>
      <c r="W131" s="11"/>
      <c r="Y131" s="11"/>
      <c r="Z131" s="41">
        <v>0</v>
      </c>
      <c r="AA131" s="11"/>
      <c r="AB131" s="11"/>
      <c r="AD131" s="11"/>
      <c r="AE131" s="11">
        <v>118.45</v>
      </c>
      <c r="AG131" s="37">
        <f t="shared" si="21"/>
        <v>118.45</v>
      </c>
      <c r="AI131" s="37">
        <v>0</v>
      </c>
      <c r="AK131" s="37">
        <f t="shared" ref="AK131:AK152" si="38">AG131+AI131</f>
        <v>118.45</v>
      </c>
      <c r="AL131" s="37"/>
      <c r="AM131" s="37">
        <f t="shared" si="36"/>
        <v>118.45</v>
      </c>
      <c r="AO131" s="81">
        <f t="shared" si="37"/>
        <v>0</v>
      </c>
      <c r="AQ131" s="37">
        <f t="shared" ref="AQ131:AQ152" si="39">AM131+AO131</f>
        <v>118.45</v>
      </c>
      <c r="AR131" s="37">
        <v>0</v>
      </c>
      <c r="AS131" s="37">
        <f t="shared" si="22"/>
        <v>118.45</v>
      </c>
    </row>
    <row r="132" spans="1:45" ht="12.75" customHeight="1" x14ac:dyDescent="0.3">
      <c r="A132" s="204" t="s">
        <v>170</v>
      </c>
      <c r="B132" s="204"/>
      <c r="C132" s="204"/>
      <c r="D132" s="204"/>
      <c r="E132" s="204"/>
      <c r="F132" s="204"/>
      <c r="G132" s="204"/>
      <c r="H132" s="204"/>
      <c r="I132" s="204"/>
      <c r="J132" s="159" t="s">
        <v>171</v>
      </c>
      <c r="K132" s="159"/>
      <c r="L132" s="159"/>
      <c r="M132" s="159"/>
      <c r="N132" s="159"/>
      <c r="O132" s="45">
        <v>25</v>
      </c>
      <c r="P132" s="160">
        <v>3419.8</v>
      </c>
      <c r="Q132" s="160"/>
      <c r="R132" s="160"/>
      <c r="S132" s="160"/>
      <c r="T132" s="160"/>
      <c r="U132" s="18">
        <v>3419.8</v>
      </c>
      <c r="V132" s="18"/>
      <c r="W132" s="18"/>
      <c r="Y132" s="11"/>
      <c r="Z132" s="41">
        <v>0</v>
      </c>
      <c r="AA132" s="11"/>
      <c r="AB132" s="11"/>
      <c r="AD132" s="18"/>
      <c r="AE132" s="18">
        <v>3419.8</v>
      </c>
      <c r="AG132" s="37">
        <f t="shared" si="21"/>
        <v>3419.8</v>
      </c>
      <c r="AI132" s="37">
        <v>0</v>
      </c>
      <c r="AK132" s="37">
        <f t="shared" si="38"/>
        <v>3419.8</v>
      </c>
      <c r="AL132" s="37"/>
      <c r="AM132" s="37">
        <f t="shared" si="36"/>
        <v>3419.8</v>
      </c>
      <c r="AO132" s="81">
        <f t="shared" si="37"/>
        <v>0</v>
      </c>
      <c r="AQ132" s="37">
        <f t="shared" si="39"/>
        <v>3419.8</v>
      </c>
      <c r="AR132" s="37">
        <v>0</v>
      </c>
      <c r="AS132" s="37">
        <f t="shared" si="22"/>
        <v>3419.8</v>
      </c>
    </row>
    <row r="133" spans="1:45" ht="12.75" customHeight="1" x14ac:dyDescent="0.3">
      <c r="A133" s="204" t="s">
        <v>172</v>
      </c>
      <c r="B133" s="204"/>
      <c r="C133" s="204"/>
      <c r="D133" s="204"/>
      <c r="E133" s="204"/>
      <c r="F133" s="204"/>
      <c r="G133" s="204"/>
      <c r="H133" s="204"/>
      <c r="I133" s="204"/>
      <c r="J133" s="159" t="s">
        <v>17</v>
      </c>
      <c r="K133" s="159"/>
      <c r="L133" s="159"/>
      <c r="M133" s="159"/>
      <c r="N133" s="159"/>
      <c r="O133" s="45">
        <v>25</v>
      </c>
      <c r="P133" s="160">
        <v>6155.66</v>
      </c>
      <c r="Q133" s="160"/>
      <c r="R133" s="160"/>
      <c r="S133" s="160"/>
      <c r="T133" s="160"/>
      <c r="U133" s="18">
        <v>6155.66</v>
      </c>
      <c r="V133" s="18"/>
      <c r="W133" s="18"/>
      <c r="Y133" s="11"/>
      <c r="Z133" s="41">
        <v>0</v>
      </c>
      <c r="AA133" s="11"/>
      <c r="AB133" s="11"/>
      <c r="AD133" s="18"/>
      <c r="AE133" s="18">
        <v>6155.66</v>
      </c>
      <c r="AG133" s="37">
        <f t="shared" si="21"/>
        <v>6155.66</v>
      </c>
      <c r="AI133" s="37">
        <v>0</v>
      </c>
      <c r="AK133" s="37">
        <f t="shared" si="38"/>
        <v>6155.66</v>
      </c>
      <c r="AL133" s="37"/>
      <c r="AM133" s="37">
        <f t="shared" si="36"/>
        <v>6155.66</v>
      </c>
      <c r="AO133" s="81">
        <f t="shared" si="37"/>
        <v>0</v>
      </c>
      <c r="AQ133" s="37">
        <f t="shared" si="39"/>
        <v>6155.66</v>
      </c>
      <c r="AR133" s="37">
        <v>0</v>
      </c>
      <c r="AS133" s="37">
        <f t="shared" si="22"/>
        <v>6155.66</v>
      </c>
    </row>
    <row r="134" spans="1:45" ht="12.75" customHeight="1" x14ac:dyDescent="0.3">
      <c r="A134" s="204" t="s">
        <v>173</v>
      </c>
      <c r="B134" s="204"/>
      <c r="C134" s="204"/>
      <c r="D134" s="204"/>
      <c r="E134" s="204"/>
      <c r="F134" s="204"/>
      <c r="G134" s="204"/>
      <c r="H134" s="204"/>
      <c r="I134" s="204"/>
      <c r="J134" s="159" t="s">
        <v>174</v>
      </c>
      <c r="K134" s="159"/>
      <c r="L134" s="159"/>
      <c r="M134" s="159"/>
      <c r="N134" s="159"/>
      <c r="O134" s="45">
        <v>25</v>
      </c>
      <c r="P134" s="160">
        <v>1006.04</v>
      </c>
      <c r="Q134" s="160"/>
      <c r="R134" s="160"/>
      <c r="S134" s="160"/>
      <c r="T134" s="160"/>
      <c r="U134" s="18">
        <v>1006.04</v>
      </c>
      <c r="V134" s="18"/>
      <c r="W134" s="18"/>
      <c r="Y134" s="11"/>
      <c r="Z134" s="41">
        <v>0</v>
      </c>
      <c r="AA134" s="11"/>
      <c r="AB134" s="11"/>
      <c r="AD134" s="18"/>
      <c r="AE134" s="18">
        <v>1006.04</v>
      </c>
      <c r="AG134" s="37">
        <f t="shared" si="21"/>
        <v>1006.04</v>
      </c>
      <c r="AI134" s="37">
        <v>0</v>
      </c>
      <c r="AK134" s="37">
        <f t="shared" si="38"/>
        <v>1006.04</v>
      </c>
      <c r="AL134" s="37"/>
      <c r="AM134" s="37">
        <f t="shared" si="36"/>
        <v>1006.04</v>
      </c>
      <c r="AO134" s="81">
        <f t="shared" si="37"/>
        <v>0</v>
      </c>
      <c r="AQ134" s="37">
        <f t="shared" si="39"/>
        <v>1006.04</v>
      </c>
      <c r="AR134" s="37">
        <v>0</v>
      </c>
      <c r="AS134" s="37">
        <f t="shared" si="22"/>
        <v>1006.04</v>
      </c>
    </row>
    <row r="135" spans="1:45" ht="12.75" customHeight="1" x14ac:dyDescent="0.3">
      <c r="A135" s="204" t="s">
        <v>175</v>
      </c>
      <c r="B135" s="204"/>
      <c r="C135" s="204"/>
      <c r="D135" s="204"/>
      <c r="E135" s="204"/>
      <c r="F135" s="204"/>
      <c r="G135" s="204"/>
      <c r="H135" s="204"/>
      <c r="I135" s="204"/>
      <c r="J135" s="159" t="s">
        <v>176</v>
      </c>
      <c r="K135" s="159"/>
      <c r="L135" s="159"/>
      <c r="M135" s="159"/>
      <c r="N135" s="159"/>
      <c r="O135" s="45">
        <v>25</v>
      </c>
      <c r="P135" s="205">
        <v>948.14</v>
      </c>
      <c r="Q135" s="205"/>
      <c r="R135" s="205"/>
      <c r="S135" s="205"/>
      <c r="T135" s="205"/>
      <c r="U135" s="11">
        <v>948.14</v>
      </c>
      <c r="V135" s="11"/>
      <c r="W135" s="11"/>
      <c r="Y135" s="11"/>
      <c r="Z135" s="41">
        <v>0</v>
      </c>
      <c r="AA135" s="11"/>
      <c r="AB135" s="11"/>
      <c r="AD135" s="11"/>
      <c r="AE135" s="11">
        <v>948.14</v>
      </c>
      <c r="AG135" s="37">
        <f t="shared" si="21"/>
        <v>948.14</v>
      </c>
      <c r="AI135" s="37">
        <v>0</v>
      </c>
      <c r="AK135" s="37">
        <f t="shared" si="38"/>
        <v>948.14</v>
      </c>
      <c r="AL135" s="37"/>
      <c r="AM135" s="37">
        <f t="shared" si="36"/>
        <v>948.14</v>
      </c>
      <c r="AO135" s="81">
        <f t="shared" si="37"/>
        <v>0</v>
      </c>
      <c r="AQ135" s="37">
        <f t="shared" si="39"/>
        <v>948.14</v>
      </c>
      <c r="AR135" s="37">
        <v>0</v>
      </c>
      <c r="AS135" s="37">
        <f t="shared" ref="AS135:AS198" si="40">SUM(AQ135:AR135)</f>
        <v>948.14</v>
      </c>
    </row>
    <row r="136" spans="1:45" ht="12.75" customHeight="1" x14ac:dyDescent="0.3">
      <c r="A136" s="204" t="s">
        <v>177</v>
      </c>
      <c r="B136" s="204"/>
      <c r="C136" s="204"/>
      <c r="D136" s="204"/>
      <c r="E136" s="204"/>
      <c r="F136" s="204"/>
      <c r="G136" s="204"/>
      <c r="H136" s="204"/>
      <c r="I136" s="204"/>
      <c r="J136" s="159" t="s">
        <v>178</v>
      </c>
      <c r="K136" s="159"/>
      <c r="L136" s="159"/>
      <c r="M136" s="159"/>
      <c r="N136" s="159"/>
      <c r="O136" s="45">
        <v>25</v>
      </c>
      <c r="P136" s="160">
        <v>13544.53</v>
      </c>
      <c r="Q136" s="160"/>
      <c r="R136" s="160"/>
      <c r="S136" s="160"/>
      <c r="T136" s="160"/>
      <c r="U136" s="18">
        <v>13544.53</v>
      </c>
      <c r="V136" s="18"/>
      <c r="W136" s="18"/>
      <c r="Y136" s="11"/>
      <c r="Z136" s="41">
        <v>0</v>
      </c>
      <c r="AA136" s="11"/>
      <c r="AB136" s="11"/>
      <c r="AD136" s="18"/>
      <c r="AE136" s="18">
        <v>13544.53</v>
      </c>
      <c r="AG136" s="37">
        <f t="shared" si="21"/>
        <v>13544.53</v>
      </c>
      <c r="AI136" s="37">
        <v>0</v>
      </c>
      <c r="AK136" s="37">
        <f t="shared" si="38"/>
        <v>13544.53</v>
      </c>
      <c r="AL136" s="37"/>
      <c r="AM136" s="37">
        <f t="shared" si="36"/>
        <v>13544.53</v>
      </c>
      <c r="AO136" s="81">
        <f t="shared" si="37"/>
        <v>0</v>
      </c>
      <c r="AQ136" s="37">
        <f t="shared" si="39"/>
        <v>13544.53</v>
      </c>
      <c r="AR136" s="37">
        <v>0</v>
      </c>
      <c r="AS136" s="37">
        <f t="shared" si="40"/>
        <v>13544.53</v>
      </c>
    </row>
    <row r="137" spans="1:45" ht="12.75" customHeight="1" x14ac:dyDescent="0.3">
      <c r="A137" s="204" t="s">
        <v>179</v>
      </c>
      <c r="B137" s="204"/>
      <c r="C137" s="204"/>
      <c r="D137" s="204"/>
      <c r="E137" s="204"/>
      <c r="F137" s="204"/>
      <c r="G137" s="204"/>
      <c r="H137" s="204"/>
      <c r="I137" s="204"/>
      <c r="J137" s="159" t="s">
        <v>180</v>
      </c>
      <c r="K137" s="159"/>
      <c r="L137" s="159"/>
      <c r="M137" s="159"/>
      <c r="N137" s="159"/>
      <c r="O137" s="45">
        <v>10</v>
      </c>
      <c r="P137" s="160">
        <v>1942</v>
      </c>
      <c r="Q137" s="160"/>
      <c r="R137" s="160"/>
      <c r="S137" s="160"/>
      <c r="T137" s="160"/>
      <c r="U137" s="18">
        <v>1942</v>
      </c>
      <c r="V137" s="18"/>
      <c r="W137" s="18"/>
      <c r="Y137" s="11"/>
      <c r="Z137" s="41">
        <v>0</v>
      </c>
      <c r="AA137" s="11"/>
      <c r="AB137" s="11"/>
      <c r="AD137" s="18"/>
      <c r="AE137" s="18">
        <v>1942</v>
      </c>
      <c r="AG137" s="37">
        <f t="shared" si="21"/>
        <v>1942</v>
      </c>
      <c r="AI137" s="37">
        <v>0</v>
      </c>
      <c r="AK137" s="37">
        <f t="shared" si="38"/>
        <v>1942</v>
      </c>
      <c r="AL137" s="37"/>
      <c r="AM137" s="37">
        <f t="shared" si="36"/>
        <v>1942</v>
      </c>
      <c r="AO137" s="81">
        <f t="shared" si="37"/>
        <v>0</v>
      </c>
      <c r="AQ137" s="37">
        <f t="shared" si="39"/>
        <v>1942</v>
      </c>
      <c r="AR137" s="37">
        <v>0</v>
      </c>
      <c r="AS137" s="37">
        <f t="shared" si="40"/>
        <v>1942</v>
      </c>
    </row>
    <row r="138" spans="1:45" ht="12.75" customHeight="1" x14ac:dyDescent="0.3">
      <c r="A138" s="204" t="s">
        <v>181</v>
      </c>
      <c r="B138" s="204"/>
      <c r="C138" s="204"/>
      <c r="D138" s="204"/>
      <c r="E138" s="204"/>
      <c r="F138" s="204"/>
      <c r="G138" s="204"/>
      <c r="H138" s="204"/>
      <c r="I138" s="204"/>
      <c r="J138" s="159" t="s">
        <v>182</v>
      </c>
      <c r="K138" s="159"/>
      <c r="L138" s="159"/>
      <c r="M138" s="159"/>
      <c r="N138" s="159"/>
      <c r="O138" s="45">
        <v>25</v>
      </c>
      <c r="P138" s="160">
        <v>1102</v>
      </c>
      <c r="Q138" s="160"/>
      <c r="R138" s="160"/>
      <c r="S138" s="160"/>
      <c r="T138" s="160"/>
      <c r="U138" s="18">
        <v>1102</v>
      </c>
      <c r="V138" s="18"/>
      <c r="W138" s="18"/>
      <c r="Y138" s="11"/>
      <c r="Z138" s="41">
        <v>0</v>
      </c>
      <c r="AA138" s="11"/>
      <c r="AB138" s="11"/>
      <c r="AD138" s="18"/>
      <c r="AE138" s="18">
        <v>1102</v>
      </c>
      <c r="AG138" s="37">
        <f t="shared" si="21"/>
        <v>1102</v>
      </c>
      <c r="AI138" s="37">
        <v>0</v>
      </c>
      <c r="AK138" s="37">
        <f t="shared" si="38"/>
        <v>1102</v>
      </c>
      <c r="AL138" s="37"/>
      <c r="AM138" s="37">
        <f t="shared" si="36"/>
        <v>1102</v>
      </c>
      <c r="AO138" s="81">
        <f t="shared" si="37"/>
        <v>0</v>
      </c>
      <c r="AQ138" s="37">
        <f t="shared" si="39"/>
        <v>1102</v>
      </c>
      <c r="AR138" s="37">
        <v>0</v>
      </c>
      <c r="AS138" s="37">
        <f t="shared" si="40"/>
        <v>1102</v>
      </c>
    </row>
    <row r="139" spans="1:45" ht="12.75" customHeight="1" x14ac:dyDescent="0.3">
      <c r="A139" s="204" t="s">
        <v>183</v>
      </c>
      <c r="B139" s="204"/>
      <c r="C139" s="204"/>
      <c r="D139" s="204"/>
      <c r="E139" s="204"/>
      <c r="F139" s="204"/>
      <c r="G139" s="204"/>
      <c r="H139" s="204"/>
      <c r="I139" s="204"/>
      <c r="J139" s="159" t="s">
        <v>184</v>
      </c>
      <c r="K139" s="159"/>
      <c r="L139" s="159"/>
      <c r="M139" s="159"/>
      <c r="N139" s="159"/>
      <c r="O139" s="45">
        <v>10</v>
      </c>
      <c r="P139" s="205">
        <v>904</v>
      </c>
      <c r="Q139" s="205"/>
      <c r="R139" s="205"/>
      <c r="S139" s="205"/>
      <c r="T139" s="205"/>
      <c r="U139" s="11">
        <v>904</v>
      </c>
      <c r="V139" s="11"/>
      <c r="W139" s="11"/>
      <c r="Y139" s="11"/>
      <c r="Z139" s="41">
        <v>0</v>
      </c>
      <c r="AA139" s="11"/>
      <c r="AB139" s="11"/>
      <c r="AD139" s="11"/>
      <c r="AE139" s="11">
        <v>904</v>
      </c>
      <c r="AG139" s="37">
        <f t="shared" si="21"/>
        <v>904</v>
      </c>
      <c r="AI139" s="37">
        <v>0</v>
      </c>
      <c r="AK139" s="37">
        <f t="shared" si="38"/>
        <v>904</v>
      </c>
      <c r="AL139" s="37"/>
      <c r="AM139" s="37">
        <f t="shared" si="36"/>
        <v>904</v>
      </c>
      <c r="AO139" s="81">
        <f t="shared" si="37"/>
        <v>0</v>
      </c>
      <c r="AQ139" s="37">
        <f t="shared" si="39"/>
        <v>904</v>
      </c>
      <c r="AR139" s="37">
        <v>0</v>
      </c>
      <c r="AS139" s="37">
        <f t="shared" si="40"/>
        <v>904</v>
      </c>
    </row>
    <row r="140" spans="1:45" ht="12.75" customHeight="1" x14ac:dyDescent="0.3">
      <c r="A140" s="204" t="s">
        <v>185</v>
      </c>
      <c r="B140" s="204"/>
      <c r="C140" s="204"/>
      <c r="D140" s="204"/>
      <c r="E140" s="204"/>
      <c r="F140" s="204"/>
      <c r="G140" s="204"/>
      <c r="H140" s="204"/>
      <c r="I140" s="204"/>
      <c r="J140" s="159" t="s">
        <v>186</v>
      </c>
      <c r="K140" s="159"/>
      <c r="L140" s="159"/>
      <c r="M140" s="159"/>
      <c r="N140" s="159"/>
      <c r="O140" s="45">
        <v>25</v>
      </c>
      <c r="P140" s="160">
        <v>1185.55</v>
      </c>
      <c r="Q140" s="160"/>
      <c r="R140" s="160"/>
      <c r="S140" s="160"/>
      <c r="T140" s="160"/>
      <c r="U140" s="18">
        <v>1161.81</v>
      </c>
      <c r="V140" s="18"/>
      <c r="W140" s="18"/>
      <c r="Y140" s="11"/>
      <c r="Z140" s="41">
        <v>7.95</v>
      </c>
      <c r="AA140" s="11"/>
      <c r="AB140" s="11"/>
      <c r="AD140" s="18"/>
      <c r="AE140" s="18">
        <v>1169.76</v>
      </c>
      <c r="AG140" s="37">
        <f t="shared" ref="AG140:AG203" si="41">AE140</f>
        <v>1169.76</v>
      </c>
      <c r="AI140" s="37">
        <f>P140-AE140</f>
        <v>15.789999999999964</v>
      </c>
      <c r="AK140" s="37">
        <f t="shared" si="38"/>
        <v>1185.55</v>
      </c>
      <c r="AL140" s="37"/>
      <c r="AM140" s="37">
        <f t="shared" si="36"/>
        <v>1185.55</v>
      </c>
      <c r="AO140" s="81">
        <f t="shared" si="37"/>
        <v>0</v>
      </c>
      <c r="AQ140" s="37">
        <f t="shared" si="39"/>
        <v>1185.55</v>
      </c>
      <c r="AR140" s="37">
        <v>0</v>
      </c>
      <c r="AS140" s="37">
        <f t="shared" si="40"/>
        <v>1185.55</v>
      </c>
    </row>
    <row r="141" spans="1:45" ht="12.75" customHeight="1" x14ac:dyDescent="0.3">
      <c r="A141" s="204" t="s">
        <v>187</v>
      </c>
      <c r="B141" s="204"/>
      <c r="C141" s="204"/>
      <c r="D141" s="204"/>
      <c r="E141" s="204"/>
      <c r="F141" s="204"/>
      <c r="G141" s="204"/>
      <c r="H141" s="204"/>
      <c r="I141" s="204"/>
      <c r="J141" s="159" t="s">
        <v>188</v>
      </c>
      <c r="K141" s="159"/>
      <c r="L141" s="159"/>
      <c r="M141" s="159"/>
      <c r="N141" s="159"/>
      <c r="O141" s="45">
        <v>25</v>
      </c>
      <c r="P141" s="205">
        <v>241</v>
      </c>
      <c r="Q141" s="205"/>
      <c r="R141" s="205"/>
      <c r="S141" s="205"/>
      <c r="T141" s="205"/>
      <c r="U141" s="11">
        <v>236.18</v>
      </c>
      <c r="V141" s="11"/>
      <c r="W141" s="11"/>
      <c r="Y141" s="11"/>
      <c r="Z141" s="41">
        <v>4.82</v>
      </c>
      <c r="AA141" s="11"/>
      <c r="AB141" s="11"/>
      <c r="AD141" s="11"/>
      <c r="AE141" s="11">
        <v>241</v>
      </c>
      <c r="AG141" s="37">
        <f t="shared" si="41"/>
        <v>241</v>
      </c>
      <c r="AI141" s="37">
        <v>0</v>
      </c>
      <c r="AK141" s="37">
        <f t="shared" si="38"/>
        <v>241</v>
      </c>
      <c r="AL141" s="37"/>
      <c r="AM141" s="37">
        <f t="shared" si="36"/>
        <v>241</v>
      </c>
      <c r="AO141" s="81">
        <f t="shared" si="37"/>
        <v>0</v>
      </c>
      <c r="AQ141" s="37">
        <f t="shared" si="39"/>
        <v>241</v>
      </c>
      <c r="AR141" s="37">
        <v>0</v>
      </c>
      <c r="AS141" s="37">
        <f t="shared" si="40"/>
        <v>241</v>
      </c>
    </row>
    <row r="142" spans="1:45" ht="12.75" customHeight="1" x14ac:dyDescent="0.3">
      <c r="A142" s="204" t="s">
        <v>189</v>
      </c>
      <c r="B142" s="204"/>
      <c r="C142" s="204"/>
      <c r="D142" s="204"/>
      <c r="E142" s="204"/>
      <c r="F142" s="204"/>
      <c r="G142" s="204"/>
      <c r="H142" s="204"/>
      <c r="I142" s="204"/>
      <c r="J142" s="159" t="s">
        <v>190</v>
      </c>
      <c r="K142" s="159"/>
      <c r="L142" s="159"/>
      <c r="M142" s="159"/>
      <c r="N142" s="159"/>
      <c r="O142" s="45">
        <v>25</v>
      </c>
      <c r="P142" s="205">
        <v>114.5</v>
      </c>
      <c r="Q142" s="205"/>
      <c r="R142" s="205"/>
      <c r="S142" s="205"/>
      <c r="T142" s="205"/>
      <c r="U142" s="11">
        <v>112.21</v>
      </c>
      <c r="V142" s="11"/>
      <c r="W142" s="11"/>
      <c r="Y142" s="11"/>
      <c r="Z142" s="41">
        <v>2.29</v>
      </c>
      <c r="AA142" s="11"/>
      <c r="AB142" s="11"/>
      <c r="AD142" s="11"/>
      <c r="AE142" s="11">
        <v>114.5</v>
      </c>
      <c r="AG142" s="37">
        <f t="shared" si="41"/>
        <v>114.5</v>
      </c>
      <c r="AI142" s="37">
        <v>0</v>
      </c>
      <c r="AK142" s="37">
        <f t="shared" si="38"/>
        <v>114.5</v>
      </c>
      <c r="AL142" s="37"/>
      <c r="AM142" s="37">
        <f t="shared" si="36"/>
        <v>114.5</v>
      </c>
      <c r="AO142" s="81">
        <f t="shared" si="37"/>
        <v>0</v>
      </c>
      <c r="AQ142" s="37">
        <f t="shared" si="39"/>
        <v>114.5</v>
      </c>
      <c r="AR142" s="37">
        <v>0</v>
      </c>
      <c r="AS142" s="37">
        <f t="shared" si="40"/>
        <v>114.5</v>
      </c>
    </row>
    <row r="143" spans="1:45" ht="12.75" customHeight="1" x14ac:dyDescent="0.3">
      <c r="A143" s="204" t="s">
        <v>191</v>
      </c>
      <c r="B143" s="204"/>
      <c r="C143" s="204"/>
      <c r="D143" s="204"/>
      <c r="E143" s="204"/>
      <c r="F143" s="204"/>
      <c r="G143" s="204"/>
      <c r="H143" s="204"/>
      <c r="I143" s="204"/>
      <c r="J143" s="159" t="s">
        <v>192</v>
      </c>
      <c r="K143" s="159"/>
      <c r="L143" s="159"/>
      <c r="M143" s="159"/>
      <c r="N143" s="159"/>
      <c r="O143" s="45">
        <v>25</v>
      </c>
      <c r="P143" s="160">
        <v>2581.58</v>
      </c>
      <c r="Q143" s="160"/>
      <c r="R143" s="160"/>
      <c r="S143" s="160"/>
      <c r="T143" s="160"/>
      <c r="U143" s="18">
        <v>2529.9</v>
      </c>
      <c r="V143" s="18"/>
      <c r="W143" s="18"/>
      <c r="Y143" s="11"/>
      <c r="Z143" s="41">
        <v>43.11</v>
      </c>
      <c r="AA143" s="11"/>
      <c r="AB143" s="11"/>
      <c r="AD143" s="18"/>
      <c r="AE143" s="18">
        <v>2573.0100000000002</v>
      </c>
      <c r="AG143" s="37">
        <f t="shared" si="41"/>
        <v>2573.0100000000002</v>
      </c>
      <c r="AI143" s="37">
        <f>P143-AE143</f>
        <v>8.569999999999709</v>
      </c>
      <c r="AK143" s="37">
        <f t="shared" si="38"/>
        <v>2581.58</v>
      </c>
      <c r="AL143" s="37"/>
      <c r="AM143" s="37">
        <f t="shared" si="36"/>
        <v>2581.58</v>
      </c>
      <c r="AO143" s="81">
        <f t="shared" si="37"/>
        <v>0</v>
      </c>
      <c r="AQ143" s="37">
        <f t="shared" si="39"/>
        <v>2581.58</v>
      </c>
      <c r="AR143" s="37">
        <v>0</v>
      </c>
      <c r="AS143" s="37">
        <f t="shared" si="40"/>
        <v>2581.58</v>
      </c>
    </row>
    <row r="144" spans="1:45" ht="12.75" customHeight="1" x14ac:dyDescent="0.3">
      <c r="A144" s="204" t="s">
        <v>193</v>
      </c>
      <c r="B144" s="204"/>
      <c r="C144" s="204"/>
      <c r="D144" s="204"/>
      <c r="E144" s="204"/>
      <c r="F144" s="204"/>
      <c r="G144" s="204"/>
      <c r="H144" s="204"/>
      <c r="I144" s="204"/>
      <c r="J144" s="159" t="s">
        <v>194</v>
      </c>
      <c r="K144" s="159"/>
      <c r="L144" s="159"/>
      <c r="M144" s="159"/>
      <c r="N144" s="159"/>
      <c r="O144" s="45">
        <v>40</v>
      </c>
      <c r="P144" s="160">
        <v>17367.580000000002</v>
      </c>
      <c r="Q144" s="160"/>
      <c r="R144" s="160"/>
      <c r="S144" s="160"/>
      <c r="T144" s="160"/>
      <c r="U144" s="18">
        <v>10637.65</v>
      </c>
      <c r="V144" s="18"/>
      <c r="W144" s="18"/>
      <c r="Y144" s="11"/>
      <c r="Z144" s="41">
        <v>434.19</v>
      </c>
      <c r="AA144" s="11"/>
      <c r="AB144" s="11"/>
      <c r="AD144" s="18"/>
      <c r="AE144" s="18">
        <v>11071.84</v>
      </c>
      <c r="AG144" s="37">
        <f t="shared" si="41"/>
        <v>11071.84</v>
      </c>
      <c r="AI144" s="37">
        <f>P144/O144</f>
        <v>434.18950000000007</v>
      </c>
      <c r="AK144" s="37">
        <f t="shared" si="38"/>
        <v>11506.029500000001</v>
      </c>
      <c r="AL144" s="37"/>
      <c r="AM144" s="37">
        <f t="shared" si="36"/>
        <v>11506.029500000001</v>
      </c>
      <c r="AO144" s="81">
        <f t="shared" si="37"/>
        <v>434.18950000000007</v>
      </c>
      <c r="AQ144" s="37">
        <f t="shared" si="39"/>
        <v>11940.219000000001</v>
      </c>
      <c r="AR144" s="37">
        <v>434</v>
      </c>
      <c r="AS144" s="37">
        <f t="shared" si="40"/>
        <v>12374.219000000001</v>
      </c>
    </row>
    <row r="145" spans="1:45" ht="12.75" customHeight="1" x14ac:dyDescent="0.3">
      <c r="A145" s="204" t="s">
        <v>195</v>
      </c>
      <c r="B145" s="204"/>
      <c r="C145" s="204"/>
      <c r="D145" s="204"/>
      <c r="E145" s="204"/>
      <c r="F145" s="204"/>
      <c r="G145" s="204"/>
      <c r="H145" s="204"/>
      <c r="I145" s="204"/>
      <c r="J145" s="159" t="s">
        <v>190</v>
      </c>
      <c r="K145" s="159"/>
      <c r="L145" s="159"/>
      <c r="M145" s="159"/>
      <c r="N145" s="159"/>
      <c r="O145" s="45">
        <v>40</v>
      </c>
      <c r="P145" s="160">
        <v>3226.42</v>
      </c>
      <c r="Q145" s="160"/>
      <c r="R145" s="160"/>
      <c r="S145" s="160"/>
      <c r="T145" s="160"/>
      <c r="U145" s="18">
        <v>1976.17</v>
      </c>
      <c r="V145" s="18"/>
      <c r="W145" s="18"/>
      <c r="Y145" s="11"/>
      <c r="Z145" s="41">
        <v>80.66</v>
      </c>
      <c r="AA145" s="11"/>
      <c r="AB145" s="11"/>
      <c r="AD145" s="18"/>
      <c r="AE145" s="18">
        <v>2056.83</v>
      </c>
      <c r="AG145" s="37">
        <f t="shared" si="41"/>
        <v>2056.83</v>
      </c>
      <c r="AI145" s="37">
        <f t="shared" ref="AI145:AI152" si="42">P145/O145</f>
        <v>80.660499999999999</v>
      </c>
      <c r="AK145" s="37">
        <f t="shared" si="38"/>
        <v>2137.4904999999999</v>
      </c>
      <c r="AL145" s="37"/>
      <c r="AM145" s="37">
        <f t="shared" si="36"/>
        <v>2137.4904999999999</v>
      </c>
      <c r="AO145" s="81">
        <f t="shared" si="37"/>
        <v>80.660499999999999</v>
      </c>
      <c r="AQ145" s="37">
        <f t="shared" si="39"/>
        <v>2218.1509999999998</v>
      </c>
      <c r="AR145" s="37">
        <v>81</v>
      </c>
      <c r="AS145" s="37">
        <f t="shared" si="40"/>
        <v>2299.1509999999998</v>
      </c>
    </row>
    <row r="146" spans="1:45" ht="12.75" customHeight="1" x14ac:dyDescent="0.3">
      <c r="A146" s="204" t="s">
        <v>196</v>
      </c>
      <c r="B146" s="204"/>
      <c r="C146" s="204"/>
      <c r="D146" s="204"/>
      <c r="E146" s="204"/>
      <c r="F146" s="204"/>
      <c r="G146" s="204"/>
      <c r="H146" s="204"/>
      <c r="I146" s="204"/>
      <c r="J146" s="204" t="s">
        <v>197</v>
      </c>
      <c r="K146" s="204"/>
      <c r="L146" s="204"/>
      <c r="M146" s="204"/>
      <c r="N146" s="204"/>
      <c r="O146" s="45">
        <v>40</v>
      </c>
      <c r="P146" s="160">
        <v>2881.98</v>
      </c>
      <c r="Q146" s="160"/>
      <c r="R146" s="160"/>
      <c r="S146" s="160"/>
      <c r="T146" s="160"/>
      <c r="U146" s="18">
        <v>1765.22</v>
      </c>
      <c r="V146" s="18"/>
      <c r="W146" s="18"/>
      <c r="Y146" s="11"/>
      <c r="Z146" s="41">
        <v>72.05</v>
      </c>
      <c r="AA146" s="11"/>
      <c r="AB146" s="11"/>
      <c r="AD146" s="18"/>
      <c r="AE146" s="18">
        <v>1837.27</v>
      </c>
      <c r="AG146" s="37">
        <f t="shared" si="41"/>
        <v>1837.27</v>
      </c>
      <c r="AI146" s="37">
        <f t="shared" si="42"/>
        <v>72.049499999999995</v>
      </c>
      <c r="AK146" s="37">
        <f t="shared" si="38"/>
        <v>1909.3195000000001</v>
      </c>
      <c r="AL146" s="37"/>
      <c r="AM146" s="37">
        <f t="shared" si="36"/>
        <v>1909.3195000000001</v>
      </c>
      <c r="AO146" s="81">
        <f t="shared" si="37"/>
        <v>72.049499999999995</v>
      </c>
      <c r="AQ146" s="37">
        <f t="shared" si="39"/>
        <v>1981.3690000000001</v>
      </c>
      <c r="AR146" s="37">
        <v>72</v>
      </c>
      <c r="AS146" s="37">
        <f t="shared" si="40"/>
        <v>2053.3690000000001</v>
      </c>
    </row>
    <row r="147" spans="1:45" ht="12.75" customHeight="1" x14ac:dyDescent="0.3">
      <c r="A147" s="204" t="s">
        <v>198</v>
      </c>
      <c r="B147" s="204"/>
      <c r="C147" s="204"/>
      <c r="D147" s="204"/>
      <c r="E147" s="204"/>
      <c r="F147" s="204"/>
      <c r="G147" s="204"/>
      <c r="H147" s="204"/>
      <c r="I147" s="204"/>
      <c r="J147" s="204" t="s">
        <v>199</v>
      </c>
      <c r="K147" s="204"/>
      <c r="L147" s="204"/>
      <c r="M147" s="204"/>
      <c r="N147" s="204"/>
      <c r="O147" s="45">
        <v>25</v>
      </c>
      <c r="P147" s="160">
        <v>2960</v>
      </c>
      <c r="Q147" s="160"/>
      <c r="R147" s="160"/>
      <c r="S147" s="160"/>
      <c r="T147" s="160"/>
      <c r="U147" s="18">
        <v>2782.4</v>
      </c>
      <c r="V147" s="18"/>
      <c r="W147" s="18"/>
      <c r="Y147" s="11"/>
      <c r="Z147" s="41">
        <v>118.4</v>
      </c>
      <c r="AA147" s="11"/>
      <c r="AB147" s="11"/>
      <c r="AD147" s="18"/>
      <c r="AE147" s="18">
        <v>2900.8</v>
      </c>
      <c r="AG147" s="37">
        <f t="shared" si="41"/>
        <v>2900.8</v>
      </c>
      <c r="AI147" s="37">
        <f>P147/O147-59.2</f>
        <v>59.2</v>
      </c>
      <c r="AK147" s="37">
        <f t="shared" si="38"/>
        <v>2960</v>
      </c>
      <c r="AL147" s="37"/>
      <c r="AM147" s="37">
        <f t="shared" si="36"/>
        <v>2960</v>
      </c>
      <c r="AO147" s="81">
        <f t="shared" si="37"/>
        <v>0</v>
      </c>
      <c r="AQ147" s="37">
        <f t="shared" si="39"/>
        <v>2960</v>
      </c>
      <c r="AR147" s="37">
        <v>0</v>
      </c>
      <c r="AS147" s="37">
        <f t="shared" si="40"/>
        <v>2960</v>
      </c>
    </row>
    <row r="148" spans="1:45" ht="12.75" customHeight="1" x14ac:dyDescent="0.3">
      <c r="A148" s="204" t="s">
        <v>200</v>
      </c>
      <c r="B148" s="204"/>
      <c r="C148" s="204"/>
      <c r="D148" s="204"/>
      <c r="E148" s="204"/>
      <c r="F148" s="204"/>
      <c r="G148" s="204"/>
      <c r="H148" s="204"/>
      <c r="I148" s="204"/>
      <c r="J148" s="204" t="s">
        <v>201</v>
      </c>
      <c r="K148" s="204"/>
      <c r="L148" s="204"/>
      <c r="M148" s="204"/>
      <c r="N148" s="204"/>
      <c r="O148" s="45">
        <v>25</v>
      </c>
      <c r="P148" s="205">
        <v>440</v>
      </c>
      <c r="Q148" s="205"/>
      <c r="R148" s="205"/>
      <c r="S148" s="205"/>
      <c r="T148" s="205"/>
      <c r="U148" s="11">
        <v>413.6</v>
      </c>
      <c r="V148" s="11"/>
      <c r="W148" s="11"/>
      <c r="Y148" s="11"/>
      <c r="Z148" s="41">
        <v>17.600000000000001</v>
      </c>
      <c r="AA148" s="11"/>
      <c r="AB148" s="11"/>
      <c r="AD148" s="11"/>
      <c r="AE148" s="11">
        <v>431.2</v>
      </c>
      <c r="AG148" s="37">
        <f t="shared" si="41"/>
        <v>431.2</v>
      </c>
      <c r="AI148" s="37">
        <f>P148/O148-8.8</f>
        <v>8.8000000000000007</v>
      </c>
      <c r="AK148" s="37">
        <f t="shared" si="38"/>
        <v>440</v>
      </c>
      <c r="AL148" s="37"/>
      <c r="AM148" s="37">
        <f t="shared" si="36"/>
        <v>440</v>
      </c>
      <c r="AO148" s="81">
        <f t="shared" si="37"/>
        <v>0</v>
      </c>
      <c r="AQ148" s="37">
        <f t="shared" si="39"/>
        <v>440</v>
      </c>
      <c r="AR148" s="37">
        <v>0</v>
      </c>
      <c r="AS148" s="37">
        <f t="shared" si="40"/>
        <v>440</v>
      </c>
    </row>
    <row r="149" spans="1:45" ht="12.75" customHeight="1" x14ac:dyDescent="0.3">
      <c r="A149" s="204" t="s">
        <v>202</v>
      </c>
      <c r="B149" s="204"/>
      <c r="C149" s="204"/>
      <c r="D149" s="204"/>
      <c r="E149" s="204"/>
      <c r="F149" s="204"/>
      <c r="G149" s="204"/>
      <c r="H149" s="204"/>
      <c r="I149" s="204"/>
      <c r="J149" s="204" t="s">
        <v>8</v>
      </c>
      <c r="K149" s="204"/>
      <c r="L149" s="204"/>
      <c r="M149" s="204"/>
      <c r="N149" s="204"/>
      <c r="O149" s="45">
        <v>40</v>
      </c>
      <c r="P149" s="160">
        <v>220757.88</v>
      </c>
      <c r="Q149" s="160"/>
      <c r="R149" s="160"/>
      <c r="S149" s="160"/>
      <c r="T149" s="160"/>
      <c r="U149" s="18">
        <v>118657.4</v>
      </c>
      <c r="V149" s="18"/>
      <c r="W149" s="18"/>
      <c r="Y149" s="18"/>
      <c r="Z149" s="41">
        <v>5518.95</v>
      </c>
      <c r="AA149" s="18"/>
      <c r="AB149" s="18"/>
      <c r="AD149" s="18"/>
      <c r="AE149" s="18">
        <v>124176.35</v>
      </c>
      <c r="AG149" s="37">
        <f t="shared" si="41"/>
        <v>124176.35</v>
      </c>
      <c r="AI149" s="37">
        <f t="shared" si="42"/>
        <v>5518.9470000000001</v>
      </c>
      <c r="AK149" s="37">
        <f t="shared" si="38"/>
        <v>129695.29700000001</v>
      </c>
      <c r="AL149" s="37"/>
      <c r="AM149" s="37">
        <f t="shared" si="36"/>
        <v>129695.29700000001</v>
      </c>
      <c r="AO149" s="81">
        <f t="shared" si="37"/>
        <v>5518.9470000000001</v>
      </c>
      <c r="AQ149" s="37">
        <f t="shared" si="39"/>
        <v>135214.24400000001</v>
      </c>
      <c r="AR149" s="37">
        <v>5519</v>
      </c>
      <c r="AS149" s="37">
        <f t="shared" si="40"/>
        <v>140733.24400000001</v>
      </c>
    </row>
    <row r="150" spans="1:45" ht="12.75" customHeight="1" x14ac:dyDescent="0.3">
      <c r="A150" s="204" t="s">
        <v>203</v>
      </c>
      <c r="B150" s="204"/>
      <c r="C150" s="204"/>
      <c r="D150" s="204"/>
      <c r="E150" s="204"/>
      <c r="F150" s="204"/>
      <c r="G150" s="204"/>
      <c r="H150" s="204"/>
      <c r="I150" s="204"/>
      <c r="J150" s="159" t="s">
        <v>204</v>
      </c>
      <c r="K150" s="159"/>
      <c r="L150" s="159"/>
      <c r="M150" s="159"/>
      <c r="N150" s="159"/>
      <c r="O150" s="45">
        <v>25</v>
      </c>
      <c r="P150" s="160">
        <v>7432</v>
      </c>
      <c r="Q150" s="160"/>
      <c r="R150" s="160"/>
      <c r="S150" s="160"/>
      <c r="T150" s="160"/>
      <c r="U150" s="18">
        <v>5796.96</v>
      </c>
      <c r="V150" s="18"/>
      <c r="W150" s="18"/>
      <c r="Y150" s="11"/>
      <c r="Z150" s="41">
        <v>297.27999999999997</v>
      </c>
      <c r="AA150" s="11"/>
      <c r="AB150" s="11"/>
      <c r="AD150" s="18"/>
      <c r="AE150" s="18">
        <v>6094.24</v>
      </c>
      <c r="AG150" s="37">
        <f t="shared" si="41"/>
        <v>6094.24</v>
      </c>
      <c r="AI150" s="37">
        <f t="shared" si="42"/>
        <v>297.27999999999997</v>
      </c>
      <c r="AK150" s="37">
        <f t="shared" si="38"/>
        <v>6391.5199999999995</v>
      </c>
      <c r="AL150" s="37"/>
      <c r="AM150" s="37">
        <f t="shared" si="36"/>
        <v>6391.5199999999995</v>
      </c>
      <c r="AO150" s="81">
        <f t="shared" si="37"/>
        <v>297.27999999999997</v>
      </c>
      <c r="AQ150" s="37">
        <f t="shared" si="39"/>
        <v>6688.7999999999993</v>
      </c>
      <c r="AR150" s="37">
        <v>297</v>
      </c>
      <c r="AS150" s="37">
        <f t="shared" si="40"/>
        <v>6985.7999999999993</v>
      </c>
    </row>
    <row r="151" spans="1:45" ht="12.75" customHeight="1" x14ac:dyDescent="0.3">
      <c r="A151" s="204" t="s">
        <v>205</v>
      </c>
      <c r="B151" s="204"/>
      <c r="C151" s="204"/>
      <c r="D151" s="204"/>
      <c r="E151" s="204"/>
      <c r="F151" s="204"/>
      <c r="G151" s="204"/>
      <c r="H151" s="204"/>
      <c r="I151" s="204"/>
      <c r="J151" s="204" t="s">
        <v>206</v>
      </c>
      <c r="K151" s="204"/>
      <c r="L151" s="204"/>
      <c r="M151" s="204"/>
      <c r="N151" s="204"/>
      <c r="O151" s="45">
        <v>15</v>
      </c>
      <c r="P151" s="160">
        <v>16148.76</v>
      </c>
      <c r="Q151" s="160"/>
      <c r="R151" s="160"/>
      <c r="S151" s="160"/>
      <c r="T151" s="160"/>
      <c r="U151" s="18">
        <v>16148.76</v>
      </c>
      <c r="V151" s="18"/>
      <c r="W151" s="18"/>
      <c r="Y151" s="11"/>
      <c r="Z151" s="41">
        <v>0</v>
      </c>
      <c r="AA151" s="11"/>
      <c r="AB151" s="11"/>
      <c r="AD151" s="18"/>
      <c r="AE151" s="18">
        <v>16148.76</v>
      </c>
      <c r="AG151" s="37">
        <f t="shared" si="41"/>
        <v>16148.76</v>
      </c>
      <c r="AI151" s="37">
        <v>0</v>
      </c>
      <c r="AK151" s="37">
        <f t="shared" si="38"/>
        <v>16148.76</v>
      </c>
      <c r="AL151" s="37"/>
      <c r="AM151" s="37">
        <f t="shared" si="36"/>
        <v>16148.76</v>
      </c>
      <c r="AO151" s="81">
        <f t="shared" si="37"/>
        <v>0</v>
      </c>
      <c r="AQ151" s="37">
        <f t="shared" si="39"/>
        <v>16148.76</v>
      </c>
      <c r="AR151" s="37">
        <v>0</v>
      </c>
      <c r="AS151" s="37">
        <f t="shared" si="40"/>
        <v>16148.76</v>
      </c>
    </row>
    <row r="152" spans="1:45" ht="12.75" customHeight="1" x14ac:dyDescent="0.3">
      <c r="A152" s="204" t="s">
        <v>207</v>
      </c>
      <c r="B152" s="204"/>
      <c r="C152" s="204"/>
      <c r="D152" s="204"/>
      <c r="E152" s="204"/>
      <c r="F152" s="204"/>
      <c r="G152" s="204"/>
      <c r="H152" s="204"/>
      <c r="I152" s="204"/>
      <c r="J152" s="204" t="s">
        <v>208</v>
      </c>
      <c r="K152" s="204"/>
      <c r="L152" s="204"/>
      <c r="M152" s="204"/>
      <c r="N152" s="204"/>
      <c r="O152" s="45">
        <v>25</v>
      </c>
      <c r="P152" s="206">
        <v>1785</v>
      </c>
      <c r="Q152" s="206"/>
      <c r="R152" s="206"/>
      <c r="S152" s="206"/>
      <c r="T152" s="206"/>
      <c r="U152" s="21">
        <v>892.5</v>
      </c>
      <c r="V152" s="21"/>
      <c r="W152" s="21"/>
      <c r="Y152" s="21"/>
      <c r="Z152" s="38">
        <v>71.400000000000006</v>
      </c>
      <c r="AA152" s="21"/>
      <c r="AB152" s="21"/>
      <c r="AD152" s="21"/>
      <c r="AE152" s="21">
        <v>963.9</v>
      </c>
      <c r="AG152" s="37">
        <f t="shared" si="41"/>
        <v>963.9</v>
      </c>
      <c r="AI152" s="37">
        <f t="shared" si="42"/>
        <v>71.400000000000006</v>
      </c>
      <c r="AK152" s="37">
        <f t="shared" si="38"/>
        <v>1035.3</v>
      </c>
      <c r="AL152" s="37"/>
      <c r="AM152" s="37">
        <f t="shared" si="36"/>
        <v>1035.3</v>
      </c>
      <c r="AO152" s="81">
        <f t="shared" si="37"/>
        <v>71.400000000000006</v>
      </c>
      <c r="AQ152" s="37">
        <f t="shared" si="39"/>
        <v>1106.7</v>
      </c>
      <c r="AR152" s="37">
        <v>71</v>
      </c>
      <c r="AS152" s="37">
        <f t="shared" si="40"/>
        <v>1177.7</v>
      </c>
    </row>
    <row r="153" spans="1:45" ht="13.5" customHeight="1" x14ac:dyDescent="0.3">
      <c r="A153" s="162" t="s">
        <v>209</v>
      </c>
      <c r="B153" s="162"/>
      <c r="C153" s="162"/>
      <c r="D153" s="162"/>
      <c r="E153" s="162"/>
      <c r="F153" s="162"/>
      <c r="G153" s="162"/>
      <c r="H153" s="162"/>
      <c r="I153" s="162"/>
      <c r="J153" s="162"/>
      <c r="K153" s="162"/>
      <c r="L153" s="162"/>
      <c r="M153" s="162"/>
      <c r="N153" s="162"/>
      <c r="O153" s="162"/>
      <c r="P153" s="189">
        <f>SUM(P130:T152)</f>
        <v>353386.31000000006</v>
      </c>
      <c r="Q153" s="189"/>
      <c r="R153" s="189"/>
      <c r="S153" s="189"/>
      <c r="T153" s="189"/>
      <c r="U153" s="74">
        <f>SUM(U130:U152)</f>
        <v>239374.81999999998</v>
      </c>
      <c r="V153" s="19"/>
      <c r="W153" s="19"/>
      <c r="Y153" s="19"/>
      <c r="Z153" s="65">
        <f>SUM(Z130:Z152)</f>
        <v>6668.6999999999989</v>
      </c>
      <c r="AA153" s="19"/>
      <c r="AB153" s="19"/>
      <c r="AD153" s="19"/>
      <c r="AE153" s="65">
        <f>SUM(AE130:AE152)</f>
        <v>246043.51999999999</v>
      </c>
      <c r="AG153" s="80">
        <f t="shared" si="41"/>
        <v>246043.51999999999</v>
      </c>
      <c r="AI153" s="80">
        <f>SUM(AI130:AI152)</f>
        <v>6566.8864999999996</v>
      </c>
      <c r="AK153" s="80">
        <f>SUM(AK130:AK152)</f>
        <v>252610.40650000001</v>
      </c>
      <c r="AL153" s="37"/>
      <c r="AM153" s="80">
        <f t="shared" si="36"/>
        <v>252610.40650000001</v>
      </c>
      <c r="AO153" s="80">
        <f>SUM(AO130:AO152)</f>
        <v>6474.526499999999</v>
      </c>
      <c r="AQ153" s="80">
        <f>SUM(AQ130:AQ152)</f>
        <v>259084.93300000002</v>
      </c>
      <c r="AR153" s="80">
        <f>SUM(AR130:AR152)</f>
        <v>6474</v>
      </c>
      <c r="AS153" s="80">
        <f t="shared" si="40"/>
        <v>265558.93300000002</v>
      </c>
    </row>
    <row r="154" spans="1:45" ht="12.75" customHeight="1" x14ac:dyDescent="0.25">
      <c r="A154" s="166"/>
      <c r="B154" s="166"/>
      <c r="C154" s="166"/>
      <c r="D154" s="166"/>
      <c r="E154" s="166"/>
      <c r="F154" s="166"/>
      <c r="G154" s="166"/>
      <c r="H154" s="166"/>
      <c r="I154" s="166"/>
      <c r="J154" s="166"/>
      <c r="K154" s="166"/>
      <c r="L154" s="166"/>
      <c r="M154" s="166"/>
      <c r="N154" s="166"/>
      <c r="O154" s="166"/>
      <c r="P154" s="166"/>
      <c r="Q154" s="166"/>
      <c r="R154" s="166"/>
      <c r="S154" s="166"/>
      <c r="T154" s="166"/>
      <c r="U154" s="166"/>
      <c r="V154" s="166"/>
      <c r="W154" s="166"/>
      <c r="X154" s="166"/>
      <c r="Y154" s="166"/>
      <c r="Z154" s="166"/>
      <c r="AA154" s="166"/>
      <c r="AB154" s="166"/>
      <c r="AC154" s="166"/>
      <c r="AD154" s="166"/>
      <c r="AE154" s="166"/>
      <c r="AG154" s="37"/>
      <c r="AM154" s="37"/>
      <c r="AS154" s="37"/>
    </row>
    <row r="155" spans="1:45" ht="12.75" customHeight="1" x14ac:dyDescent="0.25">
      <c r="A155" s="196" t="s">
        <v>210</v>
      </c>
      <c r="B155" s="196"/>
      <c r="C155" s="196"/>
      <c r="D155" s="196"/>
      <c r="E155" s="196"/>
      <c r="F155" s="196"/>
      <c r="G155" s="196"/>
      <c r="H155" s="196"/>
      <c r="I155" s="196"/>
      <c r="J155" s="196"/>
      <c r="K155" s="196"/>
      <c r="L155" s="196"/>
      <c r="M155" s="196"/>
      <c r="N155" s="196"/>
      <c r="O155" s="196"/>
      <c r="P155" s="197"/>
      <c r="Q155" s="197"/>
      <c r="R155" s="197"/>
      <c r="S155" s="197"/>
      <c r="T155" s="197"/>
      <c r="U155" s="197"/>
      <c r="V155" s="197"/>
      <c r="W155" s="197"/>
      <c r="X155" s="197"/>
      <c r="Y155" s="197"/>
      <c r="Z155" s="197"/>
      <c r="AA155" s="197"/>
      <c r="AB155" s="197"/>
      <c r="AC155" s="197"/>
      <c r="AD155" s="197"/>
      <c r="AE155" s="197"/>
      <c r="AF155" s="83"/>
      <c r="AG155" s="86"/>
      <c r="AH155" s="83"/>
      <c r="AI155" s="83"/>
      <c r="AJ155" s="83"/>
      <c r="AK155" s="83"/>
      <c r="AM155" s="37"/>
      <c r="AS155" s="37"/>
    </row>
    <row r="156" spans="1:45" ht="12.75" customHeight="1" x14ac:dyDescent="0.3">
      <c r="A156" s="183" t="s">
        <v>420</v>
      </c>
      <c r="B156" s="184"/>
      <c r="C156" s="184"/>
      <c r="D156" s="184"/>
      <c r="E156" s="184"/>
      <c r="F156" s="184"/>
      <c r="G156" s="184"/>
      <c r="H156" s="184"/>
      <c r="I156" s="184"/>
      <c r="J156" s="159" t="s">
        <v>211</v>
      </c>
      <c r="K156" s="159"/>
      <c r="L156" s="159"/>
      <c r="M156" s="159"/>
      <c r="N156" s="159"/>
      <c r="O156" s="45">
        <v>40</v>
      </c>
      <c r="P156" s="160">
        <v>245296.77</v>
      </c>
      <c r="Q156" s="160"/>
      <c r="R156" s="160"/>
      <c r="S156" s="160"/>
      <c r="T156" s="160"/>
      <c r="U156" s="18">
        <v>245296.77</v>
      </c>
      <c r="V156" s="18"/>
      <c r="W156" s="18"/>
      <c r="Y156" s="11"/>
      <c r="Z156" s="11">
        <v>0</v>
      </c>
      <c r="AA156" s="11"/>
      <c r="AB156" s="11"/>
      <c r="AD156" s="18"/>
      <c r="AE156" s="41">
        <v>245296.77</v>
      </c>
      <c r="AG156" s="37">
        <f t="shared" si="41"/>
        <v>245296.77</v>
      </c>
      <c r="AI156" s="81">
        <v>0</v>
      </c>
      <c r="AK156" s="37">
        <f>AG156+AI156</f>
        <v>245296.77</v>
      </c>
      <c r="AL156" s="37"/>
      <c r="AM156" s="37">
        <f t="shared" ref="AM156:AM219" si="43">AK156</f>
        <v>245296.77</v>
      </c>
      <c r="AO156" s="81">
        <f t="shared" ref="AO156:AO219" si="44">IF(P156=AK156,0,P156/O156)</f>
        <v>0</v>
      </c>
      <c r="AQ156" s="37">
        <f>AM156+AO156</f>
        <v>245296.77</v>
      </c>
      <c r="AR156" s="37">
        <v>0</v>
      </c>
      <c r="AS156" s="37">
        <f t="shared" si="40"/>
        <v>245296.77</v>
      </c>
    </row>
    <row r="157" spans="1:45" ht="12.75" customHeight="1" x14ac:dyDescent="0.3">
      <c r="A157" s="185" t="s">
        <v>421</v>
      </c>
      <c r="B157" s="186"/>
      <c r="C157" s="186"/>
      <c r="D157" s="186"/>
      <c r="E157" s="186"/>
      <c r="F157" s="186"/>
      <c r="G157" s="186"/>
      <c r="H157" s="186"/>
      <c r="I157" s="186"/>
      <c r="J157" s="159" t="s">
        <v>2</v>
      </c>
      <c r="K157" s="159"/>
      <c r="L157" s="159"/>
      <c r="M157" s="159"/>
      <c r="N157" s="159"/>
      <c r="O157" s="45">
        <v>40</v>
      </c>
      <c r="P157" s="160">
        <v>29850.36</v>
      </c>
      <c r="Q157" s="160"/>
      <c r="R157" s="160"/>
      <c r="S157" s="160"/>
      <c r="T157" s="160"/>
      <c r="U157" s="18">
        <v>29850.36</v>
      </c>
      <c r="V157" s="18"/>
      <c r="W157" s="18"/>
      <c r="Y157" s="11"/>
      <c r="Z157" s="11">
        <v>0</v>
      </c>
      <c r="AA157" s="11"/>
      <c r="AB157" s="11"/>
      <c r="AD157" s="18"/>
      <c r="AE157" s="41">
        <v>29850.36</v>
      </c>
      <c r="AG157" s="37">
        <f t="shared" si="41"/>
        <v>29850.36</v>
      </c>
      <c r="AI157" s="81">
        <v>0</v>
      </c>
      <c r="AK157" s="37">
        <f t="shared" ref="AK157:AK220" si="45">AG157+AI157</f>
        <v>29850.36</v>
      </c>
      <c r="AL157" s="37"/>
      <c r="AM157" s="37">
        <f t="shared" si="43"/>
        <v>29850.36</v>
      </c>
      <c r="AO157" s="81">
        <f t="shared" si="44"/>
        <v>0</v>
      </c>
      <c r="AQ157" s="37">
        <f t="shared" ref="AQ157:AQ220" si="46">AM157+AO157</f>
        <v>29850.36</v>
      </c>
      <c r="AR157" s="37">
        <v>0</v>
      </c>
      <c r="AS157" s="37">
        <f t="shared" si="40"/>
        <v>29850.36</v>
      </c>
    </row>
    <row r="158" spans="1:45" ht="12.75" customHeight="1" x14ac:dyDescent="0.3">
      <c r="A158" s="187" t="s">
        <v>422</v>
      </c>
      <c r="B158" s="169"/>
      <c r="C158" s="169"/>
      <c r="D158" s="169"/>
      <c r="E158" s="169"/>
      <c r="F158" s="169"/>
      <c r="G158" s="169"/>
      <c r="H158" s="169"/>
      <c r="I158" s="169"/>
      <c r="J158" s="159" t="s">
        <v>212</v>
      </c>
      <c r="K158" s="159"/>
      <c r="L158" s="159"/>
      <c r="M158" s="159"/>
      <c r="N158" s="159"/>
      <c r="O158" s="45">
        <v>40</v>
      </c>
      <c r="P158" s="160">
        <v>1683.68</v>
      </c>
      <c r="Q158" s="160"/>
      <c r="R158" s="160"/>
      <c r="S158" s="160"/>
      <c r="T158" s="160"/>
      <c r="U158" s="18">
        <v>1683.68</v>
      </c>
      <c r="V158" s="18"/>
      <c r="W158" s="18"/>
      <c r="Y158" s="11"/>
      <c r="Z158" s="11">
        <v>0</v>
      </c>
      <c r="AA158" s="11"/>
      <c r="AB158" s="11"/>
      <c r="AD158" s="18"/>
      <c r="AE158" s="41">
        <v>1683.68</v>
      </c>
      <c r="AG158" s="37">
        <f t="shared" si="41"/>
        <v>1683.68</v>
      </c>
      <c r="AI158" s="81">
        <v>0</v>
      </c>
      <c r="AK158" s="37">
        <f t="shared" si="45"/>
        <v>1683.68</v>
      </c>
      <c r="AL158" s="37"/>
      <c r="AM158" s="37">
        <f t="shared" si="43"/>
        <v>1683.68</v>
      </c>
      <c r="AO158" s="81">
        <f t="shared" si="44"/>
        <v>0</v>
      </c>
      <c r="AQ158" s="37">
        <f t="shared" si="46"/>
        <v>1683.68</v>
      </c>
      <c r="AR158" s="37">
        <v>0</v>
      </c>
      <c r="AS158" s="37">
        <f t="shared" si="40"/>
        <v>1683.68</v>
      </c>
    </row>
    <row r="159" spans="1:45" ht="12.75" customHeight="1" x14ac:dyDescent="0.3">
      <c r="A159" s="187" t="s">
        <v>423</v>
      </c>
      <c r="B159" s="169"/>
      <c r="C159" s="169"/>
      <c r="D159" s="169"/>
      <c r="E159" s="169"/>
      <c r="F159" s="169"/>
      <c r="G159" s="169"/>
      <c r="H159" s="169"/>
      <c r="I159" s="169"/>
      <c r="J159" s="159" t="s">
        <v>212</v>
      </c>
      <c r="K159" s="159"/>
      <c r="L159" s="159"/>
      <c r="M159" s="159"/>
      <c r="N159" s="159"/>
      <c r="O159" s="45">
        <v>40</v>
      </c>
      <c r="P159" s="160">
        <v>4047.64</v>
      </c>
      <c r="Q159" s="160"/>
      <c r="R159" s="160"/>
      <c r="S159" s="160"/>
      <c r="T159" s="160"/>
      <c r="U159" s="18">
        <v>4047.64</v>
      </c>
      <c r="V159" s="18"/>
      <c r="W159" s="18"/>
      <c r="Y159" s="11"/>
      <c r="Z159" s="11">
        <v>0</v>
      </c>
      <c r="AA159" s="11"/>
      <c r="AB159" s="11"/>
      <c r="AD159" s="18"/>
      <c r="AE159" s="41">
        <v>4047.64</v>
      </c>
      <c r="AG159" s="37">
        <f t="shared" si="41"/>
        <v>4047.64</v>
      </c>
      <c r="AI159" s="81">
        <v>0</v>
      </c>
      <c r="AK159" s="37">
        <f t="shared" si="45"/>
        <v>4047.64</v>
      </c>
      <c r="AL159" s="37"/>
      <c r="AM159" s="37">
        <f t="shared" si="43"/>
        <v>4047.64</v>
      </c>
      <c r="AO159" s="81">
        <f t="shared" si="44"/>
        <v>0</v>
      </c>
      <c r="AQ159" s="37">
        <f t="shared" si="46"/>
        <v>4047.64</v>
      </c>
      <c r="AR159" s="37">
        <v>0</v>
      </c>
      <c r="AS159" s="37">
        <f t="shared" si="40"/>
        <v>4047.64</v>
      </c>
    </row>
    <row r="160" spans="1:45" ht="12.75" customHeight="1" x14ac:dyDescent="0.3">
      <c r="A160" s="187" t="s">
        <v>424</v>
      </c>
      <c r="B160" s="169"/>
      <c r="C160" s="169"/>
      <c r="D160" s="169"/>
      <c r="E160" s="169"/>
      <c r="F160" s="169"/>
      <c r="G160" s="169"/>
      <c r="H160" s="169"/>
      <c r="I160" s="169"/>
      <c r="J160" s="159" t="s">
        <v>130</v>
      </c>
      <c r="K160" s="159"/>
      <c r="L160" s="159"/>
      <c r="M160" s="159"/>
      <c r="N160" s="159"/>
      <c r="O160" s="45">
        <v>40</v>
      </c>
      <c r="P160" s="160">
        <v>3448.77</v>
      </c>
      <c r="Q160" s="160"/>
      <c r="R160" s="160"/>
      <c r="S160" s="160"/>
      <c r="T160" s="160"/>
      <c r="U160" s="18">
        <v>3448.77</v>
      </c>
      <c r="V160" s="18"/>
      <c r="W160" s="18"/>
      <c r="Y160" s="11"/>
      <c r="Z160" s="11">
        <v>0</v>
      </c>
      <c r="AA160" s="11"/>
      <c r="AB160" s="11"/>
      <c r="AD160" s="18"/>
      <c r="AE160" s="41">
        <v>3448.77</v>
      </c>
      <c r="AG160" s="37">
        <f t="shared" si="41"/>
        <v>3448.77</v>
      </c>
      <c r="AI160" s="81">
        <v>0</v>
      </c>
      <c r="AK160" s="37">
        <f t="shared" si="45"/>
        <v>3448.77</v>
      </c>
      <c r="AL160" s="37"/>
      <c r="AM160" s="37">
        <f t="shared" si="43"/>
        <v>3448.77</v>
      </c>
      <c r="AO160" s="81">
        <f t="shared" si="44"/>
        <v>0</v>
      </c>
      <c r="AQ160" s="37">
        <f t="shared" si="46"/>
        <v>3448.77</v>
      </c>
      <c r="AR160" s="37">
        <v>0</v>
      </c>
      <c r="AS160" s="37">
        <f t="shared" si="40"/>
        <v>3448.77</v>
      </c>
    </row>
    <row r="161" spans="1:45" ht="12.75" customHeight="1" x14ac:dyDescent="0.3">
      <c r="A161" s="187" t="s">
        <v>425</v>
      </c>
      <c r="B161" s="169"/>
      <c r="C161" s="169"/>
      <c r="D161" s="169"/>
      <c r="E161" s="169"/>
      <c r="F161" s="169"/>
      <c r="G161" s="169"/>
      <c r="H161" s="169"/>
      <c r="I161" s="169"/>
      <c r="J161" s="159" t="s">
        <v>4</v>
      </c>
      <c r="K161" s="159"/>
      <c r="L161" s="159"/>
      <c r="M161" s="159"/>
      <c r="N161" s="159"/>
      <c r="O161" s="45">
        <v>40</v>
      </c>
      <c r="P161" s="160">
        <v>556462.31999999995</v>
      </c>
      <c r="Q161" s="160"/>
      <c r="R161" s="160"/>
      <c r="S161" s="160"/>
      <c r="T161" s="160"/>
      <c r="U161" s="18">
        <v>556462.31999999995</v>
      </c>
      <c r="V161" s="18"/>
      <c r="W161" s="18"/>
      <c r="Y161" s="11"/>
      <c r="Z161" s="11">
        <v>0</v>
      </c>
      <c r="AA161" s="11"/>
      <c r="AB161" s="11"/>
      <c r="AD161" s="18"/>
      <c r="AE161" s="41">
        <v>556462.31999999995</v>
      </c>
      <c r="AG161" s="37">
        <f t="shared" si="41"/>
        <v>556462.31999999995</v>
      </c>
      <c r="AI161" s="81">
        <v>0</v>
      </c>
      <c r="AK161" s="37">
        <f t="shared" si="45"/>
        <v>556462.31999999995</v>
      </c>
      <c r="AL161" s="37"/>
      <c r="AM161" s="37">
        <f t="shared" si="43"/>
        <v>556462.31999999995</v>
      </c>
      <c r="AO161" s="81">
        <f t="shared" si="44"/>
        <v>0</v>
      </c>
      <c r="AQ161" s="37">
        <f t="shared" si="46"/>
        <v>556462.31999999995</v>
      </c>
      <c r="AR161" s="37">
        <v>0</v>
      </c>
      <c r="AS161" s="37">
        <f t="shared" si="40"/>
        <v>556462.31999999995</v>
      </c>
    </row>
    <row r="162" spans="1:45" ht="12.75" customHeight="1" x14ac:dyDescent="0.3">
      <c r="A162" s="187" t="s">
        <v>426</v>
      </c>
      <c r="B162" s="169"/>
      <c r="C162" s="169"/>
      <c r="D162" s="169"/>
      <c r="E162" s="169"/>
      <c r="F162" s="169"/>
      <c r="G162" s="169"/>
      <c r="H162" s="169"/>
      <c r="I162" s="169"/>
      <c r="J162" s="159" t="s">
        <v>213</v>
      </c>
      <c r="K162" s="159"/>
      <c r="L162" s="159"/>
      <c r="M162" s="159"/>
      <c r="N162" s="159"/>
      <c r="O162" s="45">
        <v>40</v>
      </c>
      <c r="P162" s="160">
        <v>18352.34</v>
      </c>
      <c r="Q162" s="160"/>
      <c r="R162" s="160"/>
      <c r="S162" s="160"/>
      <c r="T162" s="160"/>
      <c r="U162" s="18">
        <v>18352.34</v>
      </c>
      <c r="V162" s="18"/>
      <c r="W162" s="18"/>
      <c r="Y162" s="11"/>
      <c r="Z162" s="11">
        <v>0</v>
      </c>
      <c r="AA162" s="11"/>
      <c r="AB162" s="11"/>
      <c r="AD162" s="18"/>
      <c r="AE162" s="41">
        <v>18352.34</v>
      </c>
      <c r="AG162" s="37">
        <f t="shared" si="41"/>
        <v>18352.34</v>
      </c>
      <c r="AI162" s="81">
        <v>0</v>
      </c>
      <c r="AK162" s="37">
        <f t="shared" si="45"/>
        <v>18352.34</v>
      </c>
      <c r="AL162" s="37"/>
      <c r="AM162" s="37">
        <f t="shared" si="43"/>
        <v>18352.34</v>
      </c>
      <c r="AO162" s="81">
        <f t="shared" si="44"/>
        <v>0</v>
      </c>
      <c r="AQ162" s="37">
        <f t="shared" si="46"/>
        <v>18352.34</v>
      </c>
      <c r="AR162" s="37">
        <v>0</v>
      </c>
      <c r="AS162" s="37">
        <f t="shared" si="40"/>
        <v>18352.34</v>
      </c>
    </row>
    <row r="163" spans="1:45" ht="12.75" customHeight="1" x14ac:dyDescent="0.3">
      <c r="A163" s="187" t="s">
        <v>427</v>
      </c>
      <c r="B163" s="169"/>
      <c r="C163" s="169"/>
      <c r="D163" s="169"/>
      <c r="E163" s="169"/>
      <c r="F163" s="169"/>
      <c r="G163" s="169"/>
      <c r="H163" s="169"/>
      <c r="I163" s="169"/>
      <c r="J163" s="159" t="s">
        <v>214</v>
      </c>
      <c r="K163" s="159"/>
      <c r="L163" s="159"/>
      <c r="M163" s="159"/>
      <c r="N163" s="159"/>
      <c r="O163" s="45">
        <v>40</v>
      </c>
      <c r="P163" s="160">
        <v>9333.7000000000007</v>
      </c>
      <c r="Q163" s="160"/>
      <c r="R163" s="160"/>
      <c r="S163" s="160"/>
      <c r="T163" s="160"/>
      <c r="U163" s="18">
        <v>9333.7000000000007</v>
      </c>
      <c r="V163" s="18"/>
      <c r="W163" s="18"/>
      <c r="Y163" s="11"/>
      <c r="Z163" s="11">
        <v>0</v>
      </c>
      <c r="AA163" s="11"/>
      <c r="AB163" s="11"/>
      <c r="AD163" s="18"/>
      <c r="AE163" s="41">
        <v>9333.7000000000007</v>
      </c>
      <c r="AG163" s="37">
        <f t="shared" si="41"/>
        <v>9333.7000000000007</v>
      </c>
      <c r="AI163" s="81">
        <v>0</v>
      </c>
      <c r="AK163" s="37">
        <f t="shared" si="45"/>
        <v>9333.7000000000007</v>
      </c>
      <c r="AL163" s="37"/>
      <c r="AM163" s="37">
        <f t="shared" si="43"/>
        <v>9333.7000000000007</v>
      </c>
      <c r="AO163" s="81">
        <f t="shared" si="44"/>
        <v>0</v>
      </c>
      <c r="AQ163" s="37">
        <f t="shared" si="46"/>
        <v>9333.7000000000007</v>
      </c>
      <c r="AR163" s="37">
        <v>0</v>
      </c>
      <c r="AS163" s="37">
        <f t="shared" si="40"/>
        <v>9333.7000000000007</v>
      </c>
    </row>
    <row r="164" spans="1:45" ht="12.75" customHeight="1" x14ac:dyDescent="0.3">
      <c r="A164" s="187" t="s">
        <v>428</v>
      </c>
      <c r="B164" s="169"/>
      <c r="C164" s="169"/>
      <c r="D164" s="169"/>
      <c r="E164" s="169"/>
      <c r="F164" s="169"/>
      <c r="G164" s="169"/>
      <c r="H164" s="169"/>
      <c r="I164" s="169"/>
      <c r="J164" s="159" t="s">
        <v>215</v>
      </c>
      <c r="K164" s="159"/>
      <c r="L164" s="159"/>
      <c r="M164" s="159"/>
      <c r="N164" s="159"/>
      <c r="O164" s="45">
        <v>40</v>
      </c>
      <c r="P164" s="160">
        <v>13048.69</v>
      </c>
      <c r="Q164" s="160"/>
      <c r="R164" s="160"/>
      <c r="S164" s="160"/>
      <c r="T164" s="160"/>
      <c r="U164" s="18">
        <v>13048.69</v>
      </c>
      <c r="V164" s="18"/>
      <c r="W164" s="18"/>
      <c r="Y164" s="11"/>
      <c r="Z164" s="11">
        <v>0</v>
      </c>
      <c r="AA164" s="11"/>
      <c r="AB164" s="11"/>
      <c r="AD164" s="18"/>
      <c r="AE164" s="41">
        <v>13048.69</v>
      </c>
      <c r="AG164" s="37">
        <f t="shared" si="41"/>
        <v>13048.69</v>
      </c>
      <c r="AI164" s="81">
        <v>0</v>
      </c>
      <c r="AK164" s="37">
        <f t="shared" si="45"/>
        <v>13048.69</v>
      </c>
      <c r="AL164" s="37"/>
      <c r="AM164" s="37">
        <f t="shared" si="43"/>
        <v>13048.69</v>
      </c>
      <c r="AO164" s="81">
        <f t="shared" si="44"/>
        <v>0</v>
      </c>
      <c r="AQ164" s="37">
        <f t="shared" si="46"/>
        <v>13048.69</v>
      </c>
      <c r="AR164" s="37">
        <v>0</v>
      </c>
      <c r="AS164" s="37">
        <f t="shared" si="40"/>
        <v>13048.69</v>
      </c>
    </row>
    <row r="165" spans="1:45" ht="12.75" customHeight="1" x14ac:dyDescent="0.3">
      <c r="A165" s="187" t="s">
        <v>429</v>
      </c>
      <c r="B165" s="169"/>
      <c r="C165" s="169"/>
      <c r="D165" s="169"/>
      <c r="E165" s="169"/>
      <c r="F165" s="169"/>
      <c r="G165" s="169"/>
      <c r="H165" s="169"/>
      <c r="I165" s="169"/>
      <c r="J165" s="159" t="s">
        <v>215</v>
      </c>
      <c r="K165" s="159"/>
      <c r="L165" s="159"/>
      <c r="M165" s="159"/>
      <c r="N165" s="159"/>
      <c r="O165" s="45">
        <v>40</v>
      </c>
      <c r="P165" s="160">
        <v>420838.3</v>
      </c>
      <c r="Q165" s="160"/>
      <c r="R165" s="160"/>
      <c r="S165" s="160"/>
      <c r="T165" s="160"/>
      <c r="U165" s="18">
        <v>420838.3</v>
      </c>
      <c r="V165" s="18"/>
      <c r="W165" s="18"/>
      <c r="Y165" s="11"/>
      <c r="Z165" s="11">
        <v>0</v>
      </c>
      <c r="AA165" s="11"/>
      <c r="AB165" s="11"/>
      <c r="AD165" s="18"/>
      <c r="AE165" s="41">
        <v>420838.3</v>
      </c>
      <c r="AG165" s="37">
        <f t="shared" si="41"/>
        <v>420838.3</v>
      </c>
      <c r="AI165" s="81">
        <v>0</v>
      </c>
      <c r="AK165" s="37">
        <f t="shared" si="45"/>
        <v>420838.3</v>
      </c>
      <c r="AL165" s="37"/>
      <c r="AM165" s="37">
        <f t="shared" si="43"/>
        <v>420838.3</v>
      </c>
      <c r="AO165" s="81">
        <f t="shared" si="44"/>
        <v>0</v>
      </c>
      <c r="AQ165" s="37">
        <f t="shared" si="46"/>
        <v>420838.3</v>
      </c>
      <c r="AR165" s="37">
        <v>0</v>
      </c>
      <c r="AS165" s="37">
        <f t="shared" si="40"/>
        <v>420838.3</v>
      </c>
    </row>
    <row r="166" spans="1:45" ht="12.75" customHeight="1" x14ac:dyDescent="0.3">
      <c r="A166" s="187" t="s">
        <v>430</v>
      </c>
      <c r="B166" s="169"/>
      <c r="C166" s="169"/>
      <c r="D166" s="169"/>
      <c r="E166" s="169"/>
      <c r="F166" s="169"/>
      <c r="G166" s="169"/>
      <c r="H166" s="169"/>
      <c r="I166" s="169"/>
      <c r="J166" s="159" t="s">
        <v>216</v>
      </c>
      <c r="K166" s="159"/>
      <c r="L166" s="159"/>
      <c r="M166" s="159"/>
      <c r="N166" s="159"/>
      <c r="O166" s="45">
        <v>40</v>
      </c>
      <c r="P166" s="160">
        <v>31469.66</v>
      </c>
      <c r="Q166" s="160"/>
      <c r="R166" s="160"/>
      <c r="S166" s="160"/>
      <c r="T166" s="160"/>
      <c r="U166" s="18">
        <v>31469.66</v>
      </c>
      <c r="V166" s="18"/>
      <c r="W166" s="18"/>
      <c r="Y166" s="11"/>
      <c r="Z166" s="11">
        <v>0</v>
      </c>
      <c r="AA166" s="11"/>
      <c r="AB166" s="11"/>
      <c r="AD166" s="18"/>
      <c r="AE166" s="41">
        <v>31469.66</v>
      </c>
      <c r="AG166" s="37">
        <f t="shared" si="41"/>
        <v>31469.66</v>
      </c>
      <c r="AI166" s="81">
        <v>0</v>
      </c>
      <c r="AK166" s="37">
        <f t="shared" si="45"/>
        <v>31469.66</v>
      </c>
      <c r="AL166" s="37"/>
      <c r="AM166" s="37">
        <f t="shared" si="43"/>
        <v>31469.66</v>
      </c>
      <c r="AO166" s="81">
        <f t="shared" si="44"/>
        <v>0</v>
      </c>
      <c r="AQ166" s="37">
        <f t="shared" si="46"/>
        <v>31469.66</v>
      </c>
      <c r="AR166" s="37">
        <v>0</v>
      </c>
      <c r="AS166" s="37">
        <f t="shared" si="40"/>
        <v>31469.66</v>
      </c>
    </row>
    <row r="167" spans="1:45" ht="12.75" customHeight="1" x14ac:dyDescent="0.3">
      <c r="A167" s="187" t="s">
        <v>431</v>
      </c>
      <c r="B167" s="169"/>
      <c r="C167" s="169"/>
      <c r="D167" s="169"/>
      <c r="E167" s="169"/>
      <c r="F167" s="169"/>
      <c r="G167" s="169"/>
      <c r="H167" s="169"/>
      <c r="I167" s="169"/>
      <c r="J167" s="159" t="s">
        <v>217</v>
      </c>
      <c r="K167" s="159"/>
      <c r="L167" s="159"/>
      <c r="M167" s="159"/>
      <c r="N167" s="159"/>
      <c r="O167" s="45">
        <v>40</v>
      </c>
      <c r="P167" s="160">
        <v>10036.17</v>
      </c>
      <c r="Q167" s="160"/>
      <c r="R167" s="160"/>
      <c r="S167" s="160"/>
      <c r="T167" s="160"/>
      <c r="U167" s="18">
        <v>9910.58</v>
      </c>
      <c r="V167" s="18"/>
      <c r="W167" s="18"/>
      <c r="Y167" s="11"/>
      <c r="Z167" s="11">
        <v>125.45</v>
      </c>
      <c r="AA167" s="11"/>
      <c r="AB167" s="11"/>
      <c r="AD167" s="18"/>
      <c r="AE167" s="41">
        <v>10036.030000000001</v>
      </c>
      <c r="AG167" s="37">
        <f t="shared" si="41"/>
        <v>10036.030000000001</v>
      </c>
      <c r="AI167" s="81">
        <v>0</v>
      </c>
      <c r="AK167" s="37">
        <f t="shared" si="45"/>
        <v>10036.030000000001</v>
      </c>
      <c r="AL167" s="37"/>
      <c r="AM167" s="37">
        <f t="shared" si="43"/>
        <v>10036.030000000001</v>
      </c>
      <c r="AO167" s="81">
        <v>0</v>
      </c>
      <c r="AQ167" s="37">
        <f t="shared" si="46"/>
        <v>10036.030000000001</v>
      </c>
      <c r="AR167" s="37">
        <v>0</v>
      </c>
      <c r="AS167" s="37">
        <f t="shared" si="40"/>
        <v>10036.030000000001</v>
      </c>
    </row>
    <row r="168" spans="1:45" ht="12.75" customHeight="1" x14ac:dyDescent="0.3">
      <c r="A168" s="187" t="s">
        <v>432</v>
      </c>
      <c r="B168" s="169"/>
      <c r="C168" s="169"/>
      <c r="D168" s="169"/>
      <c r="E168" s="169"/>
      <c r="F168" s="169"/>
      <c r="G168" s="169"/>
      <c r="H168" s="169"/>
      <c r="I168" s="169"/>
      <c r="J168" s="159" t="s">
        <v>218</v>
      </c>
      <c r="K168" s="159"/>
      <c r="L168" s="159"/>
      <c r="M168" s="159"/>
      <c r="N168" s="159"/>
      <c r="O168" s="45">
        <v>40</v>
      </c>
      <c r="P168" s="160">
        <v>12402.62</v>
      </c>
      <c r="Q168" s="160"/>
      <c r="R168" s="160"/>
      <c r="S168" s="160"/>
      <c r="T168" s="160"/>
      <c r="U168" s="18">
        <v>11937.65</v>
      </c>
      <c r="V168" s="18"/>
      <c r="W168" s="18"/>
      <c r="Y168" s="11"/>
      <c r="Z168" s="11">
        <v>310.07</v>
      </c>
      <c r="AA168" s="11"/>
      <c r="AB168" s="11"/>
      <c r="AD168" s="18"/>
      <c r="AE168" s="41">
        <v>12247.72</v>
      </c>
      <c r="AG168" s="37">
        <f t="shared" si="41"/>
        <v>12247.72</v>
      </c>
      <c r="AI168" s="37">
        <f>P168/O168-155.17</f>
        <v>154.89550000000006</v>
      </c>
      <c r="AK168" s="37">
        <f t="shared" si="45"/>
        <v>12402.6155</v>
      </c>
      <c r="AL168" s="37"/>
      <c r="AM168" s="37">
        <f t="shared" si="43"/>
        <v>12402.6155</v>
      </c>
      <c r="AO168" s="81">
        <v>0</v>
      </c>
      <c r="AQ168" s="37">
        <f t="shared" si="46"/>
        <v>12402.6155</v>
      </c>
      <c r="AR168" s="37">
        <v>0</v>
      </c>
      <c r="AS168" s="37">
        <f t="shared" si="40"/>
        <v>12402.6155</v>
      </c>
    </row>
    <row r="169" spans="1:45" ht="12.75" customHeight="1" x14ac:dyDescent="0.3">
      <c r="A169" s="187" t="s">
        <v>433</v>
      </c>
      <c r="B169" s="169"/>
      <c r="C169" s="169"/>
      <c r="D169" s="169"/>
      <c r="E169" s="169"/>
      <c r="F169" s="169"/>
      <c r="G169" s="169"/>
      <c r="H169" s="169"/>
      <c r="I169" s="169"/>
      <c r="J169" s="159" t="s">
        <v>132</v>
      </c>
      <c r="K169" s="159"/>
      <c r="L169" s="159"/>
      <c r="M169" s="159"/>
      <c r="N169" s="159"/>
      <c r="O169" s="45">
        <v>40</v>
      </c>
      <c r="P169" s="160">
        <v>12054.22</v>
      </c>
      <c r="Q169" s="160"/>
      <c r="R169" s="160"/>
      <c r="S169" s="160"/>
      <c r="T169" s="160"/>
      <c r="U169" s="18">
        <v>11300.96</v>
      </c>
      <c r="V169" s="18"/>
      <c r="W169" s="18"/>
      <c r="Y169" s="11"/>
      <c r="Z169" s="11">
        <v>301.36</v>
      </c>
      <c r="AA169" s="11"/>
      <c r="AB169" s="11"/>
      <c r="AD169" s="18"/>
      <c r="AE169" s="41">
        <v>11602.32</v>
      </c>
      <c r="AG169" s="37">
        <f t="shared" si="41"/>
        <v>11602.32</v>
      </c>
      <c r="AI169" s="37">
        <f t="shared" ref="AI169:AI232" si="47">P169/O169</f>
        <v>301.35550000000001</v>
      </c>
      <c r="AK169" s="37">
        <f t="shared" si="45"/>
        <v>11903.675499999999</v>
      </c>
      <c r="AL169" s="37"/>
      <c r="AM169" s="37">
        <f t="shared" si="43"/>
        <v>11903.675499999999</v>
      </c>
      <c r="AO169" s="81">
        <v>150.54</v>
      </c>
      <c r="AQ169" s="37">
        <f t="shared" si="46"/>
        <v>12054.2155</v>
      </c>
      <c r="AR169" s="37">
        <v>0</v>
      </c>
      <c r="AS169" s="37">
        <f t="shared" si="40"/>
        <v>12054.2155</v>
      </c>
    </row>
    <row r="170" spans="1:45" ht="12.75" customHeight="1" x14ac:dyDescent="0.3">
      <c r="A170" s="187" t="s">
        <v>434</v>
      </c>
      <c r="B170" s="169"/>
      <c r="C170" s="169"/>
      <c r="D170" s="169"/>
      <c r="E170" s="169"/>
      <c r="F170" s="169"/>
      <c r="G170" s="169"/>
      <c r="H170" s="169"/>
      <c r="I170" s="169"/>
      <c r="J170" s="159" t="s">
        <v>219</v>
      </c>
      <c r="K170" s="159"/>
      <c r="L170" s="159"/>
      <c r="M170" s="159"/>
      <c r="N170" s="159"/>
      <c r="O170" s="45">
        <v>40</v>
      </c>
      <c r="P170" s="160">
        <v>46208.77</v>
      </c>
      <c r="Q170" s="160"/>
      <c r="R170" s="160"/>
      <c r="S170" s="160"/>
      <c r="T170" s="160"/>
      <c r="U170" s="18">
        <v>42165.52</v>
      </c>
      <c r="V170" s="18"/>
      <c r="W170" s="18"/>
      <c r="Y170" s="18"/>
      <c r="Z170" s="18">
        <v>1155.22</v>
      </c>
      <c r="AA170" s="18"/>
      <c r="AB170" s="18"/>
      <c r="AD170" s="18"/>
      <c r="AE170" s="41">
        <v>43320.74</v>
      </c>
      <c r="AG170" s="37">
        <f t="shared" si="41"/>
        <v>43320.74</v>
      </c>
      <c r="AI170" s="37">
        <f t="shared" si="47"/>
        <v>1155.2192499999999</v>
      </c>
      <c r="AK170" s="37">
        <f t="shared" si="45"/>
        <v>44475.95925</v>
      </c>
      <c r="AL170" s="37"/>
      <c r="AM170" s="37">
        <f t="shared" si="43"/>
        <v>44475.95925</v>
      </c>
      <c r="AO170" s="81">
        <f t="shared" si="44"/>
        <v>1155.2192499999999</v>
      </c>
      <c r="AQ170" s="37">
        <f t="shared" si="46"/>
        <v>45631.178500000002</v>
      </c>
      <c r="AR170" s="37">
        <f>1155-577.41</f>
        <v>577.59</v>
      </c>
      <c r="AS170" s="37">
        <f t="shared" si="40"/>
        <v>46208.768499999998</v>
      </c>
    </row>
    <row r="171" spans="1:45" ht="12.75" customHeight="1" x14ac:dyDescent="0.3">
      <c r="A171" s="187" t="s">
        <v>435</v>
      </c>
      <c r="B171" s="169"/>
      <c r="C171" s="169"/>
      <c r="D171" s="169"/>
      <c r="E171" s="169"/>
      <c r="F171" s="169"/>
      <c r="G171" s="169"/>
      <c r="H171" s="169"/>
      <c r="I171" s="169"/>
      <c r="J171" s="159" t="s">
        <v>6</v>
      </c>
      <c r="K171" s="159"/>
      <c r="L171" s="159"/>
      <c r="M171" s="159"/>
      <c r="N171" s="159"/>
      <c r="O171" s="45">
        <v>40</v>
      </c>
      <c r="P171" s="160">
        <v>26282.54</v>
      </c>
      <c r="Q171" s="160"/>
      <c r="R171" s="160"/>
      <c r="S171" s="160"/>
      <c r="T171" s="160"/>
      <c r="U171" s="18">
        <v>23325.66</v>
      </c>
      <c r="V171" s="18"/>
      <c r="W171" s="18"/>
      <c r="Y171" s="11"/>
      <c r="Z171" s="11">
        <v>657.06</v>
      </c>
      <c r="AA171" s="11"/>
      <c r="AB171" s="11"/>
      <c r="AD171" s="18"/>
      <c r="AE171" s="41">
        <v>23982.720000000001</v>
      </c>
      <c r="AG171" s="37">
        <f t="shared" si="41"/>
        <v>23982.720000000001</v>
      </c>
      <c r="AI171" s="37">
        <f t="shared" si="47"/>
        <v>657.06349999999998</v>
      </c>
      <c r="AK171" s="37">
        <f t="shared" si="45"/>
        <v>24639.783500000001</v>
      </c>
      <c r="AL171" s="37"/>
      <c r="AM171" s="37">
        <f t="shared" si="43"/>
        <v>24639.783500000001</v>
      </c>
      <c r="AO171" s="81">
        <f t="shared" si="44"/>
        <v>657.06349999999998</v>
      </c>
      <c r="AQ171" s="37">
        <f t="shared" si="46"/>
        <v>25296.847000000002</v>
      </c>
      <c r="AR171" s="37">
        <v>657</v>
      </c>
      <c r="AS171" s="37">
        <f t="shared" si="40"/>
        <v>25953.847000000002</v>
      </c>
    </row>
    <row r="172" spans="1:45" ht="12.75" customHeight="1" x14ac:dyDescent="0.3">
      <c r="A172" s="187" t="s">
        <v>436</v>
      </c>
      <c r="B172" s="169"/>
      <c r="C172" s="169"/>
      <c r="D172" s="169"/>
      <c r="E172" s="169"/>
      <c r="F172" s="169"/>
      <c r="G172" s="169"/>
      <c r="H172" s="169"/>
      <c r="I172" s="169"/>
      <c r="J172" s="159" t="s">
        <v>134</v>
      </c>
      <c r="K172" s="159"/>
      <c r="L172" s="159"/>
      <c r="M172" s="159"/>
      <c r="N172" s="159"/>
      <c r="O172" s="45">
        <v>40</v>
      </c>
      <c r="P172" s="160">
        <v>50284.959999999999</v>
      </c>
      <c r="Q172" s="160"/>
      <c r="R172" s="160"/>
      <c r="S172" s="160"/>
      <c r="T172" s="160"/>
      <c r="U172" s="18">
        <v>43370.67</v>
      </c>
      <c r="V172" s="18"/>
      <c r="W172" s="18"/>
      <c r="Y172" s="18"/>
      <c r="Z172" s="18">
        <v>1257.1199999999999</v>
      </c>
      <c r="AA172" s="18"/>
      <c r="AB172" s="18"/>
      <c r="AD172" s="18"/>
      <c r="AE172" s="41">
        <v>44627.79</v>
      </c>
      <c r="AG172" s="37">
        <f t="shared" si="41"/>
        <v>44627.79</v>
      </c>
      <c r="AI172" s="37">
        <f t="shared" si="47"/>
        <v>1257.124</v>
      </c>
      <c r="AK172" s="37">
        <f t="shared" si="45"/>
        <v>45884.914000000004</v>
      </c>
      <c r="AL172" s="37"/>
      <c r="AM172" s="37">
        <f t="shared" si="43"/>
        <v>45884.914000000004</v>
      </c>
      <c r="AO172" s="81">
        <f t="shared" si="44"/>
        <v>1257.124</v>
      </c>
      <c r="AQ172" s="37">
        <f t="shared" si="46"/>
        <v>47142.038000000008</v>
      </c>
      <c r="AR172" s="37">
        <v>1257</v>
      </c>
      <c r="AS172" s="37">
        <f t="shared" si="40"/>
        <v>48399.038000000008</v>
      </c>
    </row>
    <row r="173" spans="1:45" ht="12.75" customHeight="1" x14ac:dyDescent="0.3">
      <c r="A173" s="187" t="s">
        <v>437</v>
      </c>
      <c r="B173" s="169"/>
      <c r="C173" s="169"/>
      <c r="D173" s="169"/>
      <c r="E173" s="169"/>
      <c r="F173" s="169"/>
      <c r="G173" s="169"/>
      <c r="H173" s="169"/>
      <c r="I173" s="169"/>
      <c r="J173" s="159" t="s">
        <v>135</v>
      </c>
      <c r="K173" s="159"/>
      <c r="L173" s="159"/>
      <c r="M173" s="159"/>
      <c r="N173" s="159"/>
      <c r="O173" s="45">
        <v>40</v>
      </c>
      <c r="P173" s="160">
        <v>59961.36</v>
      </c>
      <c r="Q173" s="160"/>
      <c r="R173" s="160"/>
      <c r="S173" s="160"/>
      <c r="T173" s="160"/>
      <c r="U173" s="18">
        <v>50217.54</v>
      </c>
      <c r="V173" s="18"/>
      <c r="W173" s="18"/>
      <c r="Y173" s="18"/>
      <c r="Z173" s="18">
        <v>1499.03</v>
      </c>
      <c r="AA173" s="18"/>
      <c r="AB173" s="18"/>
      <c r="AD173" s="18"/>
      <c r="AE173" s="41">
        <v>51716.57</v>
      </c>
      <c r="AG173" s="37">
        <f t="shared" si="41"/>
        <v>51716.57</v>
      </c>
      <c r="AI173" s="37">
        <f t="shared" si="47"/>
        <v>1499.0340000000001</v>
      </c>
      <c r="AK173" s="37">
        <f t="shared" si="45"/>
        <v>53215.603999999999</v>
      </c>
      <c r="AL173" s="37"/>
      <c r="AM173" s="37">
        <f t="shared" si="43"/>
        <v>53215.603999999999</v>
      </c>
      <c r="AO173" s="81">
        <f t="shared" si="44"/>
        <v>1499.0340000000001</v>
      </c>
      <c r="AQ173" s="37">
        <f t="shared" si="46"/>
        <v>54714.637999999999</v>
      </c>
      <c r="AR173" s="37">
        <v>1499</v>
      </c>
      <c r="AS173" s="37">
        <f t="shared" si="40"/>
        <v>56213.637999999999</v>
      </c>
    </row>
    <row r="174" spans="1:45" ht="12.75" customHeight="1" x14ac:dyDescent="0.3">
      <c r="A174" s="187" t="s">
        <v>438</v>
      </c>
      <c r="B174" s="169"/>
      <c r="C174" s="169"/>
      <c r="D174" s="169"/>
      <c r="E174" s="169"/>
      <c r="F174" s="169"/>
      <c r="G174" s="169"/>
      <c r="H174" s="169"/>
      <c r="I174" s="169"/>
      <c r="J174" s="159" t="s">
        <v>220</v>
      </c>
      <c r="K174" s="159"/>
      <c r="L174" s="159"/>
      <c r="M174" s="159"/>
      <c r="N174" s="159"/>
      <c r="O174" s="45">
        <v>40</v>
      </c>
      <c r="P174" s="160">
        <v>70282.16</v>
      </c>
      <c r="Q174" s="160"/>
      <c r="R174" s="160"/>
      <c r="S174" s="160"/>
      <c r="T174" s="160"/>
      <c r="U174" s="18">
        <v>57104.160000000003</v>
      </c>
      <c r="V174" s="18"/>
      <c r="W174" s="18"/>
      <c r="Y174" s="18"/>
      <c r="Z174" s="18">
        <v>1757.05</v>
      </c>
      <c r="AA174" s="18"/>
      <c r="AB174" s="18"/>
      <c r="AD174" s="18"/>
      <c r="AE174" s="41">
        <v>58861.21</v>
      </c>
      <c r="AG174" s="37">
        <f t="shared" si="41"/>
        <v>58861.21</v>
      </c>
      <c r="AI174" s="37">
        <f t="shared" si="47"/>
        <v>1757.0540000000001</v>
      </c>
      <c r="AK174" s="37">
        <f t="shared" si="45"/>
        <v>60618.263999999996</v>
      </c>
      <c r="AL174" s="37"/>
      <c r="AM174" s="37">
        <f t="shared" si="43"/>
        <v>60618.263999999996</v>
      </c>
      <c r="AO174" s="81">
        <f t="shared" si="44"/>
        <v>1757.0540000000001</v>
      </c>
      <c r="AQ174" s="37">
        <f t="shared" si="46"/>
        <v>62375.317999999999</v>
      </c>
      <c r="AR174" s="37">
        <v>1757</v>
      </c>
      <c r="AS174" s="37">
        <f t="shared" si="40"/>
        <v>64132.317999999999</v>
      </c>
    </row>
    <row r="175" spans="1:45" ht="12.75" customHeight="1" x14ac:dyDescent="0.3">
      <c r="A175" s="204" t="s">
        <v>221</v>
      </c>
      <c r="B175" s="204"/>
      <c r="C175" s="204"/>
      <c r="D175" s="204"/>
      <c r="E175" s="204"/>
      <c r="F175" s="204"/>
      <c r="G175" s="204"/>
      <c r="H175" s="204"/>
      <c r="I175" s="204"/>
      <c r="J175" s="159" t="s">
        <v>222</v>
      </c>
      <c r="K175" s="159"/>
      <c r="L175" s="159"/>
      <c r="M175" s="159"/>
      <c r="N175" s="159"/>
      <c r="O175" s="45">
        <v>40</v>
      </c>
      <c r="P175" s="160">
        <v>28943.72</v>
      </c>
      <c r="Q175" s="160"/>
      <c r="R175" s="160"/>
      <c r="S175" s="160"/>
      <c r="T175" s="160"/>
      <c r="U175" s="18">
        <v>22793.11</v>
      </c>
      <c r="V175" s="18"/>
      <c r="W175" s="18"/>
      <c r="Y175" s="11"/>
      <c r="Z175" s="11">
        <v>723.59</v>
      </c>
      <c r="AA175" s="11"/>
      <c r="AB175" s="11"/>
      <c r="AD175" s="18"/>
      <c r="AE175" s="41">
        <v>23516.7</v>
      </c>
      <c r="AG175" s="37">
        <f t="shared" si="41"/>
        <v>23516.7</v>
      </c>
      <c r="AI175" s="37">
        <f t="shared" si="47"/>
        <v>723.59300000000007</v>
      </c>
      <c r="AK175" s="37">
        <f t="shared" si="45"/>
        <v>24240.293000000001</v>
      </c>
      <c r="AL175" s="37"/>
      <c r="AM175" s="37">
        <f t="shared" si="43"/>
        <v>24240.293000000001</v>
      </c>
      <c r="AO175" s="81">
        <f t="shared" si="44"/>
        <v>723.59300000000007</v>
      </c>
      <c r="AQ175" s="37">
        <f t="shared" si="46"/>
        <v>24963.886000000002</v>
      </c>
      <c r="AR175" s="37">
        <v>724</v>
      </c>
      <c r="AS175" s="37">
        <f t="shared" si="40"/>
        <v>25687.886000000002</v>
      </c>
    </row>
    <row r="176" spans="1:45" ht="12.75" customHeight="1" x14ac:dyDescent="0.3">
      <c r="A176" s="204" t="s">
        <v>223</v>
      </c>
      <c r="B176" s="204"/>
      <c r="C176" s="204"/>
      <c r="D176" s="204"/>
      <c r="E176" s="204"/>
      <c r="F176" s="204"/>
      <c r="G176" s="204"/>
      <c r="H176" s="204"/>
      <c r="I176" s="204"/>
      <c r="J176" s="159" t="s">
        <v>224</v>
      </c>
      <c r="K176" s="159"/>
      <c r="L176" s="159"/>
      <c r="M176" s="159"/>
      <c r="N176" s="159"/>
      <c r="O176" s="45">
        <v>40</v>
      </c>
      <c r="P176" s="160">
        <v>100683.79</v>
      </c>
      <c r="Q176" s="160"/>
      <c r="R176" s="160"/>
      <c r="S176" s="160"/>
      <c r="T176" s="160"/>
      <c r="U176" s="18">
        <v>76771.289999999994</v>
      </c>
      <c r="V176" s="18"/>
      <c r="W176" s="18"/>
      <c r="Y176" s="18"/>
      <c r="Z176" s="18">
        <v>2517.09</v>
      </c>
      <c r="AA176" s="18"/>
      <c r="AB176" s="18"/>
      <c r="AD176" s="18"/>
      <c r="AE176" s="41">
        <v>79288.38</v>
      </c>
      <c r="AG176" s="37">
        <f t="shared" si="41"/>
        <v>79288.38</v>
      </c>
      <c r="AI176" s="37">
        <f t="shared" si="47"/>
        <v>2517.0947499999997</v>
      </c>
      <c r="AK176" s="37">
        <f t="shared" si="45"/>
        <v>81805.474750000008</v>
      </c>
      <c r="AL176" s="37"/>
      <c r="AM176" s="37">
        <f t="shared" si="43"/>
        <v>81805.474750000008</v>
      </c>
      <c r="AO176" s="81">
        <f t="shared" si="44"/>
        <v>2517.0947499999997</v>
      </c>
      <c r="AQ176" s="37">
        <f t="shared" si="46"/>
        <v>84322.569500000012</v>
      </c>
      <c r="AR176" s="37">
        <v>2517</v>
      </c>
      <c r="AS176" s="37">
        <f t="shared" si="40"/>
        <v>86839.569500000012</v>
      </c>
    </row>
    <row r="177" spans="1:45" ht="12.75" customHeight="1" x14ac:dyDescent="0.3">
      <c r="A177" s="204" t="s">
        <v>225</v>
      </c>
      <c r="B177" s="204"/>
      <c r="C177" s="204"/>
      <c r="D177" s="204"/>
      <c r="E177" s="204"/>
      <c r="F177" s="204"/>
      <c r="G177" s="204"/>
      <c r="H177" s="204"/>
      <c r="I177" s="204"/>
      <c r="J177" s="159" t="s">
        <v>17</v>
      </c>
      <c r="K177" s="159"/>
      <c r="L177" s="159"/>
      <c r="M177" s="159"/>
      <c r="N177" s="159"/>
      <c r="O177" s="45">
        <v>40</v>
      </c>
      <c r="P177" s="160">
        <v>30138.27</v>
      </c>
      <c r="Q177" s="160"/>
      <c r="R177" s="160"/>
      <c r="S177" s="160"/>
      <c r="T177" s="160"/>
      <c r="U177" s="18">
        <v>22227.03</v>
      </c>
      <c r="V177" s="18"/>
      <c r="W177" s="18"/>
      <c r="Y177" s="11"/>
      <c r="Z177" s="11">
        <v>753.46</v>
      </c>
      <c r="AA177" s="11"/>
      <c r="AB177" s="11"/>
      <c r="AD177" s="18"/>
      <c r="AE177" s="41">
        <v>22980.49</v>
      </c>
      <c r="AG177" s="37">
        <f t="shared" si="41"/>
        <v>22980.49</v>
      </c>
      <c r="AI177" s="37">
        <f t="shared" si="47"/>
        <v>753.45675000000006</v>
      </c>
      <c r="AK177" s="37">
        <f t="shared" si="45"/>
        <v>23733.946750000003</v>
      </c>
      <c r="AL177" s="37"/>
      <c r="AM177" s="37">
        <f t="shared" si="43"/>
        <v>23733.946750000003</v>
      </c>
      <c r="AO177" s="81">
        <f t="shared" si="44"/>
        <v>753.45675000000006</v>
      </c>
      <c r="AQ177" s="37">
        <f t="shared" si="46"/>
        <v>24487.403500000004</v>
      </c>
      <c r="AR177" s="37">
        <v>753</v>
      </c>
      <c r="AS177" s="37">
        <f t="shared" si="40"/>
        <v>25240.403500000004</v>
      </c>
    </row>
    <row r="178" spans="1:45" ht="12.75" customHeight="1" x14ac:dyDescent="0.3">
      <c r="A178" s="204" t="s">
        <v>226</v>
      </c>
      <c r="B178" s="204"/>
      <c r="C178" s="204"/>
      <c r="D178" s="204"/>
      <c r="E178" s="204"/>
      <c r="F178" s="204"/>
      <c r="G178" s="204"/>
      <c r="H178" s="204"/>
      <c r="I178" s="204"/>
      <c r="J178" s="159" t="s">
        <v>227</v>
      </c>
      <c r="K178" s="159"/>
      <c r="L178" s="159"/>
      <c r="M178" s="159"/>
      <c r="N178" s="159"/>
      <c r="O178" s="45">
        <v>40</v>
      </c>
      <c r="P178" s="160">
        <v>20883.509999999998</v>
      </c>
      <c r="Q178" s="160"/>
      <c r="R178" s="160"/>
      <c r="S178" s="160"/>
      <c r="T178" s="160"/>
      <c r="U178" s="18">
        <v>14879.55</v>
      </c>
      <c r="V178" s="18"/>
      <c r="W178" s="18"/>
      <c r="Y178" s="11"/>
      <c r="Z178" s="11">
        <v>522.09</v>
      </c>
      <c r="AA178" s="11"/>
      <c r="AB178" s="11"/>
      <c r="AD178" s="18"/>
      <c r="AE178" s="41">
        <v>15401.64</v>
      </c>
      <c r="AG178" s="37">
        <f t="shared" si="41"/>
        <v>15401.64</v>
      </c>
      <c r="AI178" s="37">
        <f t="shared" si="47"/>
        <v>522.08774999999991</v>
      </c>
      <c r="AK178" s="37">
        <f t="shared" si="45"/>
        <v>15923.72775</v>
      </c>
      <c r="AL178" s="37"/>
      <c r="AM178" s="37">
        <f t="shared" si="43"/>
        <v>15923.72775</v>
      </c>
      <c r="AO178" s="81">
        <f t="shared" si="44"/>
        <v>522.08774999999991</v>
      </c>
      <c r="AQ178" s="37">
        <f t="shared" si="46"/>
        <v>16445.815500000001</v>
      </c>
      <c r="AR178" s="37">
        <v>522</v>
      </c>
      <c r="AS178" s="37">
        <f t="shared" si="40"/>
        <v>16967.815500000001</v>
      </c>
    </row>
    <row r="179" spans="1:45" ht="12.75" customHeight="1" x14ac:dyDescent="0.3">
      <c r="A179" s="204" t="s">
        <v>228</v>
      </c>
      <c r="B179" s="204"/>
      <c r="C179" s="204"/>
      <c r="D179" s="204"/>
      <c r="E179" s="204"/>
      <c r="F179" s="204"/>
      <c r="G179" s="204"/>
      <c r="H179" s="204"/>
      <c r="I179" s="204"/>
      <c r="J179" s="159" t="s">
        <v>211</v>
      </c>
      <c r="K179" s="159"/>
      <c r="L179" s="159"/>
      <c r="M179" s="159"/>
      <c r="N179" s="159"/>
      <c r="O179" s="45">
        <v>40</v>
      </c>
      <c r="P179" s="160">
        <v>5400</v>
      </c>
      <c r="Q179" s="160"/>
      <c r="R179" s="160"/>
      <c r="S179" s="160"/>
      <c r="T179" s="160"/>
      <c r="U179" s="18">
        <v>5400</v>
      </c>
      <c r="V179" s="18"/>
      <c r="W179" s="18"/>
      <c r="Y179" s="11"/>
      <c r="Z179" s="11">
        <v>0</v>
      </c>
      <c r="AA179" s="11"/>
      <c r="AB179" s="11"/>
      <c r="AD179" s="18"/>
      <c r="AE179" s="41">
        <v>5400</v>
      </c>
      <c r="AG179" s="37">
        <f t="shared" si="41"/>
        <v>5400</v>
      </c>
      <c r="AI179" s="37">
        <v>0</v>
      </c>
      <c r="AK179" s="37">
        <f t="shared" si="45"/>
        <v>5400</v>
      </c>
      <c r="AL179" s="37"/>
      <c r="AM179" s="37">
        <f t="shared" si="43"/>
        <v>5400</v>
      </c>
      <c r="AO179" s="81">
        <f t="shared" si="44"/>
        <v>0</v>
      </c>
      <c r="AQ179" s="37">
        <f t="shared" si="46"/>
        <v>5400</v>
      </c>
      <c r="AR179" s="37">
        <v>0</v>
      </c>
      <c r="AS179" s="37">
        <f t="shared" si="40"/>
        <v>5400</v>
      </c>
    </row>
    <row r="180" spans="1:45" ht="12.75" customHeight="1" x14ac:dyDescent="0.3">
      <c r="A180" s="204" t="s">
        <v>229</v>
      </c>
      <c r="B180" s="204"/>
      <c r="C180" s="204"/>
      <c r="D180" s="204"/>
      <c r="E180" s="204"/>
      <c r="F180" s="204"/>
      <c r="G180" s="204"/>
      <c r="H180" s="204"/>
      <c r="I180" s="204"/>
      <c r="J180" s="159" t="s">
        <v>2</v>
      </c>
      <c r="K180" s="159"/>
      <c r="L180" s="159"/>
      <c r="M180" s="159"/>
      <c r="N180" s="159"/>
      <c r="O180" s="45">
        <v>40</v>
      </c>
      <c r="P180" s="160">
        <v>9585</v>
      </c>
      <c r="Q180" s="160"/>
      <c r="R180" s="160"/>
      <c r="S180" s="160"/>
      <c r="T180" s="160"/>
      <c r="U180" s="18">
        <v>9585</v>
      </c>
      <c r="V180" s="18"/>
      <c r="W180" s="18"/>
      <c r="Y180" s="11"/>
      <c r="Z180" s="11">
        <v>0</v>
      </c>
      <c r="AA180" s="11"/>
      <c r="AB180" s="11"/>
      <c r="AD180" s="18"/>
      <c r="AE180" s="41">
        <v>9585</v>
      </c>
      <c r="AG180" s="37">
        <f t="shared" si="41"/>
        <v>9585</v>
      </c>
      <c r="AI180" s="37">
        <v>0</v>
      </c>
      <c r="AK180" s="37">
        <f t="shared" si="45"/>
        <v>9585</v>
      </c>
      <c r="AL180" s="37"/>
      <c r="AM180" s="37">
        <f t="shared" si="43"/>
        <v>9585</v>
      </c>
      <c r="AO180" s="81">
        <f t="shared" si="44"/>
        <v>0</v>
      </c>
      <c r="AQ180" s="37">
        <f t="shared" si="46"/>
        <v>9585</v>
      </c>
      <c r="AR180" s="37">
        <v>0</v>
      </c>
      <c r="AS180" s="37">
        <f t="shared" si="40"/>
        <v>9585</v>
      </c>
    </row>
    <row r="181" spans="1:45" ht="12.75" customHeight="1" x14ac:dyDescent="0.3">
      <c r="A181" s="204" t="s">
        <v>230</v>
      </c>
      <c r="B181" s="204"/>
      <c r="C181" s="204"/>
      <c r="D181" s="204"/>
      <c r="E181" s="204"/>
      <c r="F181" s="204"/>
      <c r="G181" s="204"/>
      <c r="H181" s="204"/>
      <c r="I181" s="204"/>
      <c r="J181" s="159" t="s">
        <v>4</v>
      </c>
      <c r="K181" s="159"/>
      <c r="L181" s="159"/>
      <c r="M181" s="159"/>
      <c r="N181" s="159"/>
      <c r="O181" s="45">
        <v>40</v>
      </c>
      <c r="P181" s="160">
        <v>19546</v>
      </c>
      <c r="Q181" s="160"/>
      <c r="R181" s="160"/>
      <c r="S181" s="160"/>
      <c r="T181" s="160"/>
      <c r="U181" s="18">
        <v>19546</v>
      </c>
      <c r="V181" s="18"/>
      <c r="W181" s="18"/>
      <c r="Y181" s="11"/>
      <c r="Z181" s="11">
        <v>0</v>
      </c>
      <c r="AA181" s="11"/>
      <c r="AB181" s="11"/>
      <c r="AD181" s="18"/>
      <c r="AE181" s="41">
        <v>19546</v>
      </c>
      <c r="AG181" s="37">
        <f t="shared" si="41"/>
        <v>19546</v>
      </c>
      <c r="AI181" s="37">
        <v>0</v>
      </c>
      <c r="AK181" s="37">
        <f t="shared" si="45"/>
        <v>19546</v>
      </c>
      <c r="AL181" s="37"/>
      <c r="AM181" s="37">
        <f t="shared" si="43"/>
        <v>19546</v>
      </c>
      <c r="AO181" s="81">
        <f t="shared" si="44"/>
        <v>0</v>
      </c>
      <c r="AQ181" s="37">
        <f t="shared" si="46"/>
        <v>19546</v>
      </c>
      <c r="AR181" s="37">
        <v>0</v>
      </c>
      <c r="AS181" s="37">
        <f t="shared" si="40"/>
        <v>19546</v>
      </c>
    </row>
    <row r="182" spans="1:45" ht="12.75" customHeight="1" x14ac:dyDescent="0.3">
      <c r="A182" s="204" t="s">
        <v>231</v>
      </c>
      <c r="B182" s="204"/>
      <c r="C182" s="204"/>
      <c r="D182" s="204"/>
      <c r="E182" s="204"/>
      <c r="F182" s="204"/>
      <c r="G182" s="204"/>
      <c r="H182" s="204"/>
      <c r="I182" s="204"/>
      <c r="J182" s="159" t="s">
        <v>213</v>
      </c>
      <c r="K182" s="159"/>
      <c r="L182" s="159"/>
      <c r="M182" s="159"/>
      <c r="N182" s="159"/>
      <c r="O182" s="45">
        <v>40</v>
      </c>
      <c r="P182" s="160">
        <v>19494</v>
      </c>
      <c r="Q182" s="160"/>
      <c r="R182" s="160"/>
      <c r="S182" s="160"/>
      <c r="T182" s="160"/>
      <c r="U182" s="18">
        <v>19494</v>
      </c>
      <c r="V182" s="18"/>
      <c r="W182" s="18"/>
      <c r="Y182" s="11"/>
      <c r="Z182" s="11">
        <v>0</v>
      </c>
      <c r="AA182" s="11"/>
      <c r="AB182" s="11"/>
      <c r="AD182" s="18"/>
      <c r="AE182" s="41">
        <v>19494</v>
      </c>
      <c r="AG182" s="37">
        <f t="shared" si="41"/>
        <v>19494</v>
      </c>
      <c r="AI182" s="37">
        <v>0</v>
      </c>
      <c r="AK182" s="37">
        <f t="shared" si="45"/>
        <v>19494</v>
      </c>
      <c r="AL182" s="37"/>
      <c r="AM182" s="37">
        <f t="shared" si="43"/>
        <v>19494</v>
      </c>
      <c r="AO182" s="81">
        <f t="shared" si="44"/>
        <v>0</v>
      </c>
      <c r="AQ182" s="37">
        <f t="shared" si="46"/>
        <v>19494</v>
      </c>
      <c r="AR182" s="37">
        <v>0</v>
      </c>
      <c r="AS182" s="37">
        <f t="shared" si="40"/>
        <v>19494</v>
      </c>
    </row>
    <row r="183" spans="1:45" ht="12.75" customHeight="1" x14ac:dyDescent="0.3">
      <c r="A183" s="204" t="s">
        <v>232</v>
      </c>
      <c r="B183" s="204"/>
      <c r="C183" s="204"/>
      <c r="D183" s="204"/>
      <c r="E183" s="204"/>
      <c r="F183" s="204"/>
      <c r="G183" s="204"/>
      <c r="H183" s="204"/>
      <c r="I183" s="204"/>
      <c r="J183" s="159" t="s">
        <v>214</v>
      </c>
      <c r="K183" s="159"/>
      <c r="L183" s="159"/>
      <c r="M183" s="159"/>
      <c r="N183" s="159"/>
      <c r="O183" s="45">
        <v>40</v>
      </c>
      <c r="P183" s="160">
        <v>6370</v>
      </c>
      <c r="Q183" s="160"/>
      <c r="R183" s="160"/>
      <c r="S183" s="160"/>
      <c r="T183" s="160"/>
      <c r="U183" s="18">
        <v>6370</v>
      </c>
      <c r="V183" s="18"/>
      <c r="W183" s="18"/>
      <c r="Y183" s="11"/>
      <c r="Z183" s="11">
        <v>0</v>
      </c>
      <c r="AA183" s="11"/>
      <c r="AB183" s="11"/>
      <c r="AD183" s="18"/>
      <c r="AE183" s="41">
        <v>6370</v>
      </c>
      <c r="AG183" s="37">
        <f t="shared" si="41"/>
        <v>6370</v>
      </c>
      <c r="AI183" s="37">
        <v>0</v>
      </c>
      <c r="AK183" s="37">
        <f t="shared" si="45"/>
        <v>6370</v>
      </c>
      <c r="AL183" s="37"/>
      <c r="AM183" s="37">
        <f t="shared" si="43"/>
        <v>6370</v>
      </c>
      <c r="AO183" s="81">
        <f t="shared" si="44"/>
        <v>0</v>
      </c>
      <c r="AQ183" s="37">
        <f t="shared" si="46"/>
        <v>6370</v>
      </c>
      <c r="AR183" s="37">
        <v>0</v>
      </c>
      <c r="AS183" s="37">
        <f t="shared" si="40"/>
        <v>6370</v>
      </c>
    </row>
    <row r="184" spans="1:45" ht="12.75" customHeight="1" x14ac:dyDescent="0.3">
      <c r="A184" s="204" t="s">
        <v>233</v>
      </c>
      <c r="B184" s="204"/>
      <c r="C184" s="204"/>
      <c r="D184" s="204"/>
      <c r="E184" s="204"/>
      <c r="F184" s="204"/>
      <c r="G184" s="204"/>
      <c r="H184" s="204"/>
      <c r="I184" s="204"/>
      <c r="J184" s="159" t="s">
        <v>217</v>
      </c>
      <c r="K184" s="159"/>
      <c r="L184" s="159"/>
      <c r="M184" s="159"/>
      <c r="N184" s="159"/>
      <c r="O184" s="45">
        <v>40</v>
      </c>
      <c r="P184" s="160">
        <v>32650</v>
      </c>
      <c r="Q184" s="160"/>
      <c r="R184" s="160"/>
      <c r="S184" s="160"/>
      <c r="T184" s="160"/>
      <c r="U184" s="18">
        <v>32241.88</v>
      </c>
      <c r="V184" s="18"/>
      <c r="W184" s="18"/>
      <c r="Y184" s="11"/>
      <c r="Z184" s="11">
        <v>408.12</v>
      </c>
      <c r="AA184" s="11"/>
      <c r="AB184" s="11"/>
      <c r="AD184" s="18"/>
      <c r="AE184" s="41">
        <v>32650</v>
      </c>
      <c r="AG184" s="37">
        <f t="shared" si="41"/>
        <v>32650</v>
      </c>
      <c r="AI184" s="37">
        <v>0</v>
      </c>
      <c r="AK184" s="37">
        <f t="shared" si="45"/>
        <v>32650</v>
      </c>
      <c r="AL184" s="37"/>
      <c r="AM184" s="37">
        <f t="shared" si="43"/>
        <v>32650</v>
      </c>
      <c r="AO184" s="81">
        <f t="shared" si="44"/>
        <v>0</v>
      </c>
      <c r="AQ184" s="37">
        <f t="shared" si="46"/>
        <v>32650</v>
      </c>
      <c r="AR184" s="37">
        <v>0</v>
      </c>
      <c r="AS184" s="37">
        <f t="shared" si="40"/>
        <v>32650</v>
      </c>
    </row>
    <row r="185" spans="1:45" ht="12.75" customHeight="1" x14ac:dyDescent="0.3">
      <c r="A185" s="204" t="s">
        <v>234</v>
      </c>
      <c r="B185" s="204"/>
      <c r="C185" s="204"/>
      <c r="D185" s="204"/>
      <c r="E185" s="204"/>
      <c r="F185" s="204"/>
      <c r="G185" s="204"/>
      <c r="H185" s="204"/>
      <c r="I185" s="204"/>
      <c r="J185" s="159" t="s">
        <v>218</v>
      </c>
      <c r="K185" s="159"/>
      <c r="L185" s="159"/>
      <c r="M185" s="159"/>
      <c r="N185" s="159"/>
      <c r="O185" s="45">
        <v>40</v>
      </c>
      <c r="P185" s="160">
        <v>24804</v>
      </c>
      <c r="Q185" s="160"/>
      <c r="R185" s="160"/>
      <c r="S185" s="160"/>
      <c r="T185" s="160"/>
      <c r="U185" s="18">
        <v>23873.85</v>
      </c>
      <c r="V185" s="18"/>
      <c r="W185" s="18"/>
      <c r="Y185" s="11"/>
      <c r="Z185" s="11">
        <v>620.1</v>
      </c>
      <c r="AA185" s="11"/>
      <c r="AB185" s="11"/>
      <c r="AD185" s="18"/>
      <c r="AE185" s="41">
        <v>24493.95</v>
      </c>
      <c r="AG185" s="37">
        <f t="shared" si="41"/>
        <v>24493.95</v>
      </c>
      <c r="AI185" s="37">
        <v>310.05</v>
      </c>
      <c r="AK185" s="37">
        <f t="shared" si="45"/>
        <v>24804</v>
      </c>
      <c r="AL185" s="37"/>
      <c r="AM185" s="37">
        <f t="shared" si="43"/>
        <v>24804</v>
      </c>
      <c r="AO185" s="81">
        <f t="shared" si="44"/>
        <v>0</v>
      </c>
      <c r="AQ185" s="37">
        <f t="shared" si="46"/>
        <v>24804</v>
      </c>
      <c r="AR185" s="37">
        <v>0</v>
      </c>
      <c r="AS185" s="37">
        <f t="shared" si="40"/>
        <v>24804</v>
      </c>
    </row>
    <row r="186" spans="1:45" ht="12.75" customHeight="1" x14ac:dyDescent="0.3">
      <c r="A186" s="204" t="s">
        <v>235</v>
      </c>
      <c r="B186" s="204"/>
      <c r="C186" s="204"/>
      <c r="D186" s="204"/>
      <c r="E186" s="204"/>
      <c r="F186" s="204"/>
      <c r="G186" s="204"/>
      <c r="H186" s="204"/>
      <c r="I186" s="204"/>
      <c r="J186" s="159" t="s">
        <v>219</v>
      </c>
      <c r="K186" s="159"/>
      <c r="L186" s="159"/>
      <c r="M186" s="159"/>
      <c r="N186" s="159"/>
      <c r="O186" s="45">
        <v>40</v>
      </c>
      <c r="P186" s="205">
        <v>960</v>
      </c>
      <c r="Q186" s="205"/>
      <c r="R186" s="205"/>
      <c r="S186" s="205"/>
      <c r="T186" s="205"/>
      <c r="U186" s="11">
        <v>876</v>
      </c>
      <c r="V186" s="11"/>
      <c r="W186" s="11"/>
      <c r="Y186" s="11"/>
      <c r="Z186" s="11">
        <v>24</v>
      </c>
      <c r="AA186" s="11"/>
      <c r="AB186" s="11"/>
      <c r="AD186" s="11"/>
      <c r="AE186" s="41">
        <v>900</v>
      </c>
      <c r="AG186" s="37">
        <f t="shared" si="41"/>
        <v>900</v>
      </c>
      <c r="AI186" s="37">
        <f t="shared" si="47"/>
        <v>24</v>
      </c>
      <c r="AK186" s="37">
        <f t="shared" si="45"/>
        <v>924</v>
      </c>
      <c r="AL186" s="37"/>
      <c r="AM186" s="37">
        <f t="shared" si="43"/>
        <v>924</v>
      </c>
      <c r="AO186" s="81">
        <f t="shared" si="44"/>
        <v>24</v>
      </c>
      <c r="AQ186" s="37">
        <f t="shared" si="46"/>
        <v>948</v>
      </c>
      <c r="AR186" s="37">
        <v>12</v>
      </c>
      <c r="AS186" s="37">
        <f t="shared" si="40"/>
        <v>960</v>
      </c>
    </row>
    <row r="187" spans="1:45" ht="12.75" customHeight="1" x14ac:dyDescent="0.3">
      <c r="A187" s="204" t="s">
        <v>236</v>
      </c>
      <c r="B187" s="204"/>
      <c r="C187" s="204"/>
      <c r="D187" s="204"/>
      <c r="E187" s="204"/>
      <c r="F187" s="204"/>
      <c r="G187" s="204"/>
      <c r="H187" s="204"/>
      <c r="I187" s="204"/>
      <c r="J187" s="159" t="s">
        <v>6</v>
      </c>
      <c r="K187" s="159"/>
      <c r="L187" s="159"/>
      <c r="M187" s="159"/>
      <c r="N187" s="159"/>
      <c r="O187" s="45">
        <v>40</v>
      </c>
      <c r="P187" s="160">
        <v>10276</v>
      </c>
      <c r="Q187" s="160"/>
      <c r="R187" s="160"/>
      <c r="S187" s="160"/>
      <c r="T187" s="160"/>
      <c r="U187" s="18">
        <v>9119.9500000000007</v>
      </c>
      <c r="V187" s="18"/>
      <c r="W187" s="18"/>
      <c r="Y187" s="11"/>
      <c r="Z187" s="11">
        <v>256.89999999999998</v>
      </c>
      <c r="AA187" s="11"/>
      <c r="AB187" s="11"/>
      <c r="AD187" s="18"/>
      <c r="AE187" s="41">
        <v>9376.85</v>
      </c>
      <c r="AG187" s="37">
        <f t="shared" si="41"/>
        <v>9376.85</v>
      </c>
      <c r="AI187" s="37">
        <f t="shared" si="47"/>
        <v>256.89999999999998</v>
      </c>
      <c r="AK187" s="37">
        <f t="shared" si="45"/>
        <v>9633.75</v>
      </c>
      <c r="AL187" s="37"/>
      <c r="AM187" s="37">
        <f t="shared" si="43"/>
        <v>9633.75</v>
      </c>
      <c r="AO187" s="81">
        <f t="shared" si="44"/>
        <v>256.89999999999998</v>
      </c>
      <c r="AQ187" s="37">
        <f t="shared" si="46"/>
        <v>9890.65</v>
      </c>
      <c r="AR187" s="37">
        <v>257</v>
      </c>
      <c r="AS187" s="37">
        <f t="shared" si="40"/>
        <v>10147.65</v>
      </c>
    </row>
    <row r="188" spans="1:45" ht="12.75" customHeight="1" x14ac:dyDescent="0.3">
      <c r="A188" s="204" t="s">
        <v>237</v>
      </c>
      <c r="B188" s="204"/>
      <c r="C188" s="204"/>
      <c r="D188" s="204"/>
      <c r="E188" s="204"/>
      <c r="F188" s="204"/>
      <c r="G188" s="204"/>
      <c r="H188" s="204"/>
      <c r="I188" s="204"/>
      <c r="J188" s="159" t="s">
        <v>135</v>
      </c>
      <c r="K188" s="159"/>
      <c r="L188" s="159"/>
      <c r="M188" s="159"/>
      <c r="N188" s="159"/>
      <c r="O188" s="45">
        <v>40</v>
      </c>
      <c r="P188" s="160">
        <v>34646</v>
      </c>
      <c r="Q188" s="160"/>
      <c r="R188" s="160"/>
      <c r="S188" s="160"/>
      <c r="T188" s="160"/>
      <c r="U188" s="18">
        <v>29882.18</v>
      </c>
      <c r="V188" s="18"/>
      <c r="W188" s="18"/>
      <c r="Y188" s="11"/>
      <c r="Z188" s="11">
        <v>866.15</v>
      </c>
      <c r="AA188" s="11"/>
      <c r="AB188" s="11"/>
      <c r="AD188" s="18"/>
      <c r="AE188" s="41">
        <v>30748.33</v>
      </c>
      <c r="AG188" s="37">
        <f t="shared" si="41"/>
        <v>30748.33</v>
      </c>
      <c r="AI188" s="37">
        <f t="shared" si="47"/>
        <v>866.15</v>
      </c>
      <c r="AK188" s="37">
        <f t="shared" si="45"/>
        <v>31614.480000000003</v>
      </c>
      <c r="AL188" s="37"/>
      <c r="AM188" s="37">
        <f t="shared" si="43"/>
        <v>31614.480000000003</v>
      </c>
      <c r="AO188" s="81">
        <f t="shared" si="44"/>
        <v>866.15</v>
      </c>
      <c r="AQ188" s="37">
        <f t="shared" si="46"/>
        <v>32480.630000000005</v>
      </c>
      <c r="AR188" s="37">
        <v>866</v>
      </c>
      <c r="AS188" s="37">
        <f t="shared" si="40"/>
        <v>33346.630000000005</v>
      </c>
    </row>
    <row r="189" spans="1:45" ht="12.75" customHeight="1" x14ac:dyDescent="0.3">
      <c r="A189" s="204" t="s">
        <v>238</v>
      </c>
      <c r="B189" s="204"/>
      <c r="C189" s="204"/>
      <c r="D189" s="204"/>
      <c r="E189" s="204"/>
      <c r="F189" s="204"/>
      <c r="G189" s="204"/>
      <c r="H189" s="204"/>
      <c r="I189" s="204"/>
      <c r="J189" s="159" t="s">
        <v>135</v>
      </c>
      <c r="K189" s="159"/>
      <c r="L189" s="159"/>
      <c r="M189" s="159"/>
      <c r="N189" s="159"/>
      <c r="O189" s="45">
        <v>40</v>
      </c>
      <c r="P189" s="160">
        <v>10941</v>
      </c>
      <c r="Q189" s="160"/>
      <c r="R189" s="160"/>
      <c r="S189" s="160"/>
      <c r="T189" s="160"/>
      <c r="U189" s="18">
        <v>9163.2099999999991</v>
      </c>
      <c r="V189" s="18"/>
      <c r="W189" s="18"/>
      <c r="Y189" s="11"/>
      <c r="Z189" s="11">
        <v>273.52999999999997</v>
      </c>
      <c r="AA189" s="11"/>
      <c r="AB189" s="11"/>
      <c r="AD189" s="18"/>
      <c r="AE189" s="41">
        <v>9436.74</v>
      </c>
      <c r="AG189" s="37">
        <f t="shared" si="41"/>
        <v>9436.74</v>
      </c>
      <c r="AI189" s="37">
        <f t="shared" si="47"/>
        <v>273.52499999999998</v>
      </c>
      <c r="AK189" s="37">
        <f t="shared" si="45"/>
        <v>9710.2649999999994</v>
      </c>
      <c r="AL189" s="37"/>
      <c r="AM189" s="37">
        <f t="shared" si="43"/>
        <v>9710.2649999999994</v>
      </c>
      <c r="AO189" s="81">
        <f t="shared" si="44"/>
        <v>273.52499999999998</v>
      </c>
      <c r="AQ189" s="37">
        <f t="shared" si="46"/>
        <v>9983.7899999999991</v>
      </c>
      <c r="AR189" s="37">
        <v>274</v>
      </c>
      <c r="AS189" s="37">
        <f t="shared" si="40"/>
        <v>10257.789999999999</v>
      </c>
    </row>
    <row r="190" spans="1:45" ht="12.75" customHeight="1" x14ac:dyDescent="0.3">
      <c r="A190" s="204" t="s">
        <v>239</v>
      </c>
      <c r="B190" s="204"/>
      <c r="C190" s="204"/>
      <c r="D190" s="204"/>
      <c r="E190" s="204"/>
      <c r="F190" s="204"/>
      <c r="G190" s="204"/>
      <c r="H190" s="204"/>
      <c r="I190" s="204"/>
      <c r="J190" s="159" t="s">
        <v>220</v>
      </c>
      <c r="K190" s="159"/>
      <c r="L190" s="159"/>
      <c r="M190" s="159"/>
      <c r="N190" s="159"/>
      <c r="O190" s="45">
        <v>40</v>
      </c>
      <c r="P190" s="160">
        <v>21759.5</v>
      </c>
      <c r="Q190" s="160"/>
      <c r="R190" s="160"/>
      <c r="S190" s="160"/>
      <c r="T190" s="160"/>
      <c r="U190" s="18">
        <v>17679.650000000001</v>
      </c>
      <c r="V190" s="18"/>
      <c r="W190" s="18"/>
      <c r="Y190" s="11"/>
      <c r="Z190" s="11">
        <v>543.99</v>
      </c>
      <c r="AA190" s="11"/>
      <c r="AB190" s="11"/>
      <c r="AD190" s="18"/>
      <c r="AE190" s="41">
        <v>18223.64</v>
      </c>
      <c r="AG190" s="37">
        <f t="shared" si="41"/>
        <v>18223.64</v>
      </c>
      <c r="AI190" s="37">
        <f t="shared" si="47"/>
        <v>543.98749999999995</v>
      </c>
      <c r="AK190" s="37">
        <f t="shared" si="45"/>
        <v>18767.627499999999</v>
      </c>
      <c r="AL190" s="37"/>
      <c r="AM190" s="37">
        <f t="shared" si="43"/>
        <v>18767.627499999999</v>
      </c>
      <c r="AO190" s="81">
        <f t="shared" si="44"/>
        <v>543.98749999999995</v>
      </c>
      <c r="AQ190" s="37">
        <f t="shared" si="46"/>
        <v>19311.614999999998</v>
      </c>
      <c r="AR190" s="37">
        <v>544</v>
      </c>
      <c r="AS190" s="37">
        <f t="shared" si="40"/>
        <v>19855.614999999998</v>
      </c>
    </row>
    <row r="191" spans="1:45" ht="12.75" customHeight="1" x14ac:dyDescent="0.3">
      <c r="A191" s="204" t="s">
        <v>240</v>
      </c>
      <c r="B191" s="204"/>
      <c r="C191" s="204"/>
      <c r="D191" s="204"/>
      <c r="E191" s="204"/>
      <c r="F191" s="204"/>
      <c r="G191" s="204"/>
      <c r="H191" s="204"/>
      <c r="I191" s="204"/>
      <c r="J191" s="159" t="s">
        <v>222</v>
      </c>
      <c r="K191" s="159"/>
      <c r="L191" s="159"/>
      <c r="M191" s="159"/>
      <c r="N191" s="159"/>
      <c r="O191" s="45">
        <v>40</v>
      </c>
      <c r="P191" s="160">
        <v>6936</v>
      </c>
      <c r="Q191" s="160"/>
      <c r="R191" s="160"/>
      <c r="S191" s="160"/>
      <c r="T191" s="160"/>
      <c r="U191" s="18">
        <v>5462.1</v>
      </c>
      <c r="V191" s="18"/>
      <c r="W191" s="18"/>
      <c r="Y191" s="11"/>
      <c r="Z191" s="11">
        <v>173.4</v>
      </c>
      <c r="AA191" s="11"/>
      <c r="AB191" s="11"/>
      <c r="AD191" s="18"/>
      <c r="AE191" s="41">
        <v>5635.5</v>
      </c>
      <c r="AG191" s="37">
        <f t="shared" si="41"/>
        <v>5635.5</v>
      </c>
      <c r="AI191" s="37">
        <f t="shared" si="47"/>
        <v>173.4</v>
      </c>
      <c r="AK191" s="37">
        <f t="shared" si="45"/>
        <v>5808.9</v>
      </c>
      <c r="AL191" s="37"/>
      <c r="AM191" s="37">
        <f t="shared" si="43"/>
        <v>5808.9</v>
      </c>
      <c r="AO191" s="81">
        <f t="shared" si="44"/>
        <v>173.4</v>
      </c>
      <c r="AQ191" s="37">
        <f t="shared" si="46"/>
        <v>5982.2999999999993</v>
      </c>
      <c r="AR191" s="37">
        <v>173</v>
      </c>
      <c r="AS191" s="37">
        <f t="shared" si="40"/>
        <v>6155.2999999999993</v>
      </c>
    </row>
    <row r="192" spans="1:45" ht="12.75" customHeight="1" x14ac:dyDescent="0.3">
      <c r="A192" s="204" t="s">
        <v>241</v>
      </c>
      <c r="B192" s="204"/>
      <c r="C192" s="204"/>
      <c r="D192" s="204"/>
      <c r="E192" s="204"/>
      <c r="F192" s="204"/>
      <c r="G192" s="204"/>
      <c r="H192" s="204"/>
      <c r="I192" s="204"/>
      <c r="J192" s="159" t="s">
        <v>224</v>
      </c>
      <c r="K192" s="159"/>
      <c r="L192" s="159"/>
      <c r="M192" s="159"/>
      <c r="N192" s="159"/>
      <c r="O192" s="45">
        <v>40</v>
      </c>
      <c r="P192" s="160">
        <v>13600</v>
      </c>
      <c r="Q192" s="160"/>
      <c r="R192" s="160"/>
      <c r="S192" s="160"/>
      <c r="T192" s="160"/>
      <c r="U192" s="18">
        <v>10370</v>
      </c>
      <c r="V192" s="18"/>
      <c r="W192" s="18"/>
      <c r="Y192" s="11"/>
      <c r="Z192" s="11">
        <v>340</v>
      </c>
      <c r="AA192" s="11"/>
      <c r="AB192" s="11"/>
      <c r="AD192" s="18"/>
      <c r="AE192" s="41">
        <v>10710</v>
      </c>
      <c r="AG192" s="37">
        <f t="shared" si="41"/>
        <v>10710</v>
      </c>
      <c r="AI192" s="37">
        <f t="shared" si="47"/>
        <v>340</v>
      </c>
      <c r="AK192" s="37">
        <f t="shared" si="45"/>
        <v>11050</v>
      </c>
      <c r="AL192" s="37"/>
      <c r="AM192" s="37">
        <f t="shared" si="43"/>
        <v>11050</v>
      </c>
      <c r="AO192" s="81">
        <f t="shared" si="44"/>
        <v>340</v>
      </c>
      <c r="AQ192" s="37">
        <f t="shared" si="46"/>
        <v>11390</v>
      </c>
      <c r="AR192" s="37">
        <v>340</v>
      </c>
      <c r="AS192" s="37">
        <f t="shared" si="40"/>
        <v>11730</v>
      </c>
    </row>
    <row r="193" spans="1:45" ht="12.75" customHeight="1" x14ac:dyDescent="0.3">
      <c r="A193" s="204" t="s">
        <v>242</v>
      </c>
      <c r="B193" s="204"/>
      <c r="C193" s="204"/>
      <c r="D193" s="204"/>
      <c r="E193" s="204"/>
      <c r="F193" s="204"/>
      <c r="G193" s="204"/>
      <c r="H193" s="204"/>
      <c r="I193" s="204"/>
      <c r="J193" s="159" t="s">
        <v>17</v>
      </c>
      <c r="K193" s="159"/>
      <c r="L193" s="159"/>
      <c r="M193" s="159"/>
      <c r="N193" s="159"/>
      <c r="O193" s="45">
        <v>40</v>
      </c>
      <c r="P193" s="160">
        <v>18156.77</v>
      </c>
      <c r="Q193" s="160"/>
      <c r="R193" s="160"/>
      <c r="S193" s="160"/>
      <c r="T193" s="160"/>
      <c r="U193" s="18">
        <v>13390.62</v>
      </c>
      <c r="V193" s="18"/>
      <c r="W193" s="18"/>
      <c r="Y193" s="11"/>
      <c r="Z193" s="11">
        <v>453.92</v>
      </c>
      <c r="AA193" s="11"/>
      <c r="AB193" s="11"/>
      <c r="AD193" s="18"/>
      <c r="AE193" s="41">
        <v>13844.54</v>
      </c>
      <c r="AG193" s="37">
        <f t="shared" si="41"/>
        <v>13844.54</v>
      </c>
      <c r="AI193" s="37">
        <f t="shared" si="47"/>
        <v>453.91925000000003</v>
      </c>
      <c r="AK193" s="37">
        <f t="shared" si="45"/>
        <v>14298.459250000002</v>
      </c>
      <c r="AL193" s="37"/>
      <c r="AM193" s="37">
        <f t="shared" si="43"/>
        <v>14298.459250000002</v>
      </c>
      <c r="AO193" s="81">
        <f t="shared" si="44"/>
        <v>453.91925000000003</v>
      </c>
      <c r="AQ193" s="37">
        <f t="shared" si="46"/>
        <v>14752.378500000003</v>
      </c>
      <c r="AR193" s="37">
        <v>454</v>
      </c>
      <c r="AS193" s="37">
        <f t="shared" si="40"/>
        <v>15206.378500000003</v>
      </c>
    </row>
    <row r="194" spans="1:45" ht="12.75" customHeight="1" x14ac:dyDescent="0.3">
      <c r="A194" s="204" t="s">
        <v>243</v>
      </c>
      <c r="B194" s="204"/>
      <c r="C194" s="204"/>
      <c r="D194" s="204"/>
      <c r="E194" s="204"/>
      <c r="F194" s="204"/>
      <c r="G194" s="204"/>
      <c r="H194" s="204"/>
      <c r="I194" s="204"/>
      <c r="J194" s="159" t="s">
        <v>244</v>
      </c>
      <c r="K194" s="159"/>
      <c r="L194" s="159"/>
      <c r="M194" s="159"/>
      <c r="N194" s="159"/>
      <c r="O194" s="45">
        <v>40</v>
      </c>
      <c r="P194" s="160">
        <v>1104</v>
      </c>
      <c r="Q194" s="160"/>
      <c r="R194" s="160"/>
      <c r="S194" s="160"/>
      <c r="T194" s="160"/>
      <c r="U194" s="11">
        <v>759</v>
      </c>
      <c r="V194" s="11"/>
      <c r="W194" s="11"/>
      <c r="Y194" s="11"/>
      <c r="Z194" s="11">
        <v>27.6</v>
      </c>
      <c r="AA194" s="11"/>
      <c r="AB194" s="11"/>
      <c r="AD194" s="11"/>
      <c r="AE194" s="41">
        <v>786.6</v>
      </c>
      <c r="AG194" s="37">
        <f t="shared" si="41"/>
        <v>786.6</v>
      </c>
      <c r="AI194" s="37">
        <f t="shared" si="47"/>
        <v>27.6</v>
      </c>
      <c r="AK194" s="37">
        <f t="shared" si="45"/>
        <v>814.2</v>
      </c>
      <c r="AL194" s="37"/>
      <c r="AM194" s="37">
        <f t="shared" si="43"/>
        <v>814.2</v>
      </c>
      <c r="AO194" s="81">
        <f t="shared" si="44"/>
        <v>27.6</v>
      </c>
      <c r="AQ194" s="37">
        <f t="shared" si="46"/>
        <v>841.80000000000007</v>
      </c>
      <c r="AR194" s="37">
        <v>28</v>
      </c>
      <c r="AS194" s="37">
        <f t="shared" si="40"/>
        <v>869.80000000000007</v>
      </c>
    </row>
    <row r="195" spans="1:45" ht="12.75" customHeight="1" x14ac:dyDescent="0.3">
      <c r="A195" s="204" t="s">
        <v>245</v>
      </c>
      <c r="B195" s="204"/>
      <c r="C195" s="204"/>
      <c r="D195" s="204"/>
      <c r="E195" s="204"/>
      <c r="F195" s="204"/>
      <c r="G195" s="204"/>
      <c r="H195" s="204"/>
      <c r="I195" s="204"/>
      <c r="J195" s="159" t="s">
        <v>244</v>
      </c>
      <c r="K195" s="159"/>
      <c r="L195" s="159"/>
      <c r="M195" s="159"/>
      <c r="N195" s="159"/>
      <c r="O195" s="45">
        <v>40</v>
      </c>
      <c r="P195" s="160">
        <v>8049.09</v>
      </c>
      <c r="Q195" s="160"/>
      <c r="R195" s="160"/>
      <c r="S195" s="160"/>
      <c r="T195" s="160"/>
      <c r="U195" s="18">
        <v>5533.8</v>
      </c>
      <c r="V195" s="18"/>
      <c r="W195" s="18"/>
      <c r="Y195" s="11"/>
      <c r="Z195" s="11">
        <v>201.23</v>
      </c>
      <c r="AA195" s="11"/>
      <c r="AB195" s="11"/>
      <c r="AD195" s="18"/>
      <c r="AE195" s="41">
        <v>5735.03</v>
      </c>
      <c r="AG195" s="37">
        <f t="shared" si="41"/>
        <v>5735.03</v>
      </c>
      <c r="AI195" s="37">
        <f t="shared" si="47"/>
        <v>201.22725</v>
      </c>
      <c r="AK195" s="37">
        <f t="shared" si="45"/>
        <v>5936.2572499999997</v>
      </c>
      <c r="AL195" s="37"/>
      <c r="AM195" s="37">
        <f t="shared" si="43"/>
        <v>5936.2572499999997</v>
      </c>
      <c r="AO195" s="81">
        <f t="shared" si="44"/>
        <v>201.22725</v>
      </c>
      <c r="AQ195" s="37">
        <f t="shared" si="46"/>
        <v>6137.4844999999996</v>
      </c>
      <c r="AR195" s="37">
        <v>201</v>
      </c>
      <c r="AS195" s="37">
        <f t="shared" si="40"/>
        <v>6338.4844999999996</v>
      </c>
    </row>
    <row r="196" spans="1:45" ht="12.75" customHeight="1" x14ac:dyDescent="0.3">
      <c r="A196" s="204" t="s">
        <v>246</v>
      </c>
      <c r="B196" s="204"/>
      <c r="C196" s="204"/>
      <c r="D196" s="204"/>
      <c r="E196" s="204"/>
      <c r="F196" s="204"/>
      <c r="G196" s="204"/>
      <c r="H196" s="204"/>
      <c r="I196" s="204"/>
      <c r="J196" s="204" t="s">
        <v>247</v>
      </c>
      <c r="K196" s="204"/>
      <c r="L196" s="204"/>
      <c r="M196" s="204"/>
      <c r="N196" s="204"/>
      <c r="O196" s="45">
        <v>40</v>
      </c>
      <c r="P196" s="160">
        <v>14833</v>
      </c>
      <c r="Q196" s="160"/>
      <c r="R196" s="160"/>
      <c r="S196" s="160"/>
      <c r="T196" s="160"/>
      <c r="U196" s="18">
        <v>9827.08</v>
      </c>
      <c r="V196" s="18"/>
      <c r="W196" s="18"/>
      <c r="Y196" s="11"/>
      <c r="Z196" s="11">
        <v>370.83</v>
      </c>
      <c r="AA196" s="11"/>
      <c r="AB196" s="11"/>
      <c r="AD196" s="18"/>
      <c r="AE196" s="41">
        <v>10197.91</v>
      </c>
      <c r="AG196" s="37">
        <f t="shared" si="41"/>
        <v>10197.91</v>
      </c>
      <c r="AI196" s="37">
        <f t="shared" si="47"/>
        <v>370.82499999999999</v>
      </c>
      <c r="AK196" s="37">
        <f t="shared" si="45"/>
        <v>10568.735000000001</v>
      </c>
      <c r="AL196" s="37"/>
      <c r="AM196" s="37">
        <f t="shared" si="43"/>
        <v>10568.735000000001</v>
      </c>
      <c r="AO196" s="81">
        <f t="shared" si="44"/>
        <v>370.82499999999999</v>
      </c>
      <c r="AQ196" s="37">
        <f t="shared" si="46"/>
        <v>10939.560000000001</v>
      </c>
      <c r="AR196" s="37">
        <v>371</v>
      </c>
      <c r="AS196" s="37">
        <f t="shared" si="40"/>
        <v>11310.560000000001</v>
      </c>
    </row>
    <row r="197" spans="1:45" ht="12.75" customHeight="1" x14ac:dyDescent="0.3">
      <c r="A197" s="204" t="s">
        <v>248</v>
      </c>
      <c r="B197" s="204"/>
      <c r="C197" s="204"/>
      <c r="D197" s="204"/>
      <c r="E197" s="204"/>
      <c r="F197" s="204"/>
      <c r="G197" s="204"/>
      <c r="H197" s="204"/>
      <c r="I197" s="204"/>
      <c r="J197" s="159" t="s">
        <v>249</v>
      </c>
      <c r="K197" s="159"/>
      <c r="L197" s="159"/>
      <c r="M197" s="159"/>
      <c r="N197" s="159"/>
      <c r="O197" s="45">
        <v>40</v>
      </c>
      <c r="P197" s="160">
        <v>13589.3</v>
      </c>
      <c r="Q197" s="160"/>
      <c r="R197" s="160"/>
      <c r="S197" s="160"/>
      <c r="T197" s="160"/>
      <c r="U197" s="18">
        <v>9002.8700000000008</v>
      </c>
      <c r="V197" s="18"/>
      <c r="W197" s="18"/>
      <c r="Y197" s="11"/>
      <c r="Z197" s="11">
        <v>339.73</v>
      </c>
      <c r="AA197" s="11"/>
      <c r="AB197" s="11"/>
      <c r="AD197" s="18"/>
      <c r="AE197" s="41">
        <v>9342.6</v>
      </c>
      <c r="AG197" s="37">
        <f t="shared" si="41"/>
        <v>9342.6</v>
      </c>
      <c r="AI197" s="37">
        <f t="shared" si="47"/>
        <v>339.73249999999996</v>
      </c>
      <c r="AK197" s="37">
        <f t="shared" si="45"/>
        <v>9682.3325000000004</v>
      </c>
      <c r="AL197" s="37"/>
      <c r="AM197" s="37">
        <f t="shared" si="43"/>
        <v>9682.3325000000004</v>
      </c>
      <c r="AO197" s="81">
        <f t="shared" si="44"/>
        <v>339.73249999999996</v>
      </c>
      <c r="AQ197" s="37">
        <f t="shared" si="46"/>
        <v>10022.065000000001</v>
      </c>
      <c r="AR197" s="37">
        <v>340</v>
      </c>
      <c r="AS197" s="37">
        <f t="shared" si="40"/>
        <v>10362.065000000001</v>
      </c>
    </row>
    <row r="198" spans="1:45" ht="12.75" customHeight="1" x14ac:dyDescent="0.3">
      <c r="A198" s="204" t="s">
        <v>250</v>
      </c>
      <c r="B198" s="204"/>
      <c r="C198" s="204"/>
      <c r="D198" s="204"/>
      <c r="E198" s="204"/>
      <c r="F198" s="204"/>
      <c r="G198" s="204"/>
      <c r="H198" s="204"/>
      <c r="I198" s="204"/>
      <c r="J198" s="159" t="s">
        <v>251</v>
      </c>
      <c r="K198" s="159"/>
      <c r="L198" s="159"/>
      <c r="M198" s="159"/>
      <c r="N198" s="159"/>
      <c r="O198" s="45">
        <v>40</v>
      </c>
      <c r="P198" s="160">
        <v>19516.8</v>
      </c>
      <c r="Q198" s="160"/>
      <c r="R198" s="160"/>
      <c r="S198" s="160"/>
      <c r="T198" s="160"/>
      <c r="U198" s="18">
        <v>12929.88</v>
      </c>
      <c r="V198" s="18"/>
      <c r="W198" s="18"/>
      <c r="Y198" s="11"/>
      <c r="Z198" s="11">
        <v>487.92</v>
      </c>
      <c r="AA198" s="11"/>
      <c r="AB198" s="11"/>
      <c r="AD198" s="18"/>
      <c r="AE198" s="41">
        <v>13417.8</v>
      </c>
      <c r="AG198" s="37">
        <f t="shared" si="41"/>
        <v>13417.8</v>
      </c>
      <c r="AI198" s="37">
        <f t="shared" si="47"/>
        <v>487.91999999999996</v>
      </c>
      <c r="AK198" s="37">
        <f t="shared" si="45"/>
        <v>13905.72</v>
      </c>
      <c r="AL198" s="37"/>
      <c r="AM198" s="37">
        <f t="shared" si="43"/>
        <v>13905.72</v>
      </c>
      <c r="AO198" s="81">
        <f t="shared" si="44"/>
        <v>487.91999999999996</v>
      </c>
      <c r="AQ198" s="37">
        <f t="shared" si="46"/>
        <v>14393.64</v>
      </c>
      <c r="AR198" s="37">
        <v>488</v>
      </c>
      <c r="AS198" s="37">
        <f t="shared" si="40"/>
        <v>14881.64</v>
      </c>
    </row>
    <row r="199" spans="1:45" ht="12.75" customHeight="1" x14ac:dyDescent="0.3">
      <c r="A199" s="204" t="s">
        <v>252</v>
      </c>
      <c r="B199" s="204"/>
      <c r="C199" s="204"/>
      <c r="D199" s="204"/>
      <c r="E199" s="204"/>
      <c r="F199" s="204"/>
      <c r="G199" s="204"/>
      <c r="H199" s="204"/>
      <c r="I199" s="204"/>
      <c r="J199" s="159" t="s">
        <v>253</v>
      </c>
      <c r="K199" s="159"/>
      <c r="L199" s="159"/>
      <c r="M199" s="159"/>
      <c r="N199" s="159"/>
      <c r="O199" s="45">
        <v>40</v>
      </c>
      <c r="P199" s="160">
        <v>12375.07</v>
      </c>
      <c r="Q199" s="160"/>
      <c r="R199" s="160"/>
      <c r="S199" s="160"/>
      <c r="T199" s="160"/>
      <c r="U199" s="18">
        <v>8198.5400000000009</v>
      </c>
      <c r="V199" s="18"/>
      <c r="W199" s="18"/>
      <c r="Y199" s="11"/>
      <c r="Z199" s="11">
        <v>309.38</v>
      </c>
      <c r="AA199" s="11"/>
      <c r="AB199" s="11"/>
      <c r="AD199" s="18"/>
      <c r="AE199" s="41">
        <v>8507.92</v>
      </c>
      <c r="AG199" s="37">
        <f t="shared" si="41"/>
        <v>8507.92</v>
      </c>
      <c r="AI199" s="37">
        <f t="shared" si="47"/>
        <v>309.37675000000002</v>
      </c>
      <c r="AK199" s="37">
        <f t="shared" si="45"/>
        <v>8817.2967499999995</v>
      </c>
      <c r="AL199" s="37"/>
      <c r="AM199" s="37">
        <f t="shared" si="43"/>
        <v>8817.2967499999995</v>
      </c>
      <c r="AO199" s="81">
        <f t="shared" si="44"/>
        <v>309.37675000000002</v>
      </c>
      <c r="AQ199" s="37">
        <f t="shared" si="46"/>
        <v>9126.673499999999</v>
      </c>
      <c r="AR199" s="37">
        <v>309</v>
      </c>
      <c r="AS199" s="37">
        <f t="shared" ref="AS199:AS262" si="48">SUM(AQ199:AR199)</f>
        <v>9435.673499999999</v>
      </c>
    </row>
    <row r="200" spans="1:45" ht="12.75" customHeight="1" x14ac:dyDescent="0.3">
      <c r="A200" s="204" t="s">
        <v>254</v>
      </c>
      <c r="B200" s="204"/>
      <c r="C200" s="204"/>
      <c r="D200" s="204"/>
      <c r="E200" s="204"/>
      <c r="F200" s="204"/>
      <c r="G200" s="204"/>
      <c r="H200" s="204"/>
      <c r="I200" s="204"/>
      <c r="J200" s="159" t="s">
        <v>255</v>
      </c>
      <c r="K200" s="159"/>
      <c r="L200" s="159"/>
      <c r="M200" s="159"/>
      <c r="N200" s="159"/>
      <c r="O200" s="45">
        <v>40</v>
      </c>
      <c r="P200" s="160">
        <v>1486.68</v>
      </c>
      <c r="Q200" s="160"/>
      <c r="R200" s="160"/>
      <c r="S200" s="160"/>
      <c r="T200" s="160"/>
      <c r="U200" s="11">
        <v>984.98</v>
      </c>
      <c r="V200" s="11"/>
      <c r="W200" s="11"/>
      <c r="Y200" s="11"/>
      <c r="Z200" s="11">
        <v>37.17</v>
      </c>
      <c r="AA200" s="11"/>
      <c r="AB200" s="11"/>
      <c r="AD200" s="18"/>
      <c r="AE200" s="41">
        <v>1022.15</v>
      </c>
      <c r="AG200" s="37">
        <f t="shared" si="41"/>
        <v>1022.15</v>
      </c>
      <c r="AI200" s="37">
        <f t="shared" si="47"/>
        <v>37.167000000000002</v>
      </c>
      <c r="AK200" s="37">
        <f t="shared" si="45"/>
        <v>1059.317</v>
      </c>
      <c r="AL200" s="37"/>
      <c r="AM200" s="37">
        <f t="shared" si="43"/>
        <v>1059.317</v>
      </c>
      <c r="AO200" s="81">
        <f t="shared" si="44"/>
        <v>37.167000000000002</v>
      </c>
      <c r="AQ200" s="37">
        <f t="shared" si="46"/>
        <v>1096.4839999999999</v>
      </c>
      <c r="AR200" s="37">
        <v>37</v>
      </c>
      <c r="AS200" s="37">
        <f t="shared" si="48"/>
        <v>1133.4839999999999</v>
      </c>
    </row>
    <row r="201" spans="1:45" ht="12.75" customHeight="1" x14ac:dyDescent="0.3">
      <c r="A201" s="204" t="s">
        <v>256</v>
      </c>
      <c r="B201" s="204"/>
      <c r="C201" s="204"/>
      <c r="D201" s="204"/>
      <c r="E201" s="204"/>
      <c r="F201" s="204"/>
      <c r="G201" s="204"/>
      <c r="H201" s="204"/>
      <c r="I201" s="204"/>
      <c r="J201" s="159" t="s">
        <v>255</v>
      </c>
      <c r="K201" s="159"/>
      <c r="L201" s="159"/>
      <c r="M201" s="159"/>
      <c r="N201" s="159"/>
      <c r="O201" s="45">
        <v>40</v>
      </c>
      <c r="P201" s="160">
        <v>8807.68</v>
      </c>
      <c r="Q201" s="160"/>
      <c r="R201" s="160"/>
      <c r="S201" s="160"/>
      <c r="T201" s="160"/>
      <c r="U201" s="18">
        <v>5835.06</v>
      </c>
      <c r="V201" s="18"/>
      <c r="W201" s="18"/>
      <c r="Y201" s="11"/>
      <c r="Z201" s="11">
        <v>220.19</v>
      </c>
      <c r="AA201" s="11"/>
      <c r="AB201" s="11"/>
      <c r="AD201" s="18"/>
      <c r="AE201" s="41">
        <v>6055.25</v>
      </c>
      <c r="AG201" s="37">
        <f t="shared" si="41"/>
        <v>6055.25</v>
      </c>
      <c r="AI201" s="37">
        <f t="shared" si="47"/>
        <v>220.19200000000001</v>
      </c>
      <c r="AK201" s="37">
        <f t="shared" si="45"/>
        <v>6275.442</v>
      </c>
      <c r="AL201" s="37"/>
      <c r="AM201" s="37">
        <f t="shared" si="43"/>
        <v>6275.442</v>
      </c>
      <c r="AO201" s="81">
        <f t="shared" si="44"/>
        <v>220.19200000000001</v>
      </c>
      <c r="AQ201" s="37">
        <f t="shared" si="46"/>
        <v>6495.634</v>
      </c>
      <c r="AR201" s="37">
        <v>220</v>
      </c>
      <c r="AS201" s="37">
        <f t="shared" si="48"/>
        <v>6715.634</v>
      </c>
    </row>
    <row r="202" spans="1:45" ht="12.75" customHeight="1" x14ac:dyDescent="0.3">
      <c r="A202" s="204" t="s">
        <v>257</v>
      </c>
      <c r="B202" s="204"/>
      <c r="C202" s="204"/>
      <c r="D202" s="204"/>
      <c r="E202" s="204"/>
      <c r="F202" s="204"/>
      <c r="G202" s="204"/>
      <c r="H202" s="204"/>
      <c r="I202" s="204"/>
      <c r="J202" s="159" t="s">
        <v>255</v>
      </c>
      <c r="K202" s="159"/>
      <c r="L202" s="159"/>
      <c r="M202" s="159"/>
      <c r="N202" s="159"/>
      <c r="O202" s="45">
        <v>40</v>
      </c>
      <c r="P202" s="160">
        <v>1750</v>
      </c>
      <c r="Q202" s="160"/>
      <c r="R202" s="160"/>
      <c r="S202" s="160"/>
      <c r="T202" s="160"/>
      <c r="U202" s="18">
        <v>1159.3800000000001</v>
      </c>
      <c r="V202" s="18"/>
      <c r="W202" s="18"/>
      <c r="Y202" s="11"/>
      <c r="Z202" s="11">
        <v>43.75</v>
      </c>
      <c r="AA202" s="11"/>
      <c r="AB202" s="11"/>
      <c r="AD202" s="18"/>
      <c r="AE202" s="41">
        <v>1203.1300000000001</v>
      </c>
      <c r="AG202" s="37">
        <f t="shared" si="41"/>
        <v>1203.1300000000001</v>
      </c>
      <c r="AI202" s="37">
        <f t="shared" si="47"/>
        <v>43.75</v>
      </c>
      <c r="AK202" s="37">
        <f t="shared" si="45"/>
        <v>1246.8800000000001</v>
      </c>
      <c r="AL202" s="37"/>
      <c r="AM202" s="37">
        <f t="shared" si="43"/>
        <v>1246.8800000000001</v>
      </c>
      <c r="AO202" s="81">
        <f t="shared" si="44"/>
        <v>43.75</v>
      </c>
      <c r="AQ202" s="37">
        <f t="shared" si="46"/>
        <v>1290.6300000000001</v>
      </c>
      <c r="AR202" s="37">
        <v>44</v>
      </c>
      <c r="AS202" s="37">
        <f t="shared" si="48"/>
        <v>1334.63</v>
      </c>
    </row>
    <row r="203" spans="1:45" ht="12.75" customHeight="1" x14ac:dyDescent="0.3">
      <c r="A203" s="204" t="s">
        <v>258</v>
      </c>
      <c r="B203" s="204"/>
      <c r="C203" s="204"/>
      <c r="D203" s="204"/>
      <c r="E203" s="204"/>
      <c r="F203" s="204"/>
      <c r="G203" s="204"/>
      <c r="H203" s="204"/>
      <c r="I203" s="204"/>
      <c r="J203" s="159" t="s">
        <v>259</v>
      </c>
      <c r="K203" s="159"/>
      <c r="L203" s="159"/>
      <c r="M203" s="159"/>
      <c r="N203" s="159"/>
      <c r="O203" s="45">
        <v>40</v>
      </c>
      <c r="P203" s="160">
        <v>8800</v>
      </c>
      <c r="Q203" s="160"/>
      <c r="R203" s="160"/>
      <c r="S203" s="160"/>
      <c r="T203" s="160"/>
      <c r="U203" s="18">
        <v>5610</v>
      </c>
      <c r="V203" s="18"/>
      <c r="W203" s="18"/>
      <c r="Y203" s="11"/>
      <c r="Z203" s="11">
        <v>220</v>
      </c>
      <c r="AA203" s="11"/>
      <c r="AB203" s="11"/>
      <c r="AD203" s="18"/>
      <c r="AE203" s="41">
        <v>5830</v>
      </c>
      <c r="AG203" s="37">
        <f t="shared" si="41"/>
        <v>5830</v>
      </c>
      <c r="AI203" s="37">
        <f t="shared" si="47"/>
        <v>220</v>
      </c>
      <c r="AK203" s="37">
        <f t="shared" si="45"/>
        <v>6050</v>
      </c>
      <c r="AL203" s="37"/>
      <c r="AM203" s="37">
        <f t="shared" si="43"/>
        <v>6050</v>
      </c>
      <c r="AO203" s="81">
        <f t="shared" si="44"/>
        <v>220</v>
      </c>
      <c r="AQ203" s="37">
        <f t="shared" si="46"/>
        <v>6270</v>
      </c>
      <c r="AR203" s="37">
        <v>220</v>
      </c>
      <c r="AS203" s="37">
        <f t="shared" si="48"/>
        <v>6490</v>
      </c>
    </row>
    <row r="204" spans="1:45" ht="12.75" customHeight="1" x14ac:dyDescent="0.3">
      <c r="A204" s="204" t="s">
        <v>260</v>
      </c>
      <c r="B204" s="204"/>
      <c r="C204" s="204"/>
      <c r="D204" s="204"/>
      <c r="E204" s="204"/>
      <c r="F204" s="204"/>
      <c r="G204" s="204"/>
      <c r="H204" s="204"/>
      <c r="I204" s="204"/>
      <c r="J204" s="159" t="s">
        <v>261</v>
      </c>
      <c r="K204" s="159"/>
      <c r="L204" s="159"/>
      <c r="M204" s="159"/>
      <c r="N204" s="159"/>
      <c r="O204" s="45">
        <v>40</v>
      </c>
      <c r="P204" s="160">
        <v>9500</v>
      </c>
      <c r="Q204" s="160"/>
      <c r="R204" s="160"/>
      <c r="S204" s="160"/>
      <c r="T204" s="160"/>
      <c r="U204" s="18">
        <v>6056.25</v>
      </c>
      <c r="V204" s="18"/>
      <c r="W204" s="18"/>
      <c r="Y204" s="11"/>
      <c r="Z204" s="11">
        <v>237.5</v>
      </c>
      <c r="AA204" s="11"/>
      <c r="AB204" s="11"/>
      <c r="AD204" s="18"/>
      <c r="AE204" s="41">
        <v>6293.75</v>
      </c>
      <c r="AG204" s="37">
        <f t="shared" ref="AG204:AG267" si="49">AE204</f>
        <v>6293.75</v>
      </c>
      <c r="AI204" s="37">
        <f t="shared" si="47"/>
        <v>237.5</v>
      </c>
      <c r="AK204" s="37">
        <f t="shared" si="45"/>
        <v>6531.25</v>
      </c>
      <c r="AL204" s="37"/>
      <c r="AM204" s="37">
        <f t="shared" si="43"/>
        <v>6531.25</v>
      </c>
      <c r="AO204" s="81">
        <f t="shared" si="44"/>
        <v>237.5</v>
      </c>
      <c r="AQ204" s="37">
        <f t="shared" si="46"/>
        <v>6768.75</v>
      </c>
      <c r="AR204" s="37">
        <v>238</v>
      </c>
      <c r="AS204" s="37">
        <f t="shared" si="48"/>
        <v>7006.75</v>
      </c>
    </row>
    <row r="205" spans="1:45" ht="12.75" customHeight="1" x14ac:dyDescent="0.3">
      <c r="A205" s="204" t="s">
        <v>262</v>
      </c>
      <c r="B205" s="204"/>
      <c r="C205" s="204"/>
      <c r="D205" s="204"/>
      <c r="E205" s="204"/>
      <c r="F205" s="204"/>
      <c r="G205" s="204"/>
      <c r="H205" s="204"/>
      <c r="I205" s="204"/>
      <c r="J205" s="159" t="s">
        <v>147</v>
      </c>
      <c r="K205" s="159"/>
      <c r="L205" s="159"/>
      <c r="M205" s="159"/>
      <c r="N205" s="159"/>
      <c r="O205" s="45">
        <v>40</v>
      </c>
      <c r="P205" s="160">
        <v>1928.15</v>
      </c>
      <c r="Q205" s="160"/>
      <c r="R205" s="160"/>
      <c r="S205" s="160"/>
      <c r="T205" s="160"/>
      <c r="U205" s="18">
        <v>1229.1300000000001</v>
      </c>
      <c r="V205" s="18"/>
      <c r="W205" s="18"/>
      <c r="Y205" s="11"/>
      <c r="Z205" s="11">
        <v>48.2</v>
      </c>
      <c r="AA205" s="11"/>
      <c r="AB205" s="11"/>
      <c r="AD205" s="18"/>
      <c r="AE205" s="41">
        <v>1277.33</v>
      </c>
      <c r="AG205" s="37">
        <f t="shared" si="49"/>
        <v>1277.33</v>
      </c>
      <c r="AI205" s="37">
        <f t="shared" si="47"/>
        <v>48.203749999999999</v>
      </c>
      <c r="AK205" s="37">
        <f t="shared" si="45"/>
        <v>1325.5337499999998</v>
      </c>
      <c r="AL205" s="37"/>
      <c r="AM205" s="37">
        <f t="shared" si="43"/>
        <v>1325.5337499999998</v>
      </c>
      <c r="AO205" s="81">
        <f t="shared" si="44"/>
        <v>48.203749999999999</v>
      </c>
      <c r="AQ205" s="37">
        <f t="shared" si="46"/>
        <v>1373.7374999999997</v>
      </c>
      <c r="AR205" s="37">
        <v>48</v>
      </c>
      <c r="AS205" s="37">
        <f t="shared" si="48"/>
        <v>1421.7374999999997</v>
      </c>
    </row>
    <row r="206" spans="1:45" ht="12.75" customHeight="1" x14ac:dyDescent="0.3">
      <c r="A206" s="204" t="s">
        <v>263</v>
      </c>
      <c r="B206" s="204"/>
      <c r="C206" s="204"/>
      <c r="D206" s="204"/>
      <c r="E206" s="204"/>
      <c r="F206" s="204"/>
      <c r="G206" s="204"/>
      <c r="H206" s="204"/>
      <c r="I206" s="204"/>
      <c r="J206" s="204" t="s">
        <v>67</v>
      </c>
      <c r="K206" s="204"/>
      <c r="L206" s="204"/>
      <c r="M206" s="204"/>
      <c r="N206" s="204"/>
      <c r="O206" s="45">
        <v>40</v>
      </c>
      <c r="P206" s="160">
        <v>22162</v>
      </c>
      <c r="Q206" s="160"/>
      <c r="R206" s="160"/>
      <c r="S206" s="160"/>
      <c r="T206" s="160"/>
      <c r="U206" s="18">
        <v>14128.28</v>
      </c>
      <c r="V206" s="18"/>
      <c r="W206" s="18"/>
      <c r="Y206" s="11"/>
      <c r="Z206" s="11">
        <v>554.04999999999995</v>
      </c>
      <c r="AA206" s="11"/>
      <c r="AB206" s="11"/>
      <c r="AD206" s="18"/>
      <c r="AE206" s="41">
        <v>14682.33</v>
      </c>
      <c r="AG206" s="37">
        <f t="shared" si="49"/>
        <v>14682.33</v>
      </c>
      <c r="AI206" s="37">
        <f t="shared" si="47"/>
        <v>554.04999999999995</v>
      </c>
      <c r="AK206" s="37">
        <f t="shared" si="45"/>
        <v>15236.38</v>
      </c>
      <c r="AL206" s="37"/>
      <c r="AM206" s="37">
        <f t="shared" si="43"/>
        <v>15236.38</v>
      </c>
      <c r="AO206" s="81">
        <f t="shared" si="44"/>
        <v>554.04999999999995</v>
      </c>
      <c r="AQ206" s="37">
        <f t="shared" si="46"/>
        <v>15790.429999999998</v>
      </c>
      <c r="AR206" s="37">
        <v>554</v>
      </c>
      <c r="AS206" s="37">
        <f t="shared" si="48"/>
        <v>16344.429999999998</v>
      </c>
    </row>
    <row r="207" spans="1:45" ht="12.75" customHeight="1" x14ac:dyDescent="0.3">
      <c r="A207" s="204" t="s">
        <v>264</v>
      </c>
      <c r="B207" s="204"/>
      <c r="C207" s="204"/>
      <c r="D207" s="204"/>
      <c r="E207" s="204"/>
      <c r="F207" s="204"/>
      <c r="G207" s="204"/>
      <c r="H207" s="204"/>
      <c r="I207" s="204"/>
      <c r="J207" s="204" t="s">
        <v>265</v>
      </c>
      <c r="K207" s="204"/>
      <c r="L207" s="204"/>
      <c r="M207" s="204"/>
      <c r="N207" s="204"/>
      <c r="O207" s="45">
        <v>40</v>
      </c>
      <c r="P207" s="205">
        <v>463.84</v>
      </c>
      <c r="Q207" s="205"/>
      <c r="R207" s="205"/>
      <c r="S207" s="205"/>
      <c r="T207" s="205"/>
      <c r="U207" s="11">
        <v>295.77</v>
      </c>
      <c r="V207" s="11"/>
      <c r="W207" s="11"/>
      <c r="Y207" s="11"/>
      <c r="Z207" s="11">
        <v>11.6</v>
      </c>
      <c r="AA207" s="11"/>
      <c r="AB207" s="11"/>
      <c r="AD207" s="11"/>
      <c r="AE207" s="41">
        <v>307.37</v>
      </c>
      <c r="AG207" s="37">
        <f t="shared" si="49"/>
        <v>307.37</v>
      </c>
      <c r="AI207" s="37">
        <f t="shared" si="47"/>
        <v>11.596</v>
      </c>
      <c r="AK207" s="37">
        <f t="shared" si="45"/>
        <v>318.96600000000001</v>
      </c>
      <c r="AL207" s="37"/>
      <c r="AM207" s="37">
        <f t="shared" si="43"/>
        <v>318.96600000000001</v>
      </c>
      <c r="AO207" s="81">
        <f t="shared" si="44"/>
        <v>11.596</v>
      </c>
      <c r="AQ207" s="37">
        <f t="shared" si="46"/>
        <v>330.56200000000001</v>
      </c>
      <c r="AR207" s="37">
        <v>12</v>
      </c>
      <c r="AS207" s="37">
        <f t="shared" si="48"/>
        <v>342.56200000000001</v>
      </c>
    </row>
    <row r="208" spans="1:45" ht="12.75" customHeight="1" x14ac:dyDescent="0.3">
      <c r="A208" s="204" t="s">
        <v>266</v>
      </c>
      <c r="B208" s="204"/>
      <c r="C208" s="204"/>
      <c r="D208" s="204"/>
      <c r="E208" s="204"/>
      <c r="F208" s="204"/>
      <c r="G208" s="204"/>
      <c r="H208" s="204"/>
      <c r="I208" s="204"/>
      <c r="J208" s="204" t="s">
        <v>267</v>
      </c>
      <c r="K208" s="204"/>
      <c r="L208" s="204"/>
      <c r="M208" s="204"/>
      <c r="N208" s="204"/>
      <c r="O208" s="45">
        <v>40</v>
      </c>
      <c r="P208" s="205">
        <v>981.44</v>
      </c>
      <c r="Q208" s="205"/>
      <c r="R208" s="205"/>
      <c r="S208" s="205"/>
      <c r="T208" s="205"/>
      <c r="U208" s="11">
        <v>625.74</v>
      </c>
      <c r="V208" s="11"/>
      <c r="W208" s="11"/>
      <c r="Y208" s="11"/>
      <c r="Z208" s="11">
        <v>24.54</v>
      </c>
      <c r="AA208" s="11"/>
      <c r="AB208" s="11"/>
      <c r="AD208" s="11"/>
      <c r="AE208" s="41">
        <v>650.28</v>
      </c>
      <c r="AG208" s="37">
        <f t="shared" si="49"/>
        <v>650.28</v>
      </c>
      <c r="AI208" s="37">
        <f t="shared" si="47"/>
        <v>24.536000000000001</v>
      </c>
      <c r="AK208" s="37">
        <f t="shared" si="45"/>
        <v>674.81600000000003</v>
      </c>
      <c r="AL208" s="37"/>
      <c r="AM208" s="37">
        <f t="shared" si="43"/>
        <v>674.81600000000003</v>
      </c>
      <c r="AO208" s="81">
        <f t="shared" si="44"/>
        <v>24.536000000000001</v>
      </c>
      <c r="AQ208" s="37">
        <f t="shared" si="46"/>
        <v>699.35200000000009</v>
      </c>
      <c r="AR208" s="37">
        <v>25</v>
      </c>
      <c r="AS208" s="37">
        <f t="shared" si="48"/>
        <v>724.35200000000009</v>
      </c>
    </row>
    <row r="209" spans="1:45" ht="12.75" customHeight="1" x14ac:dyDescent="0.3">
      <c r="A209" s="204" t="s">
        <v>268</v>
      </c>
      <c r="B209" s="204"/>
      <c r="C209" s="204"/>
      <c r="D209" s="204"/>
      <c r="E209" s="204"/>
      <c r="F209" s="204"/>
      <c r="G209" s="204"/>
      <c r="H209" s="204"/>
      <c r="I209" s="204"/>
      <c r="J209" s="204" t="s">
        <v>267</v>
      </c>
      <c r="K209" s="204"/>
      <c r="L209" s="204"/>
      <c r="M209" s="204"/>
      <c r="N209" s="204"/>
      <c r="O209" s="45">
        <v>40</v>
      </c>
      <c r="P209" s="205">
        <v>238.62</v>
      </c>
      <c r="Q209" s="205"/>
      <c r="R209" s="205"/>
      <c r="S209" s="205"/>
      <c r="T209" s="205"/>
      <c r="U209" s="11">
        <v>152.19</v>
      </c>
      <c r="V209" s="11"/>
      <c r="W209" s="11"/>
      <c r="Y209" s="11"/>
      <c r="Z209" s="11">
        <v>5.97</v>
      </c>
      <c r="AA209" s="11"/>
      <c r="AB209" s="11"/>
      <c r="AD209" s="11"/>
      <c r="AE209" s="41">
        <v>158.16</v>
      </c>
      <c r="AG209" s="37">
        <f t="shared" si="49"/>
        <v>158.16</v>
      </c>
      <c r="AI209" s="37">
        <f t="shared" si="47"/>
        <v>5.9655000000000005</v>
      </c>
      <c r="AK209" s="37">
        <f t="shared" si="45"/>
        <v>164.12549999999999</v>
      </c>
      <c r="AL209" s="37"/>
      <c r="AM209" s="37">
        <f t="shared" si="43"/>
        <v>164.12549999999999</v>
      </c>
      <c r="AO209" s="81">
        <f t="shared" si="44"/>
        <v>5.9655000000000005</v>
      </c>
      <c r="AQ209" s="37">
        <f t="shared" si="46"/>
        <v>170.09099999999998</v>
      </c>
      <c r="AR209" s="37">
        <v>6</v>
      </c>
      <c r="AS209" s="37">
        <f t="shared" si="48"/>
        <v>176.09099999999998</v>
      </c>
    </row>
    <row r="210" spans="1:45" ht="12.75" customHeight="1" x14ac:dyDescent="0.3">
      <c r="A210" s="204" t="s">
        <v>269</v>
      </c>
      <c r="B210" s="204"/>
      <c r="C210" s="204"/>
      <c r="D210" s="204"/>
      <c r="E210" s="204"/>
      <c r="F210" s="204"/>
      <c r="G210" s="204"/>
      <c r="H210" s="204"/>
      <c r="I210" s="204"/>
      <c r="J210" s="204" t="s">
        <v>267</v>
      </c>
      <c r="K210" s="204"/>
      <c r="L210" s="204"/>
      <c r="M210" s="204"/>
      <c r="N210" s="204"/>
      <c r="O210" s="45">
        <v>40</v>
      </c>
      <c r="P210" s="205">
        <v>175.68</v>
      </c>
      <c r="Q210" s="205"/>
      <c r="R210" s="205"/>
      <c r="S210" s="205"/>
      <c r="T210" s="205"/>
      <c r="U210" s="11">
        <v>111.97</v>
      </c>
      <c r="V210" s="11"/>
      <c r="W210" s="11"/>
      <c r="Y210" s="11"/>
      <c r="Z210" s="11">
        <v>4.3899999999999997</v>
      </c>
      <c r="AA210" s="11"/>
      <c r="AB210" s="11"/>
      <c r="AD210" s="11"/>
      <c r="AE210" s="41">
        <v>116.36</v>
      </c>
      <c r="AG210" s="37">
        <f t="shared" si="49"/>
        <v>116.36</v>
      </c>
      <c r="AI210" s="37">
        <f t="shared" si="47"/>
        <v>4.3920000000000003</v>
      </c>
      <c r="AK210" s="37">
        <f t="shared" si="45"/>
        <v>120.752</v>
      </c>
      <c r="AL210" s="37"/>
      <c r="AM210" s="37">
        <f t="shared" si="43"/>
        <v>120.752</v>
      </c>
      <c r="AO210" s="81">
        <f t="shared" si="44"/>
        <v>4.3920000000000003</v>
      </c>
      <c r="AQ210" s="37">
        <f t="shared" si="46"/>
        <v>125.14399999999999</v>
      </c>
      <c r="AR210" s="37">
        <v>4</v>
      </c>
      <c r="AS210" s="37">
        <f t="shared" si="48"/>
        <v>129.14400000000001</v>
      </c>
    </row>
    <row r="211" spans="1:45" ht="12.75" customHeight="1" x14ac:dyDescent="0.3">
      <c r="A211" s="204" t="s">
        <v>270</v>
      </c>
      <c r="B211" s="204"/>
      <c r="C211" s="204"/>
      <c r="D211" s="204"/>
      <c r="E211" s="204"/>
      <c r="F211" s="204"/>
      <c r="G211" s="204"/>
      <c r="H211" s="204"/>
      <c r="I211" s="204"/>
      <c r="J211" s="159" t="s">
        <v>271</v>
      </c>
      <c r="K211" s="159"/>
      <c r="L211" s="159"/>
      <c r="M211" s="159"/>
      <c r="N211" s="159"/>
      <c r="O211" s="45">
        <v>40</v>
      </c>
      <c r="P211" s="205">
        <v>624</v>
      </c>
      <c r="Q211" s="205"/>
      <c r="R211" s="205"/>
      <c r="S211" s="205"/>
      <c r="T211" s="205"/>
      <c r="U211" s="11">
        <v>397.8</v>
      </c>
      <c r="V211" s="11"/>
      <c r="W211" s="11"/>
      <c r="Y211" s="11"/>
      <c r="Z211" s="11">
        <v>15.6</v>
      </c>
      <c r="AA211" s="11"/>
      <c r="AB211" s="11"/>
      <c r="AD211" s="11"/>
      <c r="AE211" s="41">
        <v>413.4</v>
      </c>
      <c r="AG211" s="37">
        <f t="shared" si="49"/>
        <v>413.4</v>
      </c>
      <c r="AI211" s="37">
        <f t="shared" si="47"/>
        <v>15.6</v>
      </c>
      <c r="AK211" s="37">
        <f t="shared" si="45"/>
        <v>429</v>
      </c>
      <c r="AL211" s="37"/>
      <c r="AM211" s="37">
        <f t="shared" si="43"/>
        <v>429</v>
      </c>
      <c r="AO211" s="81">
        <f t="shared" si="44"/>
        <v>15.6</v>
      </c>
      <c r="AQ211" s="37">
        <f t="shared" si="46"/>
        <v>444.6</v>
      </c>
      <c r="AR211" s="37">
        <v>16</v>
      </c>
      <c r="AS211" s="37">
        <f t="shared" si="48"/>
        <v>460.6</v>
      </c>
    </row>
    <row r="212" spans="1:45" ht="12.75" customHeight="1" x14ac:dyDescent="0.3">
      <c r="A212" s="204" t="s">
        <v>272</v>
      </c>
      <c r="B212" s="204"/>
      <c r="C212" s="204"/>
      <c r="D212" s="204"/>
      <c r="E212" s="204"/>
      <c r="F212" s="204"/>
      <c r="G212" s="204"/>
      <c r="H212" s="204"/>
      <c r="I212" s="204"/>
      <c r="J212" s="204" t="s">
        <v>273</v>
      </c>
      <c r="K212" s="204"/>
      <c r="L212" s="204"/>
      <c r="M212" s="204"/>
      <c r="N212" s="204"/>
      <c r="O212" s="45">
        <v>40</v>
      </c>
      <c r="P212" s="205">
        <v>137.19999999999999</v>
      </c>
      <c r="Q212" s="205"/>
      <c r="R212" s="205"/>
      <c r="S212" s="205"/>
      <c r="T212" s="205"/>
      <c r="U212" s="11">
        <v>87.47</v>
      </c>
      <c r="V212" s="11"/>
      <c r="W212" s="11"/>
      <c r="Y212" s="11"/>
      <c r="Z212" s="11">
        <v>3.43</v>
      </c>
      <c r="AA212" s="11"/>
      <c r="AB212" s="11"/>
      <c r="AD212" s="11"/>
      <c r="AE212" s="41">
        <v>90.9</v>
      </c>
      <c r="AG212" s="37">
        <f t="shared" si="49"/>
        <v>90.9</v>
      </c>
      <c r="AI212" s="37">
        <f t="shared" si="47"/>
        <v>3.4299999999999997</v>
      </c>
      <c r="AK212" s="37">
        <f t="shared" si="45"/>
        <v>94.330000000000013</v>
      </c>
      <c r="AL212" s="37"/>
      <c r="AM212" s="37">
        <f t="shared" si="43"/>
        <v>94.330000000000013</v>
      </c>
      <c r="AO212" s="81">
        <f t="shared" si="44"/>
        <v>3.4299999999999997</v>
      </c>
      <c r="AQ212" s="37">
        <f t="shared" si="46"/>
        <v>97.760000000000019</v>
      </c>
      <c r="AR212" s="37">
        <v>3</v>
      </c>
      <c r="AS212" s="37">
        <f t="shared" si="48"/>
        <v>100.76000000000002</v>
      </c>
    </row>
    <row r="213" spans="1:45" ht="12.75" customHeight="1" x14ac:dyDescent="0.3">
      <c r="A213" s="204" t="s">
        <v>274</v>
      </c>
      <c r="B213" s="204"/>
      <c r="C213" s="204"/>
      <c r="D213" s="204"/>
      <c r="E213" s="204"/>
      <c r="F213" s="204"/>
      <c r="G213" s="204"/>
      <c r="H213" s="204"/>
      <c r="I213" s="204"/>
      <c r="J213" s="159" t="s">
        <v>186</v>
      </c>
      <c r="K213" s="159"/>
      <c r="L213" s="159"/>
      <c r="M213" s="159"/>
      <c r="N213" s="159"/>
      <c r="O213" s="45">
        <v>40</v>
      </c>
      <c r="P213" s="160">
        <v>24026.639999999999</v>
      </c>
      <c r="Q213" s="160"/>
      <c r="R213" s="160"/>
      <c r="S213" s="160"/>
      <c r="T213" s="160"/>
      <c r="U213" s="18">
        <v>14716.38</v>
      </c>
      <c r="V213" s="18"/>
      <c r="W213" s="18"/>
      <c r="Y213" s="11"/>
      <c r="Z213" s="11">
        <v>600.66999999999996</v>
      </c>
      <c r="AA213" s="11"/>
      <c r="AB213" s="11"/>
      <c r="AD213" s="18"/>
      <c r="AE213" s="41">
        <v>15317.05</v>
      </c>
      <c r="AG213" s="37">
        <f t="shared" si="49"/>
        <v>15317.05</v>
      </c>
      <c r="AI213" s="37">
        <f t="shared" si="47"/>
        <v>600.66599999999994</v>
      </c>
      <c r="AK213" s="37">
        <f t="shared" si="45"/>
        <v>15917.715999999999</v>
      </c>
      <c r="AL213" s="37"/>
      <c r="AM213" s="37">
        <f t="shared" si="43"/>
        <v>15917.715999999999</v>
      </c>
      <c r="AO213" s="81">
        <f t="shared" si="44"/>
        <v>600.66599999999994</v>
      </c>
      <c r="AQ213" s="37">
        <f t="shared" si="46"/>
        <v>16518.381999999998</v>
      </c>
      <c r="AR213" s="37">
        <v>601</v>
      </c>
      <c r="AS213" s="37">
        <f t="shared" si="48"/>
        <v>17119.381999999998</v>
      </c>
    </row>
    <row r="214" spans="1:45" ht="12.75" customHeight="1" x14ac:dyDescent="0.3">
      <c r="A214" s="204" t="s">
        <v>275</v>
      </c>
      <c r="B214" s="204"/>
      <c r="C214" s="204"/>
      <c r="D214" s="204"/>
      <c r="E214" s="204"/>
      <c r="F214" s="204"/>
      <c r="G214" s="204"/>
      <c r="H214" s="204"/>
      <c r="I214" s="204"/>
      <c r="J214" s="159" t="s">
        <v>276</v>
      </c>
      <c r="K214" s="159"/>
      <c r="L214" s="159"/>
      <c r="M214" s="159"/>
      <c r="N214" s="159"/>
      <c r="O214" s="45">
        <v>40</v>
      </c>
      <c r="P214" s="160">
        <v>1271.05</v>
      </c>
      <c r="Q214" s="160"/>
      <c r="R214" s="160"/>
      <c r="S214" s="160"/>
      <c r="T214" s="160"/>
      <c r="U214" s="11">
        <v>778.58</v>
      </c>
      <c r="V214" s="11"/>
      <c r="W214" s="11"/>
      <c r="Y214" s="11"/>
      <c r="Z214" s="11">
        <v>31.78</v>
      </c>
      <c r="AA214" s="11"/>
      <c r="AB214" s="11"/>
      <c r="AD214" s="11"/>
      <c r="AE214" s="41">
        <v>810.36</v>
      </c>
      <c r="AG214" s="37">
        <f t="shared" si="49"/>
        <v>810.36</v>
      </c>
      <c r="AI214" s="37">
        <f t="shared" si="47"/>
        <v>31.776249999999997</v>
      </c>
      <c r="AK214" s="37">
        <f t="shared" si="45"/>
        <v>842.13625000000002</v>
      </c>
      <c r="AL214" s="37"/>
      <c r="AM214" s="37">
        <f t="shared" si="43"/>
        <v>842.13625000000002</v>
      </c>
      <c r="AO214" s="81">
        <f t="shared" si="44"/>
        <v>31.776249999999997</v>
      </c>
      <c r="AQ214" s="37">
        <f t="shared" si="46"/>
        <v>873.91250000000002</v>
      </c>
      <c r="AR214" s="37">
        <v>32</v>
      </c>
      <c r="AS214" s="37">
        <f t="shared" si="48"/>
        <v>905.91250000000002</v>
      </c>
    </row>
    <row r="215" spans="1:45" ht="12.75" customHeight="1" x14ac:dyDescent="0.3">
      <c r="A215" s="204" t="s">
        <v>277</v>
      </c>
      <c r="B215" s="204"/>
      <c r="C215" s="204"/>
      <c r="D215" s="204"/>
      <c r="E215" s="204"/>
      <c r="F215" s="204"/>
      <c r="G215" s="204"/>
      <c r="H215" s="204"/>
      <c r="I215" s="204"/>
      <c r="J215" s="159" t="s">
        <v>278</v>
      </c>
      <c r="K215" s="159"/>
      <c r="L215" s="159"/>
      <c r="M215" s="159"/>
      <c r="N215" s="159"/>
      <c r="O215" s="45">
        <v>40</v>
      </c>
      <c r="P215" s="160">
        <v>5040</v>
      </c>
      <c r="Q215" s="160"/>
      <c r="R215" s="160"/>
      <c r="S215" s="160"/>
      <c r="T215" s="160"/>
      <c r="U215" s="18">
        <v>3087</v>
      </c>
      <c r="V215" s="18"/>
      <c r="W215" s="18"/>
      <c r="Y215" s="11"/>
      <c r="Z215" s="11">
        <v>126</v>
      </c>
      <c r="AA215" s="11"/>
      <c r="AB215" s="11"/>
      <c r="AD215" s="18"/>
      <c r="AE215" s="41">
        <v>3213</v>
      </c>
      <c r="AG215" s="37">
        <f t="shared" si="49"/>
        <v>3213</v>
      </c>
      <c r="AI215" s="37">
        <f t="shared" si="47"/>
        <v>126</v>
      </c>
      <c r="AK215" s="37">
        <f t="shared" si="45"/>
        <v>3339</v>
      </c>
      <c r="AL215" s="37"/>
      <c r="AM215" s="37">
        <f t="shared" si="43"/>
        <v>3339</v>
      </c>
      <c r="AO215" s="81">
        <f t="shared" si="44"/>
        <v>126</v>
      </c>
      <c r="AQ215" s="37">
        <f t="shared" si="46"/>
        <v>3465</v>
      </c>
      <c r="AR215" s="37">
        <v>126</v>
      </c>
      <c r="AS215" s="37">
        <f t="shared" si="48"/>
        <v>3591</v>
      </c>
    </row>
    <row r="216" spans="1:45" ht="12.75" customHeight="1" x14ac:dyDescent="0.3">
      <c r="A216" s="204" t="s">
        <v>279</v>
      </c>
      <c r="B216" s="204"/>
      <c r="C216" s="204"/>
      <c r="D216" s="204"/>
      <c r="E216" s="204"/>
      <c r="F216" s="204"/>
      <c r="G216" s="204"/>
      <c r="H216" s="204"/>
      <c r="I216" s="204"/>
      <c r="J216" s="159" t="s">
        <v>278</v>
      </c>
      <c r="K216" s="159"/>
      <c r="L216" s="159"/>
      <c r="M216" s="159"/>
      <c r="N216" s="159"/>
      <c r="O216" s="45">
        <v>40</v>
      </c>
      <c r="P216" s="160">
        <v>6133.22</v>
      </c>
      <c r="Q216" s="160"/>
      <c r="R216" s="160"/>
      <c r="S216" s="160"/>
      <c r="T216" s="160"/>
      <c r="U216" s="18">
        <v>3756.59</v>
      </c>
      <c r="V216" s="18"/>
      <c r="W216" s="18"/>
      <c r="Y216" s="11"/>
      <c r="Z216" s="11">
        <v>153.33000000000001</v>
      </c>
      <c r="AA216" s="11"/>
      <c r="AB216" s="11"/>
      <c r="AD216" s="18"/>
      <c r="AE216" s="41">
        <v>3909.92</v>
      </c>
      <c r="AG216" s="37">
        <f t="shared" si="49"/>
        <v>3909.92</v>
      </c>
      <c r="AI216" s="37">
        <f t="shared" si="47"/>
        <v>153.3305</v>
      </c>
      <c r="AK216" s="37">
        <f t="shared" si="45"/>
        <v>4063.2505000000001</v>
      </c>
      <c r="AL216" s="37"/>
      <c r="AM216" s="37">
        <f t="shared" si="43"/>
        <v>4063.2505000000001</v>
      </c>
      <c r="AO216" s="81">
        <f t="shared" si="44"/>
        <v>153.3305</v>
      </c>
      <c r="AQ216" s="37">
        <f t="shared" si="46"/>
        <v>4216.5810000000001</v>
      </c>
      <c r="AR216" s="37">
        <v>153</v>
      </c>
      <c r="AS216" s="37">
        <f t="shared" si="48"/>
        <v>4369.5810000000001</v>
      </c>
    </row>
    <row r="217" spans="1:45" ht="12.75" customHeight="1" x14ac:dyDescent="0.3">
      <c r="A217" s="204" t="s">
        <v>280</v>
      </c>
      <c r="B217" s="204"/>
      <c r="C217" s="204"/>
      <c r="D217" s="204"/>
      <c r="E217" s="204"/>
      <c r="F217" s="204"/>
      <c r="G217" s="204"/>
      <c r="H217" s="204"/>
      <c r="I217" s="204"/>
      <c r="J217" s="159" t="s">
        <v>192</v>
      </c>
      <c r="K217" s="159"/>
      <c r="L217" s="159"/>
      <c r="M217" s="159"/>
      <c r="N217" s="159"/>
      <c r="O217" s="45">
        <v>40</v>
      </c>
      <c r="P217" s="205">
        <v>212.1</v>
      </c>
      <c r="Q217" s="205"/>
      <c r="R217" s="205"/>
      <c r="S217" s="205"/>
      <c r="T217" s="205"/>
      <c r="U217" s="11">
        <v>129.87</v>
      </c>
      <c r="V217" s="11"/>
      <c r="W217" s="11"/>
      <c r="Y217" s="11"/>
      <c r="Z217" s="11">
        <v>5.3</v>
      </c>
      <c r="AA217" s="11"/>
      <c r="AB217" s="11"/>
      <c r="AD217" s="11"/>
      <c r="AE217" s="41">
        <v>135.16999999999999</v>
      </c>
      <c r="AG217" s="37">
        <f t="shared" si="49"/>
        <v>135.16999999999999</v>
      </c>
      <c r="AI217" s="37">
        <f t="shared" si="47"/>
        <v>5.3025000000000002</v>
      </c>
      <c r="AK217" s="37">
        <f t="shared" si="45"/>
        <v>140.4725</v>
      </c>
      <c r="AL217" s="37"/>
      <c r="AM217" s="37">
        <f t="shared" si="43"/>
        <v>140.4725</v>
      </c>
      <c r="AO217" s="81">
        <f t="shared" si="44"/>
        <v>5.3025000000000002</v>
      </c>
      <c r="AQ217" s="37">
        <f t="shared" si="46"/>
        <v>145.77500000000001</v>
      </c>
      <c r="AR217" s="37">
        <v>5</v>
      </c>
      <c r="AS217" s="37">
        <f t="shared" si="48"/>
        <v>150.77500000000001</v>
      </c>
    </row>
    <row r="218" spans="1:45" ht="12.75" customHeight="1" x14ac:dyDescent="0.3">
      <c r="A218" s="204" t="s">
        <v>281</v>
      </c>
      <c r="B218" s="204"/>
      <c r="C218" s="204"/>
      <c r="D218" s="204"/>
      <c r="E218" s="204"/>
      <c r="F218" s="204"/>
      <c r="G218" s="204"/>
      <c r="H218" s="204"/>
      <c r="I218" s="204"/>
      <c r="J218" s="159" t="s">
        <v>192</v>
      </c>
      <c r="K218" s="159"/>
      <c r="L218" s="159"/>
      <c r="M218" s="159"/>
      <c r="N218" s="159"/>
      <c r="O218" s="45">
        <v>40</v>
      </c>
      <c r="P218" s="205">
        <v>89.8</v>
      </c>
      <c r="Q218" s="205"/>
      <c r="R218" s="205"/>
      <c r="S218" s="205"/>
      <c r="T218" s="205"/>
      <c r="U218" s="11">
        <v>55.08</v>
      </c>
      <c r="V218" s="11"/>
      <c r="W218" s="11"/>
      <c r="Y218" s="11"/>
      <c r="Z218" s="11">
        <v>2.25</v>
      </c>
      <c r="AA218" s="11"/>
      <c r="AB218" s="11"/>
      <c r="AD218" s="11"/>
      <c r="AE218" s="41">
        <v>57.33</v>
      </c>
      <c r="AG218" s="37">
        <f t="shared" si="49"/>
        <v>57.33</v>
      </c>
      <c r="AI218" s="37">
        <f t="shared" si="47"/>
        <v>2.2450000000000001</v>
      </c>
      <c r="AK218" s="37">
        <f t="shared" si="45"/>
        <v>59.574999999999996</v>
      </c>
      <c r="AL218" s="37"/>
      <c r="AM218" s="37">
        <f t="shared" si="43"/>
        <v>59.574999999999996</v>
      </c>
      <c r="AO218" s="81">
        <f t="shared" si="44"/>
        <v>2.2450000000000001</v>
      </c>
      <c r="AQ218" s="37">
        <f t="shared" si="46"/>
        <v>61.819999999999993</v>
      </c>
      <c r="AR218" s="37">
        <v>2</v>
      </c>
      <c r="AS218" s="37">
        <f t="shared" si="48"/>
        <v>63.819999999999993</v>
      </c>
    </row>
    <row r="219" spans="1:45" ht="12.75" customHeight="1" x14ac:dyDescent="0.3">
      <c r="A219" s="204" t="s">
        <v>282</v>
      </c>
      <c r="B219" s="204"/>
      <c r="C219" s="204"/>
      <c r="D219" s="204"/>
      <c r="E219" s="204"/>
      <c r="F219" s="204"/>
      <c r="G219" s="204"/>
      <c r="H219" s="204"/>
      <c r="I219" s="204"/>
      <c r="J219" s="159" t="s">
        <v>283</v>
      </c>
      <c r="K219" s="159"/>
      <c r="L219" s="159"/>
      <c r="M219" s="159"/>
      <c r="N219" s="159"/>
      <c r="O219" s="45">
        <v>40</v>
      </c>
      <c r="P219" s="160">
        <v>21003.58</v>
      </c>
      <c r="Q219" s="160"/>
      <c r="R219" s="160"/>
      <c r="S219" s="160"/>
      <c r="T219" s="160"/>
      <c r="U219" s="18">
        <v>12864.7</v>
      </c>
      <c r="V219" s="18"/>
      <c r="W219" s="18"/>
      <c r="Y219" s="11"/>
      <c r="Z219" s="11">
        <v>525.09</v>
      </c>
      <c r="AA219" s="11"/>
      <c r="AB219" s="11"/>
      <c r="AD219" s="18"/>
      <c r="AE219" s="41">
        <v>13389.79</v>
      </c>
      <c r="AG219" s="37">
        <f t="shared" si="49"/>
        <v>13389.79</v>
      </c>
      <c r="AI219" s="37">
        <f t="shared" si="47"/>
        <v>525.08950000000004</v>
      </c>
      <c r="AK219" s="37">
        <f t="shared" si="45"/>
        <v>13914.879500000001</v>
      </c>
      <c r="AL219" s="37"/>
      <c r="AM219" s="37">
        <f t="shared" si="43"/>
        <v>13914.879500000001</v>
      </c>
      <c r="AO219" s="81">
        <f t="shared" si="44"/>
        <v>525.08950000000004</v>
      </c>
      <c r="AQ219" s="37">
        <f t="shared" si="46"/>
        <v>14439.969000000001</v>
      </c>
      <c r="AR219" s="37">
        <v>525</v>
      </c>
      <c r="AS219" s="37">
        <f t="shared" si="48"/>
        <v>14964.969000000001</v>
      </c>
    </row>
    <row r="220" spans="1:45" ht="12.75" customHeight="1" x14ac:dyDescent="0.3">
      <c r="A220" s="204" t="s">
        <v>284</v>
      </c>
      <c r="B220" s="204"/>
      <c r="C220" s="204"/>
      <c r="D220" s="204"/>
      <c r="E220" s="204"/>
      <c r="F220" s="204"/>
      <c r="G220" s="204"/>
      <c r="H220" s="204"/>
      <c r="I220" s="204"/>
      <c r="J220" s="159" t="s">
        <v>190</v>
      </c>
      <c r="K220" s="159"/>
      <c r="L220" s="159"/>
      <c r="M220" s="159"/>
      <c r="N220" s="159"/>
      <c r="O220" s="45">
        <v>40</v>
      </c>
      <c r="P220" s="160">
        <v>1982.93</v>
      </c>
      <c r="Q220" s="160"/>
      <c r="R220" s="160"/>
      <c r="S220" s="160"/>
      <c r="T220" s="160"/>
      <c r="U220" s="18">
        <v>1214.5</v>
      </c>
      <c r="V220" s="18"/>
      <c r="W220" s="18"/>
      <c r="Y220" s="11"/>
      <c r="Z220" s="11">
        <v>49.57</v>
      </c>
      <c r="AA220" s="11"/>
      <c r="AB220" s="11"/>
      <c r="AD220" s="18"/>
      <c r="AE220" s="41">
        <v>1264.07</v>
      </c>
      <c r="AG220" s="37">
        <f t="shared" si="49"/>
        <v>1264.07</v>
      </c>
      <c r="AI220" s="37">
        <f t="shared" si="47"/>
        <v>49.573250000000002</v>
      </c>
      <c r="AK220" s="37">
        <f t="shared" si="45"/>
        <v>1313.6432499999999</v>
      </c>
      <c r="AL220" s="37"/>
      <c r="AM220" s="37">
        <f t="shared" ref="AM220:AM283" si="50">AK220</f>
        <v>1313.6432499999999</v>
      </c>
      <c r="AO220" s="81">
        <f t="shared" ref="AO220:AO283" si="51">IF(P220=AK220,0,P220/O220)</f>
        <v>49.573250000000002</v>
      </c>
      <c r="AQ220" s="37">
        <f t="shared" si="46"/>
        <v>1363.2164999999998</v>
      </c>
      <c r="AR220" s="37">
        <v>50</v>
      </c>
      <c r="AS220" s="37">
        <f t="shared" si="48"/>
        <v>1413.2164999999998</v>
      </c>
    </row>
    <row r="221" spans="1:45" ht="12.75" customHeight="1" x14ac:dyDescent="0.3">
      <c r="A221" s="204" t="s">
        <v>285</v>
      </c>
      <c r="B221" s="204"/>
      <c r="C221" s="204"/>
      <c r="D221" s="204"/>
      <c r="E221" s="204"/>
      <c r="F221" s="204"/>
      <c r="G221" s="204"/>
      <c r="H221" s="204"/>
      <c r="I221" s="204"/>
      <c r="J221" s="204" t="s">
        <v>197</v>
      </c>
      <c r="K221" s="204"/>
      <c r="L221" s="204"/>
      <c r="M221" s="204"/>
      <c r="N221" s="204"/>
      <c r="O221" s="45">
        <v>40</v>
      </c>
      <c r="P221" s="205">
        <v>866.55</v>
      </c>
      <c r="Q221" s="205"/>
      <c r="R221" s="205"/>
      <c r="S221" s="205"/>
      <c r="T221" s="205"/>
      <c r="U221" s="11">
        <v>530.70000000000005</v>
      </c>
      <c r="V221" s="11"/>
      <c r="W221" s="11"/>
      <c r="Y221" s="11"/>
      <c r="Z221" s="11">
        <v>21.66</v>
      </c>
      <c r="AA221" s="11"/>
      <c r="AB221" s="11"/>
      <c r="AD221" s="11"/>
      <c r="AE221" s="41">
        <v>552.36</v>
      </c>
      <c r="AG221" s="37">
        <f t="shared" si="49"/>
        <v>552.36</v>
      </c>
      <c r="AI221" s="37">
        <f t="shared" si="47"/>
        <v>21.66375</v>
      </c>
      <c r="AK221" s="37">
        <f t="shared" ref="AK221:AK284" si="52">AG221+AI221</f>
        <v>574.02375000000006</v>
      </c>
      <c r="AL221" s="37"/>
      <c r="AM221" s="37">
        <f t="shared" si="50"/>
        <v>574.02375000000006</v>
      </c>
      <c r="AO221" s="81">
        <f t="shared" si="51"/>
        <v>21.66375</v>
      </c>
      <c r="AQ221" s="37">
        <f t="shared" ref="AQ221:AQ284" si="53">AM221+AO221</f>
        <v>595.68750000000011</v>
      </c>
      <c r="AR221" s="37">
        <v>22</v>
      </c>
      <c r="AS221" s="37">
        <f t="shared" si="48"/>
        <v>617.68750000000011</v>
      </c>
    </row>
    <row r="222" spans="1:45" ht="12.75" customHeight="1" x14ac:dyDescent="0.3">
      <c r="A222" s="204" t="s">
        <v>286</v>
      </c>
      <c r="B222" s="204"/>
      <c r="C222" s="204"/>
      <c r="D222" s="204"/>
      <c r="E222" s="204"/>
      <c r="F222" s="204"/>
      <c r="G222" s="204"/>
      <c r="H222" s="204"/>
      <c r="I222" s="204"/>
      <c r="J222" s="204" t="s">
        <v>69</v>
      </c>
      <c r="K222" s="204"/>
      <c r="L222" s="204"/>
      <c r="M222" s="204"/>
      <c r="N222" s="204"/>
      <c r="O222" s="45">
        <v>40</v>
      </c>
      <c r="P222" s="160">
        <v>25705</v>
      </c>
      <c r="Q222" s="160"/>
      <c r="R222" s="160"/>
      <c r="S222" s="160"/>
      <c r="T222" s="160"/>
      <c r="U222" s="18">
        <v>15744.39</v>
      </c>
      <c r="V222" s="18"/>
      <c r="W222" s="18"/>
      <c r="Y222" s="11"/>
      <c r="Z222" s="11">
        <v>642.63</v>
      </c>
      <c r="AA222" s="11"/>
      <c r="AB222" s="11"/>
      <c r="AD222" s="18"/>
      <c r="AE222" s="41">
        <v>16387.02</v>
      </c>
      <c r="AG222" s="37">
        <f t="shared" si="49"/>
        <v>16387.02</v>
      </c>
      <c r="AI222" s="37">
        <f t="shared" si="47"/>
        <v>642.625</v>
      </c>
      <c r="AK222" s="37">
        <f t="shared" si="52"/>
        <v>17029.645</v>
      </c>
      <c r="AL222" s="37"/>
      <c r="AM222" s="37">
        <f t="shared" si="50"/>
        <v>17029.645</v>
      </c>
      <c r="AO222" s="81">
        <f t="shared" si="51"/>
        <v>642.625</v>
      </c>
      <c r="AQ222" s="37">
        <f t="shared" si="53"/>
        <v>17672.27</v>
      </c>
      <c r="AR222" s="37">
        <v>643</v>
      </c>
      <c r="AS222" s="37">
        <f t="shared" si="48"/>
        <v>18315.27</v>
      </c>
    </row>
    <row r="223" spans="1:45" ht="12.75" customHeight="1" x14ac:dyDescent="0.3">
      <c r="A223" s="204" t="s">
        <v>287</v>
      </c>
      <c r="B223" s="204"/>
      <c r="C223" s="204"/>
      <c r="D223" s="204"/>
      <c r="E223" s="204"/>
      <c r="F223" s="204"/>
      <c r="G223" s="204"/>
      <c r="H223" s="204"/>
      <c r="I223" s="204"/>
      <c r="J223" s="159" t="s">
        <v>186</v>
      </c>
      <c r="K223" s="159"/>
      <c r="L223" s="159"/>
      <c r="M223" s="159"/>
      <c r="N223" s="159"/>
      <c r="O223" s="45">
        <v>40</v>
      </c>
      <c r="P223" s="160">
        <v>65450</v>
      </c>
      <c r="Q223" s="160"/>
      <c r="R223" s="160"/>
      <c r="S223" s="160"/>
      <c r="T223" s="160"/>
      <c r="U223" s="18">
        <v>40088.129999999997</v>
      </c>
      <c r="V223" s="18"/>
      <c r="W223" s="18"/>
      <c r="Y223" s="18"/>
      <c r="Z223" s="18">
        <v>1636.25</v>
      </c>
      <c r="AA223" s="18"/>
      <c r="AB223" s="18"/>
      <c r="AD223" s="18"/>
      <c r="AE223" s="41">
        <v>41724.379999999997</v>
      </c>
      <c r="AG223" s="37">
        <f t="shared" si="49"/>
        <v>41724.379999999997</v>
      </c>
      <c r="AI223" s="37">
        <f t="shared" si="47"/>
        <v>1636.25</v>
      </c>
      <c r="AK223" s="37">
        <f t="shared" si="52"/>
        <v>43360.63</v>
      </c>
      <c r="AL223" s="37"/>
      <c r="AM223" s="37">
        <f t="shared" si="50"/>
        <v>43360.63</v>
      </c>
      <c r="AO223" s="81">
        <f t="shared" si="51"/>
        <v>1636.25</v>
      </c>
      <c r="AQ223" s="37">
        <f t="shared" si="53"/>
        <v>44996.88</v>
      </c>
      <c r="AR223" s="37">
        <v>1636</v>
      </c>
      <c r="AS223" s="37">
        <f t="shared" si="48"/>
        <v>46632.88</v>
      </c>
    </row>
    <row r="224" spans="1:45" ht="12.75" customHeight="1" x14ac:dyDescent="0.3">
      <c r="A224" s="204" t="s">
        <v>288</v>
      </c>
      <c r="B224" s="204"/>
      <c r="C224" s="204"/>
      <c r="D224" s="204"/>
      <c r="E224" s="204"/>
      <c r="F224" s="204"/>
      <c r="G224" s="204"/>
      <c r="H224" s="204"/>
      <c r="I224" s="204"/>
      <c r="J224" s="159" t="s">
        <v>190</v>
      </c>
      <c r="K224" s="159"/>
      <c r="L224" s="159"/>
      <c r="M224" s="159"/>
      <c r="N224" s="159"/>
      <c r="O224" s="45">
        <v>40</v>
      </c>
      <c r="P224" s="160">
        <v>2300.5</v>
      </c>
      <c r="Q224" s="160"/>
      <c r="R224" s="160"/>
      <c r="S224" s="160"/>
      <c r="T224" s="160"/>
      <c r="U224" s="18">
        <v>1409.02</v>
      </c>
      <c r="V224" s="18"/>
      <c r="W224" s="18"/>
      <c r="Y224" s="11"/>
      <c r="Z224" s="11">
        <v>57.51</v>
      </c>
      <c r="AA224" s="11"/>
      <c r="AB224" s="11"/>
      <c r="AD224" s="18"/>
      <c r="AE224" s="41">
        <v>1466.53</v>
      </c>
      <c r="AG224" s="37">
        <f t="shared" si="49"/>
        <v>1466.53</v>
      </c>
      <c r="AI224" s="37">
        <f t="shared" si="47"/>
        <v>57.512500000000003</v>
      </c>
      <c r="AK224" s="37">
        <f t="shared" si="52"/>
        <v>1524.0425</v>
      </c>
      <c r="AL224" s="37"/>
      <c r="AM224" s="37">
        <f t="shared" si="50"/>
        <v>1524.0425</v>
      </c>
      <c r="AO224" s="81">
        <f t="shared" si="51"/>
        <v>57.512500000000003</v>
      </c>
      <c r="AQ224" s="37">
        <f t="shared" si="53"/>
        <v>1581.5550000000001</v>
      </c>
      <c r="AR224" s="37">
        <v>58</v>
      </c>
      <c r="AS224" s="37">
        <f t="shared" si="48"/>
        <v>1639.5550000000001</v>
      </c>
    </row>
    <row r="225" spans="1:45" ht="12.75" customHeight="1" x14ac:dyDescent="0.3">
      <c r="A225" s="204" t="s">
        <v>289</v>
      </c>
      <c r="B225" s="204"/>
      <c r="C225" s="204"/>
      <c r="D225" s="204"/>
      <c r="E225" s="204"/>
      <c r="F225" s="204"/>
      <c r="G225" s="204"/>
      <c r="H225" s="204"/>
      <c r="I225" s="204"/>
      <c r="J225" s="159" t="s">
        <v>190</v>
      </c>
      <c r="K225" s="159"/>
      <c r="L225" s="159"/>
      <c r="M225" s="159"/>
      <c r="N225" s="159"/>
      <c r="O225" s="45">
        <v>40</v>
      </c>
      <c r="P225" s="160">
        <v>16928</v>
      </c>
      <c r="Q225" s="160"/>
      <c r="R225" s="160"/>
      <c r="S225" s="160"/>
      <c r="T225" s="160"/>
      <c r="U225" s="18">
        <v>10368.4</v>
      </c>
      <c r="V225" s="18"/>
      <c r="W225" s="18"/>
      <c r="Y225" s="11"/>
      <c r="Z225" s="11">
        <v>423.2</v>
      </c>
      <c r="AA225" s="11"/>
      <c r="AB225" s="11"/>
      <c r="AD225" s="18"/>
      <c r="AE225" s="41">
        <v>10791.6</v>
      </c>
      <c r="AG225" s="37">
        <f t="shared" si="49"/>
        <v>10791.6</v>
      </c>
      <c r="AI225" s="37">
        <f t="shared" si="47"/>
        <v>423.2</v>
      </c>
      <c r="AK225" s="37">
        <f t="shared" si="52"/>
        <v>11214.800000000001</v>
      </c>
      <c r="AL225" s="37"/>
      <c r="AM225" s="37">
        <f t="shared" si="50"/>
        <v>11214.800000000001</v>
      </c>
      <c r="AO225" s="81">
        <f t="shared" si="51"/>
        <v>423.2</v>
      </c>
      <c r="AQ225" s="37">
        <f t="shared" si="53"/>
        <v>11638.000000000002</v>
      </c>
      <c r="AR225" s="37">
        <v>423</v>
      </c>
      <c r="AS225" s="37">
        <f t="shared" si="48"/>
        <v>12061.000000000002</v>
      </c>
    </row>
    <row r="226" spans="1:45" ht="12.75" customHeight="1" x14ac:dyDescent="0.3">
      <c r="A226" s="204" t="s">
        <v>290</v>
      </c>
      <c r="B226" s="204"/>
      <c r="C226" s="204"/>
      <c r="D226" s="204"/>
      <c r="E226" s="204"/>
      <c r="F226" s="204"/>
      <c r="G226" s="204"/>
      <c r="H226" s="204"/>
      <c r="I226" s="204"/>
      <c r="J226" s="159" t="s">
        <v>188</v>
      </c>
      <c r="K226" s="159"/>
      <c r="L226" s="159"/>
      <c r="M226" s="159"/>
      <c r="N226" s="159"/>
      <c r="O226" s="45">
        <v>40</v>
      </c>
      <c r="P226" s="160">
        <v>18625</v>
      </c>
      <c r="Q226" s="160"/>
      <c r="R226" s="160"/>
      <c r="S226" s="160"/>
      <c r="T226" s="160"/>
      <c r="U226" s="18">
        <v>11407.89</v>
      </c>
      <c r="V226" s="18"/>
      <c r="W226" s="18"/>
      <c r="Y226" s="11"/>
      <c r="Z226" s="11">
        <v>465.63</v>
      </c>
      <c r="AA226" s="11"/>
      <c r="AB226" s="11"/>
      <c r="AD226" s="18"/>
      <c r="AE226" s="41">
        <v>11873.52</v>
      </c>
      <c r="AG226" s="37">
        <f t="shared" si="49"/>
        <v>11873.52</v>
      </c>
      <c r="AI226" s="37">
        <f t="shared" si="47"/>
        <v>465.625</v>
      </c>
      <c r="AK226" s="37">
        <f t="shared" si="52"/>
        <v>12339.145</v>
      </c>
      <c r="AL226" s="37"/>
      <c r="AM226" s="37">
        <f t="shared" si="50"/>
        <v>12339.145</v>
      </c>
      <c r="AO226" s="81">
        <f t="shared" si="51"/>
        <v>465.625</v>
      </c>
      <c r="AQ226" s="37">
        <f t="shared" si="53"/>
        <v>12804.77</v>
      </c>
      <c r="AR226" s="37">
        <v>466</v>
      </c>
      <c r="AS226" s="37">
        <f t="shared" si="48"/>
        <v>13270.77</v>
      </c>
    </row>
    <row r="227" spans="1:45" ht="12.75" customHeight="1" x14ac:dyDescent="0.3">
      <c r="A227" s="204" t="s">
        <v>291</v>
      </c>
      <c r="B227" s="204"/>
      <c r="C227" s="204"/>
      <c r="D227" s="204"/>
      <c r="E227" s="204"/>
      <c r="F227" s="204"/>
      <c r="G227" s="204"/>
      <c r="H227" s="204"/>
      <c r="I227" s="204"/>
      <c r="J227" s="159" t="s">
        <v>292</v>
      </c>
      <c r="K227" s="159"/>
      <c r="L227" s="159"/>
      <c r="M227" s="159"/>
      <c r="N227" s="159"/>
      <c r="O227" s="45">
        <v>40</v>
      </c>
      <c r="P227" s="160">
        <v>2000</v>
      </c>
      <c r="Q227" s="160"/>
      <c r="R227" s="160"/>
      <c r="S227" s="160"/>
      <c r="T227" s="160"/>
      <c r="U227" s="18">
        <v>1225</v>
      </c>
      <c r="V227" s="18"/>
      <c r="W227" s="18"/>
      <c r="Y227" s="11"/>
      <c r="Z227" s="11">
        <v>50</v>
      </c>
      <c r="AA227" s="11"/>
      <c r="AB227" s="11"/>
      <c r="AD227" s="18"/>
      <c r="AE227" s="41">
        <v>1275</v>
      </c>
      <c r="AG227" s="37">
        <f t="shared" si="49"/>
        <v>1275</v>
      </c>
      <c r="AI227" s="37">
        <f t="shared" si="47"/>
        <v>50</v>
      </c>
      <c r="AK227" s="37">
        <f t="shared" si="52"/>
        <v>1325</v>
      </c>
      <c r="AL227" s="37"/>
      <c r="AM227" s="37">
        <f t="shared" si="50"/>
        <v>1325</v>
      </c>
      <c r="AO227" s="81">
        <f t="shared" si="51"/>
        <v>50</v>
      </c>
      <c r="AQ227" s="37">
        <f t="shared" si="53"/>
        <v>1375</v>
      </c>
      <c r="AR227" s="37">
        <v>50</v>
      </c>
      <c r="AS227" s="37">
        <f t="shared" si="48"/>
        <v>1425</v>
      </c>
    </row>
    <row r="228" spans="1:45" ht="12.75" customHeight="1" x14ac:dyDescent="0.3">
      <c r="A228" s="204" t="s">
        <v>293</v>
      </c>
      <c r="B228" s="204"/>
      <c r="C228" s="204"/>
      <c r="D228" s="204"/>
      <c r="E228" s="204"/>
      <c r="F228" s="204"/>
      <c r="G228" s="204"/>
      <c r="H228" s="204"/>
      <c r="I228" s="204"/>
      <c r="J228" s="204" t="s">
        <v>294</v>
      </c>
      <c r="K228" s="204"/>
      <c r="L228" s="204"/>
      <c r="M228" s="204"/>
      <c r="N228" s="204"/>
      <c r="O228" s="45">
        <v>40</v>
      </c>
      <c r="P228" s="160">
        <v>23490</v>
      </c>
      <c r="Q228" s="160"/>
      <c r="R228" s="160"/>
      <c r="S228" s="160"/>
      <c r="T228" s="160"/>
      <c r="U228" s="18">
        <v>14387.63</v>
      </c>
      <c r="V228" s="18"/>
      <c r="W228" s="18"/>
      <c r="Y228" s="11"/>
      <c r="Z228" s="11">
        <v>587.25</v>
      </c>
      <c r="AA228" s="11"/>
      <c r="AB228" s="11"/>
      <c r="AD228" s="18"/>
      <c r="AE228" s="41">
        <v>14974.88</v>
      </c>
      <c r="AG228" s="37">
        <f t="shared" si="49"/>
        <v>14974.88</v>
      </c>
      <c r="AI228" s="37">
        <f t="shared" si="47"/>
        <v>587.25</v>
      </c>
      <c r="AK228" s="37">
        <f t="shared" si="52"/>
        <v>15562.13</v>
      </c>
      <c r="AL228" s="37"/>
      <c r="AM228" s="37">
        <f t="shared" si="50"/>
        <v>15562.13</v>
      </c>
      <c r="AO228" s="81">
        <f t="shared" si="51"/>
        <v>587.25</v>
      </c>
      <c r="AQ228" s="37">
        <f t="shared" si="53"/>
        <v>16149.38</v>
      </c>
      <c r="AR228" s="37">
        <v>587</v>
      </c>
      <c r="AS228" s="37">
        <f t="shared" si="48"/>
        <v>16736.379999999997</v>
      </c>
    </row>
    <row r="229" spans="1:45" ht="12.75" customHeight="1" x14ac:dyDescent="0.3">
      <c r="A229" s="204" t="s">
        <v>295</v>
      </c>
      <c r="B229" s="204"/>
      <c r="C229" s="204"/>
      <c r="D229" s="204"/>
      <c r="E229" s="204"/>
      <c r="F229" s="204"/>
      <c r="G229" s="204"/>
      <c r="H229" s="204"/>
      <c r="I229" s="204"/>
      <c r="J229" s="204" t="s">
        <v>294</v>
      </c>
      <c r="K229" s="204"/>
      <c r="L229" s="204"/>
      <c r="M229" s="204"/>
      <c r="N229" s="204"/>
      <c r="O229" s="45">
        <v>40</v>
      </c>
      <c r="P229" s="160">
        <v>1719.95</v>
      </c>
      <c r="Q229" s="160"/>
      <c r="R229" s="160"/>
      <c r="S229" s="160"/>
      <c r="T229" s="160"/>
      <c r="U229" s="18">
        <v>1053.49</v>
      </c>
      <c r="V229" s="18"/>
      <c r="W229" s="18"/>
      <c r="Y229" s="11"/>
      <c r="Z229" s="11">
        <v>43</v>
      </c>
      <c r="AA229" s="11"/>
      <c r="AB229" s="11"/>
      <c r="AD229" s="18"/>
      <c r="AE229" s="41">
        <v>1096.49</v>
      </c>
      <c r="AG229" s="37">
        <f t="shared" si="49"/>
        <v>1096.49</v>
      </c>
      <c r="AI229" s="37">
        <f t="shared" si="47"/>
        <v>42.998750000000001</v>
      </c>
      <c r="AK229" s="37">
        <f t="shared" si="52"/>
        <v>1139.48875</v>
      </c>
      <c r="AL229" s="37"/>
      <c r="AM229" s="37">
        <f t="shared" si="50"/>
        <v>1139.48875</v>
      </c>
      <c r="AO229" s="81">
        <f t="shared" si="51"/>
        <v>42.998750000000001</v>
      </c>
      <c r="AQ229" s="37">
        <f t="shared" si="53"/>
        <v>1182.4875</v>
      </c>
      <c r="AR229" s="37">
        <v>43</v>
      </c>
      <c r="AS229" s="37">
        <f t="shared" si="48"/>
        <v>1225.4875</v>
      </c>
    </row>
    <row r="230" spans="1:45" ht="12.75" customHeight="1" x14ac:dyDescent="0.3">
      <c r="A230" s="204" t="s">
        <v>296</v>
      </c>
      <c r="B230" s="204"/>
      <c r="C230" s="204"/>
      <c r="D230" s="204"/>
      <c r="E230" s="204"/>
      <c r="F230" s="204"/>
      <c r="G230" s="204"/>
      <c r="H230" s="204"/>
      <c r="I230" s="204"/>
      <c r="J230" s="204" t="s">
        <v>69</v>
      </c>
      <c r="K230" s="204"/>
      <c r="L230" s="204"/>
      <c r="M230" s="204"/>
      <c r="N230" s="204"/>
      <c r="O230" s="45">
        <v>40</v>
      </c>
      <c r="P230" s="205">
        <v>904.86</v>
      </c>
      <c r="Q230" s="205"/>
      <c r="R230" s="205"/>
      <c r="S230" s="205"/>
      <c r="T230" s="205"/>
      <c r="U230" s="11">
        <v>554.20000000000005</v>
      </c>
      <c r="V230" s="11"/>
      <c r="W230" s="11"/>
      <c r="Y230" s="11"/>
      <c r="Z230" s="11">
        <v>22.62</v>
      </c>
      <c r="AA230" s="11"/>
      <c r="AB230" s="11"/>
      <c r="AD230" s="11"/>
      <c r="AE230" s="41">
        <v>576.82000000000005</v>
      </c>
      <c r="AG230" s="37">
        <f t="shared" si="49"/>
        <v>576.82000000000005</v>
      </c>
      <c r="AI230" s="37">
        <f t="shared" si="47"/>
        <v>22.621500000000001</v>
      </c>
      <c r="AK230" s="37">
        <f t="shared" si="52"/>
        <v>599.44150000000002</v>
      </c>
      <c r="AL230" s="37"/>
      <c r="AM230" s="37">
        <f t="shared" si="50"/>
        <v>599.44150000000002</v>
      </c>
      <c r="AO230" s="81">
        <f t="shared" si="51"/>
        <v>22.621500000000001</v>
      </c>
      <c r="AQ230" s="37">
        <f t="shared" si="53"/>
        <v>622.06299999999999</v>
      </c>
      <c r="AR230" s="37">
        <v>23</v>
      </c>
      <c r="AS230" s="37">
        <f t="shared" si="48"/>
        <v>645.06299999999999</v>
      </c>
    </row>
    <row r="231" spans="1:45" ht="12.75" customHeight="1" x14ac:dyDescent="0.3">
      <c r="A231" s="204" t="s">
        <v>297</v>
      </c>
      <c r="B231" s="204"/>
      <c r="C231" s="204"/>
      <c r="D231" s="204"/>
      <c r="E231" s="204"/>
      <c r="F231" s="204"/>
      <c r="G231" s="204"/>
      <c r="H231" s="204"/>
      <c r="I231" s="204"/>
      <c r="J231" s="204" t="s">
        <v>69</v>
      </c>
      <c r="K231" s="204"/>
      <c r="L231" s="204"/>
      <c r="M231" s="204"/>
      <c r="N231" s="204"/>
      <c r="O231" s="45">
        <v>40</v>
      </c>
      <c r="P231" s="160">
        <v>16020.2</v>
      </c>
      <c r="Q231" s="160"/>
      <c r="R231" s="160"/>
      <c r="S231" s="160"/>
      <c r="T231" s="160"/>
      <c r="U231" s="18">
        <v>9812.4500000000007</v>
      </c>
      <c r="V231" s="18"/>
      <c r="W231" s="18"/>
      <c r="Y231" s="11"/>
      <c r="Z231" s="11">
        <v>400.51</v>
      </c>
      <c r="AA231" s="11"/>
      <c r="AB231" s="11"/>
      <c r="AD231" s="18"/>
      <c r="AE231" s="41">
        <v>10212.959999999999</v>
      </c>
      <c r="AG231" s="37">
        <f t="shared" si="49"/>
        <v>10212.959999999999</v>
      </c>
      <c r="AI231" s="37">
        <f t="shared" si="47"/>
        <v>400.505</v>
      </c>
      <c r="AK231" s="37">
        <f t="shared" si="52"/>
        <v>10613.464999999998</v>
      </c>
      <c r="AL231" s="37"/>
      <c r="AM231" s="37">
        <f t="shared" si="50"/>
        <v>10613.464999999998</v>
      </c>
      <c r="AO231" s="81">
        <f t="shared" si="51"/>
        <v>400.505</v>
      </c>
      <c r="AQ231" s="37">
        <f t="shared" si="53"/>
        <v>11013.969999999998</v>
      </c>
      <c r="AR231" s="37">
        <v>401</v>
      </c>
      <c r="AS231" s="37">
        <f t="shared" si="48"/>
        <v>11414.969999999998</v>
      </c>
    </row>
    <row r="232" spans="1:45" ht="12.75" customHeight="1" x14ac:dyDescent="0.3">
      <c r="A232" s="204" t="s">
        <v>298</v>
      </c>
      <c r="B232" s="204"/>
      <c r="C232" s="204"/>
      <c r="D232" s="204"/>
      <c r="E232" s="204"/>
      <c r="F232" s="204"/>
      <c r="G232" s="204"/>
      <c r="H232" s="204"/>
      <c r="I232" s="204"/>
      <c r="J232" s="159" t="s">
        <v>190</v>
      </c>
      <c r="K232" s="159"/>
      <c r="L232" s="159"/>
      <c r="M232" s="159"/>
      <c r="N232" s="159"/>
      <c r="O232" s="45">
        <v>40</v>
      </c>
      <c r="P232" s="160">
        <v>5183.71</v>
      </c>
      <c r="Q232" s="160"/>
      <c r="R232" s="160"/>
      <c r="S232" s="160"/>
      <c r="T232" s="160"/>
      <c r="U232" s="18">
        <v>3174.98</v>
      </c>
      <c r="V232" s="18"/>
      <c r="W232" s="18"/>
      <c r="Y232" s="11"/>
      <c r="Z232" s="11">
        <v>129.59</v>
      </c>
      <c r="AA232" s="11"/>
      <c r="AB232" s="11"/>
      <c r="AD232" s="18"/>
      <c r="AE232" s="41">
        <v>3304.57</v>
      </c>
      <c r="AG232" s="37">
        <f t="shared" si="49"/>
        <v>3304.57</v>
      </c>
      <c r="AI232" s="37">
        <f t="shared" si="47"/>
        <v>129.59275</v>
      </c>
      <c r="AK232" s="37">
        <f t="shared" si="52"/>
        <v>3434.16275</v>
      </c>
      <c r="AL232" s="37"/>
      <c r="AM232" s="37">
        <f t="shared" si="50"/>
        <v>3434.16275</v>
      </c>
      <c r="AO232" s="81">
        <f t="shared" si="51"/>
        <v>129.59275</v>
      </c>
      <c r="AQ232" s="37">
        <f t="shared" si="53"/>
        <v>3563.7554999999998</v>
      </c>
      <c r="AR232" s="37">
        <v>130</v>
      </c>
      <c r="AS232" s="37">
        <f t="shared" si="48"/>
        <v>3693.7554999999998</v>
      </c>
    </row>
    <row r="233" spans="1:45" ht="12.75" customHeight="1" x14ac:dyDescent="0.3">
      <c r="A233" s="204" t="s">
        <v>299</v>
      </c>
      <c r="B233" s="204"/>
      <c r="C233" s="204"/>
      <c r="D233" s="204"/>
      <c r="E233" s="204"/>
      <c r="F233" s="204"/>
      <c r="G233" s="204"/>
      <c r="H233" s="204"/>
      <c r="I233" s="204"/>
      <c r="J233" s="159" t="s">
        <v>188</v>
      </c>
      <c r="K233" s="159"/>
      <c r="L233" s="159"/>
      <c r="M233" s="159"/>
      <c r="N233" s="159"/>
      <c r="O233" s="45">
        <v>40</v>
      </c>
      <c r="P233" s="205">
        <v>510.09</v>
      </c>
      <c r="Q233" s="205"/>
      <c r="R233" s="205"/>
      <c r="S233" s="205"/>
      <c r="T233" s="205"/>
      <c r="U233" s="11">
        <v>312.39999999999998</v>
      </c>
      <c r="V233" s="11"/>
      <c r="W233" s="11"/>
      <c r="Y233" s="11"/>
      <c r="Z233" s="11">
        <v>12.75</v>
      </c>
      <c r="AA233" s="11"/>
      <c r="AB233" s="11"/>
      <c r="AD233" s="11"/>
      <c r="AE233" s="41">
        <v>325.14999999999998</v>
      </c>
      <c r="AG233" s="37">
        <f t="shared" si="49"/>
        <v>325.14999999999998</v>
      </c>
      <c r="AI233" s="37">
        <f t="shared" ref="AI233:AI296" si="54">P233/O233</f>
        <v>12.75225</v>
      </c>
      <c r="AK233" s="37">
        <f t="shared" si="52"/>
        <v>337.90224999999998</v>
      </c>
      <c r="AL233" s="37"/>
      <c r="AM233" s="37">
        <f t="shared" si="50"/>
        <v>337.90224999999998</v>
      </c>
      <c r="AO233" s="81">
        <f t="shared" si="51"/>
        <v>12.75225</v>
      </c>
      <c r="AQ233" s="37">
        <f t="shared" si="53"/>
        <v>350.65449999999998</v>
      </c>
      <c r="AR233" s="37">
        <v>13</v>
      </c>
      <c r="AS233" s="37">
        <f t="shared" si="48"/>
        <v>363.65449999999998</v>
      </c>
    </row>
    <row r="234" spans="1:45" ht="12.75" customHeight="1" x14ac:dyDescent="0.3">
      <c r="A234" s="204" t="s">
        <v>300</v>
      </c>
      <c r="B234" s="204"/>
      <c r="C234" s="204"/>
      <c r="D234" s="204"/>
      <c r="E234" s="204"/>
      <c r="F234" s="204"/>
      <c r="G234" s="204"/>
      <c r="H234" s="204"/>
      <c r="I234" s="204"/>
      <c r="J234" s="159" t="s">
        <v>292</v>
      </c>
      <c r="K234" s="159"/>
      <c r="L234" s="159"/>
      <c r="M234" s="159"/>
      <c r="N234" s="159"/>
      <c r="O234" s="45">
        <v>40</v>
      </c>
      <c r="P234" s="160">
        <v>1875.86</v>
      </c>
      <c r="Q234" s="160"/>
      <c r="R234" s="160"/>
      <c r="S234" s="160"/>
      <c r="T234" s="160"/>
      <c r="U234" s="18">
        <v>1149.02</v>
      </c>
      <c r="V234" s="18"/>
      <c r="W234" s="18"/>
      <c r="Y234" s="11"/>
      <c r="Z234" s="11">
        <v>46.9</v>
      </c>
      <c r="AA234" s="11"/>
      <c r="AB234" s="11"/>
      <c r="AD234" s="18"/>
      <c r="AE234" s="41">
        <v>1195.92</v>
      </c>
      <c r="AG234" s="37">
        <f t="shared" si="49"/>
        <v>1195.92</v>
      </c>
      <c r="AI234" s="37">
        <f t="shared" si="54"/>
        <v>46.896499999999996</v>
      </c>
      <c r="AK234" s="37">
        <f t="shared" si="52"/>
        <v>1242.8165000000001</v>
      </c>
      <c r="AL234" s="37"/>
      <c r="AM234" s="37">
        <f t="shared" si="50"/>
        <v>1242.8165000000001</v>
      </c>
      <c r="AO234" s="81">
        <f t="shared" si="51"/>
        <v>46.896499999999996</v>
      </c>
      <c r="AQ234" s="37">
        <f t="shared" si="53"/>
        <v>1289.7130000000002</v>
      </c>
      <c r="AR234" s="37">
        <v>47</v>
      </c>
      <c r="AS234" s="37">
        <f t="shared" si="48"/>
        <v>1336.7130000000002</v>
      </c>
    </row>
    <row r="235" spans="1:45" ht="12.75" customHeight="1" x14ac:dyDescent="0.3">
      <c r="A235" s="204" t="s">
        <v>301</v>
      </c>
      <c r="B235" s="204"/>
      <c r="C235" s="204"/>
      <c r="D235" s="204"/>
      <c r="E235" s="204"/>
      <c r="F235" s="204"/>
      <c r="G235" s="204"/>
      <c r="H235" s="204"/>
      <c r="I235" s="204"/>
      <c r="J235" s="159" t="s">
        <v>292</v>
      </c>
      <c r="K235" s="159"/>
      <c r="L235" s="159"/>
      <c r="M235" s="159"/>
      <c r="N235" s="159"/>
      <c r="O235" s="45">
        <v>40</v>
      </c>
      <c r="P235" s="160">
        <v>2612.5</v>
      </c>
      <c r="Q235" s="160"/>
      <c r="R235" s="160"/>
      <c r="S235" s="160"/>
      <c r="T235" s="160"/>
      <c r="U235" s="18">
        <v>1600.12</v>
      </c>
      <c r="V235" s="18"/>
      <c r="W235" s="18"/>
      <c r="Y235" s="11"/>
      <c r="Z235" s="11">
        <v>65.31</v>
      </c>
      <c r="AA235" s="11"/>
      <c r="AB235" s="11"/>
      <c r="AD235" s="18"/>
      <c r="AE235" s="41">
        <v>1665.43</v>
      </c>
      <c r="AG235" s="37">
        <f t="shared" si="49"/>
        <v>1665.43</v>
      </c>
      <c r="AI235" s="37">
        <f t="shared" si="54"/>
        <v>65.3125</v>
      </c>
      <c r="AK235" s="37">
        <f t="shared" si="52"/>
        <v>1730.7425000000001</v>
      </c>
      <c r="AL235" s="37"/>
      <c r="AM235" s="37">
        <f t="shared" si="50"/>
        <v>1730.7425000000001</v>
      </c>
      <c r="AO235" s="81">
        <f t="shared" si="51"/>
        <v>65.3125</v>
      </c>
      <c r="AQ235" s="37">
        <f t="shared" si="53"/>
        <v>1796.0550000000001</v>
      </c>
      <c r="AR235" s="37">
        <v>65</v>
      </c>
      <c r="AS235" s="37">
        <f t="shared" si="48"/>
        <v>1861.0550000000001</v>
      </c>
    </row>
    <row r="236" spans="1:45" ht="12.75" customHeight="1" x14ac:dyDescent="0.3">
      <c r="A236" s="204" t="s">
        <v>302</v>
      </c>
      <c r="B236" s="204"/>
      <c r="C236" s="204"/>
      <c r="D236" s="204"/>
      <c r="E236" s="204"/>
      <c r="F236" s="204"/>
      <c r="G236" s="204"/>
      <c r="H236" s="204"/>
      <c r="I236" s="204"/>
      <c r="J236" s="204" t="s">
        <v>294</v>
      </c>
      <c r="K236" s="204"/>
      <c r="L236" s="204"/>
      <c r="M236" s="204"/>
      <c r="N236" s="204"/>
      <c r="O236" s="45">
        <v>40</v>
      </c>
      <c r="P236" s="160">
        <v>29173.06</v>
      </c>
      <c r="Q236" s="160"/>
      <c r="R236" s="160"/>
      <c r="S236" s="160"/>
      <c r="T236" s="160"/>
      <c r="U236" s="18">
        <v>17868.55</v>
      </c>
      <c r="V236" s="18"/>
      <c r="W236" s="18"/>
      <c r="Y236" s="11"/>
      <c r="Z236" s="11">
        <v>729.33</v>
      </c>
      <c r="AA236" s="11"/>
      <c r="AB236" s="11"/>
      <c r="AD236" s="18"/>
      <c r="AE236" s="41">
        <v>18597.88</v>
      </c>
      <c r="AG236" s="37">
        <f t="shared" si="49"/>
        <v>18597.88</v>
      </c>
      <c r="AI236" s="37">
        <f t="shared" si="54"/>
        <v>729.32650000000001</v>
      </c>
      <c r="AK236" s="37">
        <f t="shared" si="52"/>
        <v>19327.2065</v>
      </c>
      <c r="AL236" s="37"/>
      <c r="AM236" s="37">
        <f t="shared" si="50"/>
        <v>19327.2065</v>
      </c>
      <c r="AO236" s="81">
        <f t="shared" si="51"/>
        <v>729.32650000000001</v>
      </c>
      <c r="AQ236" s="37">
        <f t="shared" si="53"/>
        <v>20056.532999999999</v>
      </c>
      <c r="AR236" s="37">
        <v>729</v>
      </c>
      <c r="AS236" s="37">
        <f t="shared" si="48"/>
        <v>20785.532999999999</v>
      </c>
    </row>
    <row r="237" spans="1:45" ht="12.75" customHeight="1" x14ac:dyDescent="0.3">
      <c r="A237" s="204" t="s">
        <v>303</v>
      </c>
      <c r="B237" s="204"/>
      <c r="C237" s="204"/>
      <c r="D237" s="204"/>
      <c r="E237" s="204"/>
      <c r="F237" s="204"/>
      <c r="G237" s="204"/>
      <c r="H237" s="204"/>
      <c r="I237" s="204"/>
      <c r="J237" s="204" t="s">
        <v>294</v>
      </c>
      <c r="K237" s="204"/>
      <c r="L237" s="204"/>
      <c r="M237" s="204"/>
      <c r="N237" s="204"/>
      <c r="O237" s="45">
        <v>40</v>
      </c>
      <c r="P237" s="205">
        <v>522.5</v>
      </c>
      <c r="Q237" s="205"/>
      <c r="R237" s="205"/>
      <c r="S237" s="205"/>
      <c r="T237" s="205"/>
      <c r="U237" s="11">
        <v>319.99</v>
      </c>
      <c r="V237" s="11"/>
      <c r="W237" s="11"/>
      <c r="Y237" s="11"/>
      <c r="Z237" s="11">
        <v>13.06</v>
      </c>
      <c r="AA237" s="11"/>
      <c r="AB237" s="11"/>
      <c r="AD237" s="11"/>
      <c r="AE237" s="41">
        <v>333.05</v>
      </c>
      <c r="AG237" s="37">
        <f t="shared" si="49"/>
        <v>333.05</v>
      </c>
      <c r="AI237" s="37">
        <f t="shared" si="54"/>
        <v>13.0625</v>
      </c>
      <c r="AK237" s="37">
        <f t="shared" si="52"/>
        <v>346.11250000000001</v>
      </c>
      <c r="AL237" s="37"/>
      <c r="AM237" s="37">
        <f t="shared" si="50"/>
        <v>346.11250000000001</v>
      </c>
      <c r="AO237" s="81">
        <f t="shared" si="51"/>
        <v>13.0625</v>
      </c>
      <c r="AQ237" s="37">
        <f t="shared" si="53"/>
        <v>359.17500000000001</v>
      </c>
      <c r="AR237" s="37">
        <v>13</v>
      </c>
      <c r="AS237" s="37">
        <f t="shared" si="48"/>
        <v>372.17500000000001</v>
      </c>
    </row>
    <row r="238" spans="1:45" ht="12.75" customHeight="1" x14ac:dyDescent="0.3">
      <c r="A238" s="204" t="s">
        <v>304</v>
      </c>
      <c r="B238" s="204"/>
      <c r="C238" s="204"/>
      <c r="D238" s="204"/>
      <c r="E238" s="204"/>
      <c r="F238" s="204"/>
      <c r="G238" s="204"/>
      <c r="H238" s="204"/>
      <c r="I238" s="204"/>
      <c r="J238" s="204" t="s">
        <v>305</v>
      </c>
      <c r="K238" s="204"/>
      <c r="L238" s="204"/>
      <c r="M238" s="204"/>
      <c r="N238" s="204"/>
      <c r="O238" s="45">
        <v>40</v>
      </c>
      <c r="P238" s="205">
        <v>750</v>
      </c>
      <c r="Q238" s="205"/>
      <c r="R238" s="205"/>
      <c r="S238" s="205"/>
      <c r="T238" s="205"/>
      <c r="U238" s="11">
        <v>440.63</v>
      </c>
      <c r="V238" s="11"/>
      <c r="W238" s="11"/>
      <c r="Y238" s="11"/>
      <c r="Z238" s="11">
        <v>18.75</v>
      </c>
      <c r="AA238" s="11"/>
      <c r="AB238" s="11"/>
      <c r="AD238" s="11"/>
      <c r="AE238" s="41">
        <v>459.38</v>
      </c>
      <c r="AG238" s="37">
        <f t="shared" si="49"/>
        <v>459.38</v>
      </c>
      <c r="AI238" s="37">
        <f t="shared" si="54"/>
        <v>18.75</v>
      </c>
      <c r="AK238" s="37">
        <f t="shared" si="52"/>
        <v>478.13</v>
      </c>
      <c r="AL238" s="37"/>
      <c r="AM238" s="37">
        <f t="shared" si="50"/>
        <v>478.13</v>
      </c>
      <c r="AO238" s="81">
        <f t="shared" si="51"/>
        <v>18.75</v>
      </c>
      <c r="AQ238" s="37">
        <f t="shared" si="53"/>
        <v>496.88</v>
      </c>
      <c r="AR238" s="37">
        <v>19</v>
      </c>
      <c r="AS238" s="37">
        <f t="shared" si="48"/>
        <v>515.88</v>
      </c>
    </row>
    <row r="239" spans="1:45" ht="12.75" customHeight="1" x14ac:dyDescent="0.3">
      <c r="A239" s="204" t="s">
        <v>306</v>
      </c>
      <c r="B239" s="204"/>
      <c r="C239" s="204"/>
      <c r="D239" s="204"/>
      <c r="E239" s="204"/>
      <c r="F239" s="204"/>
      <c r="G239" s="204"/>
      <c r="H239" s="204"/>
      <c r="I239" s="204"/>
      <c r="J239" s="159" t="s">
        <v>307</v>
      </c>
      <c r="K239" s="159"/>
      <c r="L239" s="159"/>
      <c r="M239" s="159"/>
      <c r="N239" s="159"/>
      <c r="O239" s="45">
        <v>40</v>
      </c>
      <c r="P239" s="205">
        <v>261.06</v>
      </c>
      <c r="Q239" s="205"/>
      <c r="R239" s="205"/>
      <c r="S239" s="205"/>
      <c r="T239" s="205"/>
      <c r="U239" s="11">
        <v>153.41999999999999</v>
      </c>
      <c r="V239" s="11"/>
      <c r="W239" s="11"/>
      <c r="Y239" s="11"/>
      <c r="Z239" s="11">
        <v>6.53</v>
      </c>
      <c r="AA239" s="11"/>
      <c r="AB239" s="11"/>
      <c r="AD239" s="11"/>
      <c r="AE239" s="41">
        <v>159.94999999999999</v>
      </c>
      <c r="AG239" s="37">
        <f t="shared" si="49"/>
        <v>159.94999999999999</v>
      </c>
      <c r="AI239" s="37">
        <f t="shared" si="54"/>
        <v>6.5265000000000004</v>
      </c>
      <c r="AK239" s="37">
        <f t="shared" si="52"/>
        <v>166.47649999999999</v>
      </c>
      <c r="AL239" s="37"/>
      <c r="AM239" s="37">
        <f t="shared" si="50"/>
        <v>166.47649999999999</v>
      </c>
      <c r="AO239" s="81">
        <f t="shared" si="51"/>
        <v>6.5265000000000004</v>
      </c>
      <c r="AQ239" s="37">
        <f t="shared" si="53"/>
        <v>173.00299999999999</v>
      </c>
      <c r="AR239" s="37">
        <v>7</v>
      </c>
      <c r="AS239" s="37">
        <f t="shared" si="48"/>
        <v>180.00299999999999</v>
      </c>
    </row>
    <row r="240" spans="1:45" ht="12.75" customHeight="1" x14ac:dyDescent="0.3">
      <c r="A240" s="204" t="s">
        <v>308</v>
      </c>
      <c r="B240" s="204"/>
      <c r="C240" s="204"/>
      <c r="D240" s="204"/>
      <c r="E240" s="204"/>
      <c r="F240" s="204"/>
      <c r="G240" s="204"/>
      <c r="H240" s="204"/>
      <c r="I240" s="204"/>
      <c r="J240" s="204" t="s">
        <v>309</v>
      </c>
      <c r="K240" s="204"/>
      <c r="L240" s="204"/>
      <c r="M240" s="204"/>
      <c r="N240" s="204"/>
      <c r="O240" s="45">
        <v>40</v>
      </c>
      <c r="P240" s="205">
        <v>84.74</v>
      </c>
      <c r="Q240" s="205"/>
      <c r="R240" s="205"/>
      <c r="S240" s="205"/>
      <c r="T240" s="205"/>
      <c r="U240" s="11">
        <v>49.81</v>
      </c>
      <c r="V240" s="11"/>
      <c r="W240" s="11"/>
      <c r="Y240" s="11"/>
      <c r="Z240" s="11">
        <v>2.12</v>
      </c>
      <c r="AA240" s="11"/>
      <c r="AB240" s="11"/>
      <c r="AD240" s="11"/>
      <c r="AE240" s="41">
        <v>51.93</v>
      </c>
      <c r="AG240" s="37">
        <f t="shared" si="49"/>
        <v>51.93</v>
      </c>
      <c r="AI240" s="37">
        <f t="shared" si="54"/>
        <v>2.1185</v>
      </c>
      <c r="AK240" s="37">
        <f t="shared" si="52"/>
        <v>54.048499999999997</v>
      </c>
      <c r="AL240" s="37"/>
      <c r="AM240" s="37">
        <f t="shared" si="50"/>
        <v>54.048499999999997</v>
      </c>
      <c r="AO240" s="81">
        <f t="shared" si="51"/>
        <v>2.1185</v>
      </c>
      <c r="AQ240" s="37">
        <f t="shared" si="53"/>
        <v>56.166999999999994</v>
      </c>
      <c r="AR240" s="37">
        <v>2</v>
      </c>
      <c r="AS240" s="37">
        <f t="shared" si="48"/>
        <v>58.166999999999994</v>
      </c>
    </row>
    <row r="241" spans="1:45" ht="12.75" customHeight="1" x14ac:dyDescent="0.3">
      <c r="A241" s="204" t="s">
        <v>310</v>
      </c>
      <c r="B241" s="204"/>
      <c r="C241" s="204"/>
      <c r="D241" s="204"/>
      <c r="E241" s="204"/>
      <c r="F241" s="204"/>
      <c r="G241" s="204"/>
      <c r="H241" s="204"/>
      <c r="I241" s="204"/>
      <c r="J241" s="204" t="s">
        <v>71</v>
      </c>
      <c r="K241" s="204"/>
      <c r="L241" s="204"/>
      <c r="M241" s="204"/>
      <c r="N241" s="204"/>
      <c r="O241" s="45">
        <v>40</v>
      </c>
      <c r="P241" s="160">
        <v>22840.5</v>
      </c>
      <c r="Q241" s="160"/>
      <c r="R241" s="160"/>
      <c r="S241" s="160"/>
      <c r="T241" s="160"/>
      <c r="U241" s="18">
        <v>13419.02</v>
      </c>
      <c r="V241" s="18"/>
      <c r="W241" s="18"/>
      <c r="Y241" s="11"/>
      <c r="Z241" s="11">
        <v>571.01</v>
      </c>
      <c r="AA241" s="11"/>
      <c r="AB241" s="11"/>
      <c r="AD241" s="18"/>
      <c r="AE241" s="41">
        <v>13990.03</v>
      </c>
      <c r="AG241" s="37">
        <f t="shared" si="49"/>
        <v>13990.03</v>
      </c>
      <c r="AI241" s="37">
        <f t="shared" si="54"/>
        <v>571.01250000000005</v>
      </c>
      <c r="AK241" s="37">
        <f t="shared" si="52"/>
        <v>14561.042500000001</v>
      </c>
      <c r="AL241" s="37"/>
      <c r="AM241" s="37">
        <f t="shared" si="50"/>
        <v>14561.042500000001</v>
      </c>
      <c r="AO241" s="81">
        <f t="shared" si="51"/>
        <v>571.01250000000005</v>
      </c>
      <c r="AQ241" s="37">
        <f t="shared" si="53"/>
        <v>15132.055000000002</v>
      </c>
      <c r="AR241" s="37">
        <v>571</v>
      </c>
      <c r="AS241" s="37">
        <f t="shared" si="48"/>
        <v>15703.055000000002</v>
      </c>
    </row>
    <row r="242" spans="1:45" ht="12.75" customHeight="1" x14ac:dyDescent="0.3">
      <c r="A242" s="204" t="s">
        <v>311</v>
      </c>
      <c r="B242" s="204"/>
      <c r="C242" s="204"/>
      <c r="D242" s="204"/>
      <c r="E242" s="204"/>
      <c r="F242" s="204"/>
      <c r="G242" s="204"/>
      <c r="H242" s="204"/>
      <c r="I242" s="204"/>
      <c r="J242" s="204" t="s">
        <v>305</v>
      </c>
      <c r="K242" s="204"/>
      <c r="L242" s="204"/>
      <c r="M242" s="204"/>
      <c r="N242" s="204"/>
      <c r="O242" s="45">
        <v>40</v>
      </c>
      <c r="P242" s="160">
        <v>37680.44</v>
      </c>
      <c r="Q242" s="160"/>
      <c r="R242" s="160"/>
      <c r="S242" s="160"/>
      <c r="T242" s="160"/>
      <c r="U242" s="18">
        <v>22137.25</v>
      </c>
      <c r="V242" s="18"/>
      <c r="W242" s="18"/>
      <c r="Y242" s="11"/>
      <c r="Z242" s="11">
        <v>942.01</v>
      </c>
      <c r="AA242" s="11"/>
      <c r="AB242" s="11"/>
      <c r="AD242" s="18"/>
      <c r="AE242" s="41">
        <v>23079.26</v>
      </c>
      <c r="AG242" s="37">
        <f t="shared" si="49"/>
        <v>23079.26</v>
      </c>
      <c r="AI242" s="37">
        <f t="shared" si="54"/>
        <v>942.01100000000008</v>
      </c>
      <c r="AK242" s="37">
        <f t="shared" si="52"/>
        <v>24021.270999999997</v>
      </c>
      <c r="AL242" s="37"/>
      <c r="AM242" s="37">
        <f t="shared" si="50"/>
        <v>24021.270999999997</v>
      </c>
      <c r="AO242" s="81">
        <f t="shared" si="51"/>
        <v>942.01100000000008</v>
      </c>
      <c r="AQ242" s="37">
        <f t="shared" si="53"/>
        <v>24963.281999999996</v>
      </c>
      <c r="AR242" s="37">
        <v>942</v>
      </c>
      <c r="AS242" s="37">
        <f t="shared" si="48"/>
        <v>25905.281999999996</v>
      </c>
    </row>
    <row r="243" spans="1:45" ht="12.75" customHeight="1" x14ac:dyDescent="0.3">
      <c r="A243" s="204" t="s">
        <v>312</v>
      </c>
      <c r="B243" s="204"/>
      <c r="C243" s="204"/>
      <c r="D243" s="204"/>
      <c r="E243" s="204"/>
      <c r="F243" s="204"/>
      <c r="G243" s="204"/>
      <c r="H243" s="204"/>
      <c r="I243" s="204"/>
      <c r="J243" s="159" t="s">
        <v>313</v>
      </c>
      <c r="K243" s="159"/>
      <c r="L243" s="159"/>
      <c r="M243" s="159"/>
      <c r="N243" s="159"/>
      <c r="O243" s="45">
        <v>40</v>
      </c>
      <c r="P243" s="160">
        <v>13635.75</v>
      </c>
      <c r="Q243" s="160"/>
      <c r="R243" s="160"/>
      <c r="S243" s="160"/>
      <c r="T243" s="160"/>
      <c r="U243" s="18">
        <v>7670.06</v>
      </c>
      <c r="V243" s="18"/>
      <c r="W243" s="18"/>
      <c r="Y243" s="11"/>
      <c r="Z243" s="11">
        <v>340.89</v>
      </c>
      <c r="AA243" s="11"/>
      <c r="AB243" s="11"/>
      <c r="AD243" s="18"/>
      <c r="AE243" s="41">
        <v>8010.95</v>
      </c>
      <c r="AG243" s="37">
        <f t="shared" si="49"/>
        <v>8010.95</v>
      </c>
      <c r="AI243" s="37">
        <f t="shared" si="54"/>
        <v>340.89375000000001</v>
      </c>
      <c r="AK243" s="37">
        <f t="shared" si="52"/>
        <v>8351.84375</v>
      </c>
      <c r="AL243" s="37"/>
      <c r="AM243" s="37">
        <f t="shared" si="50"/>
        <v>8351.84375</v>
      </c>
      <c r="AO243" s="81">
        <f t="shared" si="51"/>
        <v>340.89375000000001</v>
      </c>
      <c r="AQ243" s="37">
        <f t="shared" si="53"/>
        <v>8692.7374999999993</v>
      </c>
      <c r="AR243" s="37">
        <v>341</v>
      </c>
      <c r="AS243" s="37">
        <f t="shared" si="48"/>
        <v>9033.7374999999993</v>
      </c>
    </row>
    <row r="244" spans="1:45" ht="12.75" customHeight="1" x14ac:dyDescent="0.3">
      <c r="A244" s="204" t="s">
        <v>314</v>
      </c>
      <c r="B244" s="204"/>
      <c r="C244" s="204"/>
      <c r="D244" s="204"/>
      <c r="E244" s="204"/>
      <c r="F244" s="204"/>
      <c r="G244" s="204"/>
      <c r="H244" s="204"/>
      <c r="I244" s="204"/>
      <c r="J244" s="204" t="s">
        <v>73</v>
      </c>
      <c r="K244" s="204"/>
      <c r="L244" s="204"/>
      <c r="M244" s="204"/>
      <c r="N244" s="204"/>
      <c r="O244" s="45">
        <v>40</v>
      </c>
      <c r="P244" s="160">
        <v>28542.81</v>
      </c>
      <c r="Q244" s="160"/>
      <c r="R244" s="160"/>
      <c r="S244" s="160"/>
      <c r="T244" s="160"/>
      <c r="U244" s="18">
        <v>16055.33</v>
      </c>
      <c r="V244" s="18"/>
      <c r="W244" s="18"/>
      <c r="Y244" s="11"/>
      <c r="Z244" s="11">
        <v>713.57</v>
      </c>
      <c r="AA244" s="11"/>
      <c r="AB244" s="11"/>
      <c r="AD244" s="18"/>
      <c r="AE244" s="41">
        <v>16768.900000000001</v>
      </c>
      <c r="AG244" s="37">
        <f t="shared" si="49"/>
        <v>16768.900000000001</v>
      </c>
      <c r="AI244" s="37">
        <f t="shared" si="54"/>
        <v>713.57024999999999</v>
      </c>
      <c r="AK244" s="37">
        <f t="shared" si="52"/>
        <v>17482.470250000002</v>
      </c>
      <c r="AL244" s="37"/>
      <c r="AM244" s="37">
        <f t="shared" si="50"/>
        <v>17482.470250000002</v>
      </c>
      <c r="AO244" s="81">
        <f t="shared" si="51"/>
        <v>713.57024999999999</v>
      </c>
      <c r="AQ244" s="37">
        <f t="shared" si="53"/>
        <v>18196.040500000003</v>
      </c>
      <c r="AR244" s="37">
        <v>714</v>
      </c>
      <c r="AS244" s="37">
        <f t="shared" si="48"/>
        <v>18910.040500000003</v>
      </c>
    </row>
    <row r="245" spans="1:45" ht="12.75" customHeight="1" x14ac:dyDescent="0.3">
      <c r="A245" s="204" t="s">
        <v>315</v>
      </c>
      <c r="B245" s="204"/>
      <c r="C245" s="204"/>
      <c r="D245" s="204"/>
      <c r="E245" s="204"/>
      <c r="F245" s="204"/>
      <c r="G245" s="204"/>
      <c r="H245" s="204"/>
      <c r="I245" s="204"/>
      <c r="J245" s="204" t="s">
        <v>76</v>
      </c>
      <c r="K245" s="204"/>
      <c r="L245" s="204"/>
      <c r="M245" s="204"/>
      <c r="N245" s="204"/>
      <c r="O245" s="45">
        <v>40</v>
      </c>
      <c r="P245" s="160">
        <v>63278.5</v>
      </c>
      <c r="Q245" s="160"/>
      <c r="R245" s="160"/>
      <c r="S245" s="160"/>
      <c r="T245" s="160"/>
      <c r="U245" s="18">
        <v>33953.519999999997</v>
      </c>
      <c r="V245" s="18"/>
      <c r="W245" s="18"/>
      <c r="Y245" s="18"/>
      <c r="Z245" s="18">
        <v>1581.96</v>
      </c>
      <c r="AA245" s="18"/>
      <c r="AB245" s="18"/>
      <c r="AD245" s="18"/>
      <c r="AE245" s="41">
        <v>35535.480000000003</v>
      </c>
      <c r="AG245" s="37">
        <f t="shared" si="49"/>
        <v>35535.480000000003</v>
      </c>
      <c r="AI245" s="37">
        <f t="shared" si="54"/>
        <v>1581.9625000000001</v>
      </c>
      <c r="AK245" s="37">
        <f t="shared" si="52"/>
        <v>37117.442500000005</v>
      </c>
      <c r="AL245" s="37"/>
      <c r="AM245" s="37">
        <f t="shared" si="50"/>
        <v>37117.442500000005</v>
      </c>
      <c r="AO245" s="81">
        <f t="shared" si="51"/>
        <v>1581.9625000000001</v>
      </c>
      <c r="AQ245" s="37">
        <f t="shared" si="53"/>
        <v>38699.405000000006</v>
      </c>
      <c r="AR245" s="37">
        <v>1582</v>
      </c>
      <c r="AS245" s="37">
        <f t="shared" si="48"/>
        <v>40281.405000000006</v>
      </c>
    </row>
    <row r="246" spans="1:45" ht="12.75" customHeight="1" x14ac:dyDescent="0.3">
      <c r="A246" s="204" t="s">
        <v>316</v>
      </c>
      <c r="B246" s="204"/>
      <c r="C246" s="204"/>
      <c r="D246" s="204"/>
      <c r="E246" s="204"/>
      <c r="F246" s="204"/>
      <c r="G246" s="204"/>
      <c r="H246" s="204"/>
      <c r="I246" s="204"/>
      <c r="J246" s="204" t="s">
        <v>8</v>
      </c>
      <c r="K246" s="204"/>
      <c r="L246" s="204"/>
      <c r="M246" s="204"/>
      <c r="N246" s="204"/>
      <c r="O246" s="45">
        <v>40</v>
      </c>
      <c r="P246" s="160">
        <v>1368577.17</v>
      </c>
      <c r="Q246" s="160"/>
      <c r="R246" s="160"/>
      <c r="S246" s="160"/>
      <c r="T246" s="160"/>
      <c r="U246" s="18">
        <v>735610.23</v>
      </c>
      <c r="V246" s="18"/>
      <c r="W246" s="18"/>
      <c r="Y246" s="18"/>
      <c r="Z246" s="18">
        <v>34214.43</v>
      </c>
      <c r="AA246" s="18"/>
      <c r="AB246" s="18"/>
      <c r="AD246" s="18"/>
      <c r="AE246" s="41">
        <v>769824.66</v>
      </c>
      <c r="AG246" s="37">
        <f t="shared" si="49"/>
        <v>769824.66</v>
      </c>
      <c r="AI246" s="37">
        <f t="shared" si="54"/>
        <v>34214.429250000001</v>
      </c>
      <c r="AK246" s="37">
        <f t="shared" si="52"/>
        <v>804039.08925000008</v>
      </c>
      <c r="AL246" s="37"/>
      <c r="AM246" s="37">
        <f t="shared" si="50"/>
        <v>804039.08925000008</v>
      </c>
      <c r="AO246" s="81">
        <f t="shared" si="51"/>
        <v>34214.429250000001</v>
      </c>
      <c r="AQ246" s="37">
        <f t="shared" si="53"/>
        <v>838253.51850000012</v>
      </c>
      <c r="AR246" s="37">
        <v>34214</v>
      </c>
      <c r="AS246" s="37">
        <f t="shared" si="48"/>
        <v>872467.51850000012</v>
      </c>
    </row>
    <row r="247" spans="1:45" ht="12.75" customHeight="1" x14ac:dyDescent="0.3">
      <c r="A247" s="204" t="s">
        <v>317</v>
      </c>
      <c r="B247" s="204"/>
      <c r="C247" s="204"/>
      <c r="D247" s="204"/>
      <c r="E247" s="204"/>
      <c r="F247" s="204"/>
      <c r="G247" s="204"/>
      <c r="H247" s="204"/>
      <c r="I247" s="204"/>
      <c r="J247" s="159" t="s">
        <v>318</v>
      </c>
      <c r="K247" s="159"/>
      <c r="L247" s="159"/>
      <c r="M247" s="159"/>
      <c r="N247" s="159"/>
      <c r="O247" s="45">
        <v>40</v>
      </c>
      <c r="P247" s="160">
        <v>28395.73</v>
      </c>
      <c r="Q247" s="160"/>
      <c r="R247" s="160"/>
      <c r="S247" s="160"/>
      <c r="T247" s="160"/>
      <c r="U247" s="18">
        <v>14552.78</v>
      </c>
      <c r="V247" s="18"/>
      <c r="W247" s="18"/>
      <c r="Y247" s="11"/>
      <c r="Z247" s="11">
        <v>709.89</v>
      </c>
      <c r="AA247" s="11"/>
      <c r="AB247" s="11"/>
      <c r="AD247" s="18"/>
      <c r="AE247" s="41">
        <v>15262.67</v>
      </c>
      <c r="AG247" s="37">
        <f t="shared" si="49"/>
        <v>15262.67</v>
      </c>
      <c r="AI247" s="37">
        <f t="shared" si="54"/>
        <v>709.89324999999997</v>
      </c>
      <c r="AK247" s="37">
        <f t="shared" si="52"/>
        <v>15972.563249999999</v>
      </c>
      <c r="AL247" s="37"/>
      <c r="AM247" s="37">
        <f t="shared" si="50"/>
        <v>15972.563249999999</v>
      </c>
      <c r="AO247" s="81">
        <f t="shared" si="51"/>
        <v>709.89324999999997</v>
      </c>
      <c r="AQ247" s="37">
        <f t="shared" si="53"/>
        <v>16682.4565</v>
      </c>
      <c r="AR247" s="37">
        <v>710</v>
      </c>
      <c r="AS247" s="37">
        <f t="shared" si="48"/>
        <v>17392.4565</v>
      </c>
    </row>
    <row r="248" spans="1:45" ht="12.75" customHeight="1" x14ac:dyDescent="0.3">
      <c r="A248" s="204" t="s">
        <v>319</v>
      </c>
      <c r="B248" s="204"/>
      <c r="C248" s="204"/>
      <c r="D248" s="204"/>
      <c r="E248" s="204"/>
      <c r="F248" s="204"/>
      <c r="G248" s="204"/>
      <c r="H248" s="204"/>
      <c r="I248" s="204"/>
      <c r="J248" s="159" t="s">
        <v>320</v>
      </c>
      <c r="K248" s="159"/>
      <c r="L248" s="159"/>
      <c r="M248" s="159"/>
      <c r="N248" s="159"/>
      <c r="O248" s="45">
        <v>40</v>
      </c>
      <c r="P248" s="160">
        <v>141412.92000000001</v>
      </c>
      <c r="Q248" s="160"/>
      <c r="R248" s="160"/>
      <c r="S248" s="160"/>
      <c r="T248" s="160"/>
      <c r="U248" s="18">
        <v>72474.080000000002</v>
      </c>
      <c r="V248" s="18"/>
      <c r="W248" s="18"/>
      <c r="Y248" s="18"/>
      <c r="Z248" s="18">
        <v>3535.32</v>
      </c>
      <c r="AA248" s="18"/>
      <c r="AB248" s="18"/>
      <c r="AD248" s="18"/>
      <c r="AE248" s="41">
        <v>76009.399999999994</v>
      </c>
      <c r="AG248" s="37">
        <f t="shared" si="49"/>
        <v>76009.399999999994</v>
      </c>
      <c r="AI248" s="37">
        <f t="shared" si="54"/>
        <v>3535.3230000000003</v>
      </c>
      <c r="AK248" s="37">
        <f t="shared" si="52"/>
        <v>79544.722999999998</v>
      </c>
      <c r="AL248" s="37"/>
      <c r="AM248" s="37">
        <f t="shared" si="50"/>
        <v>79544.722999999998</v>
      </c>
      <c r="AO248" s="81">
        <f t="shared" si="51"/>
        <v>3535.3230000000003</v>
      </c>
      <c r="AQ248" s="37">
        <f t="shared" si="53"/>
        <v>83080.046000000002</v>
      </c>
      <c r="AR248" s="37">
        <v>3535</v>
      </c>
      <c r="AS248" s="37">
        <f t="shared" si="48"/>
        <v>86615.046000000002</v>
      </c>
    </row>
    <row r="249" spans="1:45" ht="12.75" customHeight="1" x14ac:dyDescent="0.3">
      <c r="A249" s="204" t="s">
        <v>321</v>
      </c>
      <c r="B249" s="204"/>
      <c r="C249" s="204"/>
      <c r="D249" s="204"/>
      <c r="E249" s="204"/>
      <c r="F249" s="204"/>
      <c r="G249" s="204"/>
      <c r="H249" s="204"/>
      <c r="I249" s="204"/>
      <c r="J249" s="159" t="s">
        <v>322</v>
      </c>
      <c r="K249" s="159"/>
      <c r="L249" s="159"/>
      <c r="M249" s="159"/>
      <c r="N249" s="159"/>
      <c r="O249" s="45">
        <v>40</v>
      </c>
      <c r="P249" s="160">
        <v>31006.86</v>
      </c>
      <c r="Q249" s="160"/>
      <c r="R249" s="160"/>
      <c r="S249" s="160"/>
      <c r="T249" s="160"/>
      <c r="U249" s="18">
        <v>15891</v>
      </c>
      <c r="V249" s="18"/>
      <c r="W249" s="18"/>
      <c r="Y249" s="11"/>
      <c r="Z249" s="11">
        <v>775.17</v>
      </c>
      <c r="AA249" s="11"/>
      <c r="AB249" s="11"/>
      <c r="AD249" s="18"/>
      <c r="AE249" s="41">
        <v>16666.169999999998</v>
      </c>
      <c r="AG249" s="37">
        <f t="shared" si="49"/>
        <v>16666.169999999998</v>
      </c>
      <c r="AI249" s="37">
        <f t="shared" si="54"/>
        <v>775.17150000000004</v>
      </c>
      <c r="AK249" s="37">
        <f t="shared" si="52"/>
        <v>17441.341499999999</v>
      </c>
      <c r="AL249" s="37"/>
      <c r="AM249" s="37">
        <f t="shared" si="50"/>
        <v>17441.341499999999</v>
      </c>
      <c r="AO249" s="81">
        <f t="shared" si="51"/>
        <v>775.17150000000004</v>
      </c>
      <c r="AQ249" s="37">
        <f t="shared" si="53"/>
        <v>18216.512999999999</v>
      </c>
      <c r="AR249" s="37">
        <v>775</v>
      </c>
      <c r="AS249" s="37">
        <f t="shared" si="48"/>
        <v>18991.512999999999</v>
      </c>
    </row>
    <row r="250" spans="1:45" ht="12.75" customHeight="1" x14ac:dyDescent="0.3">
      <c r="A250" s="204" t="s">
        <v>323</v>
      </c>
      <c r="B250" s="204"/>
      <c r="C250" s="204"/>
      <c r="D250" s="204"/>
      <c r="E250" s="204"/>
      <c r="F250" s="204"/>
      <c r="G250" s="204"/>
      <c r="H250" s="204"/>
      <c r="I250" s="204"/>
      <c r="J250" s="159" t="s">
        <v>324</v>
      </c>
      <c r="K250" s="159"/>
      <c r="L250" s="159"/>
      <c r="M250" s="159"/>
      <c r="N250" s="159"/>
      <c r="O250" s="45">
        <v>40</v>
      </c>
      <c r="P250" s="160">
        <v>5117.3</v>
      </c>
      <c r="Q250" s="160"/>
      <c r="R250" s="160"/>
      <c r="S250" s="160"/>
      <c r="T250" s="160"/>
      <c r="U250" s="18">
        <v>2622.59</v>
      </c>
      <c r="V250" s="18"/>
      <c r="W250" s="18"/>
      <c r="Y250" s="11"/>
      <c r="Z250" s="11">
        <v>127.93</v>
      </c>
      <c r="AA250" s="11"/>
      <c r="AB250" s="11"/>
      <c r="AD250" s="18"/>
      <c r="AE250" s="41">
        <v>2750.52</v>
      </c>
      <c r="AG250" s="37">
        <f t="shared" si="49"/>
        <v>2750.52</v>
      </c>
      <c r="AI250" s="37">
        <f t="shared" si="54"/>
        <v>127.9325</v>
      </c>
      <c r="AK250" s="37">
        <f t="shared" si="52"/>
        <v>2878.4524999999999</v>
      </c>
      <c r="AL250" s="37"/>
      <c r="AM250" s="37">
        <f t="shared" si="50"/>
        <v>2878.4524999999999</v>
      </c>
      <c r="AO250" s="81">
        <f t="shared" si="51"/>
        <v>127.9325</v>
      </c>
      <c r="AQ250" s="37">
        <f t="shared" si="53"/>
        <v>3006.3849999999998</v>
      </c>
      <c r="AR250" s="37">
        <v>128</v>
      </c>
      <c r="AS250" s="37">
        <f t="shared" si="48"/>
        <v>3134.3849999999998</v>
      </c>
    </row>
    <row r="251" spans="1:45" ht="12.75" customHeight="1" x14ac:dyDescent="0.3">
      <c r="A251" s="204" t="s">
        <v>325</v>
      </c>
      <c r="B251" s="204"/>
      <c r="C251" s="204"/>
      <c r="D251" s="204"/>
      <c r="E251" s="204"/>
      <c r="F251" s="204"/>
      <c r="G251" s="204"/>
      <c r="H251" s="204"/>
      <c r="I251" s="204"/>
      <c r="J251" s="159" t="s">
        <v>326</v>
      </c>
      <c r="K251" s="159"/>
      <c r="L251" s="159"/>
      <c r="M251" s="159"/>
      <c r="N251" s="159"/>
      <c r="O251" s="45">
        <v>40</v>
      </c>
      <c r="P251" s="205">
        <v>946.25</v>
      </c>
      <c r="Q251" s="205"/>
      <c r="R251" s="205"/>
      <c r="S251" s="205"/>
      <c r="T251" s="205"/>
      <c r="U251" s="11">
        <v>485</v>
      </c>
      <c r="V251" s="11"/>
      <c r="W251" s="11"/>
      <c r="Y251" s="11"/>
      <c r="Z251" s="11">
        <v>23.66</v>
      </c>
      <c r="AA251" s="11"/>
      <c r="AB251" s="11"/>
      <c r="AD251" s="11"/>
      <c r="AE251" s="41">
        <v>508.66</v>
      </c>
      <c r="AG251" s="37">
        <f t="shared" si="49"/>
        <v>508.66</v>
      </c>
      <c r="AI251" s="37">
        <f t="shared" si="54"/>
        <v>23.65625</v>
      </c>
      <c r="AK251" s="37">
        <f t="shared" si="52"/>
        <v>532.31625000000008</v>
      </c>
      <c r="AL251" s="37"/>
      <c r="AM251" s="37">
        <f t="shared" si="50"/>
        <v>532.31625000000008</v>
      </c>
      <c r="AO251" s="81">
        <f t="shared" si="51"/>
        <v>23.65625</v>
      </c>
      <c r="AQ251" s="37">
        <f t="shared" si="53"/>
        <v>555.97250000000008</v>
      </c>
      <c r="AR251" s="37">
        <v>24</v>
      </c>
      <c r="AS251" s="37">
        <f t="shared" si="48"/>
        <v>579.97250000000008</v>
      </c>
    </row>
    <row r="252" spans="1:45" ht="12.75" customHeight="1" x14ac:dyDescent="0.3">
      <c r="A252" s="204" t="s">
        <v>327</v>
      </c>
      <c r="B252" s="204"/>
      <c r="C252" s="204"/>
      <c r="D252" s="204"/>
      <c r="E252" s="204"/>
      <c r="F252" s="204"/>
      <c r="G252" s="204"/>
      <c r="H252" s="204"/>
      <c r="I252" s="204"/>
      <c r="J252" s="204" t="s">
        <v>80</v>
      </c>
      <c r="K252" s="204"/>
      <c r="L252" s="204"/>
      <c r="M252" s="204"/>
      <c r="N252" s="204"/>
      <c r="O252" s="45">
        <v>40</v>
      </c>
      <c r="P252" s="160">
        <v>32845</v>
      </c>
      <c r="Q252" s="160"/>
      <c r="R252" s="160"/>
      <c r="S252" s="160"/>
      <c r="T252" s="160"/>
      <c r="U252" s="18">
        <v>16833.080000000002</v>
      </c>
      <c r="V252" s="18"/>
      <c r="W252" s="18"/>
      <c r="Y252" s="11"/>
      <c r="Z252" s="11">
        <v>821.13</v>
      </c>
      <c r="AA252" s="11"/>
      <c r="AB252" s="11"/>
      <c r="AD252" s="18"/>
      <c r="AE252" s="41">
        <v>17654.21</v>
      </c>
      <c r="AG252" s="37">
        <f t="shared" si="49"/>
        <v>17654.21</v>
      </c>
      <c r="AI252" s="37">
        <f t="shared" si="54"/>
        <v>821.125</v>
      </c>
      <c r="AK252" s="37">
        <f t="shared" si="52"/>
        <v>18475.334999999999</v>
      </c>
      <c r="AL252" s="37"/>
      <c r="AM252" s="37">
        <f t="shared" si="50"/>
        <v>18475.334999999999</v>
      </c>
      <c r="AO252" s="81">
        <f t="shared" si="51"/>
        <v>821.125</v>
      </c>
      <c r="AQ252" s="37">
        <f t="shared" si="53"/>
        <v>19296.46</v>
      </c>
      <c r="AR252" s="37">
        <v>821</v>
      </c>
      <c r="AS252" s="37">
        <f t="shared" si="48"/>
        <v>20117.46</v>
      </c>
    </row>
    <row r="253" spans="1:45" ht="12.75" customHeight="1" x14ac:dyDescent="0.3">
      <c r="A253" s="204" t="s">
        <v>328</v>
      </c>
      <c r="B253" s="204"/>
      <c r="C253" s="204"/>
      <c r="D253" s="204"/>
      <c r="E253" s="204"/>
      <c r="F253" s="204"/>
      <c r="G253" s="204"/>
      <c r="H253" s="204"/>
      <c r="I253" s="204"/>
      <c r="J253" s="204" t="s">
        <v>82</v>
      </c>
      <c r="K253" s="204"/>
      <c r="L253" s="204"/>
      <c r="M253" s="204"/>
      <c r="N253" s="204"/>
      <c r="O253" s="45">
        <v>40</v>
      </c>
      <c r="P253" s="160">
        <v>32926.5</v>
      </c>
      <c r="Q253" s="160"/>
      <c r="R253" s="160"/>
      <c r="S253" s="160"/>
      <c r="T253" s="160"/>
      <c r="U253" s="18">
        <v>16051.69</v>
      </c>
      <c r="V253" s="18"/>
      <c r="W253" s="18"/>
      <c r="Y253" s="11"/>
      <c r="Z253" s="11">
        <v>823.16</v>
      </c>
      <c r="AA253" s="11"/>
      <c r="AB253" s="11"/>
      <c r="AD253" s="18"/>
      <c r="AE253" s="41">
        <v>16874.849999999999</v>
      </c>
      <c r="AG253" s="37">
        <f t="shared" si="49"/>
        <v>16874.849999999999</v>
      </c>
      <c r="AI253" s="37">
        <f t="shared" si="54"/>
        <v>823.16250000000002</v>
      </c>
      <c r="AK253" s="37">
        <f t="shared" si="52"/>
        <v>17698.012499999997</v>
      </c>
      <c r="AL253" s="37"/>
      <c r="AM253" s="37">
        <f t="shared" si="50"/>
        <v>17698.012499999997</v>
      </c>
      <c r="AO253" s="81">
        <f t="shared" si="51"/>
        <v>823.16250000000002</v>
      </c>
      <c r="AQ253" s="37">
        <f t="shared" si="53"/>
        <v>18521.174999999996</v>
      </c>
      <c r="AR253" s="37">
        <v>823</v>
      </c>
      <c r="AS253" s="37">
        <f t="shared" si="48"/>
        <v>19344.174999999996</v>
      </c>
    </row>
    <row r="254" spans="1:45" ht="12.75" customHeight="1" x14ac:dyDescent="0.3">
      <c r="A254" s="204" t="s">
        <v>329</v>
      </c>
      <c r="B254" s="204"/>
      <c r="C254" s="204"/>
      <c r="D254" s="204"/>
      <c r="E254" s="204"/>
      <c r="F254" s="204"/>
      <c r="G254" s="204"/>
      <c r="H254" s="204"/>
      <c r="I254" s="204"/>
      <c r="J254" s="159" t="s">
        <v>330</v>
      </c>
      <c r="K254" s="159"/>
      <c r="L254" s="159"/>
      <c r="M254" s="159"/>
      <c r="N254" s="159"/>
      <c r="O254" s="45">
        <v>40</v>
      </c>
      <c r="P254" s="160">
        <v>507106.51</v>
      </c>
      <c r="Q254" s="160"/>
      <c r="R254" s="160"/>
      <c r="S254" s="160"/>
      <c r="T254" s="160"/>
      <c r="U254" s="18">
        <v>247924.8</v>
      </c>
      <c r="V254" s="18"/>
      <c r="W254" s="18"/>
      <c r="Y254" s="18"/>
      <c r="Z254" s="18">
        <v>12677.66</v>
      </c>
      <c r="AA254" s="18"/>
      <c r="AB254" s="18"/>
      <c r="AD254" s="18"/>
      <c r="AE254" s="41">
        <v>260602.46</v>
      </c>
      <c r="AG254" s="37">
        <f t="shared" si="49"/>
        <v>260602.46</v>
      </c>
      <c r="AI254" s="37">
        <f t="shared" si="54"/>
        <v>12677.66275</v>
      </c>
      <c r="AK254" s="37">
        <f t="shared" si="52"/>
        <v>273280.12274999998</v>
      </c>
      <c r="AL254" s="37"/>
      <c r="AM254" s="37">
        <f t="shared" si="50"/>
        <v>273280.12274999998</v>
      </c>
      <c r="AO254" s="81">
        <f t="shared" si="51"/>
        <v>12677.66275</v>
      </c>
      <c r="AQ254" s="37">
        <f t="shared" si="53"/>
        <v>285957.7855</v>
      </c>
      <c r="AR254" s="37">
        <v>12678</v>
      </c>
      <c r="AS254" s="37">
        <f t="shared" si="48"/>
        <v>298635.7855</v>
      </c>
    </row>
    <row r="255" spans="1:45" ht="12.75" customHeight="1" x14ac:dyDescent="0.3">
      <c r="A255" s="204" t="s">
        <v>331</v>
      </c>
      <c r="B255" s="204"/>
      <c r="C255" s="204"/>
      <c r="D255" s="204"/>
      <c r="E255" s="204"/>
      <c r="F255" s="204"/>
      <c r="G255" s="204"/>
      <c r="H255" s="204"/>
      <c r="I255" s="204"/>
      <c r="J255" s="159" t="s">
        <v>332</v>
      </c>
      <c r="K255" s="159"/>
      <c r="L255" s="159"/>
      <c r="M255" s="159"/>
      <c r="N255" s="159"/>
      <c r="O255" s="45">
        <v>40</v>
      </c>
      <c r="P255" s="160">
        <v>34634.400000000001</v>
      </c>
      <c r="Q255" s="160"/>
      <c r="R255" s="160"/>
      <c r="S255" s="160"/>
      <c r="T255" s="160"/>
      <c r="U255" s="18">
        <v>16884.27</v>
      </c>
      <c r="V255" s="18"/>
      <c r="W255" s="18"/>
      <c r="Y255" s="11"/>
      <c r="Z255" s="11">
        <v>865.86</v>
      </c>
      <c r="AA255" s="11"/>
      <c r="AB255" s="11"/>
      <c r="AD255" s="18"/>
      <c r="AE255" s="41">
        <v>17750.13</v>
      </c>
      <c r="AG255" s="37">
        <f t="shared" si="49"/>
        <v>17750.13</v>
      </c>
      <c r="AI255" s="37">
        <f t="shared" si="54"/>
        <v>865.86</v>
      </c>
      <c r="AK255" s="37">
        <f t="shared" si="52"/>
        <v>18615.990000000002</v>
      </c>
      <c r="AL255" s="37"/>
      <c r="AM255" s="37">
        <f t="shared" si="50"/>
        <v>18615.990000000002</v>
      </c>
      <c r="AO255" s="81">
        <f t="shared" si="51"/>
        <v>865.86</v>
      </c>
      <c r="AQ255" s="37">
        <f t="shared" si="53"/>
        <v>19481.850000000002</v>
      </c>
      <c r="AR255" s="37">
        <v>866</v>
      </c>
      <c r="AS255" s="37">
        <f t="shared" si="48"/>
        <v>20347.850000000002</v>
      </c>
    </row>
    <row r="256" spans="1:45" ht="12.75" customHeight="1" x14ac:dyDescent="0.3">
      <c r="A256" s="204" t="s">
        <v>333</v>
      </c>
      <c r="B256" s="204"/>
      <c r="C256" s="204"/>
      <c r="D256" s="204"/>
      <c r="E256" s="204"/>
      <c r="F256" s="204"/>
      <c r="G256" s="204"/>
      <c r="H256" s="204"/>
      <c r="I256" s="204"/>
      <c r="J256" s="204" t="s">
        <v>84</v>
      </c>
      <c r="K256" s="204"/>
      <c r="L256" s="204"/>
      <c r="M256" s="204"/>
      <c r="N256" s="204"/>
      <c r="O256" s="45">
        <v>40</v>
      </c>
      <c r="P256" s="160">
        <v>28102.43</v>
      </c>
      <c r="Q256" s="160"/>
      <c r="R256" s="160"/>
      <c r="S256" s="160"/>
      <c r="T256" s="160"/>
      <c r="U256" s="18">
        <v>12997.53</v>
      </c>
      <c r="V256" s="18"/>
      <c r="W256" s="18"/>
      <c r="Y256" s="11"/>
      <c r="Z256" s="11">
        <v>702.56</v>
      </c>
      <c r="AA256" s="11"/>
      <c r="AB256" s="11"/>
      <c r="AD256" s="18"/>
      <c r="AE256" s="41">
        <v>13700.09</v>
      </c>
      <c r="AG256" s="37">
        <f t="shared" si="49"/>
        <v>13700.09</v>
      </c>
      <c r="AI256" s="37">
        <f t="shared" si="54"/>
        <v>702.56074999999998</v>
      </c>
      <c r="AK256" s="37">
        <f t="shared" si="52"/>
        <v>14402.650750000001</v>
      </c>
      <c r="AL256" s="37"/>
      <c r="AM256" s="37">
        <f t="shared" si="50"/>
        <v>14402.650750000001</v>
      </c>
      <c r="AO256" s="81">
        <f t="shared" si="51"/>
        <v>702.56074999999998</v>
      </c>
      <c r="AQ256" s="37">
        <f t="shared" si="53"/>
        <v>15105.211500000001</v>
      </c>
      <c r="AR256" s="37">
        <v>703</v>
      </c>
      <c r="AS256" s="37">
        <f t="shared" si="48"/>
        <v>15808.211500000001</v>
      </c>
    </row>
    <row r="257" spans="1:45" ht="12.75" customHeight="1" x14ac:dyDescent="0.3">
      <c r="A257" s="204" t="s">
        <v>334</v>
      </c>
      <c r="B257" s="204"/>
      <c r="C257" s="204"/>
      <c r="D257" s="204"/>
      <c r="E257" s="204"/>
      <c r="F257" s="204"/>
      <c r="G257" s="204"/>
      <c r="H257" s="204"/>
      <c r="I257" s="204"/>
      <c r="J257" s="159" t="s">
        <v>335</v>
      </c>
      <c r="K257" s="159"/>
      <c r="L257" s="159"/>
      <c r="M257" s="159"/>
      <c r="N257" s="159"/>
      <c r="O257" s="45">
        <v>40</v>
      </c>
      <c r="P257" s="160">
        <v>2457.1999999999998</v>
      </c>
      <c r="Q257" s="160"/>
      <c r="R257" s="160"/>
      <c r="S257" s="160"/>
      <c r="T257" s="160"/>
      <c r="U257" s="18">
        <v>1136.46</v>
      </c>
      <c r="V257" s="18"/>
      <c r="W257" s="18"/>
      <c r="Y257" s="11"/>
      <c r="Z257" s="11">
        <v>61.43</v>
      </c>
      <c r="AA257" s="11"/>
      <c r="AB257" s="11"/>
      <c r="AD257" s="18"/>
      <c r="AE257" s="41">
        <v>1197.8900000000001</v>
      </c>
      <c r="AG257" s="37">
        <f t="shared" si="49"/>
        <v>1197.8900000000001</v>
      </c>
      <c r="AI257" s="37">
        <f t="shared" si="54"/>
        <v>61.429999999999993</v>
      </c>
      <c r="AK257" s="37">
        <f t="shared" si="52"/>
        <v>1259.3200000000002</v>
      </c>
      <c r="AL257" s="37"/>
      <c r="AM257" s="37">
        <f t="shared" si="50"/>
        <v>1259.3200000000002</v>
      </c>
      <c r="AO257" s="81">
        <f t="shared" si="51"/>
        <v>61.429999999999993</v>
      </c>
      <c r="AQ257" s="37">
        <f t="shared" si="53"/>
        <v>1320.7500000000002</v>
      </c>
      <c r="AR257" s="37">
        <v>61</v>
      </c>
      <c r="AS257" s="37">
        <f t="shared" si="48"/>
        <v>1381.7500000000002</v>
      </c>
    </row>
    <row r="258" spans="1:45" ht="12.75" customHeight="1" x14ac:dyDescent="0.3">
      <c r="A258" s="204" t="s">
        <v>336</v>
      </c>
      <c r="B258" s="204"/>
      <c r="C258" s="204"/>
      <c r="D258" s="204"/>
      <c r="E258" s="204"/>
      <c r="F258" s="204"/>
      <c r="G258" s="204"/>
      <c r="H258" s="204"/>
      <c r="I258" s="204"/>
      <c r="J258" s="159" t="s">
        <v>337</v>
      </c>
      <c r="K258" s="159"/>
      <c r="L258" s="159"/>
      <c r="M258" s="159"/>
      <c r="N258" s="159"/>
      <c r="O258" s="45">
        <v>40</v>
      </c>
      <c r="P258" s="160">
        <v>4860</v>
      </c>
      <c r="Q258" s="160"/>
      <c r="R258" s="160"/>
      <c r="S258" s="160"/>
      <c r="T258" s="160"/>
      <c r="U258" s="18">
        <v>2247.75</v>
      </c>
      <c r="V258" s="18"/>
      <c r="W258" s="18"/>
      <c r="Y258" s="11"/>
      <c r="Z258" s="11">
        <v>121.5</v>
      </c>
      <c r="AA258" s="11"/>
      <c r="AB258" s="11"/>
      <c r="AD258" s="18"/>
      <c r="AE258" s="41">
        <v>2369.25</v>
      </c>
      <c r="AG258" s="37">
        <f t="shared" si="49"/>
        <v>2369.25</v>
      </c>
      <c r="AI258" s="37">
        <f t="shared" si="54"/>
        <v>121.5</v>
      </c>
      <c r="AK258" s="37">
        <f t="shared" si="52"/>
        <v>2490.75</v>
      </c>
      <c r="AL258" s="37"/>
      <c r="AM258" s="37">
        <f t="shared" si="50"/>
        <v>2490.75</v>
      </c>
      <c r="AO258" s="81">
        <f t="shared" si="51"/>
        <v>121.5</v>
      </c>
      <c r="AQ258" s="37">
        <f t="shared" si="53"/>
        <v>2612.25</v>
      </c>
      <c r="AR258" s="37">
        <v>122</v>
      </c>
      <c r="AS258" s="37">
        <f t="shared" si="48"/>
        <v>2734.25</v>
      </c>
    </row>
    <row r="259" spans="1:45" ht="12.75" customHeight="1" x14ac:dyDescent="0.3">
      <c r="A259" s="204" t="s">
        <v>338</v>
      </c>
      <c r="B259" s="204"/>
      <c r="C259" s="204"/>
      <c r="D259" s="204"/>
      <c r="E259" s="204"/>
      <c r="F259" s="204"/>
      <c r="G259" s="204"/>
      <c r="H259" s="204"/>
      <c r="I259" s="204"/>
      <c r="J259" s="204" t="s">
        <v>86</v>
      </c>
      <c r="K259" s="204"/>
      <c r="L259" s="204"/>
      <c r="M259" s="204"/>
      <c r="N259" s="204"/>
      <c r="O259" s="45">
        <v>40</v>
      </c>
      <c r="P259" s="160">
        <v>36020.9</v>
      </c>
      <c r="Q259" s="160"/>
      <c r="R259" s="160"/>
      <c r="S259" s="160"/>
      <c r="T259" s="160"/>
      <c r="U259" s="18">
        <v>15759.19</v>
      </c>
      <c r="V259" s="18"/>
      <c r="W259" s="18"/>
      <c r="Y259" s="11"/>
      <c r="Z259" s="11">
        <v>900.52</v>
      </c>
      <c r="AA259" s="11"/>
      <c r="AB259" s="11"/>
      <c r="AD259" s="18"/>
      <c r="AE259" s="41">
        <v>16659.71</v>
      </c>
      <c r="AG259" s="37">
        <f t="shared" si="49"/>
        <v>16659.71</v>
      </c>
      <c r="AI259" s="37">
        <f t="shared" si="54"/>
        <v>900.52250000000004</v>
      </c>
      <c r="AK259" s="37">
        <f t="shared" si="52"/>
        <v>17560.232499999998</v>
      </c>
      <c r="AL259" s="37"/>
      <c r="AM259" s="37">
        <f t="shared" si="50"/>
        <v>17560.232499999998</v>
      </c>
      <c r="AO259" s="81">
        <f t="shared" si="51"/>
        <v>900.52250000000004</v>
      </c>
      <c r="AQ259" s="37">
        <f t="shared" si="53"/>
        <v>18460.754999999997</v>
      </c>
      <c r="AR259" s="37">
        <v>901</v>
      </c>
      <c r="AS259" s="37">
        <f t="shared" si="48"/>
        <v>19361.754999999997</v>
      </c>
    </row>
    <row r="260" spans="1:45" ht="12.75" customHeight="1" x14ac:dyDescent="0.3">
      <c r="A260" s="204" t="s">
        <v>339</v>
      </c>
      <c r="B260" s="204"/>
      <c r="C260" s="204"/>
      <c r="D260" s="204"/>
      <c r="E260" s="204"/>
      <c r="F260" s="204"/>
      <c r="G260" s="204"/>
      <c r="H260" s="204"/>
      <c r="I260" s="204"/>
      <c r="J260" s="204" t="s">
        <v>340</v>
      </c>
      <c r="K260" s="204"/>
      <c r="L260" s="204"/>
      <c r="M260" s="204"/>
      <c r="N260" s="204"/>
      <c r="O260" s="45">
        <v>40</v>
      </c>
      <c r="P260" s="160">
        <v>746643.05</v>
      </c>
      <c r="Q260" s="160"/>
      <c r="R260" s="160"/>
      <c r="S260" s="160"/>
      <c r="T260" s="160"/>
      <c r="U260" s="18">
        <v>327366.77</v>
      </c>
      <c r="V260" s="18"/>
      <c r="W260" s="18"/>
      <c r="Y260" s="18"/>
      <c r="Z260" s="18">
        <v>18666.080000000002</v>
      </c>
      <c r="AA260" s="18"/>
      <c r="AB260" s="18"/>
      <c r="AD260" s="18"/>
      <c r="AE260" s="41">
        <v>346032.85</v>
      </c>
      <c r="AG260" s="37">
        <f t="shared" si="49"/>
        <v>346032.85</v>
      </c>
      <c r="AI260" s="37">
        <f t="shared" si="54"/>
        <v>18666.076250000002</v>
      </c>
      <c r="AK260" s="37">
        <f t="shared" si="52"/>
        <v>364698.92624999996</v>
      </c>
      <c r="AL260" s="37"/>
      <c r="AM260" s="37">
        <f t="shared" si="50"/>
        <v>364698.92624999996</v>
      </c>
      <c r="AO260" s="81">
        <f t="shared" si="51"/>
        <v>18666.076250000002</v>
      </c>
      <c r="AQ260" s="37">
        <f t="shared" si="53"/>
        <v>383365.00249999994</v>
      </c>
      <c r="AR260" s="37">
        <v>18666</v>
      </c>
      <c r="AS260" s="37">
        <f t="shared" si="48"/>
        <v>402031.00249999994</v>
      </c>
    </row>
    <row r="261" spans="1:45" ht="12.75" customHeight="1" x14ac:dyDescent="0.3">
      <c r="A261" s="204" t="s">
        <v>341</v>
      </c>
      <c r="B261" s="204"/>
      <c r="C261" s="204"/>
      <c r="D261" s="204"/>
      <c r="E261" s="204"/>
      <c r="F261" s="204"/>
      <c r="G261" s="204"/>
      <c r="H261" s="204"/>
      <c r="I261" s="204"/>
      <c r="J261" s="159" t="s">
        <v>342</v>
      </c>
      <c r="K261" s="159"/>
      <c r="L261" s="159"/>
      <c r="M261" s="159"/>
      <c r="N261" s="159"/>
      <c r="O261" s="45">
        <v>40</v>
      </c>
      <c r="P261" s="160">
        <v>9689.7000000000007</v>
      </c>
      <c r="Q261" s="160"/>
      <c r="R261" s="160"/>
      <c r="S261" s="160"/>
      <c r="T261" s="160"/>
      <c r="U261" s="18">
        <v>3996.98</v>
      </c>
      <c r="V261" s="18"/>
      <c r="W261" s="18"/>
      <c r="Y261" s="11"/>
      <c r="Z261" s="11">
        <v>242.24</v>
      </c>
      <c r="AA261" s="11"/>
      <c r="AB261" s="11"/>
      <c r="AD261" s="18"/>
      <c r="AE261" s="41">
        <v>4239.22</v>
      </c>
      <c r="AG261" s="37">
        <f t="shared" si="49"/>
        <v>4239.22</v>
      </c>
      <c r="AI261" s="37">
        <f t="shared" si="54"/>
        <v>242.24250000000001</v>
      </c>
      <c r="AK261" s="37">
        <f t="shared" si="52"/>
        <v>4481.4625000000005</v>
      </c>
      <c r="AL261" s="37"/>
      <c r="AM261" s="37">
        <f t="shared" si="50"/>
        <v>4481.4625000000005</v>
      </c>
      <c r="AO261" s="81">
        <f t="shared" si="51"/>
        <v>242.24250000000001</v>
      </c>
      <c r="AQ261" s="37">
        <f t="shared" si="53"/>
        <v>4723.7050000000008</v>
      </c>
      <c r="AR261" s="37">
        <v>242</v>
      </c>
      <c r="AS261" s="37">
        <f t="shared" si="48"/>
        <v>4965.7050000000008</v>
      </c>
    </row>
    <row r="262" spans="1:45" ht="12.75" customHeight="1" x14ac:dyDescent="0.3">
      <c r="A262" s="204" t="s">
        <v>343</v>
      </c>
      <c r="B262" s="204"/>
      <c r="C262" s="204"/>
      <c r="D262" s="204"/>
      <c r="E262" s="204"/>
      <c r="F262" s="204"/>
      <c r="G262" s="204"/>
      <c r="H262" s="204"/>
      <c r="I262" s="204"/>
      <c r="J262" s="159" t="s">
        <v>344</v>
      </c>
      <c r="K262" s="159"/>
      <c r="L262" s="159"/>
      <c r="M262" s="159"/>
      <c r="N262" s="159"/>
      <c r="O262" s="45">
        <v>40</v>
      </c>
      <c r="P262" s="160">
        <v>7374.82</v>
      </c>
      <c r="Q262" s="160"/>
      <c r="R262" s="160"/>
      <c r="S262" s="160"/>
      <c r="T262" s="160"/>
      <c r="U262" s="18">
        <v>2857.74</v>
      </c>
      <c r="V262" s="18"/>
      <c r="W262" s="18"/>
      <c r="Y262" s="11"/>
      <c r="Z262" s="11">
        <v>184.37</v>
      </c>
      <c r="AA262" s="11"/>
      <c r="AB262" s="11"/>
      <c r="AD262" s="18"/>
      <c r="AE262" s="41">
        <v>3042.11</v>
      </c>
      <c r="AG262" s="37">
        <f t="shared" si="49"/>
        <v>3042.11</v>
      </c>
      <c r="AI262" s="37">
        <f t="shared" si="54"/>
        <v>184.37049999999999</v>
      </c>
      <c r="AK262" s="37">
        <f t="shared" si="52"/>
        <v>3226.4805000000001</v>
      </c>
      <c r="AL262" s="37"/>
      <c r="AM262" s="37">
        <f t="shared" si="50"/>
        <v>3226.4805000000001</v>
      </c>
      <c r="AO262" s="81">
        <f t="shared" si="51"/>
        <v>184.37049999999999</v>
      </c>
      <c r="AQ262" s="37">
        <f t="shared" si="53"/>
        <v>3410.8510000000001</v>
      </c>
      <c r="AR262" s="37">
        <v>184</v>
      </c>
      <c r="AS262" s="37">
        <f t="shared" si="48"/>
        <v>3594.8510000000001</v>
      </c>
    </row>
    <row r="263" spans="1:45" ht="12.75" customHeight="1" x14ac:dyDescent="0.3">
      <c r="A263" s="204" t="s">
        <v>345</v>
      </c>
      <c r="B263" s="204"/>
      <c r="C263" s="204"/>
      <c r="D263" s="204"/>
      <c r="E263" s="204"/>
      <c r="F263" s="204"/>
      <c r="G263" s="204"/>
      <c r="H263" s="204"/>
      <c r="I263" s="204"/>
      <c r="J263" s="204" t="s">
        <v>93</v>
      </c>
      <c r="K263" s="204"/>
      <c r="L263" s="204"/>
      <c r="M263" s="204"/>
      <c r="N263" s="204"/>
      <c r="O263" s="45">
        <v>40</v>
      </c>
      <c r="P263" s="160">
        <v>40434.5</v>
      </c>
      <c r="Q263" s="160"/>
      <c r="R263" s="160"/>
      <c r="S263" s="160"/>
      <c r="T263" s="160"/>
      <c r="U263" s="18">
        <v>15668.38</v>
      </c>
      <c r="V263" s="18"/>
      <c r="W263" s="18"/>
      <c r="Y263" s="18"/>
      <c r="Z263" s="18">
        <v>1010.86</v>
      </c>
      <c r="AA263" s="18"/>
      <c r="AB263" s="18"/>
      <c r="AD263" s="18"/>
      <c r="AE263" s="41">
        <v>16679.240000000002</v>
      </c>
      <c r="AG263" s="37">
        <f t="shared" si="49"/>
        <v>16679.240000000002</v>
      </c>
      <c r="AI263" s="37">
        <f t="shared" si="54"/>
        <v>1010.8625</v>
      </c>
      <c r="AK263" s="37">
        <f t="shared" si="52"/>
        <v>17690.102500000001</v>
      </c>
      <c r="AL263" s="37"/>
      <c r="AM263" s="37">
        <f t="shared" si="50"/>
        <v>17690.102500000001</v>
      </c>
      <c r="AO263" s="81">
        <f t="shared" si="51"/>
        <v>1010.8625</v>
      </c>
      <c r="AQ263" s="37">
        <f t="shared" si="53"/>
        <v>18700.965</v>
      </c>
      <c r="AR263" s="37">
        <v>1011</v>
      </c>
      <c r="AS263" s="37">
        <f t="shared" ref="AS263:AS328" si="55">SUM(AQ263:AR263)</f>
        <v>19711.965</v>
      </c>
    </row>
    <row r="264" spans="1:45" ht="12.75" customHeight="1" x14ac:dyDescent="0.3">
      <c r="A264" s="204" t="s">
        <v>346</v>
      </c>
      <c r="B264" s="204"/>
      <c r="C264" s="204"/>
      <c r="D264" s="204"/>
      <c r="E264" s="204"/>
      <c r="F264" s="204"/>
      <c r="G264" s="204"/>
      <c r="H264" s="204"/>
      <c r="I264" s="204"/>
      <c r="J264" s="204" t="s">
        <v>96</v>
      </c>
      <c r="K264" s="204"/>
      <c r="L264" s="204"/>
      <c r="M264" s="204"/>
      <c r="N264" s="204"/>
      <c r="O264" s="45">
        <v>40</v>
      </c>
      <c r="P264" s="160">
        <v>42711.5</v>
      </c>
      <c r="Q264" s="160"/>
      <c r="R264" s="160"/>
      <c r="S264" s="160"/>
      <c r="T264" s="160"/>
      <c r="U264" s="18">
        <v>15482.95</v>
      </c>
      <c r="V264" s="18"/>
      <c r="W264" s="18"/>
      <c r="Y264" s="18"/>
      <c r="Z264" s="18">
        <v>1067.79</v>
      </c>
      <c r="AA264" s="18"/>
      <c r="AB264" s="18"/>
      <c r="AD264" s="18"/>
      <c r="AE264" s="41">
        <v>16550.740000000002</v>
      </c>
      <c r="AG264" s="37">
        <f t="shared" si="49"/>
        <v>16550.740000000002</v>
      </c>
      <c r="AI264" s="37">
        <f t="shared" si="54"/>
        <v>1067.7874999999999</v>
      </c>
      <c r="AK264" s="37">
        <f t="shared" si="52"/>
        <v>17618.5275</v>
      </c>
      <c r="AL264" s="37"/>
      <c r="AM264" s="37">
        <f t="shared" si="50"/>
        <v>17618.5275</v>
      </c>
      <c r="AO264" s="81">
        <f t="shared" si="51"/>
        <v>1067.7874999999999</v>
      </c>
      <c r="AQ264" s="37">
        <f t="shared" si="53"/>
        <v>18686.314999999999</v>
      </c>
      <c r="AR264" s="37">
        <v>1068</v>
      </c>
      <c r="AS264" s="37">
        <f t="shared" si="55"/>
        <v>19754.314999999999</v>
      </c>
    </row>
    <row r="265" spans="1:45" ht="12.75" customHeight="1" x14ac:dyDescent="0.3">
      <c r="A265" s="204" t="s">
        <v>347</v>
      </c>
      <c r="B265" s="204"/>
      <c r="C265" s="204"/>
      <c r="D265" s="204"/>
      <c r="E265" s="204"/>
      <c r="F265" s="204"/>
      <c r="G265" s="204"/>
      <c r="H265" s="204"/>
      <c r="I265" s="204"/>
      <c r="J265" s="204" t="s">
        <v>78</v>
      </c>
      <c r="K265" s="204"/>
      <c r="L265" s="204"/>
      <c r="M265" s="204"/>
      <c r="N265" s="204"/>
      <c r="O265" s="45">
        <v>40</v>
      </c>
      <c r="P265" s="160">
        <v>22935</v>
      </c>
      <c r="Q265" s="160"/>
      <c r="R265" s="160"/>
      <c r="S265" s="160"/>
      <c r="T265" s="160"/>
      <c r="U265" s="18">
        <v>7740.59</v>
      </c>
      <c r="V265" s="18"/>
      <c r="W265" s="18"/>
      <c r="Y265" s="11"/>
      <c r="Z265" s="11">
        <v>573.38</v>
      </c>
      <c r="AA265" s="11"/>
      <c r="AB265" s="11"/>
      <c r="AD265" s="18"/>
      <c r="AE265" s="41">
        <v>8313.9699999999993</v>
      </c>
      <c r="AG265" s="37">
        <f t="shared" si="49"/>
        <v>8313.9699999999993</v>
      </c>
      <c r="AI265" s="37">
        <f t="shared" si="54"/>
        <v>573.375</v>
      </c>
      <c r="AK265" s="37">
        <f t="shared" si="52"/>
        <v>8887.3449999999993</v>
      </c>
      <c r="AL265" s="37"/>
      <c r="AM265" s="37">
        <f t="shared" si="50"/>
        <v>8887.3449999999993</v>
      </c>
      <c r="AO265" s="81">
        <f t="shared" si="51"/>
        <v>573.375</v>
      </c>
      <c r="AQ265" s="37">
        <f t="shared" si="53"/>
        <v>9460.7199999999993</v>
      </c>
      <c r="AR265" s="37">
        <v>573</v>
      </c>
      <c r="AS265" s="37">
        <f t="shared" si="55"/>
        <v>10033.719999999999</v>
      </c>
    </row>
    <row r="266" spans="1:45" ht="12.75" customHeight="1" x14ac:dyDescent="0.3">
      <c r="A266" s="204" t="s">
        <v>348</v>
      </c>
      <c r="B266" s="204"/>
      <c r="C266" s="204"/>
      <c r="D266" s="204"/>
      <c r="E266" s="204"/>
      <c r="F266" s="204"/>
      <c r="G266" s="204"/>
      <c r="H266" s="204"/>
      <c r="I266" s="204"/>
      <c r="J266" s="204" t="s">
        <v>93</v>
      </c>
      <c r="K266" s="204"/>
      <c r="L266" s="204"/>
      <c r="M266" s="204"/>
      <c r="N266" s="204"/>
      <c r="O266" s="45">
        <v>40</v>
      </c>
      <c r="P266" s="160">
        <v>59512.5</v>
      </c>
      <c r="Q266" s="160"/>
      <c r="R266" s="160"/>
      <c r="S266" s="160"/>
      <c r="T266" s="160"/>
      <c r="U266" s="18">
        <v>23061.08</v>
      </c>
      <c r="V266" s="18"/>
      <c r="W266" s="18"/>
      <c r="Y266" s="18"/>
      <c r="Z266" s="18">
        <v>1487.81</v>
      </c>
      <c r="AA266" s="18"/>
      <c r="AB266" s="18"/>
      <c r="AD266" s="18"/>
      <c r="AE266" s="41">
        <v>24548.89</v>
      </c>
      <c r="AG266" s="37">
        <f t="shared" si="49"/>
        <v>24548.89</v>
      </c>
      <c r="AI266" s="37">
        <f t="shared" si="54"/>
        <v>1487.8125</v>
      </c>
      <c r="AK266" s="37">
        <f t="shared" si="52"/>
        <v>26036.702499999999</v>
      </c>
      <c r="AL266" s="37"/>
      <c r="AM266" s="37">
        <f t="shared" si="50"/>
        <v>26036.702499999999</v>
      </c>
      <c r="AO266" s="81">
        <f t="shared" si="51"/>
        <v>1487.8125</v>
      </c>
      <c r="AQ266" s="37">
        <f t="shared" si="53"/>
        <v>27524.514999999999</v>
      </c>
      <c r="AR266" s="37">
        <v>1488</v>
      </c>
      <c r="AS266" s="37">
        <f t="shared" si="55"/>
        <v>29012.514999999999</v>
      </c>
    </row>
    <row r="267" spans="1:45" ht="12.75" customHeight="1" x14ac:dyDescent="0.3">
      <c r="A267" s="204" t="s">
        <v>349</v>
      </c>
      <c r="B267" s="204"/>
      <c r="C267" s="204"/>
      <c r="D267" s="204"/>
      <c r="E267" s="204"/>
      <c r="F267" s="204"/>
      <c r="G267" s="204"/>
      <c r="H267" s="204"/>
      <c r="I267" s="204"/>
      <c r="J267" s="204" t="s">
        <v>93</v>
      </c>
      <c r="K267" s="204"/>
      <c r="L267" s="204"/>
      <c r="M267" s="204"/>
      <c r="N267" s="204"/>
      <c r="O267" s="45">
        <v>40</v>
      </c>
      <c r="P267" s="160">
        <v>68748</v>
      </c>
      <c r="Q267" s="160"/>
      <c r="R267" s="160"/>
      <c r="S267" s="160"/>
      <c r="T267" s="160"/>
      <c r="U267" s="18">
        <v>26639.85</v>
      </c>
      <c r="V267" s="18"/>
      <c r="W267" s="18"/>
      <c r="Y267" s="18"/>
      <c r="Z267" s="18">
        <v>1718.7</v>
      </c>
      <c r="AA267" s="18"/>
      <c r="AB267" s="18"/>
      <c r="AD267" s="25"/>
      <c r="AE267" s="37">
        <v>28358.55</v>
      </c>
      <c r="AG267" s="37">
        <f t="shared" si="49"/>
        <v>28358.55</v>
      </c>
      <c r="AI267" s="37">
        <f t="shared" si="54"/>
        <v>1718.7</v>
      </c>
      <c r="AK267" s="37">
        <f t="shared" si="52"/>
        <v>30077.25</v>
      </c>
      <c r="AL267" s="37"/>
      <c r="AM267" s="37">
        <f t="shared" si="50"/>
        <v>30077.25</v>
      </c>
      <c r="AO267" s="81">
        <f t="shared" si="51"/>
        <v>1718.7</v>
      </c>
      <c r="AQ267" s="37">
        <f t="shared" si="53"/>
        <v>31795.95</v>
      </c>
      <c r="AR267" s="37">
        <v>1719</v>
      </c>
      <c r="AS267" s="37">
        <f t="shared" si="55"/>
        <v>33514.949999999997</v>
      </c>
    </row>
    <row r="268" spans="1:45" ht="12.75" customHeight="1" x14ac:dyDescent="0.3">
      <c r="A268" s="204" t="s">
        <v>350</v>
      </c>
      <c r="B268" s="204"/>
      <c r="C268" s="204"/>
      <c r="D268" s="204"/>
      <c r="E268" s="204"/>
      <c r="F268" s="204"/>
      <c r="G268" s="204"/>
      <c r="H268" s="204"/>
      <c r="I268" s="204"/>
      <c r="J268" s="204" t="s">
        <v>93</v>
      </c>
      <c r="K268" s="204"/>
      <c r="L268" s="204"/>
      <c r="M268" s="204"/>
      <c r="N268" s="204"/>
      <c r="O268" s="45">
        <v>40</v>
      </c>
      <c r="P268" s="160">
        <v>101637</v>
      </c>
      <c r="Q268" s="160"/>
      <c r="R268" s="160"/>
      <c r="S268" s="160"/>
      <c r="T268" s="160"/>
      <c r="U268" s="18">
        <v>39384.370000000003</v>
      </c>
      <c r="V268" s="18"/>
      <c r="W268" s="18"/>
      <c r="Y268" s="18"/>
      <c r="Z268" s="18">
        <v>2540.9299999999998</v>
      </c>
      <c r="AA268" s="18"/>
      <c r="AB268" s="18"/>
      <c r="AD268" s="25"/>
      <c r="AE268" s="37">
        <v>41925.300000000003</v>
      </c>
      <c r="AG268" s="37">
        <f t="shared" ref="AG268:AG332" si="56">AE268</f>
        <v>41925.300000000003</v>
      </c>
      <c r="AI268" s="37">
        <f t="shared" si="54"/>
        <v>2540.9250000000002</v>
      </c>
      <c r="AK268" s="37">
        <f t="shared" si="52"/>
        <v>44466.225000000006</v>
      </c>
      <c r="AL268" s="37"/>
      <c r="AM268" s="37">
        <f t="shared" si="50"/>
        <v>44466.225000000006</v>
      </c>
      <c r="AO268" s="81">
        <f t="shared" si="51"/>
        <v>2540.9250000000002</v>
      </c>
      <c r="AQ268" s="37">
        <f t="shared" si="53"/>
        <v>47007.150000000009</v>
      </c>
      <c r="AR268" s="37">
        <v>2541</v>
      </c>
      <c r="AS268" s="37">
        <f t="shared" si="55"/>
        <v>49548.150000000009</v>
      </c>
    </row>
    <row r="269" spans="1:45" ht="12.75" customHeight="1" x14ac:dyDescent="0.3">
      <c r="A269" s="204" t="s">
        <v>351</v>
      </c>
      <c r="B269" s="204"/>
      <c r="C269" s="204"/>
      <c r="D269" s="204"/>
      <c r="E269" s="204"/>
      <c r="F269" s="204"/>
      <c r="G269" s="204"/>
      <c r="H269" s="204"/>
      <c r="I269" s="204"/>
      <c r="J269" s="204" t="s">
        <v>93</v>
      </c>
      <c r="K269" s="204"/>
      <c r="L269" s="204"/>
      <c r="M269" s="204"/>
      <c r="N269" s="204"/>
      <c r="O269" s="45">
        <v>40</v>
      </c>
      <c r="P269" s="160">
        <v>33534</v>
      </c>
      <c r="Q269" s="160"/>
      <c r="R269" s="160"/>
      <c r="S269" s="160"/>
      <c r="T269" s="160"/>
      <c r="U269" s="18">
        <v>12994.43</v>
      </c>
      <c r="V269" s="18"/>
      <c r="W269" s="18"/>
      <c r="Y269" s="11"/>
      <c r="Z269" s="11">
        <v>838.35</v>
      </c>
      <c r="AA269" s="11"/>
      <c r="AB269" s="11"/>
      <c r="AD269" s="25"/>
      <c r="AE269" s="37">
        <v>13832.78</v>
      </c>
      <c r="AG269" s="37">
        <f t="shared" si="56"/>
        <v>13832.78</v>
      </c>
      <c r="AI269" s="37">
        <f t="shared" si="54"/>
        <v>838.35</v>
      </c>
      <c r="AK269" s="37">
        <f t="shared" si="52"/>
        <v>14671.130000000001</v>
      </c>
      <c r="AL269" s="37"/>
      <c r="AM269" s="37">
        <f t="shared" si="50"/>
        <v>14671.130000000001</v>
      </c>
      <c r="AO269" s="81">
        <f t="shared" si="51"/>
        <v>838.35</v>
      </c>
      <c r="AQ269" s="37">
        <f t="shared" si="53"/>
        <v>15509.480000000001</v>
      </c>
      <c r="AR269" s="37">
        <v>838</v>
      </c>
      <c r="AS269" s="37">
        <f t="shared" si="55"/>
        <v>16347.480000000001</v>
      </c>
    </row>
    <row r="270" spans="1:45" ht="12.75" customHeight="1" x14ac:dyDescent="0.3">
      <c r="A270" s="204" t="s">
        <v>352</v>
      </c>
      <c r="B270" s="204"/>
      <c r="C270" s="204"/>
      <c r="D270" s="204"/>
      <c r="E270" s="204"/>
      <c r="F270" s="204"/>
      <c r="G270" s="204"/>
      <c r="H270" s="204"/>
      <c r="I270" s="204"/>
      <c r="J270" s="204" t="s">
        <v>96</v>
      </c>
      <c r="K270" s="204"/>
      <c r="L270" s="204"/>
      <c r="M270" s="204"/>
      <c r="N270" s="204"/>
      <c r="O270" s="45">
        <v>40</v>
      </c>
      <c r="P270" s="160">
        <v>52800</v>
      </c>
      <c r="Q270" s="160"/>
      <c r="R270" s="160"/>
      <c r="S270" s="160"/>
      <c r="T270" s="160"/>
      <c r="U270" s="18">
        <v>19140</v>
      </c>
      <c r="V270" s="18"/>
      <c r="W270" s="18"/>
      <c r="Y270" s="18"/>
      <c r="Z270" s="18">
        <v>1320</v>
      </c>
      <c r="AA270" s="18"/>
      <c r="AB270" s="18"/>
      <c r="AD270" s="25"/>
      <c r="AE270" s="37">
        <v>20460</v>
      </c>
      <c r="AG270" s="37">
        <f t="shared" si="56"/>
        <v>20460</v>
      </c>
      <c r="AI270" s="37">
        <f t="shared" si="54"/>
        <v>1320</v>
      </c>
      <c r="AK270" s="37">
        <f t="shared" si="52"/>
        <v>21780</v>
      </c>
      <c r="AL270" s="37"/>
      <c r="AM270" s="37">
        <f t="shared" si="50"/>
        <v>21780</v>
      </c>
      <c r="AO270" s="81">
        <f t="shared" si="51"/>
        <v>1320</v>
      </c>
      <c r="AQ270" s="37">
        <f t="shared" si="53"/>
        <v>23100</v>
      </c>
      <c r="AR270" s="37">
        <v>1320</v>
      </c>
      <c r="AS270" s="37">
        <f t="shared" si="55"/>
        <v>24420</v>
      </c>
    </row>
    <row r="271" spans="1:45" ht="12.75" customHeight="1" x14ac:dyDescent="0.3">
      <c r="A271" s="204" t="s">
        <v>353</v>
      </c>
      <c r="B271" s="204"/>
      <c r="C271" s="204"/>
      <c r="D271" s="204"/>
      <c r="E271" s="204"/>
      <c r="F271" s="204"/>
      <c r="G271" s="204"/>
      <c r="H271" s="204"/>
      <c r="I271" s="204"/>
      <c r="J271" s="204" t="s">
        <v>96</v>
      </c>
      <c r="K271" s="204"/>
      <c r="L271" s="204"/>
      <c r="M271" s="204"/>
      <c r="N271" s="204"/>
      <c r="O271" s="45">
        <v>40</v>
      </c>
      <c r="P271" s="160">
        <v>25600</v>
      </c>
      <c r="Q271" s="160"/>
      <c r="R271" s="160"/>
      <c r="S271" s="160"/>
      <c r="T271" s="160"/>
      <c r="U271" s="18">
        <v>9280</v>
      </c>
      <c r="V271" s="18"/>
      <c r="W271" s="18"/>
      <c r="Y271" s="11"/>
      <c r="Z271" s="11">
        <v>640</v>
      </c>
      <c r="AA271" s="11"/>
      <c r="AB271" s="11"/>
      <c r="AD271" s="25"/>
      <c r="AE271" s="37">
        <v>9920</v>
      </c>
      <c r="AG271" s="37">
        <f t="shared" si="56"/>
        <v>9920</v>
      </c>
      <c r="AI271" s="37">
        <f t="shared" si="54"/>
        <v>640</v>
      </c>
      <c r="AK271" s="37">
        <f t="shared" si="52"/>
        <v>10560</v>
      </c>
      <c r="AL271" s="37"/>
      <c r="AM271" s="37">
        <f t="shared" si="50"/>
        <v>10560</v>
      </c>
      <c r="AO271" s="81">
        <f t="shared" si="51"/>
        <v>640</v>
      </c>
      <c r="AQ271" s="37">
        <f t="shared" si="53"/>
        <v>11200</v>
      </c>
      <c r="AR271" s="37">
        <v>640</v>
      </c>
      <c r="AS271" s="37">
        <f t="shared" si="55"/>
        <v>11840</v>
      </c>
    </row>
    <row r="272" spans="1:45" ht="12.75" customHeight="1" x14ac:dyDescent="0.3">
      <c r="A272" s="204" t="s">
        <v>354</v>
      </c>
      <c r="B272" s="204"/>
      <c r="C272" s="204"/>
      <c r="D272" s="204"/>
      <c r="E272" s="204"/>
      <c r="F272" s="204"/>
      <c r="G272" s="204"/>
      <c r="H272" s="204"/>
      <c r="I272" s="204"/>
      <c r="J272" s="204" t="s">
        <v>96</v>
      </c>
      <c r="K272" s="204"/>
      <c r="L272" s="204"/>
      <c r="M272" s="204"/>
      <c r="N272" s="204"/>
      <c r="O272" s="45">
        <v>40</v>
      </c>
      <c r="P272" s="160">
        <v>7074.27</v>
      </c>
      <c r="Q272" s="160"/>
      <c r="R272" s="160"/>
      <c r="S272" s="160"/>
      <c r="T272" s="160"/>
      <c r="U272" s="18">
        <v>2564.44</v>
      </c>
      <c r="V272" s="18"/>
      <c r="W272" s="18"/>
      <c r="Y272" s="11"/>
      <c r="Z272" s="11">
        <v>176.86</v>
      </c>
      <c r="AA272" s="11"/>
      <c r="AB272" s="11"/>
      <c r="AD272" s="25"/>
      <c r="AE272" s="37">
        <v>2741.3</v>
      </c>
      <c r="AG272" s="37">
        <f t="shared" si="56"/>
        <v>2741.3</v>
      </c>
      <c r="AI272" s="37">
        <f t="shared" si="54"/>
        <v>176.85675000000001</v>
      </c>
      <c r="AK272" s="37">
        <f t="shared" si="52"/>
        <v>2918.1567500000001</v>
      </c>
      <c r="AL272" s="37"/>
      <c r="AM272" s="37">
        <f t="shared" si="50"/>
        <v>2918.1567500000001</v>
      </c>
      <c r="AO272" s="81">
        <f t="shared" si="51"/>
        <v>176.85675000000001</v>
      </c>
      <c r="AQ272" s="37">
        <f t="shared" si="53"/>
        <v>3095.0135</v>
      </c>
      <c r="AR272" s="37">
        <v>177</v>
      </c>
      <c r="AS272" s="37">
        <f t="shared" si="55"/>
        <v>3272.0135</v>
      </c>
    </row>
    <row r="273" spans="1:45" ht="12.75" customHeight="1" x14ac:dyDescent="0.3">
      <c r="A273" s="204" t="s">
        <v>355</v>
      </c>
      <c r="B273" s="204"/>
      <c r="C273" s="204"/>
      <c r="D273" s="204"/>
      <c r="E273" s="204"/>
      <c r="F273" s="204"/>
      <c r="G273" s="204"/>
      <c r="H273" s="204"/>
      <c r="I273" s="204"/>
      <c r="J273" s="204" t="s">
        <v>78</v>
      </c>
      <c r="K273" s="204"/>
      <c r="L273" s="204"/>
      <c r="M273" s="204"/>
      <c r="N273" s="204"/>
      <c r="O273" s="45">
        <v>40</v>
      </c>
      <c r="P273" s="160">
        <v>25000</v>
      </c>
      <c r="Q273" s="160"/>
      <c r="R273" s="160"/>
      <c r="S273" s="160"/>
      <c r="T273" s="160"/>
      <c r="U273" s="18">
        <v>8437.5</v>
      </c>
      <c r="V273" s="18"/>
      <c r="W273" s="18"/>
      <c r="Y273" s="11"/>
      <c r="Z273" s="11">
        <v>625</v>
      </c>
      <c r="AA273" s="11"/>
      <c r="AB273" s="11"/>
      <c r="AD273" s="25"/>
      <c r="AE273" s="37">
        <v>9062.5</v>
      </c>
      <c r="AG273" s="37">
        <f t="shared" si="56"/>
        <v>9062.5</v>
      </c>
      <c r="AI273" s="37">
        <f t="shared" si="54"/>
        <v>625</v>
      </c>
      <c r="AK273" s="37">
        <f t="shared" si="52"/>
        <v>9687.5</v>
      </c>
      <c r="AL273" s="37"/>
      <c r="AM273" s="37">
        <f t="shared" si="50"/>
        <v>9687.5</v>
      </c>
      <c r="AO273" s="81">
        <f t="shared" si="51"/>
        <v>625</v>
      </c>
      <c r="AQ273" s="37">
        <f t="shared" si="53"/>
        <v>10312.5</v>
      </c>
      <c r="AR273" s="37">
        <v>625</v>
      </c>
      <c r="AS273" s="37">
        <f t="shared" si="55"/>
        <v>10937.5</v>
      </c>
    </row>
    <row r="274" spans="1:45" ht="12.75" customHeight="1" x14ac:dyDescent="0.3">
      <c r="A274" s="204" t="s">
        <v>356</v>
      </c>
      <c r="B274" s="204"/>
      <c r="C274" s="204"/>
      <c r="D274" s="204"/>
      <c r="E274" s="204"/>
      <c r="F274" s="204"/>
      <c r="G274" s="204"/>
      <c r="H274" s="204"/>
      <c r="I274" s="204"/>
      <c r="J274" s="204" t="s">
        <v>78</v>
      </c>
      <c r="K274" s="204"/>
      <c r="L274" s="204"/>
      <c r="M274" s="204"/>
      <c r="N274" s="204"/>
      <c r="O274" s="45">
        <v>40</v>
      </c>
      <c r="P274" s="160">
        <v>72900</v>
      </c>
      <c r="Q274" s="160"/>
      <c r="R274" s="160"/>
      <c r="S274" s="160"/>
      <c r="T274" s="160"/>
      <c r="U274" s="18">
        <v>24603.75</v>
      </c>
      <c r="V274" s="18"/>
      <c r="W274" s="18"/>
      <c r="Y274" s="18"/>
      <c r="Z274" s="18">
        <v>1822.5</v>
      </c>
      <c r="AA274" s="18"/>
      <c r="AB274" s="18"/>
      <c r="AD274" s="25"/>
      <c r="AE274" s="37">
        <v>26426.25</v>
      </c>
      <c r="AG274" s="37">
        <f t="shared" si="56"/>
        <v>26426.25</v>
      </c>
      <c r="AI274" s="37">
        <f t="shared" si="54"/>
        <v>1822.5</v>
      </c>
      <c r="AK274" s="37">
        <f t="shared" si="52"/>
        <v>28248.75</v>
      </c>
      <c r="AL274" s="37"/>
      <c r="AM274" s="37">
        <f t="shared" si="50"/>
        <v>28248.75</v>
      </c>
      <c r="AO274" s="81">
        <f t="shared" si="51"/>
        <v>1822.5</v>
      </c>
      <c r="AQ274" s="37">
        <f t="shared" si="53"/>
        <v>30071.25</v>
      </c>
      <c r="AR274" s="37">
        <v>1823</v>
      </c>
      <c r="AS274" s="37">
        <f t="shared" si="55"/>
        <v>31894.25</v>
      </c>
    </row>
    <row r="275" spans="1:45" ht="12.75" customHeight="1" x14ac:dyDescent="0.3">
      <c r="A275" s="204" t="s">
        <v>357</v>
      </c>
      <c r="B275" s="204"/>
      <c r="C275" s="204"/>
      <c r="D275" s="204"/>
      <c r="E275" s="204"/>
      <c r="F275" s="204"/>
      <c r="G275" s="204"/>
      <c r="H275" s="204"/>
      <c r="I275" s="204"/>
      <c r="J275" s="204" t="s">
        <v>78</v>
      </c>
      <c r="K275" s="204"/>
      <c r="L275" s="204"/>
      <c r="M275" s="204"/>
      <c r="N275" s="204"/>
      <c r="O275" s="45">
        <v>40</v>
      </c>
      <c r="P275" s="160">
        <v>7414.09</v>
      </c>
      <c r="Q275" s="160"/>
      <c r="R275" s="160"/>
      <c r="S275" s="160"/>
      <c r="T275" s="160"/>
      <c r="U275" s="18">
        <v>2502.25</v>
      </c>
      <c r="V275" s="18"/>
      <c r="W275" s="18"/>
      <c r="Y275" s="11"/>
      <c r="Z275" s="11">
        <v>185.35</v>
      </c>
      <c r="AA275" s="11"/>
      <c r="AB275" s="11"/>
      <c r="AD275" s="25"/>
      <c r="AE275" s="37">
        <v>2687.6</v>
      </c>
      <c r="AG275" s="37">
        <f t="shared" si="56"/>
        <v>2687.6</v>
      </c>
      <c r="AI275" s="37">
        <f t="shared" si="54"/>
        <v>185.35225</v>
      </c>
      <c r="AK275" s="37">
        <f t="shared" si="52"/>
        <v>2872.9522499999998</v>
      </c>
      <c r="AL275" s="37"/>
      <c r="AM275" s="37">
        <f t="shared" si="50"/>
        <v>2872.9522499999998</v>
      </c>
      <c r="AO275" s="81">
        <f t="shared" si="51"/>
        <v>185.35225</v>
      </c>
      <c r="AQ275" s="37">
        <f t="shared" si="53"/>
        <v>3058.3044999999997</v>
      </c>
      <c r="AR275" s="37">
        <v>185</v>
      </c>
      <c r="AS275" s="37">
        <f t="shared" si="55"/>
        <v>3243.3044999999997</v>
      </c>
    </row>
    <row r="276" spans="1:45" ht="12.75" customHeight="1" x14ac:dyDescent="0.3">
      <c r="A276" s="204" t="s">
        <v>358</v>
      </c>
      <c r="B276" s="204"/>
      <c r="C276" s="204"/>
      <c r="D276" s="204"/>
      <c r="E276" s="204"/>
      <c r="F276" s="204"/>
      <c r="G276" s="204"/>
      <c r="H276" s="204"/>
      <c r="I276" s="204"/>
      <c r="J276" s="159" t="s">
        <v>359</v>
      </c>
      <c r="K276" s="159"/>
      <c r="L276" s="159"/>
      <c r="M276" s="159"/>
      <c r="N276" s="159"/>
      <c r="O276" s="45">
        <v>40</v>
      </c>
      <c r="P276" s="160">
        <v>30562</v>
      </c>
      <c r="Q276" s="160"/>
      <c r="R276" s="160"/>
      <c r="S276" s="160"/>
      <c r="T276" s="160"/>
      <c r="U276" s="18">
        <v>9550.6299999999992</v>
      </c>
      <c r="V276" s="18"/>
      <c r="W276" s="18"/>
      <c r="Y276" s="11"/>
      <c r="Z276" s="11">
        <v>764.05</v>
      </c>
      <c r="AA276" s="11"/>
      <c r="AB276" s="11"/>
      <c r="AD276" s="25"/>
      <c r="AE276" s="37">
        <v>10314.68</v>
      </c>
      <c r="AG276" s="37">
        <f t="shared" si="56"/>
        <v>10314.68</v>
      </c>
      <c r="AI276" s="37">
        <f t="shared" si="54"/>
        <v>764.05</v>
      </c>
      <c r="AK276" s="37">
        <f t="shared" si="52"/>
        <v>11078.73</v>
      </c>
      <c r="AL276" s="37"/>
      <c r="AM276" s="37">
        <f t="shared" si="50"/>
        <v>11078.73</v>
      </c>
      <c r="AO276" s="81">
        <f t="shared" si="51"/>
        <v>764.05</v>
      </c>
      <c r="AQ276" s="37">
        <f t="shared" si="53"/>
        <v>11842.779999999999</v>
      </c>
      <c r="AR276" s="37">
        <v>764</v>
      </c>
      <c r="AS276" s="37">
        <f t="shared" si="55"/>
        <v>12606.779999999999</v>
      </c>
    </row>
    <row r="277" spans="1:45" ht="12.75" customHeight="1" x14ac:dyDescent="0.3">
      <c r="A277" s="204" t="s">
        <v>360</v>
      </c>
      <c r="B277" s="204"/>
      <c r="C277" s="204"/>
      <c r="D277" s="204"/>
      <c r="E277" s="204"/>
      <c r="F277" s="204"/>
      <c r="G277" s="204"/>
      <c r="H277" s="204"/>
      <c r="I277" s="204"/>
      <c r="J277" s="204" t="s">
        <v>100</v>
      </c>
      <c r="K277" s="204"/>
      <c r="L277" s="204"/>
      <c r="M277" s="204"/>
      <c r="N277" s="204"/>
      <c r="O277" s="45">
        <v>40</v>
      </c>
      <c r="P277" s="160">
        <v>21010</v>
      </c>
      <c r="Q277" s="160"/>
      <c r="R277" s="160"/>
      <c r="S277" s="160"/>
      <c r="T277" s="160"/>
      <c r="U277" s="18">
        <v>6565.63</v>
      </c>
      <c r="V277" s="18"/>
      <c r="W277" s="18"/>
      <c r="Y277" s="11"/>
      <c r="Z277" s="11">
        <v>525.25</v>
      </c>
      <c r="AA277" s="11"/>
      <c r="AB277" s="11"/>
      <c r="AD277" s="25"/>
      <c r="AE277" s="37">
        <v>7090.88</v>
      </c>
      <c r="AG277" s="37">
        <f t="shared" si="56"/>
        <v>7090.88</v>
      </c>
      <c r="AI277" s="37">
        <f t="shared" si="54"/>
        <v>525.25</v>
      </c>
      <c r="AK277" s="37">
        <f t="shared" si="52"/>
        <v>7616.13</v>
      </c>
      <c r="AL277" s="37"/>
      <c r="AM277" s="37">
        <f t="shared" si="50"/>
        <v>7616.13</v>
      </c>
      <c r="AO277" s="81">
        <f t="shared" si="51"/>
        <v>525.25</v>
      </c>
      <c r="AQ277" s="37">
        <f t="shared" si="53"/>
        <v>8141.38</v>
      </c>
      <c r="AR277" s="37">
        <v>525</v>
      </c>
      <c r="AS277" s="37">
        <f t="shared" si="55"/>
        <v>8666.380000000001</v>
      </c>
    </row>
    <row r="278" spans="1:45" ht="12.75" customHeight="1" x14ac:dyDescent="0.3">
      <c r="A278" s="204" t="s">
        <v>361</v>
      </c>
      <c r="B278" s="204"/>
      <c r="C278" s="204"/>
      <c r="D278" s="204"/>
      <c r="E278" s="204"/>
      <c r="F278" s="204"/>
      <c r="G278" s="204"/>
      <c r="H278" s="204"/>
      <c r="I278" s="204"/>
      <c r="J278" s="204" t="s">
        <v>362</v>
      </c>
      <c r="K278" s="204"/>
      <c r="L278" s="204"/>
      <c r="M278" s="204"/>
      <c r="N278" s="204"/>
      <c r="O278" s="45">
        <v>40</v>
      </c>
      <c r="P278" s="160">
        <v>6235.78</v>
      </c>
      <c r="Q278" s="160"/>
      <c r="R278" s="160"/>
      <c r="S278" s="160"/>
      <c r="T278" s="160"/>
      <c r="U278" s="18">
        <v>1948.67</v>
      </c>
      <c r="V278" s="18"/>
      <c r="W278" s="18"/>
      <c r="Y278" s="11"/>
      <c r="Z278" s="11">
        <v>155.88999999999999</v>
      </c>
      <c r="AA278" s="11"/>
      <c r="AB278" s="11"/>
      <c r="AD278" s="25"/>
      <c r="AE278" s="37">
        <v>2104.56</v>
      </c>
      <c r="AG278" s="37">
        <f t="shared" si="56"/>
        <v>2104.56</v>
      </c>
      <c r="AI278" s="37">
        <f t="shared" si="54"/>
        <v>155.89449999999999</v>
      </c>
      <c r="AK278" s="37">
        <f t="shared" si="52"/>
        <v>2260.4544999999998</v>
      </c>
      <c r="AL278" s="37"/>
      <c r="AM278" s="37">
        <f t="shared" si="50"/>
        <v>2260.4544999999998</v>
      </c>
      <c r="AO278" s="81">
        <f t="shared" si="51"/>
        <v>155.89449999999999</v>
      </c>
      <c r="AQ278" s="37">
        <f t="shared" si="53"/>
        <v>2416.3489999999997</v>
      </c>
      <c r="AR278" s="37">
        <v>156</v>
      </c>
      <c r="AS278" s="37">
        <f t="shared" si="55"/>
        <v>2572.3489999999997</v>
      </c>
    </row>
    <row r="279" spans="1:45" ht="12.75" customHeight="1" x14ac:dyDescent="0.3">
      <c r="A279" s="204" t="s">
        <v>363</v>
      </c>
      <c r="B279" s="204"/>
      <c r="C279" s="204"/>
      <c r="D279" s="204"/>
      <c r="E279" s="204"/>
      <c r="F279" s="204"/>
      <c r="G279" s="204"/>
      <c r="H279" s="204"/>
      <c r="I279" s="204"/>
      <c r="J279" s="204" t="s">
        <v>364</v>
      </c>
      <c r="K279" s="204"/>
      <c r="L279" s="204"/>
      <c r="M279" s="204"/>
      <c r="N279" s="204"/>
      <c r="O279" s="45">
        <v>40</v>
      </c>
      <c r="P279" s="160">
        <v>4000</v>
      </c>
      <c r="Q279" s="160"/>
      <c r="R279" s="160"/>
      <c r="S279" s="160"/>
      <c r="T279" s="160"/>
      <c r="U279" s="18">
        <v>1250</v>
      </c>
      <c r="V279" s="18"/>
      <c r="W279" s="18"/>
      <c r="Y279" s="11"/>
      <c r="Z279" s="11">
        <v>100</v>
      </c>
      <c r="AA279" s="11"/>
      <c r="AB279" s="11"/>
      <c r="AD279" s="25"/>
      <c r="AE279" s="37">
        <v>1350</v>
      </c>
      <c r="AG279" s="37">
        <f t="shared" si="56"/>
        <v>1350</v>
      </c>
      <c r="AI279" s="37">
        <f t="shared" si="54"/>
        <v>100</v>
      </c>
      <c r="AK279" s="37">
        <f t="shared" si="52"/>
        <v>1450</v>
      </c>
      <c r="AL279" s="37"/>
      <c r="AM279" s="37">
        <f t="shared" si="50"/>
        <v>1450</v>
      </c>
      <c r="AO279" s="81">
        <f t="shared" si="51"/>
        <v>100</v>
      </c>
      <c r="AQ279" s="37">
        <f t="shared" si="53"/>
        <v>1550</v>
      </c>
      <c r="AR279" s="37">
        <v>100</v>
      </c>
      <c r="AS279" s="37">
        <f t="shared" si="55"/>
        <v>1650</v>
      </c>
    </row>
    <row r="280" spans="1:45" ht="12.75" customHeight="1" x14ac:dyDescent="0.3">
      <c r="A280" s="204" t="s">
        <v>365</v>
      </c>
      <c r="B280" s="204"/>
      <c r="C280" s="204"/>
      <c r="D280" s="204"/>
      <c r="E280" s="204"/>
      <c r="F280" s="204"/>
      <c r="G280" s="204"/>
      <c r="H280" s="204"/>
      <c r="I280" s="204"/>
      <c r="J280" s="159" t="s">
        <v>366</v>
      </c>
      <c r="K280" s="159"/>
      <c r="L280" s="159"/>
      <c r="M280" s="159"/>
      <c r="N280" s="159"/>
      <c r="O280" s="45">
        <v>40</v>
      </c>
      <c r="P280" s="160">
        <v>18500</v>
      </c>
      <c r="Q280" s="160"/>
      <c r="R280" s="160"/>
      <c r="S280" s="160"/>
      <c r="T280" s="160"/>
      <c r="U280" s="18">
        <v>5318.75</v>
      </c>
      <c r="V280" s="18"/>
      <c r="W280" s="18"/>
      <c r="Y280" s="11"/>
      <c r="Z280" s="11">
        <v>462.5</v>
      </c>
      <c r="AA280" s="11"/>
      <c r="AB280" s="11"/>
      <c r="AD280" s="25"/>
      <c r="AE280" s="37">
        <v>5781.25</v>
      </c>
      <c r="AG280" s="37">
        <f t="shared" si="56"/>
        <v>5781.25</v>
      </c>
      <c r="AI280" s="37">
        <f t="shared" si="54"/>
        <v>462.5</v>
      </c>
      <c r="AK280" s="37">
        <f t="shared" si="52"/>
        <v>6243.75</v>
      </c>
      <c r="AL280" s="37"/>
      <c r="AM280" s="37">
        <f t="shared" si="50"/>
        <v>6243.75</v>
      </c>
      <c r="AO280" s="81">
        <f t="shared" si="51"/>
        <v>462.5</v>
      </c>
      <c r="AQ280" s="37">
        <f t="shared" si="53"/>
        <v>6706.25</v>
      </c>
      <c r="AR280" s="37">
        <v>463</v>
      </c>
      <c r="AS280" s="37">
        <f t="shared" si="55"/>
        <v>7169.25</v>
      </c>
    </row>
    <row r="281" spans="1:45" ht="12.75" customHeight="1" x14ac:dyDescent="0.3">
      <c r="A281" s="204" t="s">
        <v>367</v>
      </c>
      <c r="B281" s="204"/>
      <c r="C281" s="204"/>
      <c r="D281" s="204"/>
      <c r="E281" s="204"/>
      <c r="F281" s="204"/>
      <c r="G281" s="204"/>
      <c r="H281" s="204"/>
      <c r="I281" s="204"/>
      <c r="J281" s="159" t="s">
        <v>368</v>
      </c>
      <c r="K281" s="159"/>
      <c r="L281" s="159"/>
      <c r="M281" s="159"/>
      <c r="N281" s="159"/>
      <c r="O281" s="45">
        <v>40</v>
      </c>
      <c r="P281" s="160">
        <v>579676.36</v>
      </c>
      <c r="Q281" s="160"/>
      <c r="R281" s="160"/>
      <c r="S281" s="160"/>
      <c r="T281" s="160"/>
      <c r="U281" s="18">
        <v>149252.47</v>
      </c>
      <c r="V281" s="18"/>
      <c r="W281" s="18"/>
      <c r="Y281" s="18"/>
      <c r="Z281" s="18">
        <v>14491.91</v>
      </c>
      <c r="AA281" s="18"/>
      <c r="AB281" s="18"/>
      <c r="AD281" s="25"/>
      <c r="AE281" s="37">
        <v>163744.38</v>
      </c>
      <c r="AG281" s="37">
        <f t="shared" si="56"/>
        <v>163744.38</v>
      </c>
      <c r="AI281" s="37">
        <f t="shared" si="54"/>
        <v>14491.909</v>
      </c>
      <c r="AK281" s="37">
        <f t="shared" si="52"/>
        <v>178236.28899999999</v>
      </c>
      <c r="AL281" s="37"/>
      <c r="AM281" s="37">
        <f t="shared" si="50"/>
        <v>178236.28899999999</v>
      </c>
      <c r="AO281" s="81">
        <f t="shared" si="51"/>
        <v>14491.909</v>
      </c>
      <c r="AQ281" s="37">
        <f t="shared" si="53"/>
        <v>192728.19799999997</v>
      </c>
      <c r="AR281" s="37">
        <v>14492</v>
      </c>
      <c r="AS281" s="37">
        <f t="shared" si="55"/>
        <v>207220.19799999997</v>
      </c>
    </row>
    <row r="282" spans="1:45" ht="12.75" customHeight="1" x14ac:dyDescent="0.3">
      <c r="A282" s="204" t="s">
        <v>369</v>
      </c>
      <c r="B282" s="204"/>
      <c r="C282" s="204"/>
      <c r="D282" s="204"/>
      <c r="E282" s="204"/>
      <c r="F282" s="204"/>
      <c r="G282" s="204"/>
      <c r="H282" s="204"/>
      <c r="I282" s="204"/>
      <c r="J282" s="159" t="s">
        <v>370</v>
      </c>
      <c r="K282" s="159"/>
      <c r="L282" s="159"/>
      <c r="M282" s="159"/>
      <c r="N282" s="159"/>
      <c r="O282" s="45">
        <v>40</v>
      </c>
      <c r="P282" s="160">
        <v>11189.17</v>
      </c>
      <c r="Q282" s="160"/>
      <c r="R282" s="160"/>
      <c r="S282" s="160"/>
      <c r="T282" s="160"/>
      <c r="U282" s="18">
        <v>2820.61</v>
      </c>
      <c r="V282" s="18"/>
      <c r="W282" s="18"/>
      <c r="Y282" s="11"/>
      <c r="Z282" s="11">
        <v>279.73</v>
      </c>
      <c r="AA282" s="11"/>
      <c r="AB282" s="11"/>
      <c r="AD282" s="25"/>
      <c r="AE282" s="37">
        <v>3100.34</v>
      </c>
      <c r="AG282" s="37">
        <f t="shared" si="56"/>
        <v>3100.34</v>
      </c>
      <c r="AI282" s="37">
        <f t="shared" si="54"/>
        <v>279.72924999999998</v>
      </c>
      <c r="AK282" s="37">
        <f t="shared" si="52"/>
        <v>3380.06925</v>
      </c>
      <c r="AL282" s="37"/>
      <c r="AM282" s="37">
        <f t="shared" si="50"/>
        <v>3380.06925</v>
      </c>
      <c r="AO282" s="81">
        <f t="shared" si="51"/>
        <v>279.72924999999998</v>
      </c>
      <c r="AQ282" s="37">
        <f t="shared" si="53"/>
        <v>3659.7984999999999</v>
      </c>
      <c r="AR282" s="37">
        <v>280</v>
      </c>
      <c r="AS282" s="37">
        <f t="shared" si="55"/>
        <v>3939.7984999999999</v>
      </c>
    </row>
    <row r="283" spans="1:45" ht="12.75" customHeight="1" x14ac:dyDescent="0.3">
      <c r="A283" s="204" t="s">
        <v>371</v>
      </c>
      <c r="B283" s="204"/>
      <c r="C283" s="204"/>
      <c r="D283" s="204"/>
      <c r="E283" s="204"/>
      <c r="F283" s="204"/>
      <c r="G283" s="204"/>
      <c r="H283" s="204"/>
      <c r="I283" s="204"/>
      <c r="J283" s="159" t="s">
        <v>370</v>
      </c>
      <c r="K283" s="159"/>
      <c r="L283" s="159"/>
      <c r="M283" s="159"/>
      <c r="N283" s="159"/>
      <c r="O283" s="45">
        <v>40</v>
      </c>
      <c r="P283" s="160">
        <v>11716.67</v>
      </c>
      <c r="Q283" s="160"/>
      <c r="R283" s="160"/>
      <c r="S283" s="160"/>
      <c r="T283" s="160"/>
      <c r="U283" s="18">
        <v>2953.59</v>
      </c>
      <c r="V283" s="18"/>
      <c r="W283" s="18"/>
      <c r="Y283" s="11"/>
      <c r="Z283" s="11">
        <v>292.92</v>
      </c>
      <c r="AA283" s="11"/>
      <c r="AB283" s="11"/>
      <c r="AD283" s="25"/>
      <c r="AE283" s="37">
        <v>3246.51</v>
      </c>
      <c r="AG283" s="37">
        <f t="shared" si="56"/>
        <v>3246.51</v>
      </c>
      <c r="AI283" s="37">
        <f t="shared" si="54"/>
        <v>292.91674999999998</v>
      </c>
      <c r="AK283" s="37">
        <f t="shared" si="52"/>
        <v>3539.4267500000001</v>
      </c>
      <c r="AL283" s="37"/>
      <c r="AM283" s="37">
        <f t="shared" si="50"/>
        <v>3539.4267500000001</v>
      </c>
      <c r="AO283" s="81">
        <f t="shared" si="51"/>
        <v>292.91674999999998</v>
      </c>
      <c r="AQ283" s="37">
        <f t="shared" si="53"/>
        <v>3832.3434999999999</v>
      </c>
      <c r="AR283" s="37">
        <v>293</v>
      </c>
      <c r="AS283" s="37">
        <f t="shared" si="55"/>
        <v>4125.3434999999999</v>
      </c>
    </row>
    <row r="284" spans="1:45" ht="12.75" customHeight="1" x14ac:dyDescent="0.3">
      <c r="A284" s="204" t="s">
        <v>372</v>
      </c>
      <c r="B284" s="204"/>
      <c r="C284" s="204"/>
      <c r="D284" s="204"/>
      <c r="E284" s="204"/>
      <c r="F284" s="204"/>
      <c r="G284" s="204"/>
      <c r="H284" s="204"/>
      <c r="I284" s="204"/>
      <c r="J284" s="204" t="s">
        <v>373</v>
      </c>
      <c r="K284" s="204"/>
      <c r="L284" s="204"/>
      <c r="M284" s="204"/>
      <c r="N284" s="204"/>
      <c r="O284" s="45">
        <v>40</v>
      </c>
      <c r="P284" s="160">
        <v>23513.77</v>
      </c>
      <c r="Q284" s="160"/>
      <c r="R284" s="160"/>
      <c r="S284" s="160"/>
      <c r="T284" s="160"/>
      <c r="U284" s="18">
        <v>5364.07</v>
      </c>
      <c r="V284" s="18"/>
      <c r="W284" s="18"/>
      <c r="Y284" s="11"/>
      <c r="Z284" s="11">
        <v>587.84</v>
      </c>
      <c r="AA284" s="11"/>
      <c r="AB284" s="11"/>
      <c r="AD284" s="25"/>
      <c r="AE284" s="37">
        <v>5951.91</v>
      </c>
      <c r="AG284" s="37">
        <f t="shared" si="56"/>
        <v>5951.91</v>
      </c>
      <c r="AI284" s="37">
        <f t="shared" si="54"/>
        <v>587.84424999999999</v>
      </c>
      <c r="AK284" s="37">
        <f t="shared" si="52"/>
        <v>6539.75425</v>
      </c>
      <c r="AL284" s="37"/>
      <c r="AM284" s="37">
        <f t="shared" ref="AM284:AM307" si="57">AK284</f>
        <v>6539.75425</v>
      </c>
      <c r="AO284" s="81">
        <f t="shared" ref="AO284:AO311" si="58">IF(P284=AK284,0,P284/O284)</f>
        <v>587.84424999999999</v>
      </c>
      <c r="AQ284" s="37">
        <f t="shared" si="53"/>
        <v>7127.5985000000001</v>
      </c>
      <c r="AR284" s="37">
        <v>588</v>
      </c>
      <c r="AS284" s="37">
        <f t="shared" si="55"/>
        <v>7715.5985000000001</v>
      </c>
    </row>
    <row r="285" spans="1:45" ht="12.75" customHeight="1" x14ac:dyDescent="0.3">
      <c r="A285" s="204" t="s">
        <v>374</v>
      </c>
      <c r="B285" s="204"/>
      <c r="C285" s="204"/>
      <c r="D285" s="204"/>
      <c r="E285" s="204"/>
      <c r="F285" s="204"/>
      <c r="G285" s="204"/>
      <c r="H285" s="204"/>
      <c r="I285" s="204"/>
      <c r="J285" s="159" t="s">
        <v>375</v>
      </c>
      <c r="K285" s="159"/>
      <c r="L285" s="159"/>
      <c r="M285" s="159"/>
      <c r="N285" s="159"/>
      <c r="O285" s="45">
        <v>40</v>
      </c>
      <c r="P285" s="160">
        <v>10355.049999999999</v>
      </c>
      <c r="Q285" s="160"/>
      <c r="R285" s="160"/>
      <c r="S285" s="160"/>
      <c r="T285" s="160"/>
      <c r="U285" s="18">
        <v>2502.48</v>
      </c>
      <c r="V285" s="18"/>
      <c r="W285" s="18"/>
      <c r="Y285" s="11"/>
      <c r="Z285" s="11">
        <v>258.88</v>
      </c>
      <c r="AA285" s="11"/>
      <c r="AB285" s="11"/>
      <c r="AD285" s="25"/>
      <c r="AE285" s="37">
        <v>2761.36</v>
      </c>
      <c r="AG285" s="37">
        <f t="shared" si="56"/>
        <v>2761.36</v>
      </c>
      <c r="AI285" s="37">
        <f t="shared" si="54"/>
        <v>258.87624999999997</v>
      </c>
      <c r="AK285" s="37">
        <f t="shared" ref="AK285:AK307" si="59">AG285+AI285</f>
        <v>3020.2362499999999</v>
      </c>
      <c r="AL285" s="37"/>
      <c r="AM285" s="37">
        <f t="shared" si="57"/>
        <v>3020.2362499999999</v>
      </c>
      <c r="AO285" s="81">
        <f t="shared" si="58"/>
        <v>258.87624999999997</v>
      </c>
      <c r="AQ285" s="37">
        <f t="shared" ref="AQ285:AQ307" si="60">AM285+AO285</f>
        <v>3279.1124999999997</v>
      </c>
      <c r="AR285" s="37">
        <v>259</v>
      </c>
      <c r="AS285" s="37">
        <f t="shared" si="55"/>
        <v>3538.1124999999997</v>
      </c>
    </row>
    <row r="286" spans="1:45" ht="12.75" customHeight="1" x14ac:dyDescent="0.3">
      <c r="A286" s="204" t="s">
        <v>376</v>
      </c>
      <c r="B286" s="204"/>
      <c r="C286" s="204"/>
      <c r="D286" s="204"/>
      <c r="E286" s="204"/>
      <c r="F286" s="204"/>
      <c r="G286" s="204"/>
      <c r="H286" s="204"/>
      <c r="I286" s="204"/>
      <c r="J286" s="204" t="s">
        <v>373</v>
      </c>
      <c r="K286" s="204"/>
      <c r="L286" s="204"/>
      <c r="M286" s="204"/>
      <c r="N286" s="204"/>
      <c r="O286" s="45">
        <v>40</v>
      </c>
      <c r="P286" s="160">
        <v>923846.93</v>
      </c>
      <c r="Q286" s="160"/>
      <c r="R286" s="160"/>
      <c r="S286" s="160"/>
      <c r="T286" s="160"/>
      <c r="U286" s="18">
        <v>211462.97</v>
      </c>
      <c r="V286" s="18"/>
      <c r="W286" s="18"/>
      <c r="Y286" s="18"/>
      <c r="Z286" s="18">
        <v>23096.17</v>
      </c>
      <c r="AA286" s="18"/>
      <c r="AB286" s="18"/>
      <c r="AD286" s="25"/>
      <c r="AE286" s="37">
        <v>234559.14</v>
      </c>
      <c r="AG286" s="37">
        <f t="shared" si="56"/>
        <v>234559.14</v>
      </c>
      <c r="AI286" s="37">
        <f t="shared" si="54"/>
        <v>23096.17325</v>
      </c>
      <c r="AK286" s="37">
        <f t="shared" si="59"/>
        <v>257655.31325000001</v>
      </c>
      <c r="AL286" s="37"/>
      <c r="AM286" s="37">
        <f t="shared" si="57"/>
        <v>257655.31325000001</v>
      </c>
      <c r="AO286" s="81">
        <f t="shared" si="58"/>
        <v>23096.17325</v>
      </c>
      <c r="AQ286" s="37">
        <f t="shared" si="60"/>
        <v>280751.4865</v>
      </c>
      <c r="AR286" s="37">
        <v>23096</v>
      </c>
      <c r="AS286" s="37">
        <f t="shared" si="55"/>
        <v>303847.4865</v>
      </c>
    </row>
    <row r="287" spans="1:45" ht="12.75" customHeight="1" x14ac:dyDescent="0.3">
      <c r="A287" s="204" t="s">
        <v>377</v>
      </c>
      <c r="B287" s="204"/>
      <c r="C287" s="204"/>
      <c r="D287" s="204"/>
      <c r="E287" s="204"/>
      <c r="F287" s="204"/>
      <c r="G287" s="204"/>
      <c r="H287" s="204"/>
      <c r="I287" s="204"/>
      <c r="J287" s="204" t="s">
        <v>378</v>
      </c>
      <c r="K287" s="204"/>
      <c r="L287" s="204"/>
      <c r="M287" s="204"/>
      <c r="N287" s="204"/>
      <c r="O287" s="45">
        <v>40</v>
      </c>
      <c r="P287" s="160">
        <v>530811.88</v>
      </c>
      <c r="Q287" s="160"/>
      <c r="R287" s="160"/>
      <c r="S287" s="160"/>
      <c r="T287" s="160"/>
      <c r="U287" s="18">
        <v>108531.57</v>
      </c>
      <c r="V287" s="18"/>
      <c r="W287" s="18"/>
      <c r="Y287" s="18"/>
      <c r="Z287" s="18">
        <v>13270.3</v>
      </c>
      <c r="AA287" s="18"/>
      <c r="AB287" s="18"/>
      <c r="AD287" s="25"/>
      <c r="AE287" s="37">
        <v>121801.87</v>
      </c>
      <c r="AG287" s="37">
        <f t="shared" si="56"/>
        <v>121801.87</v>
      </c>
      <c r="AI287" s="37">
        <f t="shared" si="54"/>
        <v>13270.297</v>
      </c>
      <c r="AK287" s="37">
        <f t="shared" si="59"/>
        <v>135072.16699999999</v>
      </c>
      <c r="AL287" s="37"/>
      <c r="AM287" s="37">
        <f t="shared" si="57"/>
        <v>135072.16699999999</v>
      </c>
      <c r="AO287" s="81">
        <f t="shared" si="58"/>
        <v>13270.297</v>
      </c>
      <c r="AQ287" s="37">
        <f t="shared" si="60"/>
        <v>148342.46399999998</v>
      </c>
      <c r="AR287" s="37">
        <v>13270</v>
      </c>
      <c r="AS287" s="37">
        <f t="shared" si="55"/>
        <v>161612.46399999998</v>
      </c>
    </row>
    <row r="288" spans="1:45" ht="12.75" customHeight="1" x14ac:dyDescent="0.3">
      <c r="A288" s="204" t="s">
        <v>379</v>
      </c>
      <c r="B288" s="204"/>
      <c r="C288" s="204"/>
      <c r="D288" s="204"/>
      <c r="E288" s="204"/>
      <c r="F288" s="204"/>
      <c r="G288" s="204"/>
      <c r="H288" s="204"/>
      <c r="I288" s="204"/>
      <c r="J288" s="159" t="s">
        <v>380</v>
      </c>
      <c r="K288" s="159"/>
      <c r="L288" s="159"/>
      <c r="M288" s="159"/>
      <c r="N288" s="159"/>
      <c r="O288" s="45">
        <v>40</v>
      </c>
      <c r="P288" s="160">
        <v>20760</v>
      </c>
      <c r="Q288" s="160"/>
      <c r="R288" s="160"/>
      <c r="S288" s="160"/>
      <c r="T288" s="160"/>
      <c r="U288" s="18">
        <v>4433.13</v>
      </c>
      <c r="V288" s="18"/>
      <c r="W288" s="18"/>
      <c r="Y288" s="11"/>
      <c r="Z288" s="11">
        <v>519</v>
      </c>
      <c r="AA288" s="11"/>
      <c r="AB288" s="11"/>
      <c r="AD288" s="25"/>
      <c r="AE288" s="37">
        <v>4952.13</v>
      </c>
      <c r="AG288" s="37">
        <f t="shared" si="56"/>
        <v>4952.13</v>
      </c>
      <c r="AI288" s="37">
        <f t="shared" si="54"/>
        <v>519</v>
      </c>
      <c r="AK288" s="37">
        <f t="shared" si="59"/>
        <v>5471.13</v>
      </c>
      <c r="AL288" s="37"/>
      <c r="AM288" s="37">
        <f t="shared" si="57"/>
        <v>5471.13</v>
      </c>
      <c r="AO288" s="81">
        <f t="shared" si="58"/>
        <v>519</v>
      </c>
      <c r="AQ288" s="37">
        <f t="shared" si="60"/>
        <v>5990.13</v>
      </c>
      <c r="AR288" s="37">
        <v>519</v>
      </c>
      <c r="AS288" s="37">
        <f t="shared" si="55"/>
        <v>6509.13</v>
      </c>
    </row>
    <row r="289" spans="1:45" ht="12.75" customHeight="1" x14ac:dyDescent="0.3">
      <c r="A289" s="204" t="s">
        <v>381</v>
      </c>
      <c r="B289" s="204"/>
      <c r="C289" s="204"/>
      <c r="D289" s="204"/>
      <c r="E289" s="204"/>
      <c r="F289" s="204"/>
      <c r="G289" s="204"/>
      <c r="H289" s="204"/>
      <c r="I289" s="204"/>
      <c r="J289" s="204" t="s">
        <v>382</v>
      </c>
      <c r="K289" s="204"/>
      <c r="L289" s="204"/>
      <c r="M289" s="204"/>
      <c r="N289" s="204"/>
      <c r="O289" s="45">
        <v>40</v>
      </c>
      <c r="P289" s="160">
        <v>47457.13</v>
      </c>
      <c r="Q289" s="160"/>
      <c r="R289" s="160"/>
      <c r="S289" s="160"/>
      <c r="T289" s="160"/>
      <c r="U289" s="18">
        <v>9639.73</v>
      </c>
      <c r="V289" s="18"/>
      <c r="W289" s="18"/>
      <c r="Y289" s="18"/>
      <c r="Z289" s="18">
        <v>1186.43</v>
      </c>
      <c r="AA289" s="18"/>
      <c r="AB289" s="18"/>
      <c r="AD289" s="25"/>
      <c r="AE289" s="37">
        <v>10826.16</v>
      </c>
      <c r="AG289" s="37">
        <f t="shared" si="56"/>
        <v>10826.16</v>
      </c>
      <c r="AI289" s="37">
        <f t="shared" si="54"/>
        <v>1186.4282499999999</v>
      </c>
      <c r="AK289" s="37">
        <f t="shared" si="59"/>
        <v>12012.588250000001</v>
      </c>
      <c r="AL289" s="37"/>
      <c r="AM289" s="37">
        <f t="shared" si="57"/>
        <v>12012.588250000001</v>
      </c>
      <c r="AO289" s="81">
        <f t="shared" si="58"/>
        <v>1186.4282499999999</v>
      </c>
      <c r="AQ289" s="37">
        <f t="shared" si="60"/>
        <v>13199.016500000002</v>
      </c>
      <c r="AR289" s="37">
        <v>1186</v>
      </c>
      <c r="AS289" s="37">
        <f t="shared" si="55"/>
        <v>14385.016500000002</v>
      </c>
    </row>
    <row r="290" spans="1:45" ht="12.75" customHeight="1" x14ac:dyDescent="0.3">
      <c r="A290" s="204" t="s">
        <v>383</v>
      </c>
      <c r="B290" s="204"/>
      <c r="C290" s="204"/>
      <c r="D290" s="204"/>
      <c r="E290" s="204"/>
      <c r="F290" s="204"/>
      <c r="G290" s="204"/>
      <c r="H290" s="204"/>
      <c r="I290" s="204"/>
      <c r="J290" s="159" t="s">
        <v>384</v>
      </c>
      <c r="K290" s="159"/>
      <c r="L290" s="159"/>
      <c r="M290" s="159"/>
      <c r="N290" s="159"/>
      <c r="O290" s="45">
        <v>40</v>
      </c>
      <c r="P290" s="160">
        <v>100558.64</v>
      </c>
      <c r="Q290" s="160"/>
      <c r="R290" s="160"/>
      <c r="S290" s="160"/>
      <c r="T290" s="160"/>
      <c r="U290" s="18">
        <v>20216.490000000002</v>
      </c>
      <c r="V290" s="18"/>
      <c r="W290" s="18"/>
      <c r="Y290" s="18"/>
      <c r="Z290" s="18">
        <v>2513.9699999999998</v>
      </c>
      <c r="AA290" s="18"/>
      <c r="AB290" s="18"/>
      <c r="AD290" s="25"/>
      <c r="AE290" s="37">
        <v>22730.46</v>
      </c>
      <c r="AG290" s="37">
        <f t="shared" si="56"/>
        <v>22730.46</v>
      </c>
      <c r="AI290" s="37">
        <f t="shared" si="54"/>
        <v>2513.9659999999999</v>
      </c>
      <c r="AK290" s="37">
        <f t="shared" si="59"/>
        <v>25244.425999999999</v>
      </c>
      <c r="AL290" s="37"/>
      <c r="AM290" s="37">
        <f t="shared" si="57"/>
        <v>25244.425999999999</v>
      </c>
      <c r="AO290" s="81">
        <f t="shared" si="58"/>
        <v>2513.9659999999999</v>
      </c>
      <c r="AQ290" s="37">
        <f t="shared" si="60"/>
        <v>27758.392</v>
      </c>
      <c r="AR290" s="37">
        <v>2514</v>
      </c>
      <c r="AS290" s="37">
        <f t="shared" si="55"/>
        <v>30272.392</v>
      </c>
    </row>
    <row r="291" spans="1:45" ht="12.75" customHeight="1" x14ac:dyDescent="0.3">
      <c r="A291" s="204" t="s">
        <v>385</v>
      </c>
      <c r="B291" s="204"/>
      <c r="C291" s="204"/>
      <c r="D291" s="204"/>
      <c r="E291" s="204"/>
      <c r="F291" s="204"/>
      <c r="G291" s="204"/>
      <c r="H291" s="204"/>
      <c r="I291" s="204"/>
      <c r="J291" s="159" t="s">
        <v>107</v>
      </c>
      <c r="K291" s="159"/>
      <c r="L291" s="159"/>
      <c r="M291" s="159"/>
      <c r="N291" s="159"/>
      <c r="O291" s="45">
        <v>40</v>
      </c>
      <c r="P291" s="160">
        <v>164248.5</v>
      </c>
      <c r="Q291" s="160"/>
      <c r="R291" s="160"/>
      <c r="S291" s="160"/>
      <c r="T291" s="160"/>
      <c r="U291" s="18">
        <v>35073.89</v>
      </c>
      <c r="V291" s="18"/>
      <c r="W291" s="18"/>
      <c r="Y291" s="18"/>
      <c r="Z291" s="18">
        <v>4106.21</v>
      </c>
      <c r="AA291" s="18"/>
      <c r="AB291" s="18"/>
      <c r="AD291" s="25"/>
      <c r="AE291" s="37">
        <v>39180.1</v>
      </c>
      <c r="AG291" s="37">
        <f t="shared" si="56"/>
        <v>39180.1</v>
      </c>
      <c r="AI291" s="37">
        <f t="shared" si="54"/>
        <v>4106.2124999999996</v>
      </c>
      <c r="AK291" s="37">
        <f t="shared" si="59"/>
        <v>43286.3125</v>
      </c>
      <c r="AL291" s="37"/>
      <c r="AM291" s="37">
        <f t="shared" si="57"/>
        <v>43286.3125</v>
      </c>
      <c r="AO291" s="81">
        <f t="shared" si="58"/>
        <v>4106.2124999999996</v>
      </c>
      <c r="AQ291" s="37">
        <f t="shared" si="60"/>
        <v>47392.525000000001</v>
      </c>
      <c r="AR291" s="37">
        <v>4106</v>
      </c>
      <c r="AS291" s="37">
        <f t="shared" si="55"/>
        <v>51498.525000000001</v>
      </c>
    </row>
    <row r="292" spans="1:45" ht="12.75" customHeight="1" x14ac:dyDescent="0.3">
      <c r="A292" s="204" t="s">
        <v>386</v>
      </c>
      <c r="B292" s="204"/>
      <c r="C292" s="204"/>
      <c r="D292" s="204"/>
      <c r="E292" s="204"/>
      <c r="F292" s="204"/>
      <c r="G292" s="204"/>
      <c r="H292" s="204"/>
      <c r="I292" s="204"/>
      <c r="J292" s="159" t="s">
        <v>387</v>
      </c>
      <c r="K292" s="159"/>
      <c r="L292" s="159"/>
      <c r="M292" s="159"/>
      <c r="N292" s="159"/>
      <c r="O292" s="45">
        <v>40</v>
      </c>
      <c r="P292" s="160">
        <v>9353.5400000000009</v>
      </c>
      <c r="Q292" s="160"/>
      <c r="R292" s="160"/>
      <c r="S292" s="160"/>
      <c r="T292" s="160"/>
      <c r="U292" s="18">
        <v>1714.82</v>
      </c>
      <c r="V292" s="18"/>
      <c r="W292" s="18"/>
      <c r="Y292" s="11"/>
      <c r="Z292" s="11">
        <v>233.84</v>
      </c>
      <c r="AA292" s="11"/>
      <c r="AB292" s="11"/>
      <c r="AD292" s="25"/>
      <c r="AE292" s="37">
        <v>1948.66</v>
      </c>
      <c r="AG292" s="37">
        <f t="shared" si="56"/>
        <v>1948.66</v>
      </c>
      <c r="AI292" s="37">
        <f t="shared" si="54"/>
        <v>233.83850000000001</v>
      </c>
      <c r="AK292" s="37">
        <f t="shared" si="59"/>
        <v>2182.4985000000001</v>
      </c>
      <c r="AL292" s="37"/>
      <c r="AM292" s="37">
        <f t="shared" si="57"/>
        <v>2182.4985000000001</v>
      </c>
      <c r="AO292" s="81">
        <f t="shared" si="58"/>
        <v>233.83850000000001</v>
      </c>
      <c r="AQ292" s="37">
        <f t="shared" si="60"/>
        <v>2416.337</v>
      </c>
      <c r="AR292" s="37">
        <v>234</v>
      </c>
      <c r="AS292" s="37">
        <f t="shared" si="55"/>
        <v>2650.337</v>
      </c>
    </row>
    <row r="293" spans="1:45" ht="12.75" customHeight="1" x14ac:dyDescent="0.3">
      <c r="A293" s="204" t="s">
        <v>388</v>
      </c>
      <c r="B293" s="204"/>
      <c r="C293" s="204"/>
      <c r="D293" s="204"/>
      <c r="E293" s="204"/>
      <c r="F293" s="204"/>
      <c r="G293" s="204"/>
      <c r="H293" s="204"/>
      <c r="I293" s="204"/>
      <c r="J293" s="204" t="s">
        <v>389</v>
      </c>
      <c r="K293" s="204"/>
      <c r="L293" s="204"/>
      <c r="M293" s="204"/>
      <c r="N293" s="204"/>
      <c r="O293" s="45">
        <v>40</v>
      </c>
      <c r="P293" s="160">
        <v>304951.01</v>
      </c>
      <c r="Q293" s="160"/>
      <c r="R293" s="160"/>
      <c r="S293" s="160"/>
      <c r="T293" s="160"/>
      <c r="U293" s="18">
        <v>55665.13</v>
      </c>
      <c r="V293" s="18"/>
      <c r="W293" s="18"/>
      <c r="Y293" s="18"/>
      <c r="Z293" s="18">
        <v>7623.78</v>
      </c>
      <c r="AA293" s="18"/>
      <c r="AB293" s="18"/>
      <c r="AD293" s="25"/>
      <c r="AE293" s="37">
        <v>63288.91</v>
      </c>
      <c r="AG293" s="37">
        <f t="shared" si="56"/>
        <v>63288.91</v>
      </c>
      <c r="AI293" s="37">
        <f t="shared" si="54"/>
        <v>7623.7752500000006</v>
      </c>
      <c r="AK293" s="37">
        <f t="shared" si="59"/>
        <v>70912.68525000001</v>
      </c>
      <c r="AL293" s="37"/>
      <c r="AM293" s="37">
        <f t="shared" si="57"/>
        <v>70912.68525000001</v>
      </c>
      <c r="AO293" s="81">
        <f t="shared" si="58"/>
        <v>7623.7752500000006</v>
      </c>
      <c r="AQ293" s="37">
        <f t="shared" si="60"/>
        <v>78536.460500000016</v>
      </c>
      <c r="AR293" s="37">
        <v>7624</v>
      </c>
      <c r="AS293" s="37">
        <f t="shared" si="55"/>
        <v>86160.460500000016</v>
      </c>
    </row>
    <row r="294" spans="1:45" ht="12.75" customHeight="1" x14ac:dyDescent="0.3">
      <c r="A294" s="204" t="s">
        <v>390</v>
      </c>
      <c r="B294" s="204"/>
      <c r="C294" s="204"/>
      <c r="D294" s="204"/>
      <c r="E294" s="204"/>
      <c r="F294" s="204"/>
      <c r="G294" s="204"/>
      <c r="H294" s="204"/>
      <c r="I294" s="204"/>
      <c r="J294" s="159" t="s">
        <v>387</v>
      </c>
      <c r="K294" s="159"/>
      <c r="L294" s="159"/>
      <c r="M294" s="159"/>
      <c r="N294" s="159"/>
      <c r="O294" s="45">
        <v>40</v>
      </c>
      <c r="P294" s="160">
        <v>252429.49</v>
      </c>
      <c r="Q294" s="160"/>
      <c r="R294" s="160"/>
      <c r="S294" s="160"/>
      <c r="T294" s="160"/>
      <c r="U294" s="18">
        <v>46989.15</v>
      </c>
      <c r="V294" s="18"/>
      <c r="W294" s="18"/>
      <c r="Y294" s="18"/>
      <c r="Z294" s="18">
        <v>6310.74</v>
      </c>
      <c r="AA294" s="18"/>
      <c r="AB294" s="18"/>
      <c r="AD294" s="25"/>
      <c r="AE294" s="37">
        <v>53299.89</v>
      </c>
      <c r="AG294" s="37">
        <f t="shared" si="56"/>
        <v>53299.89</v>
      </c>
      <c r="AI294" s="37">
        <f t="shared" si="54"/>
        <v>6310.7372500000001</v>
      </c>
      <c r="AK294" s="37">
        <f t="shared" si="59"/>
        <v>59610.627249999998</v>
      </c>
      <c r="AL294" s="37"/>
      <c r="AM294" s="37">
        <f t="shared" si="57"/>
        <v>59610.627249999998</v>
      </c>
      <c r="AO294" s="81">
        <f t="shared" si="58"/>
        <v>6310.7372500000001</v>
      </c>
      <c r="AQ294" s="37">
        <f t="shared" si="60"/>
        <v>65921.364499999996</v>
      </c>
      <c r="AR294" s="37">
        <v>6311</v>
      </c>
      <c r="AS294" s="37">
        <f t="shared" si="55"/>
        <v>72232.364499999996</v>
      </c>
    </row>
    <row r="295" spans="1:45" ht="12.75" customHeight="1" x14ac:dyDescent="0.3">
      <c r="A295" s="204" t="s">
        <v>391</v>
      </c>
      <c r="B295" s="204"/>
      <c r="C295" s="204"/>
      <c r="D295" s="204"/>
      <c r="E295" s="204"/>
      <c r="F295" s="204"/>
      <c r="G295" s="204"/>
      <c r="H295" s="204"/>
      <c r="I295" s="204"/>
      <c r="J295" s="159" t="s">
        <v>392</v>
      </c>
      <c r="K295" s="159"/>
      <c r="L295" s="159"/>
      <c r="M295" s="159"/>
      <c r="N295" s="159"/>
      <c r="O295" s="45">
        <v>40</v>
      </c>
      <c r="P295" s="160">
        <v>2250.65</v>
      </c>
      <c r="Q295" s="160"/>
      <c r="R295" s="160"/>
      <c r="S295" s="160"/>
      <c r="T295" s="160"/>
      <c r="U295" s="11">
        <v>424.35</v>
      </c>
      <c r="V295" s="11"/>
      <c r="W295" s="11"/>
      <c r="Y295" s="11"/>
      <c r="Z295" s="11">
        <v>56.27</v>
      </c>
      <c r="AA295" s="11"/>
      <c r="AB295" s="11"/>
      <c r="AD295" s="26"/>
      <c r="AE295" s="37">
        <v>480.62</v>
      </c>
      <c r="AG295" s="37">
        <f t="shared" si="56"/>
        <v>480.62</v>
      </c>
      <c r="AI295" s="37">
        <f t="shared" si="54"/>
        <v>56.266249999999999</v>
      </c>
      <c r="AK295" s="37">
        <f t="shared" si="59"/>
        <v>536.88625000000002</v>
      </c>
      <c r="AL295" s="37"/>
      <c r="AM295" s="37">
        <f t="shared" si="57"/>
        <v>536.88625000000002</v>
      </c>
      <c r="AO295" s="81">
        <f t="shared" si="58"/>
        <v>56.266249999999999</v>
      </c>
      <c r="AQ295" s="37">
        <f t="shared" si="60"/>
        <v>593.15250000000003</v>
      </c>
      <c r="AR295" s="37">
        <v>56</v>
      </c>
      <c r="AS295" s="37">
        <f t="shared" si="55"/>
        <v>649.15250000000003</v>
      </c>
    </row>
    <row r="296" spans="1:45" ht="12.75" customHeight="1" x14ac:dyDescent="0.3">
      <c r="A296" s="204" t="s">
        <v>393</v>
      </c>
      <c r="B296" s="204"/>
      <c r="C296" s="204"/>
      <c r="D296" s="204"/>
      <c r="E296" s="204"/>
      <c r="F296" s="204"/>
      <c r="G296" s="204"/>
      <c r="H296" s="204"/>
      <c r="I296" s="204"/>
      <c r="J296" s="159" t="s">
        <v>394</v>
      </c>
      <c r="K296" s="159"/>
      <c r="L296" s="159"/>
      <c r="M296" s="159"/>
      <c r="N296" s="159"/>
      <c r="O296" s="45">
        <v>40</v>
      </c>
      <c r="P296" s="160">
        <v>106370.67</v>
      </c>
      <c r="Q296" s="160"/>
      <c r="R296" s="160"/>
      <c r="S296" s="160"/>
      <c r="T296" s="160"/>
      <c r="U296" s="18">
        <v>19944.509999999998</v>
      </c>
      <c r="V296" s="18"/>
      <c r="W296" s="18"/>
      <c r="Y296" s="18"/>
      <c r="Z296" s="18">
        <v>2659.27</v>
      </c>
      <c r="AA296" s="18"/>
      <c r="AB296" s="18"/>
      <c r="AD296" s="25"/>
      <c r="AE296" s="37">
        <v>22603.78</v>
      </c>
      <c r="AG296" s="37">
        <f t="shared" si="56"/>
        <v>22603.78</v>
      </c>
      <c r="AI296" s="37">
        <f t="shared" si="54"/>
        <v>2659.2667499999998</v>
      </c>
      <c r="AK296" s="37">
        <f t="shared" si="59"/>
        <v>25263.046749999998</v>
      </c>
      <c r="AL296" s="37"/>
      <c r="AM296" s="37">
        <f t="shared" si="57"/>
        <v>25263.046749999998</v>
      </c>
      <c r="AO296" s="81">
        <f t="shared" si="58"/>
        <v>2659.2667499999998</v>
      </c>
      <c r="AQ296" s="37">
        <f t="shared" si="60"/>
        <v>27922.313499999997</v>
      </c>
      <c r="AR296" s="37">
        <v>2695</v>
      </c>
      <c r="AS296" s="37">
        <f t="shared" si="55"/>
        <v>30617.313499999997</v>
      </c>
    </row>
    <row r="297" spans="1:45" ht="12.75" customHeight="1" x14ac:dyDescent="0.3">
      <c r="A297" s="204" t="s">
        <v>395</v>
      </c>
      <c r="B297" s="204"/>
      <c r="C297" s="204"/>
      <c r="D297" s="204"/>
      <c r="E297" s="204"/>
      <c r="F297" s="204"/>
      <c r="G297" s="204"/>
      <c r="H297" s="204"/>
      <c r="I297" s="204"/>
      <c r="J297" s="159" t="s">
        <v>396</v>
      </c>
      <c r="K297" s="159"/>
      <c r="L297" s="159"/>
      <c r="M297" s="159"/>
      <c r="N297" s="159"/>
      <c r="O297" s="45">
        <v>40</v>
      </c>
      <c r="P297" s="160">
        <v>19537.919999999998</v>
      </c>
      <c r="Q297" s="160"/>
      <c r="R297" s="160"/>
      <c r="S297" s="160"/>
      <c r="T297" s="160"/>
      <c r="U297" s="18">
        <v>3174.92</v>
      </c>
      <c r="V297" s="18"/>
      <c r="W297" s="18"/>
      <c r="Y297" s="11"/>
      <c r="Z297" s="11">
        <v>488.45</v>
      </c>
      <c r="AA297" s="11"/>
      <c r="AB297" s="11"/>
      <c r="AD297" s="25"/>
      <c r="AE297" s="37">
        <v>3663.37</v>
      </c>
      <c r="AG297" s="37">
        <f t="shared" si="56"/>
        <v>3663.37</v>
      </c>
      <c r="AI297" s="37">
        <f t="shared" ref="AI297:AI313" si="61">P297/O297</f>
        <v>488.44799999999998</v>
      </c>
      <c r="AK297" s="37">
        <f t="shared" si="59"/>
        <v>4151.8180000000002</v>
      </c>
      <c r="AL297" s="37"/>
      <c r="AM297" s="37">
        <f t="shared" si="57"/>
        <v>4151.8180000000002</v>
      </c>
      <c r="AO297" s="81">
        <f t="shared" si="58"/>
        <v>488.44799999999998</v>
      </c>
      <c r="AQ297" s="37">
        <f t="shared" si="60"/>
        <v>4640.2660000000005</v>
      </c>
      <c r="AR297" s="37">
        <v>488</v>
      </c>
      <c r="AS297" s="37">
        <f t="shared" si="55"/>
        <v>5128.2660000000005</v>
      </c>
    </row>
    <row r="298" spans="1:45" ht="12.75" customHeight="1" x14ac:dyDescent="0.3">
      <c r="A298" s="204" t="s">
        <v>397</v>
      </c>
      <c r="B298" s="204"/>
      <c r="C298" s="204"/>
      <c r="D298" s="204"/>
      <c r="E298" s="204"/>
      <c r="F298" s="204"/>
      <c r="G298" s="204"/>
      <c r="H298" s="204"/>
      <c r="I298" s="204"/>
      <c r="J298" s="159" t="s">
        <v>109</v>
      </c>
      <c r="K298" s="159"/>
      <c r="L298" s="159"/>
      <c r="M298" s="159"/>
      <c r="N298" s="159"/>
      <c r="O298" s="45">
        <v>40</v>
      </c>
      <c r="P298" s="160">
        <v>35507.01</v>
      </c>
      <c r="Q298" s="160"/>
      <c r="R298" s="160"/>
      <c r="S298" s="160"/>
      <c r="T298" s="160"/>
      <c r="U298" s="18">
        <v>5769.9</v>
      </c>
      <c r="V298" s="18"/>
      <c r="W298" s="18"/>
      <c r="Y298" s="11"/>
      <c r="Z298" s="11">
        <v>887.68</v>
      </c>
      <c r="AA298" s="11"/>
      <c r="AB298" s="11"/>
      <c r="AD298" s="25"/>
      <c r="AE298" s="37">
        <v>6657.58</v>
      </c>
      <c r="AG298" s="37">
        <f t="shared" si="56"/>
        <v>6657.58</v>
      </c>
      <c r="AI298" s="37">
        <f t="shared" si="61"/>
        <v>887.67525000000001</v>
      </c>
      <c r="AK298" s="37">
        <f t="shared" si="59"/>
        <v>7545.2552500000002</v>
      </c>
      <c r="AL298" s="37"/>
      <c r="AM298" s="37">
        <f t="shared" si="57"/>
        <v>7545.2552500000002</v>
      </c>
      <c r="AO298" s="81">
        <f t="shared" si="58"/>
        <v>887.67525000000001</v>
      </c>
      <c r="AQ298" s="37">
        <f t="shared" si="60"/>
        <v>8432.9305000000004</v>
      </c>
      <c r="AR298" s="37">
        <v>888</v>
      </c>
      <c r="AS298" s="37">
        <f t="shared" si="55"/>
        <v>9320.9305000000004</v>
      </c>
    </row>
    <row r="299" spans="1:45" ht="12.75" customHeight="1" x14ac:dyDescent="0.3">
      <c r="A299" s="204" t="s">
        <v>398</v>
      </c>
      <c r="B299" s="204"/>
      <c r="C299" s="204"/>
      <c r="D299" s="204"/>
      <c r="E299" s="204"/>
      <c r="F299" s="204"/>
      <c r="G299" s="204"/>
      <c r="H299" s="204"/>
      <c r="I299" s="204"/>
      <c r="J299" s="159" t="s">
        <v>399</v>
      </c>
      <c r="K299" s="159"/>
      <c r="L299" s="159"/>
      <c r="M299" s="159"/>
      <c r="N299" s="159"/>
      <c r="O299" s="45">
        <v>40</v>
      </c>
      <c r="P299" s="160">
        <v>4395</v>
      </c>
      <c r="Q299" s="160"/>
      <c r="R299" s="160"/>
      <c r="S299" s="160"/>
      <c r="T299" s="160"/>
      <c r="U299" s="11">
        <v>686.73</v>
      </c>
      <c r="V299" s="11"/>
      <c r="W299" s="11"/>
      <c r="Y299" s="11"/>
      <c r="Z299" s="11">
        <v>109.88</v>
      </c>
      <c r="AA299" s="11"/>
      <c r="AB299" s="11"/>
      <c r="AD299" s="26"/>
      <c r="AE299" s="37">
        <v>796.61</v>
      </c>
      <c r="AG299" s="37">
        <f t="shared" si="56"/>
        <v>796.61</v>
      </c>
      <c r="AI299" s="37">
        <f t="shared" si="61"/>
        <v>109.875</v>
      </c>
      <c r="AK299" s="37">
        <f t="shared" si="59"/>
        <v>906.48500000000001</v>
      </c>
      <c r="AL299" s="37"/>
      <c r="AM299" s="37">
        <f t="shared" si="57"/>
        <v>906.48500000000001</v>
      </c>
      <c r="AO299" s="81">
        <f t="shared" si="58"/>
        <v>109.875</v>
      </c>
      <c r="AQ299" s="37">
        <f t="shared" si="60"/>
        <v>1016.36</v>
      </c>
      <c r="AR299" s="37">
        <v>110</v>
      </c>
      <c r="AS299" s="37">
        <f t="shared" si="55"/>
        <v>1126.3600000000001</v>
      </c>
    </row>
    <row r="300" spans="1:45" ht="12.75" customHeight="1" x14ac:dyDescent="0.3">
      <c r="A300" s="204" t="s">
        <v>400</v>
      </c>
      <c r="B300" s="204"/>
      <c r="C300" s="204"/>
      <c r="D300" s="204"/>
      <c r="E300" s="204"/>
      <c r="F300" s="204"/>
      <c r="G300" s="204"/>
      <c r="H300" s="204"/>
      <c r="I300" s="204"/>
      <c r="J300" s="159" t="s">
        <v>109</v>
      </c>
      <c r="K300" s="159"/>
      <c r="L300" s="159"/>
      <c r="M300" s="159"/>
      <c r="N300" s="159"/>
      <c r="O300" s="45">
        <v>40</v>
      </c>
      <c r="P300" s="160">
        <v>3633.53</v>
      </c>
      <c r="Q300" s="160"/>
      <c r="R300" s="160"/>
      <c r="S300" s="160"/>
      <c r="T300" s="160"/>
      <c r="U300" s="11">
        <v>590.45000000000005</v>
      </c>
      <c r="V300" s="11"/>
      <c r="W300" s="11"/>
      <c r="Y300" s="11"/>
      <c r="Z300" s="11">
        <v>90.84</v>
      </c>
      <c r="AA300" s="11"/>
      <c r="AB300" s="11"/>
      <c r="AD300" s="26"/>
      <c r="AE300" s="37">
        <v>681.29</v>
      </c>
      <c r="AG300" s="37">
        <f t="shared" si="56"/>
        <v>681.29</v>
      </c>
      <c r="AI300" s="37">
        <f t="shared" si="61"/>
        <v>90.838250000000002</v>
      </c>
      <c r="AK300" s="37">
        <f t="shared" si="59"/>
        <v>772.12824999999998</v>
      </c>
      <c r="AL300" s="37"/>
      <c r="AM300" s="37">
        <f t="shared" si="57"/>
        <v>772.12824999999998</v>
      </c>
      <c r="AO300" s="81">
        <f t="shared" si="58"/>
        <v>90.838250000000002</v>
      </c>
      <c r="AQ300" s="37">
        <f t="shared" si="60"/>
        <v>862.9665</v>
      </c>
      <c r="AR300" s="37">
        <v>91</v>
      </c>
      <c r="AS300" s="37">
        <f t="shared" si="55"/>
        <v>953.9665</v>
      </c>
    </row>
    <row r="301" spans="1:45" ht="12.75" customHeight="1" x14ac:dyDescent="0.3">
      <c r="A301" s="204" t="s">
        <v>401</v>
      </c>
      <c r="B301" s="204"/>
      <c r="C301" s="204"/>
      <c r="D301" s="204"/>
      <c r="E301" s="204"/>
      <c r="F301" s="204"/>
      <c r="G301" s="204"/>
      <c r="H301" s="204"/>
      <c r="I301" s="204"/>
      <c r="J301" s="204" t="s">
        <v>402</v>
      </c>
      <c r="K301" s="204"/>
      <c r="L301" s="204"/>
      <c r="M301" s="204"/>
      <c r="N301" s="204"/>
      <c r="O301" s="45">
        <v>40</v>
      </c>
      <c r="P301" s="160">
        <v>327154.94</v>
      </c>
      <c r="Q301" s="160"/>
      <c r="R301" s="160"/>
      <c r="S301" s="160"/>
      <c r="T301" s="160"/>
      <c r="U301" s="18">
        <v>42286.33</v>
      </c>
      <c r="V301" s="18"/>
      <c r="W301" s="18"/>
      <c r="Y301" s="18"/>
      <c r="Z301" s="18">
        <v>8178.87</v>
      </c>
      <c r="AA301" s="18"/>
      <c r="AB301" s="18"/>
      <c r="AD301" s="25"/>
      <c r="AE301" s="37">
        <v>50465.2</v>
      </c>
      <c r="AG301" s="37">
        <f t="shared" si="56"/>
        <v>50465.2</v>
      </c>
      <c r="AI301" s="37">
        <f t="shared" si="61"/>
        <v>8178.8734999999997</v>
      </c>
      <c r="AK301" s="37">
        <f t="shared" si="59"/>
        <v>58644.073499999999</v>
      </c>
      <c r="AL301" s="37"/>
      <c r="AM301" s="37">
        <f t="shared" si="57"/>
        <v>58644.073499999999</v>
      </c>
      <c r="AO301" s="81">
        <f t="shared" si="58"/>
        <v>8178.8734999999997</v>
      </c>
      <c r="AQ301" s="37">
        <f t="shared" si="60"/>
        <v>66822.947</v>
      </c>
      <c r="AR301" s="37">
        <v>8179</v>
      </c>
      <c r="AS301" s="37">
        <f t="shared" si="55"/>
        <v>75001.947</v>
      </c>
    </row>
    <row r="302" spans="1:45" ht="12.75" customHeight="1" x14ac:dyDescent="0.3">
      <c r="A302" s="204" t="s">
        <v>403</v>
      </c>
      <c r="B302" s="204"/>
      <c r="C302" s="204"/>
      <c r="D302" s="204"/>
      <c r="E302" s="204"/>
      <c r="F302" s="204"/>
      <c r="G302" s="204"/>
      <c r="H302" s="204"/>
      <c r="I302" s="204"/>
      <c r="J302" s="159" t="s">
        <v>404</v>
      </c>
      <c r="K302" s="159"/>
      <c r="L302" s="159"/>
      <c r="M302" s="159"/>
      <c r="N302" s="159"/>
      <c r="O302" s="45">
        <v>40</v>
      </c>
      <c r="P302" s="160">
        <v>364717.29</v>
      </c>
      <c r="Q302" s="160"/>
      <c r="R302" s="160"/>
      <c r="S302" s="160"/>
      <c r="T302" s="160"/>
      <c r="U302" s="18">
        <v>53138.5</v>
      </c>
      <c r="V302" s="18"/>
      <c r="W302" s="18"/>
      <c r="Y302" s="18"/>
      <c r="Z302" s="18">
        <v>9117.93</v>
      </c>
      <c r="AA302" s="18"/>
      <c r="AB302" s="18"/>
      <c r="AD302" s="25"/>
      <c r="AE302" s="37">
        <v>62256.43</v>
      </c>
      <c r="AG302" s="37">
        <f t="shared" si="56"/>
        <v>62256.43</v>
      </c>
      <c r="AI302" s="37">
        <f t="shared" si="61"/>
        <v>9117.9322499999998</v>
      </c>
      <c r="AK302" s="37">
        <f t="shared" si="59"/>
        <v>71374.362250000006</v>
      </c>
      <c r="AL302" s="37"/>
      <c r="AM302" s="37">
        <f t="shared" si="57"/>
        <v>71374.362250000006</v>
      </c>
      <c r="AO302" s="81">
        <f t="shared" si="58"/>
        <v>9117.9322499999998</v>
      </c>
      <c r="AQ302" s="37">
        <f t="shared" si="60"/>
        <v>80492.294500000004</v>
      </c>
      <c r="AR302" s="37">
        <v>9118</v>
      </c>
      <c r="AS302" s="37">
        <f t="shared" si="55"/>
        <v>89610.294500000004</v>
      </c>
    </row>
    <row r="303" spans="1:45" ht="12.75" customHeight="1" x14ac:dyDescent="0.3">
      <c r="A303" s="204" t="s">
        <v>405</v>
      </c>
      <c r="B303" s="204"/>
      <c r="C303" s="204"/>
      <c r="D303" s="204"/>
      <c r="E303" s="204"/>
      <c r="F303" s="204"/>
      <c r="G303" s="204"/>
      <c r="H303" s="204"/>
      <c r="I303" s="204"/>
      <c r="J303" s="159" t="s">
        <v>116</v>
      </c>
      <c r="K303" s="159"/>
      <c r="L303" s="159"/>
      <c r="M303" s="159"/>
      <c r="N303" s="159"/>
      <c r="O303" s="45">
        <v>40</v>
      </c>
      <c r="P303" s="160">
        <v>116000.49</v>
      </c>
      <c r="Q303" s="160"/>
      <c r="R303" s="160"/>
      <c r="S303" s="160"/>
      <c r="T303" s="160"/>
      <c r="U303" s="18">
        <v>11600.04</v>
      </c>
      <c r="V303" s="18"/>
      <c r="W303" s="18"/>
      <c r="Y303" s="18"/>
      <c r="Z303" s="18">
        <v>2900.01</v>
      </c>
      <c r="AA303" s="18"/>
      <c r="AB303" s="18"/>
      <c r="AD303" s="25"/>
      <c r="AE303" s="37">
        <v>14500.05</v>
      </c>
      <c r="AG303" s="37">
        <f t="shared" si="56"/>
        <v>14500.05</v>
      </c>
      <c r="AI303" s="37">
        <f t="shared" si="61"/>
        <v>2900.0122500000002</v>
      </c>
      <c r="AK303" s="37">
        <f t="shared" si="59"/>
        <v>17400.062249999999</v>
      </c>
      <c r="AL303" s="37"/>
      <c r="AM303" s="37">
        <f t="shared" si="57"/>
        <v>17400.062249999999</v>
      </c>
      <c r="AO303" s="81">
        <f t="shared" si="58"/>
        <v>2900.0122500000002</v>
      </c>
      <c r="AQ303" s="37">
        <f t="shared" si="60"/>
        <v>20300.074499999999</v>
      </c>
      <c r="AR303" s="37">
        <v>2900</v>
      </c>
      <c r="AS303" s="37">
        <f t="shared" si="55"/>
        <v>23200.074499999999</v>
      </c>
    </row>
    <row r="304" spans="1:45" ht="12.75" customHeight="1" x14ac:dyDescent="0.3">
      <c r="A304" s="204" t="s">
        <v>406</v>
      </c>
      <c r="B304" s="204"/>
      <c r="C304" s="204"/>
      <c r="D304" s="204"/>
      <c r="E304" s="204"/>
      <c r="F304" s="204"/>
      <c r="G304" s="204"/>
      <c r="H304" s="204"/>
      <c r="I304" s="204"/>
      <c r="J304" s="159" t="s">
        <v>116</v>
      </c>
      <c r="K304" s="159"/>
      <c r="L304" s="159"/>
      <c r="M304" s="159"/>
      <c r="N304" s="159"/>
      <c r="O304" s="45">
        <v>40</v>
      </c>
      <c r="P304" s="160">
        <v>16287.75</v>
      </c>
      <c r="Q304" s="160"/>
      <c r="R304" s="160"/>
      <c r="S304" s="160"/>
      <c r="T304" s="160"/>
      <c r="U304" s="18">
        <v>1628.76</v>
      </c>
      <c r="V304" s="18"/>
      <c r="W304" s="18"/>
      <c r="Y304" s="11"/>
      <c r="Z304" s="11">
        <v>407.19</v>
      </c>
      <c r="AA304" s="11"/>
      <c r="AB304" s="11"/>
      <c r="AD304" s="25"/>
      <c r="AE304" s="37">
        <v>2035.95</v>
      </c>
      <c r="AG304" s="37">
        <f t="shared" si="56"/>
        <v>2035.95</v>
      </c>
      <c r="AI304" s="37">
        <f t="shared" si="61"/>
        <v>407.19375000000002</v>
      </c>
      <c r="AK304" s="37">
        <f t="shared" si="59"/>
        <v>2443.1437500000002</v>
      </c>
      <c r="AL304" s="37"/>
      <c r="AM304" s="37">
        <f t="shared" si="57"/>
        <v>2443.1437500000002</v>
      </c>
      <c r="AO304" s="81">
        <f t="shared" si="58"/>
        <v>407.19375000000002</v>
      </c>
      <c r="AQ304" s="37">
        <f t="shared" si="60"/>
        <v>2850.3375000000001</v>
      </c>
      <c r="AR304" s="37">
        <v>407</v>
      </c>
      <c r="AS304" s="37">
        <f t="shared" si="55"/>
        <v>3257.3375000000001</v>
      </c>
    </row>
    <row r="305" spans="1:4096 4098:7167 7169:13312 13314:16380" ht="12.75" customHeight="1" x14ac:dyDescent="0.3">
      <c r="A305" s="204" t="s">
        <v>407</v>
      </c>
      <c r="B305" s="204"/>
      <c r="C305" s="204"/>
      <c r="D305" s="204"/>
      <c r="E305" s="204"/>
      <c r="F305" s="204"/>
      <c r="G305" s="204"/>
      <c r="H305" s="204"/>
      <c r="I305" s="204"/>
      <c r="J305" s="159" t="s">
        <v>408</v>
      </c>
      <c r="K305" s="159"/>
      <c r="L305" s="159"/>
      <c r="M305" s="159"/>
      <c r="N305" s="159"/>
      <c r="O305" s="45">
        <v>40</v>
      </c>
      <c r="P305" s="160">
        <v>15993</v>
      </c>
      <c r="Q305" s="160"/>
      <c r="R305" s="160"/>
      <c r="S305" s="160"/>
      <c r="T305" s="160"/>
      <c r="U305" s="11">
        <v>999.56</v>
      </c>
      <c r="V305" s="11"/>
      <c r="W305" s="11"/>
      <c r="Y305" s="11"/>
      <c r="Z305" s="11">
        <v>399.83</v>
      </c>
      <c r="AA305" s="11"/>
      <c r="AB305" s="11"/>
      <c r="AD305" s="25"/>
      <c r="AE305" s="37">
        <v>1399.39</v>
      </c>
      <c r="AG305" s="37">
        <f t="shared" si="56"/>
        <v>1399.39</v>
      </c>
      <c r="AI305" s="37">
        <f t="shared" si="61"/>
        <v>399.82499999999999</v>
      </c>
      <c r="AK305" s="37">
        <f t="shared" si="59"/>
        <v>1799.2150000000001</v>
      </c>
      <c r="AL305" s="37"/>
      <c r="AM305" s="37">
        <f t="shared" si="57"/>
        <v>1799.2150000000001</v>
      </c>
      <c r="AO305" s="81">
        <f t="shared" si="58"/>
        <v>399.82499999999999</v>
      </c>
      <c r="AQ305" s="37">
        <f t="shared" si="60"/>
        <v>2199.04</v>
      </c>
      <c r="AR305" s="37">
        <v>400</v>
      </c>
      <c r="AS305" s="37">
        <f t="shared" si="55"/>
        <v>2599.04</v>
      </c>
    </row>
    <row r="306" spans="1:4096 4098:7167 7169:13312 13314:16380" ht="12.75" customHeight="1" x14ac:dyDescent="0.3">
      <c r="A306" s="204" t="s">
        <v>409</v>
      </c>
      <c r="B306" s="204"/>
      <c r="C306" s="204"/>
      <c r="D306" s="204"/>
      <c r="E306" s="204"/>
      <c r="F306" s="204"/>
      <c r="G306" s="204"/>
      <c r="H306" s="204"/>
      <c r="I306" s="204"/>
      <c r="J306" s="159" t="s">
        <v>408</v>
      </c>
      <c r="K306" s="159"/>
      <c r="L306" s="159"/>
      <c r="M306" s="159"/>
      <c r="N306" s="159"/>
      <c r="O306" s="45">
        <v>40</v>
      </c>
      <c r="P306" s="160">
        <v>260459.46</v>
      </c>
      <c r="Q306" s="160"/>
      <c r="R306" s="160"/>
      <c r="S306" s="160"/>
      <c r="T306" s="160"/>
      <c r="U306" s="18">
        <v>16989.099999999999</v>
      </c>
      <c r="V306" s="18"/>
      <c r="W306" s="18"/>
      <c r="Y306" s="18"/>
      <c r="Z306" s="18">
        <v>6511.49</v>
      </c>
      <c r="AA306" s="18"/>
      <c r="AB306" s="18"/>
      <c r="AD306" s="25"/>
      <c r="AE306" s="37">
        <v>23500.59</v>
      </c>
      <c r="AG306" s="37">
        <f t="shared" si="56"/>
        <v>23500.59</v>
      </c>
      <c r="AI306" s="37">
        <f t="shared" si="61"/>
        <v>6511.4865</v>
      </c>
      <c r="AK306" s="37">
        <f t="shared" si="59"/>
        <v>30012.076499999999</v>
      </c>
      <c r="AL306" s="37"/>
      <c r="AM306" s="37">
        <f t="shared" si="57"/>
        <v>30012.076499999999</v>
      </c>
      <c r="AO306" s="81">
        <f t="shared" si="58"/>
        <v>6511.4865</v>
      </c>
      <c r="AQ306" s="37">
        <f t="shared" si="60"/>
        <v>36523.563000000002</v>
      </c>
      <c r="AR306" s="37">
        <v>6511</v>
      </c>
      <c r="AS306" s="37">
        <f t="shared" si="55"/>
        <v>43034.563000000002</v>
      </c>
    </row>
    <row r="307" spans="1:4096 4098:7167 7169:13312 13314:16380" ht="12.75" customHeight="1" x14ac:dyDescent="0.3">
      <c r="A307" s="204" t="s">
        <v>410</v>
      </c>
      <c r="B307" s="204"/>
      <c r="C307" s="204"/>
      <c r="D307" s="204"/>
      <c r="E307" s="204"/>
      <c r="F307" s="204"/>
      <c r="G307" s="204"/>
      <c r="H307" s="204"/>
      <c r="I307" s="204"/>
      <c r="J307" s="159" t="s">
        <v>408</v>
      </c>
      <c r="K307" s="159"/>
      <c r="L307" s="159"/>
      <c r="M307" s="159"/>
      <c r="N307" s="159"/>
      <c r="O307" s="45">
        <v>40</v>
      </c>
      <c r="P307" s="160">
        <v>6563.99</v>
      </c>
      <c r="Q307" s="160"/>
      <c r="R307" s="160"/>
      <c r="S307" s="160"/>
      <c r="T307" s="160"/>
      <c r="U307" s="11">
        <v>410.25</v>
      </c>
      <c r="V307" s="11"/>
      <c r="W307" s="11"/>
      <c r="Y307" s="11"/>
      <c r="Z307" s="11">
        <v>164.1</v>
      </c>
      <c r="AA307" s="11"/>
      <c r="AB307" s="11"/>
      <c r="AD307" s="26"/>
      <c r="AE307" s="37">
        <v>574.35</v>
      </c>
      <c r="AG307" s="37">
        <f t="shared" si="56"/>
        <v>574.35</v>
      </c>
      <c r="AI307" s="37">
        <f t="shared" si="61"/>
        <v>164.09975</v>
      </c>
      <c r="AK307" s="37">
        <f t="shared" si="59"/>
        <v>738.44974999999999</v>
      </c>
      <c r="AL307" s="37"/>
      <c r="AM307" s="37">
        <f t="shared" si="57"/>
        <v>738.44974999999999</v>
      </c>
      <c r="AO307" s="81">
        <f t="shared" si="58"/>
        <v>164.09975</v>
      </c>
      <c r="AQ307" s="37">
        <f t="shared" si="60"/>
        <v>902.54949999999997</v>
      </c>
      <c r="AR307" s="37">
        <v>164</v>
      </c>
      <c r="AS307" s="37">
        <f t="shared" si="55"/>
        <v>1066.5495000000001</v>
      </c>
    </row>
    <row r="308" spans="1:4096 4098:7167 7169:13312 13314:16380" ht="12.75" customHeight="1" x14ac:dyDescent="0.3">
      <c r="A308" s="204" t="s">
        <v>411</v>
      </c>
      <c r="B308" s="204"/>
      <c r="C308" s="204"/>
      <c r="D308" s="204"/>
      <c r="E308" s="204"/>
      <c r="F308" s="204"/>
      <c r="G308" s="204"/>
      <c r="H308" s="204"/>
      <c r="I308" s="204"/>
      <c r="J308" s="159" t="s">
        <v>412</v>
      </c>
      <c r="K308" s="159"/>
      <c r="L308" s="159"/>
      <c r="M308" s="159"/>
      <c r="N308" s="159"/>
      <c r="O308" s="45">
        <v>40</v>
      </c>
      <c r="P308" s="160">
        <v>67040.63</v>
      </c>
      <c r="Q308" s="160"/>
      <c r="R308" s="160"/>
      <c r="S308" s="160"/>
      <c r="T308" s="160"/>
      <c r="U308" s="18">
        <v>3921.43</v>
      </c>
      <c r="V308" s="18"/>
      <c r="W308" s="18"/>
      <c r="Y308" s="18"/>
      <c r="Z308" s="18">
        <v>1676.02</v>
      </c>
      <c r="AA308" s="18"/>
      <c r="AB308" s="18"/>
      <c r="AD308" s="25"/>
      <c r="AE308" s="37">
        <v>5597.45</v>
      </c>
      <c r="AG308" s="37">
        <f>AE308</f>
        <v>5597.45</v>
      </c>
      <c r="AI308" s="37">
        <f t="shared" si="61"/>
        <v>1676.01575</v>
      </c>
      <c r="AK308" s="37">
        <f>AG308+AI308</f>
        <v>7273.4657499999994</v>
      </c>
      <c r="AL308" s="37"/>
      <c r="AM308" s="37">
        <f>AK308</f>
        <v>7273.4657499999994</v>
      </c>
      <c r="AO308" s="81">
        <f t="shared" si="58"/>
        <v>1676.01575</v>
      </c>
      <c r="AQ308" s="37">
        <f>AM308+AO308</f>
        <v>8949.4814999999999</v>
      </c>
      <c r="AR308" s="37">
        <v>1676</v>
      </c>
      <c r="AS308" s="37">
        <f t="shared" si="55"/>
        <v>10625.4815</v>
      </c>
    </row>
    <row r="309" spans="1:4096 4098:7167 7169:13312 13314:16380" ht="12.75" customHeight="1" x14ac:dyDescent="0.3">
      <c r="A309" s="204" t="s">
        <v>475</v>
      </c>
      <c r="B309" s="204"/>
      <c r="C309" s="204"/>
      <c r="D309" s="204"/>
      <c r="E309" s="204"/>
      <c r="F309" s="204"/>
      <c r="G309" s="204"/>
      <c r="H309" s="204"/>
      <c r="I309" s="204"/>
      <c r="J309" s="159" t="s">
        <v>479</v>
      </c>
      <c r="K309" s="159"/>
      <c r="L309" s="159"/>
      <c r="M309" s="159"/>
      <c r="N309" s="159"/>
      <c r="O309" s="45">
        <v>40</v>
      </c>
      <c r="P309" s="160">
        <v>133300</v>
      </c>
      <c r="Q309" s="160"/>
      <c r="R309" s="160"/>
      <c r="S309" s="160"/>
      <c r="T309" s="160"/>
      <c r="U309" s="18"/>
      <c r="V309" s="18"/>
      <c r="W309" s="18"/>
      <c r="Y309" s="18"/>
      <c r="Z309" s="18"/>
      <c r="AA309" s="18"/>
      <c r="AB309" s="18"/>
      <c r="AD309" s="25"/>
      <c r="AE309" s="37"/>
      <c r="AG309" s="37">
        <f t="shared" ref="AG309:AG311" si="62">AE309</f>
        <v>0</v>
      </c>
      <c r="AI309" s="37">
        <f>(P309/O309)*0.5</f>
        <v>1666.25</v>
      </c>
      <c r="AK309" s="37">
        <f t="shared" ref="AK309:AK311" si="63">AG309+AI309</f>
        <v>1666.25</v>
      </c>
      <c r="AL309" s="95"/>
      <c r="AM309" s="37">
        <f>AK309</f>
        <v>1666.25</v>
      </c>
      <c r="AN309" s="95"/>
      <c r="AO309" s="81">
        <f>IF(P309=AK309,0,P309/O309)</f>
        <v>3332.5</v>
      </c>
      <c r="AP309" s="95"/>
      <c r="AQ309" s="37">
        <f t="shared" ref="AQ309:AQ311" si="64">AM309+AO309</f>
        <v>4998.75</v>
      </c>
      <c r="AR309" s="37">
        <v>3333</v>
      </c>
      <c r="AS309" s="37">
        <f t="shared" si="55"/>
        <v>8331.75</v>
      </c>
      <c r="AT309" s="134"/>
      <c r="AU309" s="134"/>
      <c r="AV309" s="134"/>
      <c r="AW309" s="134"/>
      <c r="AX309" s="45"/>
      <c r="AY309" s="160"/>
      <c r="AZ309" s="160"/>
      <c r="BA309" s="160"/>
      <c r="BB309" s="160"/>
      <c r="BC309" s="160"/>
      <c r="BD309" s="18"/>
      <c r="BE309" s="18"/>
      <c r="BF309" s="18"/>
      <c r="BH309" s="18"/>
      <c r="BI309" s="18"/>
      <c r="BJ309" s="18"/>
      <c r="BK309" s="18"/>
      <c r="BM309" s="25"/>
      <c r="BN309" s="37"/>
      <c r="BP309" s="37"/>
      <c r="BR309" s="37"/>
      <c r="BT309" s="37"/>
      <c r="BU309" s="204"/>
      <c r="BV309" s="204"/>
      <c r="BW309" s="204"/>
      <c r="BX309" s="204"/>
      <c r="BY309" s="204"/>
      <c r="BZ309" s="204"/>
      <c r="CA309" s="204"/>
      <c r="CB309" s="204"/>
      <c r="CC309" s="204"/>
      <c r="CD309" s="159"/>
      <c r="CE309" s="159"/>
      <c r="CF309" s="159"/>
      <c r="CG309" s="159"/>
      <c r="CH309" s="159"/>
      <c r="CI309" s="45"/>
      <c r="CJ309" s="160"/>
      <c r="CK309" s="160"/>
      <c r="CL309" s="160"/>
      <c r="CM309" s="160"/>
      <c r="CN309" s="160"/>
      <c r="CO309" s="18"/>
      <c r="CP309" s="18"/>
      <c r="CQ309" s="18"/>
      <c r="CS309" s="18"/>
      <c r="CT309" s="18"/>
      <c r="CU309" s="18"/>
      <c r="CV309" s="18"/>
      <c r="CX309" s="25"/>
      <c r="CY309" s="37"/>
      <c r="DA309" s="37"/>
      <c r="DC309" s="37"/>
      <c r="DE309" s="37"/>
      <c r="DF309" s="204"/>
      <c r="DG309" s="204"/>
      <c r="DH309" s="204"/>
      <c r="DI309" s="204"/>
      <c r="DJ309" s="204"/>
      <c r="DK309" s="204"/>
      <c r="DL309" s="204"/>
      <c r="DM309" s="204"/>
      <c r="DN309" s="204"/>
      <c r="DO309" s="159"/>
      <c r="DP309" s="159"/>
      <c r="DQ309" s="159"/>
      <c r="DR309" s="159"/>
      <c r="DS309" s="159"/>
      <c r="DT309" s="45"/>
      <c r="DU309" s="160"/>
      <c r="DV309" s="160"/>
      <c r="DW309" s="160"/>
      <c r="DX309" s="160"/>
      <c r="DY309" s="160"/>
      <c r="DZ309" s="18"/>
      <c r="EA309" s="18"/>
      <c r="EB309" s="18"/>
      <c r="ED309" s="18"/>
      <c r="EE309" s="18"/>
      <c r="EF309" s="18"/>
      <c r="EG309" s="18"/>
      <c r="EI309" s="25"/>
      <c r="EJ309" s="37"/>
      <c r="EL309" s="37"/>
      <c r="EN309" s="37"/>
      <c r="EP309" s="37"/>
      <c r="EQ309" s="204"/>
      <c r="ER309" s="204"/>
      <c r="ES309" s="204"/>
      <c r="ET309" s="204"/>
      <c r="EU309" s="204"/>
      <c r="EV309" s="204"/>
      <c r="EW309" s="204"/>
      <c r="EX309" s="204"/>
      <c r="EY309" s="204"/>
      <c r="EZ309" s="159"/>
      <c r="FA309" s="159"/>
      <c r="FB309" s="159"/>
      <c r="FC309" s="159"/>
      <c r="FD309" s="159"/>
      <c r="FE309" s="45"/>
      <c r="FF309" s="160"/>
      <c r="FG309" s="160"/>
      <c r="FH309" s="160"/>
      <c r="FI309" s="160"/>
      <c r="FJ309" s="160"/>
      <c r="FK309" s="18"/>
      <c r="FL309" s="18"/>
      <c r="FM309" s="18"/>
      <c r="FO309" s="18"/>
      <c r="FP309" s="18"/>
      <c r="FQ309" s="18"/>
      <c r="FR309" s="18"/>
      <c r="FT309" s="25"/>
      <c r="FU309" s="37"/>
      <c r="FW309" s="37"/>
      <c r="FY309" s="37"/>
      <c r="GA309" s="37"/>
      <c r="GB309" s="204"/>
      <c r="GC309" s="204"/>
      <c r="GD309" s="204"/>
      <c r="GE309" s="204"/>
      <c r="GF309" s="204"/>
      <c r="GG309" s="204"/>
      <c r="GH309" s="204"/>
      <c r="GI309" s="204"/>
      <c r="GJ309" s="204"/>
      <c r="GK309" s="159"/>
      <c r="GL309" s="159"/>
      <c r="GM309" s="159"/>
      <c r="GN309" s="159"/>
      <c r="GO309" s="159"/>
      <c r="GP309" s="45"/>
      <c r="GQ309" s="160"/>
      <c r="GR309" s="160"/>
      <c r="GS309" s="160"/>
      <c r="GT309" s="160"/>
      <c r="GU309" s="160"/>
      <c r="GV309" s="18"/>
      <c r="GW309" s="18"/>
      <c r="GX309" s="18"/>
      <c r="GZ309" s="18"/>
      <c r="HA309" s="18"/>
      <c r="HB309" s="18"/>
      <c r="HC309" s="18"/>
      <c r="HE309" s="25"/>
      <c r="HF309" s="37"/>
      <c r="HH309" s="37"/>
      <c r="HJ309" s="37"/>
      <c r="HL309" s="37"/>
      <c r="HM309" s="204"/>
      <c r="HN309" s="204"/>
      <c r="HO309" s="204"/>
      <c r="HP309" s="204"/>
      <c r="HQ309" s="204"/>
      <c r="HR309" s="204"/>
      <c r="HS309" s="204"/>
      <c r="HT309" s="204"/>
      <c r="HU309" s="204"/>
      <c r="HV309" s="159"/>
      <c r="HW309" s="159"/>
      <c r="HX309" s="159"/>
      <c r="HY309" s="159"/>
      <c r="HZ309" s="159"/>
      <c r="IA309" s="45"/>
      <c r="IB309" s="160"/>
      <c r="IC309" s="160"/>
      <c r="ID309" s="160"/>
      <c r="IE309" s="160"/>
      <c r="IF309" s="160"/>
      <c r="IG309" s="18"/>
      <c r="IH309" s="18"/>
      <c r="II309" s="18"/>
      <c r="IK309" s="18"/>
      <c r="IL309" s="18"/>
      <c r="IM309" s="18"/>
      <c r="IN309" s="18"/>
      <c r="IP309" s="25"/>
      <c r="IQ309" s="37"/>
      <c r="IS309" s="37"/>
      <c r="IU309" s="37"/>
      <c r="IW309" s="37"/>
      <c r="IX309" s="204"/>
      <c r="IY309" s="204"/>
      <c r="IZ309" s="204"/>
      <c r="JA309" s="204"/>
      <c r="JB309" s="204"/>
      <c r="JC309" s="204"/>
      <c r="JD309" s="204"/>
      <c r="JE309" s="204"/>
      <c r="JF309" s="204"/>
      <c r="JG309" s="159"/>
      <c r="JH309" s="159"/>
      <c r="JI309" s="159"/>
      <c r="JJ309" s="159"/>
      <c r="JK309" s="159"/>
      <c r="JL309" s="45"/>
      <c r="JM309" s="160"/>
      <c r="JN309" s="160"/>
      <c r="JO309" s="160"/>
      <c r="JP309" s="160"/>
      <c r="JQ309" s="160"/>
      <c r="JR309" s="18"/>
      <c r="JS309" s="18"/>
      <c r="JT309" s="18"/>
      <c r="JV309" s="18"/>
      <c r="JW309" s="18"/>
      <c r="JX309" s="18"/>
      <c r="JY309" s="18"/>
      <c r="KA309" s="25"/>
      <c r="KB309" s="37"/>
      <c r="KD309" s="37"/>
      <c r="KF309" s="37"/>
      <c r="KH309" s="37"/>
      <c r="KI309" s="204"/>
      <c r="KJ309" s="204"/>
      <c r="KK309" s="204"/>
      <c r="KL309" s="204"/>
      <c r="KM309" s="204"/>
      <c r="KN309" s="204"/>
      <c r="KO309" s="204"/>
      <c r="KP309" s="204"/>
      <c r="KQ309" s="204"/>
      <c r="KR309" s="159"/>
      <c r="KS309" s="159"/>
      <c r="KT309" s="159"/>
      <c r="KU309" s="159"/>
      <c r="KV309" s="159"/>
      <c r="KW309" s="45"/>
      <c r="KX309" s="160"/>
      <c r="KY309" s="160"/>
      <c r="KZ309" s="160"/>
      <c r="LA309" s="160"/>
      <c r="LB309" s="160"/>
      <c r="LC309" s="18"/>
      <c r="LD309" s="18"/>
      <c r="LE309" s="18"/>
      <c r="LG309" s="18"/>
      <c r="LH309" s="18"/>
      <c r="LI309" s="18"/>
      <c r="LJ309" s="18"/>
      <c r="LL309" s="25"/>
      <c r="LM309" s="37"/>
      <c r="LO309" s="37"/>
      <c r="LQ309" s="37"/>
      <c r="LS309" s="37"/>
      <c r="LT309" s="204"/>
      <c r="LU309" s="204"/>
      <c r="LV309" s="204"/>
      <c r="LW309" s="204"/>
      <c r="LX309" s="204"/>
      <c r="LY309" s="204"/>
      <c r="LZ309" s="204"/>
      <c r="MA309" s="204"/>
      <c r="MB309" s="204"/>
      <c r="MC309" s="159"/>
      <c r="MD309" s="159"/>
      <c r="ME309" s="159"/>
      <c r="MF309" s="159"/>
      <c r="MG309" s="159"/>
      <c r="MH309" s="45"/>
      <c r="MI309" s="160"/>
      <c r="MJ309" s="160"/>
      <c r="MK309" s="160"/>
      <c r="ML309" s="160"/>
      <c r="MM309" s="160"/>
      <c r="MN309" s="18"/>
      <c r="MO309" s="18"/>
      <c r="MP309" s="18"/>
      <c r="MR309" s="18"/>
      <c r="MS309" s="18"/>
      <c r="MT309" s="18"/>
      <c r="MU309" s="18"/>
      <c r="MW309" s="25"/>
      <c r="MX309" s="37"/>
      <c r="MZ309" s="37"/>
      <c r="NB309" s="37"/>
      <c r="ND309" s="37"/>
      <c r="NE309" s="204"/>
      <c r="NF309" s="204"/>
      <c r="NG309" s="204"/>
      <c r="NH309" s="204"/>
      <c r="NI309" s="204"/>
      <c r="NJ309" s="204"/>
      <c r="NK309" s="204"/>
      <c r="NL309" s="204"/>
      <c r="NM309" s="204"/>
      <c r="NN309" s="159"/>
      <c r="NO309" s="159"/>
      <c r="NP309" s="159"/>
      <c r="NQ309" s="159"/>
      <c r="NR309" s="159"/>
      <c r="NS309" s="45"/>
      <c r="NT309" s="160"/>
      <c r="NU309" s="160"/>
      <c r="NV309" s="160"/>
      <c r="NW309" s="160"/>
      <c r="NX309" s="160"/>
      <c r="NY309" s="18"/>
      <c r="NZ309" s="18"/>
      <c r="OA309" s="18"/>
      <c r="OC309" s="18"/>
      <c r="OD309" s="18"/>
      <c r="OE309" s="18"/>
      <c r="OF309" s="18"/>
      <c r="OH309" s="25"/>
      <c r="OI309" s="37"/>
      <c r="OK309" s="37"/>
      <c r="OM309" s="37"/>
      <c r="OO309" s="37"/>
      <c r="OP309" s="204"/>
      <c r="OQ309" s="204"/>
      <c r="OR309" s="204"/>
      <c r="OS309" s="204"/>
      <c r="OT309" s="204"/>
      <c r="OU309" s="204"/>
      <c r="OV309" s="204"/>
      <c r="OW309" s="204"/>
      <c r="OX309" s="204"/>
      <c r="OY309" s="159"/>
      <c r="OZ309" s="159"/>
      <c r="PA309" s="159"/>
      <c r="PB309" s="159"/>
      <c r="PC309" s="159"/>
      <c r="PD309" s="45"/>
      <c r="PE309" s="160"/>
      <c r="PF309" s="160"/>
      <c r="PG309" s="160"/>
      <c r="PH309" s="160"/>
      <c r="PI309" s="160"/>
      <c r="PJ309" s="18"/>
      <c r="PK309" s="18"/>
      <c r="PL309" s="18"/>
      <c r="PN309" s="18"/>
      <c r="PO309" s="18"/>
      <c r="PP309" s="18"/>
      <c r="PQ309" s="18"/>
      <c r="PS309" s="25"/>
      <c r="PT309" s="37"/>
      <c r="PV309" s="37"/>
      <c r="PX309" s="37"/>
      <c r="PZ309" s="37"/>
      <c r="QA309" s="204"/>
      <c r="QB309" s="204"/>
      <c r="QC309" s="204"/>
      <c r="QD309" s="204"/>
      <c r="QE309" s="204"/>
      <c r="QF309" s="204"/>
      <c r="QG309" s="204"/>
      <c r="QH309" s="204"/>
      <c r="QI309" s="204"/>
      <c r="QJ309" s="159"/>
      <c r="QK309" s="159"/>
      <c r="QL309" s="159"/>
      <c r="QM309" s="159"/>
      <c r="QN309" s="159"/>
      <c r="QO309" s="45"/>
      <c r="QP309" s="160"/>
      <c r="QQ309" s="160"/>
      <c r="QR309" s="160"/>
      <c r="QS309" s="160"/>
      <c r="QT309" s="160"/>
      <c r="QU309" s="18"/>
      <c r="QV309" s="18"/>
      <c r="QW309" s="18"/>
      <c r="QY309" s="18"/>
      <c r="QZ309" s="18"/>
      <c r="RA309" s="18"/>
      <c r="RB309" s="18"/>
      <c r="RD309" s="25"/>
      <c r="RE309" s="37"/>
      <c r="RG309" s="37"/>
      <c r="RI309" s="37"/>
      <c r="RK309" s="37"/>
      <c r="RL309" s="204"/>
      <c r="RM309" s="204"/>
      <c r="RN309" s="204"/>
      <c r="RO309" s="204"/>
      <c r="RP309" s="204"/>
      <c r="RQ309" s="204"/>
      <c r="RR309" s="204"/>
      <c r="RS309" s="204"/>
      <c r="RT309" s="204"/>
      <c r="RU309" s="159"/>
      <c r="RV309" s="159"/>
      <c r="RW309" s="159"/>
      <c r="RX309" s="159"/>
      <c r="RY309" s="159"/>
      <c r="RZ309" s="45"/>
      <c r="SA309" s="160"/>
      <c r="SB309" s="160"/>
      <c r="SC309" s="160"/>
      <c r="SD309" s="160"/>
      <c r="SE309" s="160"/>
      <c r="SF309" s="18"/>
      <c r="SG309" s="18"/>
      <c r="SH309" s="18"/>
      <c r="SJ309" s="18"/>
      <c r="SK309" s="18"/>
      <c r="SL309" s="18"/>
      <c r="SM309" s="18"/>
      <c r="SO309" s="25"/>
      <c r="SP309" s="37"/>
      <c r="SR309" s="37"/>
      <c r="ST309" s="37"/>
      <c r="SV309" s="37"/>
      <c r="SW309" s="204"/>
      <c r="SX309" s="204"/>
      <c r="SY309" s="204"/>
      <c r="SZ309" s="204"/>
      <c r="TA309" s="204"/>
      <c r="TB309" s="204"/>
      <c r="TC309" s="204"/>
      <c r="TD309" s="204"/>
      <c r="TE309" s="204"/>
      <c r="TF309" s="159"/>
      <c r="TG309" s="159"/>
      <c r="TH309" s="159"/>
      <c r="TI309" s="159"/>
      <c r="TJ309" s="159"/>
      <c r="TK309" s="45"/>
      <c r="TL309" s="160"/>
      <c r="TM309" s="160"/>
      <c r="TN309" s="160"/>
      <c r="TO309" s="160"/>
      <c r="TP309" s="160"/>
      <c r="TQ309" s="18"/>
      <c r="TR309" s="18"/>
      <c r="TS309" s="18"/>
      <c r="TU309" s="18"/>
      <c r="TV309" s="18"/>
      <c r="TW309" s="18"/>
      <c r="TX309" s="18"/>
      <c r="TZ309" s="25"/>
      <c r="UA309" s="37"/>
      <c r="UC309" s="37"/>
      <c r="UE309" s="37"/>
      <c r="UG309" s="37"/>
      <c r="UH309" s="204"/>
      <c r="UI309" s="204"/>
      <c r="UJ309" s="204"/>
      <c r="UK309" s="204"/>
      <c r="UL309" s="204"/>
      <c r="UM309" s="204"/>
      <c r="UN309" s="204"/>
      <c r="UO309" s="204"/>
      <c r="UP309" s="204"/>
      <c r="UQ309" s="159"/>
      <c r="UR309" s="159"/>
      <c r="US309" s="159"/>
      <c r="UT309" s="159"/>
      <c r="UU309" s="159"/>
      <c r="UV309" s="45"/>
      <c r="UW309" s="160"/>
      <c r="UX309" s="160"/>
      <c r="UY309" s="160"/>
      <c r="UZ309" s="160"/>
      <c r="VA309" s="160"/>
      <c r="VB309" s="18"/>
      <c r="VC309" s="18"/>
      <c r="VD309" s="18"/>
      <c r="VF309" s="18"/>
      <c r="VG309" s="18"/>
      <c r="VH309" s="18"/>
      <c r="VI309" s="18"/>
      <c r="VK309" s="25"/>
      <c r="VL309" s="37"/>
      <c r="VN309" s="37"/>
      <c r="VP309" s="37"/>
      <c r="VR309" s="37"/>
      <c r="VS309" s="204"/>
      <c r="VT309" s="204"/>
      <c r="VU309" s="204"/>
      <c r="VV309" s="204"/>
      <c r="VW309" s="204"/>
      <c r="VX309" s="204"/>
      <c r="VY309" s="204"/>
      <c r="VZ309" s="204"/>
      <c r="WA309" s="204"/>
      <c r="WB309" s="159"/>
      <c r="WC309" s="159"/>
      <c r="WD309" s="159"/>
      <c r="WE309" s="159"/>
      <c r="WF309" s="159"/>
      <c r="WG309" s="45"/>
      <c r="WH309" s="160"/>
      <c r="WI309" s="160"/>
      <c r="WJ309" s="160"/>
      <c r="WK309" s="160"/>
      <c r="WL309" s="160"/>
      <c r="WM309" s="18"/>
      <c r="WN309" s="18"/>
      <c r="WO309" s="18"/>
      <c r="WQ309" s="18"/>
      <c r="WR309" s="18"/>
      <c r="WS309" s="18"/>
      <c r="WT309" s="18"/>
      <c r="WV309" s="25"/>
      <c r="WW309" s="37"/>
      <c r="WY309" s="37"/>
      <c r="XA309" s="37"/>
      <c r="XC309" s="37"/>
      <c r="XD309" s="204"/>
      <c r="XE309" s="204"/>
      <c r="XF309" s="204"/>
      <c r="XG309" s="204"/>
      <c r="XH309" s="204"/>
      <c r="XI309" s="204"/>
      <c r="XJ309" s="204"/>
      <c r="XK309" s="204"/>
      <c r="XL309" s="204"/>
      <c r="XM309" s="159"/>
      <c r="XN309" s="159"/>
      <c r="XO309" s="159"/>
      <c r="XP309" s="159"/>
      <c r="XQ309" s="159"/>
      <c r="XR309" s="45"/>
      <c r="XS309" s="160"/>
      <c r="XT309" s="160"/>
      <c r="XU309" s="160"/>
      <c r="XV309" s="160"/>
      <c r="XW309" s="160"/>
      <c r="XX309" s="18"/>
      <c r="XY309" s="18"/>
      <c r="XZ309" s="18"/>
      <c r="YB309" s="18"/>
      <c r="YC309" s="18"/>
      <c r="YD309" s="18"/>
      <c r="YE309" s="18"/>
      <c r="YG309" s="25"/>
      <c r="YH309" s="37"/>
      <c r="YJ309" s="37"/>
      <c r="YL309" s="37"/>
      <c r="YN309" s="37"/>
      <c r="YO309" s="204"/>
      <c r="YP309" s="204"/>
      <c r="YQ309" s="204"/>
      <c r="YR309" s="204"/>
      <c r="YS309" s="204"/>
      <c r="YT309" s="204"/>
      <c r="YU309" s="204"/>
      <c r="YV309" s="204"/>
      <c r="YW309" s="204"/>
      <c r="YX309" s="159"/>
      <c r="YY309" s="159"/>
      <c r="YZ309" s="159"/>
      <c r="ZA309" s="159"/>
      <c r="ZB309" s="159"/>
      <c r="ZC309" s="45"/>
      <c r="ZD309" s="160"/>
      <c r="ZE309" s="160"/>
      <c r="ZF309" s="160"/>
      <c r="ZG309" s="160"/>
      <c r="ZH309" s="160"/>
      <c r="ZI309" s="18"/>
      <c r="ZJ309" s="18"/>
      <c r="ZK309" s="18"/>
      <c r="ZM309" s="18"/>
      <c r="ZN309" s="18"/>
      <c r="ZO309" s="18"/>
      <c r="ZP309" s="18"/>
      <c r="ZR309" s="25"/>
      <c r="ZS309" s="37"/>
      <c r="ZU309" s="37"/>
      <c r="ZW309" s="37"/>
      <c r="ZY309" s="37"/>
      <c r="ZZ309" s="204"/>
      <c r="AAA309" s="204"/>
      <c r="AAB309" s="204"/>
      <c r="AAC309" s="204"/>
      <c r="AAD309" s="204"/>
      <c r="AAE309" s="204"/>
      <c r="AAF309" s="204"/>
      <c r="AAG309" s="204"/>
      <c r="AAH309" s="204"/>
      <c r="AAI309" s="159"/>
      <c r="AAJ309" s="159"/>
      <c r="AAK309" s="159"/>
      <c r="AAL309" s="159"/>
      <c r="AAM309" s="159"/>
      <c r="AAN309" s="45"/>
      <c r="AAO309" s="160"/>
      <c r="AAP309" s="160"/>
      <c r="AAQ309" s="160"/>
      <c r="AAR309" s="160"/>
      <c r="AAS309" s="160"/>
      <c r="AAT309" s="18"/>
      <c r="AAU309" s="18"/>
      <c r="AAV309" s="18"/>
      <c r="AAX309" s="18"/>
      <c r="AAY309" s="18"/>
      <c r="AAZ309" s="18"/>
      <c r="ABA309" s="18"/>
      <c r="ABC309" s="25"/>
      <c r="ABD309" s="37"/>
      <c r="ABF309" s="37"/>
      <c r="ABH309" s="37"/>
      <c r="ABJ309" s="37"/>
      <c r="ABK309" s="204"/>
      <c r="ABL309" s="204"/>
      <c r="ABM309" s="204"/>
      <c r="ABN309" s="204"/>
      <c r="ABO309" s="204"/>
      <c r="ABP309" s="204"/>
      <c r="ABQ309" s="204"/>
      <c r="ABR309" s="204"/>
      <c r="ABS309" s="204"/>
      <c r="ABT309" s="159"/>
      <c r="ABU309" s="159"/>
      <c r="ABV309" s="159"/>
      <c r="ABW309" s="159"/>
      <c r="ABX309" s="159"/>
      <c r="ABY309" s="45"/>
      <c r="ABZ309" s="160"/>
      <c r="ACA309" s="160"/>
      <c r="ACB309" s="160"/>
      <c r="ACC309" s="160"/>
      <c r="ACD309" s="160"/>
      <c r="ACE309" s="18"/>
      <c r="ACF309" s="18"/>
      <c r="ACG309" s="18"/>
      <c r="ACI309" s="18"/>
      <c r="ACJ309" s="18"/>
      <c r="ACK309" s="18"/>
      <c r="ACL309" s="18"/>
      <c r="ACN309" s="25"/>
      <c r="ACO309" s="37"/>
      <c r="ACQ309" s="37"/>
      <c r="ACS309" s="37"/>
      <c r="ACU309" s="37"/>
      <c r="ACV309" s="204"/>
      <c r="ACW309" s="204"/>
      <c r="ACX309" s="204"/>
      <c r="ACY309" s="204"/>
      <c r="ACZ309" s="204"/>
      <c r="ADA309" s="204"/>
      <c r="ADB309" s="204"/>
      <c r="ADC309" s="204"/>
      <c r="ADD309" s="204"/>
      <c r="ADE309" s="159"/>
      <c r="ADF309" s="159"/>
      <c r="ADG309" s="159"/>
      <c r="ADH309" s="159"/>
      <c r="ADI309" s="159"/>
      <c r="ADJ309" s="45"/>
      <c r="ADK309" s="160"/>
      <c r="ADL309" s="160"/>
      <c r="ADM309" s="160"/>
      <c r="ADN309" s="160"/>
      <c r="ADO309" s="160"/>
      <c r="ADP309" s="18"/>
      <c r="ADQ309" s="18"/>
      <c r="ADR309" s="18"/>
      <c r="ADT309" s="18"/>
      <c r="ADU309" s="18"/>
      <c r="ADV309" s="18"/>
      <c r="ADW309" s="18"/>
      <c r="ADY309" s="25"/>
      <c r="ADZ309" s="37"/>
      <c r="AEB309" s="37"/>
      <c r="AED309" s="37"/>
      <c r="AEF309" s="37"/>
      <c r="AEG309" s="204"/>
      <c r="AEH309" s="204"/>
      <c r="AEI309" s="204"/>
      <c r="AEJ309" s="204"/>
      <c r="AEK309" s="204"/>
      <c r="AEL309" s="204"/>
      <c r="AEM309" s="204"/>
      <c r="AEN309" s="204"/>
      <c r="AEO309" s="204"/>
      <c r="AEP309" s="159"/>
      <c r="AEQ309" s="159"/>
      <c r="AER309" s="159"/>
      <c r="AES309" s="159"/>
      <c r="AET309" s="159"/>
      <c r="AEU309" s="45"/>
      <c r="AEV309" s="160"/>
      <c r="AEW309" s="160"/>
      <c r="AEX309" s="160"/>
      <c r="AEY309" s="160"/>
      <c r="AEZ309" s="160"/>
      <c r="AFA309" s="18"/>
      <c r="AFB309" s="18"/>
      <c r="AFC309" s="18"/>
      <c r="AFE309" s="18"/>
      <c r="AFF309" s="18"/>
      <c r="AFG309" s="18"/>
      <c r="AFH309" s="18"/>
      <c r="AFJ309" s="25"/>
      <c r="AFK309" s="37"/>
      <c r="AFM309" s="37"/>
      <c r="AFO309" s="37"/>
      <c r="AFQ309" s="37"/>
      <c r="AFR309" s="204"/>
      <c r="AFS309" s="204"/>
      <c r="AFT309" s="204"/>
      <c r="AFU309" s="204"/>
      <c r="AFV309" s="204"/>
      <c r="AFW309" s="204"/>
      <c r="AFX309" s="204"/>
      <c r="AFY309" s="204"/>
      <c r="AFZ309" s="204"/>
      <c r="AGA309" s="159"/>
      <c r="AGB309" s="159"/>
      <c r="AGC309" s="159"/>
      <c r="AGD309" s="159"/>
      <c r="AGE309" s="159"/>
      <c r="AGF309" s="45"/>
      <c r="AGG309" s="160"/>
      <c r="AGH309" s="160"/>
      <c r="AGI309" s="160"/>
      <c r="AGJ309" s="160"/>
      <c r="AGK309" s="160"/>
      <c r="AGL309" s="18"/>
      <c r="AGM309" s="18"/>
      <c r="AGN309" s="18"/>
      <c r="AGP309" s="18"/>
      <c r="AGQ309" s="18"/>
      <c r="AGR309" s="18"/>
      <c r="AGS309" s="18"/>
      <c r="AGU309" s="25"/>
      <c r="AGV309" s="37"/>
      <c r="AGX309" s="37"/>
      <c r="AGZ309" s="37"/>
      <c r="AHB309" s="37"/>
      <c r="AHC309" s="204"/>
      <c r="AHD309" s="204"/>
      <c r="AHE309" s="204"/>
      <c r="AHF309" s="204"/>
      <c r="AHG309" s="204"/>
      <c r="AHH309" s="204"/>
      <c r="AHI309" s="204"/>
      <c r="AHJ309" s="204"/>
      <c r="AHK309" s="204"/>
      <c r="AHL309" s="159"/>
      <c r="AHM309" s="159"/>
      <c r="AHN309" s="159"/>
      <c r="AHO309" s="159"/>
      <c r="AHP309" s="159"/>
      <c r="AHQ309" s="45"/>
      <c r="AHR309" s="160"/>
      <c r="AHS309" s="160"/>
      <c r="AHT309" s="160"/>
      <c r="AHU309" s="160"/>
      <c r="AHV309" s="160"/>
      <c r="AHW309" s="18"/>
      <c r="AHX309" s="18"/>
      <c r="AHY309" s="18"/>
      <c r="AIA309" s="18"/>
      <c r="AIB309" s="18"/>
      <c r="AIC309" s="18"/>
      <c r="AID309" s="18"/>
      <c r="AIF309" s="25"/>
      <c r="AIG309" s="37"/>
      <c r="AII309" s="37"/>
      <c r="AIK309" s="37"/>
      <c r="AIM309" s="37"/>
      <c r="AIN309" s="204"/>
      <c r="AIO309" s="204"/>
      <c r="AIP309" s="204"/>
      <c r="AIQ309" s="204"/>
      <c r="AIR309" s="204"/>
      <c r="AIS309" s="204"/>
      <c r="AIT309" s="204"/>
      <c r="AIU309" s="204"/>
      <c r="AIV309" s="204"/>
      <c r="AIW309" s="159"/>
      <c r="AIX309" s="159"/>
      <c r="AIY309" s="159"/>
      <c r="AIZ309" s="159"/>
      <c r="AJA309" s="159"/>
      <c r="AJB309" s="45"/>
      <c r="AJC309" s="160"/>
      <c r="AJD309" s="160"/>
      <c r="AJE309" s="160"/>
      <c r="AJF309" s="160"/>
      <c r="AJG309" s="160"/>
      <c r="AJH309" s="18"/>
      <c r="AJI309" s="18"/>
      <c r="AJJ309" s="18"/>
      <c r="AJL309" s="18"/>
      <c r="AJM309" s="18"/>
      <c r="AJN309" s="18"/>
      <c r="AJO309" s="18"/>
      <c r="AJQ309" s="25"/>
      <c r="AJR309" s="37"/>
      <c r="AJT309" s="37"/>
      <c r="AJV309" s="37"/>
      <c r="AJX309" s="37"/>
      <c r="AJY309" s="204"/>
      <c r="AJZ309" s="204"/>
      <c r="AKA309" s="204"/>
      <c r="AKB309" s="204"/>
      <c r="AKC309" s="204"/>
      <c r="AKD309" s="204"/>
      <c r="AKE309" s="204"/>
      <c r="AKF309" s="204"/>
      <c r="AKG309" s="204"/>
      <c r="AKH309" s="159"/>
      <c r="AKI309" s="159"/>
      <c r="AKJ309" s="159"/>
      <c r="AKK309" s="159"/>
      <c r="AKL309" s="159"/>
      <c r="AKM309" s="45"/>
      <c r="AKN309" s="160"/>
      <c r="AKO309" s="160"/>
      <c r="AKP309" s="160"/>
      <c r="AKQ309" s="160"/>
      <c r="AKR309" s="160"/>
      <c r="AKS309" s="18"/>
      <c r="AKT309" s="18"/>
      <c r="AKU309" s="18"/>
      <c r="AKW309" s="18"/>
      <c r="AKX309" s="18"/>
      <c r="AKY309" s="18"/>
      <c r="AKZ309" s="18"/>
      <c r="ALB309" s="25"/>
      <c r="ALC309" s="37"/>
      <c r="ALE309" s="37"/>
      <c r="ALG309" s="37"/>
      <c r="ALI309" s="37"/>
      <c r="ALJ309" s="204"/>
      <c r="ALK309" s="204"/>
      <c r="ALL309" s="204"/>
      <c r="ALM309" s="204"/>
      <c r="ALN309" s="204"/>
      <c r="ALO309" s="204"/>
      <c r="ALP309" s="204"/>
      <c r="ALQ309" s="204"/>
      <c r="ALR309" s="204"/>
      <c r="ALS309" s="159"/>
      <c r="ALT309" s="159"/>
      <c r="ALU309" s="159"/>
      <c r="ALV309" s="159"/>
      <c r="ALW309" s="159"/>
      <c r="ALX309" s="45"/>
      <c r="ALY309" s="160"/>
      <c r="ALZ309" s="160"/>
      <c r="AMA309" s="160"/>
      <c r="AMB309" s="160"/>
      <c r="AMC309" s="160"/>
      <c r="AMD309" s="18"/>
      <c r="AME309" s="18"/>
      <c r="AMF309" s="18"/>
      <c r="AMH309" s="18"/>
      <c r="AMI309" s="18"/>
      <c r="AMJ309" s="18"/>
      <c r="AMK309" s="18"/>
      <c r="AMM309" s="25"/>
      <c r="AMN309" s="37"/>
      <c r="AMP309" s="37"/>
      <c r="AMR309" s="37"/>
      <c r="AMT309" s="37"/>
      <c r="AMU309" s="204"/>
      <c r="AMV309" s="204"/>
      <c r="AMW309" s="204"/>
      <c r="AMX309" s="204"/>
      <c r="AMY309" s="204"/>
      <c r="AMZ309" s="204"/>
      <c r="ANA309" s="204"/>
      <c r="ANB309" s="204"/>
      <c r="ANC309" s="204"/>
      <c r="AND309" s="159"/>
      <c r="ANE309" s="159"/>
      <c r="ANF309" s="159"/>
      <c r="ANG309" s="159"/>
      <c r="ANH309" s="159"/>
      <c r="ANI309" s="45"/>
      <c r="ANJ309" s="160"/>
      <c r="ANK309" s="160"/>
      <c r="ANL309" s="160"/>
      <c r="ANM309" s="160"/>
      <c r="ANN309" s="160"/>
      <c r="ANO309" s="18"/>
      <c r="ANP309" s="18"/>
      <c r="ANQ309" s="18"/>
      <c r="ANS309" s="18"/>
      <c r="ANT309" s="18"/>
      <c r="ANU309" s="18"/>
      <c r="ANV309" s="18"/>
      <c r="ANX309" s="25"/>
      <c r="ANY309" s="37"/>
      <c r="AOA309" s="37"/>
      <c r="AOC309" s="37"/>
      <c r="AOE309" s="37"/>
      <c r="AOF309" s="204"/>
      <c r="AOG309" s="204"/>
      <c r="AOH309" s="204"/>
      <c r="AOI309" s="204"/>
      <c r="AOJ309" s="204"/>
      <c r="AOK309" s="204"/>
      <c r="AOL309" s="204"/>
      <c r="AOM309" s="204"/>
      <c r="AON309" s="204"/>
      <c r="AOO309" s="159"/>
      <c r="AOP309" s="159"/>
      <c r="AOQ309" s="159"/>
      <c r="AOR309" s="159"/>
      <c r="AOS309" s="159"/>
      <c r="AOT309" s="45"/>
      <c r="AOU309" s="160"/>
      <c r="AOV309" s="160"/>
      <c r="AOW309" s="160"/>
      <c r="AOX309" s="160"/>
      <c r="AOY309" s="160"/>
      <c r="AOZ309" s="18"/>
      <c r="APA309" s="18"/>
      <c r="APB309" s="18"/>
      <c r="APD309" s="18"/>
      <c r="APE309" s="18"/>
      <c r="APF309" s="18"/>
      <c r="APG309" s="18"/>
      <c r="API309" s="25"/>
      <c r="APJ309" s="37"/>
      <c r="APL309" s="37"/>
      <c r="APN309" s="37"/>
      <c r="APP309" s="37"/>
      <c r="APQ309" s="204"/>
      <c r="APR309" s="204"/>
      <c r="APS309" s="204"/>
      <c r="APT309" s="204"/>
      <c r="APU309" s="204"/>
      <c r="APV309" s="204"/>
      <c r="APW309" s="204"/>
      <c r="APX309" s="204"/>
      <c r="APY309" s="204"/>
      <c r="APZ309" s="159"/>
      <c r="AQA309" s="159"/>
      <c r="AQB309" s="159"/>
      <c r="AQC309" s="159"/>
      <c r="AQD309" s="159"/>
      <c r="AQE309" s="45"/>
      <c r="AQF309" s="160"/>
      <c r="AQG309" s="160"/>
      <c r="AQH309" s="160"/>
      <c r="AQI309" s="160"/>
      <c r="AQJ309" s="160"/>
      <c r="AQK309" s="18"/>
      <c r="AQL309" s="18"/>
      <c r="AQM309" s="18"/>
      <c r="AQO309" s="18"/>
      <c r="AQP309" s="18"/>
      <c r="AQQ309" s="18"/>
      <c r="AQR309" s="18"/>
      <c r="AQT309" s="25"/>
      <c r="AQU309" s="37"/>
      <c r="AQW309" s="37"/>
      <c r="AQY309" s="37"/>
      <c r="ARA309" s="37"/>
      <c r="ARB309" s="204"/>
      <c r="ARC309" s="204"/>
      <c r="ARD309" s="204"/>
      <c r="ARE309" s="204"/>
      <c r="ARF309" s="204"/>
      <c r="ARG309" s="204"/>
      <c r="ARH309" s="204"/>
      <c r="ARI309" s="204"/>
      <c r="ARJ309" s="204"/>
      <c r="ARK309" s="159"/>
      <c r="ARL309" s="159"/>
      <c r="ARM309" s="159"/>
      <c r="ARN309" s="159"/>
      <c r="ARO309" s="159"/>
      <c r="ARP309" s="45"/>
      <c r="ARQ309" s="160"/>
      <c r="ARR309" s="160"/>
      <c r="ARS309" s="160"/>
      <c r="ART309" s="160"/>
      <c r="ARU309" s="160"/>
      <c r="ARV309" s="18"/>
      <c r="ARW309" s="18"/>
      <c r="ARX309" s="18"/>
      <c r="ARZ309" s="18"/>
      <c r="ASA309" s="18"/>
      <c r="ASB309" s="18"/>
      <c r="ASC309" s="18"/>
      <c r="ASE309" s="25"/>
      <c r="ASF309" s="37"/>
      <c r="ASH309" s="37"/>
      <c r="ASJ309" s="37"/>
      <c r="ASL309" s="37"/>
      <c r="ASM309" s="204"/>
      <c r="ASN309" s="204"/>
      <c r="ASO309" s="204"/>
      <c r="ASP309" s="204"/>
      <c r="ASQ309" s="204"/>
      <c r="ASR309" s="204"/>
      <c r="ASS309" s="204"/>
      <c r="AST309" s="204"/>
      <c r="ASU309" s="204"/>
      <c r="ASV309" s="159"/>
      <c r="ASW309" s="159"/>
      <c r="ASX309" s="159"/>
      <c r="ASY309" s="159"/>
      <c r="ASZ309" s="159"/>
      <c r="ATA309" s="45"/>
      <c r="ATB309" s="160"/>
      <c r="ATC309" s="160"/>
      <c r="ATD309" s="160"/>
      <c r="ATE309" s="160"/>
      <c r="ATF309" s="160"/>
      <c r="ATG309" s="18"/>
      <c r="ATH309" s="18"/>
      <c r="ATI309" s="18"/>
      <c r="ATK309" s="18"/>
      <c r="ATL309" s="18"/>
      <c r="ATM309" s="18"/>
      <c r="ATN309" s="18"/>
      <c r="ATP309" s="25"/>
      <c r="ATQ309" s="37"/>
      <c r="ATS309" s="37"/>
      <c r="ATU309" s="37"/>
      <c r="ATW309" s="37"/>
      <c r="ATX309" s="204"/>
      <c r="ATY309" s="204"/>
      <c r="ATZ309" s="204"/>
      <c r="AUA309" s="204"/>
      <c r="AUB309" s="204"/>
      <c r="AUC309" s="204"/>
      <c r="AUD309" s="204"/>
      <c r="AUE309" s="204"/>
      <c r="AUF309" s="204"/>
      <c r="AUG309" s="159"/>
      <c r="AUH309" s="159"/>
      <c r="AUI309" s="159"/>
      <c r="AUJ309" s="159"/>
      <c r="AUK309" s="159"/>
      <c r="AUL309" s="45"/>
      <c r="AUM309" s="160"/>
      <c r="AUN309" s="160"/>
      <c r="AUO309" s="160"/>
      <c r="AUP309" s="160"/>
      <c r="AUQ309" s="160"/>
      <c r="AUR309" s="18"/>
      <c r="AUS309" s="18"/>
      <c r="AUT309" s="18"/>
      <c r="AUV309" s="18"/>
      <c r="AUW309" s="18"/>
      <c r="AUX309" s="18"/>
      <c r="AUY309" s="18"/>
      <c r="AVA309" s="25"/>
      <c r="AVB309" s="37"/>
      <c r="AVD309" s="37"/>
      <c r="AVF309" s="37"/>
      <c r="AVH309" s="37"/>
      <c r="AVI309" s="204"/>
      <c r="AVJ309" s="204"/>
      <c r="AVK309" s="204"/>
      <c r="AVL309" s="204"/>
      <c r="AVM309" s="204"/>
      <c r="AVN309" s="204"/>
      <c r="AVO309" s="204"/>
      <c r="AVP309" s="204"/>
      <c r="AVQ309" s="204"/>
      <c r="AVR309" s="159"/>
      <c r="AVS309" s="159"/>
      <c r="AVT309" s="159"/>
      <c r="AVU309" s="159"/>
      <c r="AVV309" s="159"/>
      <c r="AVW309" s="45"/>
      <c r="AVX309" s="160"/>
      <c r="AVY309" s="160"/>
      <c r="AVZ309" s="160"/>
      <c r="AWA309" s="160"/>
      <c r="AWB309" s="160"/>
      <c r="AWC309" s="18"/>
      <c r="AWD309" s="18"/>
      <c r="AWE309" s="18"/>
      <c r="AWG309" s="18"/>
      <c r="AWH309" s="18"/>
      <c r="AWI309" s="18"/>
      <c r="AWJ309" s="18"/>
      <c r="AWL309" s="25"/>
      <c r="AWM309" s="37"/>
      <c r="AWO309" s="37"/>
      <c r="AWQ309" s="37"/>
      <c r="AWS309" s="37"/>
      <c r="AWT309" s="204"/>
      <c r="AWU309" s="204"/>
      <c r="AWV309" s="204"/>
      <c r="AWW309" s="204"/>
      <c r="AWX309" s="204"/>
      <c r="AWY309" s="204"/>
      <c r="AWZ309" s="204"/>
      <c r="AXA309" s="204"/>
      <c r="AXB309" s="204"/>
      <c r="AXC309" s="159"/>
      <c r="AXD309" s="159"/>
      <c r="AXE309" s="159"/>
      <c r="AXF309" s="159"/>
      <c r="AXG309" s="159"/>
      <c r="AXH309" s="45"/>
      <c r="AXI309" s="160"/>
      <c r="AXJ309" s="160"/>
      <c r="AXK309" s="160"/>
      <c r="AXL309" s="160"/>
      <c r="AXM309" s="160"/>
      <c r="AXN309" s="18"/>
      <c r="AXO309" s="18"/>
      <c r="AXP309" s="18"/>
      <c r="AXR309" s="18"/>
      <c r="AXS309" s="18"/>
      <c r="AXT309" s="18"/>
      <c r="AXU309" s="18"/>
      <c r="AXW309" s="25"/>
      <c r="AXX309" s="37"/>
      <c r="AXZ309" s="37"/>
      <c r="AYB309" s="37"/>
      <c r="AYD309" s="37"/>
      <c r="AYE309" s="204"/>
      <c r="AYF309" s="204"/>
      <c r="AYG309" s="204"/>
      <c r="AYH309" s="204"/>
      <c r="AYI309" s="204"/>
      <c r="AYJ309" s="204"/>
      <c r="AYK309" s="204"/>
      <c r="AYL309" s="204"/>
      <c r="AYM309" s="204"/>
      <c r="AYN309" s="159"/>
      <c r="AYO309" s="159"/>
      <c r="AYP309" s="159"/>
      <c r="AYQ309" s="159"/>
      <c r="AYR309" s="159"/>
      <c r="AYS309" s="45"/>
      <c r="AYT309" s="160"/>
      <c r="AYU309" s="160"/>
      <c r="AYV309" s="160"/>
      <c r="AYW309" s="160"/>
      <c r="AYX309" s="160"/>
      <c r="AYY309" s="18"/>
      <c r="AYZ309" s="18"/>
      <c r="AZA309" s="18"/>
      <c r="AZC309" s="18"/>
      <c r="AZD309" s="18"/>
      <c r="AZE309" s="18"/>
      <c r="AZF309" s="18"/>
      <c r="AZH309" s="25"/>
      <c r="AZI309" s="37"/>
      <c r="AZK309" s="37"/>
      <c r="AZM309" s="37"/>
      <c r="AZO309" s="37"/>
      <c r="AZP309" s="204"/>
      <c r="AZQ309" s="204"/>
      <c r="AZR309" s="204"/>
      <c r="AZS309" s="204"/>
      <c r="AZT309" s="204"/>
      <c r="AZU309" s="204"/>
      <c r="AZV309" s="204"/>
      <c r="AZW309" s="204"/>
      <c r="AZX309" s="204"/>
      <c r="AZY309" s="159"/>
      <c r="AZZ309" s="159"/>
      <c r="BAA309" s="159"/>
      <c r="BAB309" s="159"/>
      <c r="BAC309" s="159"/>
      <c r="BAD309" s="45"/>
      <c r="BAE309" s="160"/>
      <c r="BAF309" s="160"/>
      <c r="BAG309" s="160"/>
      <c r="BAH309" s="160"/>
      <c r="BAI309" s="160"/>
      <c r="BAJ309" s="18"/>
      <c r="BAK309" s="18"/>
      <c r="BAL309" s="18"/>
      <c r="BAN309" s="18"/>
      <c r="BAO309" s="18"/>
      <c r="BAP309" s="18"/>
      <c r="BAQ309" s="18"/>
      <c r="BAS309" s="25"/>
      <c r="BAT309" s="37"/>
      <c r="BAV309" s="37"/>
      <c r="BAX309" s="37"/>
      <c r="BAZ309" s="37"/>
      <c r="BBA309" s="204"/>
      <c r="BBB309" s="204"/>
      <c r="BBC309" s="204"/>
      <c r="BBD309" s="204"/>
      <c r="BBE309" s="204"/>
      <c r="BBF309" s="204"/>
      <c r="BBG309" s="204"/>
      <c r="BBH309" s="204"/>
      <c r="BBI309" s="204"/>
      <c r="BBJ309" s="159"/>
      <c r="BBK309" s="159"/>
      <c r="BBL309" s="159"/>
      <c r="BBM309" s="159"/>
      <c r="BBN309" s="159"/>
      <c r="BBO309" s="45"/>
      <c r="BBP309" s="160"/>
      <c r="BBQ309" s="160"/>
      <c r="BBR309" s="160"/>
      <c r="BBS309" s="160"/>
      <c r="BBT309" s="160"/>
      <c r="BBU309" s="18"/>
      <c r="BBV309" s="18"/>
      <c r="BBW309" s="18"/>
      <c r="BBY309" s="18"/>
      <c r="BBZ309" s="18"/>
      <c r="BCA309" s="18"/>
      <c r="BCB309" s="18"/>
      <c r="BCD309" s="25"/>
      <c r="BCE309" s="37"/>
      <c r="BCG309" s="37"/>
      <c r="BCI309" s="37"/>
      <c r="BCK309" s="37"/>
      <c r="BCL309" s="204"/>
      <c r="BCM309" s="204"/>
      <c r="BCN309" s="204"/>
      <c r="BCO309" s="204"/>
      <c r="BCP309" s="204"/>
      <c r="BCQ309" s="204"/>
      <c r="BCR309" s="204"/>
      <c r="BCS309" s="204"/>
      <c r="BCT309" s="204"/>
      <c r="BCU309" s="159"/>
      <c r="BCV309" s="159"/>
      <c r="BCW309" s="159"/>
      <c r="BCX309" s="159"/>
      <c r="BCY309" s="159"/>
      <c r="BCZ309" s="45"/>
      <c r="BDA309" s="160"/>
      <c r="BDB309" s="160"/>
      <c r="BDC309" s="160"/>
      <c r="BDD309" s="160"/>
      <c r="BDE309" s="160"/>
      <c r="BDF309" s="18"/>
      <c r="BDG309" s="18"/>
      <c r="BDH309" s="18"/>
      <c r="BDJ309" s="18"/>
      <c r="BDK309" s="18"/>
      <c r="BDL309" s="18"/>
      <c r="BDM309" s="18"/>
      <c r="BDO309" s="25"/>
      <c r="BDP309" s="37"/>
      <c r="BDR309" s="37"/>
      <c r="BDT309" s="37"/>
      <c r="BDV309" s="37"/>
      <c r="BDW309" s="204"/>
      <c r="BDX309" s="204"/>
      <c r="BDY309" s="204"/>
      <c r="BDZ309" s="204"/>
      <c r="BEA309" s="204"/>
      <c r="BEB309" s="204"/>
      <c r="BEC309" s="204"/>
      <c r="BED309" s="204"/>
      <c r="BEE309" s="204"/>
      <c r="BEF309" s="159"/>
      <c r="BEG309" s="159"/>
      <c r="BEH309" s="159"/>
      <c r="BEI309" s="159"/>
      <c r="BEJ309" s="159"/>
      <c r="BEK309" s="45"/>
      <c r="BEL309" s="160"/>
      <c r="BEM309" s="160"/>
      <c r="BEN309" s="160"/>
      <c r="BEO309" s="160"/>
      <c r="BEP309" s="160"/>
      <c r="BEQ309" s="18"/>
      <c r="BER309" s="18"/>
      <c r="BES309" s="18"/>
      <c r="BEU309" s="18"/>
      <c r="BEV309" s="18"/>
      <c r="BEW309" s="18"/>
      <c r="BEX309" s="18"/>
      <c r="BEZ309" s="25"/>
      <c r="BFA309" s="37"/>
      <c r="BFC309" s="37"/>
      <c r="BFE309" s="37"/>
      <c r="BFG309" s="37"/>
      <c r="BFH309" s="204"/>
      <c r="BFI309" s="204"/>
      <c r="BFJ309" s="204"/>
      <c r="BFK309" s="204"/>
      <c r="BFL309" s="204"/>
      <c r="BFM309" s="204"/>
      <c r="BFN309" s="204"/>
      <c r="BFO309" s="204"/>
      <c r="BFP309" s="204"/>
      <c r="BFQ309" s="159"/>
      <c r="BFR309" s="159"/>
      <c r="BFS309" s="159"/>
      <c r="BFT309" s="159"/>
      <c r="BFU309" s="159"/>
      <c r="BFV309" s="45"/>
      <c r="BFW309" s="160"/>
      <c r="BFX309" s="160"/>
      <c r="BFY309" s="160"/>
      <c r="BFZ309" s="160"/>
      <c r="BGA309" s="160"/>
      <c r="BGB309" s="18"/>
      <c r="BGC309" s="18"/>
      <c r="BGD309" s="18"/>
      <c r="BGF309" s="18"/>
      <c r="BGG309" s="18"/>
      <c r="BGH309" s="18"/>
      <c r="BGI309" s="18"/>
      <c r="BGK309" s="25"/>
      <c r="BGL309" s="37"/>
      <c r="BGN309" s="37"/>
      <c r="BGP309" s="37"/>
      <c r="BGR309" s="37"/>
      <c r="BGS309" s="204"/>
      <c r="BGT309" s="204"/>
      <c r="BGU309" s="204"/>
      <c r="BGV309" s="204"/>
      <c r="BGW309" s="204"/>
      <c r="BGX309" s="204"/>
      <c r="BGY309" s="204"/>
      <c r="BGZ309" s="204"/>
      <c r="BHA309" s="204"/>
      <c r="BHB309" s="159"/>
      <c r="BHC309" s="159"/>
      <c r="BHD309" s="159"/>
      <c r="BHE309" s="159"/>
      <c r="BHF309" s="159"/>
      <c r="BHG309" s="45"/>
      <c r="BHH309" s="160"/>
      <c r="BHI309" s="160"/>
      <c r="BHJ309" s="160"/>
      <c r="BHK309" s="160"/>
      <c r="BHL309" s="160"/>
      <c r="BHM309" s="18"/>
      <c r="BHN309" s="18"/>
      <c r="BHO309" s="18"/>
      <c r="BHQ309" s="18"/>
      <c r="BHR309" s="18"/>
      <c r="BHS309" s="18"/>
      <c r="BHT309" s="18"/>
      <c r="BHV309" s="25"/>
      <c r="BHW309" s="37"/>
      <c r="BHY309" s="37"/>
      <c r="BIA309" s="37"/>
      <c r="BIC309" s="37"/>
      <c r="BID309" s="204"/>
      <c r="BIE309" s="204"/>
      <c r="BIF309" s="204"/>
      <c r="BIG309" s="204"/>
      <c r="BIH309" s="204"/>
      <c r="BII309" s="204"/>
      <c r="BIJ309" s="204"/>
      <c r="BIK309" s="204"/>
      <c r="BIL309" s="204"/>
      <c r="BIM309" s="159"/>
      <c r="BIN309" s="159"/>
      <c r="BIO309" s="159"/>
      <c r="BIP309" s="159"/>
      <c r="BIQ309" s="159"/>
      <c r="BIR309" s="45"/>
      <c r="BIS309" s="160"/>
      <c r="BIT309" s="160"/>
      <c r="BIU309" s="160"/>
      <c r="BIV309" s="160"/>
      <c r="BIW309" s="160"/>
      <c r="BIX309" s="18"/>
      <c r="BIY309" s="18"/>
      <c r="BIZ309" s="18"/>
      <c r="BJB309" s="18"/>
      <c r="BJC309" s="18"/>
      <c r="BJD309" s="18"/>
      <c r="BJE309" s="18"/>
      <c r="BJG309" s="25"/>
      <c r="BJH309" s="37"/>
      <c r="BJJ309" s="37"/>
      <c r="BJL309" s="37"/>
      <c r="BJN309" s="37"/>
      <c r="BJO309" s="204"/>
      <c r="BJP309" s="204"/>
      <c r="BJQ309" s="204"/>
      <c r="BJR309" s="204"/>
      <c r="BJS309" s="204"/>
      <c r="BJT309" s="204"/>
      <c r="BJU309" s="204"/>
      <c r="BJV309" s="204"/>
      <c r="BJW309" s="204"/>
      <c r="BJX309" s="159"/>
      <c r="BJY309" s="159"/>
      <c r="BJZ309" s="159"/>
      <c r="BKA309" s="159"/>
      <c r="BKB309" s="159"/>
      <c r="BKC309" s="45"/>
      <c r="BKD309" s="160"/>
      <c r="BKE309" s="160"/>
      <c r="BKF309" s="160"/>
      <c r="BKG309" s="160"/>
      <c r="BKH309" s="160"/>
      <c r="BKI309" s="18"/>
      <c r="BKJ309" s="18"/>
      <c r="BKK309" s="18"/>
      <c r="BKM309" s="18"/>
      <c r="BKN309" s="18"/>
      <c r="BKO309" s="18"/>
      <c r="BKP309" s="18"/>
      <c r="BKR309" s="25"/>
      <c r="BKS309" s="37"/>
      <c r="BKU309" s="37"/>
      <c r="BKW309" s="37"/>
      <c r="BKY309" s="37"/>
      <c r="BKZ309" s="204"/>
      <c r="BLA309" s="204"/>
      <c r="BLB309" s="204"/>
      <c r="BLC309" s="204"/>
      <c r="BLD309" s="204"/>
      <c r="BLE309" s="204"/>
      <c r="BLF309" s="204"/>
      <c r="BLG309" s="204"/>
      <c r="BLH309" s="204"/>
      <c r="BLI309" s="159"/>
      <c r="BLJ309" s="159"/>
      <c r="BLK309" s="159"/>
      <c r="BLL309" s="159"/>
      <c r="BLM309" s="159"/>
      <c r="BLN309" s="45"/>
      <c r="BLO309" s="160"/>
      <c r="BLP309" s="160"/>
      <c r="BLQ309" s="160"/>
      <c r="BLR309" s="160"/>
      <c r="BLS309" s="160"/>
      <c r="BLT309" s="18"/>
      <c r="BLU309" s="18"/>
      <c r="BLV309" s="18"/>
      <c r="BLX309" s="18"/>
      <c r="BLY309" s="18"/>
      <c r="BLZ309" s="18"/>
      <c r="BMA309" s="18"/>
      <c r="BMC309" s="25"/>
      <c r="BMD309" s="37"/>
      <c r="BMF309" s="37"/>
      <c r="BMH309" s="37"/>
      <c r="BMJ309" s="37"/>
      <c r="BMK309" s="204"/>
      <c r="BML309" s="204"/>
      <c r="BMM309" s="204"/>
      <c r="BMN309" s="204"/>
      <c r="BMO309" s="204"/>
      <c r="BMP309" s="204"/>
      <c r="BMQ309" s="204"/>
      <c r="BMR309" s="204"/>
      <c r="BMS309" s="204"/>
      <c r="BMT309" s="159"/>
      <c r="BMU309" s="159"/>
      <c r="BMV309" s="159"/>
      <c r="BMW309" s="159"/>
      <c r="BMX309" s="159"/>
      <c r="BMY309" s="45"/>
      <c r="BMZ309" s="160"/>
      <c r="BNA309" s="160"/>
      <c r="BNB309" s="160"/>
      <c r="BNC309" s="160"/>
      <c r="BND309" s="160"/>
      <c r="BNE309" s="18"/>
      <c r="BNF309" s="18"/>
      <c r="BNG309" s="18"/>
      <c r="BNI309" s="18"/>
      <c r="BNJ309" s="18"/>
      <c r="BNK309" s="18"/>
      <c r="BNL309" s="18"/>
      <c r="BNN309" s="25"/>
      <c r="BNO309" s="37"/>
      <c r="BNQ309" s="37"/>
      <c r="BNS309" s="37"/>
      <c r="BNU309" s="37"/>
      <c r="BNV309" s="204"/>
      <c r="BNW309" s="204"/>
      <c r="BNX309" s="204"/>
      <c r="BNY309" s="204"/>
      <c r="BNZ309" s="204"/>
      <c r="BOA309" s="204"/>
      <c r="BOB309" s="204"/>
      <c r="BOC309" s="204"/>
      <c r="BOD309" s="204"/>
      <c r="BOE309" s="159"/>
      <c r="BOF309" s="159"/>
      <c r="BOG309" s="159"/>
      <c r="BOH309" s="159"/>
      <c r="BOI309" s="159"/>
      <c r="BOJ309" s="45"/>
      <c r="BOK309" s="160"/>
      <c r="BOL309" s="160"/>
      <c r="BOM309" s="160"/>
      <c r="BON309" s="160"/>
      <c r="BOO309" s="160"/>
      <c r="BOP309" s="18"/>
      <c r="BOQ309" s="18"/>
      <c r="BOR309" s="18"/>
      <c r="BOT309" s="18"/>
      <c r="BOU309" s="18"/>
      <c r="BOV309" s="18"/>
      <c r="BOW309" s="18"/>
      <c r="BOY309" s="25"/>
      <c r="BOZ309" s="37"/>
      <c r="BPB309" s="37"/>
      <c r="BPD309" s="37"/>
      <c r="BPF309" s="37"/>
      <c r="BPG309" s="204"/>
      <c r="BPH309" s="204"/>
      <c r="BPI309" s="204"/>
      <c r="BPJ309" s="204"/>
      <c r="BPK309" s="204"/>
      <c r="BPL309" s="204"/>
      <c r="BPM309" s="204"/>
      <c r="BPN309" s="204"/>
      <c r="BPO309" s="204"/>
      <c r="BPP309" s="159"/>
      <c r="BPQ309" s="159"/>
      <c r="BPR309" s="159"/>
      <c r="BPS309" s="159"/>
      <c r="BPT309" s="159"/>
      <c r="BPU309" s="45"/>
      <c r="BPV309" s="160"/>
      <c r="BPW309" s="160"/>
      <c r="BPX309" s="160"/>
      <c r="BPY309" s="160"/>
      <c r="BPZ309" s="160"/>
      <c r="BQA309" s="18"/>
      <c r="BQB309" s="18"/>
      <c r="BQC309" s="18"/>
      <c r="BQE309" s="18"/>
      <c r="BQF309" s="18"/>
      <c r="BQG309" s="18"/>
      <c r="BQH309" s="18"/>
      <c r="BQJ309" s="25"/>
      <c r="BQK309" s="37"/>
      <c r="BQM309" s="37"/>
      <c r="BQO309" s="37"/>
      <c r="BQQ309" s="37"/>
      <c r="BQR309" s="204"/>
      <c r="BQS309" s="204"/>
      <c r="BQT309" s="204"/>
      <c r="BQU309" s="204"/>
      <c r="BQV309" s="204"/>
      <c r="BQW309" s="204"/>
      <c r="BQX309" s="204"/>
      <c r="BQY309" s="204"/>
      <c r="BQZ309" s="204"/>
      <c r="BRA309" s="159"/>
      <c r="BRB309" s="159"/>
      <c r="BRC309" s="159"/>
      <c r="BRD309" s="159"/>
      <c r="BRE309" s="159"/>
      <c r="BRF309" s="45"/>
      <c r="BRG309" s="160"/>
      <c r="BRH309" s="160"/>
      <c r="BRI309" s="160"/>
      <c r="BRJ309" s="160"/>
      <c r="BRK309" s="160"/>
      <c r="BRL309" s="18"/>
      <c r="BRM309" s="18"/>
      <c r="BRN309" s="18"/>
      <c r="BRP309" s="18"/>
      <c r="BRQ309" s="18"/>
      <c r="BRR309" s="18"/>
      <c r="BRS309" s="18"/>
      <c r="BRU309" s="25"/>
      <c r="BRV309" s="37"/>
      <c r="BRX309" s="37"/>
      <c r="BRZ309" s="37"/>
      <c r="BSB309" s="37"/>
      <c r="BSC309" s="204"/>
      <c r="BSD309" s="204"/>
      <c r="BSE309" s="204"/>
      <c r="BSF309" s="204"/>
      <c r="BSG309" s="204"/>
      <c r="BSH309" s="204"/>
      <c r="BSI309" s="204"/>
      <c r="BSJ309" s="204"/>
      <c r="BSK309" s="204"/>
      <c r="BSL309" s="159"/>
      <c r="BSM309" s="159"/>
      <c r="BSN309" s="159"/>
      <c r="BSO309" s="159"/>
      <c r="BSP309" s="159"/>
      <c r="BSQ309" s="45"/>
      <c r="BSR309" s="160"/>
      <c r="BSS309" s="160"/>
      <c r="BST309" s="160"/>
      <c r="BSU309" s="160"/>
      <c r="BSV309" s="160"/>
      <c r="BSW309" s="18"/>
      <c r="BSX309" s="18"/>
      <c r="BSY309" s="18"/>
      <c r="BTA309" s="18"/>
      <c r="BTB309" s="18"/>
      <c r="BTC309" s="18"/>
      <c r="BTD309" s="18"/>
      <c r="BTF309" s="25"/>
      <c r="BTG309" s="37"/>
      <c r="BTI309" s="37"/>
      <c r="BTK309" s="37"/>
      <c r="BTM309" s="37"/>
      <c r="BTN309" s="204"/>
      <c r="BTO309" s="204"/>
      <c r="BTP309" s="204"/>
      <c r="BTQ309" s="204"/>
      <c r="BTR309" s="204"/>
      <c r="BTS309" s="204"/>
      <c r="BTT309" s="204"/>
      <c r="BTU309" s="204"/>
      <c r="BTV309" s="204"/>
      <c r="BTW309" s="159"/>
      <c r="BTX309" s="159"/>
      <c r="BTY309" s="159"/>
      <c r="BTZ309" s="159"/>
      <c r="BUA309" s="159"/>
      <c r="BUB309" s="45"/>
      <c r="BUC309" s="160"/>
      <c r="BUD309" s="160"/>
      <c r="BUE309" s="160"/>
      <c r="BUF309" s="160"/>
      <c r="BUG309" s="160"/>
      <c r="BUH309" s="18"/>
      <c r="BUI309" s="18"/>
      <c r="BUJ309" s="18"/>
      <c r="BUL309" s="18"/>
      <c r="BUM309" s="18"/>
      <c r="BUN309" s="18"/>
      <c r="BUO309" s="18"/>
      <c r="BUQ309" s="25"/>
      <c r="BUR309" s="37"/>
      <c r="BUT309" s="37"/>
      <c r="BUV309" s="37"/>
      <c r="BUX309" s="37"/>
      <c r="BUY309" s="204"/>
      <c r="BUZ309" s="204"/>
      <c r="BVA309" s="204"/>
      <c r="BVB309" s="204"/>
      <c r="BVC309" s="204"/>
      <c r="BVD309" s="204"/>
      <c r="BVE309" s="204"/>
      <c r="BVF309" s="204"/>
      <c r="BVG309" s="204"/>
      <c r="BVH309" s="159"/>
      <c r="BVI309" s="159"/>
      <c r="BVJ309" s="159"/>
      <c r="BVK309" s="159"/>
      <c r="BVL309" s="159"/>
      <c r="BVM309" s="45"/>
      <c r="BVN309" s="160"/>
      <c r="BVO309" s="160"/>
      <c r="BVP309" s="160"/>
      <c r="BVQ309" s="160"/>
      <c r="BVR309" s="160"/>
      <c r="BVS309" s="18"/>
      <c r="BVT309" s="18"/>
      <c r="BVU309" s="18"/>
      <c r="BVW309" s="18"/>
      <c r="BVX309" s="18"/>
      <c r="BVY309" s="18"/>
      <c r="BVZ309" s="18"/>
      <c r="BWB309" s="25"/>
      <c r="BWC309" s="37"/>
      <c r="BWE309" s="37"/>
      <c r="BWG309" s="37"/>
      <c r="BWI309" s="37"/>
      <c r="BWJ309" s="204"/>
      <c r="BWK309" s="204"/>
      <c r="BWL309" s="204"/>
      <c r="BWM309" s="204"/>
      <c r="BWN309" s="204"/>
      <c r="BWO309" s="204"/>
      <c r="BWP309" s="204"/>
      <c r="BWQ309" s="204"/>
      <c r="BWR309" s="204"/>
      <c r="BWS309" s="159"/>
      <c r="BWT309" s="159"/>
      <c r="BWU309" s="159"/>
      <c r="BWV309" s="159"/>
      <c r="BWW309" s="159"/>
      <c r="BWX309" s="45"/>
      <c r="BWY309" s="160"/>
      <c r="BWZ309" s="160"/>
      <c r="BXA309" s="160"/>
      <c r="BXB309" s="160"/>
      <c r="BXC309" s="160"/>
      <c r="BXD309" s="18"/>
      <c r="BXE309" s="18"/>
      <c r="BXF309" s="18"/>
      <c r="BXH309" s="18"/>
      <c r="BXI309" s="18"/>
      <c r="BXJ309" s="18"/>
      <c r="BXK309" s="18"/>
      <c r="BXM309" s="25"/>
      <c r="BXN309" s="37"/>
      <c r="BXP309" s="37"/>
      <c r="BXR309" s="37"/>
      <c r="BXT309" s="37"/>
      <c r="BXU309" s="204"/>
      <c r="BXV309" s="204"/>
      <c r="BXW309" s="204"/>
      <c r="BXX309" s="204"/>
      <c r="BXY309" s="204"/>
      <c r="BXZ309" s="204"/>
      <c r="BYA309" s="204"/>
      <c r="BYB309" s="204"/>
      <c r="BYC309" s="204"/>
      <c r="BYD309" s="159"/>
      <c r="BYE309" s="159"/>
      <c r="BYF309" s="159"/>
      <c r="BYG309" s="159"/>
      <c r="BYH309" s="159"/>
      <c r="BYI309" s="45"/>
      <c r="BYJ309" s="160"/>
      <c r="BYK309" s="160"/>
      <c r="BYL309" s="160"/>
      <c r="BYM309" s="160"/>
      <c r="BYN309" s="160"/>
      <c r="BYO309" s="18"/>
      <c r="BYP309" s="18"/>
      <c r="BYQ309" s="18"/>
      <c r="BYS309" s="18"/>
      <c r="BYT309" s="18"/>
      <c r="BYU309" s="18"/>
      <c r="BYV309" s="18"/>
      <c r="BYX309" s="25"/>
      <c r="BYY309" s="37"/>
      <c r="BZA309" s="37"/>
      <c r="BZC309" s="37"/>
      <c r="BZE309" s="37"/>
      <c r="BZF309" s="204"/>
      <c r="BZG309" s="204"/>
      <c r="BZH309" s="204"/>
      <c r="BZI309" s="204"/>
      <c r="BZJ309" s="204"/>
      <c r="BZK309" s="204"/>
      <c r="BZL309" s="204"/>
      <c r="BZM309" s="204"/>
      <c r="BZN309" s="204"/>
      <c r="BZO309" s="159"/>
      <c r="BZP309" s="159"/>
      <c r="BZQ309" s="159"/>
      <c r="BZR309" s="159"/>
      <c r="BZS309" s="159"/>
      <c r="BZT309" s="45"/>
      <c r="BZU309" s="160"/>
      <c r="BZV309" s="160"/>
      <c r="BZW309" s="160"/>
      <c r="BZX309" s="160"/>
      <c r="BZY309" s="160"/>
      <c r="BZZ309" s="18"/>
      <c r="CAA309" s="18"/>
      <c r="CAB309" s="18"/>
      <c r="CAD309" s="18"/>
      <c r="CAE309" s="18"/>
      <c r="CAF309" s="18"/>
      <c r="CAG309" s="18"/>
      <c r="CAI309" s="25"/>
      <c r="CAJ309" s="37"/>
      <c r="CAL309" s="37"/>
      <c r="CAN309" s="37"/>
      <c r="CAP309" s="37"/>
      <c r="CAQ309" s="204"/>
      <c r="CAR309" s="204"/>
      <c r="CAS309" s="204"/>
      <c r="CAT309" s="204"/>
      <c r="CAU309" s="204"/>
      <c r="CAV309" s="204"/>
      <c r="CAW309" s="204"/>
      <c r="CAX309" s="204"/>
      <c r="CAY309" s="204"/>
      <c r="CAZ309" s="159"/>
      <c r="CBA309" s="159"/>
      <c r="CBB309" s="159"/>
      <c r="CBC309" s="159"/>
      <c r="CBD309" s="159"/>
      <c r="CBE309" s="45"/>
      <c r="CBF309" s="160"/>
      <c r="CBG309" s="160"/>
      <c r="CBH309" s="160"/>
      <c r="CBI309" s="160"/>
      <c r="CBJ309" s="160"/>
      <c r="CBK309" s="18"/>
      <c r="CBL309" s="18"/>
      <c r="CBM309" s="18"/>
      <c r="CBO309" s="18"/>
      <c r="CBP309" s="18"/>
      <c r="CBQ309" s="18"/>
      <c r="CBR309" s="18"/>
      <c r="CBT309" s="25"/>
      <c r="CBU309" s="37"/>
      <c r="CBW309" s="37"/>
      <c r="CBY309" s="37"/>
      <c r="CCA309" s="37"/>
      <c r="CCB309" s="204"/>
      <c r="CCC309" s="204"/>
      <c r="CCD309" s="204"/>
      <c r="CCE309" s="204"/>
      <c r="CCF309" s="204"/>
      <c r="CCG309" s="204"/>
      <c r="CCH309" s="204"/>
      <c r="CCI309" s="204"/>
      <c r="CCJ309" s="204"/>
      <c r="CCK309" s="159"/>
      <c r="CCL309" s="159"/>
      <c r="CCM309" s="159"/>
      <c r="CCN309" s="159"/>
      <c r="CCO309" s="159"/>
      <c r="CCP309" s="45"/>
      <c r="CCQ309" s="160"/>
      <c r="CCR309" s="160"/>
      <c r="CCS309" s="160"/>
      <c r="CCT309" s="160"/>
      <c r="CCU309" s="160"/>
      <c r="CCV309" s="18"/>
      <c r="CCW309" s="18"/>
      <c r="CCX309" s="18"/>
      <c r="CCZ309" s="18"/>
      <c r="CDA309" s="18"/>
      <c r="CDB309" s="18"/>
      <c r="CDC309" s="18"/>
      <c r="CDE309" s="25"/>
      <c r="CDF309" s="37"/>
      <c r="CDH309" s="37"/>
      <c r="CDJ309" s="37"/>
      <c r="CDL309" s="37"/>
      <c r="CDM309" s="204"/>
      <c r="CDN309" s="204"/>
      <c r="CDO309" s="204"/>
      <c r="CDP309" s="204"/>
      <c r="CDQ309" s="204"/>
      <c r="CDR309" s="204"/>
      <c r="CDS309" s="204"/>
      <c r="CDT309" s="204"/>
      <c r="CDU309" s="204"/>
      <c r="CDV309" s="159"/>
      <c r="CDW309" s="159"/>
      <c r="CDX309" s="159"/>
      <c r="CDY309" s="159"/>
      <c r="CDZ309" s="159"/>
      <c r="CEA309" s="45"/>
      <c r="CEB309" s="160"/>
      <c r="CEC309" s="160"/>
      <c r="CED309" s="160"/>
      <c r="CEE309" s="160"/>
      <c r="CEF309" s="160"/>
      <c r="CEG309" s="18"/>
      <c r="CEH309" s="18"/>
      <c r="CEI309" s="18"/>
      <c r="CEK309" s="18"/>
      <c r="CEL309" s="18"/>
      <c r="CEM309" s="18"/>
      <c r="CEN309" s="18"/>
      <c r="CEP309" s="25"/>
      <c r="CEQ309" s="37"/>
      <c r="CES309" s="37"/>
      <c r="CEU309" s="37"/>
      <c r="CEW309" s="37"/>
      <c r="CEX309" s="204"/>
      <c r="CEY309" s="204"/>
      <c r="CEZ309" s="204"/>
      <c r="CFA309" s="204"/>
      <c r="CFB309" s="204"/>
      <c r="CFC309" s="204"/>
      <c r="CFD309" s="204"/>
      <c r="CFE309" s="204"/>
      <c r="CFF309" s="204"/>
      <c r="CFG309" s="159"/>
      <c r="CFH309" s="159"/>
      <c r="CFI309" s="159"/>
      <c r="CFJ309" s="159"/>
      <c r="CFK309" s="159"/>
      <c r="CFL309" s="45"/>
      <c r="CFM309" s="160"/>
      <c r="CFN309" s="160"/>
      <c r="CFO309" s="160"/>
      <c r="CFP309" s="160"/>
      <c r="CFQ309" s="160"/>
      <c r="CFR309" s="18"/>
      <c r="CFS309" s="18"/>
      <c r="CFT309" s="18"/>
      <c r="CFV309" s="18"/>
      <c r="CFW309" s="18"/>
      <c r="CFX309" s="18"/>
      <c r="CFY309" s="18"/>
      <c r="CGA309" s="25"/>
      <c r="CGB309" s="37"/>
      <c r="CGD309" s="37"/>
      <c r="CGF309" s="37"/>
      <c r="CGH309" s="37"/>
      <c r="CGI309" s="204"/>
      <c r="CGJ309" s="204"/>
      <c r="CGK309" s="204"/>
      <c r="CGL309" s="204"/>
      <c r="CGM309" s="204"/>
      <c r="CGN309" s="204"/>
      <c r="CGO309" s="204"/>
      <c r="CGP309" s="204"/>
      <c r="CGQ309" s="204"/>
      <c r="CGR309" s="159"/>
      <c r="CGS309" s="159"/>
      <c r="CGT309" s="159"/>
      <c r="CGU309" s="159"/>
      <c r="CGV309" s="159"/>
      <c r="CGW309" s="45"/>
      <c r="CGX309" s="160"/>
      <c r="CGY309" s="160"/>
      <c r="CGZ309" s="160"/>
      <c r="CHA309" s="160"/>
      <c r="CHB309" s="160"/>
      <c r="CHC309" s="18"/>
      <c r="CHD309" s="18"/>
      <c r="CHE309" s="18"/>
      <c r="CHG309" s="18"/>
      <c r="CHH309" s="18"/>
      <c r="CHI309" s="18"/>
      <c r="CHJ309" s="18"/>
      <c r="CHL309" s="25"/>
      <c r="CHM309" s="37"/>
      <c r="CHO309" s="37"/>
      <c r="CHQ309" s="37"/>
      <c r="CHS309" s="37"/>
      <c r="CHT309" s="204"/>
      <c r="CHU309" s="204"/>
      <c r="CHV309" s="204"/>
      <c r="CHW309" s="204"/>
      <c r="CHX309" s="204"/>
      <c r="CHY309" s="204"/>
      <c r="CHZ309" s="204"/>
      <c r="CIA309" s="204"/>
      <c r="CIB309" s="204"/>
      <c r="CIC309" s="159"/>
      <c r="CID309" s="159"/>
      <c r="CIE309" s="159"/>
      <c r="CIF309" s="159"/>
      <c r="CIG309" s="159"/>
      <c r="CIH309" s="45"/>
      <c r="CII309" s="160"/>
      <c r="CIJ309" s="160"/>
      <c r="CIK309" s="160"/>
      <c r="CIL309" s="160"/>
      <c r="CIM309" s="160"/>
      <c r="CIN309" s="18"/>
      <c r="CIO309" s="18"/>
      <c r="CIP309" s="18"/>
      <c r="CIR309" s="18"/>
      <c r="CIS309" s="18"/>
      <c r="CIT309" s="18"/>
      <c r="CIU309" s="18"/>
      <c r="CIW309" s="25"/>
      <c r="CIX309" s="37"/>
      <c r="CIZ309" s="37"/>
      <c r="CJB309" s="37"/>
      <c r="CJD309" s="37"/>
      <c r="CJE309" s="204"/>
      <c r="CJF309" s="204"/>
      <c r="CJG309" s="204"/>
      <c r="CJH309" s="204"/>
      <c r="CJI309" s="204"/>
      <c r="CJJ309" s="204"/>
      <c r="CJK309" s="204"/>
      <c r="CJL309" s="204"/>
      <c r="CJM309" s="204"/>
      <c r="CJN309" s="159"/>
      <c r="CJO309" s="159"/>
      <c r="CJP309" s="159"/>
      <c r="CJQ309" s="159"/>
      <c r="CJR309" s="159"/>
      <c r="CJS309" s="45"/>
      <c r="CJT309" s="160"/>
      <c r="CJU309" s="160"/>
      <c r="CJV309" s="160"/>
      <c r="CJW309" s="160"/>
      <c r="CJX309" s="160"/>
      <c r="CJY309" s="18"/>
      <c r="CJZ309" s="18"/>
      <c r="CKA309" s="18"/>
      <c r="CKC309" s="18"/>
      <c r="CKD309" s="18"/>
      <c r="CKE309" s="18"/>
      <c r="CKF309" s="18"/>
      <c r="CKH309" s="25"/>
      <c r="CKI309" s="37"/>
      <c r="CKK309" s="37"/>
      <c r="CKM309" s="37"/>
      <c r="CKO309" s="37"/>
      <c r="CKP309" s="204"/>
      <c r="CKQ309" s="204"/>
      <c r="CKR309" s="204"/>
      <c r="CKS309" s="204"/>
      <c r="CKT309" s="204"/>
      <c r="CKU309" s="204"/>
      <c r="CKV309" s="204"/>
      <c r="CKW309" s="204"/>
      <c r="CKX309" s="204"/>
      <c r="CKY309" s="159"/>
      <c r="CKZ309" s="159"/>
      <c r="CLA309" s="159"/>
      <c r="CLB309" s="159"/>
      <c r="CLC309" s="159"/>
      <c r="CLD309" s="45"/>
      <c r="CLE309" s="160"/>
      <c r="CLF309" s="160"/>
      <c r="CLG309" s="160"/>
      <c r="CLH309" s="160"/>
      <c r="CLI309" s="160"/>
      <c r="CLJ309" s="18"/>
      <c r="CLK309" s="18"/>
      <c r="CLL309" s="18"/>
      <c r="CLN309" s="18"/>
      <c r="CLO309" s="18"/>
      <c r="CLP309" s="18"/>
      <c r="CLQ309" s="18"/>
      <c r="CLS309" s="25"/>
      <c r="CLT309" s="37"/>
      <c r="CLV309" s="37"/>
      <c r="CLX309" s="37"/>
      <c r="CLZ309" s="37"/>
      <c r="CMA309" s="204"/>
      <c r="CMB309" s="204"/>
      <c r="CMC309" s="204"/>
      <c r="CMD309" s="204"/>
      <c r="CME309" s="204"/>
      <c r="CMF309" s="204"/>
      <c r="CMG309" s="204"/>
      <c r="CMH309" s="204"/>
      <c r="CMI309" s="204"/>
      <c r="CMJ309" s="159"/>
      <c r="CMK309" s="159"/>
      <c r="CML309" s="159"/>
      <c r="CMM309" s="159"/>
      <c r="CMN309" s="159"/>
      <c r="CMO309" s="45"/>
      <c r="CMP309" s="160"/>
      <c r="CMQ309" s="160"/>
      <c r="CMR309" s="160"/>
      <c r="CMS309" s="160"/>
      <c r="CMT309" s="160"/>
      <c r="CMU309" s="18"/>
      <c r="CMV309" s="18"/>
      <c r="CMW309" s="18"/>
      <c r="CMY309" s="18"/>
      <c r="CMZ309" s="18"/>
      <c r="CNA309" s="18"/>
      <c r="CNB309" s="18"/>
      <c r="CND309" s="25"/>
      <c r="CNE309" s="37"/>
      <c r="CNG309" s="37"/>
      <c r="CNI309" s="37"/>
      <c r="CNK309" s="37"/>
      <c r="CNL309" s="204"/>
      <c r="CNM309" s="204"/>
      <c r="CNN309" s="204"/>
      <c r="CNO309" s="204"/>
      <c r="CNP309" s="204"/>
      <c r="CNQ309" s="204"/>
      <c r="CNR309" s="204"/>
      <c r="CNS309" s="204"/>
      <c r="CNT309" s="204"/>
      <c r="CNU309" s="159"/>
      <c r="CNV309" s="159"/>
      <c r="CNW309" s="159"/>
      <c r="CNX309" s="159"/>
      <c r="CNY309" s="159"/>
      <c r="CNZ309" s="45"/>
      <c r="COA309" s="160"/>
      <c r="COB309" s="160"/>
      <c r="COC309" s="160"/>
      <c r="COD309" s="160"/>
      <c r="COE309" s="160"/>
      <c r="COF309" s="18"/>
      <c r="COG309" s="18"/>
      <c r="COH309" s="18"/>
      <c r="COJ309" s="18"/>
      <c r="COK309" s="18"/>
      <c r="COL309" s="18"/>
      <c r="COM309" s="18"/>
      <c r="COO309" s="25"/>
      <c r="COP309" s="37"/>
      <c r="COR309" s="37"/>
      <c r="COT309" s="37"/>
      <c r="COV309" s="37"/>
      <c r="COW309" s="204"/>
      <c r="COX309" s="204"/>
      <c r="COY309" s="204"/>
      <c r="COZ309" s="204"/>
      <c r="CPA309" s="204"/>
      <c r="CPB309" s="204"/>
      <c r="CPC309" s="204"/>
      <c r="CPD309" s="204"/>
      <c r="CPE309" s="204"/>
      <c r="CPF309" s="159"/>
      <c r="CPG309" s="159"/>
      <c r="CPH309" s="159"/>
      <c r="CPI309" s="159"/>
      <c r="CPJ309" s="159"/>
      <c r="CPK309" s="45"/>
      <c r="CPL309" s="160"/>
      <c r="CPM309" s="160"/>
      <c r="CPN309" s="160"/>
      <c r="CPO309" s="160"/>
      <c r="CPP309" s="160"/>
      <c r="CPQ309" s="18"/>
      <c r="CPR309" s="18"/>
      <c r="CPS309" s="18"/>
      <c r="CPU309" s="18"/>
      <c r="CPV309" s="18"/>
      <c r="CPW309" s="18"/>
      <c r="CPX309" s="18"/>
      <c r="CPZ309" s="25"/>
      <c r="CQA309" s="37"/>
      <c r="CQC309" s="37"/>
      <c r="CQE309" s="37"/>
      <c r="CQG309" s="37"/>
      <c r="CQH309" s="204"/>
      <c r="CQI309" s="204"/>
      <c r="CQJ309" s="204"/>
      <c r="CQK309" s="204"/>
      <c r="CQL309" s="204"/>
      <c r="CQM309" s="204"/>
      <c r="CQN309" s="204"/>
      <c r="CQO309" s="204"/>
      <c r="CQP309" s="204"/>
      <c r="CQQ309" s="159"/>
      <c r="CQR309" s="159"/>
      <c r="CQS309" s="159"/>
      <c r="CQT309" s="159"/>
      <c r="CQU309" s="159"/>
      <c r="CQV309" s="45"/>
      <c r="CQW309" s="160"/>
      <c r="CQX309" s="160"/>
      <c r="CQY309" s="160"/>
      <c r="CQZ309" s="160"/>
      <c r="CRA309" s="160"/>
      <c r="CRB309" s="18"/>
      <c r="CRC309" s="18"/>
      <c r="CRD309" s="18"/>
      <c r="CRF309" s="18"/>
      <c r="CRG309" s="18"/>
      <c r="CRH309" s="18"/>
      <c r="CRI309" s="18"/>
      <c r="CRK309" s="25"/>
      <c r="CRL309" s="37"/>
      <c r="CRN309" s="37"/>
      <c r="CRP309" s="37"/>
      <c r="CRR309" s="37"/>
      <c r="CRS309" s="204"/>
      <c r="CRT309" s="204"/>
      <c r="CRU309" s="204"/>
      <c r="CRV309" s="204"/>
      <c r="CRW309" s="204"/>
      <c r="CRX309" s="204"/>
      <c r="CRY309" s="204"/>
      <c r="CRZ309" s="204"/>
      <c r="CSA309" s="204"/>
      <c r="CSB309" s="159"/>
      <c r="CSC309" s="159"/>
      <c r="CSD309" s="159"/>
      <c r="CSE309" s="159"/>
      <c r="CSF309" s="159"/>
      <c r="CSG309" s="45"/>
      <c r="CSH309" s="160"/>
      <c r="CSI309" s="160"/>
      <c r="CSJ309" s="160"/>
      <c r="CSK309" s="160"/>
      <c r="CSL309" s="160"/>
      <c r="CSM309" s="18"/>
      <c r="CSN309" s="18"/>
      <c r="CSO309" s="18"/>
      <c r="CSQ309" s="18"/>
      <c r="CSR309" s="18"/>
      <c r="CSS309" s="18"/>
      <c r="CST309" s="18"/>
      <c r="CSV309" s="25"/>
      <c r="CSW309" s="37"/>
      <c r="CSY309" s="37"/>
      <c r="CTA309" s="37"/>
      <c r="CTC309" s="37"/>
      <c r="CTD309" s="204"/>
      <c r="CTE309" s="204"/>
      <c r="CTF309" s="204"/>
      <c r="CTG309" s="204"/>
      <c r="CTH309" s="204"/>
      <c r="CTI309" s="204"/>
      <c r="CTJ309" s="204"/>
      <c r="CTK309" s="204"/>
      <c r="CTL309" s="204"/>
      <c r="CTM309" s="159"/>
      <c r="CTN309" s="159"/>
      <c r="CTO309" s="159"/>
      <c r="CTP309" s="159"/>
      <c r="CTQ309" s="159"/>
      <c r="CTR309" s="45"/>
      <c r="CTS309" s="160"/>
      <c r="CTT309" s="160"/>
      <c r="CTU309" s="160"/>
      <c r="CTV309" s="160"/>
      <c r="CTW309" s="160"/>
      <c r="CTX309" s="18"/>
      <c r="CTY309" s="18"/>
      <c r="CTZ309" s="18"/>
      <c r="CUB309" s="18"/>
      <c r="CUC309" s="18"/>
      <c r="CUD309" s="18"/>
      <c r="CUE309" s="18"/>
      <c r="CUG309" s="25"/>
      <c r="CUH309" s="37"/>
      <c r="CUJ309" s="37"/>
      <c r="CUL309" s="37"/>
      <c r="CUN309" s="37"/>
      <c r="CUO309" s="204"/>
      <c r="CUP309" s="204"/>
      <c r="CUQ309" s="204"/>
      <c r="CUR309" s="204"/>
      <c r="CUS309" s="204"/>
      <c r="CUT309" s="204"/>
      <c r="CUU309" s="204"/>
      <c r="CUV309" s="204"/>
      <c r="CUW309" s="204"/>
      <c r="CUX309" s="159"/>
      <c r="CUY309" s="159"/>
      <c r="CUZ309" s="159"/>
      <c r="CVA309" s="159"/>
      <c r="CVB309" s="159"/>
      <c r="CVC309" s="45"/>
      <c r="CVD309" s="160"/>
      <c r="CVE309" s="160"/>
      <c r="CVF309" s="160"/>
      <c r="CVG309" s="160"/>
      <c r="CVH309" s="160"/>
      <c r="CVI309" s="18"/>
      <c r="CVJ309" s="18"/>
      <c r="CVK309" s="18"/>
      <c r="CVM309" s="18"/>
      <c r="CVN309" s="18"/>
      <c r="CVO309" s="18"/>
      <c r="CVP309" s="18"/>
      <c r="CVR309" s="25"/>
      <c r="CVS309" s="37"/>
      <c r="CVU309" s="37"/>
      <c r="CVW309" s="37"/>
      <c r="CVY309" s="37"/>
      <c r="CVZ309" s="204"/>
      <c r="CWA309" s="204"/>
      <c r="CWB309" s="204"/>
      <c r="CWC309" s="204"/>
      <c r="CWD309" s="204"/>
      <c r="CWE309" s="204"/>
      <c r="CWF309" s="204"/>
      <c r="CWG309" s="204"/>
      <c r="CWH309" s="204"/>
      <c r="CWI309" s="159"/>
      <c r="CWJ309" s="159"/>
      <c r="CWK309" s="159"/>
      <c r="CWL309" s="159"/>
      <c r="CWM309" s="159"/>
      <c r="CWN309" s="45"/>
      <c r="CWO309" s="160"/>
      <c r="CWP309" s="160"/>
      <c r="CWQ309" s="160"/>
      <c r="CWR309" s="160"/>
      <c r="CWS309" s="160"/>
      <c r="CWT309" s="18"/>
      <c r="CWU309" s="18"/>
      <c r="CWV309" s="18"/>
      <c r="CWX309" s="18"/>
      <c r="CWY309" s="18"/>
      <c r="CWZ309" s="18"/>
      <c r="CXA309" s="18"/>
      <c r="CXC309" s="25"/>
      <c r="CXD309" s="37"/>
      <c r="CXF309" s="37"/>
      <c r="CXH309" s="37"/>
      <c r="CXJ309" s="37"/>
      <c r="CXK309" s="204"/>
      <c r="CXL309" s="204"/>
      <c r="CXM309" s="204"/>
      <c r="CXN309" s="204"/>
      <c r="CXO309" s="204"/>
      <c r="CXP309" s="204"/>
      <c r="CXQ309" s="204"/>
      <c r="CXR309" s="204"/>
      <c r="CXS309" s="204"/>
      <c r="CXT309" s="159"/>
      <c r="CXU309" s="159"/>
      <c r="CXV309" s="159"/>
      <c r="CXW309" s="159"/>
      <c r="CXX309" s="159"/>
      <c r="CXY309" s="45"/>
      <c r="CXZ309" s="160"/>
      <c r="CYA309" s="160"/>
      <c r="CYB309" s="160"/>
      <c r="CYC309" s="160"/>
      <c r="CYD309" s="160"/>
      <c r="CYE309" s="18"/>
      <c r="CYF309" s="18"/>
      <c r="CYG309" s="18"/>
      <c r="CYI309" s="18"/>
      <c r="CYJ309" s="18"/>
      <c r="CYK309" s="18"/>
      <c r="CYL309" s="18"/>
      <c r="CYN309" s="25"/>
      <c r="CYO309" s="37"/>
      <c r="CYQ309" s="37"/>
      <c r="CYS309" s="37"/>
      <c r="CYU309" s="37"/>
      <c r="CYV309" s="204"/>
      <c r="CYW309" s="204"/>
      <c r="CYX309" s="204"/>
      <c r="CYY309" s="204"/>
      <c r="CYZ309" s="204"/>
      <c r="CZA309" s="204"/>
      <c r="CZB309" s="204"/>
      <c r="CZC309" s="204"/>
      <c r="CZD309" s="204"/>
      <c r="CZE309" s="159"/>
      <c r="CZF309" s="159"/>
      <c r="CZG309" s="159"/>
      <c r="CZH309" s="159"/>
      <c r="CZI309" s="159"/>
      <c r="CZJ309" s="45"/>
      <c r="CZK309" s="160"/>
      <c r="CZL309" s="160"/>
      <c r="CZM309" s="160"/>
      <c r="CZN309" s="160"/>
      <c r="CZO309" s="160"/>
      <c r="CZP309" s="18"/>
      <c r="CZQ309" s="18"/>
      <c r="CZR309" s="18"/>
      <c r="CZT309" s="18"/>
      <c r="CZU309" s="18"/>
      <c r="CZV309" s="18"/>
      <c r="CZW309" s="18"/>
      <c r="CZY309" s="25"/>
      <c r="CZZ309" s="37"/>
      <c r="DAB309" s="37"/>
      <c r="DAD309" s="37"/>
      <c r="DAF309" s="37"/>
      <c r="DAG309" s="204"/>
      <c r="DAH309" s="204"/>
      <c r="DAI309" s="204"/>
      <c r="DAJ309" s="204"/>
      <c r="DAK309" s="204"/>
      <c r="DAL309" s="204"/>
      <c r="DAM309" s="204"/>
      <c r="DAN309" s="204"/>
      <c r="DAO309" s="204"/>
      <c r="DAP309" s="159"/>
      <c r="DAQ309" s="159"/>
      <c r="DAR309" s="159"/>
      <c r="DAS309" s="159"/>
      <c r="DAT309" s="159"/>
      <c r="DAU309" s="45"/>
      <c r="DAV309" s="160"/>
      <c r="DAW309" s="160"/>
      <c r="DAX309" s="160"/>
      <c r="DAY309" s="160"/>
      <c r="DAZ309" s="160"/>
      <c r="DBA309" s="18"/>
      <c r="DBB309" s="18"/>
      <c r="DBC309" s="18"/>
      <c r="DBE309" s="18"/>
      <c r="DBF309" s="18"/>
      <c r="DBG309" s="18"/>
      <c r="DBH309" s="18"/>
      <c r="DBJ309" s="25"/>
      <c r="DBK309" s="37"/>
      <c r="DBM309" s="37"/>
      <c r="DBO309" s="37"/>
      <c r="DBQ309" s="37"/>
      <c r="DBR309" s="204"/>
      <c r="DBS309" s="204"/>
      <c r="DBT309" s="204"/>
      <c r="DBU309" s="204"/>
      <c r="DBV309" s="204"/>
      <c r="DBW309" s="204"/>
      <c r="DBX309" s="204"/>
      <c r="DBY309" s="204"/>
      <c r="DBZ309" s="204"/>
      <c r="DCA309" s="159"/>
      <c r="DCB309" s="159"/>
      <c r="DCC309" s="159"/>
      <c r="DCD309" s="159"/>
      <c r="DCE309" s="159"/>
      <c r="DCF309" s="45"/>
      <c r="DCG309" s="160"/>
      <c r="DCH309" s="160"/>
      <c r="DCI309" s="160"/>
      <c r="DCJ309" s="160"/>
      <c r="DCK309" s="160"/>
      <c r="DCL309" s="18"/>
      <c r="DCM309" s="18"/>
      <c r="DCN309" s="18"/>
      <c r="DCP309" s="18"/>
      <c r="DCQ309" s="18"/>
      <c r="DCR309" s="18"/>
      <c r="DCS309" s="18"/>
      <c r="DCU309" s="25"/>
      <c r="DCV309" s="37"/>
      <c r="DCX309" s="37"/>
      <c r="DCZ309" s="37"/>
      <c r="DDB309" s="37"/>
      <c r="DDC309" s="204"/>
      <c r="DDD309" s="204"/>
      <c r="DDE309" s="204"/>
      <c r="DDF309" s="204"/>
      <c r="DDG309" s="204"/>
      <c r="DDH309" s="204"/>
      <c r="DDI309" s="204"/>
      <c r="DDJ309" s="204"/>
      <c r="DDK309" s="204"/>
      <c r="DDL309" s="159"/>
      <c r="DDM309" s="159"/>
      <c r="DDN309" s="159"/>
      <c r="DDO309" s="159"/>
      <c r="DDP309" s="159"/>
      <c r="DDQ309" s="45"/>
      <c r="DDR309" s="160"/>
      <c r="DDS309" s="160"/>
      <c r="DDT309" s="160"/>
      <c r="DDU309" s="160"/>
      <c r="DDV309" s="160"/>
      <c r="DDW309" s="18"/>
      <c r="DDX309" s="18"/>
      <c r="DDY309" s="18"/>
      <c r="DEA309" s="18"/>
      <c r="DEB309" s="18"/>
      <c r="DEC309" s="18"/>
      <c r="DED309" s="18"/>
      <c r="DEF309" s="25"/>
      <c r="DEG309" s="37"/>
      <c r="DEI309" s="37"/>
      <c r="DEK309" s="37"/>
      <c r="DEM309" s="37"/>
      <c r="DEN309" s="204"/>
      <c r="DEO309" s="204"/>
      <c r="DEP309" s="204"/>
      <c r="DEQ309" s="204"/>
      <c r="DER309" s="204"/>
      <c r="DES309" s="204"/>
      <c r="DET309" s="204"/>
      <c r="DEU309" s="204"/>
      <c r="DEV309" s="204"/>
      <c r="DEW309" s="159"/>
      <c r="DEX309" s="159"/>
      <c r="DEY309" s="159"/>
      <c r="DEZ309" s="159"/>
      <c r="DFA309" s="159"/>
      <c r="DFB309" s="45"/>
      <c r="DFC309" s="160"/>
      <c r="DFD309" s="160"/>
      <c r="DFE309" s="160"/>
      <c r="DFF309" s="160"/>
      <c r="DFG309" s="160"/>
      <c r="DFH309" s="18"/>
      <c r="DFI309" s="18"/>
      <c r="DFJ309" s="18"/>
      <c r="DFL309" s="18"/>
      <c r="DFM309" s="18"/>
      <c r="DFN309" s="18"/>
      <c r="DFO309" s="18"/>
      <c r="DFQ309" s="25"/>
      <c r="DFR309" s="37"/>
      <c r="DFT309" s="37"/>
      <c r="DFV309" s="37"/>
      <c r="DFX309" s="37"/>
      <c r="DFY309" s="204"/>
      <c r="DFZ309" s="204"/>
      <c r="DGA309" s="204"/>
      <c r="DGB309" s="204"/>
      <c r="DGC309" s="204"/>
      <c r="DGD309" s="204"/>
      <c r="DGE309" s="204"/>
      <c r="DGF309" s="204"/>
      <c r="DGG309" s="204"/>
      <c r="DGH309" s="159"/>
      <c r="DGI309" s="159"/>
      <c r="DGJ309" s="159"/>
      <c r="DGK309" s="159"/>
      <c r="DGL309" s="159"/>
      <c r="DGM309" s="45"/>
      <c r="DGN309" s="160"/>
      <c r="DGO309" s="160"/>
      <c r="DGP309" s="160"/>
      <c r="DGQ309" s="160"/>
      <c r="DGR309" s="160"/>
      <c r="DGS309" s="18"/>
      <c r="DGT309" s="18"/>
      <c r="DGU309" s="18"/>
      <c r="DGW309" s="18"/>
      <c r="DGX309" s="18"/>
      <c r="DGY309" s="18"/>
      <c r="DGZ309" s="18"/>
      <c r="DHB309" s="25"/>
      <c r="DHC309" s="37"/>
      <c r="DHE309" s="37"/>
      <c r="DHG309" s="37"/>
      <c r="DHI309" s="37"/>
      <c r="DHJ309" s="204"/>
      <c r="DHK309" s="204"/>
      <c r="DHL309" s="204"/>
      <c r="DHM309" s="204"/>
      <c r="DHN309" s="204"/>
      <c r="DHO309" s="204"/>
      <c r="DHP309" s="204"/>
      <c r="DHQ309" s="204"/>
      <c r="DHR309" s="204"/>
      <c r="DHS309" s="159"/>
      <c r="DHT309" s="159"/>
      <c r="DHU309" s="159"/>
      <c r="DHV309" s="159"/>
      <c r="DHW309" s="159"/>
      <c r="DHX309" s="45"/>
      <c r="DHY309" s="160"/>
      <c r="DHZ309" s="160"/>
      <c r="DIA309" s="160"/>
      <c r="DIB309" s="160"/>
      <c r="DIC309" s="160"/>
      <c r="DID309" s="18"/>
      <c r="DIE309" s="18"/>
      <c r="DIF309" s="18"/>
      <c r="DIH309" s="18"/>
      <c r="DII309" s="18"/>
      <c r="DIJ309" s="18"/>
      <c r="DIK309" s="18"/>
      <c r="DIM309" s="25"/>
      <c r="DIN309" s="37"/>
      <c r="DIP309" s="37"/>
      <c r="DIR309" s="37"/>
      <c r="DIT309" s="37"/>
      <c r="DIU309" s="204"/>
      <c r="DIV309" s="204"/>
      <c r="DIW309" s="204"/>
      <c r="DIX309" s="204"/>
      <c r="DIY309" s="204"/>
      <c r="DIZ309" s="204"/>
      <c r="DJA309" s="204"/>
      <c r="DJB309" s="204"/>
      <c r="DJC309" s="204"/>
      <c r="DJD309" s="159"/>
      <c r="DJE309" s="159"/>
      <c r="DJF309" s="159"/>
      <c r="DJG309" s="159"/>
      <c r="DJH309" s="159"/>
      <c r="DJI309" s="45"/>
      <c r="DJJ309" s="160"/>
      <c r="DJK309" s="160"/>
      <c r="DJL309" s="160"/>
      <c r="DJM309" s="160"/>
      <c r="DJN309" s="160"/>
      <c r="DJO309" s="18"/>
      <c r="DJP309" s="18"/>
      <c r="DJQ309" s="18"/>
      <c r="DJS309" s="18"/>
      <c r="DJT309" s="18"/>
      <c r="DJU309" s="18"/>
      <c r="DJV309" s="18"/>
      <c r="DJX309" s="25"/>
      <c r="DJY309" s="37"/>
      <c r="DKA309" s="37"/>
      <c r="DKC309" s="37"/>
      <c r="DKE309" s="37"/>
      <c r="DKF309" s="204"/>
      <c r="DKG309" s="204"/>
      <c r="DKH309" s="204"/>
      <c r="DKI309" s="204"/>
      <c r="DKJ309" s="204"/>
      <c r="DKK309" s="204"/>
      <c r="DKL309" s="204"/>
      <c r="DKM309" s="204"/>
      <c r="DKN309" s="204"/>
      <c r="DKO309" s="159"/>
      <c r="DKP309" s="159"/>
      <c r="DKQ309" s="159"/>
      <c r="DKR309" s="159"/>
      <c r="DKS309" s="159"/>
      <c r="DKT309" s="45"/>
      <c r="DKU309" s="160"/>
      <c r="DKV309" s="160"/>
      <c r="DKW309" s="160"/>
      <c r="DKX309" s="160"/>
      <c r="DKY309" s="160"/>
      <c r="DKZ309" s="18"/>
      <c r="DLA309" s="18"/>
      <c r="DLB309" s="18"/>
      <c r="DLD309" s="18"/>
      <c r="DLE309" s="18"/>
      <c r="DLF309" s="18"/>
      <c r="DLG309" s="18"/>
      <c r="DLI309" s="25"/>
      <c r="DLJ309" s="37"/>
      <c r="DLL309" s="37"/>
      <c r="DLN309" s="37"/>
      <c r="DLP309" s="37"/>
      <c r="DLQ309" s="204"/>
      <c r="DLR309" s="204"/>
      <c r="DLS309" s="204"/>
      <c r="DLT309" s="204"/>
      <c r="DLU309" s="204"/>
      <c r="DLV309" s="204"/>
      <c r="DLW309" s="204"/>
      <c r="DLX309" s="204"/>
      <c r="DLY309" s="204"/>
      <c r="DLZ309" s="159"/>
      <c r="DMA309" s="159"/>
      <c r="DMB309" s="159"/>
      <c r="DMC309" s="159"/>
      <c r="DMD309" s="159"/>
      <c r="DME309" s="45"/>
      <c r="DMF309" s="160"/>
      <c r="DMG309" s="160"/>
      <c r="DMH309" s="160"/>
      <c r="DMI309" s="160"/>
      <c r="DMJ309" s="160"/>
      <c r="DMK309" s="18"/>
      <c r="DML309" s="18"/>
      <c r="DMM309" s="18"/>
      <c r="DMO309" s="18"/>
      <c r="DMP309" s="18"/>
      <c r="DMQ309" s="18"/>
      <c r="DMR309" s="18"/>
      <c r="DMT309" s="25"/>
      <c r="DMU309" s="37"/>
      <c r="DMW309" s="37"/>
      <c r="DMY309" s="37"/>
      <c r="DNA309" s="37"/>
      <c r="DNB309" s="204"/>
      <c r="DNC309" s="204"/>
      <c r="DND309" s="204"/>
      <c r="DNE309" s="204"/>
      <c r="DNF309" s="204"/>
      <c r="DNG309" s="204"/>
      <c r="DNH309" s="204"/>
      <c r="DNI309" s="204"/>
      <c r="DNJ309" s="204"/>
      <c r="DNK309" s="159"/>
      <c r="DNL309" s="159"/>
      <c r="DNM309" s="159"/>
      <c r="DNN309" s="159"/>
      <c r="DNO309" s="159"/>
      <c r="DNP309" s="45"/>
      <c r="DNQ309" s="160"/>
      <c r="DNR309" s="160"/>
      <c r="DNS309" s="160"/>
      <c r="DNT309" s="160"/>
      <c r="DNU309" s="160"/>
      <c r="DNV309" s="18"/>
      <c r="DNW309" s="18"/>
      <c r="DNX309" s="18"/>
      <c r="DNZ309" s="18"/>
      <c r="DOA309" s="18"/>
      <c r="DOB309" s="18"/>
      <c r="DOC309" s="18"/>
      <c r="DOE309" s="25"/>
      <c r="DOF309" s="37"/>
      <c r="DOH309" s="37"/>
      <c r="DOJ309" s="37"/>
      <c r="DOL309" s="37"/>
      <c r="DOM309" s="204"/>
      <c r="DON309" s="204"/>
      <c r="DOO309" s="204"/>
      <c r="DOP309" s="204"/>
      <c r="DOQ309" s="204"/>
      <c r="DOR309" s="204"/>
      <c r="DOS309" s="204"/>
      <c r="DOT309" s="204"/>
      <c r="DOU309" s="204"/>
      <c r="DOV309" s="159"/>
      <c r="DOW309" s="159"/>
      <c r="DOX309" s="159"/>
      <c r="DOY309" s="159"/>
      <c r="DOZ309" s="159"/>
      <c r="DPA309" s="45"/>
      <c r="DPB309" s="160"/>
      <c r="DPC309" s="160"/>
      <c r="DPD309" s="160"/>
      <c r="DPE309" s="160"/>
      <c r="DPF309" s="160"/>
      <c r="DPG309" s="18"/>
      <c r="DPH309" s="18"/>
      <c r="DPI309" s="18"/>
      <c r="DPK309" s="18"/>
      <c r="DPL309" s="18"/>
      <c r="DPM309" s="18"/>
      <c r="DPN309" s="18"/>
      <c r="DPP309" s="25"/>
      <c r="DPQ309" s="37"/>
      <c r="DPS309" s="37"/>
      <c r="DPU309" s="37"/>
      <c r="DPW309" s="37"/>
      <c r="DPX309" s="204"/>
      <c r="DPY309" s="204"/>
      <c r="DPZ309" s="204"/>
      <c r="DQA309" s="204"/>
      <c r="DQB309" s="204"/>
      <c r="DQC309" s="204"/>
      <c r="DQD309" s="204"/>
      <c r="DQE309" s="204"/>
      <c r="DQF309" s="204"/>
      <c r="DQG309" s="159"/>
      <c r="DQH309" s="159"/>
      <c r="DQI309" s="159"/>
      <c r="DQJ309" s="159"/>
      <c r="DQK309" s="159"/>
      <c r="DQL309" s="45"/>
      <c r="DQM309" s="160"/>
      <c r="DQN309" s="160"/>
      <c r="DQO309" s="160"/>
      <c r="DQP309" s="160"/>
      <c r="DQQ309" s="160"/>
      <c r="DQR309" s="18"/>
      <c r="DQS309" s="18"/>
      <c r="DQT309" s="18"/>
      <c r="DQV309" s="18"/>
      <c r="DQW309" s="18"/>
      <c r="DQX309" s="18"/>
      <c r="DQY309" s="18"/>
      <c r="DRA309" s="25"/>
      <c r="DRB309" s="37"/>
      <c r="DRD309" s="37"/>
      <c r="DRF309" s="37"/>
      <c r="DRH309" s="37"/>
      <c r="DRI309" s="204"/>
      <c r="DRJ309" s="204"/>
      <c r="DRK309" s="204"/>
      <c r="DRL309" s="204"/>
      <c r="DRM309" s="204"/>
      <c r="DRN309" s="204"/>
      <c r="DRO309" s="204"/>
      <c r="DRP309" s="204"/>
      <c r="DRQ309" s="204"/>
      <c r="DRR309" s="159"/>
      <c r="DRS309" s="159"/>
      <c r="DRT309" s="159"/>
      <c r="DRU309" s="159"/>
      <c r="DRV309" s="159"/>
      <c r="DRW309" s="45"/>
      <c r="DRX309" s="160"/>
      <c r="DRY309" s="160"/>
      <c r="DRZ309" s="160"/>
      <c r="DSA309" s="160"/>
      <c r="DSB309" s="160"/>
      <c r="DSC309" s="18"/>
      <c r="DSD309" s="18"/>
      <c r="DSE309" s="18"/>
      <c r="DSG309" s="18"/>
      <c r="DSH309" s="18"/>
      <c r="DSI309" s="18"/>
      <c r="DSJ309" s="18"/>
      <c r="DSL309" s="25"/>
      <c r="DSM309" s="37"/>
      <c r="DSO309" s="37"/>
      <c r="DSQ309" s="37"/>
      <c r="DSS309" s="37"/>
      <c r="DST309" s="204"/>
      <c r="DSU309" s="204"/>
      <c r="DSV309" s="204"/>
      <c r="DSW309" s="204"/>
      <c r="DSX309" s="204"/>
      <c r="DSY309" s="204"/>
      <c r="DSZ309" s="204"/>
      <c r="DTA309" s="204"/>
      <c r="DTB309" s="204"/>
      <c r="DTC309" s="159"/>
      <c r="DTD309" s="159"/>
      <c r="DTE309" s="159"/>
      <c r="DTF309" s="159"/>
      <c r="DTG309" s="159"/>
      <c r="DTH309" s="45"/>
      <c r="DTI309" s="160"/>
      <c r="DTJ309" s="160"/>
      <c r="DTK309" s="160"/>
      <c r="DTL309" s="160"/>
      <c r="DTM309" s="160"/>
      <c r="DTN309" s="18"/>
      <c r="DTO309" s="18"/>
      <c r="DTP309" s="18"/>
      <c r="DTR309" s="18"/>
      <c r="DTS309" s="18"/>
      <c r="DTT309" s="18"/>
      <c r="DTU309" s="18"/>
      <c r="DTW309" s="25"/>
      <c r="DTX309" s="37"/>
      <c r="DTZ309" s="37"/>
      <c r="DUB309" s="37"/>
      <c r="DUD309" s="37"/>
      <c r="DUE309" s="204"/>
      <c r="DUF309" s="204"/>
      <c r="DUG309" s="204"/>
      <c r="DUH309" s="204"/>
      <c r="DUI309" s="204"/>
      <c r="DUJ309" s="204"/>
      <c r="DUK309" s="204"/>
      <c r="DUL309" s="204"/>
      <c r="DUM309" s="204"/>
      <c r="DUN309" s="159"/>
      <c r="DUO309" s="159"/>
      <c r="DUP309" s="159"/>
      <c r="DUQ309" s="159"/>
      <c r="DUR309" s="159"/>
      <c r="DUS309" s="45"/>
      <c r="DUT309" s="160"/>
      <c r="DUU309" s="160"/>
      <c r="DUV309" s="160"/>
      <c r="DUW309" s="160"/>
      <c r="DUX309" s="160"/>
      <c r="DUY309" s="18"/>
      <c r="DUZ309" s="18"/>
      <c r="DVA309" s="18"/>
      <c r="DVC309" s="18"/>
      <c r="DVD309" s="18"/>
      <c r="DVE309" s="18"/>
      <c r="DVF309" s="18"/>
      <c r="DVH309" s="25"/>
      <c r="DVI309" s="37"/>
      <c r="DVK309" s="37"/>
      <c r="DVM309" s="37"/>
      <c r="DVO309" s="37"/>
      <c r="DVP309" s="204"/>
      <c r="DVQ309" s="204"/>
      <c r="DVR309" s="204"/>
      <c r="DVS309" s="204"/>
      <c r="DVT309" s="204"/>
      <c r="DVU309" s="204"/>
      <c r="DVV309" s="204"/>
      <c r="DVW309" s="204"/>
      <c r="DVX309" s="204"/>
      <c r="DVY309" s="159"/>
      <c r="DVZ309" s="159"/>
      <c r="DWA309" s="159"/>
      <c r="DWB309" s="159"/>
      <c r="DWC309" s="159"/>
      <c r="DWD309" s="45"/>
      <c r="DWE309" s="160"/>
      <c r="DWF309" s="160"/>
      <c r="DWG309" s="160"/>
      <c r="DWH309" s="160"/>
      <c r="DWI309" s="160"/>
      <c r="DWJ309" s="18"/>
      <c r="DWK309" s="18"/>
      <c r="DWL309" s="18"/>
      <c r="DWN309" s="18"/>
      <c r="DWO309" s="18"/>
      <c r="DWP309" s="18"/>
      <c r="DWQ309" s="18"/>
      <c r="DWS309" s="25"/>
      <c r="DWT309" s="37"/>
      <c r="DWV309" s="37"/>
      <c r="DWX309" s="37"/>
      <c r="DWZ309" s="37"/>
      <c r="DXA309" s="204"/>
      <c r="DXB309" s="204"/>
      <c r="DXC309" s="204"/>
      <c r="DXD309" s="204"/>
      <c r="DXE309" s="204"/>
      <c r="DXF309" s="204"/>
      <c r="DXG309" s="204"/>
      <c r="DXH309" s="204"/>
      <c r="DXI309" s="204"/>
      <c r="DXJ309" s="159"/>
      <c r="DXK309" s="159"/>
      <c r="DXL309" s="159"/>
      <c r="DXM309" s="159"/>
      <c r="DXN309" s="159"/>
      <c r="DXO309" s="45"/>
      <c r="DXP309" s="160"/>
      <c r="DXQ309" s="160"/>
      <c r="DXR309" s="160"/>
      <c r="DXS309" s="160"/>
      <c r="DXT309" s="160"/>
      <c r="DXU309" s="18"/>
      <c r="DXV309" s="18"/>
      <c r="DXW309" s="18"/>
      <c r="DXY309" s="18"/>
      <c r="DXZ309" s="18"/>
      <c r="DYA309" s="18"/>
      <c r="DYB309" s="18"/>
      <c r="DYD309" s="25"/>
      <c r="DYE309" s="37"/>
      <c r="DYG309" s="37"/>
      <c r="DYI309" s="37"/>
      <c r="DYK309" s="37"/>
      <c r="DYL309" s="204"/>
      <c r="DYM309" s="204"/>
      <c r="DYN309" s="204"/>
      <c r="DYO309" s="204"/>
      <c r="DYP309" s="204"/>
      <c r="DYQ309" s="204"/>
      <c r="DYR309" s="204"/>
      <c r="DYS309" s="204"/>
      <c r="DYT309" s="204"/>
      <c r="DYU309" s="159"/>
      <c r="DYV309" s="159"/>
      <c r="DYW309" s="159"/>
      <c r="DYX309" s="159"/>
      <c r="DYY309" s="159"/>
      <c r="DYZ309" s="45"/>
      <c r="DZA309" s="160"/>
      <c r="DZB309" s="160"/>
      <c r="DZC309" s="160"/>
      <c r="DZD309" s="160"/>
      <c r="DZE309" s="160"/>
      <c r="DZF309" s="18"/>
      <c r="DZG309" s="18"/>
      <c r="DZH309" s="18"/>
      <c r="DZJ309" s="18"/>
      <c r="DZK309" s="18"/>
      <c r="DZL309" s="18"/>
      <c r="DZM309" s="18"/>
      <c r="DZO309" s="25"/>
      <c r="DZP309" s="37"/>
      <c r="DZR309" s="37"/>
      <c r="DZT309" s="37"/>
      <c r="DZV309" s="37"/>
      <c r="DZW309" s="204"/>
      <c r="DZX309" s="204"/>
      <c r="DZY309" s="204"/>
      <c r="DZZ309" s="204"/>
      <c r="EAA309" s="204"/>
      <c r="EAB309" s="204"/>
      <c r="EAC309" s="204"/>
      <c r="EAD309" s="204"/>
      <c r="EAE309" s="204"/>
      <c r="EAF309" s="159"/>
      <c r="EAG309" s="159"/>
      <c r="EAH309" s="159"/>
      <c r="EAI309" s="159"/>
      <c r="EAJ309" s="159"/>
      <c r="EAK309" s="45"/>
      <c r="EAL309" s="160"/>
      <c r="EAM309" s="160"/>
      <c r="EAN309" s="160"/>
      <c r="EAO309" s="160"/>
      <c r="EAP309" s="160"/>
      <c r="EAQ309" s="18"/>
      <c r="EAR309" s="18"/>
      <c r="EAS309" s="18"/>
      <c r="EAU309" s="18"/>
      <c r="EAV309" s="18"/>
      <c r="EAW309" s="18"/>
      <c r="EAX309" s="18"/>
      <c r="EAZ309" s="25"/>
      <c r="EBA309" s="37"/>
      <c r="EBC309" s="37"/>
      <c r="EBE309" s="37"/>
      <c r="EBG309" s="37"/>
      <c r="EBH309" s="204"/>
      <c r="EBI309" s="204"/>
      <c r="EBJ309" s="204"/>
      <c r="EBK309" s="204"/>
      <c r="EBL309" s="204"/>
      <c r="EBM309" s="204"/>
      <c r="EBN309" s="204"/>
      <c r="EBO309" s="204"/>
      <c r="EBP309" s="204"/>
      <c r="EBQ309" s="159"/>
      <c r="EBR309" s="159"/>
      <c r="EBS309" s="159"/>
      <c r="EBT309" s="159"/>
      <c r="EBU309" s="159"/>
      <c r="EBV309" s="45"/>
      <c r="EBW309" s="160"/>
      <c r="EBX309" s="160"/>
      <c r="EBY309" s="160"/>
      <c r="EBZ309" s="160"/>
      <c r="ECA309" s="160"/>
      <c r="ECB309" s="18"/>
      <c r="ECC309" s="18"/>
      <c r="ECD309" s="18"/>
      <c r="ECF309" s="18"/>
      <c r="ECG309" s="18"/>
      <c r="ECH309" s="18"/>
      <c r="ECI309" s="18"/>
      <c r="ECK309" s="25"/>
      <c r="ECL309" s="37"/>
      <c r="ECN309" s="37"/>
      <c r="ECP309" s="37"/>
      <c r="ECR309" s="37"/>
      <c r="ECS309" s="204"/>
      <c r="ECT309" s="204"/>
      <c r="ECU309" s="204"/>
      <c r="ECV309" s="204"/>
      <c r="ECW309" s="204"/>
      <c r="ECX309" s="204"/>
      <c r="ECY309" s="204"/>
      <c r="ECZ309" s="204"/>
      <c r="EDA309" s="204"/>
      <c r="EDB309" s="159"/>
      <c r="EDC309" s="159"/>
      <c r="EDD309" s="159"/>
      <c r="EDE309" s="159"/>
      <c r="EDF309" s="159"/>
      <c r="EDG309" s="45"/>
      <c r="EDH309" s="160"/>
      <c r="EDI309" s="160"/>
      <c r="EDJ309" s="160"/>
      <c r="EDK309" s="160"/>
      <c r="EDL309" s="160"/>
      <c r="EDM309" s="18"/>
      <c r="EDN309" s="18"/>
      <c r="EDO309" s="18"/>
      <c r="EDQ309" s="18"/>
      <c r="EDR309" s="18"/>
      <c r="EDS309" s="18"/>
      <c r="EDT309" s="18"/>
      <c r="EDV309" s="25"/>
      <c r="EDW309" s="37"/>
      <c r="EDY309" s="37"/>
      <c r="EEA309" s="37"/>
      <c r="EEC309" s="37"/>
      <c r="EED309" s="204"/>
      <c r="EEE309" s="204"/>
      <c r="EEF309" s="204"/>
      <c r="EEG309" s="204"/>
      <c r="EEH309" s="204"/>
      <c r="EEI309" s="204"/>
      <c r="EEJ309" s="204"/>
      <c r="EEK309" s="204"/>
      <c r="EEL309" s="204"/>
      <c r="EEM309" s="159"/>
      <c r="EEN309" s="159"/>
      <c r="EEO309" s="159"/>
      <c r="EEP309" s="159"/>
      <c r="EEQ309" s="159"/>
      <c r="EER309" s="45"/>
      <c r="EES309" s="160"/>
      <c r="EET309" s="160"/>
      <c r="EEU309" s="160"/>
      <c r="EEV309" s="160"/>
      <c r="EEW309" s="160"/>
      <c r="EEX309" s="18"/>
      <c r="EEY309" s="18"/>
      <c r="EEZ309" s="18"/>
      <c r="EFB309" s="18"/>
      <c r="EFC309" s="18"/>
      <c r="EFD309" s="18"/>
      <c r="EFE309" s="18"/>
      <c r="EFG309" s="25"/>
      <c r="EFH309" s="37"/>
      <c r="EFJ309" s="37"/>
      <c r="EFL309" s="37"/>
      <c r="EFN309" s="37"/>
      <c r="EFO309" s="204"/>
      <c r="EFP309" s="204"/>
      <c r="EFQ309" s="204"/>
      <c r="EFR309" s="204"/>
      <c r="EFS309" s="204"/>
      <c r="EFT309" s="204"/>
      <c r="EFU309" s="204"/>
      <c r="EFV309" s="204"/>
      <c r="EFW309" s="204"/>
      <c r="EFX309" s="159"/>
      <c r="EFY309" s="159"/>
      <c r="EFZ309" s="159"/>
      <c r="EGA309" s="159"/>
      <c r="EGB309" s="159"/>
      <c r="EGC309" s="45"/>
      <c r="EGD309" s="160"/>
      <c r="EGE309" s="160"/>
      <c r="EGF309" s="160"/>
      <c r="EGG309" s="160"/>
      <c r="EGH309" s="160"/>
      <c r="EGI309" s="18"/>
      <c r="EGJ309" s="18"/>
      <c r="EGK309" s="18"/>
      <c r="EGM309" s="18"/>
      <c r="EGN309" s="18"/>
      <c r="EGO309" s="18"/>
      <c r="EGP309" s="18"/>
      <c r="EGR309" s="25"/>
      <c r="EGS309" s="37"/>
      <c r="EGU309" s="37"/>
      <c r="EGW309" s="37"/>
      <c r="EGY309" s="37"/>
      <c r="EGZ309" s="204"/>
      <c r="EHA309" s="204"/>
      <c r="EHB309" s="204"/>
      <c r="EHC309" s="204"/>
      <c r="EHD309" s="204"/>
      <c r="EHE309" s="204"/>
      <c r="EHF309" s="204"/>
      <c r="EHG309" s="204"/>
      <c r="EHH309" s="204"/>
      <c r="EHI309" s="159"/>
      <c r="EHJ309" s="159"/>
      <c r="EHK309" s="159"/>
      <c r="EHL309" s="159"/>
      <c r="EHM309" s="159"/>
      <c r="EHN309" s="45"/>
      <c r="EHO309" s="160"/>
      <c r="EHP309" s="160"/>
      <c r="EHQ309" s="160"/>
      <c r="EHR309" s="160"/>
      <c r="EHS309" s="160"/>
      <c r="EHT309" s="18"/>
      <c r="EHU309" s="18"/>
      <c r="EHV309" s="18"/>
      <c r="EHX309" s="18"/>
      <c r="EHY309" s="18"/>
      <c r="EHZ309" s="18"/>
      <c r="EIA309" s="18"/>
      <c r="EIC309" s="25"/>
      <c r="EID309" s="37"/>
      <c r="EIF309" s="37"/>
      <c r="EIH309" s="37"/>
      <c r="EIJ309" s="37"/>
      <c r="EIK309" s="204"/>
      <c r="EIL309" s="204"/>
      <c r="EIM309" s="204"/>
      <c r="EIN309" s="204"/>
      <c r="EIO309" s="204"/>
      <c r="EIP309" s="204"/>
      <c r="EIQ309" s="204"/>
      <c r="EIR309" s="204"/>
      <c r="EIS309" s="204"/>
      <c r="EIT309" s="159"/>
      <c r="EIU309" s="159"/>
      <c r="EIV309" s="159"/>
      <c r="EIW309" s="159"/>
      <c r="EIX309" s="159"/>
      <c r="EIY309" s="45"/>
      <c r="EIZ309" s="160"/>
      <c r="EJA309" s="160"/>
      <c r="EJB309" s="160"/>
      <c r="EJC309" s="160"/>
      <c r="EJD309" s="160"/>
      <c r="EJE309" s="18"/>
      <c r="EJF309" s="18"/>
      <c r="EJG309" s="18"/>
      <c r="EJI309" s="18"/>
      <c r="EJJ309" s="18"/>
      <c r="EJK309" s="18"/>
      <c r="EJL309" s="18"/>
      <c r="EJN309" s="25"/>
      <c r="EJO309" s="37"/>
      <c r="EJQ309" s="37"/>
      <c r="EJS309" s="37"/>
      <c r="EJU309" s="37"/>
      <c r="EJV309" s="204"/>
      <c r="EJW309" s="204"/>
      <c r="EJX309" s="204"/>
      <c r="EJY309" s="204"/>
      <c r="EJZ309" s="204"/>
      <c r="EKA309" s="204"/>
      <c r="EKB309" s="204"/>
      <c r="EKC309" s="204"/>
      <c r="EKD309" s="204"/>
      <c r="EKE309" s="159"/>
      <c r="EKF309" s="159"/>
      <c r="EKG309" s="159"/>
      <c r="EKH309" s="159"/>
      <c r="EKI309" s="159"/>
      <c r="EKJ309" s="45"/>
      <c r="EKK309" s="160"/>
      <c r="EKL309" s="160"/>
      <c r="EKM309" s="160"/>
      <c r="EKN309" s="160"/>
      <c r="EKO309" s="160"/>
      <c r="EKP309" s="18"/>
      <c r="EKQ309" s="18"/>
      <c r="EKR309" s="18"/>
      <c r="EKT309" s="18"/>
      <c r="EKU309" s="18"/>
      <c r="EKV309" s="18"/>
      <c r="EKW309" s="18"/>
      <c r="EKY309" s="25"/>
      <c r="EKZ309" s="37"/>
      <c r="ELB309" s="37"/>
      <c r="ELD309" s="37"/>
      <c r="ELF309" s="37"/>
      <c r="ELG309" s="204"/>
      <c r="ELH309" s="204"/>
      <c r="ELI309" s="204"/>
      <c r="ELJ309" s="204"/>
      <c r="ELK309" s="204"/>
      <c r="ELL309" s="204"/>
      <c r="ELM309" s="204"/>
      <c r="ELN309" s="204"/>
      <c r="ELO309" s="204"/>
      <c r="ELP309" s="159"/>
      <c r="ELQ309" s="159"/>
      <c r="ELR309" s="159"/>
      <c r="ELS309" s="159"/>
      <c r="ELT309" s="159"/>
      <c r="ELU309" s="45"/>
      <c r="ELV309" s="160"/>
      <c r="ELW309" s="160"/>
      <c r="ELX309" s="160"/>
      <c r="ELY309" s="160"/>
      <c r="ELZ309" s="160"/>
      <c r="EMA309" s="18"/>
      <c r="EMB309" s="18"/>
      <c r="EMC309" s="18"/>
      <c r="EME309" s="18"/>
      <c r="EMF309" s="18"/>
      <c r="EMG309" s="18"/>
      <c r="EMH309" s="18"/>
      <c r="EMJ309" s="25"/>
      <c r="EMK309" s="37"/>
      <c r="EMM309" s="37"/>
      <c r="EMO309" s="37"/>
      <c r="EMQ309" s="37"/>
      <c r="EMR309" s="204"/>
      <c r="EMS309" s="204"/>
      <c r="EMT309" s="204"/>
      <c r="EMU309" s="204"/>
      <c r="EMV309" s="204"/>
      <c r="EMW309" s="204"/>
      <c r="EMX309" s="204"/>
      <c r="EMY309" s="204"/>
      <c r="EMZ309" s="204"/>
      <c r="ENA309" s="159"/>
      <c r="ENB309" s="159"/>
      <c r="ENC309" s="159"/>
      <c r="END309" s="159"/>
      <c r="ENE309" s="159"/>
      <c r="ENF309" s="45"/>
      <c r="ENG309" s="160"/>
      <c r="ENH309" s="160"/>
      <c r="ENI309" s="160"/>
      <c r="ENJ309" s="160"/>
      <c r="ENK309" s="160"/>
      <c r="ENL309" s="18"/>
      <c r="ENM309" s="18"/>
      <c r="ENN309" s="18"/>
      <c r="ENP309" s="18"/>
      <c r="ENQ309" s="18"/>
      <c r="ENR309" s="18"/>
      <c r="ENS309" s="18"/>
      <c r="ENU309" s="25"/>
      <c r="ENV309" s="37"/>
      <c r="ENX309" s="37"/>
      <c r="ENZ309" s="37"/>
      <c r="EOB309" s="37"/>
      <c r="EOC309" s="204"/>
      <c r="EOD309" s="204"/>
      <c r="EOE309" s="204"/>
      <c r="EOF309" s="204"/>
      <c r="EOG309" s="204"/>
      <c r="EOH309" s="204"/>
      <c r="EOI309" s="204"/>
      <c r="EOJ309" s="204"/>
      <c r="EOK309" s="204"/>
      <c r="EOL309" s="159"/>
      <c r="EOM309" s="159"/>
      <c r="EON309" s="159"/>
      <c r="EOO309" s="159"/>
      <c r="EOP309" s="159"/>
      <c r="EOQ309" s="45"/>
      <c r="EOR309" s="160"/>
      <c r="EOS309" s="160"/>
      <c r="EOT309" s="160"/>
      <c r="EOU309" s="160"/>
      <c r="EOV309" s="160"/>
      <c r="EOW309" s="18"/>
      <c r="EOX309" s="18"/>
      <c r="EOY309" s="18"/>
      <c r="EPA309" s="18"/>
      <c r="EPB309" s="18"/>
      <c r="EPC309" s="18"/>
      <c r="EPD309" s="18"/>
      <c r="EPF309" s="25"/>
      <c r="EPG309" s="37"/>
      <c r="EPI309" s="37"/>
      <c r="EPK309" s="37"/>
      <c r="EPM309" s="37"/>
      <c r="EPN309" s="204"/>
      <c r="EPO309" s="204"/>
      <c r="EPP309" s="204"/>
      <c r="EPQ309" s="204"/>
      <c r="EPR309" s="204"/>
      <c r="EPS309" s="204"/>
      <c r="EPT309" s="204"/>
      <c r="EPU309" s="204"/>
      <c r="EPV309" s="204"/>
      <c r="EPW309" s="159"/>
      <c r="EPX309" s="159"/>
      <c r="EPY309" s="159"/>
      <c r="EPZ309" s="159"/>
      <c r="EQA309" s="159"/>
      <c r="EQB309" s="45"/>
      <c r="EQC309" s="160"/>
      <c r="EQD309" s="160"/>
      <c r="EQE309" s="160"/>
      <c r="EQF309" s="160"/>
      <c r="EQG309" s="160"/>
      <c r="EQH309" s="18"/>
      <c r="EQI309" s="18"/>
      <c r="EQJ309" s="18"/>
      <c r="EQL309" s="18"/>
      <c r="EQM309" s="18"/>
      <c r="EQN309" s="18"/>
      <c r="EQO309" s="18"/>
      <c r="EQQ309" s="25"/>
      <c r="EQR309" s="37"/>
      <c r="EQT309" s="37"/>
      <c r="EQV309" s="37"/>
      <c r="EQX309" s="37"/>
      <c r="EQY309" s="204"/>
      <c r="EQZ309" s="204"/>
      <c r="ERA309" s="204"/>
      <c r="ERB309" s="204"/>
      <c r="ERC309" s="204"/>
      <c r="ERD309" s="204"/>
      <c r="ERE309" s="204"/>
      <c r="ERF309" s="204"/>
      <c r="ERG309" s="204"/>
      <c r="ERH309" s="159"/>
      <c r="ERI309" s="159"/>
      <c r="ERJ309" s="159"/>
      <c r="ERK309" s="159"/>
      <c r="ERL309" s="159"/>
      <c r="ERM309" s="45"/>
      <c r="ERN309" s="160"/>
      <c r="ERO309" s="160"/>
      <c r="ERP309" s="160"/>
      <c r="ERQ309" s="160"/>
      <c r="ERR309" s="160"/>
      <c r="ERS309" s="18"/>
      <c r="ERT309" s="18"/>
      <c r="ERU309" s="18"/>
      <c r="ERW309" s="18"/>
      <c r="ERX309" s="18"/>
      <c r="ERY309" s="18"/>
      <c r="ERZ309" s="18"/>
      <c r="ESB309" s="25"/>
      <c r="ESC309" s="37"/>
      <c r="ESE309" s="37"/>
      <c r="ESG309" s="37"/>
      <c r="ESI309" s="37"/>
      <c r="ESJ309" s="204"/>
      <c r="ESK309" s="204"/>
      <c r="ESL309" s="204"/>
      <c r="ESM309" s="204"/>
      <c r="ESN309" s="204"/>
      <c r="ESO309" s="204"/>
      <c r="ESP309" s="204"/>
      <c r="ESQ309" s="204"/>
      <c r="ESR309" s="204"/>
      <c r="ESS309" s="159"/>
      <c r="EST309" s="159"/>
      <c r="ESU309" s="159"/>
      <c r="ESV309" s="159"/>
      <c r="ESW309" s="159"/>
      <c r="ESX309" s="45"/>
      <c r="ESY309" s="160"/>
      <c r="ESZ309" s="160"/>
      <c r="ETA309" s="160"/>
      <c r="ETB309" s="160"/>
      <c r="ETC309" s="160"/>
      <c r="ETD309" s="18"/>
      <c r="ETE309" s="18"/>
      <c r="ETF309" s="18"/>
      <c r="ETH309" s="18"/>
      <c r="ETI309" s="18"/>
      <c r="ETJ309" s="18"/>
      <c r="ETK309" s="18"/>
      <c r="ETM309" s="25"/>
      <c r="ETN309" s="37"/>
      <c r="ETP309" s="37"/>
      <c r="ETR309" s="37"/>
      <c r="ETT309" s="37"/>
      <c r="ETU309" s="204"/>
      <c r="ETV309" s="204"/>
      <c r="ETW309" s="204"/>
      <c r="ETX309" s="204"/>
      <c r="ETY309" s="204"/>
      <c r="ETZ309" s="204"/>
      <c r="EUA309" s="204"/>
      <c r="EUB309" s="204"/>
      <c r="EUC309" s="204"/>
      <c r="EUD309" s="159"/>
      <c r="EUE309" s="159"/>
      <c r="EUF309" s="159"/>
      <c r="EUG309" s="159"/>
      <c r="EUH309" s="159"/>
      <c r="EUI309" s="45"/>
      <c r="EUJ309" s="160"/>
      <c r="EUK309" s="160"/>
      <c r="EUL309" s="160"/>
      <c r="EUM309" s="160"/>
      <c r="EUN309" s="160"/>
      <c r="EUO309" s="18"/>
      <c r="EUP309" s="18"/>
      <c r="EUQ309" s="18"/>
      <c r="EUS309" s="18"/>
      <c r="EUT309" s="18"/>
      <c r="EUU309" s="18"/>
      <c r="EUV309" s="18"/>
      <c r="EUX309" s="25"/>
      <c r="EUY309" s="37"/>
      <c r="EVA309" s="37"/>
      <c r="EVC309" s="37"/>
      <c r="EVE309" s="37"/>
      <c r="EVF309" s="204"/>
      <c r="EVG309" s="204"/>
      <c r="EVH309" s="204"/>
      <c r="EVI309" s="204"/>
      <c r="EVJ309" s="204"/>
      <c r="EVK309" s="204"/>
      <c r="EVL309" s="204"/>
      <c r="EVM309" s="204"/>
      <c r="EVN309" s="204"/>
      <c r="EVO309" s="159"/>
      <c r="EVP309" s="159"/>
      <c r="EVQ309" s="159"/>
      <c r="EVR309" s="159"/>
      <c r="EVS309" s="159"/>
      <c r="EVT309" s="45"/>
      <c r="EVU309" s="160"/>
      <c r="EVV309" s="160"/>
      <c r="EVW309" s="160"/>
      <c r="EVX309" s="160"/>
      <c r="EVY309" s="160"/>
      <c r="EVZ309" s="18"/>
      <c r="EWA309" s="18"/>
      <c r="EWB309" s="18"/>
      <c r="EWD309" s="18"/>
      <c r="EWE309" s="18"/>
      <c r="EWF309" s="18"/>
      <c r="EWG309" s="18"/>
      <c r="EWI309" s="25"/>
      <c r="EWJ309" s="37"/>
      <c r="EWL309" s="37"/>
      <c r="EWN309" s="37"/>
      <c r="EWP309" s="37"/>
      <c r="EWQ309" s="204"/>
      <c r="EWR309" s="204"/>
      <c r="EWS309" s="204"/>
      <c r="EWT309" s="204"/>
      <c r="EWU309" s="204"/>
      <c r="EWV309" s="204"/>
      <c r="EWW309" s="204"/>
      <c r="EWX309" s="204"/>
      <c r="EWY309" s="204"/>
      <c r="EWZ309" s="159"/>
      <c r="EXA309" s="159"/>
      <c r="EXB309" s="159"/>
      <c r="EXC309" s="159"/>
      <c r="EXD309" s="159"/>
      <c r="EXE309" s="45"/>
      <c r="EXF309" s="160"/>
      <c r="EXG309" s="160"/>
      <c r="EXH309" s="160"/>
      <c r="EXI309" s="160"/>
      <c r="EXJ309" s="160"/>
      <c r="EXK309" s="18"/>
      <c r="EXL309" s="18"/>
      <c r="EXM309" s="18"/>
      <c r="EXO309" s="18"/>
      <c r="EXP309" s="18"/>
      <c r="EXQ309" s="18"/>
      <c r="EXR309" s="18"/>
      <c r="EXT309" s="25"/>
      <c r="EXU309" s="37"/>
      <c r="EXW309" s="37"/>
      <c r="EXY309" s="37"/>
      <c r="EYA309" s="37"/>
      <c r="EYB309" s="204"/>
      <c r="EYC309" s="204"/>
      <c r="EYD309" s="204"/>
      <c r="EYE309" s="204"/>
      <c r="EYF309" s="204"/>
      <c r="EYG309" s="204"/>
      <c r="EYH309" s="204"/>
      <c r="EYI309" s="204"/>
      <c r="EYJ309" s="204"/>
      <c r="EYK309" s="159"/>
      <c r="EYL309" s="159"/>
      <c r="EYM309" s="159"/>
      <c r="EYN309" s="159"/>
      <c r="EYO309" s="159"/>
      <c r="EYP309" s="45"/>
      <c r="EYQ309" s="160"/>
      <c r="EYR309" s="160"/>
      <c r="EYS309" s="160"/>
      <c r="EYT309" s="160"/>
      <c r="EYU309" s="160"/>
      <c r="EYV309" s="18"/>
      <c r="EYW309" s="18"/>
      <c r="EYX309" s="18"/>
      <c r="EYZ309" s="18"/>
      <c r="EZA309" s="18"/>
      <c r="EZB309" s="18"/>
      <c r="EZC309" s="18"/>
      <c r="EZE309" s="25"/>
      <c r="EZF309" s="37"/>
      <c r="EZH309" s="37"/>
      <c r="EZJ309" s="37"/>
      <c r="EZL309" s="37"/>
      <c r="EZM309" s="204"/>
      <c r="EZN309" s="204"/>
      <c r="EZO309" s="204"/>
      <c r="EZP309" s="204"/>
      <c r="EZQ309" s="204"/>
      <c r="EZR309" s="204"/>
      <c r="EZS309" s="204"/>
      <c r="EZT309" s="204"/>
      <c r="EZU309" s="204"/>
      <c r="EZV309" s="159"/>
      <c r="EZW309" s="159"/>
      <c r="EZX309" s="159"/>
      <c r="EZY309" s="159"/>
      <c r="EZZ309" s="159"/>
      <c r="FAA309" s="45"/>
      <c r="FAB309" s="160"/>
      <c r="FAC309" s="160"/>
      <c r="FAD309" s="160"/>
      <c r="FAE309" s="160"/>
      <c r="FAF309" s="160"/>
      <c r="FAG309" s="18"/>
      <c r="FAH309" s="18"/>
      <c r="FAI309" s="18"/>
      <c r="FAK309" s="18"/>
      <c r="FAL309" s="18"/>
      <c r="FAM309" s="18"/>
      <c r="FAN309" s="18"/>
      <c r="FAP309" s="25"/>
      <c r="FAQ309" s="37"/>
      <c r="FAS309" s="37"/>
      <c r="FAU309" s="37"/>
      <c r="FAW309" s="37"/>
      <c r="FAX309" s="204"/>
      <c r="FAY309" s="204"/>
      <c r="FAZ309" s="204"/>
      <c r="FBA309" s="204"/>
      <c r="FBB309" s="204"/>
      <c r="FBC309" s="204"/>
      <c r="FBD309" s="204"/>
      <c r="FBE309" s="204"/>
      <c r="FBF309" s="204"/>
      <c r="FBG309" s="159"/>
      <c r="FBH309" s="159"/>
      <c r="FBI309" s="159"/>
      <c r="FBJ309" s="159"/>
      <c r="FBK309" s="159"/>
      <c r="FBL309" s="45"/>
      <c r="FBM309" s="160"/>
      <c r="FBN309" s="160"/>
      <c r="FBO309" s="160"/>
      <c r="FBP309" s="160"/>
      <c r="FBQ309" s="160"/>
      <c r="FBR309" s="18"/>
      <c r="FBS309" s="18"/>
      <c r="FBT309" s="18"/>
      <c r="FBV309" s="18"/>
      <c r="FBW309" s="18"/>
      <c r="FBX309" s="18"/>
      <c r="FBY309" s="18"/>
      <c r="FCA309" s="25"/>
      <c r="FCB309" s="37"/>
      <c r="FCD309" s="37"/>
      <c r="FCF309" s="37"/>
      <c r="FCH309" s="37"/>
      <c r="FCI309" s="204"/>
      <c r="FCJ309" s="204"/>
      <c r="FCK309" s="204"/>
      <c r="FCL309" s="204"/>
      <c r="FCM309" s="204"/>
      <c r="FCN309" s="204"/>
      <c r="FCO309" s="204"/>
      <c r="FCP309" s="204"/>
      <c r="FCQ309" s="204"/>
      <c r="FCR309" s="159"/>
      <c r="FCS309" s="159"/>
      <c r="FCT309" s="159"/>
      <c r="FCU309" s="159"/>
      <c r="FCV309" s="159"/>
      <c r="FCW309" s="45"/>
      <c r="FCX309" s="160"/>
      <c r="FCY309" s="160"/>
      <c r="FCZ309" s="160"/>
      <c r="FDA309" s="160"/>
      <c r="FDB309" s="160"/>
      <c r="FDC309" s="18"/>
      <c r="FDD309" s="18"/>
      <c r="FDE309" s="18"/>
      <c r="FDG309" s="18"/>
      <c r="FDH309" s="18"/>
      <c r="FDI309" s="18"/>
      <c r="FDJ309" s="18"/>
      <c r="FDL309" s="25"/>
      <c r="FDM309" s="37"/>
      <c r="FDO309" s="37"/>
      <c r="FDQ309" s="37"/>
      <c r="FDS309" s="37"/>
      <c r="FDT309" s="204"/>
      <c r="FDU309" s="204"/>
      <c r="FDV309" s="204"/>
      <c r="FDW309" s="204"/>
      <c r="FDX309" s="204"/>
      <c r="FDY309" s="204"/>
      <c r="FDZ309" s="204"/>
      <c r="FEA309" s="204"/>
      <c r="FEB309" s="204"/>
      <c r="FEC309" s="159"/>
      <c r="FED309" s="159"/>
      <c r="FEE309" s="159"/>
      <c r="FEF309" s="159"/>
      <c r="FEG309" s="159"/>
      <c r="FEH309" s="45"/>
      <c r="FEI309" s="160"/>
      <c r="FEJ309" s="160"/>
      <c r="FEK309" s="160"/>
      <c r="FEL309" s="160"/>
      <c r="FEM309" s="160"/>
      <c r="FEN309" s="18"/>
      <c r="FEO309" s="18"/>
      <c r="FEP309" s="18"/>
      <c r="FER309" s="18"/>
      <c r="FES309" s="18"/>
      <c r="FET309" s="18"/>
      <c r="FEU309" s="18"/>
      <c r="FEW309" s="25"/>
      <c r="FEX309" s="37"/>
      <c r="FEZ309" s="37"/>
      <c r="FFB309" s="37"/>
      <c r="FFD309" s="37"/>
      <c r="FFE309" s="204"/>
      <c r="FFF309" s="204"/>
      <c r="FFG309" s="204"/>
      <c r="FFH309" s="204"/>
      <c r="FFI309" s="204"/>
      <c r="FFJ309" s="204"/>
      <c r="FFK309" s="204"/>
      <c r="FFL309" s="204"/>
      <c r="FFM309" s="204"/>
      <c r="FFN309" s="159"/>
      <c r="FFO309" s="159"/>
      <c r="FFP309" s="159"/>
      <c r="FFQ309" s="159"/>
      <c r="FFR309" s="159"/>
      <c r="FFS309" s="45"/>
      <c r="FFT309" s="160"/>
      <c r="FFU309" s="160"/>
      <c r="FFV309" s="160"/>
      <c r="FFW309" s="160"/>
      <c r="FFX309" s="160"/>
      <c r="FFY309" s="18"/>
      <c r="FFZ309" s="18"/>
      <c r="FGA309" s="18"/>
      <c r="FGC309" s="18"/>
      <c r="FGD309" s="18"/>
      <c r="FGE309" s="18"/>
      <c r="FGF309" s="18"/>
      <c r="FGH309" s="25"/>
      <c r="FGI309" s="37"/>
      <c r="FGK309" s="37"/>
      <c r="FGM309" s="37"/>
      <c r="FGO309" s="37"/>
      <c r="FGP309" s="204"/>
      <c r="FGQ309" s="204"/>
      <c r="FGR309" s="204"/>
      <c r="FGS309" s="204"/>
      <c r="FGT309" s="204"/>
      <c r="FGU309" s="204"/>
      <c r="FGV309" s="204"/>
      <c r="FGW309" s="204"/>
      <c r="FGX309" s="204"/>
      <c r="FGY309" s="159"/>
      <c r="FGZ309" s="159"/>
      <c r="FHA309" s="159"/>
      <c r="FHB309" s="159"/>
      <c r="FHC309" s="159"/>
      <c r="FHD309" s="45"/>
      <c r="FHE309" s="160"/>
      <c r="FHF309" s="160"/>
      <c r="FHG309" s="160"/>
      <c r="FHH309" s="160"/>
      <c r="FHI309" s="160"/>
      <c r="FHJ309" s="18"/>
      <c r="FHK309" s="18"/>
      <c r="FHL309" s="18"/>
      <c r="FHN309" s="18"/>
      <c r="FHO309" s="18"/>
      <c r="FHP309" s="18"/>
      <c r="FHQ309" s="18"/>
      <c r="FHS309" s="25"/>
      <c r="FHT309" s="37"/>
      <c r="FHV309" s="37"/>
      <c r="FHX309" s="37"/>
      <c r="FHZ309" s="37"/>
      <c r="FIA309" s="204"/>
      <c r="FIB309" s="204"/>
      <c r="FIC309" s="204"/>
      <c r="FID309" s="204"/>
      <c r="FIE309" s="204"/>
      <c r="FIF309" s="204"/>
      <c r="FIG309" s="204"/>
      <c r="FIH309" s="204"/>
      <c r="FII309" s="204"/>
      <c r="FIJ309" s="159"/>
      <c r="FIK309" s="159"/>
      <c r="FIL309" s="159"/>
      <c r="FIM309" s="159"/>
      <c r="FIN309" s="159"/>
      <c r="FIO309" s="45"/>
      <c r="FIP309" s="160"/>
      <c r="FIQ309" s="160"/>
      <c r="FIR309" s="160"/>
      <c r="FIS309" s="160"/>
      <c r="FIT309" s="160"/>
      <c r="FIU309" s="18"/>
      <c r="FIV309" s="18"/>
      <c r="FIW309" s="18"/>
      <c r="FIY309" s="18"/>
      <c r="FIZ309" s="18"/>
      <c r="FJA309" s="18"/>
      <c r="FJB309" s="18"/>
      <c r="FJD309" s="25"/>
      <c r="FJE309" s="37"/>
      <c r="FJG309" s="37"/>
      <c r="FJI309" s="37"/>
      <c r="FJK309" s="37"/>
      <c r="FJL309" s="204"/>
      <c r="FJM309" s="204"/>
      <c r="FJN309" s="204"/>
      <c r="FJO309" s="204"/>
      <c r="FJP309" s="204"/>
      <c r="FJQ309" s="204"/>
      <c r="FJR309" s="204"/>
      <c r="FJS309" s="204"/>
      <c r="FJT309" s="204"/>
      <c r="FJU309" s="159"/>
      <c r="FJV309" s="159"/>
      <c r="FJW309" s="159"/>
      <c r="FJX309" s="159"/>
      <c r="FJY309" s="159"/>
      <c r="FJZ309" s="45"/>
      <c r="FKA309" s="160"/>
      <c r="FKB309" s="160"/>
      <c r="FKC309" s="160"/>
      <c r="FKD309" s="160"/>
      <c r="FKE309" s="160"/>
      <c r="FKF309" s="18"/>
      <c r="FKG309" s="18"/>
      <c r="FKH309" s="18"/>
      <c r="FKJ309" s="18"/>
      <c r="FKK309" s="18"/>
      <c r="FKL309" s="18"/>
      <c r="FKM309" s="18"/>
      <c r="FKO309" s="25"/>
      <c r="FKP309" s="37"/>
      <c r="FKR309" s="37"/>
      <c r="FKT309" s="37"/>
      <c r="FKV309" s="37"/>
      <c r="FKW309" s="204"/>
      <c r="FKX309" s="204"/>
      <c r="FKY309" s="204"/>
      <c r="FKZ309" s="204"/>
      <c r="FLA309" s="204"/>
      <c r="FLB309" s="204"/>
      <c r="FLC309" s="204"/>
      <c r="FLD309" s="204"/>
      <c r="FLE309" s="204"/>
      <c r="FLF309" s="159"/>
      <c r="FLG309" s="159"/>
      <c r="FLH309" s="159"/>
      <c r="FLI309" s="159"/>
      <c r="FLJ309" s="159"/>
      <c r="FLK309" s="45"/>
      <c r="FLL309" s="160"/>
      <c r="FLM309" s="160"/>
      <c r="FLN309" s="160"/>
      <c r="FLO309" s="160"/>
      <c r="FLP309" s="160"/>
      <c r="FLQ309" s="18"/>
      <c r="FLR309" s="18"/>
      <c r="FLS309" s="18"/>
      <c r="FLU309" s="18"/>
      <c r="FLV309" s="18"/>
      <c r="FLW309" s="18"/>
      <c r="FLX309" s="18"/>
      <c r="FLZ309" s="25"/>
      <c r="FMA309" s="37"/>
      <c r="FMC309" s="37"/>
      <c r="FME309" s="37"/>
      <c r="FMG309" s="37"/>
      <c r="FMH309" s="204"/>
      <c r="FMI309" s="204"/>
      <c r="FMJ309" s="204"/>
      <c r="FMK309" s="204"/>
      <c r="FML309" s="204"/>
      <c r="FMM309" s="204"/>
      <c r="FMN309" s="204"/>
      <c r="FMO309" s="204"/>
      <c r="FMP309" s="204"/>
      <c r="FMQ309" s="159"/>
      <c r="FMR309" s="159"/>
      <c r="FMS309" s="159"/>
      <c r="FMT309" s="159"/>
      <c r="FMU309" s="159"/>
      <c r="FMV309" s="45"/>
      <c r="FMW309" s="160"/>
      <c r="FMX309" s="160"/>
      <c r="FMY309" s="160"/>
      <c r="FMZ309" s="160"/>
      <c r="FNA309" s="160"/>
      <c r="FNB309" s="18"/>
      <c r="FNC309" s="18"/>
      <c r="FND309" s="18"/>
      <c r="FNF309" s="18"/>
      <c r="FNG309" s="18"/>
      <c r="FNH309" s="18"/>
      <c r="FNI309" s="18"/>
      <c r="FNK309" s="25"/>
      <c r="FNL309" s="37"/>
      <c r="FNN309" s="37"/>
      <c r="FNP309" s="37"/>
      <c r="FNR309" s="37"/>
      <c r="FNS309" s="204"/>
      <c r="FNT309" s="204"/>
      <c r="FNU309" s="204"/>
      <c r="FNV309" s="204"/>
      <c r="FNW309" s="204"/>
      <c r="FNX309" s="204"/>
      <c r="FNY309" s="204"/>
      <c r="FNZ309" s="204"/>
      <c r="FOA309" s="204"/>
      <c r="FOB309" s="159"/>
      <c r="FOC309" s="159"/>
      <c r="FOD309" s="159"/>
      <c r="FOE309" s="159"/>
      <c r="FOF309" s="159"/>
      <c r="FOG309" s="45"/>
      <c r="FOH309" s="160"/>
      <c r="FOI309" s="160"/>
      <c r="FOJ309" s="160"/>
      <c r="FOK309" s="160"/>
      <c r="FOL309" s="160"/>
      <c r="FOM309" s="18"/>
      <c r="FON309" s="18"/>
      <c r="FOO309" s="18"/>
      <c r="FOQ309" s="18"/>
      <c r="FOR309" s="18"/>
      <c r="FOS309" s="18"/>
      <c r="FOT309" s="18"/>
      <c r="FOV309" s="25"/>
      <c r="FOW309" s="37"/>
      <c r="FOY309" s="37"/>
      <c r="FPA309" s="37"/>
      <c r="FPC309" s="37"/>
      <c r="FPD309" s="204"/>
      <c r="FPE309" s="204"/>
      <c r="FPF309" s="204"/>
      <c r="FPG309" s="204"/>
      <c r="FPH309" s="204"/>
      <c r="FPI309" s="204"/>
      <c r="FPJ309" s="204"/>
      <c r="FPK309" s="204"/>
      <c r="FPL309" s="204"/>
      <c r="FPM309" s="159"/>
      <c r="FPN309" s="159"/>
      <c r="FPO309" s="159"/>
      <c r="FPP309" s="159"/>
      <c r="FPQ309" s="159"/>
      <c r="FPR309" s="45"/>
      <c r="FPS309" s="160"/>
      <c r="FPT309" s="160"/>
      <c r="FPU309" s="160"/>
      <c r="FPV309" s="160"/>
      <c r="FPW309" s="160"/>
      <c r="FPX309" s="18"/>
      <c r="FPY309" s="18"/>
      <c r="FPZ309" s="18"/>
      <c r="FQB309" s="18"/>
      <c r="FQC309" s="18"/>
      <c r="FQD309" s="18"/>
      <c r="FQE309" s="18"/>
      <c r="FQG309" s="25"/>
      <c r="FQH309" s="37"/>
      <c r="FQJ309" s="37"/>
      <c r="FQL309" s="37"/>
      <c r="FQN309" s="37"/>
      <c r="FQO309" s="204"/>
      <c r="FQP309" s="204"/>
      <c r="FQQ309" s="204"/>
      <c r="FQR309" s="204"/>
      <c r="FQS309" s="204"/>
      <c r="FQT309" s="204"/>
      <c r="FQU309" s="204"/>
      <c r="FQV309" s="204"/>
      <c r="FQW309" s="204"/>
      <c r="FQX309" s="159"/>
      <c r="FQY309" s="159"/>
      <c r="FQZ309" s="159"/>
      <c r="FRA309" s="159"/>
      <c r="FRB309" s="159"/>
      <c r="FRC309" s="45"/>
      <c r="FRD309" s="160"/>
      <c r="FRE309" s="160"/>
      <c r="FRF309" s="160"/>
      <c r="FRG309" s="160"/>
      <c r="FRH309" s="160"/>
      <c r="FRI309" s="18"/>
      <c r="FRJ309" s="18"/>
      <c r="FRK309" s="18"/>
      <c r="FRM309" s="18"/>
      <c r="FRN309" s="18"/>
      <c r="FRO309" s="18"/>
      <c r="FRP309" s="18"/>
      <c r="FRR309" s="25"/>
      <c r="FRS309" s="37"/>
      <c r="FRU309" s="37"/>
      <c r="FRW309" s="37"/>
      <c r="FRY309" s="37"/>
      <c r="FRZ309" s="204"/>
      <c r="FSA309" s="204"/>
      <c r="FSB309" s="204"/>
      <c r="FSC309" s="204"/>
      <c r="FSD309" s="204"/>
      <c r="FSE309" s="204"/>
      <c r="FSF309" s="204"/>
      <c r="FSG309" s="204"/>
      <c r="FSH309" s="204"/>
      <c r="FSI309" s="159"/>
      <c r="FSJ309" s="159"/>
      <c r="FSK309" s="159"/>
      <c r="FSL309" s="159"/>
      <c r="FSM309" s="159"/>
      <c r="FSN309" s="45"/>
      <c r="FSO309" s="160"/>
      <c r="FSP309" s="160"/>
      <c r="FSQ309" s="160"/>
      <c r="FSR309" s="160"/>
      <c r="FSS309" s="160"/>
      <c r="FST309" s="18"/>
      <c r="FSU309" s="18"/>
      <c r="FSV309" s="18"/>
      <c r="FSX309" s="18"/>
      <c r="FSY309" s="18"/>
      <c r="FSZ309" s="18"/>
      <c r="FTA309" s="18"/>
      <c r="FTC309" s="25"/>
      <c r="FTD309" s="37"/>
      <c r="FTF309" s="37"/>
      <c r="FTH309" s="37"/>
      <c r="FTJ309" s="37"/>
      <c r="FTK309" s="204"/>
      <c r="FTL309" s="204"/>
      <c r="FTM309" s="204"/>
      <c r="FTN309" s="204"/>
      <c r="FTO309" s="204"/>
      <c r="FTP309" s="204"/>
      <c r="FTQ309" s="204"/>
      <c r="FTR309" s="204"/>
      <c r="FTS309" s="204"/>
      <c r="FTT309" s="159"/>
      <c r="FTU309" s="159"/>
      <c r="FTV309" s="159"/>
      <c r="FTW309" s="159"/>
      <c r="FTX309" s="159"/>
      <c r="FTY309" s="45"/>
      <c r="FTZ309" s="160"/>
      <c r="FUA309" s="160"/>
      <c r="FUB309" s="160"/>
      <c r="FUC309" s="160"/>
      <c r="FUD309" s="160"/>
      <c r="FUE309" s="18"/>
      <c r="FUF309" s="18"/>
      <c r="FUG309" s="18"/>
      <c r="FUI309" s="18"/>
      <c r="FUJ309" s="18"/>
      <c r="FUK309" s="18"/>
      <c r="FUL309" s="18"/>
      <c r="FUN309" s="25"/>
      <c r="FUO309" s="37"/>
      <c r="FUQ309" s="37"/>
      <c r="FUS309" s="37"/>
      <c r="FUU309" s="37"/>
      <c r="FUV309" s="204"/>
      <c r="FUW309" s="204"/>
      <c r="FUX309" s="204"/>
      <c r="FUY309" s="204"/>
      <c r="FUZ309" s="204"/>
      <c r="FVA309" s="204"/>
      <c r="FVB309" s="204"/>
      <c r="FVC309" s="204"/>
      <c r="FVD309" s="204"/>
      <c r="FVE309" s="159"/>
      <c r="FVF309" s="159"/>
      <c r="FVG309" s="159"/>
      <c r="FVH309" s="159"/>
      <c r="FVI309" s="159"/>
      <c r="FVJ309" s="45"/>
      <c r="FVK309" s="160"/>
      <c r="FVL309" s="160"/>
      <c r="FVM309" s="160"/>
      <c r="FVN309" s="160"/>
      <c r="FVO309" s="160"/>
      <c r="FVP309" s="18"/>
      <c r="FVQ309" s="18"/>
      <c r="FVR309" s="18"/>
      <c r="FVT309" s="18"/>
      <c r="FVU309" s="18"/>
      <c r="FVV309" s="18"/>
      <c r="FVW309" s="18"/>
      <c r="FVY309" s="25"/>
      <c r="FVZ309" s="37"/>
      <c r="FWB309" s="37"/>
      <c r="FWD309" s="37"/>
      <c r="FWF309" s="37"/>
      <c r="FWG309" s="204"/>
      <c r="FWH309" s="204"/>
      <c r="FWI309" s="204"/>
      <c r="FWJ309" s="204"/>
      <c r="FWK309" s="204"/>
      <c r="FWL309" s="204"/>
      <c r="FWM309" s="204"/>
      <c r="FWN309" s="204"/>
      <c r="FWO309" s="204"/>
      <c r="FWP309" s="159"/>
      <c r="FWQ309" s="159"/>
      <c r="FWR309" s="159"/>
      <c r="FWS309" s="159"/>
      <c r="FWT309" s="159"/>
      <c r="FWU309" s="45"/>
      <c r="FWV309" s="160"/>
      <c r="FWW309" s="160"/>
      <c r="FWX309" s="160"/>
      <c r="FWY309" s="160"/>
      <c r="FWZ309" s="160"/>
      <c r="FXA309" s="18"/>
      <c r="FXB309" s="18"/>
      <c r="FXC309" s="18"/>
      <c r="FXE309" s="18"/>
      <c r="FXF309" s="18"/>
      <c r="FXG309" s="18"/>
      <c r="FXH309" s="18"/>
      <c r="FXJ309" s="25"/>
      <c r="FXK309" s="37"/>
      <c r="FXM309" s="37"/>
      <c r="FXO309" s="37"/>
      <c r="FXQ309" s="37"/>
      <c r="FXR309" s="204"/>
      <c r="FXS309" s="204"/>
      <c r="FXT309" s="204"/>
      <c r="FXU309" s="204"/>
      <c r="FXV309" s="204"/>
      <c r="FXW309" s="204"/>
      <c r="FXX309" s="204"/>
      <c r="FXY309" s="204"/>
      <c r="FXZ309" s="204"/>
      <c r="FYA309" s="159"/>
      <c r="FYB309" s="159"/>
      <c r="FYC309" s="159"/>
      <c r="FYD309" s="159"/>
      <c r="FYE309" s="159"/>
      <c r="FYF309" s="45"/>
      <c r="FYG309" s="160"/>
      <c r="FYH309" s="160"/>
      <c r="FYI309" s="160"/>
      <c r="FYJ309" s="160"/>
      <c r="FYK309" s="160"/>
      <c r="FYL309" s="18"/>
      <c r="FYM309" s="18"/>
      <c r="FYN309" s="18"/>
      <c r="FYP309" s="18"/>
      <c r="FYQ309" s="18"/>
      <c r="FYR309" s="18"/>
      <c r="FYS309" s="18"/>
      <c r="FYU309" s="25"/>
      <c r="FYV309" s="37"/>
      <c r="FYX309" s="37"/>
      <c r="FYZ309" s="37"/>
      <c r="FZB309" s="37"/>
      <c r="FZC309" s="204"/>
      <c r="FZD309" s="204"/>
      <c r="FZE309" s="204"/>
      <c r="FZF309" s="204"/>
      <c r="FZG309" s="204"/>
      <c r="FZH309" s="204"/>
      <c r="FZI309" s="204"/>
      <c r="FZJ309" s="204"/>
      <c r="FZK309" s="204"/>
      <c r="FZL309" s="159"/>
      <c r="FZM309" s="159"/>
      <c r="FZN309" s="159"/>
      <c r="FZO309" s="159"/>
      <c r="FZP309" s="159"/>
      <c r="FZQ309" s="45"/>
      <c r="FZR309" s="160"/>
      <c r="FZS309" s="160"/>
      <c r="FZT309" s="160"/>
      <c r="FZU309" s="160"/>
      <c r="FZV309" s="160"/>
      <c r="FZW309" s="18"/>
      <c r="FZX309" s="18"/>
      <c r="FZY309" s="18"/>
      <c r="GAA309" s="18"/>
      <c r="GAB309" s="18"/>
      <c r="GAC309" s="18"/>
      <c r="GAD309" s="18"/>
      <c r="GAF309" s="25"/>
      <c r="GAG309" s="37"/>
      <c r="GAI309" s="37"/>
      <c r="GAK309" s="37"/>
      <c r="GAM309" s="37"/>
      <c r="GAN309" s="204"/>
      <c r="GAO309" s="204"/>
      <c r="GAP309" s="204"/>
      <c r="GAQ309" s="204"/>
      <c r="GAR309" s="204"/>
      <c r="GAS309" s="204"/>
      <c r="GAT309" s="204"/>
      <c r="GAU309" s="204"/>
      <c r="GAV309" s="204"/>
      <c r="GAW309" s="159"/>
      <c r="GAX309" s="159"/>
      <c r="GAY309" s="159"/>
      <c r="GAZ309" s="159"/>
      <c r="GBA309" s="159"/>
      <c r="GBB309" s="45"/>
      <c r="GBC309" s="160"/>
      <c r="GBD309" s="160"/>
      <c r="GBE309" s="160"/>
      <c r="GBF309" s="160"/>
      <c r="GBG309" s="160"/>
      <c r="GBH309" s="18"/>
      <c r="GBI309" s="18"/>
      <c r="GBJ309" s="18"/>
      <c r="GBL309" s="18"/>
      <c r="GBM309" s="18"/>
      <c r="GBN309" s="18"/>
      <c r="GBO309" s="18"/>
      <c r="GBQ309" s="25"/>
      <c r="GBR309" s="37"/>
      <c r="GBT309" s="37"/>
      <c r="GBV309" s="37"/>
      <c r="GBX309" s="37"/>
      <c r="GBY309" s="204"/>
      <c r="GBZ309" s="204"/>
      <c r="GCA309" s="204"/>
      <c r="GCB309" s="204"/>
      <c r="GCC309" s="204"/>
      <c r="GCD309" s="204"/>
      <c r="GCE309" s="204"/>
      <c r="GCF309" s="204"/>
      <c r="GCG309" s="204"/>
      <c r="GCH309" s="159"/>
      <c r="GCI309" s="159"/>
      <c r="GCJ309" s="159"/>
      <c r="GCK309" s="159"/>
      <c r="GCL309" s="159"/>
      <c r="GCM309" s="45"/>
      <c r="GCN309" s="160"/>
      <c r="GCO309" s="160"/>
      <c r="GCP309" s="160"/>
      <c r="GCQ309" s="160"/>
      <c r="GCR309" s="160"/>
      <c r="GCS309" s="18"/>
      <c r="GCT309" s="18"/>
      <c r="GCU309" s="18"/>
      <c r="GCW309" s="18"/>
      <c r="GCX309" s="18"/>
      <c r="GCY309" s="18"/>
      <c r="GCZ309" s="18"/>
      <c r="GDB309" s="25"/>
      <c r="GDC309" s="37"/>
      <c r="GDE309" s="37"/>
      <c r="GDG309" s="37"/>
      <c r="GDI309" s="37"/>
      <c r="GDJ309" s="204"/>
      <c r="GDK309" s="204"/>
      <c r="GDL309" s="204"/>
      <c r="GDM309" s="204"/>
      <c r="GDN309" s="204"/>
      <c r="GDO309" s="204"/>
      <c r="GDP309" s="204"/>
      <c r="GDQ309" s="204"/>
      <c r="GDR309" s="204"/>
      <c r="GDS309" s="159"/>
      <c r="GDT309" s="159"/>
      <c r="GDU309" s="159"/>
      <c r="GDV309" s="159"/>
      <c r="GDW309" s="159"/>
      <c r="GDX309" s="45"/>
      <c r="GDY309" s="160"/>
      <c r="GDZ309" s="160"/>
      <c r="GEA309" s="160"/>
      <c r="GEB309" s="160"/>
      <c r="GEC309" s="160"/>
      <c r="GED309" s="18"/>
      <c r="GEE309" s="18"/>
      <c r="GEF309" s="18"/>
      <c r="GEH309" s="18"/>
      <c r="GEI309" s="18"/>
      <c r="GEJ309" s="18"/>
      <c r="GEK309" s="18"/>
      <c r="GEM309" s="25"/>
      <c r="GEN309" s="37"/>
      <c r="GEP309" s="37"/>
      <c r="GER309" s="37"/>
      <c r="GET309" s="37"/>
      <c r="GEU309" s="204"/>
      <c r="GEV309" s="204"/>
      <c r="GEW309" s="204"/>
      <c r="GEX309" s="204"/>
      <c r="GEY309" s="204"/>
      <c r="GEZ309" s="204"/>
      <c r="GFA309" s="204"/>
      <c r="GFB309" s="204"/>
      <c r="GFC309" s="204"/>
      <c r="GFD309" s="159"/>
      <c r="GFE309" s="159"/>
      <c r="GFF309" s="159"/>
      <c r="GFG309" s="159"/>
      <c r="GFH309" s="159"/>
      <c r="GFI309" s="45"/>
      <c r="GFJ309" s="160"/>
      <c r="GFK309" s="160"/>
      <c r="GFL309" s="160"/>
      <c r="GFM309" s="160"/>
      <c r="GFN309" s="160"/>
      <c r="GFO309" s="18"/>
      <c r="GFP309" s="18"/>
      <c r="GFQ309" s="18"/>
      <c r="GFS309" s="18"/>
      <c r="GFT309" s="18"/>
      <c r="GFU309" s="18"/>
      <c r="GFV309" s="18"/>
      <c r="GFX309" s="25"/>
      <c r="GFY309" s="37"/>
      <c r="GGA309" s="37"/>
      <c r="GGC309" s="37"/>
      <c r="GGE309" s="37"/>
      <c r="GGF309" s="204"/>
      <c r="GGG309" s="204"/>
      <c r="GGH309" s="204"/>
      <c r="GGI309" s="204"/>
      <c r="GGJ309" s="204"/>
      <c r="GGK309" s="204"/>
      <c r="GGL309" s="204"/>
      <c r="GGM309" s="204"/>
      <c r="GGN309" s="204"/>
      <c r="GGO309" s="159"/>
      <c r="GGP309" s="159"/>
      <c r="GGQ309" s="159"/>
      <c r="GGR309" s="159"/>
      <c r="GGS309" s="159"/>
      <c r="GGT309" s="45"/>
      <c r="GGU309" s="160"/>
      <c r="GGV309" s="160"/>
      <c r="GGW309" s="160"/>
      <c r="GGX309" s="160"/>
      <c r="GGY309" s="160"/>
      <c r="GGZ309" s="18"/>
      <c r="GHA309" s="18"/>
      <c r="GHB309" s="18"/>
      <c r="GHD309" s="18"/>
      <c r="GHE309" s="18"/>
      <c r="GHF309" s="18"/>
      <c r="GHG309" s="18"/>
      <c r="GHI309" s="25"/>
      <c r="GHJ309" s="37"/>
      <c r="GHL309" s="37"/>
      <c r="GHN309" s="37"/>
      <c r="GHP309" s="37"/>
      <c r="GHQ309" s="204"/>
      <c r="GHR309" s="204"/>
      <c r="GHS309" s="204"/>
      <c r="GHT309" s="204"/>
      <c r="GHU309" s="204"/>
      <c r="GHV309" s="204"/>
      <c r="GHW309" s="204"/>
      <c r="GHX309" s="204"/>
      <c r="GHY309" s="204"/>
      <c r="GHZ309" s="159"/>
      <c r="GIA309" s="159"/>
      <c r="GIB309" s="159"/>
      <c r="GIC309" s="159"/>
      <c r="GID309" s="159"/>
      <c r="GIE309" s="45"/>
      <c r="GIF309" s="160"/>
      <c r="GIG309" s="160"/>
      <c r="GIH309" s="160"/>
      <c r="GII309" s="160"/>
      <c r="GIJ309" s="160"/>
      <c r="GIK309" s="18"/>
      <c r="GIL309" s="18"/>
      <c r="GIM309" s="18"/>
      <c r="GIO309" s="18"/>
      <c r="GIP309" s="18"/>
      <c r="GIQ309" s="18"/>
      <c r="GIR309" s="18"/>
      <c r="GIT309" s="25"/>
      <c r="GIU309" s="37"/>
      <c r="GIW309" s="37"/>
      <c r="GIY309" s="37"/>
      <c r="GJA309" s="37"/>
      <c r="GJB309" s="204"/>
      <c r="GJC309" s="204"/>
      <c r="GJD309" s="204"/>
      <c r="GJE309" s="204"/>
      <c r="GJF309" s="204"/>
      <c r="GJG309" s="204"/>
      <c r="GJH309" s="204"/>
      <c r="GJI309" s="204"/>
      <c r="GJJ309" s="204"/>
      <c r="GJK309" s="159"/>
      <c r="GJL309" s="159"/>
      <c r="GJM309" s="159"/>
      <c r="GJN309" s="159"/>
      <c r="GJO309" s="159"/>
      <c r="GJP309" s="45"/>
      <c r="GJQ309" s="160"/>
      <c r="GJR309" s="160"/>
      <c r="GJS309" s="160"/>
      <c r="GJT309" s="160"/>
      <c r="GJU309" s="160"/>
      <c r="GJV309" s="18"/>
      <c r="GJW309" s="18"/>
      <c r="GJX309" s="18"/>
      <c r="GJZ309" s="18"/>
      <c r="GKA309" s="18"/>
      <c r="GKB309" s="18"/>
      <c r="GKC309" s="18"/>
      <c r="GKE309" s="25"/>
      <c r="GKF309" s="37"/>
      <c r="GKH309" s="37"/>
      <c r="GKJ309" s="37"/>
      <c r="GKL309" s="37"/>
      <c r="GKM309" s="204"/>
      <c r="GKN309" s="204"/>
      <c r="GKO309" s="204"/>
      <c r="GKP309" s="204"/>
      <c r="GKQ309" s="204"/>
      <c r="GKR309" s="204"/>
      <c r="GKS309" s="204"/>
      <c r="GKT309" s="204"/>
      <c r="GKU309" s="204"/>
      <c r="GKV309" s="159"/>
      <c r="GKW309" s="159"/>
      <c r="GKX309" s="159"/>
      <c r="GKY309" s="159"/>
      <c r="GKZ309" s="159"/>
      <c r="GLA309" s="45"/>
      <c r="GLB309" s="160"/>
      <c r="GLC309" s="160"/>
      <c r="GLD309" s="160"/>
      <c r="GLE309" s="160"/>
      <c r="GLF309" s="160"/>
      <c r="GLG309" s="18"/>
      <c r="GLH309" s="18"/>
      <c r="GLI309" s="18"/>
      <c r="GLK309" s="18"/>
      <c r="GLL309" s="18"/>
      <c r="GLM309" s="18"/>
      <c r="GLN309" s="18"/>
      <c r="GLP309" s="25"/>
      <c r="GLQ309" s="37"/>
      <c r="GLS309" s="37"/>
      <c r="GLU309" s="37"/>
      <c r="GLW309" s="37"/>
      <c r="GLX309" s="204"/>
      <c r="GLY309" s="204"/>
      <c r="GLZ309" s="204"/>
      <c r="GMA309" s="204"/>
      <c r="GMB309" s="204"/>
      <c r="GMC309" s="204"/>
      <c r="GMD309" s="204"/>
      <c r="GME309" s="204"/>
      <c r="GMF309" s="204"/>
      <c r="GMG309" s="159"/>
      <c r="GMH309" s="159"/>
      <c r="GMI309" s="159"/>
      <c r="GMJ309" s="159"/>
      <c r="GMK309" s="159"/>
      <c r="GML309" s="45"/>
      <c r="GMM309" s="160"/>
      <c r="GMN309" s="160"/>
      <c r="GMO309" s="160"/>
      <c r="GMP309" s="160"/>
      <c r="GMQ309" s="160"/>
      <c r="GMR309" s="18"/>
      <c r="GMS309" s="18"/>
      <c r="GMT309" s="18"/>
      <c r="GMV309" s="18"/>
      <c r="GMW309" s="18"/>
      <c r="GMX309" s="18"/>
      <c r="GMY309" s="18"/>
      <c r="GNA309" s="25"/>
      <c r="GNB309" s="37"/>
      <c r="GND309" s="37"/>
      <c r="GNF309" s="37"/>
      <c r="GNH309" s="37"/>
      <c r="GNI309" s="204"/>
      <c r="GNJ309" s="204"/>
      <c r="GNK309" s="204"/>
      <c r="GNL309" s="204"/>
      <c r="GNM309" s="204"/>
      <c r="GNN309" s="204"/>
      <c r="GNO309" s="204"/>
      <c r="GNP309" s="204"/>
      <c r="GNQ309" s="204"/>
      <c r="GNR309" s="159"/>
      <c r="GNS309" s="159"/>
      <c r="GNT309" s="159"/>
      <c r="GNU309" s="159"/>
      <c r="GNV309" s="159"/>
      <c r="GNW309" s="45"/>
      <c r="GNX309" s="160"/>
      <c r="GNY309" s="160"/>
      <c r="GNZ309" s="160"/>
      <c r="GOA309" s="160"/>
      <c r="GOB309" s="160"/>
      <c r="GOC309" s="18"/>
      <c r="GOD309" s="18"/>
      <c r="GOE309" s="18"/>
      <c r="GOG309" s="18"/>
      <c r="GOH309" s="18"/>
      <c r="GOI309" s="18"/>
      <c r="GOJ309" s="18"/>
      <c r="GOL309" s="25"/>
      <c r="GOM309" s="37"/>
      <c r="GOO309" s="37"/>
      <c r="GOQ309" s="37"/>
      <c r="GOS309" s="37"/>
      <c r="GOT309" s="204"/>
      <c r="GOU309" s="204"/>
      <c r="GOV309" s="204"/>
      <c r="GOW309" s="204"/>
      <c r="GOX309" s="204"/>
      <c r="GOY309" s="204"/>
      <c r="GOZ309" s="204"/>
      <c r="GPA309" s="204"/>
      <c r="GPB309" s="204"/>
      <c r="GPC309" s="159"/>
      <c r="GPD309" s="159"/>
      <c r="GPE309" s="159"/>
      <c r="GPF309" s="159"/>
      <c r="GPG309" s="159"/>
      <c r="GPH309" s="45"/>
      <c r="GPI309" s="160"/>
      <c r="GPJ309" s="160"/>
      <c r="GPK309" s="160"/>
      <c r="GPL309" s="160"/>
      <c r="GPM309" s="160"/>
      <c r="GPN309" s="18"/>
      <c r="GPO309" s="18"/>
      <c r="GPP309" s="18"/>
      <c r="GPR309" s="18"/>
      <c r="GPS309" s="18"/>
      <c r="GPT309" s="18"/>
      <c r="GPU309" s="18"/>
      <c r="GPW309" s="25"/>
      <c r="GPX309" s="37"/>
      <c r="GPZ309" s="37"/>
      <c r="GQB309" s="37"/>
      <c r="GQD309" s="37"/>
      <c r="GQE309" s="204"/>
      <c r="GQF309" s="204"/>
      <c r="GQG309" s="204"/>
      <c r="GQH309" s="204"/>
      <c r="GQI309" s="204"/>
      <c r="GQJ309" s="204"/>
      <c r="GQK309" s="204"/>
      <c r="GQL309" s="204"/>
      <c r="GQM309" s="204"/>
      <c r="GQN309" s="159"/>
      <c r="GQO309" s="159"/>
      <c r="GQP309" s="159"/>
      <c r="GQQ309" s="159"/>
      <c r="GQR309" s="159"/>
      <c r="GQS309" s="45"/>
      <c r="GQT309" s="160"/>
      <c r="GQU309" s="160"/>
      <c r="GQV309" s="160"/>
      <c r="GQW309" s="160"/>
      <c r="GQX309" s="160"/>
      <c r="GQY309" s="18"/>
      <c r="GQZ309" s="18"/>
      <c r="GRA309" s="18"/>
      <c r="GRC309" s="18"/>
      <c r="GRD309" s="18"/>
      <c r="GRE309" s="18"/>
      <c r="GRF309" s="18"/>
      <c r="GRH309" s="25"/>
      <c r="GRI309" s="37"/>
      <c r="GRK309" s="37"/>
      <c r="GRM309" s="37"/>
      <c r="GRO309" s="37"/>
      <c r="GRP309" s="204"/>
      <c r="GRQ309" s="204"/>
      <c r="GRR309" s="204"/>
      <c r="GRS309" s="204"/>
      <c r="GRT309" s="204"/>
      <c r="GRU309" s="204"/>
      <c r="GRV309" s="204"/>
      <c r="GRW309" s="204"/>
      <c r="GRX309" s="204"/>
      <c r="GRY309" s="159"/>
      <c r="GRZ309" s="159"/>
      <c r="GSA309" s="159"/>
      <c r="GSB309" s="159"/>
      <c r="GSC309" s="159"/>
      <c r="GSD309" s="45"/>
      <c r="GSE309" s="160"/>
      <c r="GSF309" s="160"/>
      <c r="GSG309" s="160"/>
      <c r="GSH309" s="160"/>
      <c r="GSI309" s="160"/>
      <c r="GSJ309" s="18"/>
      <c r="GSK309" s="18"/>
      <c r="GSL309" s="18"/>
      <c r="GSN309" s="18"/>
      <c r="GSO309" s="18"/>
      <c r="GSP309" s="18"/>
      <c r="GSQ309" s="18"/>
      <c r="GSS309" s="25"/>
      <c r="GST309" s="37"/>
      <c r="GSV309" s="37"/>
      <c r="GSX309" s="37"/>
      <c r="GSZ309" s="37"/>
      <c r="GTA309" s="204"/>
      <c r="GTB309" s="204"/>
      <c r="GTC309" s="204"/>
      <c r="GTD309" s="204"/>
      <c r="GTE309" s="204"/>
      <c r="GTF309" s="204"/>
      <c r="GTG309" s="204"/>
      <c r="GTH309" s="204"/>
      <c r="GTI309" s="204"/>
      <c r="GTJ309" s="159"/>
      <c r="GTK309" s="159"/>
      <c r="GTL309" s="159"/>
      <c r="GTM309" s="159"/>
      <c r="GTN309" s="159"/>
      <c r="GTO309" s="45"/>
      <c r="GTP309" s="160"/>
      <c r="GTQ309" s="160"/>
      <c r="GTR309" s="160"/>
      <c r="GTS309" s="160"/>
      <c r="GTT309" s="160"/>
      <c r="GTU309" s="18"/>
      <c r="GTV309" s="18"/>
      <c r="GTW309" s="18"/>
      <c r="GTY309" s="18"/>
      <c r="GTZ309" s="18"/>
      <c r="GUA309" s="18"/>
      <c r="GUB309" s="18"/>
      <c r="GUD309" s="25"/>
      <c r="GUE309" s="37"/>
      <c r="GUG309" s="37"/>
      <c r="GUI309" s="37"/>
      <c r="GUK309" s="37"/>
      <c r="GUL309" s="204"/>
      <c r="GUM309" s="204"/>
      <c r="GUN309" s="204"/>
      <c r="GUO309" s="204"/>
      <c r="GUP309" s="204"/>
      <c r="GUQ309" s="204"/>
      <c r="GUR309" s="204"/>
      <c r="GUS309" s="204"/>
      <c r="GUT309" s="204"/>
      <c r="GUU309" s="159"/>
      <c r="GUV309" s="159"/>
      <c r="GUW309" s="159"/>
      <c r="GUX309" s="159"/>
      <c r="GUY309" s="159"/>
      <c r="GUZ309" s="45"/>
      <c r="GVA309" s="160"/>
      <c r="GVB309" s="160"/>
      <c r="GVC309" s="160"/>
      <c r="GVD309" s="160"/>
      <c r="GVE309" s="160"/>
      <c r="GVF309" s="18"/>
      <c r="GVG309" s="18"/>
      <c r="GVH309" s="18"/>
      <c r="GVJ309" s="18"/>
      <c r="GVK309" s="18"/>
      <c r="GVL309" s="18"/>
      <c r="GVM309" s="18"/>
      <c r="GVO309" s="25"/>
      <c r="GVP309" s="37"/>
      <c r="GVR309" s="37"/>
      <c r="GVT309" s="37"/>
      <c r="GVV309" s="37"/>
      <c r="GVW309" s="204"/>
      <c r="GVX309" s="204"/>
      <c r="GVY309" s="204"/>
      <c r="GVZ309" s="204"/>
      <c r="GWA309" s="204"/>
      <c r="GWB309" s="204"/>
      <c r="GWC309" s="204"/>
      <c r="GWD309" s="204"/>
      <c r="GWE309" s="204"/>
      <c r="GWF309" s="159"/>
      <c r="GWG309" s="159"/>
      <c r="GWH309" s="159"/>
      <c r="GWI309" s="159"/>
      <c r="GWJ309" s="159"/>
      <c r="GWK309" s="45"/>
      <c r="GWL309" s="160"/>
      <c r="GWM309" s="160"/>
      <c r="GWN309" s="160"/>
      <c r="GWO309" s="160"/>
      <c r="GWP309" s="160"/>
      <c r="GWQ309" s="18"/>
      <c r="GWR309" s="18"/>
      <c r="GWS309" s="18"/>
      <c r="GWU309" s="18"/>
      <c r="GWV309" s="18"/>
      <c r="GWW309" s="18"/>
      <c r="GWX309" s="18"/>
      <c r="GWZ309" s="25"/>
      <c r="GXA309" s="37"/>
      <c r="GXC309" s="37"/>
      <c r="GXE309" s="37"/>
      <c r="GXG309" s="37"/>
      <c r="GXH309" s="204"/>
      <c r="GXI309" s="204"/>
      <c r="GXJ309" s="204"/>
      <c r="GXK309" s="204"/>
      <c r="GXL309" s="204"/>
      <c r="GXM309" s="204"/>
      <c r="GXN309" s="204"/>
      <c r="GXO309" s="204"/>
      <c r="GXP309" s="204"/>
      <c r="GXQ309" s="159"/>
      <c r="GXR309" s="159"/>
      <c r="GXS309" s="159"/>
      <c r="GXT309" s="159"/>
      <c r="GXU309" s="159"/>
      <c r="GXV309" s="45"/>
      <c r="GXW309" s="160"/>
      <c r="GXX309" s="160"/>
      <c r="GXY309" s="160"/>
      <c r="GXZ309" s="160"/>
      <c r="GYA309" s="160"/>
      <c r="GYB309" s="18"/>
      <c r="GYC309" s="18"/>
      <c r="GYD309" s="18"/>
      <c r="GYF309" s="18"/>
      <c r="GYG309" s="18"/>
      <c r="GYH309" s="18"/>
      <c r="GYI309" s="18"/>
      <c r="GYK309" s="25"/>
      <c r="GYL309" s="37"/>
      <c r="GYN309" s="37"/>
      <c r="GYP309" s="37"/>
      <c r="GYR309" s="37"/>
      <c r="GYS309" s="204"/>
      <c r="GYT309" s="204"/>
      <c r="GYU309" s="204"/>
      <c r="GYV309" s="204"/>
      <c r="GYW309" s="204"/>
      <c r="GYX309" s="204"/>
      <c r="GYY309" s="204"/>
      <c r="GYZ309" s="204"/>
      <c r="GZA309" s="204"/>
      <c r="GZB309" s="159"/>
      <c r="GZC309" s="159"/>
      <c r="GZD309" s="159"/>
      <c r="GZE309" s="159"/>
      <c r="GZF309" s="159"/>
      <c r="GZG309" s="45"/>
      <c r="GZH309" s="160"/>
      <c r="GZI309" s="160"/>
      <c r="GZJ309" s="160"/>
      <c r="GZK309" s="160"/>
      <c r="GZL309" s="160"/>
      <c r="GZM309" s="18"/>
      <c r="GZN309" s="18"/>
      <c r="GZO309" s="18"/>
      <c r="GZQ309" s="18"/>
      <c r="GZR309" s="18"/>
      <c r="GZS309" s="18"/>
      <c r="GZT309" s="18"/>
      <c r="GZV309" s="25"/>
      <c r="GZW309" s="37"/>
      <c r="GZY309" s="37"/>
      <c r="HAA309" s="37"/>
      <c r="HAC309" s="37"/>
      <c r="HAD309" s="204"/>
      <c r="HAE309" s="204"/>
      <c r="HAF309" s="204"/>
      <c r="HAG309" s="204"/>
      <c r="HAH309" s="204"/>
      <c r="HAI309" s="204"/>
      <c r="HAJ309" s="204"/>
      <c r="HAK309" s="204"/>
      <c r="HAL309" s="204"/>
      <c r="HAM309" s="159"/>
      <c r="HAN309" s="159"/>
      <c r="HAO309" s="159"/>
      <c r="HAP309" s="159"/>
      <c r="HAQ309" s="159"/>
      <c r="HAR309" s="45"/>
      <c r="HAS309" s="160"/>
      <c r="HAT309" s="160"/>
      <c r="HAU309" s="160"/>
      <c r="HAV309" s="160"/>
      <c r="HAW309" s="160"/>
      <c r="HAX309" s="18"/>
      <c r="HAY309" s="18"/>
      <c r="HAZ309" s="18"/>
      <c r="HBB309" s="18"/>
      <c r="HBC309" s="18"/>
      <c r="HBD309" s="18"/>
      <c r="HBE309" s="18"/>
      <c r="HBG309" s="25"/>
      <c r="HBH309" s="37"/>
      <c r="HBJ309" s="37"/>
      <c r="HBL309" s="37"/>
      <c r="HBN309" s="37"/>
      <c r="HBO309" s="204"/>
      <c r="HBP309" s="204"/>
      <c r="HBQ309" s="204"/>
      <c r="HBR309" s="204"/>
      <c r="HBS309" s="204"/>
      <c r="HBT309" s="204"/>
      <c r="HBU309" s="204"/>
      <c r="HBV309" s="204"/>
      <c r="HBW309" s="204"/>
      <c r="HBX309" s="159"/>
      <c r="HBY309" s="159"/>
      <c r="HBZ309" s="159"/>
      <c r="HCA309" s="159"/>
      <c r="HCB309" s="159"/>
      <c r="HCC309" s="45"/>
      <c r="HCD309" s="160"/>
      <c r="HCE309" s="160"/>
      <c r="HCF309" s="160"/>
      <c r="HCG309" s="160"/>
      <c r="HCH309" s="160"/>
      <c r="HCI309" s="18"/>
      <c r="HCJ309" s="18"/>
      <c r="HCK309" s="18"/>
      <c r="HCM309" s="18"/>
      <c r="HCN309" s="18"/>
      <c r="HCO309" s="18"/>
      <c r="HCP309" s="18"/>
      <c r="HCR309" s="25"/>
      <c r="HCS309" s="37"/>
      <c r="HCU309" s="37"/>
      <c r="HCW309" s="37"/>
      <c r="HCY309" s="37"/>
      <c r="HCZ309" s="204"/>
      <c r="HDA309" s="204"/>
      <c r="HDB309" s="204"/>
      <c r="HDC309" s="204"/>
      <c r="HDD309" s="204"/>
      <c r="HDE309" s="204"/>
      <c r="HDF309" s="204"/>
      <c r="HDG309" s="204"/>
      <c r="HDH309" s="204"/>
      <c r="HDI309" s="159"/>
      <c r="HDJ309" s="159"/>
      <c r="HDK309" s="159"/>
      <c r="HDL309" s="159"/>
      <c r="HDM309" s="159"/>
      <c r="HDN309" s="45"/>
      <c r="HDO309" s="160"/>
      <c r="HDP309" s="160"/>
      <c r="HDQ309" s="160"/>
      <c r="HDR309" s="160"/>
      <c r="HDS309" s="160"/>
      <c r="HDT309" s="18"/>
      <c r="HDU309" s="18"/>
      <c r="HDV309" s="18"/>
      <c r="HDX309" s="18"/>
      <c r="HDY309" s="18"/>
      <c r="HDZ309" s="18"/>
      <c r="HEA309" s="18"/>
      <c r="HEC309" s="25"/>
      <c r="HED309" s="37"/>
      <c r="HEF309" s="37"/>
      <c r="HEH309" s="37"/>
      <c r="HEJ309" s="37"/>
      <c r="HEK309" s="204"/>
      <c r="HEL309" s="204"/>
      <c r="HEM309" s="204"/>
      <c r="HEN309" s="204"/>
      <c r="HEO309" s="204"/>
      <c r="HEP309" s="204"/>
      <c r="HEQ309" s="204"/>
      <c r="HER309" s="204"/>
      <c r="HES309" s="204"/>
      <c r="HET309" s="159"/>
      <c r="HEU309" s="159"/>
      <c r="HEV309" s="159"/>
      <c r="HEW309" s="159"/>
      <c r="HEX309" s="159"/>
      <c r="HEY309" s="45"/>
      <c r="HEZ309" s="160"/>
      <c r="HFA309" s="160"/>
      <c r="HFB309" s="160"/>
      <c r="HFC309" s="160"/>
      <c r="HFD309" s="160"/>
      <c r="HFE309" s="18"/>
      <c r="HFF309" s="18"/>
      <c r="HFG309" s="18"/>
      <c r="HFI309" s="18"/>
      <c r="HFJ309" s="18"/>
      <c r="HFK309" s="18"/>
      <c r="HFL309" s="18"/>
      <c r="HFN309" s="25"/>
      <c r="HFO309" s="37"/>
      <c r="HFQ309" s="37"/>
      <c r="HFS309" s="37"/>
      <c r="HFU309" s="37"/>
      <c r="HFV309" s="204"/>
      <c r="HFW309" s="204"/>
      <c r="HFX309" s="204"/>
      <c r="HFY309" s="204"/>
      <c r="HFZ309" s="204"/>
      <c r="HGA309" s="204"/>
      <c r="HGB309" s="204"/>
      <c r="HGC309" s="204"/>
      <c r="HGD309" s="204"/>
      <c r="HGE309" s="159"/>
      <c r="HGF309" s="159"/>
      <c r="HGG309" s="159"/>
      <c r="HGH309" s="159"/>
      <c r="HGI309" s="159"/>
      <c r="HGJ309" s="45"/>
      <c r="HGK309" s="160"/>
      <c r="HGL309" s="160"/>
      <c r="HGM309" s="160"/>
      <c r="HGN309" s="160"/>
      <c r="HGO309" s="160"/>
      <c r="HGP309" s="18"/>
      <c r="HGQ309" s="18"/>
      <c r="HGR309" s="18"/>
      <c r="HGT309" s="18"/>
      <c r="HGU309" s="18"/>
      <c r="HGV309" s="18"/>
      <c r="HGW309" s="18"/>
      <c r="HGY309" s="25"/>
      <c r="HGZ309" s="37"/>
      <c r="HHB309" s="37"/>
      <c r="HHD309" s="37"/>
      <c r="HHF309" s="37"/>
      <c r="HHG309" s="204"/>
      <c r="HHH309" s="204"/>
      <c r="HHI309" s="204"/>
      <c r="HHJ309" s="204"/>
      <c r="HHK309" s="204"/>
      <c r="HHL309" s="204"/>
      <c r="HHM309" s="204"/>
      <c r="HHN309" s="204"/>
      <c r="HHO309" s="204"/>
      <c r="HHP309" s="159"/>
      <c r="HHQ309" s="159"/>
      <c r="HHR309" s="159"/>
      <c r="HHS309" s="159"/>
      <c r="HHT309" s="159"/>
      <c r="HHU309" s="45"/>
      <c r="HHV309" s="160"/>
      <c r="HHW309" s="160"/>
      <c r="HHX309" s="160"/>
      <c r="HHY309" s="160"/>
      <c r="HHZ309" s="160"/>
      <c r="HIA309" s="18"/>
      <c r="HIB309" s="18"/>
      <c r="HIC309" s="18"/>
      <c r="HIE309" s="18"/>
      <c r="HIF309" s="18"/>
      <c r="HIG309" s="18"/>
      <c r="HIH309" s="18"/>
      <c r="HIJ309" s="25"/>
      <c r="HIK309" s="37"/>
      <c r="HIM309" s="37"/>
      <c r="HIO309" s="37"/>
      <c r="HIQ309" s="37"/>
      <c r="HIR309" s="204"/>
      <c r="HIS309" s="204"/>
      <c r="HIT309" s="204"/>
      <c r="HIU309" s="204"/>
      <c r="HIV309" s="204"/>
      <c r="HIW309" s="204"/>
      <c r="HIX309" s="204"/>
      <c r="HIY309" s="204"/>
      <c r="HIZ309" s="204"/>
      <c r="HJA309" s="159"/>
      <c r="HJB309" s="159"/>
      <c r="HJC309" s="159"/>
      <c r="HJD309" s="159"/>
      <c r="HJE309" s="159"/>
      <c r="HJF309" s="45"/>
      <c r="HJG309" s="160"/>
      <c r="HJH309" s="160"/>
      <c r="HJI309" s="160"/>
      <c r="HJJ309" s="160"/>
      <c r="HJK309" s="160"/>
      <c r="HJL309" s="18"/>
      <c r="HJM309" s="18"/>
      <c r="HJN309" s="18"/>
      <c r="HJP309" s="18"/>
      <c r="HJQ309" s="18"/>
      <c r="HJR309" s="18"/>
      <c r="HJS309" s="18"/>
      <c r="HJU309" s="25"/>
      <c r="HJV309" s="37"/>
      <c r="HJX309" s="37"/>
      <c r="HJZ309" s="37"/>
      <c r="HKB309" s="37"/>
      <c r="HKC309" s="204"/>
      <c r="HKD309" s="204"/>
      <c r="HKE309" s="204"/>
      <c r="HKF309" s="204"/>
      <c r="HKG309" s="204"/>
      <c r="HKH309" s="204"/>
      <c r="HKI309" s="204"/>
      <c r="HKJ309" s="204"/>
      <c r="HKK309" s="204"/>
      <c r="HKL309" s="159"/>
      <c r="HKM309" s="159"/>
      <c r="HKN309" s="159"/>
      <c r="HKO309" s="159"/>
      <c r="HKP309" s="159"/>
      <c r="HKQ309" s="45"/>
      <c r="HKR309" s="160"/>
      <c r="HKS309" s="160"/>
      <c r="HKT309" s="160"/>
      <c r="HKU309" s="160"/>
      <c r="HKV309" s="160"/>
      <c r="HKW309" s="18"/>
      <c r="HKX309" s="18"/>
      <c r="HKY309" s="18"/>
      <c r="HLA309" s="18"/>
      <c r="HLB309" s="18"/>
      <c r="HLC309" s="18"/>
      <c r="HLD309" s="18"/>
      <c r="HLF309" s="25"/>
      <c r="HLG309" s="37"/>
      <c r="HLI309" s="37"/>
      <c r="HLK309" s="37"/>
      <c r="HLM309" s="37"/>
      <c r="HLN309" s="204"/>
      <c r="HLO309" s="204"/>
      <c r="HLP309" s="204"/>
      <c r="HLQ309" s="204"/>
      <c r="HLR309" s="204"/>
      <c r="HLS309" s="204"/>
      <c r="HLT309" s="204"/>
      <c r="HLU309" s="204"/>
      <c r="HLV309" s="204"/>
      <c r="HLW309" s="159"/>
      <c r="HLX309" s="159"/>
      <c r="HLY309" s="159"/>
      <c r="HLZ309" s="159"/>
      <c r="HMA309" s="159"/>
      <c r="HMB309" s="45"/>
      <c r="HMC309" s="160"/>
      <c r="HMD309" s="160"/>
      <c r="HME309" s="160"/>
      <c r="HMF309" s="160"/>
      <c r="HMG309" s="160"/>
      <c r="HMH309" s="18"/>
      <c r="HMI309" s="18"/>
      <c r="HMJ309" s="18"/>
      <c r="HML309" s="18"/>
      <c r="HMM309" s="18"/>
      <c r="HMN309" s="18"/>
      <c r="HMO309" s="18"/>
      <c r="HMQ309" s="25"/>
      <c r="HMR309" s="37"/>
      <c r="HMT309" s="37"/>
      <c r="HMV309" s="37"/>
      <c r="HMX309" s="37"/>
      <c r="HMY309" s="204"/>
      <c r="HMZ309" s="204"/>
      <c r="HNA309" s="204"/>
      <c r="HNB309" s="204"/>
      <c r="HNC309" s="204"/>
      <c r="HND309" s="204"/>
      <c r="HNE309" s="204"/>
      <c r="HNF309" s="204"/>
      <c r="HNG309" s="204"/>
      <c r="HNH309" s="159"/>
      <c r="HNI309" s="159"/>
      <c r="HNJ309" s="159"/>
      <c r="HNK309" s="159"/>
      <c r="HNL309" s="159"/>
      <c r="HNM309" s="45"/>
      <c r="HNN309" s="160"/>
      <c r="HNO309" s="160"/>
      <c r="HNP309" s="160"/>
      <c r="HNQ309" s="160"/>
      <c r="HNR309" s="160"/>
      <c r="HNS309" s="18"/>
      <c r="HNT309" s="18"/>
      <c r="HNU309" s="18"/>
      <c r="HNW309" s="18"/>
      <c r="HNX309" s="18"/>
      <c r="HNY309" s="18"/>
      <c r="HNZ309" s="18"/>
      <c r="HOB309" s="25"/>
      <c r="HOC309" s="37"/>
      <c r="HOE309" s="37"/>
      <c r="HOG309" s="37"/>
      <c r="HOI309" s="37"/>
      <c r="HOJ309" s="204"/>
      <c r="HOK309" s="204"/>
      <c r="HOL309" s="204"/>
      <c r="HOM309" s="204"/>
      <c r="HON309" s="204"/>
      <c r="HOO309" s="204"/>
      <c r="HOP309" s="204"/>
      <c r="HOQ309" s="204"/>
      <c r="HOR309" s="204"/>
      <c r="HOS309" s="159"/>
      <c r="HOT309" s="159"/>
      <c r="HOU309" s="159"/>
      <c r="HOV309" s="159"/>
      <c r="HOW309" s="159"/>
      <c r="HOX309" s="45"/>
      <c r="HOY309" s="160"/>
      <c r="HOZ309" s="160"/>
      <c r="HPA309" s="160"/>
      <c r="HPB309" s="160"/>
      <c r="HPC309" s="160"/>
      <c r="HPD309" s="18"/>
      <c r="HPE309" s="18"/>
      <c r="HPF309" s="18"/>
      <c r="HPH309" s="18"/>
      <c r="HPI309" s="18"/>
      <c r="HPJ309" s="18"/>
      <c r="HPK309" s="18"/>
      <c r="HPM309" s="25"/>
      <c r="HPN309" s="37"/>
      <c r="HPP309" s="37"/>
      <c r="HPR309" s="37"/>
      <c r="HPT309" s="37"/>
      <c r="HPU309" s="204"/>
      <c r="HPV309" s="204"/>
      <c r="HPW309" s="204"/>
      <c r="HPX309" s="204"/>
      <c r="HPY309" s="204"/>
      <c r="HPZ309" s="204"/>
      <c r="HQA309" s="204"/>
      <c r="HQB309" s="204"/>
      <c r="HQC309" s="204"/>
      <c r="HQD309" s="159"/>
      <c r="HQE309" s="159"/>
      <c r="HQF309" s="159"/>
      <c r="HQG309" s="159"/>
      <c r="HQH309" s="159"/>
      <c r="HQI309" s="45"/>
      <c r="HQJ309" s="160"/>
      <c r="HQK309" s="160"/>
      <c r="HQL309" s="160"/>
      <c r="HQM309" s="160"/>
      <c r="HQN309" s="160"/>
      <c r="HQO309" s="18"/>
      <c r="HQP309" s="18"/>
      <c r="HQQ309" s="18"/>
      <c r="HQS309" s="18"/>
      <c r="HQT309" s="18"/>
      <c r="HQU309" s="18"/>
      <c r="HQV309" s="18"/>
      <c r="HQX309" s="25"/>
      <c r="HQY309" s="37"/>
      <c r="HRA309" s="37"/>
      <c r="HRC309" s="37"/>
      <c r="HRE309" s="37"/>
      <c r="HRF309" s="204"/>
      <c r="HRG309" s="204"/>
      <c r="HRH309" s="204"/>
      <c r="HRI309" s="204"/>
      <c r="HRJ309" s="204"/>
      <c r="HRK309" s="204"/>
      <c r="HRL309" s="204"/>
      <c r="HRM309" s="204"/>
      <c r="HRN309" s="204"/>
      <c r="HRO309" s="159"/>
      <c r="HRP309" s="159"/>
      <c r="HRQ309" s="159"/>
      <c r="HRR309" s="159"/>
      <c r="HRS309" s="159"/>
      <c r="HRT309" s="45"/>
      <c r="HRU309" s="160"/>
      <c r="HRV309" s="160"/>
      <c r="HRW309" s="160"/>
      <c r="HRX309" s="160"/>
      <c r="HRY309" s="160"/>
      <c r="HRZ309" s="18"/>
      <c r="HSA309" s="18"/>
      <c r="HSB309" s="18"/>
      <c r="HSD309" s="18"/>
      <c r="HSE309" s="18"/>
      <c r="HSF309" s="18"/>
      <c r="HSG309" s="18"/>
      <c r="HSI309" s="25"/>
      <c r="HSJ309" s="37"/>
      <c r="HSL309" s="37"/>
      <c r="HSN309" s="37"/>
      <c r="HSP309" s="37"/>
      <c r="HSQ309" s="204"/>
      <c r="HSR309" s="204"/>
      <c r="HSS309" s="204"/>
      <c r="HST309" s="204"/>
      <c r="HSU309" s="204"/>
      <c r="HSV309" s="204"/>
      <c r="HSW309" s="204"/>
      <c r="HSX309" s="204"/>
      <c r="HSY309" s="204"/>
      <c r="HSZ309" s="159"/>
      <c r="HTA309" s="159"/>
      <c r="HTB309" s="159"/>
      <c r="HTC309" s="159"/>
      <c r="HTD309" s="159"/>
      <c r="HTE309" s="45"/>
      <c r="HTF309" s="160"/>
      <c r="HTG309" s="160"/>
      <c r="HTH309" s="160"/>
      <c r="HTI309" s="160"/>
      <c r="HTJ309" s="160"/>
      <c r="HTK309" s="18"/>
      <c r="HTL309" s="18"/>
      <c r="HTM309" s="18"/>
      <c r="HTO309" s="18"/>
      <c r="HTP309" s="18"/>
      <c r="HTQ309" s="18"/>
      <c r="HTR309" s="18"/>
      <c r="HTT309" s="25"/>
      <c r="HTU309" s="37"/>
      <c r="HTW309" s="37"/>
      <c r="HTY309" s="37"/>
      <c r="HUA309" s="37"/>
      <c r="HUB309" s="204"/>
      <c r="HUC309" s="204"/>
      <c r="HUD309" s="204"/>
      <c r="HUE309" s="204"/>
      <c r="HUF309" s="204"/>
      <c r="HUG309" s="204"/>
      <c r="HUH309" s="204"/>
      <c r="HUI309" s="204"/>
      <c r="HUJ309" s="204"/>
      <c r="HUK309" s="159"/>
      <c r="HUL309" s="159"/>
      <c r="HUM309" s="159"/>
      <c r="HUN309" s="159"/>
      <c r="HUO309" s="159"/>
      <c r="HUP309" s="45"/>
      <c r="HUQ309" s="160"/>
      <c r="HUR309" s="160"/>
      <c r="HUS309" s="160"/>
      <c r="HUT309" s="160"/>
      <c r="HUU309" s="160"/>
      <c r="HUV309" s="18"/>
      <c r="HUW309" s="18"/>
      <c r="HUX309" s="18"/>
      <c r="HUZ309" s="18"/>
      <c r="HVA309" s="18"/>
      <c r="HVB309" s="18"/>
      <c r="HVC309" s="18"/>
      <c r="HVE309" s="25"/>
      <c r="HVF309" s="37"/>
      <c r="HVH309" s="37"/>
      <c r="HVJ309" s="37"/>
      <c r="HVL309" s="37"/>
      <c r="HVM309" s="204"/>
      <c r="HVN309" s="204"/>
      <c r="HVO309" s="204"/>
      <c r="HVP309" s="204"/>
      <c r="HVQ309" s="204"/>
      <c r="HVR309" s="204"/>
      <c r="HVS309" s="204"/>
      <c r="HVT309" s="204"/>
      <c r="HVU309" s="204"/>
      <c r="HVV309" s="159"/>
      <c r="HVW309" s="159"/>
      <c r="HVX309" s="159"/>
      <c r="HVY309" s="159"/>
      <c r="HVZ309" s="159"/>
      <c r="HWA309" s="45"/>
      <c r="HWB309" s="160"/>
      <c r="HWC309" s="160"/>
      <c r="HWD309" s="160"/>
      <c r="HWE309" s="160"/>
      <c r="HWF309" s="160"/>
      <c r="HWG309" s="18"/>
      <c r="HWH309" s="18"/>
      <c r="HWI309" s="18"/>
      <c r="HWK309" s="18"/>
      <c r="HWL309" s="18"/>
      <c r="HWM309" s="18"/>
      <c r="HWN309" s="18"/>
      <c r="HWP309" s="25"/>
      <c r="HWQ309" s="37"/>
      <c r="HWS309" s="37"/>
      <c r="HWU309" s="37"/>
      <c r="HWW309" s="37"/>
      <c r="HWX309" s="204"/>
      <c r="HWY309" s="204"/>
      <c r="HWZ309" s="204"/>
      <c r="HXA309" s="204"/>
      <c r="HXB309" s="204"/>
      <c r="HXC309" s="204"/>
      <c r="HXD309" s="204"/>
      <c r="HXE309" s="204"/>
      <c r="HXF309" s="204"/>
      <c r="HXG309" s="159"/>
      <c r="HXH309" s="159"/>
      <c r="HXI309" s="159"/>
      <c r="HXJ309" s="159"/>
      <c r="HXK309" s="159"/>
      <c r="HXL309" s="45"/>
      <c r="HXM309" s="160"/>
      <c r="HXN309" s="160"/>
      <c r="HXO309" s="160"/>
      <c r="HXP309" s="160"/>
      <c r="HXQ309" s="160"/>
      <c r="HXR309" s="18"/>
      <c r="HXS309" s="18"/>
      <c r="HXT309" s="18"/>
      <c r="HXV309" s="18"/>
      <c r="HXW309" s="18"/>
      <c r="HXX309" s="18"/>
      <c r="HXY309" s="18"/>
      <c r="HYA309" s="25"/>
      <c r="HYB309" s="37"/>
      <c r="HYD309" s="37"/>
      <c r="HYF309" s="37"/>
      <c r="HYH309" s="37"/>
      <c r="HYI309" s="204"/>
      <c r="HYJ309" s="204"/>
      <c r="HYK309" s="204"/>
      <c r="HYL309" s="204"/>
      <c r="HYM309" s="204"/>
      <c r="HYN309" s="204"/>
      <c r="HYO309" s="204"/>
      <c r="HYP309" s="204"/>
      <c r="HYQ309" s="204"/>
      <c r="HYR309" s="159"/>
      <c r="HYS309" s="159"/>
      <c r="HYT309" s="159"/>
      <c r="HYU309" s="159"/>
      <c r="HYV309" s="159"/>
      <c r="HYW309" s="45"/>
      <c r="HYX309" s="160"/>
      <c r="HYY309" s="160"/>
      <c r="HYZ309" s="160"/>
      <c r="HZA309" s="160"/>
      <c r="HZB309" s="160"/>
      <c r="HZC309" s="18"/>
      <c r="HZD309" s="18"/>
      <c r="HZE309" s="18"/>
      <c r="HZG309" s="18"/>
      <c r="HZH309" s="18"/>
      <c r="HZI309" s="18"/>
      <c r="HZJ309" s="18"/>
      <c r="HZL309" s="25"/>
      <c r="HZM309" s="37"/>
      <c r="HZO309" s="37"/>
      <c r="HZQ309" s="37"/>
      <c r="HZS309" s="37"/>
      <c r="HZT309" s="204"/>
      <c r="HZU309" s="204"/>
      <c r="HZV309" s="204"/>
      <c r="HZW309" s="204"/>
      <c r="HZX309" s="204"/>
      <c r="HZY309" s="204"/>
      <c r="HZZ309" s="204"/>
      <c r="IAA309" s="204"/>
      <c r="IAB309" s="204"/>
      <c r="IAC309" s="159"/>
      <c r="IAD309" s="159"/>
      <c r="IAE309" s="159"/>
      <c r="IAF309" s="159"/>
      <c r="IAG309" s="159"/>
      <c r="IAH309" s="45"/>
      <c r="IAI309" s="160"/>
      <c r="IAJ309" s="160"/>
      <c r="IAK309" s="160"/>
      <c r="IAL309" s="160"/>
      <c r="IAM309" s="160"/>
      <c r="IAN309" s="18"/>
      <c r="IAO309" s="18"/>
      <c r="IAP309" s="18"/>
      <c r="IAR309" s="18"/>
      <c r="IAS309" s="18"/>
      <c r="IAT309" s="18"/>
      <c r="IAU309" s="18"/>
      <c r="IAW309" s="25"/>
      <c r="IAX309" s="37"/>
      <c r="IAZ309" s="37"/>
      <c r="IBB309" s="37"/>
      <c r="IBD309" s="37"/>
      <c r="IBE309" s="204"/>
      <c r="IBF309" s="204"/>
      <c r="IBG309" s="204"/>
      <c r="IBH309" s="204"/>
      <c r="IBI309" s="204"/>
      <c r="IBJ309" s="204"/>
      <c r="IBK309" s="204"/>
      <c r="IBL309" s="204"/>
      <c r="IBM309" s="204"/>
      <c r="IBN309" s="159"/>
      <c r="IBO309" s="159"/>
      <c r="IBP309" s="159"/>
      <c r="IBQ309" s="159"/>
      <c r="IBR309" s="159"/>
      <c r="IBS309" s="45"/>
      <c r="IBT309" s="160"/>
      <c r="IBU309" s="160"/>
      <c r="IBV309" s="160"/>
      <c r="IBW309" s="160"/>
      <c r="IBX309" s="160"/>
      <c r="IBY309" s="18"/>
      <c r="IBZ309" s="18"/>
      <c r="ICA309" s="18"/>
      <c r="ICC309" s="18"/>
      <c r="ICD309" s="18"/>
      <c r="ICE309" s="18"/>
      <c r="ICF309" s="18"/>
      <c r="ICH309" s="25"/>
      <c r="ICI309" s="37"/>
      <c r="ICK309" s="37"/>
      <c r="ICM309" s="37"/>
      <c r="ICO309" s="37"/>
      <c r="ICP309" s="204"/>
      <c r="ICQ309" s="204"/>
      <c r="ICR309" s="204"/>
      <c r="ICS309" s="204"/>
      <c r="ICT309" s="204"/>
      <c r="ICU309" s="204"/>
      <c r="ICV309" s="204"/>
      <c r="ICW309" s="204"/>
      <c r="ICX309" s="204"/>
      <c r="ICY309" s="159"/>
      <c r="ICZ309" s="159"/>
      <c r="IDA309" s="159"/>
      <c r="IDB309" s="159"/>
      <c r="IDC309" s="159"/>
      <c r="IDD309" s="45"/>
      <c r="IDE309" s="160"/>
      <c r="IDF309" s="160"/>
      <c r="IDG309" s="160"/>
      <c r="IDH309" s="160"/>
      <c r="IDI309" s="160"/>
      <c r="IDJ309" s="18"/>
      <c r="IDK309" s="18"/>
      <c r="IDL309" s="18"/>
      <c r="IDN309" s="18"/>
      <c r="IDO309" s="18"/>
      <c r="IDP309" s="18"/>
      <c r="IDQ309" s="18"/>
      <c r="IDS309" s="25"/>
      <c r="IDT309" s="37"/>
      <c r="IDV309" s="37"/>
      <c r="IDX309" s="37"/>
      <c r="IDZ309" s="37"/>
      <c r="IEA309" s="204"/>
      <c r="IEB309" s="204"/>
      <c r="IEC309" s="204"/>
      <c r="IED309" s="204"/>
      <c r="IEE309" s="204"/>
      <c r="IEF309" s="204"/>
      <c r="IEG309" s="204"/>
      <c r="IEH309" s="204"/>
      <c r="IEI309" s="204"/>
      <c r="IEJ309" s="159"/>
      <c r="IEK309" s="159"/>
      <c r="IEL309" s="159"/>
      <c r="IEM309" s="159"/>
      <c r="IEN309" s="159"/>
      <c r="IEO309" s="45"/>
      <c r="IEP309" s="160"/>
      <c r="IEQ309" s="160"/>
      <c r="IER309" s="160"/>
      <c r="IES309" s="160"/>
      <c r="IET309" s="160"/>
      <c r="IEU309" s="18"/>
      <c r="IEV309" s="18"/>
      <c r="IEW309" s="18"/>
      <c r="IEY309" s="18"/>
      <c r="IEZ309" s="18"/>
      <c r="IFA309" s="18"/>
      <c r="IFB309" s="18"/>
      <c r="IFD309" s="25"/>
      <c r="IFE309" s="37"/>
      <c r="IFG309" s="37"/>
      <c r="IFI309" s="37"/>
      <c r="IFK309" s="37"/>
      <c r="IFL309" s="204"/>
      <c r="IFM309" s="204"/>
      <c r="IFN309" s="204"/>
      <c r="IFO309" s="204"/>
      <c r="IFP309" s="204"/>
      <c r="IFQ309" s="204"/>
      <c r="IFR309" s="204"/>
      <c r="IFS309" s="204"/>
      <c r="IFT309" s="204"/>
      <c r="IFU309" s="159"/>
      <c r="IFV309" s="159"/>
      <c r="IFW309" s="159"/>
      <c r="IFX309" s="159"/>
      <c r="IFY309" s="159"/>
      <c r="IFZ309" s="45"/>
      <c r="IGA309" s="160"/>
      <c r="IGB309" s="160"/>
      <c r="IGC309" s="160"/>
      <c r="IGD309" s="160"/>
      <c r="IGE309" s="160"/>
      <c r="IGF309" s="18"/>
      <c r="IGG309" s="18"/>
      <c r="IGH309" s="18"/>
      <c r="IGJ309" s="18"/>
      <c r="IGK309" s="18"/>
      <c r="IGL309" s="18"/>
      <c r="IGM309" s="18"/>
      <c r="IGO309" s="25"/>
      <c r="IGP309" s="37"/>
      <c r="IGR309" s="37"/>
      <c r="IGT309" s="37"/>
      <c r="IGV309" s="37"/>
      <c r="IGW309" s="204"/>
      <c r="IGX309" s="204"/>
      <c r="IGY309" s="204"/>
      <c r="IGZ309" s="204"/>
      <c r="IHA309" s="204"/>
      <c r="IHB309" s="204"/>
      <c r="IHC309" s="204"/>
      <c r="IHD309" s="204"/>
      <c r="IHE309" s="204"/>
      <c r="IHF309" s="159"/>
      <c r="IHG309" s="159"/>
      <c r="IHH309" s="159"/>
      <c r="IHI309" s="159"/>
      <c r="IHJ309" s="159"/>
      <c r="IHK309" s="45"/>
      <c r="IHL309" s="160"/>
      <c r="IHM309" s="160"/>
      <c r="IHN309" s="160"/>
      <c r="IHO309" s="160"/>
      <c r="IHP309" s="160"/>
      <c r="IHQ309" s="18"/>
      <c r="IHR309" s="18"/>
      <c r="IHS309" s="18"/>
      <c r="IHU309" s="18"/>
      <c r="IHV309" s="18"/>
      <c r="IHW309" s="18"/>
      <c r="IHX309" s="18"/>
      <c r="IHZ309" s="25"/>
      <c r="IIA309" s="37"/>
      <c r="IIC309" s="37"/>
      <c r="IIE309" s="37"/>
      <c r="IIG309" s="37"/>
      <c r="IIH309" s="204"/>
      <c r="III309" s="204"/>
      <c r="IIJ309" s="204"/>
      <c r="IIK309" s="204"/>
      <c r="IIL309" s="204"/>
      <c r="IIM309" s="204"/>
      <c r="IIN309" s="204"/>
      <c r="IIO309" s="204"/>
      <c r="IIP309" s="204"/>
      <c r="IIQ309" s="159"/>
      <c r="IIR309" s="159"/>
      <c r="IIS309" s="159"/>
      <c r="IIT309" s="159"/>
      <c r="IIU309" s="159"/>
      <c r="IIV309" s="45"/>
      <c r="IIW309" s="160"/>
      <c r="IIX309" s="160"/>
      <c r="IIY309" s="160"/>
      <c r="IIZ309" s="160"/>
      <c r="IJA309" s="160"/>
      <c r="IJB309" s="18"/>
      <c r="IJC309" s="18"/>
      <c r="IJD309" s="18"/>
      <c r="IJF309" s="18"/>
      <c r="IJG309" s="18"/>
      <c r="IJH309" s="18"/>
      <c r="IJI309" s="18"/>
      <c r="IJK309" s="25"/>
      <c r="IJL309" s="37"/>
      <c r="IJN309" s="37"/>
      <c r="IJP309" s="37"/>
      <c r="IJR309" s="37"/>
      <c r="IJS309" s="204"/>
      <c r="IJT309" s="204"/>
      <c r="IJU309" s="204"/>
      <c r="IJV309" s="204"/>
      <c r="IJW309" s="204"/>
      <c r="IJX309" s="204"/>
      <c r="IJY309" s="204"/>
      <c r="IJZ309" s="204"/>
      <c r="IKA309" s="204"/>
      <c r="IKB309" s="159"/>
      <c r="IKC309" s="159"/>
      <c r="IKD309" s="159"/>
      <c r="IKE309" s="159"/>
      <c r="IKF309" s="159"/>
      <c r="IKG309" s="45"/>
      <c r="IKH309" s="160"/>
      <c r="IKI309" s="160"/>
      <c r="IKJ309" s="160"/>
      <c r="IKK309" s="160"/>
      <c r="IKL309" s="160"/>
      <c r="IKM309" s="18"/>
      <c r="IKN309" s="18"/>
      <c r="IKO309" s="18"/>
      <c r="IKQ309" s="18"/>
      <c r="IKR309" s="18"/>
      <c r="IKS309" s="18"/>
      <c r="IKT309" s="18"/>
      <c r="IKV309" s="25"/>
      <c r="IKW309" s="37"/>
      <c r="IKY309" s="37"/>
      <c r="ILA309" s="37"/>
      <c r="ILC309" s="37"/>
      <c r="ILD309" s="204"/>
      <c r="ILE309" s="204"/>
      <c r="ILF309" s="204"/>
      <c r="ILG309" s="204"/>
      <c r="ILH309" s="204"/>
      <c r="ILI309" s="204"/>
      <c r="ILJ309" s="204"/>
      <c r="ILK309" s="204"/>
      <c r="ILL309" s="204"/>
      <c r="ILM309" s="159"/>
      <c r="ILN309" s="159"/>
      <c r="ILO309" s="159"/>
      <c r="ILP309" s="159"/>
      <c r="ILQ309" s="159"/>
      <c r="ILR309" s="45"/>
      <c r="ILS309" s="160"/>
      <c r="ILT309" s="160"/>
      <c r="ILU309" s="160"/>
      <c r="ILV309" s="160"/>
      <c r="ILW309" s="160"/>
      <c r="ILX309" s="18"/>
      <c r="ILY309" s="18"/>
      <c r="ILZ309" s="18"/>
      <c r="IMB309" s="18"/>
      <c r="IMC309" s="18"/>
      <c r="IMD309" s="18"/>
      <c r="IME309" s="18"/>
      <c r="IMG309" s="25"/>
      <c r="IMH309" s="37"/>
      <c r="IMJ309" s="37"/>
      <c r="IML309" s="37"/>
      <c r="IMN309" s="37"/>
      <c r="IMO309" s="204"/>
      <c r="IMP309" s="204"/>
      <c r="IMQ309" s="204"/>
      <c r="IMR309" s="204"/>
      <c r="IMS309" s="204"/>
      <c r="IMT309" s="204"/>
      <c r="IMU309" s="204"/>
      <c r="IMV309" s="204"/>
      <c r="IMW309" s="204"/>
      <c r="IMX309" s="159"/>
      <c r="IMY309" s="159"/>
      <c r="IMZ309" s="159"/>
      <c r="INA309" s="159"/>
      <c r="INB309" s="159"/>
      <c r="INC309" s="45"/>
      <c r="IND309" s="160"/>
      <c r="INE309" s="160"/>
      <c r="INF309" s="160"/>
      <c r="ING309" s="160"/>
      <c r="INH309" s="160"/>
      <c r="INI309" s="18"/>
      <c r="INJ309" s="18"/>
      <c r="INK309" s="18"/>
      <c r="INM309" s="18"/>
      <c r="INN309" s="18"/>
      <c r="INO309" s="18"/>
      <c r="INP309" s="18"/>
      <c r="INR309" s="25"/>
      <c r="INS309" s="37"/>
      <c r="INU309" s="37"/>
      <c r="INW309" s="37"/>
      <c r="INY309" s="37"/>
      <c r="INZ309" s="204"/>
      <c r="IOA309" s="204"/>
      <c r="IOB309" s="204"/>
      <c r="IOC309" s="204"/>
      <c r="IOD309" s="204"/>
      <c r="IOE309" s="204"/>
      <c r="IOF309" s="204"/>
      <c r="IOG309" s="204"/>
      <c r="IOH309" s="204"/>
      <c r="IOI309" s="159"/>
      <c r="IOJ309" s="159"/>
      <c r="IOK309" s="159"/>
      <c r="IOL309" s="159"/>
      <c r="IOM309" s="159"/>
      <c r="ION309" s="45"/>
      <c r="IOO309" s="160"/>
      <c r="IOP309" s="160"/>
      <c r="IOQ309" s="160"/>
      <c r="IOR309" s="160"/>
      <c r="IOS309" s="160"/>
      <c r="IOT309" s="18"/>
      <c r="IOU309" s="18"/>
      <c r="IOV309" s="18"/>
      <c r="IOX309" s="18"/>
      <c r="IOY309" s="18"/>
      <c r="IOZ309" s="18"/>
      <c r="IPA309" s="18"/>
      <c r="IPC309" s="25"/>
      <c r="IPD309" s="37"/>
      <c r="IPF309" s="37"/>
      <c r="IPH309" s="37"/>
      <c r="IPJ309" s="37"/>
      <c r="IPK309" s="204"/>
      <c r="IPL309" s="204"/>
      <c r="IPM309" s="204"/>
      <c r="IPN309" s="204"/>
      <c r="IPO309" s="204"/>
      <c r="IPP309" s="204"/>
      <c r="IPQ309" s="204"/>
      <c r="IPR309" s="204"/>
      <c r="IPS309" s="204"/>
      <c r="IPT309" s="159"/>
      <c r="IPU309" s="159"/>
      <c r="IPV309" s="159"/>
      <c r="IPW309" s="159"/>
      <c r="IPX309" s="159"/>
      <c r="IPY309" s="45"/>
      <c r="IPZ309" s="160"/>
      <c r="IQA309" s="160"/>
      <c r="IQB309" s="160"/>
      <c r="IQC309" s="160"/>
      <c r="IQD309" s="160"/>
      <c r="IQE309" s="18"/>
      <c r="IQF309" s="18"/>
      <c r="IQG309" s="18"/>
      <c r="IQI309" s="18"/>
      <c r="IQJ309" s="18"/>
      <c r="IQK309" s="18"/>
      <c r="IQL309" s="18"/>
      <c r="IQN309" s="25"/>
      <c r="IQO309" s="37"/>
      <c r="IQQ309" s="37"/>
      <c r="IQS309" s="37"/>
      <c r="IQU309" s="37"/>
      <c r="IQV309" s="204"/>
      <c r="IQW309" s="204"/>
      <c r="IQX309" s="204"/>
      <c r="IQY309" s="204"/>
      <c r="IQZ309" s="204"/>
      <c r="IRA309" s="204"/>
      <c r="IRB309" s="204"/>
      <c r="IRC309" s="204"/>
      <c r="IRD309" s="204"/>
      <c r="IRE309" s="159"/>
      <c r="IRF309" s="159"/>
      <c r="IRG309" s="159"/>
      <c r="IRH309" s="159"/>
      <c r="IRI309" s="159"/>
      <c r="IRJ309" s="45"/>
      <c r="IRK309" s="160"/>
      <c r="IRL309" s="160"/>
      <c r="IRM309" s="160"/>
      <c r="IRN309" s="160"/>
      <c r="IRO309" s="160"/>
      <c r="IRP309" s="18"/>
      <c r="IRQ309" s="18"/>
      <c r="IRR309" s="18"/>
      <c r="IRT309" s="18"/>
      <c r="IRU309" s="18"/>
      <c r="IRV309" s="18"/>
      <c r="IRW309" s="18"/>
      <c r="IRY309" s="25"/>
      <c r="IRZ309" s="37"/>
      <c r="ISB309" s="37"/>
      <c r="ISD309" s="37"/>
      <c r="ISF309" s="37"/>
      <c r="ISG309" s="204"/>
      <c r="ISH309" s="204"/>
      <c r="ISI309" s="204"/>
      <c r="ISJ309" s="204"/>
      <c r="ISK309" s="204"/>
      <c r="ISL309" s="204"/>
      <c r="ISM309" s="204"/>
      <c r="ISN309" s="204"/>
      <c r="ISO309" s="204"/>
      <c r="ISP309" s="159"/>
      <c r="ISQ309" s="159"/>
      <c r="ISR309" s="159"/>
      <c r="ISS309" s="159"/>
      <c r="IST309" s="159"/>
      <c r="ISU309" s="45"/>
      <c r="ISV309" s="160"/>
      <c r="ISW309" s="160"/>
      <c r="ISX309" s="160"/>
      <c r="ISY309" s="160"/>
      <c r="ISZ309" s="160"/>
      <c r="ITA309" s="18"/>
      <c r="ITB309" s="18"/>
      <c r="ITC309" s="18"/>
      <c r="ITE309" s="18"/>
      <c r="ITF309" s="18"/>
      <c r="ITG309" s="18"/>
      <c r="ITH309" s="18"/>
      <c r="ITJ309" s="25"/>
      <c r="ITK309" s="37"/>
      <c r="ITM309" s="37"/>
      <c r="ITO309" s="37"/>
      <c r="ITQ309" s="37"/>
      <c r="ITR309" s="204"/>
      <c r="ITS309" s="204"/>
      <c r="ITT309" s="204"/>
      <c r="ITU309" s="204"/>
      <c r="ITV309" s="204"/>
      <c r="ITW309" s="204"/>
      <c r="ITX309" s="204"/>
      <c r="ITY309" s="204"/>
      <c r="ITZ309" s="204"/>
      <c r="IUA309" s="159"/>
      <c r="IUB309" s="159"/>
      <c r="IUC309" s="159"/>
      <c r="IUD309" s="159"/>
      <c r="IUE309" s="159"/>
      <c r="IUF309" s="45"/>
      <c r="IUG309" s="160"/>
      <c r="IUH309" s="160"/>
      <c r="IUI309" s="160"/>
      <c r="IUJ309" s="160"/>
      <c r="IUK309" s="160"/>
      <c r="IUL309" s="18"/>
      <c r="IUM309" s="18"/>
      <c r="IUN309" s="18"/>
      <c r="IUP309" s="18"/>
      <c r="IUQ309" s="18"/>
      <c r="IUR309" s="18"/>
      <c r="IUS309" s="18"/>
      <c r="IUU309" s="25"/>
      <c r="IUV309" s="37"/>
      <c r="IUX309" s="37"/>
      <c r="IUZ309" s="37"/>
      <c r="IVB309" s="37"/>
      <c r="IVC309" s="204"/>
      <c r="IVD309" s="204"/>
      <c r="IVE309" s="204"/>
      <c r="IVF309" s="204"/>
      <c r="IVG309" s="204"/>
      <c r="IVH309" s="204"/>
      <c r="IVI309" s="204"/>
      <c r="IVJ309" s="204"/>
      <c r="IVK309" s="204"/>
      <c r="IVL309" s="159"/>
      <c r="IVM309" s="159"/>
      <c r="IVN309" s="159"/>
      <c r="IVO309" s="159"/>
      <c r="IVP309" s="159"/>
      <c r="IVQ309" s="45"/>
      <c r="IVR309" s="160"/>
      <c r="IVS309" s="160"/>
      <c r="IVT309" s="160"/>
      <c r="IVU309" s="160"/>
      <c r="IVV309" s="160"/>
      <c r="IVW309" s="18"/>
      <c r="IVX309" s="18"/>
      <c r="IVY309" s="18"/>
      <c r="IWA309" s="18"/>
      <c r="IWB309" s="18"/>
      <c r="IWC309" s="18"/>
      <c r="IWD309" s="18"/>
      <c r="IWF309" s="25"/>
      <c r="IWG309" s="37"/>
      <c r="IWI309" s="37"/>
      <c r="IWK309" s="37"/>
      <c r="IWM309" s="37"/>
      <c r="IWN309" s="204"/>
      <c r="IWO309" s="204"/>
      <c r="IWP309" s="204"/>
      <c r="IWQ309" s="204"/>
      <c r="IWR309" s="204"/>
      <c r="IWS309" s="204"/>
      <c r="IWT309" s="204"/>
      <c r="IWU309" s="204"/>
      <c r="IWV309" s="204"/>
      <c r="IWW309" s="159"/>
      <c r="IWX309" s="159"/>
      <c r="IWY309" s="159"/>
      <c r="IWZ309" s="159"/>
      <c r="IXA309" s="159"/>
      <c r="IXB309" s="45"/>
      <c r="IXC309" s="160"/>
      <c r="IXD309" s="160"/>
      <c r="IXE309" s="160"/>
      <c r="IXF309" s="160"/>
      <c r="IXG309" s="160"/>
      <c r="IXH309" s="18"/>
      <c r="IXI309" s="18"/>
      <c r="IXJ309" s="18"/>
      <c r="IXL309" s="18"/>
      <c r="IXM309" s="18"/>
      <c r="IXN309" s="18"/>
      <c r="IXO309" s="18"/>
      <c r="IXQ309" s="25"/>
      <c r="IXR309" s="37"/>
      <c r="IXT309" s="37"/>
      <c r="IXV309" s="37"/>
      <c r="IXX309" s="37"/>
      <c r="IXY309" s="204"/>
      <c r="IXZ309" s="204"/>
      <c r="IYA309" s="204"/>
      <c r="IYB309" s="204"/>
      <c r="IYC309" s="204"/>
      <c r="IYD309" s="204"/>
      <c r="IYE309" s="204"/>
      <c r="IYF309" s="204"/>
      <c r="IYG309" s="204"/>
      <c r="IYH309" s="159"/>
      <c r="IYI309" s="159"/>
      <c r="IYJ309" s="159"/>
      <c r="IYK309" s="159"/>
      <c r="IYL309" s="159"/>
      <c r="IYM309" s="45"/>
      <c r="IYN309" s="160"/>
      <c r="IYO309" s="160"/>
      <c r="IYP309" s="160"/>
      <c r="IYQ309" s="160"/>
      <c r="IYR309" s="160"/>
      <c r="IYS309" s="18"/>
      <c r="IYT309" s="18"/>
      <c r="IYU309" s="18"/>
      <c r="IYW309" s="18"/>
      <c r="IYX309" s="18"/>
      <c r="IYY309" s="18"/>
      <c r="IYZ309" s="18"/>
      <c r="IZB309" s="25"/>
      <c r="IZC309" s="37"/>
      <c r="IZE309" s="37"/>
      <c r="IZG309" s="37"/>
      <c r="IZI309" s="37"/>
      <c r="IZJ309" s="204"/>
      <c r="IZK309" s="204"/>
      <c r="IZL309" s="204"/>
      <c r="IZM309" s="204"/>
      <c r="IZN309" s="204"/>
      <c r="IZO309" s="204"/>
      <c r="IZP309" s="204"/>
      <c r="IZQ309" s="204"/>
      <c r="IZR309" s="204"/>
      <c r="IZS309" s="159"/>
      <c r="IZT309" s="159"/>
      <c r="IZU309" s="159"/>
      <c r="IZV309" s="159"/>
      <c r="IZW309" s="159"/>
      <c r="IZX309" s="45"/>
      <c r="IZY309" s="160"/>
      <c r="IZZ309" s="160"/>
      <c r="JAA309" s="160"/>
      <c r="JAB309" s="160"/>
      <c r="JAC309" s="160"/>
      <c r="JAD309" s="18"/>
      <c r="JAE309" s="18"/>
      <c r="JAF309" s="18"/>
      <c r="JAH309" s="18"/>
      <c r="JAI309" s="18"/>
      <c r="JAJ309" s="18"/>
      <c r="JAK309" s="18"/>
      <c r="JAM309" s="25"/>
      <c r="JAN309" s="37"/>
      <c r="JAP309" s="37"/>
      <c r="JAR309" s="37"/>
      <c r="JAT309" s="37"/>
      <c r="JAU309" s="204"/>
      <c r="JAV309" s="204"/>
      <c r="JAW309" s="204"/>
      <c r="JAX309" s="204"/>
      <c r="JAY309" s="204"/>
      <c r="JAZ309" s="204"/>
      <c r="JBA309" s="204"/>
      <c r="JBB309" s="204"/>
      <c r="JBC309" s="204"/>
      <c r="JBD309" s="159"/>
      <c r="JBE309" s="159"/>
      <c r="JBF309" s="159"/>
      <c r="JBG309" s="159"/>
      <c r="JBH309" s="159"/>
      <c r="JBI309" s="45"/>
      <c r="JBJ309" s="160"/>
      <c r="JBK309" s="160"/>
      <c r="JBL309" s="160"/>
      <c r="JBM309" s="160"/>
      <c r="JBN309" s="160"/>
      <c r="JBO309" s="18"/>
      <c r="JBP309" s="18"/>
      <c r="JBQ309" s="18"/>
      <c r="JBS309" s="18"/>
      <c r="JBT309" s="18"/>
      <c r="JBU309" s="18"/>
      <c r="JBV309" s="18"/>
      <c r="JBX309" s="25"/>
      <c r="JBY309" s="37"/>
      <c r="JCA309" s="37"/>
      <c r="JCC309" s="37"/>
      <c r="JCE309" s="37"/>
      <c r="JCF309" s="204"/>
      <c r="JCG309" s="204"/>
      <c r="JCH309" s="204"/>
      <c r="JCI309" s="204"/>
      <c r="JCJ309" s="204"/>
      <c r="JCK309" s="204"/>
      <c r="JCL309" s="204"/>
      <c r="JCM309" s="204"/>
      <c r="JCN309" s="204"/>
      <c r="JCO309" s="159"/>
      <c r="JCP309" s="159"/>
      <c r="JCQ309" s="159"/>
      <c r="JCR309" s="159"/>
      <c r="JCS309" s="159"/>
      <c r="JCT309" s="45"/>
      <c r="JCU309" s="160"/>
      <c r="JCV309" s="160"/>
      <c r="JCW309" s="160"/>
      <c r="JCX309" s="160"/>
      <c r="JCY309" s="160"/>
      <c r="JCZ309" s="18"/>
      <c r="JDA309" s="18"/>
      <c r="JDB309" s="18"/>
      <c r="JDD309" s="18"/>
      <c r="JDE309" s="18"/>
      <c r="JDF309" s="18"/>
      <c r="JDG309" s="18"/>
      <c r="JDI309" s="25"/>
      <c r="JDJ309" s="37"/>
      <c r="JDL309" s="37"/>
      <c r="JDN309" s="37"/>
      <c r="JDP309" s="37"/>
      <c r="JDQ309" s="204"/>
      <c r="JDR309" s="204"/>
      <c r="JDS309" s="204"/>
      <c r="JDT309" s="204"/>
      <c r="JDU309" s="204"/>
      <c r="JDV309" s="204"/>
      <c r="JDW309" s="204"/>
      <c r="JDX309" s="204"/>
      <c r="JDY309" s="204"/>
      <c r="JDZ309" s="159"/>
      <c r="JEA309" s="159"/>
      <c r="JEB309" s="159"/>
      <c r="JEC309" s="159"/>
      <c r="JED309" s="159"/>
      <c r="JEE309" s="45"/>
      <c r="JEF309" s="160"/>
      <c r="JEG309" s="160"/>
      <c r="JEH309" s="160"/>
      <c r="JEI309" s="160"/>
      <c r="JEJ309" s="160"/>
      <c r="JEK309" s="18"/>
      <c r="JEL309" s="18"/>
      <c r="JEM309" s="18"/>
      <c r="JEO309" s="18"/>
      <c r="JEP309" s="18"/>
      <c r="JEQ309" s="18"/>
      <c r="JER309" s="18"/>
      <c r="JET309" s="25"/>
      <c r="JEU309" s="37"/>
      <c r="JEW309" s="37"/>
      <c r="JEY309" s="37"/>
      <c r="JFA309" s="37"/>
      <c r="JFB309" s="204"/>
      <c r="JFC309" s="204"/>
      <c r="JFD309" s="204"/>
      <c r="JFE309" s="204"/>
      <c r="JFF309" s="204"/>
      <c r="JFG309" s="204"/>
      <c r="JFH309" s="204"/>
      <c r="JFI309" s="204"/>
      <c r="JFJ309" s="204"/>
      <c r="JFK309" s="159"/>
      <c r="JFL309" s="159"/>
      <c r="JFM309" s="159"/>
      <c r="JFN309" s="159"/>
      <c r="JFO309" s="159"/>
      <c r="JFP309" s="45"/>
      <c r="JFQ309" s="160"/>
      <c r="JFR309" s="160"/>
      <c r="JFS309" s="160"/>
      <c r="JFT309" s="160"/>
      <c r="JFU309" s="160"/>
      <c r="JFV309" s="18"/>
      <c r="JFW309" s="18"/>
      <c r="JFX309" s="18"/>
      <c r="JFZ309" s="18"/>
      <c r="JGA309" s="18"/>
      <c r="JGB309" s="18"/>
      <c r="JGC309" s="18"/>
      <c r="JGE309" s="25"/>
      <c r="JGF309" s="37"/>
      <c r="JGH309" s="37"/>
      <c r="JGJ309" s="37"/>
      <c r="JGL309" s="37"/>
      <c r="JGM309" s="204"/>
      <c r="JGN309" s="204"/>
      <c r="JGO309" s="204"/>
      <c r="JGP309" s="204"/>
      <c r="JGQ309" s="204"/>
      <c r="JGR309" s="204"/>
      <c r="JGS309" s="204"/>
      <c r="JGT309" s="204"/>
      <c r="JGU309" s="204"/>
      <c r="JGV309" s="159"/>
      <c r="JGW309" s="159"/>
      <c r="JGX309" s="159"/>
      <c r="JGY309" s="159"/>
      <c r="JGZ309" s="159"/>
      <c r="JHA309" s="45"/>
      <c r="JHB309" s="160"/>
      <c r="JHC309" s="160"/>
      <c r="JHD309" s="160"/>
      <c r="JHE309" s="160"/>
      <c r="JHF309" s="160"/>
      <c r="JHG309" s="18"/>
      <c r="JHH309" s="18"/>
      <c r="JHI309" s="18"/>
      <c r="JHK309" s="18"/>
      <c r="JHL309" s="18"/>
      <c r="JHM309" s="18"/>
      <c r="JHN309" s="18"/>
      <c r="JHP309" s="25"/>
      <c r="JHQ309" s="37"/>
      <c r="JHS309" s="37"/>
      <c r="JHU309" s="37"/>
      <c r="JHW309" s="37"/>
      <c r="JHX309" s="204"/>
      <c r="JHY309" s="204"/>
      <c r="JHZ309" s="204"/>
      <c r="JIA309" s="204"/>
      <c r="JIB309" s="204"/>
      <c r="JIC309" s="204"/>
      <c r="JID309" s="204"/>
      <c r="JIE309" s="204"/>
      <c r="JIF309" s="204"/>
      <c r="JIG309" s="159"/>
      <c r="JIH309" s="159"/>
      <c r="JII309" s="159"/>
      <c r="JIJ309" s="159"/>
      <c r="JIK309" s="159"/>
      <c r="JIL309" s="45"/>
      <c r="JIM309" s="160"/>
      <c r="JIN309" s="160"/>
      <c r="JIO309" s="160"/>
      <c r="JIP309" s="160"/>
      <c r="JIQ309" s="160"/>
      <c r="JIR309" s="18"/>
      <c r="JIS309" s="18"/>
      <c r="JIT309" s="18"/>
      <c r="JIV309" s="18"/>
      <c r="JIW309" s="18"/>
      <c r="JIX309" s="18"/>
      <c r="JIY309" s="18"/>
      <c r="JJA309" s="25"/>
      <c r="JJB309" s="37"/>
      <c r="JJD309" s="37"/>
      <c r="JJF309" s="37"/>
      <c r="JJH309" s="37"/>
      <c r="JJI309" s="204"/>
      <c r="JJJ309" s="204"/>
      <c r="JJK309" s="204"/>
      <c r="JJL309" s="204"/>
      <c r="JJM309" s="204"/>
      <c r="JJN309" s="204"/>
      <c r="JJO309" s="204"/>
      <c r="JJP309" s="204"/>
      <c r="JJQ309" s="204"/>
      <c r="JJR309" s="159"/>
      <c r="JJS309" s="159"/>
      <c r="JJT309" s="159"/>
      <c r="JJU309" s="159"/>
      <c r="JJV309" s="159"/>
      <c r="JJW309" s="45"/>
      <c r="JJX309" s="160"/>
      <c r="JJY309" s="160"/>
      <c r="JJZ309" s="160"/>
      <c r="JKA309" s="160"/>
      <c r="JKB309" s="160"/>
      <c r="JKC309" s="18"/>
      <c r="JKD309" s="18"/>
      <c r="JKE309" s="18"/>
      <c r="JKG309" s="18"/>
      <c r="JKH309" s="18"/>
      <c r="JKI309" s="18"/>
      <c r="JKJ309" s="18"/>
      <c r="JKL309" s="25"/>
      <c r="JKM309" s="37"/>
      <c r="JKO309" s="37"/>
      <c r="JKQ309" s="37"/>
      <c r="JKS309" s="37"/>
      <c r="JKT309" s="204"/>
      <c r="JKU309" s="204"/>
      <c r="JKV309" s="204"/>
      <c r="JKW309" s="204"/>
      <c r="JKX309" s="204"/>
      <c r="JKY309" s="204"/>
      <c r="JKZ309" s="204"/>
      <c r="JLA309" s="204"/>
      <c r="JLB309" s="204"/>
      <c r="JLC309" s="159"/>
      <c r="JLD309" s="159"/>
      <c r="JLE309" s="159"/>
      <c r="JLF309" s="159"/>
      <c r="JLG309" s="159"/>
      <c r="JLH309" s="45"/>
      <c r="JLI309" s="160"/>
      <c r="JLJ309" s="160"/>
      <c r="JLK309" s="160"/>
      <c r="JLL309" s="160"/>
      <c r="JLM309" s="160"/>
      <c r="JLN309" s="18"/>
      <c r="JLO309" s="18"/>
      <c r="JLP309" s="18"/>
      <c r="JLR309" s="18"/>
      <c r="JLS309" s="18"/>
      <c r="JLT309" s="18"/>
      <c r="JLU309" s="18"/>
      <c r="JLW309" s="25"/>
      <c r="JLX309" s="37"/>
      <c r="JLZ309" s="37"/>
      <c r="JMB309" s="37"/>
      <c r="JMD309" s="37"/>
      <c r="JME309" s="204"/>
      <c r="JMF309" s="204"/>
      <c r="JMG309" s="204"/>
      <c r="JMH309" s="204"/>
      <c r="JMI309" s="204"/>
      <c r="JMJ309" s="204"/>
      <c r="JMK309" s="204"/>
      <c r="JML309" s="204"/>
      <c r="JMM309" s="204"/>
      <c r="JMN309" s="159"/>
      <c r="JMO309" s="159"/>
      <c r="JMP309" s="159"/>
      <c r="JMQ309" s="159"/>
      <c r="JMR309" s="159"/>
      <c r="JMS309" s="45"/>
      <c r="JMT309" s="160"/>
      <c r="JMU309" s="160"/>
      <c r="JMV309" s="160"/>
      <c r="JMW309" s="160"/>
      <c r="JMX309" s="160"/>
      <c r="JMY309" s="18"/>
      <c r="JMZ309" s="18"/>
      <c r="JNA309" s="18"/>
      <c r="JNC309" s="18"/>
      <c r="JND309" s="18"/>
      <c r="JNE309" s="18"/>
      <c r="JNF309" s="18"/>
      <c r="JNH309" s="25"/>
      <c r="JNI309" s="37"/>
      <c r="JNK309" s="37"/>
      <c r="JNM309" s="37"/>
      <c r="JNO309" s="37"/>
      <c r="JNP309" s="204"/>
      <c r="JNQ309" s="204"/>
      <c r="JNR309" s="204"/>
      <c r="JNS309" s="204"/>
      <c r="JNT309" s="204"/>
      <c r="JNU309" s="204"/>
      <c r="JNV309" s="204"/>
      <c r="JNW309" s="204"/>
      <c r="JNX309" s="204"/>
      <c r="JNY309" s="159"/>
      <c r="JNZ309" s="159"/>
      <c r="JOA309" s="159"/>
      <c r="JOB309" s="159"/>
      <c r="JOC309" s="159"/>
      <c r="JOD309" s="45"/>
      <c r="JOE309" s="160"/>
      <c r="JOF309" s="160"/>
      <c r="JOG309" s="160"/>
      <c r="JOH309" s="160"/>
      <c r="JOI309" s="160"/>
      <c r="JOJ309" s="18"/>
      <c r="JOK309" s="18"/>
      <c r="JOL309" s="18"/>
      <c r="JON309" s="18"/>
      <c r="JOO309" s="18"/>
      <c r="JOP309" s="18"/>
      <c r="JOQ309" s="18"/>
      <c r="JOS309" s="25"/>
      <c r="JOT309" s="37"/>
      <c r="JOV309" s="37"/>
      <c r="JOX309" s="37"/>
      <c r="JOZ309" s="37"/>
      <c r="JPA309" s="204"/>
      <c r="JPB309" s="204"/>
      <c r="JPC309" s="204"/>
      <c r="JPD309" s="204"/>
      <c r="JPE309" s="204"/>
      <c r="JPF309" s="204"/>
      <c r="JPG309" s="204"/>
      <c r="JPH309" s="204"/>
      <c r="JPI309" s="204"/>
      <c r="JPJ309" s="159"/>
      <c r="JPK309" s="159"/>
      <c r="JPL309" s="159"/>
      <c r="JPM309" s="159"/>
      <c r="JPN309" s="159"/>
      <c r="JPO309" s="45"/>
      <c r="JPP309" s="160"/>
      <c r="JPQ309" s="160"/>
      <c r="JPR309" s="160"/>
      <c r="JPS309" s="160"/>
      <c r="JPT309" s="160"/>
      <c r="JPU309" s="18"/>
      <c r="JPV309" s="18"/>
      <c r="JPW309" s="18"/>
      <c r="JPY309" s="18"/>
      <c r="JPZ309" s="18"/>
      <c r="JQA309" s="18"/>
      <c r="JQB309" s="18"/>
      <c r="JQD309" s="25"/>
      <c r="JQE309" s="37"/>
      <c r="JQG309" s="37"/>
      <c r="JQI309" s="37"/>
      <c r="JQK309" s="37"/>
      <c r="JQL309" s="204"/>
      <c r="JQM309" s="204"/>
      <c r="JQN309" s="204"/>
      <c r="JQO309" s="204"/>
      <c r="JQP309" s="204"/>
      <c r="JQQ309" s="204"/>
      <c r="JQR309" s="204"/>
      <c r="JQS309" s="204"/>
      <c r="JQT309" s="204"/>
      <c r="JQU309" s="159"/>
      <c r="JQV309" s="159"/>
      <c r="JQW309" s="159"/>
      <c r="JQX309" s="159"/>
      <c r="JQY309" s="159"/>
      <c r="JQZ309" s="45"/>
      <c r="JRA309" s="160"/>
      <c r="JRB309" s="160"/>
      <c r="JRC309" s="160"/>
      <c r="JRD309" s="160"/>
      <c r="JRE309" s="160"/>
      <c r="JRF309" s="18"/>
      <c r="JRG309" s="18"/>
      <c r="JRH309" s="18"/>
      <c r="JRJ309" s="18"/>
      <c r="JRK309" s="18"/>
      <c r="JRL309" s="18"/>
      <c r="JRM309" s="18"/>
      <c r="JRO309" s="25"/>
      <c r="JRP309" s="37"/>
      <c r="JRR309" s="37"/>
      <c r="JRT309" s="37"/>
      <c r="JRV309" s="37"/>
      <c r="JRW309" s="204"/>
      <c r="JRX309" s="204"/>
      <c r="JRY309" s="204"/>
      <c r="JRZ309" s="204"/>
      <c r="JSA309" s="204"/>
      <c r="JSB309" s="204"/>
      <c r="JSC309" s="204"/>
      <c r="JSD309" s="204"/>
      <c r="JSE309" s="204"/>
      <c r="JSF309" s="159"/>
      <c r="JSG309" s="159"/>
      <c r="JSH309" s="159"/>
      <c r="JSI309" s="159"/>
      <c r="JSJ309" s="159"/>
      <c r="JSK309" s="45"/>
      <c r="JSL309" s="160"/>
      <c r="JSM309" s="160"/>
      <c r="JSN309" s="160"/>
      <c r="JSO309" s="160"/>
      <c r="JSP309" s="160"/>
      <c r="JSQ309" s="18"/>
      <c r="JSR309" s="18"/>
      <c r="JSS309" s="18"/>
      <c r="JSU309" s="18"/>
      <c r="JSV309" s="18"/>
      <c r="JSW309" s="18"/>
      <c r="JSX309" s="18"/>
      <c r="JSZ309" s="25"/>
      <c r="JTA309" s="37"/>
      <c r="JTC309" s="37"/>
      <c r="JTE309" s="37"/>
      <c r="JTG309" s="37"/>
      <c r="JTH309" s="204"/>
      <c r="JTI309" s="204"/>
      <c r="JTJ309" s="204"/>
      <c r="JTK309" s="204"/>
      <c r="JTL309" s="204"/>
      <c r="JTM309" s="204"/>
      <c r="JTN309" s="204"/>
      <c r="JTO309" s="204"/>
      <c r="JTP309" s="204"/>
      <c r="JTQ309" s="159"/>
      <c r="JTR309" s="159"/>
      <c r="JTS309" s="159"/>
      <c r="JTT309" s="159"/>
      <c r="JTU309" s="159"/>
      <c r="JTV309" s="45"/>
      <c r="JTW309" s="160"/>
      <c r="JTX309" s="160"/>
      <c r="JTY309" s="160"/>
      <c r="JTZ309" s="160"/>
      <c r="JUA309" s="160"/>
      <c r="JUB309" s="18"/>
      <c r="JUC309" s="18"/>
      <c r="JUD309" s="18"/>
      <c r="JUF309" s="18"/>
      <c r="JUG309" s="18"/>
      <c r="JUH309" s="18"/>
      <c r="JUI309" s="18"/>
      <c r="JUK309" s="25"/>
      <c r="JUL309" s="37"/>
      <c r="JUN309" s="37"/>
      <c r="JUP309" s="37"/>
      <c r="JUR309" s="37"/>
      <c r="JUS309" s="204"/>
      <c r="JUT309" s="204"/>
      <c r="JUU309" s="204"/>
      <c r="JUV309" s="204"/>
      <c r="JUW309" s="204"/>
      <c r="JUX309" s="204"/>
      <c r="JUY309" s="204"/>
      <c r="JUZ309" s="204"/>
      <c r="JVA309" s="204"/>
      <c r="JVB309" s="159"/>
      <c r="JVC309" s="159"/>
      <c r="JVD309" s="159"/>
      <c r="JVE309" s="159"/>
      <c r="JVF309" s="159"/>
      <c r="JVG309" s="45"/>
      <c r="JVH309" s="160"/>
      <c r="JVI309" s="160"/>
      <c r="JVJ309" s="160"/>
      <c r="JVK309" s="160"/>
      <c r="JVL309" s="160"/>
      <c r="JVM309" s="18"/>
      <c r="JVN309" s="18"/>
      <c r="JVO309" s="18"/>
      <c r="JVQ309" s="18"/>
      <c r="JVR309" s="18"/>
      <c r="JVS309" s="18"/>
      <c r="JVT309" s="18"/>
      <c r="JVV309" s="25"/>
      <c r="JVW309" s="37"/>
      <c r="JVY309" s="37"/>
      <c r="JWA309" s="37"/>
      <c r="JWC309" s="37"/>
      <c r="JWD309" s="204"/>
      <c r="JWE309" s="204"/>
      <c r="JWF309" s="204"/>
      <c r="JWG309" s="204"/>
      <c r="JWH309" s="204"/>
      <c r="JWI309" s="204"/>
      <c r="JWJ309" s="204"/>
      <c r="JWK309" s="204"/>
      <c r="JWL309" s="204"/>
      <c r="JWM309" s="159"/>
      <c r="JWN309" s="159"/>
      <c r="JWO309" s="159"/>
      <c r="JWP309" s="159"/>
      <c r="JWQ309" s="159"/>
      <c r="JWR309" s="45"/>
      <c r="JWS309" s="160"/>
      <c r="JWT309" s="160"/>
      <c r="JWU309" s="160"/>
      <c r="JWV309" s="160"/>
      <c r="JWW309" s="160"/>
      <c r="JWX309" s="18"/>
      <c r="JWY309" s="18"/>
      <c r="JWZ309" s="18"/>
      <c r="JXB309" s="18"/>
      <c r="JXC309" s="18"/>
      <c r="JXD309" s="18"/>
      <c r="JXE309" s="18"/>
      <c r="JXG309" s="25"/>
      <c r="JXH309" s="37"/>
      <c r="JXJ309" s="37"/>
      <c r="JXL309" s="37"/>
      <c r="JXN309" s="37"/>
      <c r="JXO309" s="204"/>
      <c r="JXP309" s="204"/>
      <c r="JXQ309" s="204"/>
      <c r="JXR309" s="204"/>
      <c r="JXS309" s="204"/>
      <c r="JXT309" s="204"/>
      <c r="JXU309" s="204"/>
      <c r="JXV309" s="204"/>
      <c r="JXW309" s="204"/>
      <c r="JXX309" s="159"/>
      <c r="JXY309" s="159"/>
      <c r="JXZ309" s="159"/>
      <c r="JYA309" s="159"/>
      <c r="JYB309" s="159"/>
      <c r="JYC309" s="45"/>
      <c r="JYD309" s="160"/>
      <c r="JYE309" s="160"/>
      <c r="JYF309" s="160"/>
      <c r="JYG309" s="160"/>
      <c r="JYH309" s="160"/>
      <c r="JYI309" s="18"/>
      <c r="JYJ309" s="18"/>
      <c r="JYK309" s="18"/>
      <c r="JYM309" s="18"/>
      <c r="JYN309" s="18"/>
      <c r="JYO309" s="18"/>
      <c r="JYP309" s="18"/>
      <c r="JYR309" s="25"/>
      <c r="JYS309" s="37"/>
      <c r="JYU309" s="37"/>
      <c r="JYW309" s="37"/>
      <c r="JYY309" s="37"/>
      <c r="JYZ309" s="204"/>
      <c r="JZA309" s="204"/>
      <c r="JZB309" s="204"/>
      <c r="JZC309" s="204"/>
      <c r="JZD309" s="204"/>
      <c r="JZE309" s="204"/>
      <c r="JZF309" s="204"/>
      <c r="JZG309" s="204"/>
      <c r="JZH309" s="204"/>
      <c r="JZI309" s="159"/>
      <c r="JZJ309" s="159"/>
      <c r="JZK309" s="159"/>
      <c r="JZL309" s="159"/>
      <c r="JZM309" s="159"/>
      <c r="JZN309" s="45"/>
      <c r="JZO309" s="160"/>
      <c r="JZP309" s="160"/>
      <c r="JZQ309" s="160"/>
      <c r="JZR309" s="160"/>
      <c r="JZS309" s="160"/>
      <c r="JZT309" s="18"/>
      <c r="JZU309" s="18"/>
      <c r="JZV309" s="18"/>
      <c r="JZX309" s="18"/>
      <c r="JZY309" s="18"/>
      <c r="JZZ309" s="18"/>
      <c r="KAA309" s="18"/>
      <c r="KAC309" s="25"/>
      <c r="KAD309" s="37"/>
      <c r="KAF309" s="37"/>
      <c r="KAH309" s="37"/>
      <c r="KAJ309" s="37"/>
      <c r="KAK309" s="204"/>
      <c r="KAL309" s="204"/>
      <c r="KAM309" s="204"/>
      <c r="KAN309" s="204"/>
      <c r="KAO309" s="204"/>
      <c r="KAP309" s="204"/>
      <c r="KAQ309" s="204"/>
      <c r="KAR309" s="204"/>
      <c r="KAS309" s="204"/>
      <c r="KAT309" s="159"/>
      <c r="KAU309" s="159"/>
      <c r="KAV309" s="159"/>
      <c r="KAW309" s="159"/>
      <c r="KAX309" s="159"/>
      <c r="KAY309" s="45"/>
      <c r="KAZ309" s="160"/>
      <c r="KBA309" s="160"/>
      <c r="KBB309" s="160"/>
      <c r="KBC309" s="160"/>
      <c r="KBD309" s="160"/>
      <c r="KBE309" s="18"/>
      <c r="KBF309" s="18"/>
      <c r="KBG309" s="18"/>
      <c r="KBI309" s="18"/>
      <c r="KBJ309" s="18"/>
      <c r="KBK309" s="18"/>
      <c r="KBL309" s="18"/>
      <c r="KBN309" s="25"/>
      <c r="KBO309" s="37"/>
      <c r="KBQ309" s="37"/>
      <c r="KBS309" s="37"/>
      <c r="KBU309" s="37"/>
      <c r="KBV309" s="204"/>
      <c r="KBW309" s="204"/>
      <c r="KBX309" s="204"/>
      <c r="KBY309" s="204"/>
      <c r="KBZ309" s="204"/>
      <c r="KCA309" s="204"/>
      <c r="KCB309" s="204"/>
      <c r="KCC309" s="204"/>
      <c r="KCD309" s="204"/>
      <c r="KCE309" s="159"/>
      <c r="KCF309" s="159"/>
      <c r="KCG309" s="159"/>
      <c r="KCH309" s="159"/>
      <c r="KCI309" s="159"/>
      <c r="KCJ309" s="45"/>
      <c r="KCK309" s="160"/>
      <c r="KCL309" s="160"/>
      <c r="KCM309" s="160"/>
      <c r="KCN309" s="160"/>
      <c r="KCO309" s="160"/>
      <c r="KCP309" s="18"/>
      <c r="KCQ309" s="18"/>
      <c r="KCR309" s="18"/>
      <c r="KCT309" s="18"/>
      <c r="KCU309" s="18"/>
      <c r="KCV309" s="18"/>
      <c r="KCW309" s="18"/>
      <c r="KCY309" s="25"/>
      <c r="KCZ309" s="37"/>
      <c r="KDB309" s="37"/>
      <c r="KDD309" s="37"/>
      <c r="KDF309" s="37"/>
      <c r="KDG309" s="204"/>
      <c r="KDH309" s="204"/>
      <c r="KDI309" s="204"/>
      <c r="KDJ309" s="204"/>
      <c r="KDK309" s="204"/>
      <c r="KDL309" s="204"/>
      <c r="KDM309" s="204"/>
      <c r="KDN309" s="204"/>
      <c r="KDO309" s="204"/>
      <c r="KDP309" s="159"/>
      <c r="KDQ309" s="159"/>
      <c r="KDR309" s="159"/>
      <c r="KDS309" s="159"/>
      <c r="KDT309" s="159"/>
      <c r="KDU309" s="45"/>
      <c r="KDV309" s="160"/>
      <c r="KDW309" s="160"/>
      <c r="KDX309" s="160"/>
      <c r="KDY309" s="160"/>
      <c r="KDZ309" s="160"/>
      <c r="KEA309" s="18"/>
      <c r="KEB309" s="18"/>
      <c r="KEC309" s="18"/>
      <c r="KEE309" s="18"/>
      <c r="KEF309" s="18"/>
      <c r="KEG309" s="18"/>
      <c r="KEH309" s="18"/>
      <c r="KEJ309" s="25"/>
      <c r="KEK309" s="37"/>
      <c r="KEM309" s="37"/>
      <c r="KEO309" s="37"/>
      <c r="KEQ309" s="37"/>
      <c r="KER309" s="204"/>
      <c r="KES309" s="204"/>
      <c r="KET309" s="204"/>
      <c r="KEU309" s="204"/>
      <c r="KEV309" s="204"/>
      <c r="KEW309" s="204"/>
      <c r="KEX309" s="204"/>
      <c r="KEY309" s="204"/>
      <c r="KEZ309" s="204"/>
      <c r="KFA309" s="159"/>
      <c r="KFB309" s="159"/>
      <c r="KFC309" s="159"/>
      <c r="KFD309" s="159"/>
      <c r="KFE309" s="159"/>
      <c r="KFF309" s="45"/>
      <c r="KFG309" s="160"/>
      <c r="KFH309" s="160"/>
      <c r="KFI309" s="160"/>
      <c r="KFJ309" s="160"/>
      <c r="KFK309" s="160"/>
      <c r="KFL309" s="18"/>
      <c r="KFM309" s="18"/>
      <c r="KFN309" s="18"/>
      <c r="KFP309" s="18"/>
      <c r="KFQ309" s="18"/>
      <c r="KFR309" s="18"/>
      <c r="KFS309" s="18"/>
      <c r="KFU309" s="25"/>
      <c r="KFV309" s="37"/>
      <c r="KFX309" s="37"/>
      <c r="KFZ309" s="37"/>
      <c r="KGB309" s="37"/>
      <c r="KGC309" s="204"/>
      <c r="KGD309" s="204"/>
      <c r="KGE309" s="204"/>
      <c r="KGF309" s="204"/>
      <c r="KGG309" s="204"/>
      <c r="KGH309" s="204"/>
      <c r="KGI309" s="204"/>
      <c r="KGJ309" s="204"/>
      <c r="KGK309" s="204"/>
      <c r="KGL309" s="159"/>
      <c r="KGM309" s="159"/>
      <c r="KGN309" s="159"/>
      <c r="KGO309" s="159"/>
      <c r="KGP309" s="159"/>
      <c r="KGQ309" s="45"/>
      <c r="KGR309" s="160"/>
      <c r="KGS309" s="160"/>
      <c r="KGT309" s="160"/>
      <c r="KGU309" s="160"/>
      <c r="KGV309" s="160"/>
      <c r="KGW309" s="18"/>
      <c r="KGX309" s="18"/>
      <c r="KGY309" s="18"/>
      <c r="KHA309" s="18"/>
      <c r="KHB309" s="18"/>
      <c r="KHC309" s="18"/>
      <c r="KHD309" s="18"/>
      <c r="KHF309" s="25"/>
      <c r="KHG309" s="37"/>
      <c r="KHI309" s="37"/>
      <c r="KHK309" s="37"/>
      <c r="KHM309" s="37"/>
      <c r="KHN309" s="204"/>
      <c r="KHO309" s="204"/>
      <c r="KHP309" s="204"/>
      <c r="KHQ309" s="204"/>
      <c r="KHR309" s="204"/>
      <c r="KHS309" s="204"/>
      <c r="KHT309" s="204"/>
      <c r="KHU309" s="204"/>
      <c r="KHV309" s="204"/>
      <c r="KHW309" s="159"/>
      <c r="KHX309" s="159"/>
      <c r="KHY309" s="159"/>
      <c r="KHZ309" s="159"/>
      <c r="KIA309" s="159"/>
      <c r="KIB309" s="45"/>
      <c r="KIC309" s="160"/>
      <c r="KID309" s="160"/>
      <c r="KIE309" s="160"/>
      <c r="KIF309" s="160"/>
      <c r="KIG309" s="160"/>
      <c r="KIH309" s="18"/>
      <c r="KII309" s="18"/>
      <c r="KIJ309" s="18"/>
      <c r="KIL309" s="18"/>
      <c r="KIM309" s="18"/>
      <c r="KIN309" s="18"/>
      <c r="KIO309" s="18"/>
      <c r="KIQ309" s="25"/>
      <c r="KIR309" s="37"/>
      <c r="KIT309" s="37"/>
      <c r="KIV309" s="37"/>
      <c r="KIX309" s="37"/>
      <c r="KIY309" s="204"/>
      <c r="KIZ309" s="204"/>
      <c r="KJA309" s="204"/>
      <c r="KJB309" s="204"/>
      <c r="KJC309" s="204"/>
      <c r="KJD309" s="204"/>
      <c r="KJE309" s="204"/>
      <c r="KJF309" s="204"/>
      <c r="KJG309" s="204"/>
      <c r="KJH309" s="159"/>
      <c r="KJI309" s="159"/>
      <c r="KJJ309" s="159"/>
      <c r="KJK309" s="159"/>
      <c r="KJL309" s="159"/>
      <c r="KJM309" s="45"/>
      <c r="KJN309" s="160"/>
      <c r="KJO309" s="160"/>
      <c r="KJP309" s="160"/>
      <c r="KJQ309" s="160"/>
      <c r="KJR309" s="160"/>
      <c r="KJS309" s="18"/>
      <c r="KJT309" s="18"/>
      <c r="KJU309" s="18"/>
      <c r="KJW309" s="18"/>
      <c r="KJX309" s="18"/>
      <c r="KJY309" s="18"/>
      <c r="KJZ309" s="18"/>
      <c r="KKB309" s="25"/>
      <c r="KKC309" s="37"/>
      <c r="KKE309" s="37"/>
      <c r="KKG309" s="37"/>
      <c r="KKI309" s="37"/>
      <c r="KKJ309" s="204"/>
      <c r="KKK309" s="204"/>
      <c r="KKL309" s="204"/>
      <c r="KKM309" s="204"/>
      <c r="KKN309" s="204"/>
      <c r="KKO309" s="204"/>
      <c r="KKP309" s="204"/>
      <c r="KKQ309" s="204"/>
      <c r="KKR309" s="204"/>
      <c r="KKS309" s="159"/>
      <c r="KKT309" s="159"/>
      <c r="KKU309" s="159"/>
      <c r="KKV309" s="159"/>
      <c r="KKW309" s="159"/>
      <c r="KKX309" s="45"/>
      <c r="KKY309" s="160"/>
      <c r="KKZ309" s="160"/>
      <c r="KLA309" s="160"/>
      <c r="KLB309" s="160"/>
      <c r="KLC309" s="160"/>
      <c r="KLD309" s="18"/>
      <c r="KLE309" s="18"/>
      <c r="KLF309" s="18"/>
      <c r="KLH309" s="18"/>
      <c r="KLI309" s="18"/>
      <c r="KLJ309" s="18"/>
      <c r="KLK309" s="18"/>
      <c r="KLM309" s="25"/>
      <c r="KLN309" s="37"/>
      <c r="KLP309" s="37"/>
      <c r="KLR309" s="37"/>
      <c r="KLT309" s="37"/>
      <c r="KLU309" s="204"/>
      <c r="KLV309" s="204"/>
      <c r="KLW309" s="204"/>
      <c r="KLX309" s="204"/>
      <c r="KLY309" s="204"/>
      <c r="KLZ309" s="204"/>
      <c r="KMA309" s="204"/>
      <c r="KMB309" s="204"/>
      <c r="KMC309" s="204"/>
      <c r="KMD309" s="159"/>
      <c r="KME309" s="159"/>
      <c r="KMF309" s="159"/>
      <c r="KMG309" s="159"/>
      <c r="KMH309" s="159"/>
      <c r="KMI309" s="45"/>
      <c r="KMJ309" s="160"/>
      <c r="KMK309" s="160"/>
      <c r="KML309" s="160"/>
      <c r="KMM309" s="160"/>
      <c r="KMN309" s="160"/>
      <c r="KMO309" s="18"/>
      <c r="KMP309" s="18"/>
      <c r="KMQ309" s="18"/>
      <c r="KMS309" s="18"/>
      <c r="KMT309" s="18"/>
      <c r="KMU309" s="18"/>
      <c r="KMV309" s="18"/>
      <c r="KMX309" s="25"/>
      <c r="KMY309" s="37"/>
      <c r="KNA309" s="37"/>
      <c r="KNC309" s="37"/>
      <c r="KNE309" s="37"/>
      <c r="KNF309" s="204"/>
      <c r="KNG309" s="204"/>
      <c r="KNH309" s="204"/>
      <c r="KNI309" s="204"/>
      <c r="KNJ309" s="204"/>
      <c r="KNK309" s="204"/>
      <c r="KNL309" s="204"/>
      <c r="KNM309" s="204"/>
      <c r="KNN309" s="204"/>
      <c r="KNO309" s="159"/>
      <c r="KNP309" s="159"/>
      <c r="KNQ309" s="159"/>
      <c r="KNR309" s="159"/>
      <c r="KNS309" s="159"/>
      <c r="KNT309" s="45"/>
      <c r="KNU309" s="160"/>
      <c r="KNV309" s="160"/>
      <c r="KNW309" s="160"/>
      <c r="KNX309" s="160"/>
      <c r="KNY309" s="160"/>
      <c r="KNZ309" s="18"/>
      <c r="KOA309" s="18"/>
      <c r="KOB309" s="18"/>
      <c r="KOD309" s="18"/>
      <c r="KOE309" s="18"/>
      <c r="KOF309" s="18"/>
      <c r="KOG309" s="18"/>
      <c r="KOI309" s="25"/>
      <c r="KOJ309" s="37"/>
      <c r="KOL309" s="37"/>
      <c r="KON309" s="37"/>
      <c r="KOP309" s="37"/>
      <c r="KOQ309" s="204"/>
      <c r="KOR309" s="204"/>
      <c r="KOS309" s="204"/>
      <c r="KOT309" s="204"/>
      <c r="KOU309" s="204"/>
      <c r="KOV309" s="204"/>
      <c r="KOW309" s="204"/>
      <c r="KOX309" s="204"/>
      <c r="KOY309" s="204"/>
      <c r="KOZ309" s="159"/>
      <c r="KPA309" s="159"/>
      <c r="KPB309" s="159"/>
      <c r="KPC309" s="159"/>
      <c r="KPD309" s="159"/>
      <c r="KPE309" s="45"/>
      <c r="KPF309" s="160"/>
      <c r="KPG309" s="160"/>
      <c r="KPH309" s="160"/>
      <c r="KPI309" s="160"/>
      <c r="KPJ309" s="160"/>
      <c r="KPK309" s="18"/>
      <c r="KPL309" s="18"/>
      <c r="KPM309" s="18"/>
      <c r="KPO309" s="18"/>
      <c r="KPP309" s="18"/>
      <c r="KPQ309" s="18"/>
      <c r="KPR309" s="18"/>
      <c r="KPT309" s="25"/>
      <c r="KPU309" s="37"/>
      <c r="KPW309" s="37"/>
      <c r="KPY309" s="37"/>
      <c r="KQA309" s="37"/>
      <c r="KQB309" s="204"/>
      <c r="KQC309" s="204"/>
      <c r="KQD309" s="204"/>
      <c r="KQE309" s="204"/>
      <c r="KQF309" s="204"/>
      <c r="KQG309" s="204"/>
      <c r="KQH309" s="204"/>
      <c r="KQI309" s="204"/>
      <c r="KQJ309" s="204"/>
      <c r="KQK309" s="159"/>
      <c r="KQL309" s="159"/>
      <c r="KQM309" s="159"/>
      <c r="KQN309" s="159"/>
      <c r="KQO309" s="159"/>
      <c r="KQP309" s="45"/>
      <c r="KQQ309" s="160"/>
      <c r="KQR309" s="160"/>
      <c r="KQS309" s="160"/>
      <c r="KQT309" s="160"/>
      <c r="KQU309" s="160"/>
      <c r="KQV309" s="18"/>
      <c r="KQW309" s="18"/>
      <c r="KQX309" s="18"/>
      <c r="KQZ309" s="18"/>
      <c r="KRA309" s="18"/>
      <c r="KRB309" s="18"/>
      <c r="KRC309" s="18"/>
      <c r="KRE309" s="25"/>
      <c r="KRF309" s="37"/>
      <c r="KRH309" s="37"/>
      <c r="KRJ309" s="37"/>
      <c r="KRL309" s="37"/>
      <c r="KRM309" s="204"/>
      <c r="KRN309" s="204"/>
      <c r="KRO309" s="204"/>
      <c r="KRP309" s="204"/>
      <c r="KRQ309" s="204"/>
      <c r="KRR309" s="204"/>
      <c r="KRS309" s="204"/>
      <c r="KRT309" s="204"/>
      <c r="KRU309" s="204"/>
      <c r="KRV309" s="159"/>
      <c r="KRW309" s="159"/>
      <c r="KRX309" s="159"/>
      <c r="KRY309" s="159"/>
      <c r="KRZ309" s="159"/>
      <c r="KSA309" s="45"/>
      <c r="KSB309" s="160"/>
      <c r="KSC309" s="160"/>
      <c r="KSD309" s="160"/>
      <c r="KSE309" s="160"/>
      <c r="KSF309" s="160"/>
      <c r="KSG309" s="18"/>
      <c r="KSH309" s="18"/>
      <c r="KSI309" s="18"/>
      <c r="KSK309" s="18"/>
      <c r="KSL309" s="18"/>
      <c r="KSM309" s="18"/>
      <c r="KSN309" s="18"/>
      <c r="KSP309" s="25"/>
      <c r="KSQ309" s="37"/>
      <c r="KSS309" s="37"/>
      <c r="KSU309" s="37"/>
      <c r="KSW309" s="37"/>
      <c r="KSX309" s="204"/>
      <c r="KSY309" s="204"/>
      <c r="KSZ309" s="204"/>
      <c r="KTA309" s="204"/>
      <c r="KTB309" s="204"/>
      <c r="KTC309" s="204"/>
      <c r="KTD309" s="204"/>
      <c r="KTE309" s="204"/>
      <c r="KTF309" s="204"/>
      <c r="KTG309" s="159"/>
      <c r="KTH309" s="159"/>
      <c r="KTI309" s="159"/>
      <c r="KTJ309" s="159"/>
      <c r="KTK309" s="159"/>
      <c r="KTL309" s="45"/>
      <c r="KTM309" s="160"/>
      <c r="KTN309" s="160"/>
      <c r="KTO309" s="160"/>
      <c r="KTP309" s="160"/>
      <c r="KTQ309" s="160"/>
      <c r="KTR309" s="18"/>
      <c r="KTS309" s="18"/>
      <c r="KTT309" s="18"/>
      <c r="KTV309" s="18"/>
      <c r="KTW309" s="18"/>
      <c r="KTX309" s="18"/>
      <c r="KTY309" s="18"/>
      <c r="KUA309" s="25"/>
      <c r="KUB309" s="37"/>
      <c r="KUD309" s="37"/>
      <c r="KUF309" s="37"/>
      <c r="KUH309" s="37"/>
      <c r="KUI309" s="204"/>
      <c r="KUJ309" s="204"/>
      <c r="KUK309" s="204"/>
      <c r="KUL309" s="204"/>
      <c r="KUM309" s="204"/>
      <c r="KUN309" s="204"/>
      <c r="KUO309" s="204"/>
      <c r="KUP309" s="204"/>
      <c r="KUQ309" s="204"/>
      <c r="KUR309" s="159"/>
      <c r="KUS309" s="159"/>
      <c r="KUT309" s="159"/>
      <c r="KUU309" s="159"/>
      <c r="KUV309" s="159"/>
      <c r="KUW309" s="45"/>
      <c r="KUX309" s="160"/>
      <c r="KUY309" s="160"/>
      <c r="KUZ309" s="160"/>
      <c r="KVA309" s="160"/>
      <c r="KVB309" s="160"/>
      <c r="KVC309" s="18"/>
      <c r="KVD309" s="18"/>
      <c r="KVE309" s="18"/>
      <c r="KVG309" s="18"/>
      <c r="KVH309" s="18"/>
      <c r="KVI309" s="18"/>
      <c r="KVJ309" s="18"/>
      <c r="KVL309" s="25"/>
      <c r="KVM309" s="37"/>
      <c r="KVO309" s="37"/>
      <c r="KVQ309" s="37"/>
      <c r="KVS309" s="37"/>
      <c r="KVT309" s="204"/>
      <c r="KVU309" s="204"/>
      <c r="KVV309" s="204"/>
      <c r="KVW309" s="204"/>
      <c r="KVX309" s="204"/>
      <c r="KVY309" s="204"/>
      <c r="KVZ309" s="204"/>
      <c r="KWA309" s="204"/>
      <c r="KWB309" s="204"/>
      <c r="KWC309" s="159"/>
      <c r="KWD309" s="159"/>
      <c r="KWE309" s="159"/>
      <c r="KWF309" s="159"/>
      <c r="KWG309" s="159"/>
      <c r="KWH309" s="45"/>
      <c r="KWI309" s="160"/>
      <c r="KWJ309" s="160"/>
      <c r="KWK309" s="160"/>
      <c r="KWL309" s="160"/>
      <c r="KWM309" s="160"/>
      <c r="KWN309" s="18"/>
      <c r="KWO309" s="18"/>
      <c r="KWP309" s="18"/>
      <c r="KWR309" s="18"/>
      <c r="KWS309" s="18"/>
      <c r="KWT309" s="18"/>
      <c r="KWU309" s="18"/>
      <c r="KWW309" s="25"/>
      <c r="KWX309" s="37"/>
      <c r="KWZ309" s="37"/>
      <c r="KXB309" s="37"/>
      <c r="KXD309" s="37"/>
      <c r="KXE309" s="204"/>
      <c r="KXF309" s="204"/>
      <c r="KXG309" s="204"/>
      <c r="KXH309" s="204"/>
      <c r="KXI309" s="204"/>
      <c r="KXJ309" s="204"/>
      <c r="KXK309" s="204"/>
      <c r="KXL309" s="204"/>
      <c r="KXM309" s="204"/>
      <c r="KXN309" s="159"/>
      <c r="KXO309" s="159"/>
      <c r="KXP309" s="159"/>
      <c r="KXQ309" s="159"/>
      <c r="KXR309" s="159"/>
      <c r="KXS309" s="45"/>
      <c r="KXT309" s="160"/>
      <c r="KXU309" s="160"/>
      <c r="KXV309" s="160"/>
      <c r="KXW309" s="160"/>
      <c r="KXX309" s="160"/>
      <c r="KXY309" s="18"/>
      <c r="KXZ309" s="18"/>
      <c r="KYA309" s="18"/>
      <c r="KYC309" s="18"/>
      <c r="KYD309" s="18"/>
      <c r="KYE309" s="18"/>
      <c r="KYF309" s="18"/>
      <c r="KYH309" s="25"/>
      <c r="KYI309" s="37"/>
      <c r="KYK309" s="37"/>
      <c r="KYM309" s="37"/>
      <c r="KYO309" s="37"/>
      <c r="KYP309" s="204"/>
      <c r="KYQ309" s="204"/>
      <c r="KYR309" s="204"/>
      <c r="KYS309" s="204"/>
      <c r="KYT309" s="204"/>
      <c r="KYU309" s="204"/>
      <c r="KYV309" s="204"/>
      <c r="KYW309" s="204"/>
      <c r="KYX309" s="204"/>
      <c r="KYY309" s="159"/>
      <c r="KYZ309" s="159"/>
      <c r="KZA309" s="159"/>
      <c r="KZB309" s="159"/>
      <c r="KZC309" s="159"/>
      <c r="KZD309" s="45"/>
      <c r="KZE309" s="160"/>
      <c r="KZF309" s="160"/>
      <c r="KZG309" s="160"/>
      <c r="KZH309" s="160"/>
      <c r="KZI309" s="160"/>
      <c r="KZJ309" s="18"/>
      <c r="KZK309" s="18"/>
      <c r="KZL309" s="18"/>
      <c r="KZN309" s="18"/>
      <c r="KZO309" s="18"/>
      <c r="KZP309" s="18"/>
      <c r="KZQ309" s="18"/>
      <c r="KZS309" s="25"/>
      <c r="KZT309" s="37"/>
      <c r="KZV309" s="37"/>
      <c r="KZX309" s="37"/>
      <c r="KZZ309" s="37"/>
      <c r="LAA309" s="204"/>
      <c r="LAB309" s="204"/>
      <c r="LAC309" s="204"/>
      <c r="LAD309" s="204"/>
      <c r="LAE309" s="204"/>
      <c r="LAF309" s="204"/>
      <c r="LAG309" s="204"/>
      <c r="LAH309" s="204"/>
      <c r="LAI309" s="204"/>
      <c r="LAJ309" s="159"/>
      <c r="LAK309" s="159"/>
      <c r="LAL309" s="159"/>
      <c r="LAM309" s="159"/>
      <c r="LAN309" s="159"/>
      <c r="LAO309" s="45"/>
      <c r="LAP309" s="160"/>
      <c r="LAQ309" s="160"/>
      <c r="LAR309" s="160"/>
      <c r="LAS309" s="160"/>
      <c r="LAT309" s="160"/>
      <c r="LAU309" s="18"/>
      <c r="LAV309" s="18"/>
      <c r="LAW309" s="18"/>
      <c r="LAY309" s="18"/>
      <c r="LAZ309" s="18"/>
      <c r="LBA309" s="18"/>
      <c r="LBB309" s="18"/>
      <c r="LBD309" s="25"/>
      <c r="LBE309" s="37"/>
      <c r="LBG309" s="37"/>
      <c r="LBI309" s="37"/>
      <c r="LBK309" s="37"/>
      <c r="LBL309" s="204"/>
      <c r="LBM309" s="204"/>
      <c r="LBN309" s="204"/>
      <c r="LBO309" s="204"/>
      <c r="LBP309" s="204"/>
      <c r="LBQ309" s="204"/>
      <c r="LBR309" s="204"/>
      <c r="LBS309" s="204"/>
      <c r="LBT309" s="204"/>
      <c r="LBU309" s="159"/>
      <c r="LBV309" s="159"/>
      <c r="LBW309" s="159"/>
      <c r="LBX309" s="159"/>
      <c r="LBY309" s="159"/>
      <c r="LBZ309" s="45"/>
      <c r="LCA309" s="160"/>
      <c r="LCB309" s="160"/>
      <c r="LCC309" s="160"/>
      <c r="LCD309" s="160"/>
      <c r="LCE309" s="160"/>
      <c r="LCF309" s="18"/>
      <c r="LCG309" s="18"/>
      <c r="LCH309" s="18"/>
      <c r="LCJ309" s="18"/>
      <c r="LCK309" s="18"/>
      <c r="LCL309" s="18"/>
      <c r="LCM309" s="18"/>
      <c r="LCO309" s="25"/>
      <c r="LCP309" s="37"/>
      <c r="LCR309" s="37"/>
      <c r="LCT309" s="37"/>
      <c r="LCV309" s="37"/>
      <c r="LCW309" s="204"/>
      <c r="LCX309" s="204"/>
      <c r="LCY309" s="204"/>
      <c r="LCZ309" s="204"/>
      <c r="LDA309" s="204"/>
      <c r="LDB309" s="204"/>
      <c r="LDC309" s="204"/>
      <c r="LDD309" s="204"/>
      <c r="LDE309" s="204"/>
      <c r="LDF309" s="159"/>
      <c r="LDG309" s="159"/>
      <c r="LDH309" s="159"/>
      <c r="LDI309" s="159"/>
      <c r="LDJ309" s="159"/>
      <c r="LDK309" s="45"/>
      <c r="LDL309" s="160"/>
      <c r="LDM309" s="160"/>
      <c r="LDN309" s="160"/>
      <c r="LDO309" s="160"/>
      <c r="LDP309" s="160"/>
      <c r="LDQ309" s="18"/>
      <c r="LDR309" s="18"/>
      <c r="LDS309" s="18"/>
      <c r="LDU309" s="18"/>
      <c r="LDV309" s="18"/>
      <c r="LDW309" s="18"/>
      <c r="LDX309" s="18"/>
      <c r="LDZ309" s="25"/>
      <c r="LEA309" s="37"/>
      <c r="LEC309" s="37"/>
      <c r="LEE309" s="37"/>
      <c r="LEG309" s="37"/>
      <c r="LEH309" s="204"/>
      <c r="LEI309" s="204"/>
      <c r="LEJ309" s="204"/>
      <c r="LEK309" s="204"/>
      <c r="LEL309" s="204"/>
      <c r="LEM309" s="204"/>
      <c r="LEN309" s="204"/>
      <c r="LEO309" s="204"/>
      <c r="LEP309" s="204"/>
      <c r="LEQ309" s="159"/>
      <c r="LER309" s="159"/>
      <c r="LES309" s="159"/>
      <c r="LET309" s="159"/>
      <c r="LEU309" s="159"/>
      <c r="LEV309" s="45"/>
      <c r="LEW309" s="160"/>
      <c r="LEX309" s="160"/>
      <c r="LEY309" s="160"/>
      <c r="LEZ309" s="160"/>
      <c r="LFA309" s="160"/>
      <c r="LFB309" s="18"/>
      <c r="LFC309" s="18"/>
      <c r="LFD309" s="18"/>
      <c r="LFF309" s="18"/>
      <c r="LFG309" s="18"/>
      <c r="LFH309" s="18"/>
      <c r="LFI309" s="18"/>
      <c r="LFK309" s="25"/>
      <c r="LFL309" s="37"/>
      <c r="LFN309" s="37"/>
      <c r="LFP309" s="37"/>
      <c r="LFR309" s="37"/>
      <c r="LFS309" s="204"/>
      <c r="LFT309" s="204"/>
      <c r="LFU309" s="204"/>
      <c r="LFV309" s="204"/>
      <c r="LFW309" s="204"/>
      <c r="LFX309" s="204"/>
      <c r="LFY309" s="204"/>
      <c r="LFZ309" s="204"/>
      <c r="LGA309" s="204"/>
      <c r="LGB309" s="159"/>
      <c r="LGC309" s="159"/>
      <c r="LGD309" s="159"/>
      <c r="LGE309" s="159"/>
      <c r="LGF309" s="159"/>
      <c r="LGG309" s="45"/>
      <c r="LGH309" s="160"/>
      <c r="LGI309" s="160"/>
      <c r="LGJ309" s="160"/>
      <c r="LGK309" s="160"/>
      <c r="LGL309" s="160"/>
      <c r="LGM309" s="18"/>
      <c r="LGN309" s="18"/>
      <c r="LGO309" s="18"/>
      <c r="LGQ309" s="18"/>
      <c r="LGR309" s="18"/>
      <c r="LGS309" s="18"/>
      <c r="LGT309" s="18"/>
      <c r="LGV309" s="25"/>
      <c r="LGW309" s="37"/>
      <c r="LGY309" s="37"/>
      <c r="LHA309" s="37"/>
      <c r="LHC309" s="37"/>
      <c r="LHD309" s="204"/>
      <c r="LHE309" s="204"/>
      <c r="LHF309" s="204"/>
      <c r="LHG309" s="204"/>
      <c r="LHH309" s="204"/>
      <c r="LHI309" s="204"/>
      <c r="LHJ309" s="204"/>
      <c r="LHK309" s="204"/>
      <c r="LHL309" s="204"/>
      <c r="LHM309" s="159"/>
      <c r="LHN309" s="159"/>
      <c r="LHO309" s="159"/>
      <c r="LHP309" s="159"/>
      <c r="LHQ309" s="159"/>
      <c r="LHR309" s="45"/>
      <c r="LHS309" s="160"/>
      <c r="LHT309" s="160"/>
      <c r="LHU309" s="160"/>
      <c r="LHV309" s="160"/>
      <c r="LHW309" s="160"/>
      <c r="LHX309" s="18"/>
      <c r="LHY309" s="18"/>
      <c r="LHZ309" s="18"/>
      <c r="LIB309" s="18"/>
      <c r="LIC309" s="18"/>
      <c r="LID309" s="18"/>
      <c r="LIE309" s="18"/>
      <c r="LIG309" s="25"/>
      <c r="LIH309" s="37"/>
      <c r="LIJ309" s="37"/>
      <c r="LIL309" s="37"/>
      <c r="LIN309" s="37"/>
      <c r="LIO309" s="204"/>
      <c r="LIP309" s="204"/>
      <c r="LIQ309" s="204"/>
      <c r="LIR309" s="204"/>
      <c r="LIS309" s="204"/>
      <c r="LIT309" s="204"/>
      <c r="LIU309" s="204"/>
      <c r="LIV309" s="204"/>
      <c r="LIW309" s="204"/>
      <c r="LIX309" s="159"/>
      <c r="LIY309" s="159"/>
      <c r="LIZ309" s="159"/>
      <c r="LJA309" s="159"/>
      <c r="LJB309" s="159"/>
      <c r="LJC309" s="45"/>
      <c r="LJD309" s="160"/>
      <c r="LJE309" s="160"/>
      <c r="LJF309" s="160"/>
      <c r="LJG309" s="160"/>
      <c r="LJH309" s="160"/>
      <c r="LJI309" s="18"/>
      <c r="LJJ309" s="18"/>
      <c r="LJK309" s="18"/>
      <c r="LJM309" s="18"/>
      <c r="LJN309" s="18"/>
      <c r="LJO309" s="18"/>
      <c r="LJP309" s="18"/>
      <c r="LJR309" s="25"/>
      <c r="LJS309" s="37"/>
      <c r="LJU309" s="37"/>
      <c r="LJW309" s="37"/>
      <c r="LJY309" s="37"/>
      <c r="LJZ309" s="204"/>
      <c r="LKA309" s="204"/>
      <c r="LKB309" s="204"/>
      <c r="LKC309" s="204"/>
      <c r="LKD309" s="204"/>
      <c r="LKE309" s="204"/>
      <c r="LKF309" s="204"/>
      <c r="LKG309" s="204"/>
      <c r="LKH309" s="204"/>
      <c r="LKI309" s="159"/>
      <c r="LKJ309" s="159"/>
      <c r="LKK309" s="159"/>
      <c r="LKL309" s="159"/>
      <c r="LKM309" s="159"/>
      <c r="LKN309" s="45"/>
      <c r="LKO309" s="160"/>
      <c r="LKP309" s="160"/>
      <c r="LKQ309" s="160"/>
      <c r="LKR309" s="160"/>
      <c r="LKS309" s="160"/>
      <c r="LKT309" s="18"/>
      <c r="LKU309" s="18"/>
      <c r="LKV309" s="18"/>
      <c r="LKX309" s="18"/>
      <c r="LKY309" s="18"/>
      <c r="LKZ309" s="18"/>
      <c r="LLA309" s="18"/>
      <c r="LLC309" s="25"/>
      <c r="LLD309" s="37"/>
      <c r="LLF309" s="37"/>
      <c r="LLH309" s="37"/>
      <c r="LLJ309" s="37"/>
      <c r="LLK309" s="204"/>
      <c r="LLL309" s="204"/>
      <c r="LLM309" s="204"/>
      <c r="LLN309" s="204"/>
      <c r="LLO309" s="204"/>
      <c r="LLP309" s="204"/>
      <c r="LLQ309" s="204"/>
      <c r="LLR309" s="204"/>
      <c r="LLS309" s="204"/>
      <c r="LLT309" s="159"/>
      <c r="LLU309" s="159"/>
      <c r="LLV309" s="159"/>
      <c r="LLW309" s="159"/>
      <c r="LLX309" s="159"/>
      <c r="LLY309" s="45"/>
      <c r="LLZ309" s="160"/>
      <c r="LMA309" s="160"/>
      <c r="LMB309" s="160"/>
      <c r="LMC309" s="160"/>
      <c r="LMD309" s="160"/>
      <c r="LME309" s="18"/>
      <c r="LMF309" s="18"/>
      <c r="LMG309" s="18"/>
      <c r="LMI309" s="18"/>
      <c r="LMJ309" s="18"/>
      <c r="LMK309" s="18"/>
      <c r="LML309" s="18"/>
      <c r="LMN309" s="25"/>
      <c r="LMO309" s="37"/>
      <c r="LMQ309" s="37"/>
      <c r="LMS309" s="37"/>
      <c r="LMU309" s="37"/>
      <c r="LMV309" s="204"/>
      <c r="LMW309" s="204"/>
      <c r="LMX309" s="204"/>
      <c r="LMY309" s="204"/>
      <c r="LMZ309" s="204"/>
      <c r="LNA309" s="204"/>
      <c r="LNB309" s="204"/>
      <c r="LNC309" s="204"/>
      <c r="LND309" s="204"/>
      <c r="LNE309" s="159"/>
      <c r="LNF309" s="159"/>
      <c r="LNG309" s="159"/>
      <c r="LNH309" s="159"/>
      <c r="LNI309" s="159"/>
      <c r="LNJ309" s="45"/>
      <c r="LNK309" s="160"/>
      <c r="LNL309" s="160"/>
      <c r="LNM309" s="160"/>
      <c r="LNN309" s="160"/>
      <c r="LNO309" s="160"/>
      <c r="LNP309" s="18"/>
      <c r="LNQ309" s="18"/>
      <c r="LNR309" s="18"/>
      <c r="LNT309" s="18"/>
      <c r="LNU309" s="18"/>
      <c r="LNV309" s="18"/>
      <c r="LNW309" s="18"/>
      <c r="LNY309" s="25"/>
      <c r="LNZ309" s="37"/>
      <c r="LOB309" s="37"/>
      <c r="LOD309" s="37"/>
      <c r="LOF309" s="37"/>
      <c r="LOG309" s="204"/>
      <c r="LOH309" s="204"/>
      <c r="LOI309" s="204"/>
      <c r="LOJ309" s="204"/>
      <c r="LOK309" s="204"/>
      <c r="LOL309" s="204"/>
      <c r="LOM309" s="204"/>
      <c r="LON309" s="204"/>
      <c r="LOO309" s="204"/>
      <c r="LOP309" s="159"/>
      <c r="LOQ309" s="159"/>
      <c r="LOR309" s="159"/>
      <c r="LOS309" s="159"/>
      <c r="LOT309" s="159"/>
      <c r="LOU309" s="45"/>
      <c r="LOV309" s="160"/>
      <c r="LOW309" s="160"/>
      <c r="LOX309" s="160"/>
      <c r="LOY309" s="160"/>
      <c r="LOZ309" s="160"/>
      <c r="LPA309" s="18"/>
      <c r="LPB309" s="18"/>
      <c r="LPC309" s="18"/>
      <c r="LPE309" s="18"/>
      <c r="LPF309" s="18"/>
      <c r="LPG309" s="18"/>
      <c r="LPH309" s="18"/>
      <c r="LPJ309" s="25"/>
      <c r="LPK309" s="37"/>
      <c r="LPM309" s="37"/>
      <c r="LPO309" s="37"/>
      <c r="LPQ309" s="37"/>
      <c r="LPR309" s="204"/>
      <c r="LPS309" s="204"/>
      <c r="LPT309" s="204"/>
      <c r="LPU309" s="204"/>
      <c r="LPV309" s="204"/>
      <c r="LPW309" s="204"/>
      <c r="LPX309" s="204"/>
      <c r="LPY309" s="204"/>
      <c r="LPZ309" s="204"/>
      <c r="LQA309" s="159"/>
      <c r="LQB309" s="159"/>
      <c r="LQC309" s="159"/>
      <c r="LQD309" s="159"/>
      <c r="LQE309" s="159"/>
      <c r="LQF309" s="45"/>
      <c r="LQG309" s="160"/>
      <c r="LQH309" s="160"/>
      <c r="LQI309" s="160"/>
      <c r="LQJ309" s="160"/>
      <c r="LQK309" s="160"/>
      <c r="LQL309" s="18"/>
      <c r="LQM309" s="18"/>
      <c r="LQN309" s="18"/>
      <c r="LQP309" s="18"/>
      <c r="LQQ309" s="18"/>
      <c r="LQR309" s="18"/>
      <c r="LQS309" s="18"/>
      <c r="LQU309" s="25"/>
      <c r="LQV309" s="37"/>
      <c r="LQX309" s="37"/>
      <c r="LQZ309" s="37"/>
      <c r="LRB309" s="37"/>
      <c r="LRC309" s="204"/>
      <c r="LRD309" s="204"/>
      <c r="LRE309" s="204"/>
      <c r="LRF309" s="204"/>
      <c r="LRG309" s="204"/>
      <c r="LRH309" s="204"/>
      <c r="LRI309" s="204"/>
      <c r="LRJ309" s="204"/>
      <c r="LRK309" s="204"/>
      <c r="LRL309" s="159"/>
      <c r="LRM309" s="159"/>
      <c r="LRN309" s="159"/>
      <c r="LRO309" s="159"/>
      <c r="LRP309" s="159"/>
      <c r="LRQ309" s="45"/>
      <c r="LRR309" s="160"/>
      <c r="LRS309" s="160"/>
      <c r="LRT309" s="160"/>
      <c r="LRU309" s="160"/>
      <c r="LRV309" s="160"/>
      <c r="LRW309" s="18"/>
      <c r="LRX309" s="18"/>
      <c r="LRY309" s="18"/>
      <c r="LSA309" s="18"/>
      <c r="LSB309" s="18"/>
      <c r="LSC309" s="18"/>
      <c r="LSD309" s="18"/>
      <c r="LSF309" s="25"/>
      <c r="LSG309" s="37"/>
      <c r="LSI309" s="37"/>
      <c r="LSK309" s="37"/>
      <c r="LSM309" s="37"/>
      <c r="LSN309" s="204"/>
      <c r="LSO309" s="204"/>
      <c r="LSP309" s="204"/>
      <c r="LSQ309" s="204"/>
      <c r="LSR309" s="204"/>
      <c r="LSS309" s="204"/>
      <c r="LST309" s="204"/>
      <c r="LSU309" s="204"/>
      <c r="LSV309" s="204"/>
      <c r="LSW309" s="159"/>
      <c r="LSX309" s="159"/>
      <c r="LSY309" s="159"/>
      <c r="LSZ309" s="159"/>
      <c r="LTA309" s="159"/>
      <c r="LTB309" s="45"/>
      <c r="LTC309" s="160"/>
      <c r="LTD309" s="160"/>
      <c r="LTE309" s="160"/>
      <c r="LTF309" s="160"/>
      <c r="LTG309" s="160"/>
      <c r="LTH309" s="18"/>
      <c r="LTI309" s="18"/>
      <c r="LTJ309" s="18"/>
      <c r="LTL309" s="18"/>
      <c r="LTM309" s="18"/>
      <c r="LTN309" s="18"/>
      <c r="LTO309" s="18"/>
      <c r="LTQ309" s="25"/>
      <c r="LTR309" s="37"/>
      <c r="LTT309" s="37"/>
      <c r="LTV309" s="37"/>
      <c r="LTX309" s="37"/>
      <c r="LTY309" s="204"/>
      <c r="LTZ309" s="204"/>
      <c r="LUA309" s="204"/>
      <c r="LUB309" s="204"/>
      <c r="LUC309" s="204"/>
      <c r="LUD309" s="204"/>
      <c r="LUE309" s="204"/>
      <c r="LUF309" s="204"/>
      <c r="LUG309" s="204"/>
      <c r="LUH309" s="159"/>
      <c r="LUI309" s="159"/>
      <c r="LUJ309" s="159"/>
      <c r="LUK309" s="159"/>
      <c r="LUL309" s="159"/>
      <c r="LUM309" s="45"/>
      <c r="LUN309" s="160"/>
      <c r="LUO309" s="160"/>
      <c r="LUP309" s="160"/>
      <c r="LUQ309" s="160"/>
      <c r="LUR309" s="160"/>
      <c r="LUS309" s="18"/>
      <c r="LUT309" s="18"/>
      <c r="LUU309" s="18"/>
      <c r="LUW309" s="18"/>
      <c r="LUX309" s="18"/>
      <c r="LUY309" s="18"/>
      <c r="LUZ309" s="18"/>
      <c r="LVB309" s="25"/>
      <c r="LVC309" s="37"/>
      <c r="LVE309" s="37"/>
      <c r="LVG309" s="37"/>
      <c r="LVI309" s="37"/>
      <c r="LVJ309" s="204"/>
      <c r="LVK309" s="204"/>
      <c r="LVL309" s="204"/>
      <c r="LVM309" s="204"/>
      <c r="LVN309" s="204"/>
      <c r="LVO309" s="204"/>
      <c r="LVP309" s="204"/>
      <c r="LVQ309" s="204"/>
      <c r="LVR309" s="204"/>
      <c r="LVS309" s="159"/>
      <c r="LVT309" s="159"/>
      <c r="LVU309" s="159"/>
      <c r="LVV309" s="159"/>
      <c r="LVW309" s="159"/>
      <c r="LVX309" s="45"/>
      <c r="LVY309" s="160"/>
      <c r="LVZ309" s="160"/>
      <c r="LWA309" s="160"/>
      <c r="LWB309" s="160"/>
      <c r="LWC309" s="160"/>
      <c r="LWD309" s="18"/>
      <c r="LWE309" s="18"/>
      <c r="LWF309" s="18"/>
      <c r="LWH309" s="18"/>
      <c r="LWI309" s="18"/>
      <c r="LWJ309" s="18"/>
      <c r="LWK309" s="18"/>
      <c r="LWM309" s="25"/>
      <c r="LWN309" s="37"/>
      <c r="LWP309" s="37"/>
      <c r="LWR309" s="37"/>
      <c r="LWT309" s="37"/>
      <c r="LWU309" s="204"/>
      <c r="LWV309" s="204"/>
      <c r="LWW309" s="204"/>
      <c r="LWX309" s="204"/>
      <c r="LWY309" s="204"/>
      <c r="LWZ309" s="204"/>
      <c r="LXA309" s="204"/>
      <c r="LXB309" s="204"/>
      <c r="LXC309" s="204"/>
      <c r="LXD309" s="159"/>
      <c r="LXE309" s="159"/>
      <c r="LXF309" s="159"/>
      <c r="LXG309" s="159"/>
      <c r="LXH309" s="159"/>
      <c r="LXI309" s="45"/>
      <c r="LXJ309" s="160"/>
      <c r="LXK309" s="160"/>
      <c r="LXL309" s="160"/>
      <c r="LXM309" s="160"/>
      <c r="LXN309" s="160"/>
      <c r="LXO309" s="18"/>
      <c r="LXP309" s="18"/>
      <c r="LXQ309" s="18"/>
      <c r="LXS309" s="18"/>
      <c r="LXT309" s="18"/>
      <c r="LXU309" s="18"/>
      <c r="LXV309" s="18"/>
      <c r="LXX309" s="25"/>
      <c r="LXY309" s="37"/>
      <c r="LYA309" s="37"/>
      <c r="LYC309" s="37"/>
      <c r="LYE309" s="37"/>
      <c r="LYF309" s="204"/>
      <c r="LYG309" s="204"/>
      <c r="LYH309" s="204"/>
      <c r="LYI309" s="204"/>
      <c r="LYJ309" s="204"/>
      <c r="LYK309" s="204"/>
      <c r="LYL309" s="204"/>
      <c r="LYM309" s="204"/>
      <c r="LYN309" s="204"/>
      <c r="LYO309" s="159"/>
      <c r="LYP309" s="159"/>
      <c r="LYQ309" s="159"/>
      <c r="LYR309" s="159"/>
      <c r="LYS309" s="159"/>
      <c r="LYT309" s="45"/>
      <c r="LYU309" s="160"/>
      <c r="LYV309" s="160"/>
      <c r="LYW309" s="160"/>
      <c r="LYX309" s="160"/>
      <c r="LYY309" s="160"/>
      <c r="LYZ309" s="18"/>
      <c r="LZA309" s="18"/>
      <c r="LZB309" s="18"/>
      <c r="LZD309" s="18"/>
      <c r="LZE309" s="18"/>
      <c r="LZF309" s="18"/>
      <c r="LZG309" s="18"/>
      <c r="LZI309" s="25"/>
      <c r="LZJ309" s="37"/>
      <c r="LZL309" s="37"/>
      <c r="LZN309" s="37"/>
      <c r="LZP309" s="37"/>
      <c r="LZQ309" s="204"/>
      <c r="LZR309" s="204"/>
      <c r="LZS309" s="204"/>
      <c r="LZT309" s="204"/>
      <c r="LZU309" s="204"/>
      <c r="LZV309" s="204"/>
      <c r="LZW309" s="204"/>
      <c r="LZX309" s="204"/>
      <c r="LZY309" s="204"/>
      <c r="LZZ309" s="159"/>
      <c r="MAA309" s="159"/>
      <c r="MAB309" s="159"/>
      <c r="MAC309" s="159"/>
      <c r="MAD309" s="159"/>
      <c r="MAE309" s="45"/>
      <c r="MAF309" s="160"/>
      <c r="MAG309" s="160"/>
      <c r="MAH309" s="160"/>
      <c r="MAI309" s="160"/>
      <c r="MAJ309" s="160"/>
      <c r="MAK309" s="18"/>
      <c r="MAL309" s="18"/>
      <c r="MAM309" s="18"/>
      <c r="MAO309" s="18"/>
      <c r="MAP309" s="18"/>
      <c r="MAQ309" s="18"/>
      <c r="MAR309" s="18"/>
      <c r="MAT309" s="25"/>
      <c r="MAU309" s="37"/>
      <c r="MAW309" s="37"/>
      <c r="MAY309" s="37"/>
      <c r="MBA309" s="37"/>
      <c r="MBB309" s="204"/>
      <c r="MBC309" s="204"/>
      <c r="MBD309" s="204"/>
      <c r="MBE309" s="204"/>
      <c r="MBF309" s="204"/>
      <c r="MBG309" s="204"/>
      <c r="MBH309" s="204"/>
      <c r="MBI309" s="204"/>
      <c r="MBJ309" s="204"/>
      <c r="MBK309" s="159"/>
      <c r="MBL309" s="159"/>
      <c r="MBM309" s="159"/>
      <c r="MBN309" s="159"/>
      <c r="MBO309" s="159"/>
      <c r="MBP309" s="45"/>
      <c r="MBQ309" s="160"/>
      <c r="MBR309" s="160"/>
      <c r="MBS309" s="160"/>
      <c r="MBT309" s="160"/>
      <c r="MBU309" s="160"/>
      <c r="MBV309" s="18"/>
      <c r="MBW309" s="18"/>
      <c r="MBX309" s="18"/>
      <c r="MBZ309" s="18"/>
      <c r="MCA309" s="18"/>
      <c r="MCB309" s="18"/>
      <c r="MCC309" s="18"/>
      <c r="MCE309" s="25"/>
      <c r="MCF309" s="37"/>
      <c r="MCH309" s="37"/>
      <c r="MCJ309" s="37"/>
      <c r="MCL309" s="37"/>
      <c r="MCM309" s="204"/>
      <c r="MCN309" s="204"/>
      <c r="MCO309" s="204"/>
      <c r="MCP309" s="204"/>
      <c r="MCQ309" s="204"/>
      <c r="MCR309" s="204"/>
      <c r="MCS309" s="204"/>
      <c r="MCT309" s="204"/>
      <c r="MCU309" s="204"/>
      <c r="MCV309" s="159"/>
      <c r="MCW309" s="159"/>
      <c r="MCX309" s="159"/>
      <c r="MCY309" s="159"/>
      <c r="MCZ309" s="159"/>
      <c r="MDA309" s="45"/>
      <c r="MDB309" s="160"/>
      <c r="MDC309" s="160"/>
      <c r="MDD309" s="160"/>
      <c r="MDE309" s="160"/>
      <c r="MDF309" s="160"/>
      <c r="MDG309" s="18"/>
      <c r="MDH309" s="18"/>
      <c r="MDI309" s="18"/>
      <c r="MDK309" s="18"/>
      <c r="MDL309" s="18"/>
      <c r="MDM309" s="18"/>
      <c r="MDN309" s="18"/>
      <c r="MDP309" s="25"/>
      <c r="MDQ309" s="37"/>
      <c r="MDS309" s="37"/>
      <c r="MDU309" s="37"/>
      <c r="MDW309" s="37"/>
      <c r="MDX309" s="204"/>
      <c r="MDY309" s="204"/>
      <c r="MDZ309" s="204"/>
      <c r="MEA309" s="204"/>
      <c r="MEB309" s="204"/>
      <c r="MEC309" s="204"/>
      <c r="MED309" s="204"/>
      <c r="MEE309" s="204"/>
      <c r="MEF309" s="204"/>
      <c r="MEG309" s="159"/>
      <c r="MEH309" s="159"/>
      <c r="MEI309" s="159"/>
      <c r="MEJ309" s="159"/>
      <c r="MEK309" s="159"/>
      <c r="MEL309" s="45"/>
      <c r="MEM309" s="160"/>
      <c r="MEN309" s="160"/>
      <c r="MEO309" s="160"/>
      <c r="MEP309" s="160"/>
      <c r="MEQ309" s="160"/>
      <c r="MER309" s="18"/>
      <c r="MES309" s="18"/>
      <c r="MET309" s="18"/>
      <c r="MEV309" s="18"/>
      <c r="MEW309" s="18"/>
      <c r="MEX309" s="18"/>
      <c r="MEY309" s="18"/>
      <c r="MFA309" s="25"/>
      <c r="MFB309" s="37"/>
      <c r="MFD309" s="37"/>
      <c r="MFF309" s="37"/>
      <c r="MFH309" s="37"/>
      <c r="MFI309" s="204"/>
      <c r="MFJ309" s="204"/>
      <c r="MFK309" s="204"/>
      <c r="MFL309" s="204"/>
      <c r="MFM309" s="204"/>
      <c r="MFN309" s="204"/>
      <c r="MFO309" s="204"/>
      <c r="MFP309" s="204"/>
      <c r="MFQ309" s="204"/>
      <c r="MFR309" s="159"/>
      <c r="MFS309" s="159"/>
      <c r="MFT309" s="159"/>
      <c r="MFU309" s="159"/>
      <c r="MFV309" s="159"/>
      <c r="MFW309" s="45"/>
      <c r="MFX309" s="160"/>
      <c r="MFY309" s="160"/>
      <c r="MFZ309" s="160"/>
      <c r="MGA309" s="160"/>
      <c r="MGB309" s="160"/>
      <c r="MGC309" s="18"/>
      <c r="MGD309" s="18"/>
      <c r="MGE309" s="18"/>
      <c r="MGG309" s="18"/>
      <c r="MGH309" s="18"/>
      <c r="MGI309" s="18"/>
      <c r="MGJ309" s="18"/>
      <c r="MGL309" s="25"/>
      <c r="MGM309" s="37"/>
      <c r="MGO309" s="37"/>
      <c r="MGQ309" s="37"/>
      <c r="MGS309" s="37"/>
      <c r="MGT309" s="204"/>
      <c r="MGU309" s="204"/>
      <c r="MGV309" s="204"/>
      <c r="MGW309" s="204"/>
      <c r="MGX309" s="204"/>
      <c r="MGY309" s="204"/>
      <c r="MGZ309" s="204"/>
      <c r="MHA309" s="204"/>
      <c r="MHB309" s="204"/>
      <c r="MHC309" s="159"/>
      <c r="MHD309" s="159"/>
      <c r="MHE309" s="159"/>
      <c r="MHF309" s="159"/>
      <c r="MHG309" s="159"/>
      <c r="MHH309" s="45"/>
      <c r="MHI309" s="160"/>
      <c r="MHJ309" s="160"/>
      <c r="MHK309" s="160"/>
      <c r="MHL309" s="160"/>
      <c r="MHM309" s="160"/>
      <c r="MHN309" s="18"/>
      <c r="MHO309" s="18"/>
      <c r="MHP309" s="18"/>
      <c r="MHR309" s="18"/>
      <c r="MHS309" s="18"/>
      <c r="MHT309" s="18"/>
      <c r="MHU309" s="18"/>
      <c r="MHW309" s="25"/>
      <c r="MHX309" s="37"/>
      <c r="MHZ309" s="37"/>
      <c r="MIB309" s="37"/>
      <c r="MID309" s="37"/>
      <c r="MIE309" s="204"/>
      <c r="MIF309" s="204"/>
      <c r="MIG309" s="204"/>
      <c r="MIH309" s="204"/>
      <c r="MII309" s="204"/>
      <c r="MIJ309" s="204"/>
      <c r="MIK309" s="204"/>
      <c r="MIL309" s="204"/>
      <c r="MIM309" s="204"/>
      <c r="MIN309" s="159"/>
      <c r="MIO309" s="159"/>
      <c r="MIP309" s="159"/>
      <c r="MIQ309" s="159"/>
      <c r="MIR309" s="159"/>
      <c r="MIS309" s="45"/>
      <c r="MIT309" s="160"/>
      <c r="MIU309" s="160"/>
      <c r="MIV309" s="160"/>
      <c r="MIW309" s="160"/>
      <c r="MIX309" s="160"/>
      <c r="MIY309" s="18"/>
      <c r="MIZ309" s="18"/>
      <c r="MJA309" s="18"/>
      <c r="MJC309" s="18"/>
      <c r="MJD309" s="18"/>
      <c r="MJE309" s="18"/>
      <c r="MJF309" s="18"/>
      <c r="MJH309" s="25"/>
      <c r="MJI309" s="37"/>
      <c r="MJK309" s="37"/>
      <c r="MJM309" s="37"/>
      <c r="MJO309" s="37"/>
      <c r="MJP309" s="204"/>
      <c r="MJQ309" s="204"/>
      <c r="MJR309" s="204"/>
      <c r="MJS309" s="204"/>
      <c r="MJT309" s="204"/>
      <c r="MJU309" s="204"/>
      <c r="MJV309" s="204"/>
      <c r="MJW309" s="204"/>
      <c r="MJX309" s="204"/>
      <c r="MJY309" s="159"/>
      <c r="MJZ309" s="159"/>
      <c r="MKA309" s="159"/>
      <c r="MKB309" s="159"/>
      <c r="MKC309" s="159"/>
      <c r="MKD309" s="45"/>
      <c r="MKE309" s="160"/>
      <c r="MKF309" s="160"/>
      <c r="MKG309" s="160"/>
      <c r="MKH309" s="160"/>
      <c r="MKI309" s="160"/>
      <c r="MKJ309" s="18"/>
      <c r="MKK309" s="18"/>
      <c r="MKL309" s="18"/>
      <c r="MKN309" s="18"/>
      <c r="MKO309" s="18"/>
      <c r="MKP309" s="18"/>
      <c r="MKQ309" s="18"/>
      <c r="MKS309" s="25"/>
      <c r="MKT309" s="37"/>
      <c r="MKV309" s="37"/>
      <c r="MKX309" s="37"/>
      <c r="MKZ309" s="37"/>
      <c r="MLA309" s="204"/>
      <c r="MLB309" s="204"/>
      <c r="MLC309" s="204"/>
      <c r="MLD309" s="204"/>
      <c r="MLE309" s="204"/>
      <c r="MLF309" s="204"/>
      <c r="MLG309" s="204"/>
      <c r="MLH309" s="204"/>
      <c r="MLI309" s="204"/>
      <c r="MLJ309" s="159"/>
      <c r="MLK309" s="159"/>
      <c r="MLL309" s="159"/>
      <c r="MLM309" s="159"/>
      <c r="MLN309" s="159"/>
      <c r="MLO309" s="45"/>
      <c r="MLP309" s="160"/>
      <c r="MLQ309" s="160"/>
      <c r="MLR309" s="160"/>
      <c r="MLS309" s="160"/>
      <c r="MLT309" s="160"/>
      <c r="MLU309" s="18"/>
      <c r="MLV309" s="18"/>
      <c r="MLW309" s="18"/>
      <c r="MLY309" s="18"/>
      <c r="MLZ309" s="18"/>
      <c r="MMA309" s="18"/>
      <c r="MMB309" s="18"/>
      <c r="MMD309" s="25"/>
      <c r="MME309" s="37"/>
      <c r="MMG309" s="37"/>
      <c r="MMI309" s="37"/>
      <c r="MMK309" s="37"/>
      <c r="MML309" s="204"/>
      <c r="MMM309" s="204"/>
      <c r="MMN309" s="204"/>
      <c r="MMO309" s="204"/>
      <c r="MMP309" s="204"/>
      <c r="MMQ309" s="204"/>
      <c r="MMR309" s="204"/>
      <c r="MMS309" s="204"/>
      <c r="MMT309" s="204"/>
      <c r="MMU309" s="159"/>
      <c r="MMV309" s="159"/>
      <c r="MMW309" s="159"/>
      <c r="MMX309" s="159"/>
      <c r="MMY309" s="159"/>
      <c r="MMZ309" s="45"/>
      <c r="MNA309" s="160"/>
      <c r="MNB309" s="160"/>
      <c r="MNC309" s="160"/>
      <c r="MND309" s="160"/>
      <c r="MNE309" s="160"/>
      <c r="MNF309" s="18"/>
      <c r="MNG309" s="18"/>
      <c r="MNH309" s="18"/>
      <c r="MNJ309" s="18"/>
      <c r="MNK309" s="18"/>
      <c r="MNL309" s="18"/>
      <c r="MNM309" s="18"/>
      <c r="MNO309" s="25"/>
      <c r="MNP309" s="37"/>
      <c r="MNR309" s="37"/>
      <c r="MNT309" s="37"/>
      <c r="MNV309" s="37"/>
      <c r="MNW309" s="204"/>
      <c r="MNX309" s="204"/>
      <c r="MNY309" s="204"/>
      <c r="MNZ309" s="204"/>
      <c r="MOA309" s="204"/>
      <c r="MOB309" s="204"/>
      <c r="MOC309" s="204"/>
      <c r="MOD309" s="204"/>
      <c r="MOE309" s="204"/>
      <c r="MOF309" s="159"/>
      <c r="MOG309" s="159"/>
      <c r="MOH309" s="159"/>
      <c r="MOI309" s="159"/>
      <c r="MOJ309" s="159"/>
      <c r="MOK309" s="45"/>
      <c r="MOL309" s="160"/>
      <c r="MOM309" s="160"/>
      <c r="MON309" s="160"/>
      <c r="MOO309" s="160"/>
      <c r="MOP309" s="160"/>
      <c r="MOQ309" s="18"/>
      <c r="MOR309" s="18"/>
      <c r="MOS309" s="18"/>
      <c r="MOU309" s="18"/>
      <c r="MOV309" s="18"/>
      <c r="MOW309" s="18"/>
      <c r="MOX309" s="18"/>
      <c r="MOZ309" s="25"/>
      <c r="MPA309" s="37"/>
      <c r="MPC309" s="37"/>
      <c r="MPE309" s="37"/>
      <c r="MPG309" s="37"/>
      <c r="MPH309" s="204"/>
      <c r="MPI309" s="204"/>
      <c r="MPJ309" s="204"/>
      <c r="MPK309" s="204"/>
      <c r="MPL309" s="204"/>
      <c r="MPM309" s="204"/>
      <c r="MPN309" s="204"/>
      <c r="MPO309" s="204"/>
      <c r="MPP309" s="204"/>
      <c r="MPQ309" s="159"/>
      <c r="MPR309" s="159"/>
      <c r="MPS309" s="159"/>
      <c r="MPT309" s="159"/>
      <c r="MPU309" s="159"/>
      <c r="MPV309" s="45"/>
      <c r="MPW309" s="160"/>
      <c r="MPX309" s="160"/>
      <c r="MPY309" s="160"/>
      <c r="MPZ309" s="160"/>
      <c r="MQA309" s="160"/>
      <c r="MQB309" s="18"/>
      <c r="MQC309" s="18"/>
      <c r="MQD309" s="18"/>
      <c r="MQF309" s="18"/>
      <c r="MQG309" s="18"/>
      <c r="MQH309" s="18"/>
      <c r="MQI309" s="18"/>
      <c r="MQK309" s="25"/>
      <c r="MQL309" s="37"/>
      <c r="MQN309" s="37"/>
      <c r="MQP309" s="37"/>
      <c r="MQR309" s="37"/>
      <c r="MQS309" s="204"/>
      <c r="MQT309" s="204"/>
      <c r="MQU309" s="204"/>
      <c r="MQV309" s="204"/>
      <c r="MQW309" s="204"/>
      <c r="MQX309" s="204"/>
      <c r="MQY309" s="204"/>
      <c r="MQZ309" s="204"/>
      <c r="MRA309" s="204"/>
      <c r="MRB309" s="159"/>
      <c r="MRC309" s="159"/>
      <c r="MRD309" s="159"/>
      <c r="MRE309" s="159"/>
      <c r="MRF309" s="159"/>
      <c r="MRG309" s="45"/>
      <c r="MRH309" s="160"/>
      <c r="MRI309" s="160"/>
      <c r="MRJ309" s="160"/>
      <c r="MRK309" s="160"/>
      <c r="MRL309" s="160"/>
      <c r="MRM309" s="18"/>
      <c r="MRN309" s="18"/>
      <c r="MRO309" s="18"/>
      <c r="MRQ309" s="18"/>
      <c r="MRR309" s="18"/>
      <c r="MRS309" s="18"/>
      <c r="MRT309" s="18"/>
      <c r="MRV309" s="25"/>
      <c r="MRW309" s="37"/>
      <c r="MRY309" s="37"/>
      <c r="MSA309" s="37"/>
      <c r="MSC309" s="37"/>
      <c r="MSD309" s="204"/>
      <c r="MSE309" s="204"/>
      <c r="MSF309" s="204"/>
      <c r="MSG309" s="204"/>
      <c r="MSH309" s="204"/>
      <c r="MSI309" s="204"/>
      <c r="MSJ309" s="204"/>
      <c r="MSK309" s="204"/>
      <c r="MSL309" s="204"/>
      <c r="MSM309" s="159"/>
      <c r="MSN309" s="159"/>
      <c r="MSO309" s="159"/>
      <c r="MSP309" s="159"/>
      <c r="MSQ309" s="159"/>
      <c r="MSR309" s="45"/>
      <c r="MSS309" s="160"/>
      <c r="MST309" s="160"/>
      <c r="MSU309" s="160"/>
      <c r="MSV309" s="160"/>
      <c r="MSW309" s="160"/>
      <c r="MSX309" s="18"/>
      <c r="MSY309" s="18"/>
      <c r="MSZ309" s="18"/>
      <c r="MTB309" s="18"/>
      <c r="MTC309" s="18"/>
      <c r="MTD309" s="18"/>
      <c r="MTE309" s="18"/>
      <c r="MTG309" s="25"/>
      <c r="MTH309" s="37"/>
      <c r="MTJ309" s="37"/>
      <c r="MTL309" s="37"/>
      <c r="MTN309" s="37"/>
      <c r="MTO309" s="204"/>
      <c r="MTP309" s="204"/>
      <c r="MTQ309" s="204"/>
      <c r="MTR309" s="204"/>
      <c r="MTS309" s="204"/>
      <c r="MTT309" s="204"/>
      <c r="MTU309" s="204"/>
      <c r="MTV309" s="204"/>
      <c r="MTW309" s="204"/>
      <c r="MTX309" s="159"/>
      <c r="MTY309" s="159"/>
      <c r="MTZ309" s="159"/>
      <c r="MUA309" s="159"/>
      <c r="MUB309" s="159"/>
      <c r="MUC309" s="45"/>
      <c r="MUD309" s="160"/>
      <c r="MUE309" s="160"/>
      <c r="MUF309" s="160"/>
      <c r="MUG309" s="160"/>
      <c r="MUH309" s="160"/>
      <c r="MUI309" s="18"/>
      <c r="MUJ309" s="18"/>
      <c r="MUK309" s="18"/>
      <c r="MUM309" s="18"/>
      <c r="MUN309" s="18"/>
      <c r="MUO309" s="18"/>
      <c r="MUP309" s="18"/>
      <c r="MUR309" s="25"/>
      <c r="MUS309" s="37"/>
      <c r="MUU309" s="37"/>
      <c r="MUW309" s="37"/>
      <c r="MUY309" s="37"/>
      <c r="MUZ309" s="204"/>
      <c r="MVA309" s="204"/>
      <c r="MVB309" s="204"/>
      <c r="MVC309" s="204"/>
      <c r="MVD309" s="204"/>
      <c r="MVE309" s="204"/>
      <c r="MVF309" s="204"/>
      <c r="MVG309" s="204"/>
      <c r="MVH309" s="204"/>
      <c r="MVI309" s="159"/>
      <c r="MVJ309" s="159"/>
      <c r="MVK309" s="159"/>
      <c r="MVL309" s="159"/>
      <c r="MVM309" s="159"/>
      <c r="MVN309" s="45"/>
      <c r="MVO309" s="160"/>
      <c r="MVP309" s="160"/>
      <c r="MVQ309" s="160"/>
      <c r="MVR309" s="160"/>
      <c r="MVS309" s="160"/>
      <c r="MVT309" s="18"/>
      <c r="MVU309" s="18"/>
      <c r="MVV309" s="18"/>
      <c r="MVX309" s="18"/>
      <c r="MVY309" s="18"/>
      <c r="MVZ309" s="18"/>
      <c r="MWA309" s="18"/>
      <c r="MWC309" s="25"/>
      <c r="MWD309" s="37"/>
      <c r="MWF309" s="37"/>
      <c r="MWH309" s="37"/>
      <c r="MWJ309" s="37"/>
      <c r="MWK309" s="204"/>
      <c r="MWL309" s="204"/>
      <c r="MWM309" s="204"/>
      <c r="MWN309" s="204"/>
      <c r="MWO309" s="204"/>
      <c r="MWP309" s="204"/>
      <c r="MWQ309" s="204"/>
      <c r="MWR309" s="204"/>
      <c r="MWS309" s="204"/>
      <c r="MWT309" s="159"/>
      <c r="MWU309" s="159"/>
      <c r="MWV309" s="159"/>
      <c r="MWW309" s="159"/>
      <c r="MWX309" s="159"/>
      <c r="MWY309" s="45"/>
      <c r="MWZ309" s="160"/>
      <c r="MXA309" s="160"/>
      <c r="MXB309" s="160"/>
      <c r="MXC309" s="160"/>
      <c r="MXD309" s="160"/>
      <c r="MXE309" s="18"/>
      <c r="MXF309" s="18"/>
      <c r="MXG309" s="18"/>
      <c r="MXI309" s="18"/>
      <c r="MXJ309" s="18"/>
      <c r="MXK309" s="18"/>
      <c r="MXL309" s="18"/>
      <c r="MXN309" s="25"/>
      <c r="MXO309" s="37"/>
      <c r="MXQ309" s="37"/>
      <c r="MXS309" s="37"/>
      <c r="MXU309" s="37"/>
      <c r="MXV309" s="204"/>
      <c r="MXW309" s="204"/>
      <c r="MXX309" s="204"/>
      <c r="MXY309" s="204"/>
      <c r="MXZ309" s="204"/>
      <c r="MYA309" s="204"/>
      <c r="MYB309" s="204"/>
      <c r="MYC309" s="204"/>
      <c r="MYD309" s="204"/>
      <c r="MYE309" s="159"/>
      <c r="MYF309" s="159"/>
      <c r="MYG309" s="159"/>
      <c r="MYH309" s="159"/>
      <c r="MYI309" s="159"/>
      <c r="MYJ309" s="45"/>
      <c r="MYK309" s="160"/>
      <c r="MYL309" s="160"/>
      <c r="MYM309" s="160"/>
      <c r="MYN309" s="160"/>
      <c r="MYO309" s="160"/>
      <c r="MYP309" s="18"/>
      <c r="MYQ309" s="18"/>
      <c r="MYR309" s="18"/>
      <c r="MYT309" s="18"/>
      <c r="MYU309" s="18"/>
      <c r="MYV309" s="18"/>
      <c r="MYW309" s="18"/>
      <c r="MYY309" s="25"/>
      <c r="MYZ309" s="37"/>
      <c r="MZB309" s="37"/>
      <c r="MZD309" s="37"/>
      <c r="MZF309" s="37"/>
      <c r="MZG309" s="204"/>
      <c r="MZH309" s="204"/>
      <c r="MZI309" s="204"/>
      <c r="MZJ309" s="204"/>
      <c r="MZK309" s="204"/>
      <c r="MZL309" s="204"/>
      <c r="MZM309" s="204"/>
      <c r="MZN309" s="204"/>
      <c r="MZO309" s="204"/>
      <c r="MZP309" s="159"/>
      <c r="MZQ309" s="159"/>
      <c r="MZR309" s="159"/>
      <c r="MZS309" s="159"/>
      <c r="MZT309" s="159"/>
      <c r="MZU309" s="45"/>
      <c r="MZV309" s="160"/>
      <c r="MZW309" s="160"/>
      <c r="MZX309" s="160"/>
      <c r="MZY309" s="160"/>
      <c r="MZZ309" s="160"/>
      <c r="NAA309" s="18"/>
      <c r="NAB309" s="18"/>
      <c r="NAC309" s="18"/>
      <c r="NAE309" s="18"/>
      <c r="NAF309" s="18"/>
      <c r="NAG309" s="18"/>
      <c r="NAH309" s="18"/>
      <c r="NAJ309" s="25"/>
      <c r="NAK309" s="37"/>
      <c r="NAM309" s="37"/>
      <c r="NAO309" s="37"/>
      <c r="NAQ309" s="37"/>
      <c r="NAR309" s="204"/>
      <c r="NAS309" s="204"/>
      <c r="NAT309" s="204"/>
      <c r="NAU309" s="204"/>
      <c r="NAV309" s="204"/>
      <c r="NAW309" s="204"/>
      <c r="NAX309" s="204"/>
      <c r="NAY309" s="204"/>
      <c r="NAZ309" s="204"/>
      <c r="NBA309" s="159"/>
      <c r="NBB309" s="159"/>
      <c r="NBC309" s="159"/>
      <c r="NBD309" s="159"/>
      <c r="NBE309" s="159"/>
      <c r="NBF309" s="45"/>
      <c r="NBG309" s="160"/>
      <c r="NBH309" s="160"/>
      <c r="NBI309" s="160"/>
      <c r="NBJ309" s="160"/>
      <c r="NBK309" s="160"/>
      <c r="NBL309" s="18"/>
      <c r="NBM309" s="18"/>
      <c r="NBN309" s="18"/>
      <c r="NBP309" s="18"/>
      <c r="NBQ309" s="18"/>
      <c r="NBR309" s="18"/>
      <c r="NBS309" s="18"/>
      <c r="NBU309" s="25"/>
      <c r="NBV309" s="37"/>
      <c r="NBX309" s="37"/>
      <c r="NBZ309" s="37"/>
      <c r="NCB309" s="37"/>
      <c r="NCC309" s="204"/>
      <c r="NCD309" s="204"/>
      <c r="NCE309" s="204"/>
      <c r="NCF309" s="204"/>
      <c r="NCG309" s="204"/>
      <c r="NCH309" s="204"/>
      <c r="NCI309" s="204"/>
      <c r="NCJ309" s="204"/>
      <c r="NCK309" s="204"/>
      <c r="NCL309" s="159"/>
      <c r="NCM309" s="159"/>
      <c r="NCN309" s="159"/>
      <c r="NCO309" s="159"/>
      <c r="NCP309" s="159"/>
      <c r="NCQ309" s="45"/>
      <c r="NCR309" s="160"/>
      <c r="NCS309" s="160"/>
      <c r="NCT309" s="160"/>
      <c r="NCU309" s="160"/>
      <c r="NCV309" s="160"/>
      <c r="NCW309" s="18"/>
      <c r="NCX309" s="18"/>
      <c r="NCY309" s="18"/>
      <c r="NDA309" s="18"/>
      <c r="NDB309" s="18"/>
      <c r="NDC309" s="18"/>
      <c r="NDD309" s="18"/>
      <c r="NDF309" s="25"/>
      <c r="NDG309" s="37"/>
      <c r="NDI309" s="37"/>
      <c r="NDK309" s="37"/>
      <c r="NDM309" s="37"/>
      <c r="NDN309" s="204"/>
      <c r="NDO309" s="204"/>
      <c r="NDP309" s="204"/>
      <c r="NDQ309" s="204"/>
      <c r="NDR309" s="204"/>
      <c r="NDS309" s="204"/>
      <c r="NDT309" s="204"/>
      <c r="NDU309" s="204"/>
      <c r="NDV309" s="204"/>
      <c r="NDW309" s="159"/>
      <c r="NDX309" s="159"/>
      <c r="NDY309" s="159"/>
      <c r="NDZ309" s="159"/>
      <c r="NEA309" s="159"/>
      <c r="NEB309" s="45"/>
      <c r="NEC309" s="160"/>
      <c r="NED309" s="160"/>
      <c r="NEE309" s="160"/>
      <c r="NEF309" s="160"/>
      <c r="NEG309" s="160"/>
      <c r="NEH309" s="18"/>
      <c r="NEI309" s="18"/>
      <c r="NEJ309" s="18"/>
      <c r="NEL309" s="18"/>
      <c r="NEM309" s="18"/>
      <c r="NEN309" s="18"/>
      <c r="NEO309" s="18"/>
      <c r="NEQ309" s="25"/>
      <c r="NER309" s="37"/>
      <c r="NET309" s="37"/>
      <c r="NEV309" s="37"/>
      <c r="NEX309" s="37"/>
      <c r="NEY309" s="204"/>
      <c r="NEZ309" s="204"/>
      <c r="NFA309" s="204"/>
      <c r="NFB309" s="204"/>
      <c r="NFC309" s="204"/>
      <c r="NFD309" s="204"/>
      <c r="NFE309" s="204"/>
      <c r="NFF309" s="204"/>
      <c r="NFG309" s="204"/>
      <c r="NFH309" s="159"/>
      <c r="NFI309" s="159"/>
      <c r="NFJ309" s="159"/>
      <c r="NFK309" s="159"/>
      <c r="NFL309" s="159"/>
      <c r="NFM309" s="45"/>
      <c r="NFN309" s="160"/>
      <c r="NFO309" s="160"/>
      <c r="NFP309" s="160"/>
      <c r="NFQ309" s="160"/>
      <c r="NFR309" s="160"/>
      <c r="NFS309" s="18"/>
      <c r="NFT309" s="18"/>
      <c r="NFU309" s="18"/>
      <c r="NFW309" s="18"/>
      <c r="NFX309" s="18"/>
      <c r="NFY309" s="18"/>
      <c r="NFZ309" s="18"/>
      <c r="NGB309" s="25"/>
      <c r="NGC309" s="37"/>
      <c r="NGE309" s="37"/>
      <c r="NGG309" s="37"/>
      <c r="NGI309" s="37"/>
      <c r="NGJ309" s="204"/>
      <c r="NGK309" s="204"/>
      <c r="NGL309" s="204"/>
      <c r="NGM309" s="204"/>
      <c r="NGN309" s="204"/>
      <c r="NGO309" s="204"/>
      <c r="NGP309" s="204"/>
      <c r="NGQ309" s="204"/>
      <c r="NGR309" s="204"/>
      <c r="NGS309" s="159"/>
      <c r="NGT309" s="159"/>
      <c r="NGU309" s="159"/>
      <c r="NGV309" s="159"/>
      <c r="NGW309" s="159"/>
      <c r="NGX309" s="45"/>
      <c r="NGY309" s="160"/>
      <c r="NGZ309" s="160"/>
      <c r="NHA309" s="160"/>
      <c r="NHB309" s="160"/>
      <c r="NHC309" s="160"/>
      <c r="NHD309" s="18"/>
      <c r="NHE309" s="18"/>
      <c r="NHF309" s="18"/>
      <c r="NHH309" s="18"/>
      <c r="NHI309" s="18"/>
      <c r="NHJ309" s="18"/>
      <c r="NHK309" s="18"/>
      <c r="NHM309" s="25"/>
      <c r="NHN309" s="37"/>
      <c r="NHP309" s="37"/>
      <c r="NHR309" s="37"/>
      <c r="NHT309" s="37"/>
      <c r="NHU309" s="204"/>
      <c r="NHV309" s="204"/>
      <c r="NHW309" s="204"/>
      <c r="NHX309" s="204"/>
      <c r="NHY309" s="204"/>
      <c r="NHZ309" s="204"/>
      <c r="NIA309" s="204"/>
      <c r="NIB309" s="204"/>
      <c r="NIC309" s="204"/>
      <c r="NID309" s="159"/>
      <c r="NIE309" s="159"/>
      <c r="NIF309" s="159"/>
      <c r="NIG309" s="159"/>
      <c r="NIH309" s="159"/>
      <c r="NII309" s="45"/>
      <c r="NIJ309" s="160"/>
      <c r="NIK309" s="160"/>
      <c r="NIL309" s="160"/>
      <c r="NIM309" s="160"/>
      <c r="NIN309" s="160"/>
      <c r="NIO309" s="18"/>
      <c r="NIP309" s="18"/>
      <c r="NIQ309" s="18"/>
      <c r="NIS309" s="18"/>
      <c r="NIT309" s="18"/>
      <c r="NIU309" s="18"/>
      <c r="NIV309" s="18"/>
      <c r="NIX309" s="25"/>
      <c r="NIY309" s="37"/>
      <c r="NJA309" s="37"/>
      <c r="NJC309" s="37"/>
      <c r="NJE309" s="37"/>
      <c r="NJF309" s="204"/>
      <c r="NJG309" s="204"/>
      <c r="NJH309" s="204"/>
      <c r="NJI309" s="204"/>
      <c r="NJJ309" s="204"/>
      <c r="NJK309" s="204"/>
      <c r="NJL309" s="204"/>
      <c r="NJM309" s="204"/>
      <c r="NJN309" s="204"/>
      <c r="NJO309" s="159"/>
      <c r="NJP309" s="159"/>
      <c r="NJQ309" s="159"/>
      <c r="NJR309" s="159"/>
      <c r="NJS309" s="159"/>
      <c r="NJT309" s="45"/>
      <c r="NJU309" s="160"/>
      <c r="NJV309" s="160"/>
      <c r="NJW309" s="160"/>
      <c r="NJX309" s="160"/>
      <c r="NJY309" s="160"/>
      <c r="NJZ309" s="18"/>
      <c r="NKA309" s="18"/>
      <c r="NKB309" s="18"/>
      <c r="NKD309" s="18"/>
      <c r="NKE309" s="18"/>
      <c r="NKF309" s="18"/>
      <c r="NKG309" s="18"/>
      <c r="NKI309" s="25"/>
      <c r="NKJ309" s="37"/>
      <c r="NKL309" s="37"/>
      <c r="NKN309" s="37"/>
      <c r="NKP309" s="37"/>
      <c r="NKQ309" s="204"/>
      <c r="NKR309" s="204"/>
      <c r="NKS309" s="204"/>
      <c r="NKT309" s="204"/>
      <c r="NKU309" s="204"/>
      <c r="NKV309" s="204"/>
      <c r="NKW309" s="204"/>
      <c r="NKX309" s="204"/>
      <c r="NKY309" s="204"/>
      <c r="NKZ309" s="159"/>
      <c r="NLA309" s="159"/>
      <c r="NLB309" s="159"/>
      <c r="NLC309" s="159"/>
      <c r="NLD309" s="159"/>
      <c r="NLE309" s="45"/>
      <c r="NLF309" s="160"/>
      <c r="NLG309" s="160"/>
      <c r="NLH309" s="160"/>
      <c r="NLI309" s="160"/>
      <c r="NLJ309" s="160"/>
      <c r="NLK309" s="18"/>
      <c r="NLL309" s="18"/>
      <c r="NLM309" s="18"/>
      <c r="NLO309" s="18"/>
      <c r="NLP309" s="18"/>
      <c r="NLQ309" s="18"/>
      <c r="NLR309" s="18"/>
      <c r="NLT309" s="25"/>
      <c r="NLU309" s="37"/>
      <c r="NLW309" s="37"/>
      <c r="NLY309" s="37"/>
      <c r="NMA309" s="37"/>
      <c r="NMB309" s="204"/>
      <c r="NMC309" s="204"/>
      <c r="NMD309" s="204"/>
      <c r="NME309" s="204"/>
      <c r="NMF309" s="204"/>
      <c r="NMG309" s="204"/>
      <c r="NMH309" s="204"/>
      <c r="NMI309" s="204"/>
      <c r="NMJ309" s="204"/>
      <c r="NMK309" s="159"/>
      <c r="NML309" s="159"/>
      <c r="NMM309" s="159"/>
      <c r="NMN309" s="159"/>
      <c r="NMO309" s="159"/>
      <c r="NMP309" s="45"/>
      <c r="NMQ309" s="160"/>
      <c r="NMR309" s="160"/>
      <c r="NMS309" s="160"/>
      <c r="NMT309" s="160"/>
      <c r="NMU309" s="160"/>
      <c r="NMV309" s="18"/>
      <c r="NMW309" s="18"/>
      <c r="NMX309" s="18"/>
      <c r="NMZ309" s="18"/>
      <c r="NNA309" s="18"/>
      <c r="NNB309" s="18"/>
      <c r="NNC309" s="18"/>
      <c r="NNE309" s="25"/>
      <c r="NNF309" s="37"/>
      <c r="NNH309" s="37"/>
      <c r="NNJ309" s="37"/>
      <c r="NNL309" s="37"/>
      <c r="NNM309" s="204"/>
      <c r="NNN309" s="204"/>
      <c r="NNO309" s="204"/>
      <c r="NNP309" s="204"/>
      <c r="NNQ309" s="204"/>
      <c r="NNR309" s="204"/>
      <c r="NNS309" s="204"/>
      <c r="NNT309" s="204"/>
      <c r="NNU309" s="204"/>
      <c r="NNV309" s="159"/>
      <c r="NNW309" s="159"/>
      <c r="NNX309" s="159"/>
      <c r="NNY309" s="159"/>
      <c r="NNZ309" s="159"/>
      <c r="NOA309" s="45"/>
      <c r="NOB309" s="160"/>
      <c r="NOC309" s="160"/>
      <c r="NOD309" s="160"/>
      <c r="NOE309" s="160"/>
      <c r="NOF309" s="160"/>
      <c r="NOG309" s="18"/>
      <c r="NOH309" s="18"/>
      <c r="NOI309" s="18"/>
      <c r="NOK309" s="18"/>
      <c r="NOL309" s="18"/>
      <c r="NOM309" s="18"/>
      <c r="NON309" s="18"/>
      <c r="NOP309" s="25"/>
      <c r="NOQ309" s="37"/>
      <c r="NOS309" s="37"/>
      <c r="NOU309" s="37"/>
      <c r="NOW309" s="37"/>
      <c r="NOX309" s="204"/>
      <c r="NOY309" s="204"/>
      <c r="NOZ309" s="204"/>
      <c r="NPA309" s="204"/>
      <c r="NPB309" s="204"/>
      <c r="NPC309" s="204"/>
      <c r="NPD309" s="204"/>
      <c r="NPE309" s="204"/>
      <c r="NPF309" s="204"/>
      <c r="NPG309" s="159"/>
      <c r="NPH309" s="159"/>
      <c r="NPI309" s="159"/>
      <c r="NPJ309" s="159"/>
      <c r="NPK309" s="159"/>
      <c r="NPL309" s="45"/>
      <c r="NPM309" s="160"/>
      <c r="NPN309" s="160"/>
      <c r="NPO309" s="160"/>
      <c r="NPP309" s="160"/>
      <c r="NPQ309" s="160"/>
      <c r="NPR309" s="18"/>
      <c r="NPS309" s="18"/>
      <c r="NPT309" s="18"/>
      <c r="NPV309" s="18"/>
      <c r="NPW309" s="18"/>
      <c r="NPX309" s="18"/>
      <c r="NPY309" s="18"/>
      <c r="NQA309" s="25"/>
      <c r="NQB309" s="37"/>
      <c r="NQD309" s="37"/>
      <c r="NQF309" s="37"/>
      <c r="NQH309" s="37"/>
      <c r="NQI309" s="204"/>
      <c r="NQJ309" s="204"/>
      <c r="NQK309" s="204"/>
      <c r="NQL309" s="204"/>
      <c r="NQM309" s="204"/>
      <c r="NQN309" s="204"/>
      <c r="NQO309" s="204"/>
      <c r="NQP309" s="204"/>
      <c r="NQQ309" s="204"/>
      <c r="NQR309" s="159"/>
      <c r="NQS309" s="159"/>
      <c r="NQT309" s="159"/>
      <c r="NQU309" s="159"/>
      <c r="NQV309" s="159"/>
      <c r="NQW309" s="45"/>
      <c r="NQX309" s="160"/>
      <c r="NQY309" s="160"/>
      <c r="NQZ309" s="160"/>
      <c r="NRA309" s="160"/>
      <c r="NRB309" s="160"/>
      <c r="NRC309" s="18"/>
      <c r="NRD309" s="18"/>
      <c r="NRE309" s="18"/>
      <c r="NRG309" s="18"/>
      <c r="NRH309" s="18"/>
      <c r="NRI309" s="18"/>
      <c r="NRJ309" s="18"/>
      <c r="NRL309" s="25"/>
      <c r="NRM309" s="37"/>
      <c r="NRO309" s="37"/>
      <c r="NRQ309" s="37"/>
      <c r="NRS309" s="37"/>
      <c r="NRT309" s="204"/>
      <c r="NRU309" s="204"/>
      <c r="NRV309" s="204"/>
      <c r="NRW309" s="204"/>
      <c r="NRX309" s="204"/>
      <c r="NRY309" s="204"/>
      <c r="NRZ309" s="204"/>
      <c r="NSA309" s="204"/>
      <c r="NSB309" s="204"/>
      <c r="NSC309" s="159"/>
      <c r="NSD309" s="159"/>
      <c r="NSE309" s="159"/>
      <c r="NSF309" s="159"/>
      <c r="NSG309" s="159"/>
      <c r="NSH309" s="45"/>
      <c r="NSI309" s="160"/>
      <c r="NSJ309" s="160"/>
      <c r="NSK309" s="160"/>
      <c r="NSL309" s="160"/>
      <c r="NSM309" s="160"/>
      <c r="NSN309" s="18"/>
      <c r="NSO309" s="18"/>
      <c r="NSP309" s="18"/>
      <c r="NSR309" s="18"/>
      <c r="NSS309" s="18"/>
      <c r="NST309" s="18"/>
      <c r="NSU309" s="18"/>
      <c r="NSW309" s="25"/>
      <c r="NSX309" s="37"/>
      <c r="NSZ309" s="37"/>
      <c r="NTB309" s="37"/>
      <c r="NTD309" s="37"/>
      <c r="NTE309" s="204"/>
      <c r="NTF309" s="204"/>
      <c r="NTG309" s="204"/>
      <c r="NTH309" s="204"/>
      <c r="NTI309" s="204"/>
      <c r="NTJ309" s="204"/>
      <c r="NTK309" s="204"/>
      <c r="NTL309" s="204"/>
      <c r="NTM309" s="204"/>
      <c r="NTN309" s="159"/>
      <c r="NTO309" s="159"/>
      <c r="NTP309" s="159"/>
      <c r="NTQ309" s="159"/>
      <c r="NTR309" s="159"/>
      <c r="NTS309" s="45"/>
      <c r="NTT309" s="160"/>
      <c r="NTU309" s="160"/>
      <c r="NTV309" s="160"/>
      <c r="NTW309" s="160"/>
      <c r="NTX309" s="160"/>
      <c r="NTY309" s="18"/>
      <c r="NTZ309" s="18"/>
      <c r="NUA309" s="18"/>
      <c r="NUC309" s="18"/>
      <c r="NUD309" s="18"/>
      <c r="NUE309" s="18"/>
      <c r="NUF309" s="18"/>
      <c r="NUH309" s="25"/>
      <c r="NUI309" s="37"/>
      <c r="NUK309" s="37"/>
      <c r="NUM309" s="37"/>
      <c r="NUO309" s="37"/>
      <c r="NUP309" s="204"/>
      <c r="NUQ309" s="204"/>
      <c r="NUR309" s="204"/>
      <c r="NUS309" s="204"/>
      <c r="NUT309" s="204"/>
      <c r="NUU309" s="204"/>
      <c r="NUV309" s="204"/>
      <c r="NUW309" s="204"/>
      <c r="NUX309" s="204"/>
      <c r="NUY309" s="159"/>
      <c r="NUZ309" s="159"/>
      <c r="NVA309" s="159"/>
      <c r="NVB309" s="159"/>
      <c r="NVC309" s="159"/>
      <c r="NVD309" s="45"/>
      <c r="NVE309" s="160"/>
      <c r="NVF309" s="160"/>
      <c r="NVG309" s="160"/>
      <c r="NVH309" s="160"/>
      <c r="NVI309" s="160"/>
      <c r="NVJ309" s="18"/>
      <c r="NVK309" s="18"/>
      <c r="NVL309" s="18"/>
      <c r="NVN309" s="18"/>
      <c r="NVO309" s="18"/>
      <c r="NVP309" s="18"/>
      <c r="NVQ309" s="18"/>
      <c r="NVS309" s="25"/>
      <c r="NVT309" s="37"/>
      <c r="NVV309" s="37"/>
      <c r="NVX309" s="37"/>
      <c r="NVZ309" s="37"/>
      <c r="NWA309" s="204"/>
      <c r="NWB309" s="204"/>
      <c r="NWC309" s="204"/>
      <c r="NWD309" s="204"/>
      <c r="NWE309" s="204"/>
      <c r="NWF309" s="204"/>
      <c r="NWG309" s="204"/>
      <c r="NWH309" s="204"/>
      <c r="NWI309" s="204"/>
      <c r="NWJ309" s="159"/>
      <c r="NWK309" s="159"/>
      <c r="NWL309" s="159"/>
      <c r="NWM309" s="159"/>
      <c r="NWN309" s="159"/>
      <c r="NWO309" s="45"/>
      <c r="NWP309" s="160"/>
      <c r="NWQ309" s="160"/>
      <c r="NWR309" s="160"/>
      <c r="NWS309" s="160"/>
      <c r="NWT309" s="160"/>
      <c r="NWU309" s="18"/>
      <c r="NWV309" s="18"/>
      <c r="NWW309" s="18"/>
      <c r="NWY309" s="18"/>
      <c r="NWZ309" s="18"/>
      <c r="NXA309" s="18"/>
      <c r="NXB309" s="18"/>
      <c r="NXD309" s="25"/>
      <c r="NXE309" s="37"/>
      <c r="NXG309" s="37"/>
      <c r="NXI309" s="37"/>
      <c r="NXK309" s="37"/>
      <c r="NXL309" s="204"/>
      <c r="NXM309" s="204"/>
      <c r="NXN309" s="204"/>
      <c r="NXO309" s="204"/>
      <c r="NXP309" s="204"/>
      <c r="NXQ309" s="204"/>
      <c r="NXR309" s="204"/>
      <c r="NXS309" s="204"/>
      <c r="NXT309" s="204"/>
      <c r="NXU309" s="159"/>
      <c r="NXV309" s="159"/>
      <c r="NXW309" s="159"/>
      <c r="NXX309" s="159"/>
      <c r="NXY309" s="159"/>
      <c r="NXZ309" s="45"/>
      <c r="NYA309" s="160"/>
      <c r="NYB309" s="160"/>
      <c r="NYC309" s="160"/>
      <c r="NYD309" s="160"/>
      <c r="NYE309" s="160"/>
      <c r="NYF309" s="18"/>
      <c r="NYG309" s="18"/>
      <c r="NYH309" s="18"/>
      <c r="NYJ309" s="18"/>
      <c r="NYK309" s="18"/>
      <c r="NYL309" s="18"/>
      <c r="NYM309" s="18"/>
      <c r="NYO309" s="25"/>
      <c r="NYP309" s="37"/>
      <c r="NYR309" s="37"/>
      <c r="NYT309" s="37"/>
      <c r="NYV309" s="37"/>
      <c r="NYW309" s="204"/>
      <c r="NYX309" s="204"/>
      <c r="NYY309" s="204"/>
      <c r="NYZ309" s="204"/>
      <c r="NZA309" s="204"/>
      <c r="NZB309" s="204"/>
      <c r="NZC309" s="204"/>
      <c r="NZD309" s="204"/>
      <c r="NZE309" s="204"/>
      <c r="NZF309" s="159"/>
      <c r="NZG309" s="159"/>
      <c r="NZH309" s="159"/>
      <c r="NZI309" s="159"/>
      <c r="NZJ309" s="159"/>
      <c r="NZK309" s="45"/>
      <c r="NZL309" s="160"/>
      <c r="NZM309" s="160"/>
      <c r="NZN309" s="160"/>
      <c r="NZO309" s="160"/>
      <c r="NZP309" s="160"/>
      <c r="NZQ309" s="18"/>
      <c r="NZR309" s="18"/>
      <c r="NZS309" s="18"/>
      <c r="NZU309" s="18"/>
      <c r="NZV309" s="18"/>
      <c r="NZW309" s="18"/>
      <c r="NZX309" s="18"/>
      <c r="NZZ309" s="25"/>
      <c r="OAA309" s="37"/>
      <c r="OAC309" s="37"/>
      <c r="OAE309" s="37"/>
      <c r="OAG309" s="37"/>
      <c r="OAH309" s="204"/>
      <c r="OAI309" s="204"/>
      <c r="OAJ309" s="204"/>
      <c r="OAK309" s="204"/>
      <c r="OAL309" s="204"/>
      <c r="OAM309" s="204"/>
      <c r="OAN309" s="204"/>
      <c r="OAO309" s="204"/>
      <c r="OAP309" s="204"/>
      <c r="OAQ309" s="159"/>
      <c r="OAR309" s="159"/>
      <c r="OAS309" s="159"/>
      <c r="OAT309" s="159"/>
      <c r="OAU309" s="159"/>
      <c r="OAV309" s="45"/>
      <c r="OAW309" s="160"/>
      <c r="OAX309" s="160"/>
      <c r="OAY309" s="160"/>
      <c r="OAZ309" s="160"/>
      <c r="OBA309" s="160"/>
      <c r="OBB309" s="18"/>
      <c r="OBC309" s="18"/>
      <c r="OBD309" s="18"/>
      <c r="OBF309" s="18"/>
      <c r="OBG309" s="18"/>
      <c r="OBH309" s="18"/>
      <c r="OBI309" s="18"/>
      <c r="OBK309" s="25"/>
      <c r="OBL309" s="37"/>
      <c r="OBN309" s="37"/>
      <c r="OBP309" s="37"/>
      <c r="OBR309" s="37"/>
      <c r="OBS309" s="204"/>
      <c r="OBT309" s="204"/>
      <c r="OBU309" s="204"/>
      <c r="OBV309" s="204"/>
      <c r="OBW309" s="204"/>
      <c r="OBX309" s="204"/>
      <c r="OBY309" s="204"/>
      <c r="OBZ309" s="204"/>
      <c r="OCA309" s="204"/>
      <c r="OCB309" s="159"/>
      <c r="OCC309" s="159"/>
      <c r="OCD309" s="159"/>
      <c r="OCE309" s="159"/>
      <c r="OCF309" s="159"/>
      <c r="OCG309" s="45"/>
      <c r="OCH309" s="160"/>
      <c r="OCI309" s="160"/>
      <c r="OCJ309" s="160"/>
      <c r="OCK309" s="160"/>
      <c r="OCL309" s="160"/>
      <c r="OCM309" s="18"/>
      <c r="OCN309" s="18"/>
      <c r="OCO309" s="18"/>
      <c r="OCQ309" s="18"/>
      <c r="OCR309" s="18"/>
      <c r="OCS309" s="18"/>
      <c r="OCT309" s="18"/>
      <c r="OCV309" s="25"/>
      <c r="OCW309" s="37"/>
      <c r="OCY309" s="37"/>
      <c r="ODA309" s="37"/>
      <c r="ODC309" s="37"/>
      <c r="ODD309" s="204"/>
      <c r="ODE309" s="204"/>
      <c r="ODF309" s="204"/>
      <c r="ODG309" s="204"/>
      <c r="ODH309" s="204"/>
      <c r="ODI309" s="204"/>
      <c r="ODJ309" s="204"/>
      <c r="ODK309" s="204"/>
      <c r="ODL309" s="204"/>
      <c r="ODM309" s="159"/>
      <c r="ODN309" s="159"/>
      <c r="ODO309" s="159"/>
      <c r="ODP309" s="159"/>
      <c r="ODQ309" s="159"/>
      <c r="ODR309" s="45"/>
      <c r="ODS309" s="160"/>
      <c r="ODT309" s="160"/>
      <c r="ODU309" s="160"/>
      <c r="ODV309" s="160"/>
      <c r="ODW309" s="160"/>
      <c r="ODX309" s="18"/>
      <c r="ODY309" s="18"/>
      <c r="ODZ309" s="18"/>
      <c r="OEB309" s="18"/>
      <c r="OEC309" s="18"/>
      <c r="OED309" s="18"/>
      <c r="OEE309" s="18"/>
      <c r="OEG309" s="25"/>
      <c r="OEH309" s="37"/>
      <c r="OEJ309" s="37"/>
      <c r="OEL309" s="37"/>
      <c r="OEN309" s="37"/>
      <c r="OEO309" s="204"/>
      <c r="OEP309" s="204"/>
      <c r="OEQ309" s="204"/>
      <c r="OER309" s="204"/>
      <c r="OES309" s="204"/>
      <c r="OET309" s="204"/>
      <c r="OEU309" s="204"/>
      <c r="OEV309" s="204"/>
      <c r="OEW309" s="204"/>
      <c r="OEX309" s="159"/>
      <c r="OEY309" s="159"/>
      <c r="OEZ309" s="159"/>
      <c r="OFA309" s="159"/>
      <c r="OFB309" s="159"/>
      <c r="OFC309" s="45"/>
      <c r="OFD309" s="160"/>
      <c r="OFE309" s="160"/>
      <c r="OFF309" s="160"/>
      <c r="OFG309" s="160"/>
      <c r="OFH309" s="160"/>
      <c r="OFI309" s="18"/>
      <c r="OFJ309" s="18"/>
      <c r="OFK309" s="18"/>
      <c r="OFM309" s="18"/>
      <c r="OFN309" s="18"/>
      <c r="OFO309" s="18"/>
      <c r="OFP309" s="18"/>
      <c r="OFR309" s="25"/>
      <c r="OFS309" s="37"/>
      <c r="OFU309" s="37"/>
      <c r="OFW309" s="37"/>
      <c r="OFY309" s="37"/>
      <c r="OFZ309" s="204"/>
      <c r="OGA309" s="204"/>
      <c r="OGB309" s="204"/>
      <c r="OGC309" s="204"/>
      <c r="OGD309" s="204"/>
      <c r="OGE309" s="204"/>
      <c r="OGF309" s="204"/>
      <c r="OGG309" s="204"/>
      <c r="OGH309" s="204"/>
      <c r="OGI309" s="159"/>
      <c r="OGJ309" s="159"/>
      <c r="OGK309" s="159"/>
      <c r="OGL309" s="159"/>
      <c r="OGM309" s="159"/>
      <c r="OGN309" s="45"/>
      <c r="OGO309" s="160"/>
      <c r="OGP309" s="160"/>
      <c r="OGQ309" s="160"/>
      <c r="OGR309" s="160"/>
      <c r="OGS309" s="160"/>
      <c r="OGT309" s="18"/>
      <c r="OGU309" s="18"/>
      <c r="OGV309" s="18"/>
      <c r="OGX309" s="18"/>
      <c r="OGY309" s="18"/>
      <c r="OGZ309" s="18"/>
      <c r="OHA309" s="18"/>
      <c r="OHC309" s="25"/>
      <c r="OHD309" s="37"/>
      <c r="OHF309" s="37"/>
      <c r="OHH309" s="37"/>
      <c r="OHJ309" s="37"/>
      <c r="OHK309" s="204"/>
      <c r="OHL309" s="204"/>
      <c r="OHM309" s="204"/>
      <c r="OHN309" s="204"/>
      <c r="OHO309" s="204"/>
      <c r="OHP309" s="204"/>
      <c r="OHQ309" s="204"/>
      <c r="OHR309" s="204"/>
      <c r="OHS309" s="204"/>
      <c r="OHT309" s="159"/>
      <c r="OHU309" s="159"/>
      <c r="OHV309" s="159"/>
      <c r="OHW309" s="159"/>
      <c r="OHX309" s="159"/>
      <c r="OHY309" s="45"/>
      <c r="OHZ309" s="160"/>
      <c r="OIA309" s="160"/>
      <c r="OIB309" s="160"/>
      <c r="OIC309" s="160"/>
      <c r="OID309" s="160"/>
      <c r="OIE309" s="18"/>
      <c r="OIF309" s="18"/>
      <c r="OIG309" s="18"/>
      <c r="OII309" s="18"/>
      <c r="OIJ309" s="18"/>
      <c r="OIK309" s="18"/>
      <c r="OIL309" s="18"/>
      <c r="OIN309" s="25"/>
      <c r="OIO309" s="37"/>
      <c r="OIQ309" s="37"/>
      <c r="OIS309" s="37"/>
      <c r="OIU309" s="37"/>
      <c r="OIV309" s="204"/>
      <c r="OIW309" s="204"/>
      <c r="OIX309" s="204"/>
      <c r="OIY309" s="204"/>
      <c r="OIZ309" s="204"/>
      <c r="OJA309" s="204"/>
      <c r="OJB309" s="204"/>
      <c r="OJC309" s="204"/>
      <c r="OJD309" s="204"/>
      <c r="OJE309" s="159"/>
      <c r="OJF309" s="159"/>
      <c r="OJG309" s="159"/>
      <c r="OJH309" s="159"/>
      <c r="OJI309" s="159"/>
      <c r="OJJ309" s="45"/>
      <c r="OJK309" s="160"/>
      <c r="OJL309" s="160"/>
      <c r="OJM309" s="160"/>
      <c r="OJN309" s="160"/>
      <c r="OJO309" s="160"/>
      <c r="OJP309" s="18"/>
      <c r="OJQ309" s="18"/>
      <c r="OJR309" s="18"/>
      <c r="OJT309" s="18"/>
      <c r="OJU309" s="18"/>
      <c r="OJV309" s="18"/>
      <c r="OJW309" s="18"/>
      <c r="OJY309" s="25"/>
      <c r="OJZ309" s="37"/>
      <c r="OKB309" s="37"/>
      <c r="OKD309" s="37"/>
      <c r="OKF309" s="37"/>
      <c r="OKG309" s="204"/>
      <c r="OKH309" s="204"/>
      <c r="OKI309" s="204"/>
      <c r="OKJ309" s="204"/>
      <c r="OKK309" s="204"/>
      <c r="OKL309" s="204"/>
      <c r="OKM309" s="204"/>
      <c r="OKN309" s="204"/>
      <c r="OKO309" s="204"/>
      <c r="OKP309" s="159"/>
      <c r="OKQ309" s="159"/>
      <c r="OKR309" s="159"/>
      <c r="OKS309" s="159"/>
      <c r="OKT309" s="159"/>
      <c r="OKU309" s="45"/>
      <c r="OKV309" s="160"/>
      <c r="OKW309" s="160"/>
      <c r="OKX309" s="160"/>
      <c r="OKY309" s="160"/>
      <c r="OKZ309" s="160"/>
      <c r="OLA309" s="18"/>
      <c r="OLB309" s="18"/>
      <c r="OLC309" s="18"/>
      <c r="OLE309" s="18"/>
      <c r="OLF309" s="18"/>
      <c r="OLG309" s="18"/>
      <c r="OLH309" s="18"/>
      <c r="OLJ309" s="25"/>
      <c r="OLK309" s="37"/>
      <c r="OLM309" s="37"/>
      <c r="OLO309" s="37"/>
      <c r="OLQ309" s="37"/>
      <c r="OLR309" s="204"/>
      <c r="OLS309" s="204"/>
      <c r="OLT309" s="204"/>
      <c r="OLU309" s="204"/>
      <c r="OLV309" s="204"/>
      <c r="OLW309" s="204"/>
      <c r="OLX309" s="204"/>
      <c r="OLY309" s="204"/>
      <c r="OLZ309" s="204"/>
      <c r="OMA309" s="159"/>
      <c r="OMB309" s="159"/>
      <c r="OMC309" s="159"/>
      <c r="OMD309" s="159"/>
      <c r="OME309" s="159"/>
      <c r="OMF309" s="45"/>
      <c r="OMG309" s="160"/>
      <c r="OMH309" s="160"/>
      <c r="OMI309" s="160"/>
      <c r="OMJ309" s="160"/>
      <c r="OMK309" s="160"/>
      <c r="OML309" s="18"/>
      <c r="OMM309" s="18"/>
      <c r="OMN309" s="18"/>
      <c r="OMP309" s="18"/>
      <c r="OMQ309" s="18"/>
      <c r="OMR309" s="18"/>
      <c r="OMS309" s="18"/>
      <c r="OMU309" s="25"/>
      <c r="OMV309" s="37"/>
      <c r="OMX309" s="37"/>
      <c r="OMZ309" s="37"/>
      <c r="ONB309" s="37"/>
      <c r="ONC309" s="204"/>
      <c r="OND309" s="204"/>
      <c r="ONE309" s="204"/>
      <c r="ONF309" s="204"/>
      <c r="ONG309" s="204"/>
      <c r="ONH309" s="204"/>
      <c r="ONI309" s="204"/>
      <c r="ONJ309" s="204"/>
      <c r="ONK309" s="204"/>
      <c r="ONL309" s="159"/>
      <c r="ONM309" s="159"/>
      <c r="ONN309" s="159"/>
      <c r="ONO309" s="159"/>
      <c r="ONP309" s="159"/>
      <c r="ONQ309" s="45"/>
      <c r="ONR309" s="160"/>
      <c r="ONS309" s="160"/>
      <c r="ONT309" s="160"/>
      <c r="ONU309" s="160"/>
      <c r="ONV309" s="160"/>
      <c r="ONW309" s="18"/>
      <c r="ONX309" s="18"/>
      <c r="ONY309" s="18"/>
      <c r="OOA309" s="18"/>
      <c r="OOB309" s="18"/>
      <c r="OOC309" s="18"/>
      <c r="OOD309" s="18"/>
      <c r="OOF309" s="25"/>
      <c r="OOG309" s="37"/>
      <c r="OOI309" s="37"/>
      <c r="OOK309" s="37"/>
      <c r="OOM309" s="37"/>
      <c r="OON309" s="204"/>
      <c r="OOO309" s="204"/>
      <c r="OOP309" s="204"/>
      <c r="OOQ309" s="204"/>
      <c r="OOR309" s="204"/>
      <c r="OOS309" s="204"/>
      <c r="OOT309" s="204"/>
      <c r="OOU309" s="204"/>
      <c r="OOV309" s="204"/>
      <c r="OOW309" s="159"/>
      <c r="OOX309" s="159"/>
      <c r="OOY309" s="159"/>
      <c r="OOZ309" s="159"/>
      <c r="OPA309" s="159"/>
      <c r="OPB309" s="45"/>
      <c r="OPC309" s="160"/>
      <c r="OPD309" s="160"/>
      <c r="OPE309" s="160"/>
      <c r="OPF309" s="160"/>
      <c r="OPG309" s="160"/>
      <c r="OPH309" s="18"/>
      <c r="OPI309" s="18"/>
      <c r="OPJ309" s="18"/>
      <c r="OPL309" s="18"/>
      <c r="OPM309" s="18"/>
      <c r="OPN309" s="18"/>
      <c r="OPO309" s="18"/>
      <c r="OPQ309" s="25"/>
      <c r="OPR309" s="37"/>
      <c r="OPT309" s="37"/>
      <c r="OPV309" s="37"/>
      <c r="OPX309" s="37"/>
      <c r="OPY309" s="204"/>
      <c r="OPZ309" s="204"/>
      <c r="OQA309" s="204"/>
      <c r="OQB309" s="204"/>
      <c r="OQC309" s="204"/>
      <c r="OQD309" s="204"/>
      <c r="OQE309" s="204"/>
      <c r="OQF309" s="204"/>
      <c r="OQG309" s="204"/>
      <c r="OQH309" s="159"/>
      <c r="OQI309" s="159"/>
      <c r="OQJ309" s="159"/>
      <c r="OQK309" s="159"/>
      <c r="OQL309" s="159"/>
      <c r="OQM309" s="45"/>
      <c r="OQN309" s="160"/>
      <c r="OQO309" s="160"/>
      <c r="OQP309" s="160"/>
      <c r="OQQ309" s="160"/>
      <c r="OQR309" s="160"/>
      <c r="OQS309" s="18"/>
      <c r="OQT309" s="18"/>
      <c r="OQU309" s="18"/>
      <c r="OQW309" s="18"/>
      <c r="OQX309" s="18"/>
      <c r="OQY309" s="18"/>
      <c r="OQZ309" s="18"/>
      <c r="ORB309" s="25"/>
      <c r="ORC309" s="37"/>
      <c r="ORE309" s="37"/>
      <c r="ORG309" s="37"/>
      <c r="ORI309" s="37"/>
      <c r="ORJ309" s="204"/>
      <c r="ORK309" s="204"/>
      <c r="ORL309" s="204"/>
      <c r="ORM309" s="204"/>
      <c r="ORN309" s="204"/>
      <c r="ORO309" s="204"/>
      <c r="ORP309" s="204"/>
      <c r="ORQ309" s="204"/>
      <c r="ORR309" s="204"/>
      <c r="ORS309" s="159"/>
      <c r="ORT309" s="159"/>
      <c r="ORU309" s="159"/>
      <c r="ORV309" s="159"/>
      <c r="ORW309" s="159"/>
      <c r="ORX309" s="45"/>
      <c r="ORY309" s="160"/>
      <c r="ORZ309" s="160"/>
      <c r="OSA309" s="160"/>
      <c r="OSB309" s="160"/>
      <c r="OSC309" s="160"/>
      <c r="OSD309" s="18"/>
      <c r="OSE309" s="18"/>
      <c r="OSF309" s="18"/>
      <c r="OSH309" s="18"/>
      <c r="OSI309" s="18"/>
      <c r="OSJ309" s="18"/>
      <c r="OSK309" s="18"/>
      <c r="OSM309" s="25"/>
      <c r="OSN309" s="37"/>
      <c r="OSP309" s="37"/>
      <c r="OSR309" s="37"/>
      <c r="OST309" s="37"/>
      <c r="OSU309" s="204"/>
      <c r="OSV309" s="204"/>
      <c r="OSW309" s="204"/>
      <c r="OSX309" s="204"/>
      <c r="OSY309" s="204"/>
      <c r="OSZ309" s="204"/>
      <c r="OTA309" s="204"/>
      <c r="OTB309" s="204"/>
      <c r="OTC309" s="204"/>
      <c r="OTD309" s="159"/>
      <c r="OTE309" s="159"/>
      <c r="OTF309" s="159"/>
      <c r="OTG309" s="159"/>
      <c r="OTH309" s="159"/>
      <c r="OTI309" s="45"/>
      <c r="OTJ309" s="160"/>
      <c r="OTK309" s="160"/>
      <c r="OTL309" s="160"/>
      <c r="OTM309" s="160"/>
      <c r="OTN309" s="160"/>
      <c r="OTO309" s="18"/>
      <c r="OTP309" s="18"/>
      <c r="OTQ309" s="18"/>
      <c r="OTS309" s="18"/>
      <c r="OTT309" s="18"/>
      <c r="OTU309" s="18"/>
      <c r="OTV309" s="18"/>
      <c r="OTX309" s="25"/>
      <c r="OTY309" s="37"/>
      <c r="OUA309" s="37"/>
      <c r="OUC309" s="37"/>
      <c r="OUE309" s="37"/>
      <c r="OUF309" s="204"/>
      <c r="OUG309" s="204"/>
      <c r="OUH309" s="204"/>
      <c r="OUI309" s="204"/>
      <c r="OUJ309" s="204"/>
      <c r="OUK309" s="204"/>
      <c r="OUL309" s="204"/>
      <c r="OUM309" s="204"/>
      <c r="OUN309" s="204"/>
      <c r="OUO309" s="159"/>
      <c r="OUP309" s="159"/>
      <c r="OUQ309" s="159"/>
      <c r="OUR309" s="159"/>
      <c r="OUS309" s="159"/>
      <c r="OUT309" s="45"/>
      <c r="OUU309" s="160"/>
      <c r="OUV309" s="160"/>
      <c r="OUW309" s="160"/>
      <c r="OUX309" s="160"/>
      <c r="OUY309" s="160"/>
      <c r="OUZ309" s="18"/>
      <c r="OVA309" s="18"/>
      <c r="OVB309" s="18"/>
      <c r="OVD309" s="18"/>
      <c r="OVE309" s="18"/>
      <c r="OVF309" s="18"/>
      <c r="OVG309" s="18"/>
      <c r="OVI309" s="25"/>
      <c r="OVJ309" s="37"/>
      <c r="OVL309" s="37"/>
      <c r="OVN309" s="37"/>
      <c r="OVP309" s="37"/>
      <c r="OVQ309" s="204"/>
      <c r="OVR309" s="204"/>
      <c r="OVS309" s="204"/>
      <c r="OVT309" s="204"/>
      <c r="OVU309" s="204"/>
      <c r="OVV309" s="204"/>
      <c r="OVW309" s="204"/>
      <c r="OVX309" s="204"/>
      <c r="OVY309" s="204"/>
      <c r="OVZ309" s="159"/>
      <c r="OWA309" s="159"/>
      <c r="OWB309" s="159"/>
      <c r="OWC309" s="159"/>
      <c r="OWD309" s="159"/>
      <c r="OWE309" s="45"/>
      <c r="OWF309" s="160"/>
      <c r="OWG309" s="160"/>
      <c r="OWH309" s="160"/>
      <c r="OWI309" s="160"/>
      <c r="OWJ309" s="160"/>
      <c r="OWK309" s="18"/>
      <c r="OWL309" s="18"/>
      <c r="OWM309" s="18"/>
      <c r="OWO309" s="18"/>
      <c r="OWP309" s="18"/>
      <c r="OWQ309" s="18"/>
      <c r="OWR309" s="18"/>
      <c r="OWT309" s="25"/>
      <c r="OWU309" s="37"/>
      <c r="OWW309" s="37"/>
      <c r="OWY309" s="37"/>
      <c r="OXA309" s="37"/>
      <c r="OXB309" s="204"/>
      <c r="OXC309" s="204"/>
      <c r="OXD309" s="204"/>
      <c r="OXE309" s="204"/>
      <c r="OXF309" s="204"/>
      <c r="OXG309" s="204"/>
      <c r="OXH309" s="204"/>
      <c r="OXI309" s="204"/>
      <c r="OXJ309" s="204"/>
      <c r="OXK309" s="159"/>
      <c r="OXL309" s="159"/>
      <c r="OXM309" s="159"/>
      <c r="OXN309" s="159"/>
      <c r="OXO309" s="159"/>
      <c r="OXP309" s="45"/>
      <c r="OXQ309" s="160"/>
      <c r="OXR309" s="160"/>
      <c r="OXS309" s="160"/>
      <c r="OXT309" s="160"/>
      <c r="OXU309" s="160"/>
      <c r="OXV309" s="18"/>
      <c r="OXW309" s="18"/>
      <c r="OXX309" s="18"/>
      <c r="OXZ309" s="18"/>
      <c r="OYA309" s="18"/>
      <c r="OYB309" s="18"/>
      <c r="OYC309" s="18"/>
      <c r="OYE309" s="25"/>
      <c r="OYF309" s="37"/>
      <c r="OYH309" s="37"/>
      <c r="OYJ309" s="37"/>
      <c r="OYL309" s="37"/>
      <c r="OYM309" s="204"/>
      <c r="OYN309" s="204"/>
      <c r="OYO309" s="204"/>
      <c r="OYP309" s="204"/>
      <c r="OYQ309" s="204"/>
      <c r="OYR309" s="204"/>
      <c r="OYS309" s="204"/>
      <c r="OYT309" s="204"/>
      <c r="OYU309" s="204"/>
      <c r="OYV309" s="159"/>
      <c r="OYW309" s="159"/>
      <c r="OYX309" s="159"/>
      <c r="OYY309" s="159"/>
      <c r="OYZ309" s="159"/>
      <c r="OZA309" s="45"/>
      <c r="OZB309" s="160"/>
      <c r="OZC309" s="160"/>
      <c r="OZD309" s="160"/>
      <c r="OZE309" s="160"/>
      <c r="OZF309" s="160"/>
      <c r="OZG309" s="18"/>
      <c r="OZH309" s="18"/>
      <c r="OZI309" s="18"/>
      <c r="OZK309" s="18"/>
      <c r="OZL309" s="18"/>
      <c r="OZM309" s="18"/>
      <c r="OZN309" s="18"/>
      <c r="OZP309" s="25"/>
      <c r="OZQ309" s="37"/>
      <c r="OZS309" s="37"/>
      <c r="OZU309" s="37"/>
      <c r="OZW309" s="37"/>
      <c r="OZX309" s="204"/>
      <c r="OZY309" s="204"/>
      <c r="OZZ309" s="204"/>
      <c r="PAA309" s="204"/>
      <c r="PAB309" s="204"/>
      <c r="PAC309" s="204"/>
      <c r="PAD309" s="204"/>
      <c r="PAE309" s="204"/>
      <c r="PAF309" s="204"/>
      <c r="PAG309" s="159"/>
      <c r="PAH309" s="159"/>
      <c r="PAI309" s="159"/>
      <c r="PAJ309" s="159"/>
      <c r="PAK309" s="159"/>
      <c r="PAL309" s="45"/>
      <c r="PAM309" s="160"/>
      <c r="PAN309" s="160"/>
      <c r="PAO309" s="160"/>
      <c r="PAP309" s="160"/>
      <c r="PAQ309" s="160"/>
      <c r="PAR309" s="18"/>
      <c r="PAS309" s="18"/>
      <c r="PAT309" s="18"/>
      <c r="PAV309" s="18"/>
      <c r="PAW309" s="18"/>
      <c r="PAX309" s="18"/>
      <c r="PAY309" s="18"/>
      <c r="PBA309" s="25"/>
      <c r="PBB309" s="37"/>
      <c r="PBD309" s="37"/>
      <c r="PBF309" s="37"/>
      <c r="PBH309" s="37"/>
      <c r="PBI309" s="204"/>
      <c r="PBJ309" s="204"/>
      <c r="PBK309" s="204"/>
      <c r="PBL309" s="204"/>
      <c r="PBM309" s="204"/>
      <c r="PBN309" s="204"/>
      <c r="PBO309" s="204"/>
      <c r="PBP309" s="204"/>
      <c r="PBQ309" s="204"/>
      <c r="PBR309" s="159"/>
      <c r="PBS309" s="159"/>
      <c r="PBT309" s="159"/>
      <c r="PBU309" s="159"/>
      <c r="PBV309" s="159"/>
      <c r="PBW309" s="45"/>
      <c r="PBX309" s="160"/>
      <c r="PBY309" s="160"/>
      <c r="PBZ309" s="160"/>
      <c r="PCA309" s="160"/>
      <c r="PCB309" s="160"/>
      <c r="PCC309" s="18"/>
      <c r="PCD309" s="18"/>
      <c r="PCE309" s="18"/>
      <c r="PCG309" s="18"/>
      <c r="PCH309" s="18"/>
      <c r="PCI309" s="18"/>
      <c r="PCJ309" s="18"/>
      <c r="PCL309" s="25"/>
      <c r="PCM309" s="37"/>
      <c r="PCO309" s="37"/>
      <c r="PCQ309" s="37"/>
      <c r="PCS309" s="37"/>
      <c r="PCT309" s="204"/>
      <c r="PCU309" s="204"/>
      <c r="PCV309" s="204"/>
      <c r="PCW309" s="204"/>
      <c r="PCX309" s="204"/>
      <c r="PCY309" s="204"/>
      <c r="PCZ309" s="204"/>
      <c r="PDA309" s="204"/>
      <c r="PDB309" s="204"/>
      <c r="PDC309" s="159"/>
      <c r="PDD309" s="159"/>
      <c r="PDE309" s="159"/>
      <c r="PDF309" s="159"/>
      <c r="PDG309" s="159"/>
      <c r="PDH309" s="45"/>
      <c r="PDI309" s="160"/>
      <c r="PDJ309" s="160"/>
      <c r="PDK309" s="160"/>
      <c r="PDL309" s="160"/>
      <c r="PDM309" s="160"/>
      <c r="PDN309" s="18"/>
      <c r="PDO309" s="18"/>
      <c r="PDP309" s="18"/>
      <c r="PDR309" s="18"/>
      <c r="PDS309" s="18"/>
      <c r="PDT309" s="18"/>
      <c r="PDU309" s="18"/>
      <c r="PDW309" s="25"/>
      <c r="PDX309" s="37"/>
      <c r="PDZ309" s="37"/>
      <c r="PEB309" s="37"/>
      <c r="PED309" s="37"/>
      <c r="PEE309" s="204"/>
      <c r="PEF309" s="204"/>
      <c r="PEG309" s="204"/>
      <c r="PEH309" s="204"/>
      <c r="PEI309" s="204"/>
      <c r="PEJ309" s="204"/>
      <c r="PEK309" s="204"/>
      <c r="PEL309" s="204"/>
      <c r="PEM309" s="204"/>
      <c r="PEN309" s="159"/>
      <c r="PEO309" s="159"/>
      <c r="PEP309" s="159"/>
      <c r="PEQ309" s="159"/>
      <c r="PER309" s="159"/>
      <c r="PES309" s="45"/>
      <c r="PET309" s="160"/>
      <c r="PEU309" s="160"/>
      <c r="PEV309" s="160"/>
      <c r="PEW309" s="160"/>
      <c r="PEX309" s="160"/>
      <c r="PEY309" s="18"/>
      <c r="PEZ309" s="18"/>
      <c r="PFA309" s="18"/>
      <c r="PFC309" s="18"/>
      <c r="PFD309" s="18"/>
      <c r="PFE309" s="18"/>
      <c r="PFF309" s="18"/>
      <c r="PFH309" s="25"/>
      <c r="PFI309" s="37"/>
      <c r="PFK309" s="37"/>
      <c r="PFM309" s="37"/>
      <c r="PFO309" s="37"/>
      <c r="PFP309" s="204"/>
      <c r="PFQ309" s="204"/>
      <c r="PFR309" s="204"/>
      <c r="PFS309" s="204"/>
      <c r="PFT309" s="204"/>
      <c r="PFU309" s="204"/>
      <c r="PFV309" s="204"/>
      <c r="PFW309" s="204"/>
      <c r="PFX309" s="204"/>
      <c r="PFY309" s="159"/>
      <c r="PFZ309" s="159"/>
      <c r="PGA309" s="159"/>
      <c r="PGB309" s="159"/>
      <c r="PGC309" s="159"/>
      <c r="PGD309" s="45"/>
      <c r="PGE309" s="160"/>
      <c r="PGF309" s="160"/>
      <c r="PGG309" s="160"/>
      <c r="PGH309" s="160"/>
      <c r="PGI309" s="160"/>
      <c r="PGJ309" s="18"/>
      <c r="PGK309" s="18"/>
      <c r="PGL309" s="18"/>
      <c r="PGN309" s="18"/>
      <c r="PGO309" s="18"/>
      <c r="PGP309" s="18"/>
      <c r="PGQ309" s="18"/>
      <c r="PGS309" s="25"/>
      <c r="PGT309" s="37"/>
      <c r="PGV309" s="37"/>
      <c r="PGX309" s="37"/>
      <c r="PGZ309" s="37"/>
      <c r="PHA309" s="204"/>
      <c r="PHB309" s="204"/>
      <c r="PHC309" s="204"/>
      <c r="PHD309" s="204"/>
      <c r="PHE309" s="204"/>
      <c r="PHF309" s="204"/>
      <c r="PHG309" s="204"/>
      <c r="PHH309" s="204"/>
      <c r="PHI309" s="204"/>
      <c r="PHJ309" s="159"/>
      <c r="PHK309" s="159"/>
      <c r="PHL309" s="159"/>
      <c r="PHM309" s="159"/>
      <c r="PHN309" s="159"/>
      <c r="PHO309" s="45"/>
      <c r="PHP309" s="160"/>
      <c r="PHQ309" s="160"/>
      <c r="PHR309" s="160"/>
      <c r="PHS309" s="160"/>
      <c r="PHT309" s="160"/>
      <c r="PHU309" s="18"/>
      <c r="PHV309" s="18"/>
      <c r="PHW309" s="18"/>
      <c r="PHY309" s="18"/>
      <c r="PHZ309" s="18"/>
      <c r="PIA309" s="18"/>
      <c r="PIB309" s="18"/>
      <c r="PID309" s="25"/>
      <c r="PIE309" s="37"/>
      <c r="PIG309" s="37"/>
      <c r="PII309" s="37"/>
      <c r="PIK309" s="37"/>
      <c r="PIL309" s="204"/>
      <c r="PIM309" s="204"/>
      <c r="PIN309" s="204"/>
      <c r="PIO309" s="204"/>
      <c r="PIP309" s="204"/>
      <c r="PIQ309" s="204"/>
      <c r="PIR309" s="204"/>
      <c r="PIS309" s="204"/>
      <c r="PIT309" s="204"/>
      <c r="PIU309" s="159"/>
      <c r="PIV309" s="159"/>
      <c r="PIW309" s="159"/>
      <c r="PIX309" s="159"/>
      <c r="PIY309" s="159"/>
      <c r="PIZ309" s="45"/>
      <c r="PJA309" s="160"/>
      <c r="PJB309" s="160"/>
      <c r="PJC309" s="160"/>
      <c r="PJD309" s="160"/>
      <c r="PJE309" s="160"/>
      <c r="PJF309" s="18"/>
      <c r="PJG309" s="18"/>
      <c r="PJH309" s="18"/>
      <c r="PJJ309" s="18"/>
      <c r="PJK309" s="18"/>
      <c r="PJL309" s="18"/>
      <c r="PJM309" s="18"/>
      <c r="PJO309" s="25"/>
      <c r="PJP309" s="37"/>
      <c r="PJR309" s="37"/>
      <c r="PJT309" s="37"/>
      <c r="PJV309" s="37"/>
      <c r="PJW309" s="204"/>
      <c r="PJX309" s="204"/>
      <c r="PJY309" s="204"/>
      <c r="PJZ309" s="204"/>
      <c r="PKA309" s="204"/>
      <c r="PKB309" s="204"/>
      <c r="PKC309" s="204"/>
      <c r="PKD309" s="204"/>
      <c r="PKE309" s="204"/>
      <c r="PKF309" s="159"/>
      <c r="PKG309" s="159"/>
      <c r="PKH309" s="159"/>
      <c r="PKI309" s="159"/>
      <c r="PKJ309" s="159"/>
      <c r="PKK309" s="45"/>
      <c r="PKL309" s="160"/>
      <c r="PKM309" s="160"/>
      <c r="PKN309" s="160"/>
      <c r="PKO309" s="160"/>
      <c r="PKP309" s="160"/>
      <c r="PKQ309" s="18"/>
      <c r="PKR309" s="18"/>
      <c r="PKS309" s="18"/>
      <c r="PKU309" s="18"/>
      <c r="PKV309" s="18"/>
      <c r="PKW309" s="18"/>
      <c r="PKX309" s="18"/>
      <c r="PKZ309" s="25"/>
      <c r="PLA309" s="37"/>
      <c r="PLC309" s="37"/>
      <c r="PLE309" s="37"/>
      <c r="PLG309" s="37"/>
      <c r="PLH309" s="204"/>
      <c r="PLI309" s="204"/>
      <c r="PLJ309" s="204"/>
      <c r="PLK309" s="204"/>
      <c r="PLL309" s="204"/>
      <c r="PLM309" s="204"/>
      <c r="PLN309" s="204"/>
      <c r="PLO309" s="204"/>
      <c r="PLP309" s="204"/>
      <c r="PLQ309" s="159"/>
      <c r="PLR309" s="159"/>
      <c r="PLS309" s="159"/>
      <c r="PLT309" s="159"/>
      <c r="PLU309" s="159"/>
      <c r="PLV309" s="45"/>
      <c r="PLW309" s="160"/>
      <c r="PLX309" s="160"/>
      <c r="PLY309" s="160"/>
      <c r="PLZ309" s="160"/>
      <c r="PMA309" s="160"/>
      <c r="PMB309" s="18"/>
      <c r="PMC309" s="18"/>
      <c r="PMD309" s="18"/>
      <c r="PMF309" s="18"/>
      <c r="PMG309" s="18"/>
      <c r="PMH309" s="18"/>
      <c r="PMI309" s="18"/>
      <c r="PMK309" s="25"/>
      <c r="PML309" s="37"/>
      <c r="PMN309" s="37"/>
      <c r="PMP309" s="37"/>
      <c r="PMR309" s="37"/>
      <c r="PMS309" s="204"/>
      <c r="PMT309" s="204"/>
      <c r="PMU309" s="204"/>
      <c r="PMV309" s="204"/>
      <c r="PMW309" s="204"/>
      <c r="PMX309" s="204"/>
      <c r="PMY309" s="204"/>
      <c r="PMZ309" s="204"/>
      <c r="PNA309" s="204"/>
      <c r="PNB309" s="159"/>
      <c r="PNC309" s="159"/>
      <c r="PND309" s="159"/>
      <c r="PNE309" s="159"/>
      <c r="PNF309" s="159"/>
      <c r="PNG309" s="45"/>
      <c r="PNH309" s="160"/>
      <c r="PNI309" s="160"/>
      <c r="PNJ309" s="160"/>
      <c r="PNK309" s="160"/>
      <c r="PNL309" s="160"/>
      <c r="PNM309" s="18"/>
      <c r="PNN309" s="18"/>
      <c r="PNO309" s="18"/>
      <c r="PNQ309" s="18"/>
      <c r="PNR309" s="18"/>
      <c r="PNS309" s="18"/>
      <c r="PNT309" s="18"/>
      <c r="PNV309" s="25"/>
      <c r="PNW309" s="37"/>
      <c r="PNY309" s="37"/>
      <c r="POA309" s="37"/>
      <c r="POC309" s="37"/>
      <c r="POD309" s="204"/>
      <c r="POE309" s="204"/>
      <c r="POF309" s="204"/>
      <c r="POG309" s="204"/>
      <c r="POH309" s="204"/>
      <c r="POI309" s="204"/>
      <c r="POJ309" s="204"/>
      <c r="POK309" s="204"/>
      <c r="POL309" s="204"/>
      <c r="POM309" s="159"/>
      <c r="PON309" s="159"/>
      <c r="POO309" s="159"/>
      <c r="POP309" s="159"/>
      <c r="POQ309" s="159"/>
      <c r="POR309" s="45"/>
      <c r="POS309" s="160"/>
      <c r="POT309" s="160"/>
      <c r="POU309" s="160"/>
      <c r="POV309" s="160"/>
      <c r="POW309" s="160"/>
      <c r="POX309" s="18"/>
      <c r="POY309" s="18"/>
      <c r="POZ309" s="18"/>
      <c r="PPB309" s="18"/>
      <c r="PPC309" s="18"/>
      <c r="PPD309" s="18"/>
      <c r="PPE309" s="18"/>
      <c r="PPG309" s="25"/>
      <c r="PPH309" s="37"/>
      <c r="PPJ309" s="37"/>
      <c r="PPL309" s="37"/>
      <c r="PPN309" s="37"/>
      <c r="PPO309" s="204"/>
      <c r="PPP309" s="204"/>
      <c r="PPQ309" s="204"/>
      <c r="PPR309" s="204"/>
      <c r="PPS309" s="204"/>
      <c r="PPT309" s="204"/>
      <c r="PPU309" s="204"/>
      <c r="PPV309" s="204"/>
      <c r="PPW309" s="204"/>
      <c r="PPX309" s="159"/>
      <c r="PPY309" s="159"/>
      <c r="PPZ309" s="159"/>
      <c r="PQA309" s="159"/>
      <c r="PQB309" s="159"/>
      <c r="PQC309" s="45"/>
      <c r="PQD309" s="160"/>
      <c r="PQE309" s="160"/>
      <c r="PQF309" s="160"/>
      <c r="PQG309" s="160"/>
      <c r="PQH309" s="160"/>
      <c r="PQI309" s="18"/>
      <c r="PQJ309" s="18"/>
      <c r="PQK309" s="18"/>
      <c r="PQM309" s="18"/>
      <c r="PQN309" s="18"/>
      <c r="PQO309" s="18"/>
      <c r="PQP309" s="18"/>
      <c r="PQR309" s="25"/>
      <c r="PQS309" s="37"/>
      <c r="PQU309" s="37"/>
      <c r="PQW309" s="37"/>
      <c r="PQY309" s="37"/>
      <c r="PQZ309" s="204"/>
      <c r="PRA309" s="204"/>
      <c r="PRB309" s="204"/>
      <c r="PRC309" s="204"/>
      <c r="PRD309" s="204"/>
      <c r="PRE309" s="204"/>
      <c r="PRF309" s="204"/>
      <c r="PRG309" s="204"/>
      <c r="PRH309" s="204"/>
      <c r="PRI309" s="159"/>
      <c r="PRJ309" s="159"/>
      <c r="PRK309" s="159"/>
      <c r="PRL309" s="159"/>
      <c r="PRM309" s="159"/>
      <c r="PRN309" s="45"/>
      <c r="PRO309" s="160"/>
      <c r="PRP309" s="160"/>
      <c r="PRQ309" s="160"/>
      <c r="PRR309" s="160"/>
      <c r="PRS309" s="160"/>
      <c r="PRT309" s="18"/>
      <c r="PRU309" s="18"/>
      <c r="PRV309" s="18"/>
      <c r="PRX309" s="18"/>
      <c r="PRY309" s="18"/>
      <c r="PRZ309" s="18"/>
      <c r="PSA309" s="18"/>
      <c r="PSC309" s="25"/>
      <c r="PSD309" s="37"/>
      <c r="PSF309" s="37"/>
      <c r="PSH309" s="37"/>
      <c r="PSJ309" s="37"/>
      <c r="PSK309" s="204"/>
      <c r="PSL309" s="204"/>
      <c r="PSM309" s="204"/>
      <c r="PSN309" s="204"/>
      <c r="PSO309" s="204"/>
      <c r="PSP309" s="204"/>
      <c r="PSQ309" s="204"/>
      <c r="PSR309" s="204"/>
      <c r="PSS309" s="204"/>
      <c r="PST309" s="159"/>
      <c r="PSU309" s="159"/>
      <c r="PSV309" s="159"/>
      <c r="PSW309" s="159"/>
      <c r="PSX309" s="159"/>
      <c r="PSY309" s="45"/>
      <c r="PSZ309" s="160"/>
      <c r="PTA309" s="160"/>
      <c r="PTB309" s="160"/>
      <c r="PTC309" s="160"/>
      <c r="PTD309" s="160"/>
      <c r="PTE309" s="18"/>
      <c r="PTF309" s="18"/>
      <c r="PTG309" s="18"/>
      <c r="PTI309" s="18"/>
      <c r="PTJ309" s="18"/>
      <c r="PTK309" s="18"/>
      <c r="PTL309" s="18"/>
      <c r="PTN309" s="25"/>
      <c r="PTO309" s="37"/>
      <c r="PTQ309" s="37"/>
      <c r="PTS309" s="37"/>
      <c r="PTU309" s="37"/>
      <c r="PTV309" s="204"/>
      <c r="PTW309" s="204"/>
      <c r="PTX309" s="204"/>
      <c r="PTY309" s="204"/>
      <c r="PTZ309" s="204"/>
      <c r="PUA309" s="204"/>
      <c r="PUB309" s="204"/>
      <c r="PUC309" s="204"/>
      <c r="PUD309" s="204"/>
      <c r="PUE309" s="159"/>
      <c r="PUF309" s="159"/>
      <c r="PUG309" s="159"/>
      <c r="PUH309" s="159"/>
      <c r="PUI309" s="159"/>
      <c r="PUJ309" s="45"/>
      <c r="PUK309" s="160"/>
      <c r="PUL309" s="160"/>
      <c r="PUM309" s="160"/>
      <c r="PUN309" s="160"/>
      <c r="PUO309" s="160"/>
      <c r="PUP309" s="18"/>
      <c r="PUQ309" s="18"/>
      <c r="PUR309" s="18"/>
      <c r="PUT309" s="18"/>
      <c r="PUU309" s="18"/>
      <c r="PUV309" s="18"/>
      <c r="PUW309" s="18"/>
      <c r="PUY309" s="25"/>
      <c r="PUZ309" s="37"/>
      <c r="PVB309" s="37"/>
      <c r="PVD309" s="37"/>
      <c r="PVF309" s="37"/>
      <c r="PVG309" s="204"/>
      <c r="PVH309" s="204"/>
      <c r="PVI309" s="204"/>
      <c r="PVJ309" s="204"/>
      <c r="PVK309" s="204"/>
      <c r="PVL309" s="204"/>
      <c r="PVM309" s="204"/>
      <c r="PVN309" s="204"/>
      <c r="PVO309" s="204"/>
      <c r="PVP309" s="159"/>
      <c r="PVQ309" s="159"/>
      <c r="PVR309" s="159"/>
      <c r="PVS309" s="159"/>
      <c r="PVT309" s="159"/>
      <c r="PVU309" s="45"/>
      <c r="PVV309" s="160"/>
      <c r="PVW309" s="160"/>
      <c r="PVX309" s="160"/>
      <c r="PVY309" s="160"/>
      <c r="PVZ309" s="160"/>
      <c r="PWA309" s="18"/>
      <c r="PWB309" s="18"/>
      <c r="PWC309" s="18"/>
      <c r="PWE309" s="18"/>
      <c r="PWF309" s="18"/>
      <c r="PWG309" s="18"/>
      <c r="PWH309" s="18"/>
      <c r="PWJ309" s="25"/>
      <c r="PWK309" s="37"/>
      <c r="PWM309" s="37"/>
      <c r="PWO309" s="37"/>
      <c r="PWQ309" s="37"/>
      <c r="PWR309" s="204"/>
      <c r="PWS309" s="204"/>
      <c r="PWT309" s="204"/>
      <c r="PWU309" s="204"/>
      <c r="PWV309" s="204"/>
      <c r="PWW309" s="204"/>
      <c r="PWX309" s="204"/>
      <c r="PWY309" s="204"/>
      <c r="PWZ309" s="204"/>
      <c r="PXA309" s="159"/>
      <c r="PXB309" s="159"/>
      <c r="PXC309" s="159"/>
      <c r="PXD309" s="159"/>
      <c r="PXE309" s="159"/>
      <c r="PXF309" s="45"/>
      <c r="PXG309" s="160"/>
      <c r="PXH309" s="160"/>
      <c r="PXI309" s="160"/>
      <c r="PXJ309" s="160"/>
      <c r="PXK309" s="160"/>
      <c r="PXL309" s="18"/>
      <c r="PXM309" s="18"/>
      <c r="PXN309" s="18"/>
      <c r="PXP309" s="18"/>
      <c r="PXQ309" s="18"/>
      <c r="PXR309" s="18"/>
      <c r="PXS309" s="18"/>
      <c r="PXU309" s="25"/>
      <c r="PXV309" s="37"/>
      <c r="PXX309" s="37"/>
      <c r="PXZ309" s="37"/>
      <c r="PYB309" s="37"/>
      <c r="PYC309" s="204"/>
      <c r="PYD309" s="204"/>
      <c r="PYE309" s="204"/>
      <c r="PYF309" s="204"/>
      <c r="PYG309" s="204"/>
      <c r="PYH309" s="204"/>
      <c r="PYI309" s="204"/>
      <c r="PYJ309" s="204"/>
      <c r="PYK309" s="204"/>
      <c r="PYL309" s="159"/>
      <c r="PYM309" s="159"/>
      <c r="PYN309" s="159"/>
      <c r="PYO309" s="159"/>
      <c r="PYP309" s="159"/>
      <c r="PYQ309" s="45"/>
      <c r="PYR309" s="160"/>
      <c r="PYS309" s="160"/>
      <c r="PYT309" s="160"/>
      <c r="PYU309" s="160"/>
      <c r="PYV309" s="160"/>
      <c r="PYW309" s="18"/>
      <c r="PYX309" s="18"/>
      <c r="PYY309" s="18"/>
      <c r="PZA309" s="18"/>
      <c r="PZB309" s="18"/>
      <c r="PZC309" s="18"/>
      <c r="PZD309" s="18"/>
      <c r="PZF309" s="25"/>
      <c r="PZG309" s="37"/>
      <c r="PZI309" s="37"/>
      <c r="PZK309" s="37"/>
      <c r="PZM309" s="37"/>
      <c r="PZN309" s="204"/>
      <c r="PZO309" s="204"/>
      <c r="PZP309" s="204"/>
      <c r="PZQ309" s="204"/>
      <c r="PZR309" s="204"/>
      <c r="PZS309" s="204"/>
      <c r="PZT309" s="204"/>
      <c r="PZU309" s="204"/>
      <c r="PZV309" s="204"/>
      <c r="PZW309" s="159"/>
      <c r="PZX309" s="159"/>
      <c r="PZY309" s="159"/>
      <c r="PZZ309" s="159"/>
      <c r="QAA309" s="159"/>
      <c r="QAB309" s="45"/>
      <c r="QAC309" s="160"/>
      <c r="QAD309" s="160"/>
      <c r="QAE309" s="160"/>
      <c r="QAF309" s="160"/>
      <c r="QAG309" s="160"/>
      <c r="QAH309" s="18"/>
      <c r="QAI309" s="18"/>
      <c r="QAJ309" s="18"/>
      <c r="QAL309" s="18"/>
      <c r="QAM309" s="18"/>
      <c r="QAN309" s="18"/>
      <c r="QAO309" s="18"/>
      <c r="QAQ309" s="25"/>
      <c r="QAR309" s="37"/>
      <c r="QAT309" s="37"/>
      <c r="QAV309" s="37"/>
      <c r="QAX309" s="37"/>
      <c r="QAY309" s="204"/>
      <c r="QAZ309" s="204"/>
      <c r="QBA309" s="204"/>
      <c r="QBB309" s="204"/>
      <c r="QBC309" s="204"/>
      <c r="QBD309" s="204"/>
      <c r="QBE309" s="204"/>
      <c r="QBF309" s="204"/>
      <c r="QBG309" s="204"/>
      <c r="QBH309" s="159"/>
      <c r="QBI309" s="159"/>
      <c r="QBJ309" s="159"/>
      <c r="QBK309" s="159"/>
      <c r="QBL309" s="159"/>
      <c r="QBM309" s="45"/>
      <c r="QBN309" s="160"/>
      <c r="QBO309" s="160"/>
      <c r="QBP309" s="160"/>
      <c r="QBQ309" s="160"/>
      <c r="QBR309" s="160"/>
      <c r="QBS309" s="18"/>
      <c r="QBT309" s="18"/>
      <c r="QBU309" s="18"/>
      <c r="QBW309" s="18"/>
      <c r="QBX309" s="18"/>
      <c r="QBY309" s="18"/>
      <c r="QBZ309" s="18"/>
      <c r="QCB309" s="25"/>
      <c r="QCC309" s="37"/>
      <c r="QCE309" s="37"/>
      <c r="QCG309" s="37"/>
      <c r="QCI309" s="37"/>
      <c r="QCJ309" s="204"/>
      <c r="QCK309" s="204"/>
      <c r="QCL309" s="204"/>
      <c r="QCM309" s="204"/>
      <c r="QCN309" s="204"/>
      <c r="QCO309" s="204"/>
      <c r="QCP309" s="204"/>
      <c r="QCQ309" s="204"/>
      <c r="QCR309" s="204"/>
      <c r="QCS309" s="159"/>
      <c r="QCT309" s="159"/>
      <c r="QCU309" s="159"/>
      <c r="QCV309" s="159"/>
      <c r="QCW309" s="159"/>
      <c r="QCX309" s="45"/>
      <c r="QCY309" s="160"/>
      <c r="QCZ309" s="160"/>
      <c r="QDA309" s="160"/>
      <c r="QDB309" s="160"/>
      <c r="QDC309" s="160"/>
      <c r="QDD309" s="18"/>
      <c r="QDE309" s="18"/>
      <c r="QDF309" s="18"/>
      <c r="QDH309" s="18"/>
      <c r="QDI309" s="18"/>
      <c r="QDJ309" s="18"/>
      <c r="QDK309" s="18"/>
      <c r="QDM309" s="25"/>
      <c r="QDN309" s="37"/>
      <c r="QDP309" s="37"/>
      <c r="QDR309" s="37"/>
      <c r="QDT309" s="37"/>
      <c r="QDU309" s="204"/>
      <c r="QDV309" s="204"/>
      <c r="QDW309" s="204"/>
      <c r="QDX309" s="204"/>
      <c r="QDY309" s="204"/>
      <c r="QDZ309" s="204"/>
      <c r="QEA309" s="204"/>
      <c r="QEB309" s="204"/>
      <c r="QEC309" s="204"/>
      <c r="QED309" s="159"/>
      <c r="QEE309" s="159"/>
      <c r="QEF309" s="159"/>
      <c r="QEG309" s="159"/>
      <c r="QEH309" s="159"/>
      <c r="QEI309" s="45"/>
      <c r="QEJ309" s="160"/>
      <c r="QEK309" s="160"/>
      <c r="QEL309" s="160"/>
      <c r="QEM309" s="160"/>
      <c r="QEN309" s="160"/>
      <c r="QEO309" s="18"/>
      <c r="QEP309" s="18"/>
      <c r="QEQ309" s="18"/>
      <c r="QES309" s="18"/>
      <c r="QET309" s="18"/>
      <c r="QEU309" s="18"/>
      <c r="QEV309" s="18"/>
      <c r="QEX309" s="25"/>
      <c r="QEY309" s="37"/>
      <c r="QFA309" s="37"/>
      <c r="QFC309" s="37"/>
      <c r="QFE309" s="37"/>
      <c r="QFF309" s="204"/>
      <c r="QFG309" s="204"/>
      <c r="QFH309" s="204"/>
      <c r="QFI309" s="204"/>
      <c r="QFJ309" s="204"/>
      <c r="QFK309" s="204"/>
      <c r="QFL309" s="204"/>
      <c r="QFM309" s="204"/>
      <c r="QFN309" s="204"/>
      <c r="QFO309" s="159"/>
      <c r="QFP309" s="159"/>
      <c r="QFQ309" s="159"/>
      <c r="QFR309" s="159"/>
      <c r="QFS309" s="159"/>
      <c r="QFT309" s="45"/>
      <c r="QFU309" s="160"/>
      <c r="QFV309" s="160"/>
      <c r="QFW309" s="160"/>
      <c r="QFX309" s="160"/>
      <c r="QFY309" s="160"/>
      <c r="QFZ309" s="18"/>
      <c r="QGA309" s="18"/>
      <c r="QGB309" s="18"/>
      <c r="QGD309" s="18"/>
      <c r="QGE309" s="18"/>
      <c r="QGF309" s="18"/>
      <c r="QGG309" s="18"/>
      <c r="QGI309" s="25"/>
      <c r="QGJ309" s="37"/>
      <c r="QGL309" s="37"/>
      <c r="QGN309" s="37"/>
      <c r="QGP309" s="37"/>
      <c r="QGQ309" s="204"/>
      <c r="QGR309" s="204"/>
      <c r="QGS309" s="204"/>
      <c r="QGT309" s="204"/>
      <c r="QGU309" s="204"/>
      <c r="QGV309" s="204"/>
      <c r="QGW309" s="204"/>
      <c r="QGX309" s="204"/>
      <c r="QGY309" s="204"/>
      <c r="QGZ309" s="159"/>
      <c r="QHA309" s="159"/>
      <c r="QHB309" s="159"/>
      <c r="QHC309" s="159"/>
      <c r="QHD309" s="159"/>
      <c r="QHE309" s="45"/>
      <c r="QHF309" s="160"/>
      <c r="QHG309" s="160"/>
      <c r="QHH309" s="160"/>
      <c r="QHI309" s="160"/>
      <c r="QHJ309" s="160"/>
      <c r="QHK309" s="18"/>
      <c r="QHL309" s="18"/>
      <c r="QHM309" s="18"/>
      <c r="QHO309" s="18"/>
      <c r="QHP309" s="18"/>
      <c r="QHQ309" s="18"/>
      <c r="QHR309" s="18"/>
      <c r="QHT309" s="25"/>
      <c r="QHU309" s="37"/>
      <c r="QHW309" s="37"/>
      <c r="QHY309" s="37"/>
      <c r="QIA309" s="37"/>
      <c r="QIB309" s="204"/>
      <c r="QIC309" s="204"/>
      <c r="QID309" s="204"/>
      <c r="QIE309" s="204"/>
      <c r="QIF309" s="204"/>
      <c r="QIG309" s="204"/>
      <c r="QIH309" s="204"/>
      <c r="QII309" s="204"/>
      <c r="QIJ309" s="204"/>
      <c r="QIK309" s="159"/>
      <c r="QIL309" s="159"/>
      <c r="QIM309" s="159"/>
      <c r="QIN309" s="159"/>
      <c r="QIO309" s="159"/>
      <c r="QIP309" s="45"/>
      <c r="QIQ309" s="160"/>
      <c r="QIR309" s="160"/>
      <c r="QIS309" s="160"/>
      <c r="QIT309" s="160"/>
      <c r="QIU309" s="160"/>
      <c r="QIV309" s="18"/>
      <c r="QIW309" s="18"/>
      <c r="QIX309" s="18"/>
      <c r="QIZ309" s="18"/>
      <c r="QJA309" s="18"/>
      <c r="QJB309" s="18"/>
      <c r="QJC309" s="18"/>
      <c r="QJE309" s="25"/>
      <c r="QJF309" s="37"/>
      <c r="QJH309" s="37"/>
      <c r="QJJ309" s="37"/>
      <c r="QJL309" s="37"/>
      <c r="QJM309" s="204"/>
      <c r="QJN309" s="204"/>
      <c r="QJO309" s="204"/>
      <c r="QJP309" s="204"/>
      <c r="QJQ309" s="204"/>
      <c r="QJR309" s="204"/>
      <c r="QJS309" s="204"/>
      <c r="QJT309" s="204"/>
      <c r="QJU309" s="204"/>
      <c r="QJV309" s="159"/>
      <c r="QJW309" s="159"/>
      <c r="QJX309" s="159"/>
      <c r="QJY309" s="159"/>
      <c r="QJZ309" s="159"/>
      <c r="QKA309" s="45"/>
      <c r="QKB309" s="160"/>
      <c r="QKC309" s="160"/>
      <c r="QKD309" s="160"/>
      <c r="QKE309" s="160"/>
      <c r="QKF309" s="160"/>
      <c r="QKG309" s="18"/>
      <c r="QKH309" s="18"/>
      <c r="QKI309" s="18"/>
      <c r="QKK309" s="18"/>
      <c r="QKL309" s="18"/>
      <c r="QKM309" s="18"/>
      <c r="QKN309" s="18"/>
      <c r="QKP309" s="25"/>
      <c r="QKQ309" s="37"/>
      <c r="QKS309" s="37"/>
      <c r="QKU309" s="37"/>
      <c r="QKW309" s="37"/>
      <c r="QKX309" s="204"/>
      <c r="QKY309" s="204"/>
      <c r="QKZ309" s="204"/>
      <c r="QLA309" s="204"/>
      <c r="QLB309" s="204"/>
      <c r="QLC309" s="204"/>
      <c r="QLD309" s="204"/>
      <c r="QLE309" s="204"/>
      <c r="QLF309" s="204"/>
      <c r="QLG309" s="159"/>
      <c r="QLH309" s="159"/>
      <c r="QLI309" s="159"/>
      <c r="QLJ309" s="159"/>
      <c r="QLK309" s="159"/>
      <c r="QLL309" s="45"/>
      <c r="QLM309" s="160"/>
      <c r="QLN309" s="160"/>
      <c r="QLO309" s="160"/>
      <c r="QLP309" s="160"/>
      <c r="QLQ309" s="160"/>
      <c r="QLR309" s="18"/>
      <c r="QLS309" s="18"/>
      <c r="QLT309" s="18"/>
      <c r="QLV309" s="18"/>
      <c r="QLW309" s="18"/>
      <c r="QLX309" s="18"/>
      <c r="QLY309" s="18"/>
      <c r="QMA309" s="25"/>
      <c r="QMB309" s="37"/>
      <c r="QMD309" s="37"/>
      <c r="QMF309" s="37"/>
      <c r="QMH309" s="37"/>
      <c r="QMI309" s="204"/>
      <c r="QMJ309" s="204"/>
      <c r="QMK309" s="204"/>
      <c r="QML309" s="204"/>
      <c r="QMM309" s="204"/>
      <c r="QMN309" s="204"/>
      <c r="QMO309" s="204"/>
      <c r="QMP309" s="204"/>
      <c r="QMQ309" s="204"/>
      <c r="QMR309" s="159"/>
      <c r="QMS309" s="159"/>
      <c r="QMT309" s="159"/>
      <c r="QMU309" s="159"/>
      <c r="QMV309" s="159"/>
      <c r="QMW309" s="45"/>
      <c r="QMX309" s="160"/>
      <c r="QMY309" s="160"/>
      <c r="QMZ309" s="160"/>
      <c r="QNA309" s="160"/>
      <c r="QNB309" s="160"/>
      <c r="QNC309" s="18"/>
      <c r="QND309" s="18"/>
      <c r="QNE309" s="18"/>
      <c r="QNG309" s="18"/>
      <c r="QNH309" s="18"/>
      <c r="QNI309" s="18"/>
      <c r="QNJ309" s="18"/>
      <c r="QNL309" s="25"/>
      <c r="QNM309" s="37"/>
      <c r="QNO309" s="37"/>
      <c r="QNQ309" s="37"/>
      <c r="QNS309" s="37"/>
      <c r="QNT309" s="204"/>
      <c r="QNU309" s="204"/>
      <c r="QNV309" s="204"/>
      <c r="QNW309" s="204"/>
      <c r="QNX309" s="204"/>
      <c r="QNY309" s="204"/>
      <c r="QNZ309" s="204"/>
      <c r="QOA309" s="204"/>
      <c r="QOB309" s="204"/>
      <c r="QOC309" s="159"/>
      <c r="QOD309" s="159"/>
      <c r="QOE309" s="159"/>
      <c r="QOF309" s="159"/>
      <c r="QOG309" s="159"/>
      <c r="QOH309" s="45"/>
      <c r="QOI309" s="160"/>
      <c r="QOJ309" s="160"/>
      <c r="QOK309" s="160"/>
      <c r="QOL309" s="160"/>
      <c r="QOM309" s="160"/>
      <c r="QON309" s="18"/>
      <c r="QOO309" s="18"/>
      <c r="QOP309" s="18"/>
      <c r="QOR309" s="18"/>
      <c r="QOS309" s="18"/>
      <c r="QOT309" s="18"/>
      <c r="QOU309" s="18"/>
      <c r="QOW309" s="25"/>
      <c r="QOX309" s="37"/>
      <c r="QOZ309" s="37"/>
      <c r="QPB309" s="37"/>
      <c r="QPD309" s="37"/>
      <c r="QPE309" s="204"/>
      <c r="QPF309" s="204"/>
      <c r="QPG309" s="204"/>
      <c r="QPH309" s="204"/>
      <c r="QPI309" s="204"/>
      <c r="QPJ309" s="204"/>
      <c r="QPK309" s="204"/>
      <c r="QPL309" s="204"/>
      <c r="QPM309" s="204"/>
      <c r="QPN309" s="159"/>
      <c r="QPO309" s="159"/>
      <c r="QPP309" s="159"/>
      <c r="QPQ309" s="159"/>
      <c r="QPR309" s="159"/>
      <c r="QPS309" s="45"/>
      <c r="QPT309" s="160"/>
      <c r="QPU309" s="160"/>
      <c r="QPV309" s="160"/>
      <c r="QPW309" s="160"/>
      <c r="QPX309" s="160"/>
      <c r="QPY309" s="18"/>
      <c r="QPZ309" s="18"/>
      <c r="QQA309" s="18"/>
      <c r="QQC309" s="18"/>
      <c r="QQD309" s="18"/>
      <c r="QQE309" s="18"/>
      <c r="QQF309" s="18"/>
      <c r="QQH309" s="25"/>
      <c r="QQI309" s="37"/>
      <c r="QQK309" s="37"/>
      <c r="QQM309" s="37"/>
      <c r="QQO309" s="37"/>
      <c r="QQP309" s="204"/>
      <c r="QQQ309" s="204"/>
      <c r="QQR309" s="204"/>
      <c r="QQS309" s="204"/>
      <c r="QQT309" s="204"/>
      <c r="QQU309" s="204"/>
      <c r="QQV309" s="204"/>
      <c r="QQW309" s="204"/>
      <c r="QQX309" s="204"/>
      <c r="QQY309" s="159"/>
      <c r="QQZ309" s="159"/>
      <c r="QRA309" s="159"/>
      <c r="QRB309" s="159"/>
      <c r="QRC309" s="159"/>
      <c r="QRD309" s="45"/>
      <c r="QRE309" s="160"/>
      <c r="QRF309" s="160"/>
      <c r="QRG309" s="160"/>
      <c r="QRH309" s="160"/>
      <c r="QRI309" s="160"/>
      <c r="QRJ309" s="18"/>
      <c r="QRK309" s="18"/>
      <c r="QRL309" s="18"/>
      <c r="QRN309" s="18"/>
      <c r="QRO309" s="18"/>
      <c r="QRP309" s="18"/>
      <c r="QRQ309" s="18"/>
      <c r="QRS309" s="25"/>
      <c r="QRT309" s="37"/>
      <c r="QRV309" s="37"/>
      <c r="QRX309" s="37"/>
      <c r="QRZ309" s="37"/>
      <c r="QSA309" s="204"/>
      <c r="QSB309" s="204"/>
      <c r="QSC309" s="204"/>
      <c r="QSD309" s="204"/>
      <c r="QSE309" s="204"/>
      <c r="QSF309" s="204"/>
      <c r="QSG309" s="204"/>
      <c r="QSH309" s="204"/>
      <c r="QSI309" s="204"/>
      <c r="QSJ309" s="159"/>
      <c r="QSK309" s="159"/>
      <c r="QSL309" s="159"/>
      <c r="QSM309" s="159"/>
      <c r="QSN309" s="159"/>
      <c r="QSO309" s="45"/>
      <c r="QSP309" s="160"/>
      <c r="QSQ309" s="160"/>
      <c r="QSR309" s="160"/>
      <c r="QSS309" s="160"/>
      <c r="QST309" s="160"/>
      <c r="QSU309" s="18"/>
      <c r="QSV309" s="18"/>
      <c r="QSW309" s="18"/>
      <c r="QSY309" s="18"/>
      <c r="QSZ309" s="18"/>
      <c r="QTA309" s="18"/>
      <c r="QTB309" s="18"/>
      <c r="QTD309" s="25"/>
      <c r="QTE309" s="37"/>
      <c r="QTG309" s="37"/>
      <c r="QTI309" s="37"/>
      <c r="QTK309" s="37"/>
      <c r="QTL309" s="204"/>
      <c r="QTM309" s="204"/>
      <c r="QTN309" s="204"/>
      <c r="QTO309" s="204"/>
      <c r="QTP309" s="204"/>
      <c r="QTQ309" s="204"/>
      <c r="QTR309" s="204"/>
      <c r="QTS309" s="204"/>
      <c r="QTT309" s="204"/>
      <c r="QTU309" s="159"/>
      <c r="QTV309" s="159"/>
      <c r="QTW309" s="159"/>
      <c r="QTX309" s="159"/>
      <c r="QTY309" s="159"/>
      <c r="QTZ309" s="45"/>
      <c r="QUA309" s="160"/>
      <c r="QUB309" s="160"/>
      <c r="QUC309" s="160"/>
      <c r="QUD309" s="160"/>
      <c r="QUE309" s="160"/>
      <c r="QUF309" s="18"/>
      <c r="QUG309" s="18"/>
      <c r="QUH309" s="18"/>
      <c r="QUJ309" s="18"/>
      <c r="QUK309" s="18"/>
      <c r="QUL309" s="18"/>
      <c r="QUM309" s="18"/>
      <c r="QUO309" s="25"/>
      <c r="QUP309" s="37"/>
      <c r="QUR309" s="37"/>
      <c r="QUT309" s="37"/>
      <c r="QUV309" s="37"/>
      <c r="QUW309" s="204"/>
      <c r="QUX309" s="204"/>
      <c r="QUY309" s="204"/>
      <c r="QUZ309" s="204"/>
      <c r="QVA309" s="204"/>
      <c r="QVB309" s="204"/>
      <c r="QVC309" s="204"/>
      <c r="QVD309" s="204"/>
      <c r="QVE309" s="204"/>
      <c r="QVF309" s="159"/>
      <c r="QVG309" s="159"/>
      <c r="QVH309" s="159"/>
      <c r="QVI309" s="159"/>
      <c r="QVJ309" s="159"/>
      <c r="QVK309" s="45"/>
      <c r="QVL309" s="160"/>
      <c r="QVM309" s="160"/>
      <c r="QVN309" s="160"/>
      <c r="QVO309" s="160"/>
      <c r="QVP309" s="160"/>
      <c r="QVQ309" s="18"/>
      <c r="QVR309" s="18"/>
      <c r="QVS309" s="18"/>
      <c r="QVU309" s="18"/>
      <c r="QVV309" s="18"/>
      <c r="QVW309" s="18"/>
      <c r="QVX309" s="18"/>
      <c r="QVZ309" s="25"/>
      <c r="QWA309" s="37"/>
      <c r="QWC309" s="37"/>
      <c r="QWE309" s="37"/>
      <c r="QWG309" s="37"/>
      <c r="QWH309" s="204"/>
      <c r="QWI309" s="204"/>
      <c r="QWJ309" s="204"/>
      <c r="QWK309" s="204"/>
      <c r="QWL309" s="204"/>
      <c r="QWM309" s="204"/>
      <c r="QWN309" s="204"/>
      <c r="QWO309" s="204"/>
      <c r="QWP309" s="204"/>
      <c r="QWQ309" s="159"/>
      <c r="QWR309" s="159"/>
      <c r="QWS309" s="159"/>
      <c r="QWT309" s="159"/>
      <c r="QWU309" s="159"/>
      <c r="QWV309" s="45"/>
      <c r="QWW309" s="160"/>
      <c r="QWX309" s="160"/>
      <c r="QWY309" s="160"/>
      <c r="QWZ309" s="160"/>
      <c r="QXA309" s="160"/>
      <c r="QXB309" s="18"/>
      <c r="QXC309" s="18"/>
      <c r="QXD309" s="18"/>
      <c r="QXF309" s="18"/>
      <c r="QXG309" s="18"/>
      <c r="QXH309" s="18"/>
      <c r="QXI309" s="18"/>
      <c r="QXK309" s="25"/>
      <c r="QXL309" s="37"/>
      <c r="QXN309" s="37"/>
      <c r="QXP309" s="37"/>
      <c r="QXR309" s="37"/>
      <c r="QXS309" s="204"/>
      <c r="QXT309" s="204"/>
      <c r="QXU309" s="204"/>
      <c r="QXV309" s="204"/>
      <c r="QXW309" s="204"/>
      <c r="QXX309" s="204"/>
      <c r="QXY309" s="204"/>
      <c r="QXZ309" s="204"/>
      <c r="QYA309" s="204"/>
      <c r="QYB309" s="159"/>
      <c r="QYC309" s="159"/>
      <c r="QYD309" s="159"/>
      <c r="QYE309" s="159"/>
      <c r="QYF309" s="159"/>
      <c r="QYG309" s="45"/>
      <c r="QYH309" s="160"/>
      <c r="QYI309" s="160"/>
      <c r="QYJ309" s="160"/>
      <c r="QYK309" s="160"/>
      <c r="QYL309" s="160"/>
      <c r="QYM309" s="18"/>
      <c r="QYN309" s="18"/>
      <c r="QYO309" s="18"/>
      <c r="QYQ309" s="18"/>
      <c r="QYR309" s="18"/>
      <c r="QYS309" s="18"/>
      <c r="QYT309" s="18"/>
      <c r="QYV309" s="25"/>
      <c r="QYW309" s="37"/>
      <c r="QYY309" s="37"/>
      <c r="QZA309" s="37"/>
      <c r="QZC309" s="37"/>
      <c r="QZD309" s="204"/>
      <c r="QZE309" s="204"/>
      <c r="QZF309" s="204"/>
      <c r="QZG309" s="204"/>
      <c r="QZH309" s="204"/>
      <c r="QZI309" s="204"/>
      <c r="QZJ309" s="204"/>
      <c r="QZK309" s="204"/>
      <c r="QZL309" s="204"/>
      <c r="QZM309" s="159"/>
      <c r="QZN309" s="159"/>
      <c r="QZO309" s="159"/>
      <c r="QZP309" s="159"/>
      <c r="QZQ309" s="159"/>
      <c r="QZR309" s="45"/>
      <c r="QZS309" s="160"/>
      <c r="QZT309" s="160"/>
      <c r="QZU309" s="160"/>
      <c r="QZV309" s="160"/>
      <c r="QZW309" s="160"/>
      <c r="QZX309" s="18"/>
      <c r="QZY309" s="18"/>
      <c r="QZZ309" s="18"/>
      <c r="RAB309" s="18"/>
      <c r="RAC309" s="18"/>
      <c r="RAD309" s="18"/>
      <c r="RAE309" s="18"/>
      <c r="RAG309" s="25"/>
      <c r="RAH309" s="37"/>
      <c r="RAJ309" s="37"/>
      <c r="RAL309" s="37"/>
      <c r="RAN309" s="37"/>
      <c r="RAO309" s="204"/>
      <c r="RAP309" s="204"/>
      <c r="RAQ309" s="204"/>
      <c r="RAR309" s="204"/>
      <c r="RAS309" s="204"/>
      <c r="RAT309" s="204"/>
      <c r="RAU309" s="204"/>
      <c r="RAV309" s="204"/>
      <c r="RAW309" s="204"/>
      <c r="RAX309" s="159"/>
      <c r="RAY309" s="159"/>
      <c r="RAZ309" s="159"/>
      <c r="RBA309" s="159"/>
      <c r="RBB309" s="159"/>
      <c r="RBC309" s="45"/>
      <c r="RBD309" s="160"/>
      <c r="RBE309" s="160"/>
      <c r="RBF309" s="160"/>
      <c r="RBG309" s="160"/>
      <c r="RBH309" s="160"/>
      <c r="RBI309" s="18"/>
      <c r="RBJ309" s="18"/>
      <c r="RBK309" s="18"/>
      <c r="RBM309" s="18"/>
      <c r="RBN309" s="18"/>
      <c r="RBO309" s="18"/>
      <c r="RBP309" s="18"/>
      <c r="RBR309" s="25"/>
      <c r="RBS309" s="37"/>
      <c r="RBU309" s="37"/>
      <c r="RBW309" s="37"/>
      <c r="RBY309" s="37"/>
      <c r="RBZ309" s="204"/>
      <c r="RCA309" s="204"/>
      <c r="RCB309" s="204"/>
      <c r="RCC309" s="204"/>
      <c r="RCD309" s="204"/>
      <c r="RCE309" s="204"/>
      <c r="RCF309" s="204"/>
      <c r="RCG309" s="204"/>
      <c r="RCH309" s="204"/>
      <c r="RCI309" s="159"/>
      <c r="RCJ309" s="159"/>
      <c r="RCK309" s="159"/>
      <c r="RCL309" s="159"/>
      <c r="RCM309" s="159"/>
      <c r="RCN309" s="45"/>
      <c r="RCO309" s="160"/>
      <c r="RCP309" s="160"/>
      <c r="RCQ309" s="160"/>
      <c r="RCR309" s="160"/>
      <c r="RCS309" s="160"/>
      <c r="RCT309" s="18"/>
      <c r="RCU309" s="18"/>
      <c r="RCV309" s="18"/>
      <c r="RCX309" s="18"/>
      <c r="RCY309" s="18"/>
      <c r="RCZ309" s="18"/>
      <c r="RDA309" s="18"/>
      <c r="RDC309" s="25"/>
      <c r="RDD309" s="37"/>
      <c r="RDF309" s="37"/>
      <c r="RDH309" s="37"/>
      <c r="RDJ309" s="37"/>
      <c r="RDK309" s="204"/>
      <c r="RDL309" s="204"/>
      <c r="RDM309" s="204"/>
      <c r="RDN309" s="204"/>
      <c r="RDO309" s="204"/>
      <c r="RDP309" s="204"/>
      <c r="RDQ309" s="204"/>
      <c r="RDR309" s="204"/>
      <c r="RDS309" s="204"/>
      <c r="RDT309" s="159"/>
      <c r="RDU309" s="159"/>
      <c r="RDV309" s="159"/>
      <c r="RDW309" s="159"/>
      <c r="RDX309" s="159"/>
      <c r="RDY309" s="45"/>
      <c r="RDZ309" s="160"/>
      <c r="REA309" s="160"/>
      <c r="REB309" s="160"/>
      <c r="REC309" s="160"/>
      <c r="RED309" s="160"/>
      <c r="REE309" s="18"/>
      <c r="REF309" s="18"/>
      <c r="REG309" s="18"/>
      <c r="REI309" s="18"/>
      <c r="REJ309" s="18"/>
      <c r="REK309" s="18"/>
      <c r="REL309" s="18"/>
      <c r="REN309" s="25"/>
      <c r="REO309" s="37"/>
      <c r="REQ309" s="37"/>
      <c r="RES309" s="37"/>
      <c r="REU309" s="37"/>
      <c r="REV309" s="204"/>
      <c r="REW309" s="204"/>
      <c r="REX309" s="204"/>
      <c r="REY309" s="204"/>
      <c r="REZ309" s="204"/>
      <c r="RFA309" s="204"/>
      <c r="RFB309" s="204"/>
      <c r="RFC309" s="204"/>
      <c r="RFD309" s="204"/>
      <c r="RFE309" s="159"/>
      <c r="RFF309" s="159"/>
      <c r="RFG309" s="159"/>
      <c r="RFH309" s="159"/>
      <c r="RFI309" s="159"/>
      <c r="RFJ309" s="45"/>
      <c r="RFK309" s="160"/>
      <c r="RFL309" s="160"/>
      <c r="RFM309" s="160"/>
      <c r="RFN309" s="160"/>
      <c r="RFO309" s="160"/>
      <c r="RFP309" s="18"/>
      <c r="RFQ309" s="18"/>
      <c r="RFR309" s="18"/>
      <c r="RFT309" s="18"/>
      <c r="RFU309" s="18"/>
      <c r="RFV309" s="18"/>
      <c r="RFW309" s="18"/>
      <c r="RFY309" s="25"/>
      <c r="RFZ309" s="37"/>
      <c r="RGB309" s="37"/>
      <c r="RGD309" s="37"/>
      <c r="RGF309" s="37"/>
      <c r="RGG309" s="204"/>
      <c r="RGH309" s="204"/>
      <c r="RGI309" s="204"/>
      <c r="RGJ309" s="204"/>
      <c r="RGK309" s="204"/>
      <c r="RGL309" s="204"/>
      <c r="RGM309" s="204"/>
      <c r="RGN309" s="204"/>
      <c r="RGO309" s="204"/>
      <c r="RGP309" s="159"/>
      <c r="RGQ309" s="159"/>
      <c r="RGR309" s="159"/>
      <c r="RGS309" s="159"/>
      <c r="RGT309" s="159"/>
      <c r="RGU309" s="45"/>
      <c r="RGV309" s="160"/>
      <c r="RGW309" s="160"/>
      <c r="RGX309" s="160"/>
      <c r="RGY309" s="160"/>
      <c r="RGZ309" s="160"/>
      <c r="RHA309" s="18"/>
      <c r="RHB309" s="18"/>
      <c r="RHC309" s="18"/>
      <c r="RHE309" s="18"/>
      <c r="RHF309" s="18"/>
      <c r="RHG309" s="18"/>
      <c r="RHH309" s="18"/>
      <c r="RHJ309" s="25"/>
      <c r="RHK309" s="37"/>
      <c r="RHM309" s="37"/>
      <c r="RHO309" s="37"/>
      <c r="RHQ309" s="37"/>
      <c r="RHR309" s="204"/>
      <c r="RHS309" s="204"/>
      <c r="RHT309" s="204"/>
      <c r="RHU309" s="204"/>
      <c r="RHV309" s="204"/>
      <c r="RHW309" s="204"/>
      <c r="RHX309" s="204"/>
      <c r="RHY309" s="204"/>
      <c r="RHZ309" s="204"/>
      <c r="RIA309" s="159"/>
      <c r="RIB309" s="159"/>
      <c r="RIC309" s="159"/>
      <c r="RID309" s="159"/>
      <c r="RIE309" s="159"/>
      <c r="RIF309" s="45"/>
      <c r="RIG309" s="160"/>
      <c r="RIH309" s="160"/>
      <c r="RII309" s="160"/>
      <c r="RIJ309" s="160"/>
      <c r="RIK309" s="160"/>
      <c r="RIL309" s="18"/>
      <c r="RIM309" s="18"/>
      <c r="RIN309" s="18"/>
      <c r="RIP309" s="18"/>
      <c r="RIQ309" s="18"/>
      <c r="RIR309" s="18"/>
      <c r="RIS309" s="18"/>
      <c r="RIU309" s="25"/>
      <c r="RIV309" s="37"/>
      <c r="RIX309" s="37"/>
      <c r="RIZ309" s="37"/>
      <c r="RJB309" s="37"/>
      <c r="RJC309" s="204"/>
      <c r="RJD309" s="204"/>
      <c r="RJE309" s="204"/>
      <c r="RJF309" s="204"/>
      <c r="RJG309" s="204"/>
      <c r="RJH309" s="204"/>
      <c r="RJI309" s="204"/>
      <c r="RJJ309" s="204"/>
      <c r="RJK309" s="204"/>
      <c r="RJL309" s="159"/>
      <c r="RJM309" s="159"/>
      <c r="RJN309" s="159"/>
      <c r="RJO309" s="159"/>
      <c r="RJP309" s="159"/>
      <c r="RJQ309" s="45"/>
      <c r="RJR309" s="160"/>
      <c r="RJS309" s="160"/>
      <c r="RJT309" s="160"/>
      <c r="RJU309" s="160"/>
      <c r="RJV309" s="160"/>
      <c r="RJW309" s="18"/>
      <c r="RJX309" s="18"/>
      <c r="RJY309" s="18"/>
      <c r="RKA309" s="18"/>
      <c r="RKB309" s="18"/>
      <c r="RKC309" s="18"/>
      <c r="RKD309" s="18"/>
      <c r="RKF309" s="25"/>
      <c r="RKG309" s="37"/>
      <c r="RKI309" s="37"/>
      <c r="RKK309" s="37"/>
      <c r="RKM309" s="37"/>
      <c r="RKN309" s="204"/>
      <c r="RKO309" s="204"/>
      <c r="RKP309" s="204"/>
      <c r="RKQ309" s="204"/>
      <c r="RKR309" s="204"/>
      <c r="RKS309" s="204"/>
      <c r="RKT309" s="204"/>
      <c r="RKU309" s="204"/>
      <c r="RKV309" s="204"/>
      <c r="RKW309" s="159"/>
      <c r="RKX309" s="159"/>
      <c r="RKY309" s="159"/>
      <c r="RKZ309" s="159"/>
      <c r="RLA309" s="159"/>
      <c r="RLB309" s="45"/>
      <c r="RLC309" s="160"/>
      <c r="RLD309" s="160"/>
      <c r="RLE309" s="160"/>
      <c r="RLF309" s="160"/>
      <c r="RLG309" s="160"/>
      <c r="RLH309" s="18"/>
      <c r="RLI309" s="18"/>
      <c r="RLJ309" s="18"/>
      <c r="RLL309" s="18"/>
      <c r="RLM309" s="18"/>
      <c r="RLN309" s="18"/>
      <c r="RLO309" s="18"/>
      <c r="RLQ309" s="25"/>
      <c r="RLR309" s="37"/>
      <c r="RLT309" s="37"/>
      <c r="RLV309" s="37"/>
      <c r="RLX309" s="37"/>
      <c r="RLY309" s="204"/>
      <c r="RLZ309" s="204"/>
      <c r="RMA309" s="204"/>
      <c r="RMB309" s="204"/>
      <c r="RMC309" s="204"/>
      <c r="RMD309" s="204"/>
      <c r="RME309" s="204"/>
      <c r="RMF309" s="204"/>
      <c r="RMG309" s="204"/>
      <c r="RMH309" s="159"/>
      <c r="RMI309" s="159"/>
      <c r="RMJ309" s="159"/>
      <c r="RMK309" s="159"/>
      <c r="RML309" s="159"/>
      <c r="RMM309" s="45"/>
      <c r="RMN309" s="160"/>
      <c r="RMO309" s="160"/>
      <c r="RMP309" s="160"/>
      <c r="RMQ309" s="160"/>
      <c r="RMR309" s="160"/>
      <c r="RMS309" s="18"/>
      <c r="RMT309" s="18"/>
      <c r="RMU309" s="18"/>
      <c r="RMW309" s="18"/>
      <c r="RMX309" s="18"/>
      <c r="RMY309" s="18"/>
      <c r="RMZ309" s="18"/>
      <c r="RNB309" s="25"/>
      <c r="RNC309" s="37"/>
      <c r="RNE309" s="37"/>
      <c r="RNG309" s="37"/>
      <c r="RNI309" s="37"/>
      <c r="RNJ309" s="204"/>
      <c r="RNK309" s="204"/>
      <c r="RNL309" s="204"/>
      <c r="RNM309" s="204"/>
      <c r="RNN309" s="204"/>
      <c r="RNO309" s="204"/>
      <c r="RNP309" s="204"/>
      <c r="RNQ309" s="204"/>
      <c r="RNR309" s="204"/>
      <c r="RNS309" s="159"/>
      <c r="RNT309" s="159"/>
      <c r="RNU309" s="159"/>
      <c r="RNV309" s="159"/>
      <c r="RNW309" s="159"/>
      <c r="RNX309" s="45"/>
      <c r="RNY309" s="160"/>
      <c r="RNZ309" s="160"/>
      <c r="ROA309" s="160"/>
      <c r="ROB309" s="160"/>
      <c r="ROC309" s="160"/>
      <c r="ROD309" s="18"/>
      <c r="ROE309" s="18"/>
      <c r="ROF309" s="18"/>
      <c r="ROH309" s="18"/>
      <c r="ROI309" s="18"/>
      <c r="ROJ309" s="18"/>
      <c r="ROK309" s="18"/>
      <c r="ROM309" s="25"/>
      <c r="RON309" s="37"/>
      <c r="ROP309" s="37"/>
      <c r="ROR309" s="37"/>
      <c r="ROT309" s="37"/>
      <c r="ROU309" s="204"/>
      <c r="ROV309" s="204"/>
      <c r="ROW309" s="204"/>
      <c r="ROX309" s="204"/>
      <c r="ROY309" s="204"/>
      <c r="ROZ309" s="204"/>
      <c r="RPA309" s="204"/>
      <c r="RPB309" s="204"/>
      <c r="RPC309" s="204"/>
      <c r="RPD309" s="159"/>
      <c r="RPE309" s="159"/>
      <c r="RPF309" s="159"/>
      <c r="RPG309" s="159"/>
      <c r="RPH309" s="159"/>
      <c r="RPI309" s="45"/>
      <c r="RPJ309" s="160"/>
      <c r="RPK309" s="160"/>
      <c r="RPL309" s="160"/>
      <c r="RPM309" s="160"/>
      <c r="RPN309" s="160"/>
      <c r="RPO309" s="18"/>
      <c r="RPP309" s="18"/>
      <c r="RPQ309" s="18"/>
      <c r="RPS309" s="18"/>
      <c r="RPT309" s="18"/>
      <c r="RPU309" s="18"/>
      <c r="RPV309" s="18"/>
      <c r="RPX309" s="25"/>
      <c r="RPY309" s="37"/>
      <c r="RQA309" s="37"/>
      <c r="RQC309" s="37"/>
      <c r="RQE309" s="37"/>
      <c r="RQF309" s="204"/>
      <c r="RQG309" s="204"/>
      <c r="RQH309" s="204"/>
      <c r="RQI309" s="204"/>
      <c r="RQJ309" s="204"/>
      <c r="RQK309" s="204"/>
      <c r="RQL309" s="204"/>
      <c r="RQM309" s="204"/>
      <c r="RQN309" s="204"/>
      <c r="RQO309" s="159"/>
      <c r="RQP309" s="159"/>
      <c r="RQQ309" s="159"/>
      <c r="RQR309" s="159"/>
      <c r="RQS309" s="159"/>
      <c r="RQT309" s="45"/>
      <c r="RQU309" s="160"/>
      <c r="RQV309" s="160"/>
      <c r="RQW309" s="160"/>
      <c r="RQX309" s="160"/>
      <c r="RQY309" s="160"/>
      <c r="RQZ309" s="18"/>
      <c r="RRA309" s="18"/>
      <c r="RRB309" s="18"/>
      <c r="RRD309" s="18"/>
      <c r="RRE309" s="18"/>
      <c r="RRF309" s="18"/>
      <c r="RRG309" s="18"/>
      <c r="RRI309" s="25"/>
      <c r="RRJ309" s="37"/>
      <c r="RRL309" s="37"/>
      <c r="RRN309" s="37"/>
      <c r="RRP309" s="37"/>
      <c r="RRQ309" s="204"/>
      <c r="RRR309" s="204"/>
      <c r="RRS309" s="204"/>
      <c r="RRT309" s="204"/>
      <c r="RRU309" s="204"/>
      <c r="RRV309" s="204"/>
      <c r="RRW309" s="204"/>
      <c r="RRX309" s="204"/>
      <c r="RRY309" s="204"/>
      <c r="RRZ309" s="159"/>
      <c r="RSA309" s="159"/>
      <c r="RSB309" s="159"/>
      <c r="RSC309" s="159"/>
      <c r="RSD309" s="159"/>
      <c r="RSE309" s="45"/>
      <c r="RSF309" s="160"/>
      <c r="RSG309" s="160"/>
      <c r="RSH309" s="160"/>
      <c r="RSI309" s="160"/>
      <c r="RSJ309" s="160"/>
      <c r="RSK309" s="18"/>
      <c r="RSL309" s="18"/>
      <c r="RSM309" s="18"/>
      <c r="RSO309" s="18"/>
      <c r="RSP309" s="18"/>
      <c r="RSQ309" s="18"/>
      <c r="RSR309" s="18"/>
      <c r="RST309" s="25"/>
      <c r="RSU309" s="37"/>
      <c r="RSW309" s="37"/>
      <c r="RSY309" s="37"/>
      <c r="RTA309" s="37"/>
      <c r="RTB309" s="204"/>
      <c r="RTC309" s="204"/>
      <c r="RTD309" s="204"/>
      <c r="RTE309" s="204"/>
      <c r="RTF309" s="204"/>
      <c r="RTG309" s="204"/>
      <c r="RTH309" s="204"/>
      <c r="RTI309" s="204"/>
      <c r="RTJ309" s="204"/>
      <c r="RTK309" s="159"/>
      <c r="RTL309" s="159"/>
      <c r="RTM309" s="159"/>
      <c r="RTN309" s="159"/>
      <c r="RTO309" s="159"/>
      <c r="RTP309" s="45"/>
      <c r="RTQ309" s="160"/>
      <c r="RTR309" s="160"/>
      <c r="RTS309" s="160"/>
      <c r="RTT309" s="160"/>
      <c r="RTU309" s="160"/>
      <c r="RTV309" s="18"/>
      <c r="RTW309" s="18"/>
      <c r="RTX309" s="18"/>
      <c r="RTZ309" s="18"/>
      <c r="RUA309" s="18"/>
      <c r="RUB309" s="18"/>
      <c r="RUC309" s="18"/>
      <c r="RUE309" s="25"/>
      <c r="RUF309" s="37"/>
      <c r="RUH309" s="37"/>
      <c r="RUJ309" s="37"/>
      <c r="RUL309" s="37"/>
      <c r="RUM309" s="204"/>
      <c r="RUN309" s="204"/>
      <c r="RUO309" s="204"/>
      <c r="RUP309" s="204"/>
      <c r="RUQ309" s="204"/>
      <c r="RUR309" s="204"/>
      <c r="RUS309" s="204"/>
      <c r="RUT309" s="204"/>
      <c r="RUU309" s="204"/>
      <c r="RUV309" s="159"/>
      <c r="RUW309" s="159"/>
      <c r="RUX309" s="159"/>
      <c r="RUY309" s="159"/>
      <c r="RUZ309" s="159"/>
      <c r="RVA309" s="45"/>
      <c r="RVB309" s="160"/>
      <c r="RVC309" s="160"/>
      <c r="RVD309" s="160"/>
      <c r="RVE309" s="160"/>
      <c r="RVF309" s="160"/>
      <c r="RVG309" s="18"/>
      <c r="RVH309" s="18"/>
      <c r="RVI309" s="18"/>
      <c r="RVK309" s="18"/>
      <c r="RVL309" s="18"/>
      <c r="RVM309" s="18"/>
      <c r="RVN309" s="18"/>
      <c r="RVP309" s="25"/>
      <c r="RVQ309" s="37"/>
      <c r="RVS309" s="37"/>
      <c r="RVU309" s="37"/>
      <c r="RVW309" s="37"/>
      <c r="RVX309" s="204"/>
      <c r="RVY309" s="204"/>
      <c r="RVZ309" s="204"/>
      <c r="RWA309" s="204"/>
      <c r="RWB309" s="204"/>
      <c r="RWC309" s="204"/>
      <c r="RWD309" s="204"/>
      <c r="RWE309" s="204"/>
      <c r="RWF309" s="204"/>
      <c r="RWG309" s="159"/>
      <c r="RWH309" s="159"/>
      <c r="RWI309" s="159"/>
      <c r="RWJ309" s="159"/>
      <c r="RWK309" s="159"/>
      <c r="RWL309" s="45"/>
      <c r="RWM309" s="160"/>
      <c r="RWN309" s="160"/>
      <c r="RWO309" s="160"/>
      <c r="RWP309" s="160"/>
      <c r="RWQ309" s="160"/>
      <c r="RWR309" s="18"/>
      <c r="RWS309" s="18"/>
      <c r="RWT309" s="18"/>
      <c r="RWV309" s="18"/>
      <c r="RWW309" s="18"/>
      <c r="RWX309" s="18"/>
      <c r="RWY309" s="18"/>
      <c r="RXA309" s="25"/>
      <c r="RXB309" s="37"/>
      <c r="RXD309" s="37"/>
      <c r="RXF309" s="37"/>
      <c r="RXH309" s="37"/>
      <c r="RXI309" s="204"/>
      <c r="RXJ309" s="204"/>
      <c r="RXK309" s="204"/>
      <c r="RXL309" s="204"/>
      <c r="RXM309" s="204"/>
      <c r="RXN309" s="204"/>
      <c r="RXO309" s="204"/>
      <c r="RXP309" s="204"/>
      <c r="RXQ309" s="204"/>
      <c r="RXR309" s="159"/>
      <c r="RXS309" s="159"/>
      <c r="RXT309" s="159"/>
      <c r="RXU309" s="159"/>
      <c r="RXV309" s="159"/>
      <c r="RXW309" s="45"/>
      <c r="RXX309" s="160"/>
      <c r="RXY309" s="160"/>
      <c r="RXZ309" s="160"/>
      <c r="RYA309" s="160"/>
      <c r="RYB309" s="160"/>
      <c r="RYC309" s="18"/>
      <c r="RYD309" s="18"/>
      <c r="RYE309" s="18"/>
      <c r="RYG309" s="18"/>
      <c r="RYH309" s="18"/>
      <c r="RYI309" s="18"/>
      <c r="RYJ309" s="18"/>
      <c r="RYL309" s="25"/>
      <c r="RYM309" s="37"/>
      <c r="RYO309" s="37"/>
      <c r="RYQ309" s="37"/>
      <c r="RYS309" s="37"/>
      <c r="RYT309" s="204"/>
      <c r="RYU309" s="204"/>
      <c r="RYV309" s="204"/>
      <c r="RYW309" s="204"/>
      <c r="RYX309" s="204"/>
      <c r="RYY309" s="204"/>
      <c r="RYZ309" s="204"/>
      <c r="RZA309" s="204"/>
      <c r="RZB309" s="204"/>
      <c r="RZC309" s="159"/>
      <c r="RZD309" s="159"/>
      <c r="RZE309" s="159"/>
      <c r="RZF309" s="159"/>
      <c r="RZG309" s="159"/>
      <c r="RZH309" s="45"/>
      <c r="RZI309" s="160"/>
      <c r="RZJ309" s="160"/>
      <c r="RZK309" s="160"/>
      <c r="RZL309" s="160"/>
      <c r="RZM309" s="160"/>
      <c r="RZN309" s="18"/>
      <c r="RZO309" s="18"/>
      <c r="RZP309" s="18"/>
      <c r="RZR309" s="18"/>
      <c r="RZS309" s="18"/>
      <c r="RZT309" s="18"/>
      <c r="RZU309" s="18"/>
      <c r="RZW309" s="25"/>
      <c r="RZX309" s="37"/>
      <c r="RZZ309" s="37"/>
      <c r="SAB309" s="37"/>
      <c r="SAD309" s="37"/>
      <c r="SAE309" s="204"/>
      <c r="SAF309" s="204"/>
      <c r="SAG309" s="204"/>
      <c r="SAH309" s="204"/>
      <c r="SAI309" s="204"/>
      <c r="SAJ309" s="204"/>
      <c r="SAK309" s="204"/>
      <c r="SAL309" s="204"/>
      <c r="SAM309" s="204"/>
      <c r="SAN309" s="159"/>
      <c r="SAO309" s="159"/>
      <c r="SAP309" s="159"/>
      <c r="SAQ309" s="159"/>
      <c r="SAR309" s="159"/>
      <c r="SAS309" s="45"/>
      <c r="SAT309" s="160"/>
      <c r="SAU309" s="160"/>
      <c r="SAV309" s="160"/>
      <c r="SAW309" s="160"/>
      <c r="SAX309" s="160"/>
      <c r="SAY309" s="18"/>
      <c r="SAZ309" s="18"/>
      <c r="SBA309" s="18"/>
      <c r="SBC309" s="18"/>
      <c r="SBD309" s="18"/>
      <c r="SBE309" s="18"/>
      <c r="SBF309" s="18"/>
      <c r="SBH309" s="25"/>
      <c r="SBI309" s="37"/>
      <c r="SBK309" s="37"/>
      <c r="SBM309" s="37"/>
      <c r="SBO309" s="37"/>
      <c r="SBP309" s="204"/>
      <c r="SBQ309" s="204"/>
      <c r="SBR309" s="204"/>
      <c r="SBS309" s="204"/>
      <c r="SBT309" s="204"/>
      <c r="SBU309" s="204"/>
      <c r="SBV309" s="204"/>
      <c r="SBW309" s="204"/>
      <c r="SBX309" s="204"/>
      <c r="SBY309" s="159"/>
      <c r="SBZ309" s="159"/>
      <c r="SCA309" s="159"/>
      <c r="SCB309" s="159"/>
      <c r="SCC309" s="159"/>
      <c r="SCD309" s="45"/>
      <c r="SCE309" s="160"/>
      <c r="SCF309" s="160"/>
      <c r="SCG309" s="160"/>
      <c r="SCH309" s="160"/>
      <c r="SCI309" s="160"/>
      <c r="SCJ309" s="18"/>
      <c r="SCK309" s="18"/>
      <c r="SCL309" s="18"/>
      <c r="SCN309" s="18"/>
      <c r="SCO309" s="18"/>
      <c r="SCP309" s="18"/>
      <c r="SCQ309" s="18"/>
      <c r="SCS309" s="25"/>
      <c r="SCT309" s="37"/>
      <c r="SCV309" s="37"/>
      <c r="SCX309" s="37"/>
      <c r="SCZ309" s="37"/>
      <c r="SDA309" s="204"/>
      <c r="SDB309" s="204"/>
      <c r="SDC309" s="204"/>
      <c r="SDD309" s="204"/>
      <c r="SDE309" s="204"/>
      <c r="SDF309" s="204"/>
      <c r="SDG309" s="204"/>
      <c r="SDH309" s="204"/>
      <c r="SDI309" s="204"/>
      <c r="SDJ309" s="159"/>
      <c r="SDK309" s="159"/>
      <c r="SDL309" s="159"/>
      <c r="SDM309" s="159"/>
      <c r="SDN309" s="159"/>
      <c r="SDO309" s="45"/>
      <c r="SDP309" s="160"/>
      <c r="SDQ309" s="160"/>
      <c r="SDR309" s="160"/>
      <c r="SDS309" s="160"/>
      <c r="SDT309" s="160"/>
      <c r="SDU309" s="18"/>
      <c r="SDV309" s="18"/>
      <c r="SDW309" s="18"/>
      <c r="SDY309" s="18"/>
      <c r="SDZ309" s="18"/>
      <c r="SEA309" s="18"/>
      <c r="SEB309" s="18"/>
      <c r="SED309" s="25"/>
      <c r="SEE309" s="37"/>
      <c r="SEG309" s="37"/>
      <c r="SEI309" s="37"/>
      <c r="SEK309" s="37"/>
      <c r="SEL309" s="204"/>
      <c r="SEM309" s="204"/>
      <c r="SEN309" s="204"/>
      <c r="SEO309" s="204"/>
      <c r="SEP309" s="204"/>
      <c r="SEQ309" s="204"/>
      <c r="SER309" s="204"/>
      <c r="SES309" s="204"/>
      <c r="SET309" s="204"/>
      <c r="SEU309" s="159"/>
      <c r="SEV309" s="159"/>
      <c r="SEW309" s="159"/>
      <c r="SEX309" s="159"/>
      <c r="SEY309" s="159"/>
      <c r="SEZ309" s="45"/>
      <c r="SFA309" s="160"/>
      <c r="SFB309" s="160"/>
      <c r="SFC309" s="160"/>
      <c r="SFD309" s="160"/>
      <c r="SFE309" s="160"/>
      <c r="SFF309" s="18"/>
      <c r="SFG309" s="18"/>
      <c r="SFH309" s="18"/>
      <c r="SFJ309" s="18"/>
      <c r="SFK309" s="18"/>
      <c r="SFL309" s="18"/>
      <c r="SFM309" s="18"/>
      <c r="SFO309" s="25"/>
      <c r="SFP309" s="37"/>
      <c r="SFR309" s="37"/>
      <c r="SFT309" s="37"/>
      <c r="SFV309" s="37"/>
      <c r="SFW309" s="204"/>
      <c r="SFX309" s="204"/>
      <c r="SFY309" s="204"/>
      <c r="SFZ309" s="204"/>
      <c r="SGA309" s="204"/>
      <c r="SGB309" s="204"/>
      <c r="SGC309" s="204"/>
      <c r="SGD309" s="204"/>
      <c r="SGE309" s="204"/>
      <c r="SGF309" s="159"/>
      <c r="SGG309" s="159"/>
      <c r="SGH309" s="159"/>
      <c r="SGI309" s="159"/>
      <c r="SGJ309" s="159"/>
      <c r="SGK309" s="45"/>
      <c r="SGL309" s="160"/>
      <c r="SGM309" s="160"/>
      <c r="SGN309" s="160"/>
      <c r="SGO309" s="160"/>
      <c r="SGP309" s="160"/>
      <c r="SGQ309" s="18"/>
      <c r="SGR309" s="18"/>
      <c r="SGS309" s="18"/>
      <c r="SGU309" s="18"/>
      <c r="SGV309" s="18"/>
      <c r="SGW309" s="18"/>
      <c r="SGX309" s="18"/>
      <c r="SGZ309" s="25"/>
      <c r="SHA309" s="37"/>
      <c r="SHC309" s="37"/>
      <c r="SHE309" s="37"/>
      <c r="SHG309" s="37"/>
      <c r="SHH309" s="204"/>
      <c r="SHI309" s="204"/>
      <c r="SHJ309" s="204"/>
      <c r="SHK309" s="204"/>
      <c r="SHL309" s="204"/>
      <c r="SHM309" s="204"/>
      <c r="SHN309" s="204"/>
      <c r="SHO309" s="204"/>
      <c r="SHP309" s="204"/>
      <c r="SHQ309" s="159"/>
      <c r="SHR309" s="159"/>
      <c r="SHS309" s="159"/>
      <c r="SHT309" s="159"/>
      <c r="SHU309" s="159"/>
      <c r="SHV309" s="45"/>
      <c r="SHW309" s="160"/>
      <c r="SHX309" s="160"/>
      <c r="SHY309" s="160"/>
      <c r="SHZ309" s="160"/>
      <c r="SIA309" s="160"/>
      <c r="SIB309" s="18"/>
      <c r="SIC309" s="18"/>
      <c r="SID309" s="18"/>
      <c r="SIF309" s="18"/>
      <c r="SIG309" s="18"/>
      <c r="SIH309" s="18"/>
      <c r="SII309" s="18"/>
      <c r="SIK309" s="25"/>
      <c r="SIL309" s="37"/>
      <c r="SIN309" s="37"/>
      <c r="SIP309" s="37"/>
      <c r="SIR309" s="37"/>
      <c r="SIS309" s="204"/>
      <c r="SIT309" s="204"/>
      <c r="SIU309" s="204"/>
      <c r="SIV309" s="204"/>
      <c r="SIW309" s="204"/>
      <c r="SIX309" s="204"/>
      <c r="SIY309" s="204"/>
      <c r="SIZ309" s="204"/>
      <c r="SJA309" s="204"/>
      <c r="SJB309" s="159"/>
      <c r="SJC309" s="159"/>
      <c r="SJD309" s="159"/>
      <c r="SJE309" s="159"/>
      <c r="SJF309" s="159"/>
      <c r="SJG309" s="45"/>
      <c r="SJH309" s="160"/>
      <c r="SJI309" s="160"/>
      <c r="SJJ309" s="160"/>
      <c r="SJK309" s="160"/>
      <c r="SJL309" s="160"/>
      <c r="SJM309" s="18"/>
      <c r="SJN309" s="18"/>
      <c r="SJO309" s="18"/>
      <c r="SJQ309" s="18"/>
      <c r="SJR309" s="18"/>
      <c r="SJS309" s="18"/>
      <c r="SJT309" s="18"/>
      <c r="SJV309" s="25"/>
      <c r="SJW309" s="37"/>
      <c r="SJY309" s="37"/>
      <c r="SKA309" s="37"/>
      <c r="SKC309" s="37"/>
      <c r="SKD309" s="204"/>
      <c r="SKE309" s="204"/>
      <c r="SKF309" s="204"/>
      <c r="SKG309" s="204"/>
      <c r="SKH309" s="204"/>
      <c r="SKI309" s="204"/>
      <c r="SKJ309" s="204"/>
      <c r="SKK309" s="204"/>
      <c r="SKL309" s="204"/>
      <c r="SKM309" s="159"/>
      <c r="SKN309" s="159"/>
      <c r="SKO309" s="159"/>
      <c r="SKP309" s="159"/>
      <c r="SKQ309" s="159"/>
      <c r="SKR309" s="45"/>
      <c r="SKS309" s="160"/>
      <c r="SKT309" s="160"/>
      <c r="SKU309" s="160"/>
      <c r="SKV309" s="160"/>
      <c r="SKW309" s="160"/>
      <c r="SKX309" s="18"/>
      <c r="SKY309" s="18"/>
      <c r="SKZ309" s="18"/>
      <c r="SLB309" s="18"/>
      <c r="SLC309" s="18"/>
      <c r="SLD309" s="18"/>
      <c r="SLE309" s="18"/>
      <c r="SLG309" s="25"/>
      <c r="SLH309" s="37"/>
      <c r="SLJ309" s="37"/>
      <c r="SLL309" s="37"/>
      <c r="SLN309" s="37"/>
      <c r="SLO309" s="204"/>
      <c r="SLP309" s="204"/>
      <c r="SLQ309" s="204"/>
      <c r="SLR309" s="204"/>
      <c r="SLS309" s="204"/>
      <c r="SLT309" s="204"/>
      <c r="SLU309" s="204"/>
      <c r="SLV309" s="204"/>
      <c r="SLW309" s="204"/>
      <c r="SLX309" s="159"/>
      <c r="SLY309" s="159"/>
      <c r="SLZ309" s="159"/>
      <c r="SMA309" s="159"/>
      <c r="SMB309" s="159"/>
      <c r="SMC309" s="45"/>
      <c r="SMD309" s="160"/>
      <c r="SME309" s="160"/>
      <c r="SMF309" s="160"/>
      <c r="SMG309" s="160"/>
      <c r="SMH309" s="160"/>
      <c r="SMI309" s="18"/>
      <c r="SMJ309" s="18"/>
      <c r="SMK309" s="18"/>
      <c r="SMM309" s="18"/>
      <c r="SMN309" s="18"/>
      <c r="SMO309" s="18"/>
      <c r="SMP309" s="18"/>
      <c r="SMR309" s="25"/>
      <c r="SMS309" s="37"/>
      <c r="SMU309" s="37"/>
      <c r="SMW309" s="37"/>
      <c r="SMY309" s="37"/>
      <c r="SMZ309" s="204"/>
      <c r="SNA309" s="204"/>
      <c r="SNB309" s="204"/>
      <c r="SNC309" s="204"/>
      <c r="SND309" s="204"/>
      <c r="SNE309" s="204"/>
      <c r="SNF309" s="204"/>
      <c r="SNG309" s="204"/>
      <c r="SNH309" s="204"/>
      <c r="SNI309" s="159"/>
      <c r="SNJ309" s="159"/>
      <c r="SNK309" s="159"/>
      <c r="SNL309" s="159"/>
      <c r="SNM309" s="159"/>
      <c r="SNN309" s="45"/>
      <c r="SNO309" s="160"/>
      <c r="SNP309" s="160"/>
      <c r="SNQ309" s="160"/>
      <c r="SNR309" s="160"/>
      <c r="SNS309" s="160"/>
      <c r="SNT309" s="18"/>
      <c r="SNU309" s="18"/>
      <c r="SNV309" s="18"/>
      <c r="SNX309" s="18"/>
      <c r="SNY309" s="18"/>
      <c r="SNZ309" s="18"/>
      <c r="SOA309" s="18"/>
      <c r="SOC309" s="25"/>
      <c r="SOD309" s="37"/>
      <c r="SOF309" s="37"/>
      <c r="SOH309" s="37"/>
      <c r="SOJ309" s="37"/>
      <c r="SOK309" s="204"/>
      <c r="SOL309" s="204"/>
      <c r="SOM309" s="204"/>
      <c r="SON309" s="204"/>
      <c r="SOO309" s="204"/>
      <c r="SOP309" s="204"/>
      <c r="SOQ309" s="204"/>
      <c r="SOR309" s="204"/>
      <c r="SOS309" s="204"/>
      <c r="SOT309" s="159"/>
      <c r="SOU309" s="159"/>
      <c r="SOV309" s="159"/>
      <c r="SOW309" s="159"/>
      <c r="SOX309" s="159"/>
      <c r="SOY309" s="45"/>
      <c r="SOZ309" s="160"/>
      <c r="SPA309" s="160"/>
      <c r="SPB309" s="160"/>
      <c r="SPC309" s="160"/>
      <c r="SPD309" s="160"/>
      <c r="SPE309" s="18"/>
      <c r="SPF309" s="18"/>
      <c r="SPG309" s="18"/>
      <c r="SPI309" s="18"/>
      <c r="SPJ309" s="18"/>
      <c r="SPK309" s="18"/>
      <c r="SPL309" s="18"/>
      <c r="SPN309" s="25"/>
      <c r="SPO309" s="37"/>
      <c r="SPQ309" s="37"/>
      <c r="SPS309" s="37"/>
      <c r="SPU309" s="37"/>
      <c r="SPV309" s="204"/>
      <c r="SPW309" s="204"/>
      <c r="SPX309" s="204"/>
      <c r="SPY309" s="204"/>
      <c r="SPZ309" s="204"/>
      <c r="SQA309" s="204"/>
      <c r="SQB309" s="204"/>
      <c r="SQC309" s="204"/>
      <c r="SQD309" s="204"/>
      <c r="SQE309" s="159"/>
      <c r="SQF309" s="159"/>
      <c r="SQG309" s="159"/>
      <c r="SQH309" s="159"/>
      <c r="SQI309" s="159"/>
      <c r="SQJ309" s="45"/>
      <c r="SQK309" s="160"/>
      <c r="SQL309" s="160"/>
      <c r="SQM309" s="160"/>
      <c r="SQN309" s="160"/>
      <c r="SQO309" s="160"/>
      <c r="SQP309" s="18"/>
      <c r="SQQ309" s="18"/>
      <c r="SQR309" s="18"/>
      <c r="SQT309" s="18"/>
      <c r="SQU309" s="18"/>
      <c r="SQV309" s="18"/>
      <c r="SQW309" s="18"/>
      <c r="SQY309" s="25"/>
      <c r="SQZ309" s="37"/>
      <c r="SRB309" s="37"/>
      <c r="SRD309" s="37"/>
      <c r="SRF309" s="37"/>
      <c r="SRG309" s="204"/>
      <c r="SRH309" s="204"/>
      <c r="SRI309" s="204"/>
      <c r="SRJ309" s="204"/>
      <c r="SRK309" s="204"/>
      <c r="SRL309" s="204"/>
      <c r="SRM309" s="204"/>
      <c r="SRN309" s="204"/>
      <c r="SRO309" s="204"/>
      <c r="SRP309" s="159"/>
      <c r="SRQ309" s="159"/>
      <c r="SRR309" s="159"/>
      <c r="SRS309" s="159"/>
      <c r="SRT309" s="159"/>
      <c r="SRU309" s="45"/>
      <c r="SRV309" s="160"/>
      <c r="SRW309" s="160"/>
      <c r="SRX309" s="160"/>
      <c r="SRY309" s="160"/>
      <c r="SRZ309" s="160"/>
      <c r="SSA309" s="18"/>
      <c r="SSB309" s="18"/>
      <c r="SSC309" s="18"/>
      <c r="SSE309" s="18"/>
      <c r="SSF309" s="18"/>
      <c r="SSG309" s="18"/>
      <c r="SSH309" s="18"/>
      <c r="SSJ309" s="25"/>
      <c r="SSK309" s="37"/>
      <c r="SSM309" s="37"/>
      <c r="SSO309" s="37"/>
      <c r="SSQ309" s="37"/>
      <c r="SSR309" s="204"/>
      <c r="SSS309" s="204"/>
      <c r="SST309" s="204"/>
      <c r="SSU309" s="204"/>
      <c r="SSV309" s="204"/>
      <c r="SSW309" s="204"/>
      <c r="SSX309" s="204"/>
      <c r="SSY309" s="204"/>
      <c r="SSZ309" s="204"/>
      <c r="STA309" s="159"/>
      <c r="STB309" s="159"/>
      <c r="STC309" s="159"/>
      <c r="STD309" s="159"/>
      <c r="STE309" s="159"/>
      <c r="STF309" s="45"/>
      <c r="STG309" s="160"/>
      <c r="STH309" s="160"/>
      <c r="STI309" s="160"/>
      <c r="STJ309" s="160"/>
      <c r="STK309" s="160"/>
      <c r="STL309" s="18"/>
      <c r="STM309" s="18"/>
      <c r="STN309" s="18"/>
      <c r="STP309" s="18"/>
      <c r="STQ309" s="18"/>
      <c r="STR309" s="18"/>
      <c r="STS309" s="18"/>
      <c r="STU309" s="25"/>
      <c r="STV309" s="37"/>
      <c r="STX309" s="37"/>
      <c r="STZ309" s="37"/>
      <c r="SUB309" s="37"/>
      <c r="SUC309" s="204"/>
      <c r="SUD309" s="204"/>
      <c r="SUE309" s="204"/>
      <c r="SUF309" s="204"/>
      <c r="SUG309" s="204"/>
      <c r="SUH309" s="204"/>
      <c r="SUI309" s="204"/>
      <c r="SUJ309" s="204"/>
      <c r="SUK309" s="204"/>
      <c r="SUL309" s="159"/>
      <c r="SUM309" s="159"/>
      <c r="SUN309" s="159"/>
      <c r="SUO309" s="159"/>
      <c r="SUP309" s="159"/>
      <c r="SUQ309" s="45"/>
      <c r="SUR309" s="160"/>
      <c r="SUS309" s="160"/>
      <c r="SUT309" s="160"/>
      <c r="SUU309" s="160"/>
      <c r="SUV309" s="160"/>
      <c r="SUW309" s="18"/>
      <c r="SUX309" s="18"/>
      <c r="SUY309" s="18"/>
      <c r="SVA309" s="18"/>
      <c r="SVB309" s="18"/>
      <c r="SVC309" s="18"/>
      <c r="SVD309" s="18"/>
      <c r="SVF309" s="25"/>
      <c r="SVG309" s="37"/>
      <c r="SVI309" s="37"/>
      <c r="SVK309" s="37"/>
      <c r="SVM309" s="37"/>
      <c r="SVN309" s="204"/>
      <c r="SVO309" s="204"/>
      <c r="SVP309" s="204"/>
      <c r="SVQ309" s="204"/>
      <c r="SVR309" s="204"/>
      <c r="SVS309" s="204"/>
      <c r="SVT309" s="204"/>
      <c r="SVU309" s="204"/>
      <c r="SVV309" s="204"/>
      <c r="SVW309" s="159"/>
      <c r="SVX309" s="159"/>
      <c r="SVY309" s="159"/>
      <c r="SVZ309" s="159"/>
      <c r="SWA309" s="159"/>
      <c r="SWB309" s="45"/>
      <c r="SWC309" s="160"/>
      <c r="SWD309" s="160"/>
      <c r="SWE309" s="160"/>
      <c r="SWF309" s="160"/>
      <c r="SWG309" s="160"/>
      <c r="SWH309" s="18"/>
      <c r="SWI309" s="18"/>
      <c r="SWJ309" s="18"/>
      <c r="SWL309" s="18"/>
      <c r="SWM309" s="18"/>
      <c r="SWN309" s="18"/>
      <c r="SWO309" s="18"/>
      <c r="SWQ309" s="25"/>
      <c r="SWR309" s="37"/>
      <c r="SWT309" s="37"/>
      <c r="SWV309" s="37"/>
      <c r="SWX309" s="37"/>
      <c r="SWY309" s="204"/>
      <c r="SWZ309" s="204"/>
      <c r="SXA309" s="204"/>
      <c r="SXB309" s="204"/>
      <c r="SXC309" s="204"/>
      <c r="SXD309" s="204"/>
      <c r="SXE309" s="204"/>
      <c r="SXF309" s="204"/>
      <c r="SXG309" s="204"/>
      <c r="SXH309" s="159"/>
      <c r="SXI309" s="159"/>
      <c r="SXJ309" s="159"/>
      <c r="SXK309" s="159"/>
      <c r="SXL309" s="159"/>
      <c r="SXM309" s="45"/>
      <c r="SXN309" s="160"/>
      <c r="SXO309" s="160"/>
      <c r="SXP309" s="160"/>
      <c r="SXQ309" s="160"/>
      <c r="SXR309" s="160"/>
      <c r="SXS309" s="18"/>
      <c r="SXT309" s="18"/>
      <c r="SXU309" s="18"/>
      <c r="SXW309" s="18"/>
      <c r="SXX309" s="18"/>
      <c r="SXY309" s="18"/>
      <c r="SXZ309" s="18"/>
      <c r="SYB309" s="25"/>
      <c r="SYC309" s="37"/>
      <c r="SYE309" s="37"/>
      <c r="SYG309" s="37"/>
      <c r="SYI309" s="37"/>
      <c r="SYJ309" s="204"/>
      <c r="SYK309" s="204"/>
      <c r="SYL309" s="204"/>
      <c r="SYM309" s="204"/>
      <c r="SYN309" s="204"/>
      <c r="SYO309" s="204"/>
      <c r="SYP309" s="204"/>
      <c r="SYQ309" s="204"/>
      <c r="SYR309" s="204"/>
      <c r="SYS309" s="159"/>
      <c r="SYT309" s="159"/>
      <c r="SYU309" s="159"/>
      <c r="SYV309" s="159"/>
      <c r="SYW309" s="159"/>
      <c r="SYX309" s="45"/>
      <c r="SYY309" s="160"/>
      <c r="SYZ309" s="160"/>
      <c r="SZA309" s="160"/>
      <c r="SZB309" s="160"/>
      <c r="SZC309" s="160"/>
      <c r="SZD309" s="18"/>
      <c r="SZE309" s="18"/>
      <c r="SZF309" s="18"/>
      <c r="SZH309" s="18"/>
      <c r="SZI309" s="18"/>
      <c r="SZJ309" s="18"/>
      <c r="SZK309" s="18"/>
      <c r="SZM309" s="25"/>
      <c r="SZN309" s="37"/>
      <c r="SZP309" s="37"/>
      <c r="SZR309" s="37"/>
      <c r="SZT309" s="37"/>
      <c r="SZU309" s="204"/>
      <c r="SZV309" s="204"/>
      <c r="SZW309" s="204"/>
      <c r="SZX309" s="204"/>
      <c r="SZY309" s="204"/>
      <c r="SZZ309" s="204"/>
      <c r="TAA309" s="204"/>
      <c r="TAB309" s="204"/>
      <c r="TAC309" s="204"/>
      <c r="TAD309" s="159"/>
      <c r="TAE309" s="159"/>
      <c r="TAF309" s="159"/>
      <c r="TAG309" s="159"/>
      <c r="TAH309" s="159"/>
      <c r="TAI309" s="45"/>
      <c r="TAJ309" s="160"/>
      <c r="TAK309" s="160"/>
      <c r="TAL309" s="160"/>
      <c r="TAM309" s="160"/>
      <c r="TAN309" s="160"/>
      <c r="TAO309" s="18"/>
      <c r="TAP309" s="18"/>
      <c r="TAQ309" s="18"/>
      <c r="TAS309" s="18"/>
      <c r="TAT309" s="18"/>
      <c r="TAU309" s="18"/>
      <c r="TAV309" s="18"/>
      <c r="TAX309" s="25"/>
      <c r="TAY309" s="37"/>
      <c r="TBA309" s="37"/>
      <c r="TBC309" s="37"/>
      <c r="TBE309" s="37"/>
      <c r="TBF309" s="204"/>
      <c r="TBG309" s="204"/>
      <c r="TBH309" s="204"/>
      <c r="TBI309" s="204"/>
      <c r="TBJ309" s="204"/>
      <c r="TBK309" s="204"/>
      <c r="TBL309" s="204"/>
      <c r="TBM309" s="204"/>
      <c r="TBN309" s="204"/>
      <c r="TBO309" s="159"/>
      <c r="TBP309" s="159"/>
      <c r="TBQ309" s="159"/>
      <c r="TBR309" s="159"/>
      <c r="TBS309" s="159"/>
      <c r="TBT309" s="45"/>
      <c r="TBU309" s="160"/>
      <c r="TBV309" s="160"/>
      <c r="TBW309" s="160"/>
      <c r="TBX309" s="160"/>
      <c r="TBY309" s="160"/>
      <c r="TBZ309" s="18"/>
      <c r="TCA309" s="18"/>
      <c r="TCB309" s="18"/>
      <c r="TCD309" s="18"/>
      <c r="TCE309" s="18"/>
      <c r="TCF309" s="18"/>
      <c r="TCG309" s="18"/>
      <c r="TCI309" s="25"/>
      <c r="TCJ309" s="37"/>
      <c r="TCL309" s="37"/>
      <c r="TCN309" s="37"/>
      <c r="TCP309" s="37"/>
      <c r="TCQ309" s="204"/>
      <c r="TCR309" s="204"/>
      <c r="TCS309" s="204"/>
      <c r="TCT309" s="204"/>
      <c r="TCU309" s="204"/>
      <c r="TCV309" s="204"/>
      <c r="TCW309" s="204"/>
      <c r="TCX309" s="204"/>
      <c r="TCY309" s="204"/>
      <c r="TCZ309" s="159"/>
      <c r="TDA309" s="159"/>
      <c r="TDB309" s="159"/>
      <c r="TDC309" s="159"/>
      <c r="TDD309" s="159"/>
      <c r="TDE309" s="45"/>
      <c r="TDF309" s="160"/>
      <c r="TDG309" s="160"/>
      <c r="TDH309" s="160"/>
      <c r="TDI309" s="160"/>
      <c r="TDJ309" s="160"/>
      <c r="TDK309" s="18"/>
      <c r="TDL309" s="18"/>
      <c r="TDM309" s="18"/>
      <c r="TDO309" s="18"/>
      <c r="TDP309" s="18"/>
      <c r="TDQ309" s="18"/>
      <c r="TDR309" s="18"/>
      <c r="TDT309" s="25"/>
      <c r="TDU309" s="37"/>
      <c r="TDW309" s="37"/>
      <c r="TDY309" s="37"/>
      <c r="TEA309" s="37"/>
      <c r="TEB309" s="204"/>
      <c r="TEC309" s="204"/>
      <c r="TED309" s="204"/>
      <c r="TEE309" s="204"/>
      <c r="TEF309" s="204"/>
      <c r="TEG309" s="204"/>
      <c r="TEH309" s="204"/>
      <c r="TEI309" s="204"/>
      <c r="TEJ309" s="204"/>
      <c r="TEK309" s="159"/>
      <c r="TEL309" s="159"/>
      <c r="TEM309" s="159"/>
      <c r="TEN309" s="159"/>
      <c r="TEO309" s="159"/>
      <c r="TEP309" s="45"/>
      <c r="TEQ309" s="160"/>
      <c r="TER309" s="160"/>
      <c r="TES309" s="160"/>
      <c r="TET309" s="160"/>
      <c r="TEU309" s="160"/>
      <c r="TEV309" s="18"/>
      <c r="TEW309" s="18"/>
      <c r="TEX309" s="18"/>
      <c r="TEZ309" s="18"/>
      <c r="TFA309" s="18"/>
      <c r="TFB309" s="18"/>
      <c r="TFC309" s="18"/>
      <c r="TFE309" s="25"/>
      <c r="TFF309" s="37"/>
      <c r="TFH309" s="37"/>
      <c r="TFJ309" s="37"/>
      <c r="TFL309" s="37"/>
      <c r="TFM309" s="204"/>
      <c r="TFN309" s="204"/>
      <c r="TFO309" s="204"/>
      <c r="TFP309" s="204"/>
      <c r="TFQ309" s="204"/>
      <c r="TFR309" s="204"/>
      <c r="TFS309" s="204"/>
      <c r="TFT309" s="204"/>
      <c r="TFU309" s="204"/>
      <c r="TFV309" s="159"/>
      <c r="TFW309" s="159"/>
      <c r="TFX309" s="159"/>
      <c r="TFY309" s="159"/>
      <c r="TFZ309" s="159"/>
      <c r="TGA309" s="45"/>
      <c r="TGB309" s="160"/>
      <c r="TGC309" s="160"/>
      <c r="TGD309" s="160"/>
      <c r="TGE309" s="160"/>
      <c r="TGF309" s="160"/>
      <c r="TGG309" s="18"/>
      <c r="TGH309" s="18"/>
      <c r="TGI309" s="18"/>
      <c r="TGK309" s="18"/>
      <c r="TGL309" s="18"/>
      <c r="TGM309" s="18"/>
      <c r="TGN309" s="18"/>
      <c r="TGP309" s="25"/>
      <c r="TGQ309" s="37"/>
      <c r="TGS309" s="37"/>
      <c r="TGU309" s="37"/>
      <c r="TGW309" s="37"/>
      <c r="TGX309" s="204"/>
      <c r="TGY309" s="204"/>
      <c r="TGZ309" s="204"/>
      <c r="THA309" s="204"/>
      <c r="THB309" s="204"/>
      <c r="THC309" s="204"/>
      <c r="THD309" s="204"/>
      <c r="THE309" s="204"/>
      <c r="THF309" s="204"/>
      <c r="THG309" s="159"/>
      <c r="THH309" s="159"/>
      <c r="THI309" s="159"/>
      <c r="THJ309" s="159"/>
      <c r="THK309" s="159"/>
      <c r="THL309" s="45"/>
      <c r="THM309" s="160"/>
      <c r="THN309" s="160"/>
      <c r="THO309" s="160"/>
      <c r="THP309" s="160"/>
      <c r="THQ309" s="160"/>
      <c r="THR309" s="18"/>
      <c r="THS309" s="18"/>
      <c r="THT309" s="18"/>
      <c r="THV309" s="18"/>
      <c r="THW309" s="18"/>
      <c r="THX309" s="18"/>
      <c r="THY309" s="18"/>
      <c r="TIA309" s="25"/>
      <c r="TIB309" s="37"/>
      <c r="TID309" s="37"/>
      <c r="TIF309" s="37"/>
      <c r="TIH309" s="37"/>
      <c r="TII309" s="204"/>
      <c r="TIJ309" s="204"/>
      <c r="TIK309" s="204"/>
      <c r="TIL309" s="204"/>
      <c r="TIM309" s="204"/>
      <c r="TIN309" s="204"/>
      <c r="TIO309" s="204"/>
      <c r="TIP309" s="204"/>
      <c r="TIQ309" s="204"/>
      <c r="TIR309" s="159"/>
      <c r="TIS309" s="159"/>
      <c r="TIT309" s="159"/>
      <c r="TIU309" s="159"/>
      <c r="TIV309" s="159"/>
      <c r="TIW309" s="45"/>
      <c r="TIX309" s="160"/>
      <c r="TIY309" s="160"/>
      <c r="TIZ309" s="160"/>
      <c r="TJA309" s="160"/>
      <c r="TJB309" s="160"/>
      <c r="TJC309" s="18"/>
      <c r="TJD309" s="18"/>
      <c r="TJE309" s="18"/>
      <c r="TJG309" s="18"/>
      <c r="TJH309" s="18"/>
      <c r="TJI309" s="18"/>
      <c r="TJJ309" s="18"/>
      <c r="TJL309" s="25"/>
      <c r="TJM309" s="37"/>
      <c r="TJO309" s="37"/>
      <c r="TJQ309" s="37"/>
      <c r="TJS309" s="37"/>
      <c r="TJT309" s="204"/>
      <c r="TJU309" s="204"/>
      <c r="TJV309" s="204"/>
      <c r="TJW309" s="204"/>
      <c r="TJX309" s="204"/>
      <c r="TJY309" s="204"/>
      <c r="TJZ309" s="204"/>
      <c r="TKA309" s="204"/>
      <c r="TKB309" s="204"/>
      <c r="TKC309" s="159"/>
      <c r="TKD309" s="159"/>
      <c r="TKE309" s="159"/>
      <c r="TKF309" s="159"/>
      <c r="TKG309" s="159"/>
      <c r="TKH309" s="45"/>
      <c r="TKI309" s="160"/>
      <c r="TKJ309" s="160"/>
      <c r="TKK309" s="160"/>
      <c r="TKL309" s="160"/>
      <c r="TKM309" s="160"/>
      <c r="TKN309" s="18"/>
      <c r="TKO309" s="18"/>
      <c r="TKP309" s="18"/>
      <c r="TKR309" s="18"/>
      <c r="TKS309" s="18"/>
      <c r="TKT309" s="18"/>
      <c r="TKU309" s="18"/>
      <c r="TKW309" s="25"/>
      <c r="TKX309" s="37"/>
      <c r="TKZ309" s="37"/>
      <c r="TLB309" s="37"/>
      <c r="TLD309" s="37"/>
      <c r="TLE309" s="204"/>
      <c r="TLF309" s="204"/>
      <c r="TLG309" s="204"/>
      <c r="TLH309" s="204"/>
      <c r="TLI309" s="204"/>
      <c r="TLJ309" s="204"/>
      <c r="TLK309" s="204"/>
      <c r="TLL309" s="204"/>
      <c r="TLM309" s="204"/>
      <c r="TLN309" s="159"/>
      <c r="TLO309" s="159"/>
      <c r="TLP309" s="159"/>
      <c r="TLQ309" s="159"/>
      <c r="TLR309" s="159"/>
      <c r="TLS309" s="45"/>
      <c r="TLT309" s="160"/>
      <c r="TLU309" s="160"/>
      <c r="TLV309" s="160"/>
      <c r="TLW309" s="160"/>
      <c r="TLX309" s="160"/>
      <c r="TLY309" s="18"/>
      <c r="TLZ309" s="18"/>
      <c r="TMA309" s="18"/>
      <c r="TMC309" s="18"/>
      <c r="TMD309" s="18"/>
      <c r="TME309" s="18"/>
      <c r="TMF309" s="18"/>
      <c r="TMH309" s="25"/>
      <c r="TMI309" s="37"/>
      <c r="TMK309" s="37"/>
      <c r="TMM309" s="37"/>
      <c r="TMO309" s="37"/>
      <c r="TMP309" s="204"/>
      <c r="TMQ309" s="204"/>
      <c r="TMR309" s="204"/>
      <c r="TMS309" s="204"/>
      <c r="TMT309" s="204"/>
      <c r="TMU309" s="204"/>
      <c r="TMV309" s="204"/>
      <c r="TMW309" s="204"/>
      <c r="TMX309" s="204"/>
      <c r="TMY309" s="159"/>
      <c r="TMZ309" s="159"/>
      <c r="TNA309" s="159"/>
      <c r="TNB309" s="159"/>
      <c r="TNC309" s="159"/>
      <c r="TND309" s="45"/>
      <c r="TNE309" s="160"/>
      <c r="TNF309" s="160"/>
      <c r="TNG309" s="160"/>
      <c r="TNH309" s="160"/>
      <c r="TNI309" s="160"/>
      <c r="TNJ309" s="18"/>
      <c r="TNK309" s="18"/>
      <c r="TNL309" s="18"/>
      <c r="TNN309" s="18"/>
      <c r="TNO309" s="18"/>
      <c r="TNP309" s="18"/>
      <c r="TNQ309" s="18"/>
      <c r="TNS309" s="25"/>
      <c r="TNT309" s="37"/>
      <c r="TNV309" s="37"/>
      <c r="TNX309" s="37"/>
      <c r="TNZ309" s="37"/>
      <c r="TOA309" s="204"/>
      <c r="TOB309" s="204"/>
      <c r="TOC309" s="204"/>
      <c r="TOD309" s="204"/>
      <c r="TOE309" s="204"/>
      <c r="TOF309" s="204"/>
      <c r="TOG309" s="204"/>
      <c r="TOH309" s="204"/>
      <c r="TOI309" s="204"/>
      <c r="TOJ309" s="159"/>
      <c r="TOK309" s="159"/>
      <c r="TOL309" s="159"/>
      <c r="TOM309" s="159"/>
      <c r="TON309" s="159"/>
      <c r="TOO309" s="45"/>
      <c r="TOP309" s="160"/>
      <c r="TOQ309" s="160"/>
      <c r="TOR309" s="160"/>
      <c r="TOS309" s="160"/>
      <c r="TOT309" s="160"/>
      <c r="TOU309" s="18"/>
      <c r="TOV309" s="18"/>
      <c r="TOW309" s="18"/>
      <c r="TOY309" s="18"/>
      <c r="TOZ309" s="18"/>
      <c r="TPA309" s="18"/>
      <c r="TPB309" s="18"/>
      <c r="TPD309" s="25"/>
      <c r="TPE309" s="37"/>
      <c r="TPG309" s="37"/>
      <c r="TPI309" s="37"/>
      <c r="TPK309" s="37"/>
      <c r="TPL309" s="204"/>
      <c r="TPM309" s="204"/>
      <c r="TPN309" s="204"/>
      <c r="TPO309" s="204"/>
      <c r="TPP309" s="204"/>
      <c r="TPQ309" s="204"/>
      <c r="TPR309" s="204"/>
      <c r="TPS309" s="204"/>
      <c r="TPT309" s="204"/>
      <c r="TPU309" s="159"/>
      <c r="TPV309" s="159"/>
      <c r="TPW309" s="159"/>
      <c r="TPX309" s="159"/>
      <c r="TPY309" s="159"/>
      <c r="TPZ309" s="45"/>
      <c r="TQA309" s="160"/>
      <c r="TQB309" s="160"/>
      <c r="TQC309" s="160"/>
      <c r="TQD309" s="160"/>
      <c r="TQE309" s="160"/>
      <c r="TQF309" s="18"/>
      <c r="TQG309" s="18"/>
      <c r="TQH309" s="18"/>
      <c r="TQJ309" s="18"/>
      <c r="TQK309" s="18"/>
      <c r="TQL309" s="18"/>
      <c r="TQM309" s="18"/>
      <c r="TQO309" s="25"/>
      <c r="TQP309" s="37"/>
      <c r="TQR309" s="37"/>
      <c r="TQT309" s="37"/>
      <c r="TQV309" s="37"/>
      <c r="TQW309" s="204"/>
      <c r="TQX309" s="204"/>
      <c r="TQY309" s="204"/>
      <c r="TQZ309" s="204"/>
      <c r="TRA309" s="204"/>
      <c r="TRB309" s="204"/>
      <c r="TRC309" s="204"/>
      <c r="TRD309" s="204"/>
      <c r="TRE309" s="204"/>
      <c r="TRF309" s="159"/>
      <c r="TRG309" s="159"/>
      <c r="TRH309" s="159"/>
      <c r="TRI309" s="159"/>
      <c r="TRJ309" s="159"/>
      <c r="TRK309" s="45"/>
      <c r="TRL309" s="160"/>
      <c r="TRM309" s="160"/>
      <c r="TRN309" s="160"/>
      <c r="TRO309" s="160"/>
      <c r="TRP309" s="160"/>
      <c r="TRQ309" s="18"/>
      <c r="TRR309" s="18"/>
      <c r="TRS309" s="18"/>
      <c r="TRU309" s="18"/>
      <c r="TRV309" s="18"/>
      <c r="TRW309" s="18"/>
      <c r="TRX309" s="18"/>
      <c r="TRZ309" s="25"/>
      <c r="TSA309" s="37"/>
      <c r="TSC309" s="37"/>
      <c r="TSE309" s="37"/>
      <c r="TSG309" s="37"/>
      <c r="TSH309" s="204"/>
      <c r="TSI309" s="204"/>
      <c r="TSJ309" s="204"/>
      <c r="TSK309" s="204"/>
      <c r="TSL309" s="204"/>
      <c r="TSM309" s="204"/>
      <c r="TSN309" s="204"/>
      <c r="TSO309" s="204"/>
      <c r="TSP309" s="204"/>
      <c r="TSQ309" s="159"/>
      <c r="TSR309" s="159"/>
      <c r="TSS309" s="159"/>
      <c r="TST309" s="159"/>
      <c r="TSU309" s="159"/>
      <c r="TSV309" s="45"/>
      <c r="TSW309" s="160"/>
      <c r="TSX309" s="160"/>
      <c r="TSY309" s="160"/>
      <c r="TSZ309" s="160"/>
      <c r="TTA309" s="160"/>
      <c r="TTB309" s="18"/>
      <c r="TTC309" s="18"/>
      <c r="TTD309" s="18"/>
      <c r="TTF309" s="18"/>
      <c r="TTG309" s="18"/>
      <c r="TTH309" s="18"/>
      <c r="TTI309" s="18"/>
      <c r="TTK309" s="25"/>
      <c r="TTL309" s="37"/>
      <c r="TTN309" s="37"/>
      <c r="TTP309" s="37"/>
      <c r="TTR309" s="37"/>
      <c r="TTS309" s="204"/>
      <c r="TTT309" s="204"/>
      <c r="TTU309" s="204"/>
      <c r="TTV309" s="204"/>
      <c r="TTW309" s="204"/>
      <c r="TTX309" s="204"/>
      <c r="TTY309" s="204"/>
      <c r="TTZ309" s="204"/>
      <c r="TUA309" s="204"/>
      <c r="TUB309" s="159"/>
      <c r="TUC309" s="159"/>
      <c r="TUD309" s="159"/>
      <c r="TUE309" s="159"/>
      <c r="TUF309" s="159"/>
      <c r="TUG309" s="45"/>
      <c r="TUH309" s="160"/>
      <c r="TUI309" s="160"/>
      <c r="TUJ309" s="160"/>
      <c r="TUK309" s="160"/>
      <c r="TUL309" s="160"/>
      <c r="TUM309" s="18"/>
      <c r="TUN309" s="18"/>
      <c r="TUO309" s="18"/>
      <c r="TUQ309" s="18"/>
      <c r="TUR309" s="18"/>
      <c r="TUS309" s="18"/>
      <c r="TUT309" s="18"/>
      <c r="TUV309" s="25"/>
      <c r="TUW309" s="37"/>
      <c r="TUY309" s="37"/>
      <c r="TVA309" s="37"/>
      <c r="TVC309" s="37"/>
      <c r="TVD309" s="204"/>
      <c r="TVE309" s="204"/>
      <c r="TVF309" s="204"/>
      <c r="TVG309" s="204"/>
      <c r="TVH309" s="204"/>
      <c r="TVI309" s="204"/>
      <c r="TVJ309" s="204"/>
      <c r="TVK309" s="204"/>
      <c r="TVL309" s="204"/>
      <c r="TVM309" s="159"/>
      <c r="TVN309" s="159"/>
      <c r="TVO309" s="159"/>
      <c r="TVP309" s="159"/>
      <c r="TVQ309" s="159"/>
      <c r="TVR309" s="45"/>
      <c r="TVS309" s="160"/>
      <c r="TVT309" s="160"/>
      <c r="TVU309" s="160"/>
      <c r="TVV309" s="160"/>
      <c r="TVW309" s="160"/>
      <c r="TVX309" s="18"/>
      <c r="TVY309" s="18"/>
      <c r="TVZ309" s="18"/>
      <c r="TWB309" s="18"/>
      <c r="TWC309" s="18"/>
      <c r="TWD309" s="18"/>
      <c r="TWE309" s="18"/>
      <c r="TWG309" s="25"/>
      <c r="TWH309" s="37"/>
      <c r="TWJ309" s="37"/>
      <c r="TWL309" s="37"/>
      <c r="TWN309" s="37"/>
      <c r="TWO309" s="204"/>
      <c r="TWP309" s="204"/>
      <c r="TWQ309" s="204"/>
      <c r="TWR309" s="204"/>
      <c r="TWS309" s="204"/>
      <c r="TWT309" s="204"/>
      <c r="TWU309" s="204"/>
      <c r="TWV309" s="204"/>
      <c r="TWW309" s="204"/>
      <c r="TWX309" s="159"/>
      <c r="TWY309" s="159"/>
      <c r="TWZ309" s="159"/>
      <c r="TXA309" s="159"/>
      <c r="TXB309" s="159"/>
      <c r="TXC309" s="45"/>
      <c r="TXD309" s="160"/>
      <c r="TXE309" s="160"/>
      <c r="TXF309" s="160"/>
      <c r="TXG309" s="160"/>
      <c r="TXH309" s="160"/>
      <c r="TXI309" s="18"/>
      <c r="TXJ309" s="18"/>
      <c r="TXK309" s="18"/>
      <c r="TXM309" s="18"/>
      <c r="TXN309" s="18"/>
      <c r="TXO309" s="18"/>
      <c r="TXP309" s="18"/>
      <c r="TXR309" s="25"/>
      <c r="TXS309" s="37"/>
      <c r="TXU309" s="37"/>
      <c r="TXW309" s="37"/>
      <c r="TXY309" s="37"/>
      <c r="TXZ309" s="204"/>
      <c r="TYA309" s="204"/>
      <c r="TYB309" s="204"/>
      <c r="TYC309" s="204"/>
      <c r="TYD309" s="204"/>
      <c r="TYE309" s="204"/>
      <c r="TYF309" s="204"/>
      <c r="TYG309" s="204"/>
      <c r="TYH309" s="204"/>
      <c r="TYI309" s="159"/>
      <c r="TYJ309" s="159"/>
      <c r="TYK309" s="159"/>
      <c r="TYL309" s="159"/>
      <c r="TYM309" s="159"/>
      <c r="TYN309" s="45"/>
      <c r="TYO309" s="160"/>
      <c r="TYP309" s="160"/>
      <c r="TYQ309" s="160"/>
      <c r="TYR309" s="160"/>
      <c r="TYS309" s="160"/>
      <c r="TYT309" s="18"/>
      <c r="TYU309" s="18"/>
      <c r="TYV309" s="18"/>
      <c r="TYX309" s="18"/>
      <c r="TYY309" s="18"/>
      <c r="TYZ309" s="18"/>
      <c r="TZA309" s="18"/>
      <c r="TZC309" s="25"/>
      <c r="TZD309" s="37"/>
      <c r="TZF309" s="37"/>
      <c r="TZH309" s="37"/>
      <c r="TZJ309" s="37"/>
      <c r="TZK309" s="204"/>
      <c r="TZL309" s="204"/>
      <c r="TZM309" s="204"/>
      <c r="TZN309" s="204"/>
      <c r="TZO309" s="204"/>
      <c r="TZP309" s="204"/>
      <c r="TZQ309" s="204"/>
      <c r="TZR309" s="204"/>
      <c r="TZS309" s="204"/>
      <c r="TZT309" s="159"/>
      <c r="TZU309" s="159"/>
      <c r="TZV309" s="159"/>
      <c r="TZW309" s="159"/>
      <c r="TZX309" s="159"/>
      <c r="TZY309" s="45"/>
      <c r="TZZ309" s="160"/>
      <c r="UAA309" s="160"/>
      <c r="UAB309" s="160"/>
      <c r="UAC309" s="160"/>
      <c r="UAD309" s="160"/>
      <c r="UAE309" s="18"/>
      <c r="UAF309" s="18"/>
      <c r="UAG309" s="18"/>
      <c r="UAI309" s="18"/>
      <c r="UAJ309" s="18"/>
      <c r="UAK309" s="18"/>
      <c r="UAL309" s="18"/>
      <c r="UAN309" s="25"/>
      <c r="UAO309" s="37"/>
      <c r="UAQ309" s="37"/>
      <c r="UAS309" s="37"/>
      <c r="UAU309" s="37"/>
      <c r="UAV309" s="204"/>
      <c r="UAW309" s="204"/>
      <c r="UAX309" s="204"/>
      <c r="UAY309" s="204"/>
      <c r="UAZ309" s="204"/>
      <c r="UBA309" s="204"/>
      <c r="UBB309" s="204"/>
      <c r="UBC309" s="204"/>
      <c r="UBD309" s="204"/>
      <c r="UBE309" s="159"/>
      <c r="UBF309" s="159"/>
      <c r="UBG309" s="159"/>
      <c r="UBH309" s="159"/>
      <c r="UBI309" s="159"/>
      <c r="UBJ309" s="45"/>
      <c r="UBK309" s="160"/>
      <c r="UBL309" s="160"/>
      <c r="UBM309" s="160"/>
      <c r="UBN309" s="160"/>
      <c r="UBO309" s="160"/>
      <c r="UBP309" s="18"/>
      <c r="UBQ309" s="18"/>
      <c r="UBR309" s="18"/>
      <c r="UBT309" s="18"/>
      <c r="UBU309" s="18"/>
      <c r="UBV309" s="18"/>
      <c r="UBW309" s="18"/>
      <c r="UBY309" s="25"/>
      <c r="UBZ309" s="37"/>
      <c r="UCB309" s="37"/>
      <c r="UCD309" s="37"/>
      <c r="UCF309" s="37"/>
      <c r="UCG309" s="204"/>
      <c r="UCH309" s="204"/>
      <c r="UCI309" s="204"/>
      <c r="UCJ309" s="204"/>
      <c r="UCK309" s="204"/>
      <c r="UCL309" s="204"/>
      <c r="UCM309" s="204"/>
      <c r="UCN309" s="204"/>
      <c r="UCO309" s="204"/>
      <c r="UCP309" s="159"/>
      <c r="UCQ309" s="159"/>
      <c r="UCR309" s="159"/>
      <c r="UCS309" s="159"/>
      <c r="UCT309" s="159"/>
      <c r="UCU309" s="45"/>
      <c r="UCV309" s="160"/>
      <c r="UCW309" s="160"/>
      <c r="UCX309" s="160"/>
      <c r="UCY309" s="160"/>
      <c r="UCZ309" s="160"/>
      <c r="UDA309" s="18"/>
      <c r="UDB309" s="18"/>
      <c r="UDC309" s="18"/>
      <c r="UDE309" s="18"/>
      <c r="UDF309" s="18"/>
      <c r="UDG309" s="18"/>
      <c r="UDH309" s="18"/>
      <c r="UDJ309" s="25"/>
      <c r="UDK309" s="37"/>
      <c r="UDM309" s="37"/>
      <c r="UDO309" s="37"/>
      <c r="UDQ309" s="37"/>
      <c r="UDR309" s="204"/>
      <c r="UDS309" s="204"/>
      <c r="UDT309" s="204"/>
      <c r="UDU309" s="204"/>
      <c r="UDV309" s="204"/>
      <c r="UDW309" s="204"/>
      <c r="UDX309" s="204"/>
      <c r="UDY309" s="204"/>
      <c r="UDZ309" s="204"/>
      <c r="UEA309" s="159"/>
      <c r="UEB309" s="159"/>
      <c r="UEC309" s="159"/>
      <c r="UED309" s="159"/>
      <c r="UEE309" s="159"/>
      <c r="UEF309" s="45"/>
      <c r="UEG309" s="160"/>
      <c r="UEH309" s="160"/>
      <c r="UEI309" s="160"/>
      <c r="UEJ309" s="160"/>
      <c r="UEK309" s="160"/>
      <c r="UEL309" s="18"/>
      <c r="UEM309" s="18"/>
      <c r="UEN309" s="18"/>
      <c r="UEP309" s="18"/>
      <c r="UEQ309" s="18"/>
      <c r="UER309" s="18"/>
      <c r="UES309" s="18"/>
      <c r="UEU309" s="25"/>
      <c r="UEV309" s="37"/>
      <c r="UEX309" s="37"/>
      <c r="UEZ309" s="37"/>
      <c r="UFB309" s="37"/>
      <c r="UFC309" s="204"/>
      <c r="UFD309" s="204"/>
      <c r="UFE309" s="204"/>
      <c r="UFF309" s="204"/>
      <c r="UFG309" s="204"/>
      <c r="UFH309" s="204"/>
      <c r="UFI309" s="204"/>
      <c r="UFJ309" s="204"/>
      <c r="UFK309" s="204"/>
      <c r="UFL309" s="159"/>
      <c r="UFM309" s="159"/>
      <c r="UFN309" s="159"/>
      <c r="UFO309" s="159"/>
      <c r="UFP309" s="159"/>
      <c r="UFQ309" s="45"/>
      <c r="UFR309" s="160"/>
      <c r="UFS309" s="160"/>
      <c r="UFT309" s="160"/>
      <c r="UFU309" s="160"/>
      <c r="UFV309" s="160"/>
      <c r="UFW309" s="18"/>
      <c r="UFX309" s="18"/>
      <c r="UFY309" s="18"/>
      <c r="UGA309" s="18"/>
      <c r="UGB309" s="18"/>
      <c r="UGC309" s="18"/>
      <c r="UGD309" s="18"/>
      <c r="UGF309" s="25"/>
      <c r="UGG309" s="37"/>
      <c r="UGI309" s="37"/>
      <c r="UGK309" s="37"/>
      <c r="UGM309" s="37"/>
      <c r="UGN309" s="204"/>
      <c r="UGO309" s="204"/>
      <c r="UGP309" s="204"/>
      <c r="UGQ309" s="204"/>
      <c r="UGR309" s="204"/>
      <c r="UGS309" s="204"/>
      <c r="UGT309" s="204"/>
      <c r="UGU309" s="204"/>
      <c r="UGV309" s="204"/>
      <c r="UGW309" s="159"/>
      <c r="UGX309" s="159"/>
      <c r="UGY309" s="159"/>
      <c r="UGZ309" s="159"/>
      <c r="UHA309" s="159"/>
      <c r="UHB309" s="45"/>
      <c r="UHC309" s="160"/>
      <c r="UHD309" s="160"/>
      <c r="UHE309" s="160"/>
      <c r="UHF309" s="160"/>
      <c r="UHG309" s="160"/>
      <c r="UHH309" s="18"/>
      <c r="UHI309" s="18"/>
      <c r="UHJ309" s="18"/>
      <c r="UHL309" s="18"/>
      <c r="UHM309" s="18"/>
      <c r="UHN309" s="18"/>
      <c r="UHO309" s="18"/>
      <c r="UHQ309" s="25"/>
      <c r="UHR309" s="37"/>
      <c r="UHT309" s="37"/>
      <c r="UHV309" s="37"/>
      <c r="UHX309" s="37"/>
      <c r="UHY309" s="204"/>
      <c r="UHZ309" s="204"/>
      <c r="UIA309" s="204"/>
      <c r="UIB309" s="204"/>
      <c r="UIC309" s="204"/>
      <c r="UID309" s="204"/>
      <c r="UIE309" s="204"/>
      <c r="UIF309" s="204"/>
      <c r="UIG309" s="204"/>
      <c r="UIH309" s="159"/>
      <c r="UII309" s="159"/>
      <c r="UIJ309" s="159"/>
      <c r="UIK309" s="159"/>
      <c r="UIL309" s="159"/>
      <c r="UIM309" s="45"/>
      <c r="UIN309" s="160"/>
      <c r="UIO309" s="160"/>
      <c r="UIP309" s="160"/>
      <c r="UIQ309" s="160"/>
      <c r="UIR309" s="160"/>
      <c r="UIS309" s="18"/>
      <c r="UIT309" s="18"/>
      <c r="UIU309" s="18"/>
      <c r="UIW309" s="18"/>
      <c r="UIX309" s="18"/>
      <c r="UIY309" s="18"/>
      <c r="UIZ309" s="18"/>
      <c r="UJB309" s="25"/>
      <c r="UJC309" s="37"/>
      <c r="UJE309" s="37"/>
      <c r="UJG309" s="37"/>
      <c r="UJI309" s="37"/>
      <c r="UJJ309" s="204"/>
      <c r="UJK309" s="204"/>
      <c r="UJL309" s="204"/>
      <c r="UJM309" s="204"/>
      <c r="UJN309" s="204"/>
      <c r="UJO309" s="204"/>
      <c r="UJP309" s="204"/>
      <c r="UJQ309" s="204"/>
      <c r="UJR309" s="204"/>
      <c r="UJS309" s="159"/>
      <c r="UJT309" s="159"/>
      <c r="UJU309" s="159"/>
      <c r="UJV309" s="159"/>
      <c r="UJW309" s="159"/>
      <c r="UJX309" s="45"/>
      <c r="UJY309" s="160"/>
      <c r="UJZ309" s="160"/>
      <c r="UKA309" s="160"/>
      <c r="UKB309" s="160"/>
      <c r="UKC309" s="160"/>
      <c r="UKD309" s="18"/>
      <c r="UKE309" s="18"/>
      <c r="UKF309" s="18"/>
      <c r="UKH309" s="18"/>
      <c r="UKI309" s="18"/>
      <c r="UKJ309" s="18"/>
      <c r="UKK309" s="18"/>
      <c r="UKM309" s="25"/>
      <c r="UKN309" s="37"/>
      <c r="UKP309" s="37"/>
      <c r="UKR309" s="37"/>
      <c r="UKT309" s="37"/>
      <c r="UKU309" s="204"/>
      <c r="UKV309" s="204"/>
      <c r="UKW309" s="204"/>
      <c r="UKX309" s="204"/>
      <c r="UKY309" s="204"/>
      <c r="UKZ309" s="204"/>
      <c r="ULA309" s="204"/>
      <c r="ULB309" s="204"/>
      <c r="ULC309" s="204"/>
      <c r="ULD309" s="159"/>
      <c r="ULE309" s="159"/>
      <c r="ULF309" s="159"/>
      <c r="ULG309" s="159"/>
      <c r="ULH309" s="159"/>
      <c r="ULI309" s="45"/>
      <c r="ULJ309" s="160"/>
      <c r="ULK309" s="160"/>
      <c r="ULL309" s="160"/>
      <c r="ULM309" s="160"/>
      <c r="ULN309" s="160"/>
      <c r="ULO309" s="18"/>
      <c r="ULP309" s="18"/>
      <c r="ULQ309" s="18"/>
      <c r="ULS309" s="18"/>
      <c r="ULT309" s="18"/>
      <c r="ULU309" s="18"/>
      <c r="ULV309" s="18"/>
      <c r="ULX309" s="25"/>
      <c r="ULY309" s="37"/>
      <c r="UMA309" s="37"/>
      <c r="UMC309" s="37"/>
      <c r="UME309" s="37"/>
      <c r="UMF309" s="204"/>
      <c r="UMG309" s="204"/>
      <c r="UMH309" s="204"/>
      <c r="UMI309" s="204"/>
      <c r="UMJ309" s="204"/>
      <c r="UMK309" s="204"/>
      <c r="UML309" s="204"/>
      <c r="UMM309" s="204"/>
      <c r="UMN309" s="204"/>
      <c r="UMO309" s="159"/>
      <c r="UMP309" s="159"/>
      <c r="UMQ309" s="159"/>
      <c r="UMR309" s="159"/>
      <c r="UMS309" s="159"/>
      <c r="UMT309" s="45"/>
      <c r="UMU309" s="160"/>
      <c r="UMV309" s="160"/>
      <c r="UMW309" s="160"/>
      <c r="UMX309" s="160"/>
      <c r="UMY309" s="160"/>
      <c r="UMZ309" s="18"/>
      <c r="UNA309" s="18"/>
      <c r="UNB309" s="18"/>
      <c r="UND309" s="18"/>
      <c r="UNE309" s="18"/>
      <c r="UNF309" s="18"/>
      <c r="UNG309" s="18"/>
      <c r="UNI309" s="25"/>
      <c r="UNJ309" s="37"/>
      <c r="UNL309" s="37"/>
      <c r="UNN309" s="37"/>
      <c r="UNP309" s="37"/>
      <c r="UNQ309" s="204"/>
      <c r="UNR309" s="204"/>
      <c r="UNS309" s="204"/>
      <c r="UNT309" s="204"/>
      <c r="UNU309" s="204"/>
      <c r="UNV309" s="204"/>
      <c r="UNW309" s="204"/>
      <c r="UNX309" s="204"/>
      <c r="UNY309" s="204"/>
      <c r="UNZ309" s="159"/>
      <c r="UOA309" s="159"/>
      <c r="UOB309" s="159"/>
      <c r="UOC309" s="159"/>
      <c r="UOD309" s="159"/>
      <c r="UOE309" s="45"/>
      <c r="UOF309" s="160"/>
      <c r="UOG309" s="160"/>
      <c r="UOH309" s="160"/>
      <c r="UOI309" s="160"/>
      <c r="UOJ309" s="160"/>
      <c r="UOK309" s="18"/>
      <c r="UOL309" s="18"/>
      <c r="UOM309" s="18"/>
      <c r="UOO309" s="18"/>
      <c r="UOP309" s="18"/>
      <c r="UOQ309" s="18"/>
      <c r="UOR309" s="18"/>
      <c r="UOT309" s="25"/>
      <c r="UOU309" s="37"/>
      <c r="UOW309" s="37"/>
      <c r="UOY309" s="37"/>
      <c r="UPA309" s="37"/>
      <c r="UPB309" s="204"/>
      <c r="UPC309" s="204"/>
      <c r="UPD309" s="204"/>
      <c r="UPE309" s="204"/>
      <c r="UPF309" s="204"/>
      <c r="UPG309" s="204"/>
      <c r="UPH309" s="204"/>
      <c r="UPI309" s="204"/>
      <c r="UPJ309" s="204"/>
      <c r="UPK309" s="159"/>
      <c r="UPL309" s="159"/>
      <c r="UPM309" s="159"/>
      <c r="UPN309" s="159"/>
      <c r="UPO309" s="159"/>
      <c r="UPP309" s="45"/>
      <c r="UPQ309" s="160"/>
      <c r="UPR309" s="160"/>
      <c r="UPS309" s="160"/>
      <c r="UPT309" s="160"/>
      <c r="UPU309" s="160"/>
      <c r="UPV309" s="18"/>
      <c r="UPW309" s="18"/>
      <c r="UPX309" s="18"/>
      <c r="UPZ309" s="18"/>
      <c r="UQA309" s="18"/>
      <c r="UQB309" s="18"/>
      <c r="UQC309" s="18"/>
      <c r="UQE309" s="25"/>
      <c r="UQF309" s="37"/>
      <c r="UQH309" s="37"/>
      <c r="UQJ309" s="37"/>
      <c r="UQL309" s="37"/>
      <c r="UQM309" s="204"/>
      <c r="UQN309" s="204"/>
      <c r="UQO309" s="204"/>
      <c r="UQP309" s="204"/>
      <c r="UQQ309" s="204"/>
      <c r="UQR309" s="204"/>
      <c r="UQS309" s="204"/>
      <c r="UQT309" s="204"/>
      <c r="UQU309" s="204"/>
      <c r="UQV309" s="159"/>
      <c r="UQW309" s="159"/>
      <c r="UQX309" s="159"/>
      <c r="UQY309" s="159"/>
      <c r="UQZ309" s="159"/>
      <c r="URA309" s="45"/>
      <c r="URB309" s="160"/>
      <c r="URC309" s="160"/>
      <c r="URD309" s="160"/>
      <c r="URE309" s="160"/>
      <c r="URF309" s="160"/>
      <c r="URG309" s="18"/>
      <c r="URH309" s="18"/>
      <c r="URI309" s="18"/>
      <c r="URK309" s="18"/>
      <c r="URL309" s="18"/>
      <c r="URM309" s="18"/>
      <c r="URN309" s="18"/>
      <c r="URP309" s="25"/>
      <c r="URQ309" s="37"/>
      <c r="URS309" s="37"/>
      <c r="URU309" s="37"/>
      <c r="URW309" s="37"/>
      <c r="URX309" s="204"/>
      <c r="URY309" s="204"/>
      <c r="URZ309" s="204"/>
      <c r="USA309" s="204"/>
      <c r="USB309" s="204"/>
      <c r="USC309" s="204"/>
      <c r="USD309" s="204"/>
      <c r="USE309" s="204"/>
      <c r="USF309" s="204"/>
      <c r="USG309" s="159"/>
      <c r="USH309" s="159"/>
      <c r="USI309" s="159"/>
      <c r="USJ309" s="159"/>
      <c r="USK309" s="159"/>
      <c r="USL309" s="45"/>
      <c r="USM309" s="160"/>
      <c r="USN309" s="160"/>
      <c r="USO309" s="160"/>
      <c r="USP309" s="160"/>
      <c r="USQ309" s="160"/>
      <c r="USR309" s="18"/>
      <c r="USS309" s="18"/>
      <c r="UST309" s="18"/>
      <c r="USV309" s="18"/>
      <c r="USW309" s="18"/>
      <c r="USX309" s="18"/>
      <c r="USY309" s="18"/>
      <c r="UTA309" s="25"/>
      <c r="UTB309" s="37"/>
      <c r="UTD309" s="37"/>
      <c r="UTF309" s="37"/>
      <c r="UTH309" s="37"/>
      <c r="UTI309" s="204"/>
      <c r="UTJ309" s="204"/>
      <c r="UTK309" s="204"/>
      <c r="UTL309" s="204"/>
      <c r="UTM309" s="204"/>
      <c r="UTN309" s="204"/>
      <c r="UTO309" s="204"/>
      <c r="UTP309" s="204"/>
      <c r="UTQ309" s="204"/>
      <c r="UTR309" s="159"/>
      <c r="UTS309" s="159"/>
      <c r="UTT309" s="159"/>
      <c r="UTU309" s="159"/>
      <c r="UTV309" s="159"/>
      <c r="UTW309" s="45"/>
      <c r="UTX309" s="160"/>
      <c r="UTY309" s="160"/>
      <c r="UTZ309" s="160"/>
      <c r="UUA309" s="160"/>
      <c r="UUB309" s="160"/>
      <c r="UUC309" s="18"/>
      <c r="UUD309" s="18"/>
      <c r="UUE309" s="18"/>
      <c r="UUG309" s="18"/>
      <c r="UUH309" s="18"/>
      <c r="UUI309" s="18"/>
      <c r="UUJ309" s="18"/>
      <c r="UUL309" s="25"/>
      <c r="UUM309" s="37"/>
      <c r="UUO309" s="37"/>
      <c r="UUQ309" s="37"/>
      <c r="UUS309" s="37"/>
      <c r="UUT309" s="204"/>
      <c r="UUU309" s="204"/>
      <c r="UUV309" s="204"/>
      <c r="UUW309" s="204"/>
      <c r="UUX309" s="204"/>
      <c r="UUY309" s="204"/>
      <c r="UUZ309" s="204"/>
      <c r="UVA309" s="204"/>
      <c r="UVB309" s="204"/>
      <c r="UVC309" s="159"/>
      <c r="UVD309" s="159"/>
      <c r="UVE309" s="159"/>
      <c r="UVF309" s="159"/>
      <c r="UVG309" s="159"/>
      <c r="UVH309" s="45"/>
      <c r="UVI309" s="160"/>
      <c r="UVJ309" s="160"/>
      <c r="UVK309" s="160"/>
      <c r="UVL309" s="160"/>
      <c r="UVM309" s="160"/>
      <c r="UVN309" s="18"/>
      <c r="UVO309" s="18"/>
      <c r="UVP309" s="18"/>
      <c r="UVR309" s="18"/>
      <c r="UVS309" s="18"/>
      <c r="UVT309" s="18"/>
      <c r="UVU309" s="18"/>
      <c r="UVW309" s="25"/>
      <c r="UVX309" s="37"/>
      <c r="UVZ309" s="37"/>
      <c r="UWB309" s="37"/>
      <c r="UWD309" s="37"/>
      <c r="UWE309" s="204"/>
      <c r="UWF309" s="204"/>
      <c r="UWG309" s="204"/>
      <c r="UWH309" s="204"/>
      <c r="UWI309" s="204"/>
      <c r="UWJ309" s="204"/>
      <c r="UWK309" s="204"/>
      <c r="UWL309" s="204"/>
      <c r="UWM309" s="204"/>
      <c r="UWN309" s="159"/>
      <c r="UWO309" s="159"/>
      <c r="UWP309" s="159"/>
      <c r="UWQ309" s="159"/>
      <c r="UWR309" s="159"/>
      <c r="UWS309" s="45"/>
      <c r="UWT309" s="160"/>
      <c r="UWU309" s="160"/>
      <c r="UWV309" s="160"/>
      <c r="UWW309" s="160"/>
      <c r="UWX309" s="160"/>
      <c r="UWY309" s="18"/>
      <c r="UWZ309" s="18"/>
      <c r="UXA309" s="18"/>
      <c r="UXC309" s="18"/>
      <c r="UXD309" s="18"/>
      <c r="UXE309" s="18"/>
      <c r="UXF309" s="18"/>
      <c r="UXH309" s="25"/>
      <c r="UXI309" s="37"/>
      <c r="UXK309" s="37"/>
      <c r="UXM309" s="37"/>
      <c r="UXO309" s="37"/>
      <c r="UXP309" s="204"/>
      <c r="UXQ309" s="204"/>
      <c r="UXR309" s="204"/>
      <c r="UXS309" s="204"/>
      <c r="UXT309" s="204"/>
      <c r="UXU309" s="204"/>
      <c r="UXV309" s="204"/>
      <c r="UXW309" s="204"/>
      <c r="UXX309" s="204"/>
      <c r="UXY309" s="159"/>
      <c r="UXZ309" s="159"/>
      <c r="UYA309" s="159"/>
      <c r="UYB309" s="159"/>
      <c r="UYC309" s="159"/>
      <c r="UYD309" s="45"/>
      <c r="UYE309" s="160"/>
      <c r="UYF309" s="160"/>
      <c r="UYG309" s="160"/>
      <c r="UYH309" s="160"/>
      <c r="UYI309" s="160"/>
      <c r="UYJ309" s="18"/>
      <c r="UYK309" s="18"/>
      <c r="UYL309" s="18"/>
      <c r="UYN309" s="18"/>
      <c r="UYO309" s="18"/>
      <c r="UYP309" s="18"/>
      <c r="UYQ309" s="18"/>
      <c r="UYS309" s="25"/>
      <c r="UYT309" s="37"/>
      <c r="UYV309" s="37"/>
      <c r="UYX309" s="37"/>
      <c r="UYZ309" s="37"/>
      <c r="UZA309" s="204"/>
      <c r="UZB309" s="204"/>
      <c r="UZC309" s="204"/>
      <c r="UZD309" s="204"/>
      <c r="UZE309" s="204"/>
      <c r="UZF309" s="204"/>
      <c r="UZG309" s="204"/>
      <c r="UZH309" s="204"/>
      <c r="UZI309" s="204"/>
      <c r="UZJ309" s="159"/>
      <c r="UZK309" s="159"/>
      <c r="UZL309" s="159"/>
      <c r="UZM309" s="159"/>
      <c r="UZN309" s="159"/>
      <c r="UZO309" s="45"/>
      <c r="UZP309" s="160"/>
      <c r="UZQ309" s="160"/>
      <c r="UZR309" s="160"/>
      <c r="UZS309" s="160"/>
      <c r="UZT309" s="160"/>
      <c r="UZU309" s="18"/>
      <c r="UZV309" s="18"/>
      <c r="UZW309" s="18"/>
      <c r="UZY309" s="18"/>
      <c r="UZZ309" s="18"/>
      <c r="VAA309" s="18"/>
      <c r="VAB309" s="18"/>
      <c r="VAD309" s="25"/>
      <c r="VAE309" s="37"/>
      <c r="VAG309" s="37"/>
      <c r="VAI309" s="37"/>
      <c r="VAK309" s="37"/>
      <c r="VAL309" s="204"/>
      <c r="VAM309" s="204"/>
      <c r="VAN309" s="204"/>
      <c r="VAO309" s="204"/>
      <c r="VAP309" s="204"/>
      <c r="VAQ309" s="204"/>
      <c r="VAR309" s="204"/>
      <c r="VAS309" s="204"/>
      <c r="VAT309" s="204"/>
      <c r="VAU309" s="159"/>
      <c r="VAV309" s="159"/>
      <c r="VAW309" s="159"/>
      <c r="VAX309" s="159"/>
      <c r="VAY309" s="159"/>
      <c r="VAZ309" s="45"/>
      <c r="VBA309" s="160"/>
      <c r="VBB309" s="160"/>
      <c r="VBC309" s="160"/>
      <c r="VBD309" s="160"/>
      <c r="VBE309" s="160"/>
      <c r="VBF309" s="18"/>
      <c r="VBG309" s="18"/>
      <c r="VBH309" s="18"/>
      <c r="VBJ309" s="18"/>
      <c r="VBK309" s="18"/>
      <c r="VBL309" s="18"/>
      <c r="VBM309" s="18"/>
      <c r="VBO309" s="25"/>
      <c r="VBP309" s="37"/>
      <c r="VBR309" s="37"/>
      <c r="VBT309" s="37"/>
      <c r="VBV309" s="37"/>
      <c r="VBW309" s="204"/>
      <c r="VBX309" s="204"/>
      <c r="VBY309" s="204"/>
      <c r="VBZ309" s="204"/>
      <c r="VCA309" s="204"/>
      <c r="VCB309" s="204"/>
      <c r="VCC309" s="204"/>
      <c r="VCD309" s="204"/>
      <c r="VCE309" s="204"/>
      <c r="VCF309" s="159"/>
      <c r="VCG309" s="159"/>
      <c r="VCH309" s="159"/>
      <c r="VCI309" s="159"/>
      <c r="VCJ309" s="159"/>
      <c r="VCK309" s="45"/>
      <c r="VCL309" s="160"/>
      <c r="VCM309" s="160"/>
      <c r="VCN309" s="160"/>
      <c r="VCO309" s="160"/>
      <c r="VCP309" s="160"/>
      <c r="VCQ309" s="18"/>
      <c r="VCR309" s="18"/>
      <c r="VCS309" s="18"/>
      <c r="VCU309" s="18"/>
      <c r="VCV309" s="18"/>
      <c r="VCW309" s="18"/>
      <c r="VCX309" s="18"/>
      <c r="VCZ309" s="25"/>
      <c r="VDA309" s="37"/>
      <c r="VDC309" s="37"/>
      <c r="VDE309" s="37"/>
      <c r="VDG309" s="37"/>
      <c r="VDH309" s="204"/>
      <c r="VDI309" s="204"/>
      <c r="VDJ309" s="204"/>
      <c r="VDK309" s="204"/>
      <c r="VDL309" s="204"/>
      <c r="VDM309" s="204"/>
      <c r="VDN309" s="204"/>
      <c r="VDO309" s="204"/>
      <c r="VDP309" s="204"/>
      <c r="VDQ309" s="159"/>
      <c r="VDR309" s="159"/>
      <c r="VDS309" s="159"/>
      <c r="VDT309" s="159"/>
      <c r="VDU309" s="159"/>
      <c r="VDV309" s="45"/>
      <c r="VDW309" s="160"/>
      <c r="VDX309" s="160"/>
      <c r="VDY309" s="160"/>
      <c r="VDZ309" s="160"/>
      <c r="VEA309" s="160"/>
      <c r="VEB309" s="18"/>
      <c r="VEC309" s="18"/>
      <c r="VED309" s="18"/>
      <c r="VEF309" s="18"/>
      <c r="VEG309" s="18"/>
      <c r="VEH309" s="18"/>
      <c r="VEI309" s="18"/>
      <c r="VEK309" s="25"/>
      <c r="VEL309" s="37"/>
      <c r="VEN309" s="37"/>
      <c r="VEP309" s="37"/>
      <c r="VER309" s="37"/>
      <c r="VES309" s="204"/>
      <c r="VET309" s="204"/>
      <c r="VEU309" s="204"/>
      <c r="VEV309" s="204"/>
      <c r="VEW309" s="204"/>
      <c r="VEX309" s="204"/>
      <c r="VEY309" s="204"/>
      <c r="VEZ309" s="204"/>
      <c r="VFA309" s="204"/>
      <c r="VFB309" s="159"/>
      <c r="VFC309" s="159"/>
      <c r="VFD309" s="159"/>
      <c r="VFE309" s="159"/>
      <c r="VFF309" s="159"/>
      <c r="VFG309" s="45"/>
      <c r="VFH309" s="160"/>
      <c r="VFI309" s="160"/>
      <c r="VFJ309" s="160"/>
      <c r="VFK309" s="160"/>
      <c r="VFL309" s="160"/>
      <c r="VFM309" s="18"/>
      <c r="VFN309" s="18"/>
      <c r="VFO309" s="18"/>
      <c r="VFQ309" s="18"/>
      <c r="VFR309" s="18"/>
      <c r="VFS309" s="18"/>
      <c r="VFT309" s="18"/>
      <c r="VFV309" s="25"/>
      <c r="VFW309" s="37"/>
      <c r="VFY309" s="37"/>
      <c r="VGA309" s="37"/>
      <c r="VGC309" s="37"/>
      <c r="VGD309" s="204"/>
      <c r="VGE309" s="204"/>
      <c r="VGF309" s="204"/>
      <c r="VGG309" s="204"/>
      <c r="VGH309" s="204"/>
      <c r="VGI309" s="204"/>
      <c r="VGJ309" s="204"/>
      <c r="VGK309" s="204"/>
      <c r="VGL309" s="204"/>
      <c r="VGM309" s="159"/>
      <c r="VGN309" s="159"/>
      <c r="VGO309" s="159"/>
      <c r="VGP309" s="159"/>
      <c r="VGQ309" s="159"/>
      <c r="VGR309" s="45"/>
      <c r="VGS309" s="160"/>
      <c r="VGT309" s="160"/>
      <c r="VGU309" s="160"/>
      <c r="VGV309" s="160"/>
      <c r="VGW309" s="160"/>
      <c r="VGX309" s="18"/>
      <c r="VGY309" s="18"/>
      <c r="VGZ309" s="18"/>
      <c r="VHB309" s="18"/>
      <c r="VHC309" s="18"/>
      <c r="VHD309" s="18"/>
      <c r="VHE309" s="18"/>
      <c r="VHG309" s="25"/>
      <c r="VHH309" s="37"/>
      <c r="VHJ309" s="37"/>
      <c r="VHL309" s="37"/>
      <c r="VHN309" s="37"/>
      <c r="VHO309" s="204"/>
      <c r="VHP309" s="204"/>
      <c r="VHQ309" s="204"/>
      <c r="VHR309" s="204"/>
      <c r="VHS309" s="204"/>
      <c r="VHT309" s="204"/>
      <c r="VHU309" s="204"/>
      <c r="VHV309" s="204"/>
      <c r="VHW309" s="204"/>
      <c r="VHX309" s="159"/>
      <c r="VHY309" s="159"/>
      <c r="VHZ309" s="159"/>
      <c r="VIA309" s="159"/>
      <c r="VIB309" s="159"/>
      <c r="VIC309" s="45"/>
      <c r="VID309" s="160"/>
      <c r="VIE309" s="160"/>
      <c r="VIF309" s="160"/>
      <c r="VIG309" s="160"/>
      <c r="VIH309" s="160"/>
      <c r="VII309" s="18"/>
      <c r="VIJ309" s="18"/>
      <c r="VIK309" s="18"/>
      <c r="VIM309" s="18"/>
      <c r="VIN309" s="18"/>
      <c r="VIO309" s="18"/>
      <c r="VIP309" s="18"/>
      <c r="VIR309" s="25"/>
      <c r="VIS309" s="37"/>
      <c r="VIU309" s="37"/>
      <c r="VIW309" s="37"/>
      <c r="VIY309" s="37"/>
      <c r="VIZ309" s="204"/>
      <c r="VJA309" s="204"/>
      <c r="VJB309" s="204"/>
      <c r="VJC309" s="204"/>
      <c r="VJD309" s="204"/>
      <c r="VJE309" s="204"/>
      <c r="VJF309" s="204"/>
      <c r="VJG309" s="204"/>
      <c r="VJH309" s="204"/>
      <c r="VJI309" s="159"/>
      <c r="VJJ309" s="159"/>
      <c r="VJK309" s="159"/>
      <c r="VJL309" s="159"/>
      <c r="VJM309" s="159"/>
      <c r="VJN309" s="45"/>
      <c r="VJO309" s="160"/>
      <c r="VJP309" s="160"/>
      <c r="VJQ309" s="160"/>
      <c r="VJR309" s="160"/>
      <c r="VJS309" s="160"/>
      <c r="VJT309" s="18"/>
      <c r="VJU309" s="18"/>
      <c r="VJV309" s="18"/>
      <c r="VJX309" s="18"/>
      <c r="VJY309" s="18"/>
      <c r="VJZ309" s="18"/>
      <c r="VKA309" s="18"/>
      <c r="VKC309" s="25"/>
      <c r="VKD309" s="37"/>
      <c r="VKF309" s="37"/>
      <c r="VKH309" s="37"/>
      <c r="VKJ309" s="37"/>
      <c r="VKK309" s="204"/>
      <c r="VKL309" s="204"/>
      <c r="VKM309" s="204"/>
      <c r="VKN309" s="204"/>
      <c r="VKO309" s="204"/>
      <c r="VKP309" s="204"/>
      <c r="VKQ309" s="204"/>
      <c r="VKR309" s="204"/>
      <c r="VKS309" s="204"/>
      <c r="VKT309" s="159"/>
      <c r="VKU309" s="159"/>
      <c r="VKV309" s="159"/>
      <c r="VKW309" s="159"/>
      <c r="VKX309" s="159"/>
      <c r="VKY309" s="45"/>
      <c r="VKZ309" s="160"/>
      <c r="VLA309" s="160"/>
      <c r="VLB309" s="160"/>
      <c r="VLC309" s="160"/>
      <c r="VLD309" s="160"/>
      <c r="VLE309" s="18"/>
      <c r="VLF309" s="18"/>
      <c r="VLG309" s="18"/>
      <c r="VLI309" s="18"/>
      <c r="VLJ309" s="18"/>
      <c r="VLK309" s="18"/>
      <c r="VLL309" s="18"/>
      <c r="VLN309" s="25"/>
      <c r="VLO309" s="37"/>
      <c r="VLQ309" s="37"/>
      <c r="VLS309" s="37"/>
      <c r="VLU309" s="37"/>
      <c r="VLV309" s="204"/>
      <c r="VLW309" s="204"/>
      <c r="VLX309" s="204"/>
      <c r="VLY309" s="204"/>
      <c r="VLZ309" s="204"/>
      <c r="VMA309" s="204"/>
      <c r="VMB309" s="204"/>
      <c r="VMC309" s="204"/>
      <c r="VMD309" s="204"/>
      <c r="VME309" s="159"/>
      <c r="VMF309" s="159"/>
      <c r="VMG309" s="159"/>
      <c r="VMH309" s="159"/>
      <c r="VMI309" s="159"/>
      <c r="VMJ309" s="45"/>
      <c r="VMK309" s="160"/>
      <c r="VML309" s="160"/>
      <c r="VMM309" s="160"/>
      <c r="VMN309" s="160"/>
      <c r="VMO309" s="160"/>
      <c r="VMP309" s="18"/>
      <c r="VMQ309" s="18"/>
      <c r="VMR309" s="18"/>
      <c r="VMT309" s="18"/>
      <c r="VMU309" s="18"/>
      <c r="VMV309" s="18"/>
      <c r="VMW309" s="18"/>
      <c r="VMY309" s="25"/>
      <c r="VMZ309" s="37"/>
      <c r="VNB309" s="37"/>
      <c r="VND309" s="37"/>
      <c r="VNF309" s="37"/>
      <c r="VNG309" s="204"/>
      <c r="VNH309" s="204"/>
      <c r="VNI309" s="204"/>
      <c r="VNJ309" s="204"/>
      <c r="VNK309" s="204"/>
      <c r="VNL309" s="204"/>
      <c r="VNM309" s="204"/>
      <c r="VNN309" s="204"/>
      <c r="VNO309" s="204"/>
      <c r="VNP309" s="159"/>
      <c r="VNQ309" s="159"/>
      <c r="VNR309" s="159"/>
      <c r="VNS309" s="159"/>
      <c r="VNT309" s="159"/>
      <c r="VNU309" s="45"/>
      <c r="VNV309" s="160"/>
      <c r="VNW309" s="160"/>
      <c r="VNX309" s="160"/>
      <c r="VNY309" s="160"/>
      <c r="VNZ309" s="160"/>
      <c r="VOA309" s="18"/>
      <c r="VOB309" s="18"/>
      <c r="VOC309" s="18"/>
      <c r="VOE309" s="18"/>
      <c r="VOF309" s="18"/>
      <c r="VOG309" s="18"/>
      <c r="VOH309" s="18"/>
      <c r="VOJ309" s="25"/>
      <c r="VOK309" s="37"/>
      <c r="VOM309" s="37"/>
      <c r="VOO309" s="37"/>
      <c r="VOQ309" s="37"/>
      <c r="VOR309" s="204"/>
      <c r="VOS309" s="204"/>
      <c r="VOT309" s="204"/>
      <c r="VOU309" s="204"/>
      <c r="VOV309" s="204"/>
      <c r="VOW309" s="204"/>
      <c r="VOX309" s="204"/>
      <c r="VOY309" s="204"/>
      <c r="VOZ309" s="204"/>
      <c r="VPA309" s="159"/>
      <c r="VPB309" s="159"/>
      <c r="VPC309" s="159"/>
      <c r="VPD309" s="159"/>
      <c r="VPE309" s="159"/>
      <c r="VPF309" s="45"/>
      <c r="VPG309" s="160"/>
      <c r="VPH309" s="160"/>
      <c r="VPI309" s="160"/>
      <c r="VPJ309" s="160"/>
      <c r="VPK309" s="160"/>
      <c r="VPL309" s="18"/>
      <c r="VPM309" s="18"/>
      <c r="VPN309" s="18"/>
      <c r="VPP309" s="18"/>
      <c r="VPQ309" s="18"/>
      <c r="VPR309" s="18"/>
      <c r="VPS309" s="18"/>
      <c r="VPU309" s="25"/>
      <c r="VPV309" s="37"/>
      <c r="VPX309" s="37"/>
      <c r="VPZ309" s="37"/>
      <c r="VQB309" s="37"/>
      <c r="VQC309" s="204"/>
      <c r="VQD309" s="204"/>
      <c r="VQE309" s="204"/>
      <c r="VQF309" s="204"/>
      <c r="VQG309" s="204"/>
      <c r="VQH309" s="204"/>
      <c r="VQI309" s="204"/>
      <c r="VQJ309" s="204"/>
      <c r="VQK309" s="204"/>
      <c r="VQL309" s="159"/>
      <c r="VQM309" s="159"/>
      <c r="VQN309" s="159"/>
      <c r="VQO309" s="159"/>
      <c r="VQP309" s="159"/>
      <c r="VQQ309" s="45"/>
      <c r="VQR309" s="160"/>
      <c r="VQS309" s="160"/>
      <c r="VQT309" s="160"/>
      <c r="VQU309" s="160"/>
      <c r="VQV309" s="160"/>
      <c r="VQW309" s="18"/>
      <c r="VQX309" s="18"/>
      <c r="VQY309" s="18"/>
      <c r="VRA309" s="18"/>
      <c r="VRB309" s="18"/>
      <c r="VRC309" s="18"/>
      <c r="VRD309" s="18"/>
      <c r="VRF309" s="25"/>
      <c r="VRG309" s="37"/>
      <c r="VRI309" s="37"/>
      <c r="VRK309" s="37"/>
      <c r="VRM309" s="37"/>
      <c r="VRN309" s="204"/>
      <c r="VRO309" s="204"/>
      <c r="VRP309" s="204"/>
      <c r="VRQ309" s="204"/>
      <c r="VRR309" s="204"/>
      <c r="VRS309" s="204"/>
      <c r="VRT309" s="204"/>
      <c r="VRU309" s="204"/>
      <c r="VRV309" s="204"/>
      <c r="VRW309" s="159"/>
      <c r="VRX309" s="159"/>
      <c r="VRY309" s="159"/>
      <c r="VRZ309" s="159"/>
      <c r="VSA309" s="159"/>
      <c r="VSB309" s="45"/>
      <c r="VSC309" s="160"/>
      <c r="VSD309" s="160"/>
      <c r="VSE309" s="160"/>
      <c r="VSF309" s="160"/>
      <c r="VSG309" s="160"/>
      <c r="VSH309" s="18"/>
      <c r="VSI309" s="18"/>
      <c r="VSJ309" s="18"/>
      <c r="VSL309" s="18"/>
      <c r="VSM309" s="18"/>
      <c r="VSN309" s="18"/>
      <c r="VSO309" s="18"/>
      <c r="VSQ309" s="25"/>
      <c r="VSR309" s="37"/>
      <c r="VST309" s="37"/>
      <c r="VSV309" s="37"/>
      <c r="VSX309" s="37"/>
      <c r="VSY309" s="204"/>
      <c r="VSZ309" s="204"/>
      <c r="VTA309" s="204"/>
      <c r="VTB309" s="204"/>
      <c r="VTC309" s="204"/>
      <c r="VTD309" s="204"/>
      <c r="VTE309" s="204"/>
      <c r="VTF309" s="204"/>
      <c r="VTG309" s="204"/>
      <c r="VTH309" s="159"/>
      <c r="VTI309" s="159"/>
      <c r="VTJ309" s="159"/>
      <c r="VTK309" s="159"/>
      <c r="VTL309" s="159"/>
      <c r="VTM309" s="45"/>
      <c r="VTN309" s="160"/>
      <c r="VTO309" s="160"/>
      <c r="VTP309" s="160"/>
      <c r="VTQ309" s="160"/>
      <c r="VTR309" s="160"/>
      <c r="VTS309" s="18"/>
      <c r="VTT309" s="18"/>
      <c r="VTU309" s="18"/>
      <c r="VTW309" s="18"/>
      <c r="VTX309" s="18"/>
      <c r="VTY309" s="18"/>
      <c r="VTZ309" s="18"/>
      <c r="VUB309" s="25"/>
      <c r="VUC309" s="37"/>
      <c r="VUE309" s="37"/>
      <c r="VUG309" s="37"/>
      <c r="VUI309" s="37"/>
      <c r="VUJ309" s="204"/>
      <c r="VUK309" s="204"/>
      <c r="VUL309" s="204"/>
      <c r="VUM309" s="204"/>
      <c r="VUN309" s="204"/>
      <c r="VUO309" s="204"/>
      <c r="VUP309" s="204"/>
      <c r="VUQ309" s="204"/>
      <c r="VUR309" s="204"/>
      <c r="VUS309" s="159"/>
      <c r="VUT309" s="159"/>
      <c r="VUU309" s="159"/>
      <c r="VUV309" s="159"/>
      <c r="VUW309" s="159"/>
      <c r="VUX309" s="45"/>
      <c r="VUY309" s="160"/>
      <c r="VUZ309" s="160"/>
      <c r="VVA309" s="160"/>
      <c r="VVB309" s="160"/>
      <c r="VVC309" s="160"/>
      <c r="VVD309" s="18"/>
      <c r="VVE309" s="18"/>
      <c r="VVF309" s="18"/>
      <c r="VVH309" s="18"/>
      <c r="VVI309" s="18"/>
      <c r="VVJ309" s="18"/>
      <c r="VVK309" s="18"/>
      <c r="VVM309" s="25"/>
      <c r="VVN309" s="37"/>
      <c r="VVP309" s="37"/>
      <c r="VVR309" s="37"/>
      <c r="VVT309" s="37"/>
      <c r="VVU309" s="204"/>
      <c r="VVV309" s="204"/>
      <c r="VVW309" s="204"/>
      <c r="VVX309" s="204"/>
      <c r="VVY309" s="204"/>
      <c r="VVZ309" s="204"/>
      <c r="VWA309" s="204"/>
      <c r="VWB309" s="204"/>
      <c r="VWC309" s="204"/>
      <c r="VWD309" s="159"/>
      <c r="VWE309" s="159"/>
      <c r="VWF309" s="159"/>
      <c r="VWG309" s="159"/>
      <c r="VWH309" s="159"/>
      <c r="VWI309" s="45"/>
      <c r="VWJ309" s="160"/>
      <c r="VWK309" s="160"/>
      <c r="VWL309" s="160"/>
      <c r="VWM309" s="160"/>
      <c r="VWN309" s="160"/>
      <c r="VWO309" s="18"/>
      <c r="VWP309" s="18"/>
      <c r="VWQ309" s="18"/>
      <c r="VWS309" s="18"/>
      <c r="VWT309" s="18"/>
      <c r="VWU309" s="18"/>
      <c r="VWV309" s="18"/>
      <c r="VWX309" s="25"/>
      <c r="VWY309" s="37"/>
      <c r="VXA309" s="37"/>
      <c r="VXC309" s="37"/>
      <c r="VXE309" s="37"/>
      <c r="VXF309" s="204"/>
      <c r="VXG309" s="204"/>
      <c r="VXH309" s="204"/>
      <c r="VXI309" s="204"/>
      <c r="VXJ309" s="204"/>
      <c r="VXK309" s="204"/>
      <c r="VXL309" s="204"/>
      <c r="VXM309" s="204"/>
      <c r="VXN309" s="204"/>
      <c r="VXO309" s="159"/>
      <c r="VXP309" s="159"/>
      <c r="VXQ309" s="159"/>
      <c r="VXR309" s="159"/>
      <c r="VXS309" s="159"/>
      <c r="VXT309" s="45"/>
      <c r="VXU309" s="160"/>
      <c r="VXV309" s="160"/>
      <c r="VXW309" s="160"/>
      <c r="VXX309" s="160"/>
      <c r="VXY309" s="160"/>
      <c r="VXZ309" s="18"/>
      <c r="VYA309" s="18"/>
      <c r="VYB309" s="18"/>
      <c r="VYD309" s="18"/>
      <c r="VYE309" s="18"/>
      <c r="VYF309" s="18"/>
      <c r="VYG309" s="18"/>
      <c r="VYI309" s="25"/>
      <c r="VYJ309" s="37"/>
      <c r="VYL309" s="37"/>
      <c r="VYN309" s="37"/>
      <c r="VYP309" s="37"/>
      <c r="VYQ309" s="204"/>
      <c r="VYR309" s="204"/>
      <c r="VYS309" s="204"/>
      <c r="VYT309" s="204"/>
      <c r="VYU309" s="204"/>
      <c r="VYV309" s="204"/>
      <c r="VYW309" s="204"/>
      <c r="VYX309" s="204"/>
      <c r="VYY309" s="204"/>
      <c r="VYZ309" s="159"/>
      <c r="VZA309" s="159"/>
      <c r="VZB309" s="159"/>
      <c r="VZC309" s="159"/>
      <c r="VZD309" s="159"/>
      <c r="VZE309" s="45"/>
      <c r="VZF309" s="160"/>
      <c r="VZG309" s="160"/>
      <c r="VZH309" s="160"/>
      <c r="VZI309" s="160"/>
      <c r="VZJ309" s="160"/>
      <c r="VZK309" s="18"/>
      <c r="VZL309" s="18"/>
      <c r="VZM309" s="18"/>
      <c r="VZO309" s="18"/>
      <c r="VZP309" s="18"/>
      <c r="VZQ309" s="18"/>
      <c r="VZR309" s="18"/>
      <c r="VZT309" s="25"/>
      <c r="VZU309" s="37"/>
      <c r="VZW309" s="37"/>
      <c r="VZY309" s="37"/>
      <c r="WAA309" s="37"/>
      <c r="WAB309" s="204"/>
      <c r="WAC309" s="204"/>
      <c r="WAD309" s="204"/>
      <c r="WAE309" s="204"/>
      <c r="WAF309" s="204"/>
      <c r="WAG309" s="204"/>
      <c r="WAH309" s="204"/>
      <c r="WAI309" s="204"/>
      <c r="WAJ309" s="204"/>
      <c r="WAK309" s="159"/>
      <c r="WAL309" s="159"/>
      <c r="WAM309" s="159"/>
      <c r="WAN309" s="159"/>
      <c r="WAO309" s="159"/>
      <c r="WAP309" s="45"/>
      <c r="WAQ309" s="160"/>
      <c r="WAR309" s="160"/>
      <c r="WAS309" s="160"/>
      <c r="WAT309" s="160"/>
      <c r="WAU309" s="160"/>
      <c r="WAV309" s="18"/>
      <c r="WAW309" s="18"/>
      <c r="WAX309" s="18"/>
      <c r="WAZ309" s="18"/>
      <c r="WBA309" s="18"/>
      <c r="WBB309" s="18"/>
      <c r="WBC309" s="18"/>
      <c r="WBE309" s="25"/>
      <c r="WBF309" s="37"/>
      <c r="WBH309" s="37"/>
      <c r="WBJ309" s="37"/>
      <c r="WBL309" s="37"/>
      <c r="WBM309" s="204"/>
      <c r="WBN309" s="204"/>
      <c r="WBO309" s="204"/>
      <c r="WBP309" s="204"/>
      <c r="WBQ309" s="204"/>
      <c r="WBR309" s="204"/>
      <c r="WBS309" s="204"/>
      <c r="WBT309" s="204"/>
      <c r="WBU309" s="204"/>
      <c r="WBV309" s="159"/>
      <c r="WBW309" s="159"/>
      <c r="WBX309" s="159"/>
      <c r="WBY309" s="159"/>
      <c r="WBZ309" s="159"/>
      <c r="WCA309" s="45"/>
      <c r="WCB309" s="160"/>
      <c r="WCC309" s="160"/>
      <c r="WCD309" s="160"/>
      <c r="WCE309" s="160"/>
      <c r="WCF309" s="160"/>
      <c r="WCG309" s="18"/>
      <c r="WCH309" s="18"/>
      <c r="WCI309" s="18"/>
      <c r="WCK309" s="18"/>
      <c r="WCL309" s="18"/>
      <c r="WCM309" s="18"/>
      <c r="WCN309" s="18"/>
      <c r="WCP309" s="25"/>
      <c r="WCQ309" s="37"/>
      <c r="WCS309" s="37"/>
      <c r="WCU309" s="37"/>
      <c r="WCW309" s="37"/>
      <c r="WCX309" s="204"/>
      <c r="WCY309" s="204"/>
      <c r="WCZ309" s="204"/>
      <c r="WDA309" s="204"/>
      <c r="WDB309" s="204"/>
      <c r="WDC309" s="204"/>
      <c r="WDD309" s="204"/>
      <c r="WDE309" s="204"/>
      <c r="WDF309" s="204"/>
      <c r="WDG309" s="159"/>
      <c r="WDH309" s="159"/>
      <c r="WDI309" s="159"/>
      <c r="WDJ309" s="159"/>
      <c r="WDK309" s="159"/>
      <c r="WDL309" s="45"/>
      <c r="WDM309" s="160"/>
      <c r="WDN309" s="160"/>
      <c r="WDO309" s="160"/>
      <c r="WDP309" s="160"/>
      <c r="WDQ309" s="160"/>
      <c r="WDR309" s="18"/>
      <c r="WDS309" s="18"/>
      <c r="WDT309" s="18"/>
      <c r="WDV309" s="18"/>
      <c r="WDW309" s="18"/>
      <c r="WDX309" s="18"/>
      <c r="WDY309" s="18"/>
      <c r="WEA309" s="25"/>
      <c r="WEB309" s="37"/>
      <c r="WED309" s="37"/>
      <c r="WEF309" s="37"/>
      <c r="WEH309" s="37"/>
      <c r="WEI309" s="204"/>
      <c r="WEJ309" s="204"/>
      <c r="WEK309" s="204"/>
      <c r="WEL309" s="204"/>
      <c r="WEM309" s="204"/>
      <c r="WEN309" s="204"/>
      <c r="WEO309" s="204"/>
      <c r="WEP309" s="204"/>
      <c r="WEQ309" s="204"/>
      <c r="WER309" s="159"/>
      <c r="WES309" s="159"/>
      <c r="WET309" s="159"/>
      <c r="WEU309" s="159"/>
      <c r="WEV309" s="159"/>
      <c r="WEW309" s="45"/>
      <c r="WEX309" s="160"/>
      <c r="WEY309" s="160"/>
      <c r="WEZ309" s="160"/>
      <c r="WFA309" s="160"/>
      <c r="WFB309" s="160"/>
      <c r="WFC309" s="18"/>
      <c r="WFD309" s="18"/>
      <c r="WFE309" s="18"/>
      <c r="WFG309" s="18"/>
      <c r="WFH309" s="18"/>
      <c r="WFI309" s="18"/>
      <c r="WFJ309" s="18"/>
      <c r="WFL309" s="25"/>
      <c r="WFM309" s="37"/>
      <c r="WFO309" s="37"/>
      <c r="WFQ309" s="37"/>
      <c r="WFS309" s="37"/>
      <c r="WFT309" s="204"/>
      <c r="WFU309" s="204"/>
      <c r="WFV309" s="204"/>
      <c r="WFW309" s="204"/>
      <c r="WFX309" s="204"/>
      <c r="WFY309" s="204"/>
      <c r="WFZ309" s="204"/>
      <c r="WGA309" s="204"/>
      <c r="WGB309" s="204"/>
      <c r="WGC309" s="159"/>
      <c r="WGD309" s="159"/>
      <c r="WGE309" s="159"/>
      <c r="WGF309" s="159"/>
      <c r="WGG309" s="159"/>
      <c r="WGH309" s="45"/>
      <c r="WGI309" s="160"/>
      <c r="WGJ309" s="160"/>
      <c r="WGK309" s="160"/>
      <c r="WGL309" s="160"/>
      <c r="WGM309" s="160"/>
      <c r="WGN309" s="18"/>
      <c r="WGO309" s="18"/>
      <c r="WGP309" s="18"/>
      <c r="WGR309" s="18"/>
      <c r="WGS309" s="18"/>
      <c r="WGT309" s="18"/>
      <c r="WGU309" s="18"/>
      <c r="WGW309" s="25"/>
      <c r="WGX309" s="37"/>
      <c r="WGZ309" s="37"/>
      <c r="WHB309" s="37"/>
      <c r="WHD309" s="37"/>
      <c r="WHE309" s="204"/>
      <c r="WHF309" s="204"/>
      <c r="WHG309" s="204"/>
      <c r="WHH309" s="204"/>
      <c r="WHI309" s="204"/>
      <c r="WHJ309" s="204"/>
      <c r="WHK309" s="204"/>
      <c r="WHL309" s="204"/>
      <c r="WHM309" s="204"/>
      <c r="WHN309" s="159"/>
      <c r="WHO309" s="159"/>
      <c r="WHP309" s="159"/>
      <c r="WHQ309" s="159"/>
      <c r="WHR309" s="159"/>
      <c r="WHS309" s="45"/>
      <c r="WHT309" s="160"/>
      <c r="WHU309" s="160"/>
      <c r="WHV309" s="160"/>
      <c r="WHW309" s="160"/>
      <c r="WHX309" s="160"/>
      <c r="WHY309" s="18"/>
      <c r="WHZ309" s="18"/>
      <c r="WIA309" s="18"/>
      <c r="WIC309" s="18"/>
      <c r="WID309" s="18"/>
      <c r="WIE309" s="18"/>
      <c r="WIF309" s="18"/>
      <c r="WIH309" s="25"/>
      <c r="WII309" s="37"/>
      <c r="WIK309" s="37"/>
      <c r="WIM309" s="37"/>
      <c r="WIO309" s="37"/>
      <c r="WIP309" s="204"/>
      <c r="WIQ309" s="204"/>
      <c r="WIR309" s="204"/>
      <c r="WIS309" s="204"/>
      <c r="WIT309" s="204"/>
      <c r="WIU309" s="204"/>
      <c r="WIV309" s="204"/>
      <c r="WIW309" s="204"/>
      <c r="WIX309" s="204"/>
      <c r="WIY309" s="159"/>
      <c r="WIZ309" s="159"/>
      <c r="WJA309" s="159"/>
      <c r="WJB309" s="159"/>
      <c r="WJC309" s="159"/>
      <c r="WJD309" s="45"/>
      <c r="WJE309" s="160"/>
      <c r="WJF309" s="160"/>
      <c r="WJG309" s="160"/>
      <c r="WJH309" s="160"/>
      <c r="WJI309" s="160"/>
      <c r="WJJ309" s="18"/>
      <c r="WJK309" s="18"/>
      <c r="WJL309" s="18"/>
      <c r="WJN309" s="18"/>
      <c r="WJO309" s="18"/>
      <c r="WJP309" s="18"/>
      <c r="WJQ309" s="18"/>
      <c r="WJS309" s="25"/>
      <c r="WJT309" s="37"/>
      <c r="WJV309" s="37"/>
      <c r="WJX309" s="37"/>
      <c r="WJZ309" s="37"/>
      <c r="WKA309" s="204"/>
      <c r="WKB309" s="204"/>
      <c r="WKC309" s="204"/>
      <c r="WKD309" s="204"/>
      <c r="WKE309" s="204"/>
      <c r="WKF309" s="204"/>
      <c r="WKG309" s="204"/>
      <c r="WKH309" s="204"/>
      <c r="WKI309" s="204"/>
      <c r="WKJ309" s="159"/>
      <c r="WKK309" s="159"/>
      <c r="WKL309" s="159"/>
      <c r="WKM309" s="159"/>
      <c r="WKN309" s="159"/>
      <c r="WKO309" s="45"/>
      <c r="WKP309" s="160"/>
      <c r="WKQ309" s="160"/>
      <c r="WKR309" s="160"/>
      <c r="WKS309" s="160"/>
      <c r="WKT309" s="160"/>
      <c r="WKU309" s="18"/>
      <c r="WKV309" s="18"/>
      <c r="WKW309" s="18"/>
      <c r="WKY309" s="18"/>
      <c r="WKZ309" s="18"/>
      <c r="WLA309" s="18"/>
      <c r="WLB309" s="18"/>
      <c r="WLD309" s="25"/>
      <c r="WLE309" s="37"/>
      <c r="WLG309" s="37"/>
      <c r="WLI309" s="37"/>
      <c r="WLK309" s="37"/>
      <c r="WLL309" s="204"/>
      <c r="WLM309" s="204"/>
      <c r="WLN309" s="204"/>
      <c r="WLO309" s="204"/>
      <c r="WLP309" s="204"/>
      <c r="WLQ309" s="204"/>
      <c r="WLR309" s="204"/>
      <c r="WLS309" s="204"/>
      <c r="WLT309" s="204"/>
      <c r="WLU309" s="159"/>
      <c r="WLV309" s="159"/>
      <c r="WLW309" s="159"/>
      <c r="WLX309" s="159"/>
      <c r="WLY309" s="159"/>
      <c r="WLZ309" s="45"/>
      <c r="WMA309" s="160"/>
      <c r="WMB309" s="160"/>
      <c r="WMC309" s="160"/>
      <c r="WMD309" s="160"/>
      <c r="WME309" s="160"/>
      <c r="WMF309" s="18"/>
      <c r="WMG309" s="18"/>
      <c r="WMH309" s="18"/>
      <c r="WMJ309" s="18"/>
      <c r="WMK309" s="18"/>
      <c r="WML309" s="18"/>
      <c r="WMM309" s="18"/>
      <c r="WMO309" s="25"/>
      <c r="WMP309" s="37"/>
      <c r="WMR309" s="37"/>
      <c r="WMT309" s="37"/>
      <c r="WMV309" s="37"/>
      <c r="WMW309" s="204"/>
      <c r="WMX309" s="204"/>
      <c r="WMY309" s="204"/>
      <c r="WMZ309" s="204"/>
      <c r="WNA309" s="204"/>
      <c r="WNB309" s="204"/>
      <c r="WNC309" s="204"/>
      <c r="WND309" s="204"/>
      <c r="WNE309" s="204"/>
      <c r="WNF309" s="159"/>
      <c r="WNG309" s="159"/>
      <c r="WNH309" s="159"/>
      <c r="WNI309" s="159"/>
      <c r="WNJ309" s="159"/>
      <c r="WNK309" s="45"/>
      <c r="WNL309" s="160"/>
      <c r="WNM309" s="160"/>
      <c r="WNN309" s="160"/>
      <c r="WNO309" s="160"/>
      <c r="WNP309" s="160"/>
      <c r="WNQ309" s="18"/>
      <c r="WNR309" s="18"/>
      <c r="WNS309" s="18"/>
      <c r="WNU309" s="18"/>
      <c r="WNV309" s="18"/>
      <c r="WNW309" s="18"/>
      <c r="WNX309" s="18"/>
      <c r="WNZ309" s="25"/>
      <c r="WOA309" s="37"/>
      <c r="WOC309" s="37"/>
      <c r="WOE309" s="37"/>
      <c r="WOG309" s="37"/>
      <c r="WOH309" s="204"/>
      <c r="WOI309" s="204"/>
      <c r="WOJ309" s="204"/>
      <c r="WOK309" s="204"/>
      <c r="WOL309" s="204"/>
      <c r="WOM309" s="204"/>
      <c r="WON309" s="204"/>
      <c r="WOO309" s="204"/>
      <c r="WOP309" s="204"/>
      <c r="WOQ309" s="159"/>
      <c r="WOR309" s="159"/>
      <c r="WOS309" s="159"/>
      <c r="WOT309" s="159"/>
      <c r="WOU309" s="159"/>
      <c r="WOV309" s="45"/>
      <c r="WOW309" s="160"/>
      <c r="WOX309" s="160"/>
      <c r="WOY309" s="160"/>
      <c r="WOZ309" s="160"/>
      <c r="WPA309" s="160"/>
      <c r="WPB309" s="18"/>
      <c r="WPC309" s="18"/>
      <c r="WPD309" s="18"/>
      <c r="WPF309" s="18"/>
      <c r="WPG309" s="18"/>
      <c r="WPH309" s="18"/>
      <c r="WPI309" s="18"/>
      <c r="WPK309" s="25"/>
      <c r="WPL309" s="37"/>
      <c r="WPN309" s="37"/>
      <c r="WPP309" s="37"/>
      <c r="WPR309" s="37"/>
      <c r="WPS309" s="204"/>
      <c r="WPT309" s="204"/>
      <c r="WPU309" s="204"/>
      <c r="WPV309" s="204"/>
      <c r="WPW309" s="204"/>
      <c r="WPX309" s="204"/>
      <c r="WPY309" s="204"/>
      <c r="WPZ309" s="204"/>
      <c r="WQA309" s="204"/>
      <c r="WQB309" s="159"/>
      <c r="WQC309" s="159"/>
      <c r="WQD309" s="159"/>
      <c r="WQE309" s="159"/>
      <c r="WQF309" s="159"/>
      <c r="WQG309" s="45"/>
      <c r="WQH309" s="160"/>
      <c r="WQI309" s="160"/>
      <c r="WQJ309" s="160"/>
      <c r="WQK309" s="160"/>
      <c r="WQL309" s="160"/>
      <c r="WQM309" s="18"/>
      <c r="WQN309" s="18"/>
      <c r="WQO309" s="18"/>
      <c r="WQQ309" s="18"/>
      <c r="WQR309" s="18"/>
      <c r="WQS309" s="18"/>
      <c r="WQT309" s="18"/>
      <c r="WQV309" s="25"/>
      <c r="WQW309" s="37"/>
      <c r="WQY309" s="37"/>
      <c r="WRA309" s="37"/>
      <c r="WRC309" s="37"/>
      <c r="WRD309" s="204"/>
      <c r="WRE309" s="204"/>
      <c r="WRF309" s="204"/>
      <c r="WRG309" s="204"/>
      <c r="WRH309" s="204"/>
      <c r="WRI309" s="204"/>
      <c r="WRJ309" s="204"/>
      <c r="WRK309" s="204"/>
      <c r="WRL309" s="204"/>
      <c r="WRM309" s="159"/>
      <c r="WRN309" s="159"/>
      <c r="WRO309" s="159"/>
      <c r="WRP309" s="159"/>
      <c r="WRQ309" s="159"/>
      <c r="WRR309" s="45"/>
      <c r="WRS309" s="160"/>
      <c r="WRT309" s="160"/>
      <c r="WRU309" s="160"/>
      <c r="WRV309" s="160"/>
      <c r="WRW309" s="160"/>
      <c r="WRX309" s="18"/>
      <c r="WRY309" s="18"/>
      <c r="WRZ309" s="18"/>
      <c r="WSB309" s="18"/>
      <c r="WSC309" s="18"/>
      <c r="WSD309" s="18"/>
      <c r="WSE309" s="18"/>
      <c r="WSG309" s="25"/>
      <c r="WSH309" s="37"/>
      <c r="WSJ309" s="37"/>
      <c r="WSL309" s="37"/>
      <c r="WSN309" s="37"/>
      <c r="WSO309" s="204"/>
      <c r="WSP309" s="204"/>
      <c r="WSQ309" s="204"/>
      <c r="WSR309" s="204"/>
      <c r="WSS309" s="204"/>
      <c r="WST309" s="204"/>
      <c r="WSU309" s="204"/>
      <c r="WSV309" s="204"/>
      <c r="WSW309" s="204"/>
      <c r="WSX309" s="159"/>
      <c r="WSY309" s="159"/>
      <c r="WSZ309" s="159"/>
      <c r="WTA309" s="159"/>
      <c r="WTB309" s="159"/>
      <c r="WTC309" s="45"/>
      <c r="WTD309" s="160"/>
      <c r="WTE309" s="160"/>
      <c r="WTF309" s="160"/>
      <c r="WTG309" s="160"/>
      <c r="WTH309" s="160"/>
      <c r="WTI309" s="18"/>
      <c r="WTJ309" s="18"/>
      <c r="WTK309" s="18"/>
      <c r="WTM309" s="18"/>
      <c r="WTN309" s="18"/>
      <c r="WTO309" s="18"/>
      <c r="WTP309" s="18"/>
      <c r="WTR309" s="25"/>
      <c r="WTS309" s="37"/>
      <c r="WTU309" s="37"/>
      <c r="WTW309" s="37"/>
      <c r="WTY309" s="37"/>
      <c r="WTZ309" s="204"/>
      <c r="WUA309" s="204"/>
      <c r="WUB309" s="204"/>
      <c r="WUC309" s="204"/>
      <c r="WUD309" s="204"/>
      <c r="WUE309" s="204"/>
      <c r="WUF309" s="204"/>
      <c r="WUG309" s="204"/>
      <c r="WUH309" s="204"/>
      <c r="WUI309" s="159"/>
      <c r="WUJ309" s="159"/>
      <c r="WUK309" s="159"/>
      <c r="WUL309" s="159"/>
      <c r="WUM309" s="159"/>
      <c r="WUN309" s="45"/>
      <c r="WUO309" s="160"/>
      <c r="WUP309" s="160"/>
      <c r="WUQ309" s="160"/>
      <c r="WUR309" s="160"/>
      <c r="WUS309" s="160"/>
      <c r="WUT309" s="18"/>
      <c r="WUU309" s="18"/>
      <c r="WUV309" s="18"/>
      <c r="WUX309" s="18"/>
      <c r="WUY309" s="18"/>
      <c r="WUZ309" s="18"/>
      <c r="WVA309" s="18"/>
      <c r="WVC309" s="25"/>
      <c r="WVD309" s="37"/>
      <c r="WVF309" s="37"/>
      <c r="WVH309" s="37"/>
      <c r="WVJ309" s="37"/>
      <c r="WVK309" s="204"/>
      <c r="WVL309" s="204"/>
      <c r="WVM309" s="204"/>
      <c r="WVN309" s="204"/>
      <c r="WVO309" s="204"/>
      <c r="WVP309" s="204"/>
      <c r="WVQ309" s="204"/>
      <c r="WVR309" s="204"/>
      <c r="WVS309" s="204"/>
      <c r="WVT309" s="159"/>
      <c r="WVU309" s="159"/>
      <c r="WVV309" s="159"/>
      <c r="WVW309" s="159"/>
      <c r="WVX309" s="159"/>
      <c r="WVY309" s="45"/>
      <c r="WVZ309" s="160"/>
      <c r="WWA309" s="160"/>
      <c r="WWB309" s="160"/>
      <c r="WWC309" s="160"/>
      <c r="WWD309" s="160"/>
      <c r="WWE309" s="18"/>
      <c r="WWF309" s="18"/>
      <c r="WWG309" s="18"/>
      <c r="WWI309" s="18"/>
      <c r="WWJ309" s="18"/>
      <c r="WWK309" s="18"/>
      <c r="WWL309" s="18"/>
      <c r="WWN309" s="25"/>
      <c r="WWO309" s="37"/>
      <c r="WWQ309" s="37"/>
      <c r="WWS309" s="37"/>
      <c r="WWU309" s="37"/>
      <c r="WWV309" s="204"/>
      <c r="WWW309" s="204"/>
      <c r="WWX309" s="204"/>
      <c r="WWY309" s="204"/>
      <c r="WWZ309" s="204"/>
      <c r="WXA309" s="204"/>
      <c r="WXB309" s="204"/>
      <c r="WXC309" s="204"/>
      <c r="WXD309" s="204"/>
      <c r="WXE309" s="159"/>
      <c r="WXF309" s="159"/>
      <c r="WXG309" s="159"/>
      <c r="WXH309" s="159"/>
      <c r="WXI309" s="159"/>
      <c r="WXJ309" s="45"/>
      <c r="WXK309" s="160"/>
      <c r="WXL309" s="160"/>
      <c r="WXM309" s="160"/>
      <c r="WXN309" s="160"/>
      <c r="WXO309" s="160"/>
      <c r="WXP309" s="18"/>
      <c r="WXQ309" s="18"/>
      <c r="WXR309" s="18"/>
      <c r="WXT309" s="18"/>
      <c r="WXU309" s="18"/>
      <c r="WXV309" s="18"/>
      <c r="WXW309" s="18"/>
      <c r="WXY309" s="25"/>
      <c r="WXZ309" s="37"/>
      <c r="WYB309" s="37"/>
      <c r="WYD309" s="37"/>
      <c r="WYF309" s="37"/>
      <c r="WYG309" s="204"/>
      <c r="WYH309" s="204"/>
      <c r="WYI309" s="204"/>
      <c r="WYJ309" s="204"/>
      <c r="WYK309" s="204"/>
      <c r="WYL309" s="204"/>
      <c r="WYM309" s="204"/>
      <c r="WYN309" s="204"/>
      <c r="WYO309" s="204"/>
      <c r="WYP309" s="159"/>
      <c r="WYQ309" s="159"/>
      <c r="WYR309" s="159"/>
      <c r="WYS309" s="159"/>
      <c r="WYT309" s="159"/>
      <c r="WYU309" s="45"/>
      <c r="WYV309" s="160"/>
      <c r="WYW309" s="160"/>
      <c r="WYX309" s="160"/>
      <c r="WYY309" s="160"/>
      <c r="WYZ309" s="160"/>
      <c r="WZA309" s="18"/>
      <c r="WZB309" s="18"/>
      <c r="WZC309" s="18"/>
      <c r="WZE309" s="18"/>
      <c r="WZF309" s="18"/>
      <c r="WZG309" s="18"/>
      <c r="WZH309" s="18"/>
      <c r="WZJ309" s="25"/>
      <c r="WZK309" s="37"/>
      <c r="WZM309" s="37"/>
      <c r="WZO309" s="37"/>
      <c r="WZQ309" s="37"/>
      <c r="WZR309" s="204"/>
      <c r="WZS309" s="204"/>
      <c r="WZT309" s="204"/>
      <c r="WZU309" s="204"/>
      <c r="WZV309" s="204"/>
      <c r="WZW309" s="204"/>
      <c r="WZX309" s="204"/>
      <c r="WZY309" s="204"/>
      <c r="WZZ309" s="204"/>
      <c r="XAA309" s="159"/>
      <c r="XAB309" s="159"/>
      <c r="XAC309" s="159"/>
      <c r="XAD309" s="159"/>
      <c r="XAE309" s="159"/>
      <c r="XAF309" s="45"/>
      <c r="XAG309" s="160"/>
      <c r="XAH309" s="160"/>
      <c r="XAI309" s="160"/>
      <c r="XAJ309" s="160"/>
      <c r="XAK309" s="160"/>
      <c r="XAL309" s="18"/>
      <c r="XAM309" s="18"/>
      <c r="XAN309" s="18"/>
      <c r="XAP309" s="18"/>
      <c r="XAQ309" s="18"/>
      <c r="XAR309" s="18"/>
      <c r="XAS309" s="18"/>
      <c r="XAU309" s="25"/>
      <c r="XAV309" s="37"/>
      <c r="XAX309" s="37"/>
      <c r="XAZ309" s="37"/>
      <c r="XBB309" s="37"/>
      <c r="XBC309" s="204"/>
      <c r="XBD309" s="204"/>
      <c r="XBE309" s="204"/>
      <c r="XBF309" s="204"/>
      <c r="XBG309" s="204"/>
      <c r="XBH309" s="204"/>
      <c r="XBI309" s="204"/>
      <c r="XBJ309" s="204"/>
      <c r="XBK309" s="204"/>
      <c r="XBL309" s="159"/>
      <c r="XBM309" s="159"/>
      <c r="XBN309" s="159"/>
      <c r="XBO309" s="159"/>
      <c r="XBP309" s="159"/>
      <c r="XBQ309" s="45"/>
      <c r="XBR309" s="160"/>
      <c r="XBS309" s="160"/>
      <c r="XBT309" s="160"/>
      <c r="XBU309" s="160"/>
      <c r="XBV309" s="160"/>
      <c r="XBW309" s="18"/>
      <c r="XBX309" s="18"/>
      <c r="XBY309" s="18"/>
      <c r="XCA309" s="18"/>
      <c r="XCB309" s="18"/>
      <c r="XCC309" s="18"/>
      <c r="XCD309" s="18"/>
      <c r="XCF309" s="25"/>
      <c r="XCG309" s="37"/>
      <c r="XCI309" s="37"/>
      <c r="XCK309" s="37"/>
      <c r="XCM309" s="37"/>
      <c r="XCN309" s="204"/>
      <c r="XCO309" s="204"/>
      <c r="XCP309" s="204"/>
      <c r="XCQ309" s="204"/>
      <c r="XCR309" s="204"/>
      <c r="XCS309" s="204"/>
      <c r="XCT309" s="204"/>
      <c r="XCU309" s="204"/>
      <c r="XCV309" s="204"/>
      <c r="XCW309" s="159"/>
      <c r="XCX309" s="159"/>
      <c r="XCY309" s="159"/>
      <c r="XCZ309" s="159"/>
      <c r="XDA309" s="159"/>
      <c r="XDB309" s="45"/>
      <c r="XDC309" s="160"/>
      <c r="XDD309" s="160"/>
      <c r="XDE309" s="160"/>
      <c r="XDF309" s="160"/>
      <c r="XDG309" s="160"/>
      <c r="XDH309" s="18"/>
      <c r="XDI309" s="18"/>
      <c r="XDJ309" s="18"/>
      <c r="XDL309" s="18"/>
      <c r="XDM309" s="18"/>
      <c r="XDN309" s="18"/>
      <c r="XDO309" s="18"/>
      <c r="XDQ309" s="25"/>
      <c r="XDR309" s="37"/>
      <c r="XDT309" s="37"/>
      <c r="XDV309" s="37"/>
      <c r="XDX309" s="37"/>
      <c r="XDY309" s="204"/>
      <c r="XDZ309" s="204"/>
      <c r="XEA309" s="204"/>
      <c r="XEB309" s="204"/>
      <c r="XEC309" s="204"/>
      <c r="XED309" s="204"/>
      <c r="XEE309" s="204"/>
      <c r="XEF309" s="204"/>
      <c r="XEG309" s="204"/>
      <c r="XEH309" s="159"/>
      <c r="XEI309" s="159"/>
      <c r="XEJ309" s="159"/>
      <c r="XEK309" s="159"/>
      <c r="XEL309" s="159"/>
      <c r="XEM309" s="45"/>
      <c r="XEN309" s="160"/>
      <c r="XEO309" s="160"/>
      <c r="XEP309" s="160"/>
      <c r="XEQ309" s="160"/>
      <c r="XER309" s="160"/>
      <c r="XES309" s="18"/>
      <c r="XET309" s="18"/>
      <c r="XEU309" s="18"/>
      <c r="XEW309" s="18"/>
      <c r="XEX309" s="18"/>
      <c r="XEY309" s="18"/>
      <c r="XEZ309" s="18"/>
    </row>
    <row r="310" spans="1:4096 4098:7167 7169:13312 13314:16380" ht="12.75" customHeight="1" x14ac:dyDescent="0.3">
      <c r="A310" s="204" t="s">
        <v>476</v>
      </c>
      <c r="B310" s="204"/>
      <c r="C310" s="204"/>
      <c r="D310" s="204"/>
      <c r="E310" s="204"/>
      <c r="F310" s="204"/>
      <c r="G310" s="204"/>
      <c r="H310" s="204"/>
      <c r="I310" s="204"/>
      <c r="J310" s="159" t="s">
        <v>478</v>
      </c>
      <c r="K310" s="159"/>
      <c r="L310" s="159"/>
      <c r="M310" s="159"/>
      <c r="N310" s="159"/>
      <c r="O310" s="45">
        <v>40</v>
      </c>
      <c r="P310" s="160">
        <v>15900</v>
      </c>
      <c r="Q310" s="160"/>
      <c r="R310" s="160"/>
      <c r="S310" s="160"/>
      <c r="T310" s="160"/>
      <c r="U310" s="18"/>
      <c r="V310" s="18"/>
      <c r="W310" s="18"/>
      <c r="Y310" s="18"/>
      <c r="Z310" s="18"/>
      <c r="AA310" s="18"/>
      <c r="AB310" s="18"/>
      <c r="AD310" s="25"/>
      <c r="AE310" s="37"/>
      <c r="AG310" s="37">
        <f t="shared" si="62"/>
        <v>0</v>
      </c>
      <c r="AI310" s="37">
        <v>0</v>
      </c>
      <c r="AK310" s="37">
        <f>AG310+AI310</f>
        <v>0</v>
      </c>
      <c r="AL310" s="95"/>
      <c r="AM310" s="37">
        <f t="shared" ref="AM310:AM313" si="65">AK310</f>
        <v>0</v>
      </c>
      <c r="AN310" s="95"/>
      <c r="AO310" s="81">
        <f>IF(P310=AK310,0,P310/O310)</f>
        <v>397.5</v>
      </c>
      <c r="AP310" s="95"/>
      <c r="AQ310" s="37">
        <f t="shared" si="64"/>
        <v>397.5</v>
      </c>
      <c r="AR310" s="37">
        <v>398</v>
      </c>
      <c r="AS310" s="37">
        <f t="shared" si="55"/>
        <v>795.5</v>
      </c>
      <c r="AT310" s="134"/>
      <c r="AU310" s="134"/>
      <c r="AV310" s="134"/>
      <c r="AW310" s="134"/>
      <c r="AX310" s="45"/>
      <c r="AY310" s="160"/>
      <c r="AZ310" s="160"/>
      <c r="BA310" s="160"/>
      <c r="BB310" s="160"/>
      <c r="BC310" s="160"/>
      <c r="BD310" s="18"/>
      <c r="BE310" s="18"/>
      <c r="BF310" s="18"/>
      <c r="BH310" s="18"/>
      <c r="BI310" s="18"/>
      <c r="BJ310" s="18"/>
      <c r="BK310" s="18"/>
      <c r="BM310" s="25"/>
      <c r="BN310" s="37"/>
      <c r="BP310" s="37"/>
      <c r="BR310" s="37"/>
      <c r="BT310" s="37"/>
      <c r="BU310" s="204"/>
      <c r="BV310" s="204"/>
      <c r="BW310" s="204"/>
      <c r="BX310" s="204"/>
      <c r="BY310" s="204"/>
      <c r="BZ310" s="204"/>
      <c r="CA310" s="204"/>
      <c r="CB310" s="204"/>
      <c r="CC310" s="204"/>
      <c r="CD310" s="159"/>
      <c r="CE310" s="159"/>
      <c r="CF310" s="159"/>
      <c r="CG310" s="159"/>
      <c r="CH310" s="159"/>
      <c r="CI310" s="45"/>
      <c r="CJ310" s="160"/>
      <c r="CK310" s="160"/>
      <c r="CL310" s="160"/>
      <c r="CM310" s="160"/>
      <c r="CN310" s="160"/>
      <c r="CO310" s="18"/>
      <c r="CP310" s="18"/>
      <c r="CQ310" s="18"/>
      <c r="CS310" s="18"/>
      <c r="CT310" s="18"/>
      <c r="CU310" s="18"/>
      <c r="CV310" s="18"/>
      <c r="CX310" s="25"/>
      <c r="CY310" s="37"/>
      <c r="DA310" s="37"/>
      <c r="DC310" s="37"/>
      <c r="DE310" s="37"/>
      <c r="DF310" s="204"/>
      <c r="DG310" s="204"/>
      <c r="DH310" s="204"/>
      <c r="DI310" s="204"/>
      <c r="DJ310" s="204"/>
      <c r="DK310" s="204"/>
      <c r="DL310" s="204"/>
      <c r="DM310" s="204"/>
      <c r="DN310" s="204"/>
      <c r="DO310" s="159"/>
      <c r="DP310" s="159"/>
      <c r="DQ310" s="159"/>
      <c r="DR310" s="159"/>
      <c r="DS310" s="159"/>
      <c r="DT310" s="45"/>
      <c r="DU310" s="160"/>
      <c r="DV310" s="160"/>
      <c r="DW310" s="160"/>
      <c r="DX310" s="160"/>
      <c r="DY310" s="160"/>
      <c r="DZ310" s="18"/>
      <c r="EA310" s="18"/>
      <c r="EB310" s="18"/>
      <c r="ED310" s="18"/>
      <c r="EE310" s="18"/>
      <c r="EF310" s="18"/>
      <c r="EG310" s="18"/>
      <c r="EI310" s="25"/>
      <c r="EJ310" s="37"/>
      <c r="EL310" s="37"/>
      <c r="EN310" s="37"/>
      <c r="EP310" s="37"/>
      <c r="EQ310" s="204"/>
      <c r="ER310" s="204"/>
      <c r="ES310" s="204"/>
      <c r="ET310" s="204"/>
      <c r="EU310" s="204"/>
      <c r="EV310" s="204"/>
      <c r="EW310" s="204"/>
      <c r="EX310" s="204"/>
      <c r="EY310" s="204"/>
      <c r="EZ310" s="159"/>
      <c r="FA310" s="159"/>
      <c r="FB310" s="159"/>
      <c r="FC310" s="159"/>
      <c r="FD310" s="159"/>
      <c r="FE310" s="45"/>
      <c r="FF310" s="160"/>
      <c r="FG310" s="160"/>
      <c r="FH310" s="160"/>
      <c r="FI310" s="160"/>
      <c r="FJ310" s="160"/>
      <c r="FK310" s="18"/>
      <c r="FL310" s="18"/>
      <c r="FM310" s="18"/>
      <c r="FO310" s="18"/>
      <c r="FP310" s="18"/>
      <c r="FQ310" s="18"/>
      <c r="FR310" s="18"/>
      <c r="FT310" s="25"/>
      <c r="FU310" s="37"/>
      <c r="FW310" s="37"/>
      <c r="FY310" s="37"/>
      <c r="GA310" s="37"/>
      <c r="GB310" s="204"/>
      <c r="GC310" s="204"/>
      <c r="GD310" s="204"/>
      <c r="GE310" s="204"/>
      <c r="GF310" s="204"/>
      <c r="GG310" s="204"/>
      <c r="GH310" s="204"/>
      <c r="GI310" s="204"/>
      <c r="GJ310" s="204"/>
      <c r="GK310" s="159"/>
      <c r="GL310" s="159"/>
      <c r="GM310" s="159"/>
      <c r="GN310" s="159"/>
      <c r="GO310" s="159"/>
      <c r="GP310" s="45"/>
      <c r="GQ310" s="160"/>
      <c r="GR310" s="160"/>
      <c r="GS310" s="160"/>
      <c r="GT310" s="160"/>
      <c r="GU310" s="160"/>
      <c r="GV310" s="18"/>
      <c r="GW310" s="18"/>
      <c r="GX310" s="18"/>
      <c r="GZ310" s="18"/>
      <c r="HA310" s="18"/>
      <c r="HB310" s="18"/>
      <c r="HC310" s="18"/>
      <c r="HE310" s="25"/>
      <c r="HF310" s="37"/>
      <c r="HH310" s="37"/>
      <c r="HJ310" s="37"/>
      <c r="HL310" s="37"/>
      <c r="HM310" s="204"/>
      <c r="HN310" s="204"/>
      <c r="HO310" s="204"/>
      <c r="HP310" s="204"/>
      <c r="HQ310" s="204"/>
      <c r="HR310" s="204"/>
      <c r="HS310" s="204"/>
      <c r="HT310" s="204"/>
      <c r="HU310" s="204"/>
      <c r="HV310" s="159"/>
      <c r="HW310" s="159"/>
      <c r="HX310" s="159"/>
      <c r="HY310" s="159"/>
      <c r="HZ310" s="159"/>
      <c r="IA310" s="45"/>
      <c r="IB310" s="160"/>
      <c r="IC310" s="160"/>
      <c r="ID310" s="160"/>
      <c r="IE310" s="160"/>
      <c r="IF310" s="160"/>
      <c r="IG310" s="18"/>
      <c r="IH310" s="18"/>
      <c r="II310" s="18"/>
      <c r="IK310" s="18"/>
      <c r="IL310" s="18"/>
      <c r="IM310" s="18"/>
      <c r="IN310" s="18"/>
      <c r="IP310" s="25"/>
      <c r="IQ310" s="37"/>
      <c r="IS310" s="37"/>
      <c r="IU310" s="37"/>
      <c r="IW310" s="37"/>
      <c r="IX310" s="204"/>
      <c r="IY310" s="204"/>
      <c r="IZ310" s="204"/>
      <c r="JA310" s="204"/>
      <c r="JB310" s="204"/>
      <c r="JC310" s="204"/>
      <c r="JD310" s="204"/>
      <c r="JE310" s="204"/>
      <c r="JF310" s="204"/>
      <c r="JG310" s="159"/>
      <c r="JH310" s="159"/>
      <c r="JI310" s="159"/>
      <c r="JJ310" s="159"/>
      <c r="JK310" s="159"/>
      <c r="JL310" s="45"/>
      <c r="JM310" s="160"/>
      <c r="JN310" s="160"/>
      <c r="JO310" s="160"/>
      <c r="JP310" s="160"/>
      <c r="JQ310" s="160"/>
      <c r="JR310" s="18"/>
      <c r="JS310" s="18"/>
      <c r="JT310" s="18"/>
      <c r="JV310" s="18"/>
      <c r="JW310" s="18"/>
      <c r="JX310" s="18"/>
      <c r="JY310" s="18"/>
      <c r="KA310" s="25"/>
      <c r="KB310" s="37"/>
      <c r="KD310" s="37"/>
      <c r="KF310" s="37"/>
      <c r="KH310" s="37"/>
      <c r="KI310" s="204"/>
      <c r="KJ310" s="204"/>
      <c r="KK310" s="204"/>
      <c r="KL310" s="204"/>
      <c r="KM310" s="204"/>
      <c r="KN310" s="204"/>
      <c r="KO310" s="204"/>
      <c r="KP310" s="204"/>
      <c r="KQ310" s="204"/>
      <c r="KR310" s="159"/>
      <c r="KS310" s="159"/>
      <c r="KT310" s="159"/>
      <c r="KU310" s="159"/>
      <c r="KV310" s="159"/>
      <c r="KW310" s="45"/>
      <c r="KX310" s="160"/>
      <c r="KY310" s="160"/>
      <c r="KZ310" s="160"/>
      <c r="LA310" s="160"/>
      <c r="LB310" s="160"/>
      <c r="LC310" s="18"/>
      <c r="LD310" s="18"/>
      <c r="LE310" s="18"/>
      <c r="LG310" s="18"/>
      <c r="LH310" s="18"/>
      <c r="LI310" s="18"/>
      <c r="LJ310" s="18"/>
      <c r="LL310" s="25"/>
      <c r="LM310" s="37"/>
      <c r="LO310" s="37"/>
      <c r="LQ310" s="37"/>
      <c r="LS310" s="37"/>
      <c r="LT310" s="204"/>
      <c r="LU310" s="204"/>
      <c r="LV310" s="204"/>
      <c r="LW310" s="204"/>
      <c r="LX310" s="204"/>
      <c r="LY310" s="204"/>
      <c r="LZ310" s="204"/>
      <c r="MA310" s="204"/>
      <c r="MB310" s="204"/>
      <c r="MC310" s="159"/>
      <c r="MD310" s="159"/>
      <c r="ME310" s="159"/>
      <c r="MF310" s="159"/>
      <c r="MG310" s="159"/>
      <c r="MH310" s="45"/>
      <c r="MI310" s="160"/>
      <c r="MJ310" s="160"/>
      <c r="MK310" s="160"/>
      <c r="ML310" s="160"/>
      <c r="MM310" s="160"/>
      <c r="MN310" s="18"/>
      <c r="MO310" s="18"/>
      <c r="MP310" s="18"/>
      <c r="MR310" s="18"/>
      <c r="MS310" s="18"/>
      <c r="MT310" s="18"/>
      <c r="MU310" s="18"/>
      <c r="MW310" s="25"/>
      <c r="MX310" s="37"/>
      <c r="MZ310" s="37"/>
      <c r="NB310" s="37"/>
      <c r="ND310" s="37"/>
      <c r="NE310" s="204"/>
      <c r="NF310" s="204"/>
      <c r="NG310" s="204"/>
      <c r="NH310" s="204"/>
      <c r="NI310" s="204"/>
      <c r="NJ310" s="204"/>
      <c r="NK310" s="204"/>
      <c r="NL310" s="204"/>
      <c r="NM310" s="204"/>
      <c r="NN310" s="159"/>
      <c r="NO310" s="159"/>
      <c r="NP310" s="159"/>
      <c r="NQ310" s="159"/>
      <c r="NR310" s="159"/>
      <c r="NS310" s="45"/>
      <c r="NT310" s="160"/>
      <c r="NU310" s="160"/>
      <c r="NV310" s="160"/>
      <c r="NW310" s="160"/>
      <c r="NX310" s="160"/>
      <c r="NY310" s="18"/>
      <c r="NZ310" s="18"/>
      <c r="OA310" s="18"/>
      <c r="OC310" s="18"/>
      <c r="OD310" s="18"/>
      <c r="OE310" s="18"/>
      <c r="OF310" s="18"/>
      <c r="OH310" s="25"/>
      <c r="OI310" s="37"/>
      <c r="OK310" s="37"/>
      <c r="OM310" s="37"/>
      <c r="OO310" s="37"/>
      <c r="OP310" s="204"/>
      <c r="OQ310" s="204"/>
      <c r="OR310" s="204"/>
      <c r="OS310" s="204"/>
      <c r="OT310" s="204"/>
      <c r="OU310" s="204"/>
      <c r="OV310" s="204"/>
      <c r="OW310" s="204"/>
      <c r="OX310" s="204"/>
      <c r="OY310" s="159"/>
      <c r="OZ310" s="159"/>
      <c r="PA310" s="159"/>
      <c r="PB310" s="159"/>
      <c r="PC310" s="159"/>
      <c r="PD310" s="45"/>
      <c r="PE310" s="160"/>
      <c r="PF310" s="160"/>
      <c r="PG310" s="160"/>
      <c r="PH310" s="160"/>
      <c r="PI310" s="160"/>
      <c r="PJ310" s="18"/>
      <c r="PK310" s="18"/>
      <c r="PL310" s="18"/>
      <c r="PN310" s="18"/>
      <c r="PO310" s="18"/>
      <c r="PP310" s="18"/>
      <c r="PQ310" s="18"/>
      <c r="PS310" s="25"/>
      <c r="PT310" s="37"/>
      <c r="PV310" s="37"/>
      <c r="PX310" s="37"/>
      <c r="PZ310" s="37"/>
      <c r="QA310" s="204"/>
      <c r="QB310" s="204"/>
      <c r="QC310" s="204"/>
      <c r="QD310" s="204"/>
      <c r="QE310" s="204"/>
      <c r="QF310" s="204"/>
      <c r="QG310" s="204"/>
      <c r="QH310" s="204"/>
      <c r="QI310" s="204"/>
      <c r="QJ310" s="159"/>
      <c r="QK310" s="159"/>
      <c r="QL310" s="159"/>
      <c r="QM310" s="159"/>
      <c r="QN310" s="159"/>
      <c r="QO310" s="45"/>
      <c r="QP310" s="160"/>
      <c r="QQ310" s="160"/>
      <c r="QR310" s="160"/>
      <c r="QS310" s="160"/>
      <c r="QT310" s="160"/>
      <c r="QU310" s="18"/>
      <c r="QV310" s="18"/>
      <c r="QW310" s="18"/>
      <c r="QY310" s="18"/>
      <c r="QZ310" s="18"/>
      <c r="RA310" s="18"/>
      <c r="RB310" s="18"/>
      <c r="RD310" s="25"/>
      <c r="RE310" s="37"/>
      <c r="RG310" s="37"/>
      <c r="RI310" s="37"/>
      <c r="RK310" s="37"/>
      <c r="RL310" s="204"/>
      <c r="RM310" s="204"/>
      <c r="RN310" s="204"/>
      <c r="RO310" s="204"/>
      <c r="RP310" s="204"/>
      <c r="RQ310" s="204"/>
      <c r="RR310" s="204"/>
      <c r="RS310" s="204"/>
      <c r="RT310" s="204"/>
      <c r="RU310" s="159"/>
      <c r="RV310" s="159"/>
      <c r="RW310" s="159"/>
      <c r="RX310" s="159"/>
      <c r="RY310" s="159"/>
      <c r="RZ310" s="45"/>
      <c r="SA310" s="160"/>
      <c r="SB310" s="160"/>
      <c r="SC310" s="160"/>
      <c r="SD310" s="160"/>
      <c r="SE310" s="160"/>
      <c r="SF310" s="18"/>
      <c r="SG310" s="18"/>
      <c r="SH310" s="18"/>
      <c r="SJ310" s="18"/>
      <c r="SK310" s="18"/>
      <c r="SL310" s="18"/>
      <c r="SM310" s="18"/>
      <c r="SO310" s="25"/>
      <c r="SP310" s="37"/>
      <c r="SR310" s="37"/>
      <c r="ST310" s="37"/>
      <c r="SV310" s="37"/>
      <c r="SW310" s="204"/>
      <c r="SX310" s="204"/>
      <c r="SY310" s="204"/>
      <c r="SZ310" s="204"/>
      <c r="TA310" s="204"/>
      <c r="TB310" s="204"/>
      <c r="TC310" s="204"/>
      <c r="TD310" s="204"/>
      <c r="TE310" s="204"/>
      <c r="TF310" s="159"/>
      <c r="TG310" s="159"/>
      <c r="TH310" s="159"/>
      <c r="TI310" s="159"/>
      <c r="TJ310" s="159"/>
      <c r="TK310" s="45"/>
      <c r="TL310" s="160"/>
      <c r="TM310" s="160"/>
      <c r="TN310" s="160"/>
      <c r="TO310" s="160"/>
      <c r="TP310" s="160"/>
      <c r="TQ310" s="18"/>
      <c r="TR310" s="18"/>
      <c r="TS310" s="18"/>
      <c r="TU310" s="18"/>
      <c r="TV310" s="18"/>
      <c r="TW310" s="18"/>
      <c r="TX310" s="18"/>
      <c r="TZ310" s="25"/>
      <c r="UA310" s="37"/>
      <c r="UC310" s="37"/>
      <c r="UE310" s="37"/>
      <c r="UG310" s="37"/>
      <c r="UH310" s="204"/>
      <c r="UI310" s="204"/>
      <c r="UJ310" s="204"/>
      <c r="UK310" s="204"/>
      <c r="UL310" s="204"/>
      <c r="UM310" s="204"/>
      <c r="UN310" s="204"/>
      <c r="UO310" s="204"/>
      <c r="UP310" s="204"/>
      <c r="UQ310" s="159"/>
      <c r="UR310" s="159"/>
      <c r="US310" s="159"/>
      <c r="UT310" s="159"/>
      <c r="UU310" s="159"/>
      <c r="UV310" s="45"/>
      <c r="UW310" s="160"/>
      <c r="UX310" s="160"/>
      <c r="UY310" s="160"/>
      <c r="UZ310" s="160"/>
      <c r="VA310" s="160"/>
      <c r="VB310" s="18"/>
      <c r="VC310" s="18"/>
      <c r="VD310" s="18"/>
      <c r="VF310" s="18"/>
      <c r="VG310" s="18"/>
      <c r="VH310" s="18"/>
      <c r="VI310" s="18"/>
      <c r="VK310" s="25"/>
      <c r="VL310" s="37"/>
      <c r="VN310" s="37"/>
      <c r="VP310" s="37"/>
      <c r="VR310" s="37"/>
      <c r="VS310" s="204"/>
      <c r="VT310" s="204"/>
      <c r="VU310" s="204"/>
      <c r="VV310" s="204"/>
      <c r="VW310" s="204"/>
      <c r="VX310" s="204"/>
      <c r="VY310" s="204"/>
      <c r="VZ310" s="204"/>
      <c r="WA310" s="204"/>
      <c r="WB310" s="159"/>
      <c r="WC310" s="159"/>
      <c r="WD310" s="159"/>
      <c r="WE310" s="159"/>
      <c r="WF310" s="159"/>
      <c r="WG310" s="45"/>
      <c r="WH310" s="160"/>
      <c r="WI310" s="160"/>
      <c r="WJ310" s="160"/>
      <c r="WK310" s="160"/>
      <c r="WL310" s="160"/>
      <c r="WM310" s="18"/>
      <c r="WN310" s="18"/>
      <c r="WO310" s="18"/>
      <c r="WQ310" s="18"/>
      <c r="WR310" s="18"/>
      <c r="WS310" s="18"/>
      <c r="WT310" s="18"/>
      <c r="WV310" s="25"/>
      <c r="WW310" s="37"/>
      <c r="WY310" s="37"/>
      <c r="XA310" s="37"/>
      <c r="XC310" s="37"/>
      <c r="XD310" s="204"/>
      <c r="XE310" s="204"/>
      <c r="XF310" s="204"/>
      <c r="XG310" s="204"/>
      <c r="XH310" s="204"/>
      <c r="XI310" s="204"/>
      <c r="XJ310" s="204"/>
      <c r="XK310" s="204"/>
      <c r="XL310" s="204"/>
      <c r="XM310" s="159"/>
      <c r="XN310" s="159"/>
      <c r="XO310" s="159"/>
      <c r="XP310" s="159"/>
      <c r="XQ310" s="159"/>
      <c r="XR310" s="45"/>
      <c r="XS310" s="160"/>
      <c r="XT310" s="160"/>
      <c r="XU310" s="160"/>
      <c r="XV310" s="160"/>
      <c r="XW310" s="160"/>
      <c r="XX310" s="18"/>
      <c r="XY310" s="18"/>
      <c r="XZ310" s="18"/>
      <c r="YB310" s="18"/>
      <c r="YC310" s="18"/>
      <c r="YD310" s="18"/>
      <c r="YE310" s="18"/>
      <c r="YG310" s="25"/>
      <c r="YH310" s="37"/>
      <c r="YJ310" s="37"/>
      <c r="YL310" s="37"/>
      <c r="YN310" s="37"/>
      <c r="YO310" s="204"/>
      <c r="YP310" s="204"/>
      <c r="YQ310" s="204"/>
      <c r="YR310" s="204"/>
      <c r="YS310" s="204"/>
      <c r="YT310" s="204"/>
      <c r="YU310" s="204"/>
      <c r="YV310" s="204"/>
      <c r="YW310" s="204"/>
      <c r="YX310" s="159"/>
      <c r="YY310" s="159"/>
      <c r="YZ310" s="159"/>
      <c r="ZA310" s="159"/>
      <c r="ZB310" s="159"/>
      <c r="ZC310" s="45"/>
      <c r="ZD310" s="160"/>
      <c r="ZE310" s="160"/>
      <c r="ZF310" s="160"/>
      <c r="ZG310" s="160"/>
      <c r="ZH310" s="160"/>
      <c r="ZI310" s="18"/>
      <c r="ZJ310" s="18"/>
      <c r="ZK310" s="18"/>
      <c r="ZM310" s="18"/>
      <c r="ZN310" s="18"/>
      <c r="ZO310" s="18"/>
      <c r="ZP310" s="18"/>
      <c r="ZR310" s="25"/>
      <c r="ZS310" s="37"/>
      <c r="ZU310" s="37"/>
      <c r="ZW310" s="37"/>
      <c r="ZY310" s="37"/>
      <c r="ZZ310" s="204"/>
      <c r="AAA310" s="204"/>
      <c r="AAB310" s="204"/>
      <c r="AAC310" s="204"/>
      <c r="AAD310" s="204"/>
      <c r="AAE310" s="204"/>
      <c r="AAF310" s="204"/>
      <c r="AAG310" s="204"/>
      <c r="AAH310" s="204"/>
      <c r="AAI310" s="159"/>
      <c r="AAJ310" s="159"/>
      <c r="AAK310" s="159"/>
      <c r="AAL310" s="159"/>
      <c r="AAM310" s="159"/>
      <c r="AAN310" s="45"/>
      <c r="AAO310" s="160"/>
      <c r="AAP310" s="160"/>
      <c r="AAQ310" s="160"/>
      <c r="AAR310" s="160"/>
      <c r="AAS310" s="160"/>
      <c r="AAT310" s="18"/>
      <c r="AAU310" s="18"/>
      <c r="AAV310" s="18"/>
      <c r="AAX310" s="18"/>
      <c r="AAY310" s="18"/>
      <c r="AAZ310" s="18"/>
      <c r="ABA310" s="18"/>
      <c r="ABC310" s="25"/>
      <c r="ABD310" s="37"/>
      <c r="ABF310" s="37"/>
      <c r="ABH310" s="37"/>
      <c r="ABJ310" s="37"/>
      <c r="ABK310" s="204"/>
      <c r="ABL310" s="204"/>
      <c r="ABM310" s="204"/>
      <c r="ABN310" s="204"/>
      <c r="ABO310" s="204"/>
      <c r="ABP310" s="204"/>
      <c r="ABQ310" s="204"/>
      <c r="ABR310" s="204"/>
      <c r="ABS310" s="204"/>
      <c r="ABT310" s="159"/>
      <c r="ABU310" s="159"/>
      <c r="ABV310" s="159"/>
      <c r="ABW310" s="159"/>
      <c r="ABX310" s="159"/>
      <c r="ABY310" s="45"/>
      <c r="ABZ310" s="160"/>
      <c r="ACA310" s="160"/>
      <c r="ACB310" s="160"/>
      <c r="ACC310" s="160"/>
      <c r="ACD310" s="160"/>
      <c r="ACE310" s="18"/>
      <c r="ACF310" s="18"/>
      <c r="ACG310" s="18"/>
      <c r="ACI310" s="18"/>
      <c r="ACJ310" s="18"/>
      <c r="ACK310" s="18"/>
      <c r="ACL310" s="18"/>
      <c r="ACN310" s="25"/>
      <c r="ACO310" s="37"/>
      <c r="ACQ310" s="37"/>
      <c r="ACS310" s="37"/>
      <c r="ACU310" s="37"/>
      <c r="ACV310" s="204"/>
      <c r="ACW310" s="204"/>
      <c r="ACX310" s="204"/>
      <c r="ACY310" s="204"/>
      <c r="ACZ310" s="204"/>
      <c r="ADA310" s="204"/>
      <c r="ADB310" s="204"/>
      <c r="ADC310" s="204"/>
      <c r="ADD310" s="204"/>
      <c r="ADE310" s="159"/>
      <c r="ADF310" s="159"/>
      <c r="ADG310" s="159"/>
      <c r="ADH310" s="159"/>
      <c r="ADI310" s="159"/>
      <c r="ADJ310" s="45"/>
      <c r="ADK310" s="160"/>
      <c r="ADL310" s="160"/>
      <c r="ADM310" s="160"/>
      <c r="ADN310" s="160"/>
      <c r="ADO310" s="160"/>
      <c r="ADP310" s="18"/>
      <c r="ADQ310" s="18"/>
      <c r="ADR310" s="18"/>
      <c r="ADT310" s="18"/>
      <c r="ADU310" s="18"/>
      <c r="ADV310" s="18"/>
      <c r="ADW310" s="18"/>
      <c r="ADY310" s="25"/>
      <c r="ADZ310" s="37"/>
      <c r="AEB310" s="37"/>
      <c r="AED310" s="37"/>
      <c r="AEF310" s="37"/>
      <c r="AEG310" s="204"/>
      <c r="AEH310" s="204"/>
      <c r="AEI310" s="204"/>
      <c r="AEJ310" s="204"/>
      <c r="AEK310" s="204"/>
      <c r="AEL310" s="204"/>
      <c r="AEM310" s="204"/>
      <c r="AEN310" s="204"/>
      <c r="AEO310" s="204"/>
      <c r="AEP310" s="159"/>
      <c r="AEQ310" s="159"/>
      <c r="AER310" s="159"/>
      <c r="AES310" s="159"/>
      <c r="AET310" s="159"/>
      <c r="AEU310" s="45"/>
      <c r="AEV310" s="160"/>
      <c r="AEW310" s="160"/>
      <c r="AEX310" s="160"/>
      <c r="AEY310" s="160"/>
      <c r="AEZ310" s="160"/>
      <c r="AFA310" s="18"/>
      <c r="AFB310" s="18"/>
      <c r="AFC310" s="18"/>
      <c r="AFE310" s="18"/>
      <c r="AFF310" s="18"/>
      <c r="AFG310" s="18"/>
      <c r="AFH310" s="18"/>
      <c r="AFJ310" s="25"/>
      <c r="AFK310" s="37"/>
      <c r="AFM310" s="37"/>
      <c r="AFO310" s="37"/>
      <c r="AFQ310" s="37"/>
      <c r="AFR310" s="204"/>
      <c r="AFS310" s="204"/>
      <c r="AFT310" s="204"/>
      <c r="AFU310" s="204"/>
      <c r="AFV310" s="204"/>
      <c r="AFW310" s="204"/>
      <c r="AFX310" s="204"/>
      <c r="AFY310" s="204"/>
      <c r="AFZ310" s="204"/>
      <c r="AGA310" s="159"/>
      <c r="AGB310" s="159"/>
      <c r="AGC310" s="159"/>
      <c r="AGD310" s="159"/>
      <c r="AGE310" s="159"/>
      <c r="AGF310" s="45"/>
      <c r="AGG310" s="160"/>
      <c r="AGH310" s="160"/>
      <c r="AGI310" s="160"/>
      <c r="AGJ310" s="160"/>
      <c r="AGK310" s="160"/>
      <c r="AGL310" s="18"/>
      <c r="AGM310" s="18"/>
      <c r="AGN310" s="18"/>
      <c r="AGP310" s="18"/>
      <c r="AGQ310" s="18"/>
      <c r="AGR310" s="18"/>
      <c r="AGS310" s="18"/>
      <c r="AGU310" s="25"/>
      <c r="AGV310" s="37"/>
      <c r="AGX310" s="37"/>
      <c r="AGZ310" s="37"/>
      <c r="AHB310" s="37"/>
      <c r="AHC310" s="204"/>
      <c r="AHD310" s="204"/>
      <c r="AHE310" s="204"/>
      <c r="AHF310" s="204"/>
      <c r="AHG310" s="204"/>
      <c r="AHH310" s="204"/>
      <c r="AHI310" s="204"/>
      <c r="AHJ310" s="204"/>
      <c r="AHK310" s="204"/>
      <c r="AHL310" s="159"/>
      <c r="AHM310" s="159"/>
      <c r="AHN310" s="159"/>
      <c r="AHO310" s="159"/>
      <c r="AHP310" s="159"/>
      <c r="AHQ310" s="45"/>
      <c r="AHR310" s="160"/>
      <c r="AHS310" s="160"/>
      <c r="AHT310" s="160"/>
      <c r="AHU310" s="160"/>
      <c r="AHV310" s="160"/>
      <c r="AHW310" s="18"/>
      <c r="AHX310" s="18"/>
      <c r="AHY310" s="18"/>
      <c r="AIA310" s="18"/>
      <c r="AIB310" s="18"/>
      <c r="AIC310" s="18"/>
      <c r="AID310" s="18"/>
      <c r="AIF310" s="25"/>
      <c r="AIG310" s="37"/>
      <c r="AII310" s="37"/>
      <c r="AIK310" s="37"/>
      <c r="AIM310" s="37"/>
      <c r="AIN310" s="204"/>
      <c r="AIO310" s="204"/>
      <c r="AIP310" s="204"/>
      <c r="AIQ310" s="204"/>
      <c r="AIR310" s="204"/>
      <c r="AIS310" s="204"/>
      <c r="AIT310" s="204"/>
      <c r="AIU310" s="204"/>
      <c r="AIV310" s="204"/>
      <c r="AIW310" s="159"/>
      <c r="AIX310" s="159"/>
      <c r="AIY310" s="159"/>
      <c r="AIZ310" s="159"/>
      <c r="AJA310" s="159"/>
      <c r="AJB310" s="45"/>
      <c r="AJC310" s="160"/>
      <c r="AJD310" s="160"/>
      <c r="AJE310" s="160"/>
      <c r="AJF310" s="160"/>
      <c r="AJG310" s="160"/>
      <c r="AJH310" s="18"/>
      <c r="AJI310" s="18"/>
      <c r="AJJ310" s="18"/>
      <c r="AJL310" s="18"/>
      <c r="AJM310" s="18"/>
      <c r="AJN310" s="18"/>
      <c r="AJO310" s="18"/>
      <c r="AJQ310" s="25"/>
      <c r="AJR310" s="37"/>
      <c r="AJT310" s="37"/>
      <c r="AJV310" s="37"/>
      <c r="AJX310" s="37"/>
      <c r="AJY310" s="204"/>
      <c r="AJZ310" s="204"/>
      <c r="AKA310" s="204"/>
      <c r="AKB310" s="204"/>
      <c r="AKC310" s="204"/>
      <c r="AKD310" s="204"/>
      <c r="AKE310" s="204"/>
      <c r="AKF310" s="204"/>
      <c r="AKG310" s="204"/>
      <c r="AKH310" s="159"/>
      <c r="AKI310" s="159"/>
      <c r="AKJ310" s="159"/>
      <c r="AKK310" s="159"/>
      <c r="AKL310" s="159"/>
      <c r="AKM310" s="45"/>
      <c r="AKN310" s="160"/>
      <c r="AKO310" s="160"/>
      <c r="AKP310" s="160"/>
      <c r="AKQ310" s="160"/>
      <c r="AKR310" s="160"/>
      <c r="AKS310" s="18"/>
      <c r="AKT310" s="18"/>
      <c r="AKU310" s="18"/>
      <c r="AKW310" s="18"/>
      <c r="AKX310" s="18"/>
      <c r="AKY310" s="18"/>
      <c r="AKZ310" s="18"/>
      <c r="ALB310" s="25"/>
      <c r="ALC310" s="37"/>
      <c r="ALE310" s="37"/>
      <c r="ALG310" s="37"/>
      <c r="ALI310" s="37"/>
      <c r="ALJ310" s="204"/>
      <c r="ALK310" s="204"/>
      <c r="ALL310" s="204"/>
      <c r="ALM310" s="204"/>
      <c r="ALN310" s="204"/>
      <c r="ALO310" s="204"/>
      <c r="ALP310" s="204"/>
      <c r="ALQ310" s="204"/>
      <c r="ALR310" s="204"/>
      <c r="ALS310" s="159"/>
      <c r="ALT310" s="159"/>
      <c r="ALU310" s="159"/>
      <c r="ALV310" s="159"/>
      <c r="ALW310" s="159"/>
      <c r="ALX310" s="45"/>
      <c r="ALY310" s="160"/>
      <c r="ALZ310" s="160"/>
      <c r="AMA310" s="160"/>
      <c r="AMB310" s="160"/>
      <c r="AMC310" s="160"/>
      <c r="AMD310" s="18"/>
      <c r="AME310" s="18"/>
      <c r="AMF310" s="18"/>
      <c r="AMH310" s="18"/>
      <c r="AMI310" s="18"/>
      <c r="AMJ310" s="18"/>
      <c r="AMK310" s="18"/>
      <c r="AMM310" s="25"/>
      <c r="AMN310" s="37"/>
      <c r="AMP310" s="37"/>
      <c r="AMR310" s="37"/>
      <c r="AMT310" s="37"/>
      <c r="AMU310" s="204"/>
      <c r="AMV310" s="204"/>
      <c r="AMW310" s="204"/>
      <c r="AMX310" s="204"/>
      <c r="AMY310" s="204"/>
      <c r="AMZ310" s="204"/>
      <c r="ANA310" s="204"/>
      <c r="ANB310" s="204"/>
      <c r="ANC310" s="204"/>
      <c r="AND310" s="159"/>
      <c r="ANE310" s="159"/>
      <c r="ANF310" s="159"/>
      <c r="ANG310" s="159"/>
      <c r="ANH310" s="159"/>
      <c r="ANI310" s="45"/>
      <c r="ANJ310" s="160"/>
      <c r="ANK310" s="160"/>
      <c r="ANL310" s="160"/>
      <c r="ANM310" s="160"/>
      <c r="ANN310" s="160"/>
      <c r="ANO310" s="18"/>
      <c r="ANP310" s="18"/>
      <c r="ANQ310" s="18"/>
      <c r="ANS310" s="18"/>
      <c r="ANT310" s="18"/>
      <c r="ANU310" s="18"/>
      <c r="ANV310" s="18"/>
      <c r="ANX310" s="25"/>
      <c r="ANY310" s="37"/>
      <c r="AOA310" s="37"/>
      <c r="AOC310" s="37"/>
      <c r="AOE310" s="37"/>
      <c r="AOF310" s="204"/>
      <c r="AOG310" s="204"/>
      <c r="AOH310" s="204"/>
      <c r="AOI310" s="204"/>
      <c r="AOJ310" s="204"/>
      <c r="AOK310" s="204"/>
      <c r="AOL310" s="204"/>
      <c r="AOM310" s="204"/>
      <c r="AON310" s="204"/>
      <c r="AOO310" s="159"/>
      <c r="AOP310" s="159"/>
      <c r="AOQ310" s="159"/>
      <c r="AOR310" s="159"/>
      <c r="AOS310" s="159"/>
      <c r="AOT310" s="45"/>
      <c r="AOU310" s="160"/>
      <c r="AOV310" s="160"/>
      <c r="AOW310" s="160"/>
      <c r="AOX310" s="160"/>
      <c r="AOY310" s="160"/>
      <c r="AOZ310" s="18"/>
      <c r="APA310" s="18"/>
      <c r="APB310" s="18"/>
      <c r="APD310" s="18"/>
      <c r="APE310" s="18"/>
      <c r="APF310" s="18"/>
      <c r="APG310" s="18"/>
      <c r="API310" s="25"/>
      <c r="APJ310" s="37"/>
      <c r="APL310" s="37"/>
      <c r="APN310" s="37"/>
      <c r="APP310" s="37"/>
      <c r="APQ310" s="204"/>
      <c r="APR310" s="204"/>
      <c r="APS310" s="204"/>
      <c r="APT310" s="204"/>
      <c r="APU310" s="204"/>
      <c r="APV310" s="204"/>
      <c r="APW310" s="204"/>
      <c r="APX310" s="204"/>
      <c r="APY310" s="204"/>
      <c r="APZ310" s="159"/>
      <c r="AQA310" s="159"/>
      <c r="AQB310" s="159"/>
      <c r="AQC310" s="159"/>
      <c r="AQD310" s="159"/>
      <c r="AQE310" s="45"/>
      <c r="AQF310" s="160"/>
      <c r="AQG310" s="160"/>
      <c r="AQH310" s="160"/>
      <c r="AQI310" s="160"/>
      <c r="AQJ310" s="160"/>
      <c r="AQK310" s="18"/>
      <c r="AQL310" s="18"/>
      <c r="AQM310" s="18"/>
      <c r="AQO310" s="18"/>
      <c r="AQP310" s="18"/>
      <c r="AQQ310" s="18"/>
      <c r="AQR310" s="18"/>
      <c r="AQT310" s="25"/>
      <c r="AQU310" s="37"/>
      <c r="AQW310" s="37"/>
      <c r="AQY310" s="37"/>
      <c r="ARA310" s="37"/>
      <c r="ARB310" s="204"/>
      <c r="ARC310" s="204"/>
      <c r="ARD310" s="204"/>
      <c r="ARE310" s="204"/>
      <c r="ARF310" s="204"/>
      <c r="ARG310" s="204"/>
      <c r="ARH310" s="204"/>
      <c r="ARI310" s="204"/>
      <c r="ARJ310" s="204"/>
      <c r="ARK310" s="159"/>
      <c r="ARL310" s="159"/>
      <c r="ARM310" s="159"/>
      <c r="ARN310" s="159"/>
      <c r="ARO310" s="159"/>
      <c r="ARP310" s="45"/>
      <c r="ARQ310" s="160"/>
      <c r="ARR310" s="160"/>
      <c r="ARS310" s="160"/>
      <c r="ART310" s="160"/>
      <c r="ARU310" s="160"/>
      <c r="ARV310" s="18"/>
      <c r="ARW310" s="18"/>
      <c r="ARX310" s="18"/>
      <c r="ARZ310" s="18"/>
      <c r="ASA310" s="18"/>
      <c r="ASB310" s="18"/>
      <c r="ASC310" s="18"/>
      <c r="ASE310" s="25"/>
      <c r="ASF310" s="37"/>
      <c r="ASH310" s="37"/>
      <c r="ASJ310" s="37"/>
      <c r="ASL310" s="37"/>
      <c r="ASM310" s="204"/>
      <c r="ASN310" s="204"/>
      <c r="ASO310" s="204"/>
      <c r="ASP310" s="204"/>
      <c r="ASQ310" s="204"/>
      <c r="ASR310" s="204"/>
      <c r="ASS310" s="204"/>
      <c r="AST310" s="204"/>
      <c r="ASU310" s="204"/>
      <c r="ASV310" s="159"/>
      <c r="ASW310" s="159"/>
      <c r="ASX310" s="159"/>
      <c r="ASY310" s="159"/>
      <c r="ASZ310" s="159"/>
      <c r="ATA310" s="45"/>
      <c r="ATB310" s="160"/>
      <c r="ATC310" s="160"/>
      <c r="ATD310" s="160"/>
      <c r="ATE310" s="160"/>
      <c r="ATF310" s="160"/>
      <c r="ATG310" s="18"/>
      <c r="ATH310" s="18"/>
      <c r="ATI310" s="18"/>
      <c r="ATK310" s="18"/>
      <c r="ATL310" s="18"/>
      <c r="ATM310" s="18"/>
      <c r="ATN310" s="18"/>
      <c r="ATP310" s="25"/>
      <c r="ATQ310" s="37"/>
      <c r="ATS310" s="37"/>
      <c r="ATU310" s="37"/>
      <c r="ATW310" s="37"/>
      <c r="ATX310" s="204"/>
      <c r="ATY310" s="204"/>
      <c r="ATZ310" s="204"/>
      <c r="AUA310" s="204"/>
      <c r="AUB310" s="204"/>
      <c r="AUC310" s="204"/>
      <c r="AUD310" s="204"/>
      <c r="AUE310" s="204"/>
      <c r="AUF310" s="204"/>
      <c r="AUG310" s="159"/>
      <c r="AUH310" s="159"/>
      <c r="AUI310" s="159"/>
      <c r="AUJ310" s="159"/>
      <c r="AUK310" s="159"/>
      <c r="AUL310" s="45"/>
      <c r="AUM310" s="160"/>
      <c r="AUN310" s="160"/>
      <c r="AUO310" s="160"/>
      <c r="AUP310" s="160"/>
      <c r="AUQ310" s="160"/>
      <c r="AUR310" s="18"/>
      <c r="AUS310" s="18"/>
      <c r="AUT310" s="18"/>
      <c r="AUV310" s="18"/>
      <c r="AUW310" s="18"/>
      <c r="AUX310" s="18"/>
      <c r="AUY310" s="18"/>
      <c r="AVA310" s="25"/>
      <c r="AVB310" s="37"/>
      <c r="AVD310" s="37"/>
      <c r="AVF310" s="37"/>
      <c r="AVH310" s="37"/>
      <c r="AVI310" s="204"/>
      <c r="AVJ310" s="204"/>
      <c r="AVK310" s="204"/>
      <c r="AVL310" s="204"/>
      <c r="AVM310" s="204"/>
      <c r="AVN310" s="204"/>
      <c r="AVO310" s="204"/>
      <c r="AVP310" s="204"/>
      <c r="AVQ310" s="204"/>
      <c r="AVR310" s="159"/>
      <c r="AVS310" s="159"/>
      <c r="AVT310" s="159"/>
      <c r="AVU310" s="159"/>
      <c r="AVV310" s="159"/>
      <c r="AVW310" s="45"/>
      <c r="AVX310" s="160"/>
      <c r="AVY310" s="160"/>
      <c r="AVZ310" s="160"/>
      <c r="AWA310" s="160"/>
      <c r="AWB310" s="160"/>
      <c r="AWC310" s="18"/>
      <c r="AWD310" s="18"/>
      <c r="AWE310" s="18"/>
      <c r="AWG310" s="18"/>
      <c r="AWH310" s="18"/>
      <c r="AWI310" s="18"/>
      <c r="AWJ310" s="18"/>
      <c r="AWL310" s="25"/>
      <c r="AWM310" s="37"/>
      <c r="AWO310" s="37"/>
      <c r="AWQ310" s="37"/>
      <c r="AWS310" s="37"/>
      <c r="AWT310" s="204"/>
      <c r="AWU310" s="204"/>
      <c r="AWV310" s="204"/>
      <c r="AWW310" s="204"/>
      <c r="AWX310" s="204"/>
      <c r="AWY310" s="204"/>
      <c r="AWZ310" s="204"/>
      <c r="AXA310" s="204"/>
      <c r="AXB310" s="204"/>
      <c r="AXC310" s="159"/>
      <c r="AXD310" s="159"/>
      <c r="AXE310" s="159"/>
      <c r="AXF310" s="159"/>
      <c r="AXG310" s="159"/>
      <c r="AXH310" s="45"/>
      <c r="AXI310" s="160"/>
      <c r="AXJ310" s="160"/>
      <c r="AXK310" s="160"/>
      <c r="AXL310" s="160"/>
      <c r="AXM310" s="160"/>
      <c r="AXN310" s="18"/>
      <c r="AXO310" s="18"/>
      <c r="AXP310" s="18"/>
      <c r="AXR310" s="18"/>
      <c r="AXS310" s="18"/>
      <c r="AXT310" s="18"/>
      <c r="AXU310" s="18"/>
      <c r="AXW310" s="25"/>
      <c r="AXX310" s="37"/>
      <c r="AXZ310" s="37"/>
      <c r="AYB310" s="37"/>
      <c r="AYD310" s="37"/>
      <c r="AYE310" s="204"/>
      <c r="AYF310" s="204"/>
      <c r="AYG310" s="204"/>
      <c r="AYH310" s="204"/>
      <c r="AYI310" s="204"/>
      <c r="AYJ310" s="204"/>
      <c r="AYK310" s="204"/>
      <c r="AYL310" s="204"/>
      <c r="AYM310" s="204"/>
      <c r="AYN310" s="159"/>
      <c r="AYO310" s="159"/>
      <c r="AYP310" s="159"/>
      <c r="AYQ310" s="159"/>
      <c r="AYR310" s="159"/>
      <c r="AYS310" s="45"/>
      <c r="AYT310" s="160"/>
      <c r="AYU310" s="160"/>
      <c r="AYV310" s="160"/>
      <c r="AYW310" s="160"/>
      <c r="AYX310" s="160"/>
      <c r="AYY310" s="18"/>
      <c r="AYZ310" s="18"/>
      <c r="AZA310" s="18"/>
      <c r="AZC310" s="18"/>
      <c r="AZD310" s="18"/>
      <c r="AZE310" s="18"/>
      <c r="AZF310" s="18"/>
      <c r="AZH310" s="25"/>
      <c r="AZI310" s="37"/>
      <c r="AZK310" s="37"/>
      <c r="AZM310" s="37"/>
      <c r="AZO310" s="37"/>
      <c r="AZP310" s="204"/>
      <c r="AZQ310" s="204"/>
      <c r="AZR310" s="204"/>
      <c r="AZS310" s="204"/>
      <c r="AZT310" s="204"/>
      <c r="AZU310" s="204"/>
      <c r="AZV310" s="204"/>
      <c r="AZW310" s="204"/>
      <c r="AZX310" s="204"/>
      <c r="AZY310" s="159"/>
      <c r="AZZ310" s="159"/>
      <c r="BAA310" s="159"/>
      <c r="BAB310" s="159"/>
      <c r="BAC310" s="159"/>
      <c r="BAD310" s="45"/>
      <c r="BAE310" s="160"/>
      <c r="BAF310" s="160"/>
      <c r="BAG310" s="160"/>
      <c r="BAH310" s="160"/>
      <c r="BAI310" s="160"/>
      <c r="BAJ310" s="18"/>
      <c r="BAK310" s="18"/>
      <c r="BAL310" s="18"/>
      <c r="BAN310" s="18"/>
      <c r="BAO310" s="18"/>
      <c r="BAP310" s="18"/>
      <c r="BAQ310" s="18"/>
      <c r="BAS310" s="25"/>
      <c r="BAT310" s="37"/>
      <c r="BAV310" s="37"/>
      <c r="BAX310" s="37"/>
      <c r="BAZ310" s="37"/>
      <c r="BBA310" s="204"/>
      <c r="BBB310" s="204"/>
      <c r="BBC310" s="204"/>
      <c r="BBD310" s="204"/>
      <c r="BBE310" s="204"/>
      <c r="BBF310" s="204"/>
      <c r="BBG310" s="204"/>
      <c r="BBH310" s="204"/>
      <c r="BBI310" s="204"/>
      <c r="BBJ310" s="159"/>
      <c r="BBK310" s="159"/>
      <c r="BBL310" s="159"/>
      <c r="BBM310" s="159"/>
      <c r="BBN310" s="159"/>
      <c r="BBO310" s="45"/>
      <c r="BBP310" s="160"/>
      <c r="BBQ310" s="160"/>
      <c r="BBR310" s="160"/>
      <c r="BBS310" s="160"/>
      <c r="BBT310" s="160"/>
      <c r="BBU310" s="18"/>
      <c r="BBV310" s="18"/>
      <c r="BBW310" s="18"/>
      <c r="BBY310" s="18"/>
      <c r="BBZ310" s="18"/>
      <c r="BCA310" s="18"/>
      <c r="BCB310" s="18"/>
      <c r="BCD310" s="25"/>
      <c r="BCE310" s="37"/>
      <c r="BCG310" s="37"/>
      <c r="BCI310" s="37"/>
      <c r="BCK310" s="37"/>
      <c r="BCL310" s="204"/>
      <c r="BCM310" s="204"/>
      <c r="BCN310" s="204"/>
      <c r="BCO310" s="204"/>
      <c r="BCP310" s="204"/>
      <c r="BCQ310" s="204"/>
      <c r="BCR310" s="204"/>
      <c r="BCS310" s="204"/>
      <c r="BCT310" s="204"/>
      <c r="BCU310" s="159"/>
      <c r="BCV310" s="159"/>
      <c r="BCW310" s="159"/>
      <c r="BCX310" s="159"/>
      <c r="BCY310" s="159"/>
      <c r="BCZ310" s="45"/>
      <c r="BDA310" s="160"/>
      <c r="BDB310" s="160"/>
      <c r="BDC310" s="160"/>
      <c r="BDD310" s="160"/>
      <c r="BDE310" s="160"/>
      <c r="BDF310" s="18"/>
      <c r="BDG310" s="18"/>
      <c r="BDH310" s="18"/>
      <c r="BDJ310" s="18"/>
      <c r="BDK310" s="18"/>
      <c r="BDL310" s="18"/>
      <c r="BDM310" s="18"/>
      <c r="BDO310" s="25"/>
      <c r="BDP310" s="37"/>
      <c r="BDR310" s="37"/>
      <c r="BDT310" s="37"/>
      <c r="BDV310" s="37"/>
      <c r="BDW310" s="204"/>
      <c r="BDX310" s="204"/>
      <c r="BDY310" s="204"/>
      <c r="BDZ310" s="204"/>
      <c r="BEA310" s="204"/>
      <c r="BEB310" s="204"/>
      <c r="BEC310" s="204"/>
      <c r="BED310" s="204"/>
      <c r="BEE310" s="204"/>
      <c r="BEF310" s="159"/>
      <c r="BEG310" s="159"/>
      <c r="BEH310" s="159"/>
      <c r="BEI310" s="159"/>
      <c r="BEJ310" s="159"/>
      <c r="BEK310" s="45"/>
      <c r="BEL310" s="160"/>
      <c r="BEM310" s="160"/>
      <c r="BEN310" s="160"/>
      <c r="BEO310" s="160"/>
      <c r="BEP310" s="160"/>
      <c r="BEQ310" s="18"/>
      <c r="BER310" s="18"/>
      <c r="BES310" s="18"/>
      <c r="BEU310" s="18"/>
      <c r="BEV310" s="18"/>
      <c r="BEW310" s="18"/>
      <c r="BEX310" s="18"/>
      <c r="BEZ310" s="25"/>
      <c r="BFA310" s="37"/>
      <c r="BFC310" s="37"/>
      <c r="BFE310" s="37"/>
      <c r="BFG310" s="37"/>
      <c r="BFH310" s="204"/>
      <c r="BFI310" s="204"/>
      <c r="BFJ310" s="204"/>
      <c r="BFK310" s="204"/>
      <c r="BFL310" s="204"/>
      <c r="BFM310" s="204"/>
      <c r="BFN310" s="204"/>
      <c r="BFO310" s="204"/>
      <c r="BFP310" s="204"/>
      <c r="BFQ310" s="159"/>
      <c r="BFR310" s="159"/>
      <c r="BFS310" s="159"/>
      <c r="BFT310" s="159"/>
      <c r="BFU310" s="159"/>
      <c r="BFV310" s="45"/>
      <c r="BFW310" s="160"/>
      <c r="BFX310" s="160"/>
      <c r="BFY310" s="160"/>
      <c r="BFZ310" s="160"/>
      <c r="BGA310" s="160"/>
      <c r="BGB310" s="18"/>
      <c r="BGC310" s="18"/>
      <c r="BGD310" s="18"/>
      <c r="BGF310" s="18"/>
      <c r="BGG310" s="18"/>
      <c r="BGH310" s="18"/>
      <c r="BGI310" s="18"/>
      <c r="BGK310" s="25"/>
      <c r="BGL310" s="37"/>
      <c r="BGN310" s="37"/>
      <c r="BGP310" s="37"/>
      <c r="BGR310" s="37"/>
      <c r="BGS310" s="204"/>
      <c r="BGT310" s="204"/>
      <c r="BGU310" s="204"/>
      <c r="BGV310" s="204"/>
      <c r="BGW310" s="204"/>
      <c r="BGX310" s="204"/>
      <c r="BGY310" s="204"/>
      <c r="BGZ310" s="204"/>
      <c r="BHA310" s="204"/>
      <c r="BHB310" s="159"/>
      <c r="BHC310" s="159"/>
      <c r="BHD310" s="159"/>
      <c r="BHE310" s="159"/>
      <c r="BHF310" s="159"/>
      <c r="BHG310" s="45"/>
      <c r="BHH310" s="160"/>
      <c r="BHI310" s="160"/>
      <c r="BHJ310" s="160"/>
      <c r="BHK310" s="160"/>
      <c r="BHL310" s="160"/>
      <c r="BHM310" s="18"/>
      <c r="BHN310" s="18"/>
      <c r="BHO310" s="18"/>
      <c r="BHQ310" s="18"/>
      <c r="BHR310" s="18"/>
      <c r="BHS310" s="18"/>
      <c r="BHT310" s="18"/>
      <c r="BHV310" s="25"/>
      <c r="BHW310" s="37"/>
      <c r="BHY310" s="37"/>
      <c r="BIA310" s="37"/>
      <c r="BIC310" s="37"/>
      <c r="BID310" s="204"/>
      <c r="BIE310" s="204"/>
      <c r="BIF310" s="204"/>
      <c r="BIG310" s="204"/>
      <c r="BIH310" s="204"/>
      <c r="BII310" s="204"/>
      <c r="BIJ310" s="204"/>
      <c r="BIK310" s="204"/>
      <c r="BIL310" s="204"/>
      <c r="BIM310" s="159"/>
      <c r="BIN310" s="159"/>
      <c r="BIO310" s="159"/>
      <c r="BIP310" s="159"/>
      <c r="BIQ310" s="159"/>
      <c r="BIR310" s="45"/>
      <c r="BIS310" s="160"/>
      <c r="BIT310" s="160"/>
      <c r="BIU310" s="160"/>
      <c r="BIV310" s="160"/>
      <c r="BIW310" s="160"/>
      <c r="BIX310" s="18"/>
      <c r="BIY310" s="18"/>
      <c r="BIZ310" s="18"/>
      <c r="BJB310" s="18"/>
      <c r="BJC310" s="18"/>
      <c r="BJD310" s="18"/>
      <c r="BJE310" s="18"/>
      <c r="BJG310" s="25"/>
      <c r="BJH310" s="37"/>
      <c r="BJJ310" s="37"/>
      <c r="BJL310" s="37"/>
      <c r="BJN310" s="37"/>
      <c r="BJO310" s="204"/>
      <c r="BJP310" s="204"/>
      <c r="BJQ310" s="204"/>
      <c r="BJR310" s="204"/>
      <c r="BJS310" s="204"/>
      <c r="BJT310" s="204"/>
      <c r="BJU310" s="204"/>
      <c r="BJV310" s="204"/>
      <c r="BJW310" s="204"/>
      <c r="BJX310" s="159"/>
      <c r="BJY310" s="159"/>
      <c r="BJZ310" s="159"/>
      <c r="BKA310" s="159"/>
      <c r="BKB310" s="159"/>
      <c r="BKC310" s="45"/>
      <c r="BKD310" s="160"/>
      <c r="BKE310" s="160"/>
      <c r="BKF310" s="160"/>
      <c r="BKG310" s="160"/>
      <c r="BKH310" s="160"/>
      <c r="BKI310" s="18"/>
      <c r="BKJ310" s="18"/>
      <c r="BKK310" s="18"/>
      <c r="BKM310" s="18"/>
      <c r="BKN310" s="18"/>
      <c r="BKO310" s="18"/>
      <c r="BKP310" s="18"/>
      <c r="BKR310" s="25"/>
      <c r="BKS310" s="37"/>
      <c r="BKU310" s="37"/>
      <c r="BKW310" s="37"/>
      <c r="BKY310" s="37"/>
      <c r="BKZ310" s="204"/>
      <c r="BLA310" s="204"/>
      <c r="BLB310" s="204"/>
      <c r="BLC310" s="204"/>
      <c r="BLD310" s="204"/>
      <c r="BLE310" s="204"/>
      <c r="BLF310" s="204"/>
      <c r="BLG310" s="204"/>
      <c r="BLH310" s="204"/>
      <c r="BLI310" s="159"/>
      <c r="BLJ310" s="159"/>
      <c r="BLK310" s="159"/>
      <c r="BLL310" s="159"/>
      <c r="BLM310" s="159"/>
      <c r="BLN310" s="45"/>
      <c r="BLO310" s="160"/>
      <c r="BLP310" s="160"/>
      <c r="BLQ310" s="160"/>
      <c r="BLR310" s="160"/>
      <c r="BLS310" s="160"/>
      <c r="BLT310" s="18"/>
      <c r="BLU310" s="18"/>
      <c r="BLV310" s="18"/>
      <c r="BLX310" s="18"/>
      <c r="BLY310" s="18"/>
      <c r="BLZ310" s="18"/>
      <c r="BMA310" s="18"/>
      <c r="BMC310" s="25"/>
      <c r="BMD310" s="37"/>
      <c r="BMF310" s="37"/>
      <c r="BMH310" s="37"/>
      <c r="BMJ310" s="37"/>
      <c r="BMK310" s="204"/>
      <c r="BML310" s="204"/>
      <c r="BMM310" s="204"/>
      <c r="BMN310" s="204"/>
      <c r="BMO310" s="204"/>
      <c r="BMP310" s="204"/>
      <c r="BMQ310" s="204"/>
      <c r="BMR310" s="204"/>
      <c r="BMS310" s="204"/>
      <c r="BMT310" s="159"/>
      <c r="BMU310" s="159"/>
      <c r="BMV310" s="159"/>
      <c r="BMW310" s="159"/>
      <c r="BMX310" s="159"/>
      <c r="BMY310" s="45"/>
      <c r="BMZ310" s="160"/>
      <c r="BNA310" s="160"/>
      <c r="BNB310" s="160"/>
      <c r="BNC310" s="160"/>
      <c r="BND310" s="160"/>
      <c r="BNE310" s="18"/>
      <c r="BNF310" s="18"/>
      <c r="BNG310" s="18"/>
      <c r="BNI310" s="18"/>
      <c r="BNJ310" s="18"/>
      <c r="BNK310" s="18"/>
      <c r="BNL310" s="18"/>
      <c r="BNN310" s="25"/>
      <c r="BNO310" s="37"/>
      <c r="BNQ310" s="37"/>
      <c r="BNS310" s="37"/>
      <c r="BNU310" s="37"/>
      <c r="BNV310" s="204"/>
      <c r="BNW310" s="204"/>
      <c r="BNX310" s="204"/>
      <c r="BNY310" s="204"/>
      <c r="BNZ310" s="204"/>
      <c r="BOA310" s="204"/>
      <c r="BOB310" s="204"/>
      <c r="BOC310" s="204"/>
      <c r="BOD310" s="204"/>
      <c r="BOE310" s="159"/>
      <c r="BOF310" s="159"/>
      <c r="BOG310" s="159"/>
      <c r="BOH310" s="159"/>
      <c r="BOI310" s="159"/>
      <c r="BOJ310" s="45"/>
      <c r="BOK310" s="160"/>
      <c r="BOL310" s="160"/>
      <c r="BOM310" s="160"/>
      <c r="BON310" s="160"/>
      <c r="BOO310" s="160"/>
      <c r="BOP310" s="18"/>
      <c r="BOQ310" s="18"/>
      <c r="BOR310" s="18"/>
      <c r="BOT310" s="18"/>
      <c r="BOU310" s="18"/>
      <c r="BOV310" s="18"/>
      <c r="BOW310" s="18"/>
      <c r="BOY310" s="25"/>
      <c r="BOZ310" s="37"/>
      <c r="BPB310" s="37"/>
      <c r="BPD310" s="37"/>
      <c r="BPF310" s="37"/>
      <c r="BPG310" s="204"/>
      <c r="BPH310" s="204"/>
      <c r="BPI310" s="204"/>
      <c r="BPJ310" s="204"/>
      <c r="BPK310" s="204"/>
      <c r="BPL310" s="204"/>
      <c r="BPM310" s="204"/>
      <c r="BPN310" s="204"/>
      <c r="BPO310" s="204"/>
      <c r="BPP310" s="159"/>
      <c r="BPQ310" s="159"/>
      <c r="BPR310" s="159"/>
      <c r="BPS310" s="159"/>
      <c r="BPT310" s="159"/>
      <c r="BPU310" s="45"/>
      <c r="BPV310" s="160"/>
      <c r="BPW310" s="160"/>
      <c r="BPX310" s="160"/>
      <c r="BPY310" s="160"/>
      <c r="BPZ310" s="160"/>
      <c r="BQA310" s="18"/>
      <c r="BQB310" s="18"/>
      <c r="BQC310" s="18"/>
      <c r="BQE310" s="18"/>
      <c r="BQF310" s="18"/>
      <c r="BQG310" s="18"/>
      <c r="BQH310" s="18"/>
      <c r="BQJ310" s="25"/>
      <c r="BQK310" s="37"/>
      <c r="BQM310" s="37"/>
      <c r="BQO310" s="37"/>
      <c r="BQQ310" s="37"/>
      <c r="BQR310" s="204"/>
      <c r="BQS310" s="204"/>
      <c r="BQT310" s="204"/>
      <c r="BQU310" s="204"/>
      <c r="BQV310" s="204"/>
      <c r="BQW310" s="204"/>
      <c r="BQX310" s="204"/>
      <c r="BQY310" s="204"/>
      <c r="BQZ310" s="204"/>
      <c r="BRA310" s="159"/>
      <c r="BRB310" s="159"/>
      <c r="BRC310" s="159"/>
      <c r="BRD310" s="159"/>
      <c r="BRE310" s="159"/>
      <c r="BRF310" s="45"/>
      <c r="BRG310" s="160"/>
      <c r="BRH310" s="160"/>
      <c r="BRI310" s="160"/>
      <c r="BRJ310" s="160"/>
      <c r="BRK310" s="160"/>
      <c r="BRL310" s="18"/>
      <c r="BRM310" s="18"/>
      <c r="BRN310" s="18"/>
      <c r="BRP310" s="18"/>
      <c r="BRQ310" s="18"/>
      <c r="BRR310" s="18"/>
      <c r="BRS310" s="18"/>
      <c r="BRU310" s="25"/>
      <c r="BRV310" s="37"/>
      <c r="BRX310" s="37"/>
      <c r="BRZ310" s="37"/>
      <c r="BSB310" s="37"/>
      <c r="BSC310" s="204"/>
      <c r="BSD310" s="204"/>
      <c r="BSE310" s="204"/>
      <c r="BSF310" s="204"/>
      <c r="BSG310" s="204"/>
      <c r="BSH310" s="204"/>
      <c r="BSI310" s="204"/>
      <c r="BSJ310" s="204"/>
      <c r="BSK310" s="204"/>
      <c r="BSL310" s="159"/>
      <c r="BSM310" s="159"/>
      <c r="BSN310" s="159"/>
      <c r="BSO310" s="159"/>
      <c r="BSP310" s="159"/>
      <c r="BSQ310" s="45"/>
      <c r="BSR310" s="160"/>
      <c r="BSS310" s="160"/>
      <c r="BST310" s="160"/>
      <c r="BSU310" s="160"/>
      <c r="BSV310" s="160"/>
      <c r="BSW310" s="18"/>
      <c r="BSX310" s="18"/>
      <c r="BSY310" s="18"/>
      <c r="BTA310" s="18"/>
      <c r="BTB310" s="18"/>
      <c r="BTC310" s="18"/>
      <c r="BTD310" s="18"/>
      <c r="BTF310" s="25"/>
      <c r="BTG310" s="37"/>
      <c r="BTI310" s="37"/>
      <c r="BTK310" s="37"/>
      <c r="BTM310" s="37"/>
      <c r="BTN310" s="204"/>
      <c r="BTO310" s="204"/>
      <c r="BTP310" s="204"/>
      <c r="BTQ310" s="204"/>
      <c r="BTR310" s="204"/>
      <c r="BTS310" s="204"/>
      <c r="BTT310" s="204"/>
      <c r="BTU310" s="204"/>
      <c r="BTV310" s="204"/>
      <c r="BTW310" s="159"/>
      <c r="BTX310" s="159"/>
      <c r="BTY310" s="159"/>
      <c r="BTZ310" s="159"/>
      <c r="BUA310" s="159"/>
      <c r="BUB310" s="45"/>
      <c r="BUC310" s="160"/>
      <c r="BUD310" s="160"/>
      <c r="BUE310" s="160"/>
      <c r="BUF310" s="160"/>
      <c r="BUG310" s="160"/>
      <c r="BUH310" s="18"/>
      <c r="BUI310" s="18"/>
      <c r="BUJ310" s="18"/>
      <c r="BUL310" s="18"/>
      <c r="BUM310" s="18"/>
      <c r="BUN310" s="18"/>
      <c r="BUO310" s="18"/>
      <c r="BUQ310" s="25"/>
      <c r="BUR310" s="37"/>
      <c r="BUT310" s="37"/>
      <c r="BUV310" s="37"/>
      <c r="BUX310" s="37"/>
      <c r="BUY310" s="204"/>
      <c r="BUZ310" s="204"/>
      <c r="BVA310" s="204"/>
      <c r="BVB310" s="204"/>
      <c r="BVC310" s="204"/>
      <c r="BVD310" s="204"/>
      <c r="BVE310" s="204"/>
      <c r="BVF310" s="204"/>
      <c r="BVG310" s="204"/>
      <c r="BVH310" s="159"/>
      <c r="BVI310" s="159"/>
      <c r="BVJ310" s="159"/>
      <c r="BVK310" s="159"/>
      <c r="BVL310" s="159"/>
      <c r="BVM310" s="45"/>
      <c r="BVN310" s="160"/>
      <c r="BVO310" s="160"/>
      <c r="BVP310" s="160"/>
      <c r="BVQ310" s="160"/>
      <c r="BVR310" s="160"/>
      <c r="BVS310" s="18"/>
      <c r="BVT310" s="18"/>
      <c r="BVU310" s="18"/>
      <c r="BVW310" s="18"/>
      <c r="BVX310" s="18"/>
      <c r="BVY310" s="18"/>
      <c r="BVZ310" s="18"/>
      <c r="BWB310" s="25"/>
      <c r="BWC310" s="37"/>
      <c r="BWE310" s="37"/>
      <c r="BWG310" s="37"/>
      <c r="BWI310" s="37"/>
      <c r="BWJ310" s="204"/>
      <c r="BWK310" s="204"/>
      <c r="BWL310" s="204"/>
      <c r="BWM310" s="204"/>
      <c r="BWN310" s="204"/>
      <c r="BWO310" s="204"/>
      <c r="BWP310" s="204"/>
      <c r="BWQ310" s="204"/>
      <c r="BWR310" s="204"/>
      <c r="BWS310" s="159"/>
      <c r="BWT310" s="159"/>
      <c r="BWU310" s="159"/>
      <c r="BWV310" s="159"/>
      <c r="BWW310" s="159"/>
      <c r="BWX310" s="45"/>
      <c r="BWY310" s="160"/>
      <c r="BWZ310" s="160"/>
      <c r="BXA310" s="160"/>
      <c r="BXB310" s="160"/>
      <c r="BXC310" s="160"/>
      <c r="BXD310" s="18"/>
      <c r="BXE310" s="18"/>
      <c r="BXF310" s="18"/>
      <c r="BXH310" s="18"/>
      <c r="BXI310" s="18"/>
      <c r="BXJ310" s="18"/>
      <c r="BXK310" s="18"/>
      <c r="BXM310" s="25"/>
      <c r="BXN310" s="37"/>
      <c r="BXP310" s="37"/>
      <c r="BXR310" s="37"/>
      <c r="BXT310" s="37"/>
      <c r="BXU310" s="204"/>
      <c r="BXV310" s="204"/>
      <c r="BXW310" s="204"/>
      <c r="BXX310" s="204"/>
      <c r="BXY310" s="204"/>
      <c r="BXZ310" s="204"/>
      <c r="BYA310" s="204"/>
      <c r="BYB310" s="204"/>
      <c r="BYC310" s="204"/>
      <c r="BYD310" s="159"/>
      <c r="BYE310" s="159"/>
      <c r="BYF310" s="159"/>
      <c r="BYG310" s="159"/>
      <c r="BYH310" s="159"/>
      <c r="BYI310" s="45"/>
      <c r="BYJ310" s="160"/>
      <c r="BYK310" s="160"/>
      <c r="BYL310" s="160"/>
      <c r="BYM310" s="160"/>
      <c r="BYN310" s="160"/>
      <c r="BYO310" s="18"/>
      <c r="BYP310" s="18"/>
      <c r="BYQ310" s="18"/>
      <c r="BYS310" s="18"/>
      <c r="BYT310" s="18"/>
      <c r="BYU310" s="18"/>
      <c r="BYV310" s="18"/>
      <c r="BYX310" s="25"/>
      <c r="BYY310" s="37"/>
      <c r="BZA310" s="37"/>
      <c r="BZC310" s="37"/>
      <c r="BZE310" s="37"/>
      <c r="BZF310" s="204"/>
      <c r="BZG310" s="204"/>
      <c r="BZH310" s="204"/>
      <c r="BZI310" s="204"/>
      <c r="BZJ310" s="204"/>
      <c r="BZK310" s="204"/>
      <c r="BZL310" s="204"/>
      <c r="BZM310" s="204"/>
      <c r="BZN310" s="204"/>
      <c r="BZO310" s="159"/>
      <c r="BZP310" s="159"/>
      <c r="BZQ310" s="159"/>
      <c r="BZR310" s="159"/>
      <c r="BZS310" s="159"/>
      <c r="BZT310" s="45"/>
      <c r="BZU310" s="160"/>
      <c r="BZV310" s="160"/>
      <c r="BZW310" s="160"/>
      <c r="BZX310" s="160"/>
      <c r="BZY310" s="160"/>
      <c r="BZZ310" s="18"/>
      <c r="CAA310" s="18"/>
      <c r="CAB310" s="18"/>
      <c r="CAD310" s="18"/>
      <c r="CAE310" s="18"/>
      <c r="CAF310" s="18"/>
      <c r="CAG310" s="18"/>
      <c r="CAI310" s="25"/>
      <c r="CAJ310" s="37"/>
      <c r="CAL310" s="37"/>
      <c r="CAN310" s="37"/>
      <c r="CAP310" s="37"/>
      <c r="CAQ310" s="204"/>
      <c r="CAR310" s="204"/>
      <c r="CAS310" s="204"/>
      <c r="CAT310" s="204"/>
      <c r="CAU310" s="204"/>
      <c r="CAV310" s="204"/>
      <c r="CAW310" s="204"/>
      <c r="CAX310" s="204"/>
      <c r="CAY310" s="204"/>
      <c r="CAZ310" s="159"/>
      <c r="CBA310" s="159"/>
      <c r="CBB310" s="159"/>
      <c r="CBC310" s="159"/>
      <c r="CBD310" s="159"/>
      <c r="CBE310" s="45"/>
      <c r="CBF310" s="160"/>
      <c r="CBG310" s="160"/>
      <c r="CBH310" s="160"/>
      <c r="CBI310" s="160"/>
      <c r="CBJ310" s="160"/>
      <c r="CBK310" s="18"/>
      <c r="CBL310" s="18"/>
      <c r="CBM310" s="18"/>
      <c r="CBO310" s="18"/>
      <c r="CBP310" s="18"/>
      <c r="CBQ310" s="18"/>
      <c r="CBR310" s="18"/>
      <c r="CBT310" s="25"/>
      <c r="CBU310" s="37"/>
      <c r="CBW310" s="37"/>
      <c r="CBY310" s="37"/>
      <c r="CCA310" s="37"/>
      <c r="CCB310" s="204"/>
      <c r="CCC310" s="204"/>
      <c r="CCD310" s="204"/>
      <c r="CCE310" s="204"/>
      <c r="CCF310" s="204"/>
      <c r="CCG310" s="204"/>
      <c r="CCH310" s="204"/>
      <c r="CCI310" s="204"/>
      <c r="CCJ310" s="204"/>
      <c r="CCK310" s="159"/>
      <c r="CCL310" s="159"/>
      <c r="CCM310" s="159"/>
      <c r="CCN310" s="159"/>
      <c r="CCO310" s="159"/>
      <c r="CCP310" s="45"/>
      <c r="CCQ310" s="160"/>
      <c r="CCR310" s="160"/>
      <c r="CCS310" s="160"/>
      <c r="CCT310" s="160"/>
      <c r="CCU310" s="160"/>
      <c r="CCV310" s="18"/>
      <c r="CCW310" s="18"/>
      <c r="CCX310" s="18"/>
      <c r="CCZ310" s="18"/>
      <c r="CDA310" s="18"/>
      <c r="CDB310" s="18"/>
      <c r="CDC310" s="18"/>
      <c r="CDE310" s="25"/>
      <c r="CDF310" s="37"/>
      <c r="CDH310" s="37"/>
      <c r="CDJ310" s="37"/>
      <c r="CDL310" s="37"/>
      <c r="CDM310" s="204"/>
      <c r="CDN310" s="204"/>
      <c r="CDO310" s="204"/>
      <c r="CDP310" s="204"/>
      <c r="CDQ310" s="204"/>
      <c r="CDR310" s="204"/>
      <c r="CDS310" s="204"/>
      <c r="CDT310" s="204"/>
      <c r="CDU310" s="204"/>
      <c r="CDV310" s="159"/>
      <c r="CDW310" s="159"/>
      <c r="CDX310" s="159"/>
      <c r="CDY310" s="159"/>
      <c r="CDZ310" s="159"/>
      <c r="CEA310" s="45"/>
      <c r="CEB310" s="160"/>
      <c r="CEC310" s="160"/>
      <c r="CED310" s="160"/>
      <c r="CEE310" s="160"/>
      <c r="CEF310" s="160"/>
      <c r="CEG310" s="18"/>
      <c r="CEH310" s="18"/>
      <c r="CEI310" s="18"/>
      <c r="CEK310" s="18"/>
      <c r="CEL310" s="18"/>
      <c r="CEM310" s="18"/>
      <c r="CEN310" s="18"/>
      <c r="CEP310" s="25"/>
      <c r="CEQ310" s="37"/>
      <c r="CES310" s="37"/>
      <c r="CEU310" s="37"/>
      <c r="CEW310" s="37"/>
      <c r="CEX310" s="204"/>
      <c r="CEY310" s="204"/>
      <c r="CEZ310" s="204"/>
      <c r="CFA310" s="204"/>
      <c r="CFB310" s="204"/>
      <c r="CFC310" s="204"/>
      <c r="CFD310" s="204"/>
      <c r="CFE310" s="204"/>
      <c r="CFF310" s="204"/>
      <c r="CFG310" s="159"/>
      <c r="CFH310" s="159"/>
      <c r="CFI310" s="159"/>
      <c r="CFJ310" s="159"/>
      <c r="CFK310" s="159"/>
      <c r="CFL310" s="45"/>
      <c r="CFM310" s="160"/>
      <c r="CFN310" s="160"/>
      <c r="CFO310" s="160"/>
      <c r="CFP310" s="160"/>
      <c r="CFQ310" s="160"/>
      <c r="CFR310" s="18"/>
      <c r="CFS310" s="18"/>
      <c r="CFT310" s="18"/>
      <c r="CFV310" s="18"/>
      <c r="CFW310" s="18"/>
      <c r="CFX310" s="18"/>
      <c r="CFY310" s="18"/>
      <c r="CGA310" s="25"/>
      <c r="CGB310" s="37"/>
      <c r="CGD310" s="37"/>
      <c r="CGF310" s="37"/>
      <c r="CGH310" s="37"/>
      <c r="CGI310" s="204"/>
      <c r="CGJ310" s="204"/>
      <c r="CGK310" s="204"/>
      <c r="CGL310" s="204"/>
      <c r="CGM310" s="204"/>
      <c r="CGN310" s="204"/>
      <c r="CGO310" s="204"/>
      <c r="CGP310" s="204"/>
      <c r="CGQ310" s="204"/>
      <c r="CGR310" s="159"/>
      <c r="CGS310" s="159"/>
      <c r="CGT310" s="159"/>
      <c r="CGU310" s="159"/>
      <c r="CGV310" s="159"/>
      <c r="CGW310" s="45"/>
      <c r="CGX310" s="160"/>
      <c r="CGY310" s="160"/>
      <c r="CGZ310" s="160"/>
      <c r="CHA310" s="160"/>
      <c r="CHB310" s="160"/>
      <c r="CHC310" s="18"/>
      <c r="CHD310" s="18"/>
      <c r="CHE310" s="18"/>
      <c r="CHG310" s="18"/>
      <c r="CHH310" s="18"/>
      <c r="CHI310" s="18"/>
      <c r="CHJ310" s="18"/>
      <c r="CHL310" s="25"/>
      <c r="CHM310" s="37"/>
      <c r="CHO310" s="37"/>
      <c r="CHQ310" s="37"/>
      <c r="CHS310" s="37"/>
      <c r="CHT310" s="204"/>
      <c r="CHU310" s="204"/>
      <c r="CHV310" s="204"/>
      <c r="CHW310" s="204"/>
      <c r="CHX310" s="204"/>
      <c r="CHY310" s="204"/>
      <c r="CHZ310" s="204"/>
      <c r="CIA310" s="204"/>
      <c r="CIB310" s="204"/>
      <c r="CIC310" s="159"/>
      <c r="CID310" s="159"/>
      <c r="CIE310" s="159"/>
      <c r="CIF310" s="159"/>
      <c r="CIG310" s="159"/>
      <c r="CIH310" s="45"/>
      <c r="CII310" s="160"/>
      <c r="CIJ310" s="160"/>
      <c r="CIK310" s="160"/>
      <c r="CIL310" s="160"/>
      <c r="CIM310" s="160"/>
      <c r="CIN310" s="18"/>
      <c r="CIO310" s="18"/>
      <c r="CIP310" s="18"/>
      <c r="CIR310" s="18"/>
      <c r="CIS310" s="18"/>
      <c r="CIT310" s="18"/>
      <c r="CIU310" s="18"/>
      <c r="CIW310" s="25"/>
      <c r="CIX310" s="37"/>
      <c r="CIZ310" s="37"/>
      <c r="CJB310" s="37"/>
      <c r="CJD310" s="37"/>
      <c r="CJE310" s="204"/>
      <c r="CJF310" s="204"/>
      <c r="CJG310" s="204"/>
      <c r="CJH310" s="204"/>
      <c r="CJI310" s="204"/>
      <c r="CJJ310" s="204"/>
      <c r="CJK310" s="204"/>
      <c r="CJL310" s="204"/>
      <c r="CJM310" s="204"/>
      <c r="CJN310" s="159"/>
      <c r="CJO310" s="159"/>
      <c r="CJP310" s="159"/>
      <c r="CJQ310" s="159"/>
      <c r="CJR310" s="159"/>
      <c r="CJS310" s="45"/>
      <c r="CJT310" s="160"/>
      <c r="CJU310" s="160"/>
      <c r="CJV310" s="160"/>
      <c r="CJW310" s="160"/>
      <c r="CJX310" s="160"/>
      <c r="CJY310" s="18"/>
      <c r="CJZ310" s="18"/>
      <c r="CKA310" s="18"/>
      <c r="CKC310" s="18"/>
      <c r="CKD310" s="18"/>
      <c r="CKE310" s="18"/>
      <c r="CKF310" s="18"/>
      <c r="CKH310" s="25"/>
      <c r="CKI310" s="37"/>
      <c r="CKK310" s="37"/>
      <c r="CKM310" s="37"/>
      <c r="CKO310" s="37"/>
      <c r="CKP310" s="204"/>
      <c r="CKQ310" s="204"/>
      <c r="CKR310" s="204"/>
      <c r="CKS310" s="204"/>
      <c r="CKT310" s="204"/>
      <c r="CKU310" s="204"/>
      <c r="CKV310" s="204"/>
      <c r="CKW310" s="204"/>
      <c r="CKX310" s="204"/>
      <c r="CKY310" s="159"/>
      <c r="CKZ310" s="159"/>
      <c r="CLA310" s="159"/>
      <c r="CLB310" s="159"/>
      <c r="CLC310" s="159"/>
      <c r="CLD310" s="45"/>
      <c r="CLE310" s="160"/>
      <c r="CLF310" s="160"/>
      <c r="CLG310" s="160"/>
      <c r="CLH310" s="160"/>
      <c r="CLI310" s="160"/>
      <c r="CLJ310" s="18"/>
      <c r="CLK310" s="18"/>
      <c r="CLL310" s="18"/>
      <c r="CLN310" s="18"/>
      <c r="CLO310" s="18"/>
      <c r="CLP310" s="18"/>
      <c r="CLQ310" s="18"/>
      <c r="CLS310" s="25"/>
      <c r="CLT310" s="37"/>
      <c r="CLV310" s="37"/>
      <c r="CLX310" s="37"/>
      <c r="CLZ310" s="37"/>
      <c r="CMA310" s="204"/>
      <c r="CMB310" s="204"/>
      <c r="CMC310" s="204"/>
      <c r="CMD310" s="204"/>
      <c r="CME310" s="204"/>
      <c r="CMF310" s="204"/>
      <c r="CMG310" s="204"/>
      <c r="CMH310" s="204"/>
      <c r="CMI310" s="204"/>
      <c r="CMJ310" s="159"/>
      <c r="CMK310" s="159"/>
      <c r="CML310" s="159"/>
      <c r="CMM310" s="159"/>
      <c r="CMN310" s="159"/>
      <c r="CMO310" s="45"/>
      <c r="CMP310" s="160"/>
      <c r="CMQ310" s="160"/>
      <c r="CMR310" s="160"/>
      <c r="CMS310" s="160"/>
      <c r="CMT310" s="160"/>
      <c r="CMU310" s="18"/>
      <c r="CMV310" s="18"/>
      <c r="CMW310" s="18"/>
      <c r="CMY310" s="18"/>
      <c r="CMZ310" s="18"/>
      <c r="CNA310" s="18"/>
      <c r="CNB310" s="18"/>
      <c r="CND310" s="25"/>
      <c r="CNE310" s="37"/>
      <c r="CNG310" s="37"/>
      <c r="CNI310" s="37"/>
      <c r="CNK310" s="37"/>
      <c r="CNL310" s="204"/>
      <c r="CNM310" s="204"/>
      <c r="CNN310" s="204"/>
      <c r="CNO310" s="204"/>
      <c r="CNP310" s="204"/>
      <c r="CNQ310" s="204"/>
      <c r="CNR310" s="204"/>
      <c r="CNS310" s="204"/>
      <c r="CNT310" s="204"/>
      <c r="CNU310" s="159"/>
      <c r="CNV310" s="159"/>
      <c r="CNW310" s="159"/>
      <c r="CNX310" s="159"/>
      <c r="CNY310" s="159"/>
      <c r="CNZ310" s="45"/>
      <c r="COA310" s="160"/>
      <c r="COB310" s="160"/>
      <c r="COC310" s="160"/>
      <c r="COD310" s="160"/>
      <c r="COE310" s="160"/>
      <c r="COF310" s="18"/>
      <c r="COG310" s="18"/>
      <c r="COH310" s="18"/>
      <c r="COJ310" s="18"/>
      <c r="COK310" s="18"/>
      <c r="COL310" s="18"/>
      <c r="COM310" s="18"/>
      <c r="COO310" s="25"/>
      <c r="COP310" s="37"/>
      <c r="COR310" s="37"/>
      <c r="COT310" s="37"/>
      <c r="COV310" s="37"/>
      <c r="COW310" s="204"/>
      <c r="COX310" s="204"/>
      <c r="COY310" s="204"/>
      <c r="COZ310" s="204"/>
      <c r="CPA310" s="204"/>
      <c r="CPB310" s="204"/>
      <c r="CPC310" s="204"/>
      <c r="CPD310" s="204"/>
      <c r="CPE310" s="204"/>
      <c r="CPF310" s="159"/>
      <c r="CPG310" s="159"/>
      <c r="CPH310" s="159"/>
      <c r="CPI310" s="159"/>
      <c r="CPJ310" s="159"/>
      <c r="CPK310" s="45"/>
      <c r="CPL310" s="160"/>
      <c r="CPM310" s="160"/>
      <c r="CPN310" s="160"/>
      <c r="CPO310" s="160"/>
      <c r="CPP310" s="160"/>
      <c r="CPQ310" s="18"/>
      <c r="CPR310" s="18"/>
      <c r="CPS310" s="18"/>
      <c r="CPU310" s="18"/>
      <c r="CPV310" s="18"/>
      <c r="CPW310" s="18"/>
      <c r="CPX310" s="18"/>
      <c r="CPZ310" s="25"/>
      <c r="CQA310" s="37"/>
      <c r="CQC310" s="37"/>
      <c r="CQE310" s="37"/>
      <c r="CQG310" s="37"/>
      <c r="CQH310" s="204"/>
      <c r="CQI310" s="204"/>
      <c r="CQJ310" s="204"/>
      <c r="CQK310" s="204"/>
      <c r="CQL310" s="204"/>
      <c r="CQM310" s="204"/>
      <c r="CQN310" s="204"/>
      <c r="CQO310" s="204"/>
      <c r="CQP310" s="204"/>
      <c r="CQQ310" s="159"/>
      <c r="CQR310" s="159"/>
      <c r="CQS310" s="159"/>
      <c r="CQT310" s="159"/>
      <c r="CQU310" s="159"/>
      <c r="CQV310" s="45"/>
      <c r="CQW310" s="160"/>
      <c r="CQX310" s="160"/>
      <c r="CQY310" s="160"/>
      <c r="CQZ310" s="160"/>
      <c r="CRA310" s="160"/>
      <c r="CRB310" s="18"/>
      <c r="CRC310" s="18"/>
      <c r="CRD310" s="18"/>
      <c r="CRF310" s="18"/>
      <c r="CRG310" s="18"/>
      <c r="CRH310" s="18"/>
      <c r="CRI310" s="18"/>
      <c r="CRK310" s="25"/>
      <c r="CRL310" s="37"/>
      <c r="CRN310" s="37"/>
      <c r="CRP310" s="37"/>
      <c r="CRR310" s="37"/>
      <c r="CRS310" s="204"/>
      <c r="CRT310" s="204"/>
      <c r="CRU310" s="204"/>
      <c r="CRV310" s="204"/>
      <c r="CRW310" s="204"/>
      <c r="CRX310" s="204"/>
      <c r="CRY310" s="204"/>
      <c r="CRZ310" s="204"/>
      <c r="CSA310" s="204"/>
      <c r="CSB310" s="159"/>
      <c r="CSC310" s="159"/>
      <c r="CSD310" s="159"/>
      <c r="CSE310" s="159"/>
      <c r="CSF310" s="159"/>
      <c r="CSG310" s="45"/>
      <c r="CSH310" s="160"/>
      <c r="CSI310" s="160"/>
      <c r="CSJ310" s="160"/>
      <c r="CSK310" s="160"/>
      <c r="CSL310" s="160"/>
      <c r="CSM310" s="18"/>
      <c r="CSN310" s="18"/>
      <c r="CSO310" s="18"/>
      <c r="CSQ310" s="18"/>
      <c r="CSR310" s="18"/>
      <c r="CSS310" s="18"/>
      <c r="CST310" s="18"/>
      <c r="CSV310" s="25"/>
      <c r="CSW310" s="37"/>
      <c r="CSY310" s="37"/>
      <c r="CTA310" s="37"/>
      <c r="CTC310" s="37"/>
      <c r="CTD310" s="204"/>
      <c r="CTE310" s="204"/>
      <c r="CTF310" s="204"/>
      <c r="CTG310" s="204"/>
      <c r="CTH310" s="204"/>
      <c r="CTI310" s="204"/>
      <c r="CTJ310" s="204"/>
      <c r="CTK310" s="204"/>
      <c r="CTL310" s="204"/>
      <c r="CTM310" s="159"/>
      <c r="CTN310" s="159"/>
      <c r="CTO310" s="159"/>
      <c r="CTP310" s="159"/>
      <c r="CTQ310" s="159"/>
      <c r="CTR310" s="45"/>
      <c r="CTS310" s="160"/>
      <c r="CTT310" s="160"/>
      <c r="CTU310" s="160"/>
      <c r="CTV310" s="160"/>
      <c r="CTW310" s="160"/>
      <c r="CTX310" s="18"/>
      <c r="CTY310" s="18"/>
      <c r="CTZ310" s="18"/>
      <c r="CUB310" s="18"/>
      <c r="CUC310" s="18"/>
      <c r="CUD310" s="18"/>
      <c r="CUE310" s="18"/>
      <c r="CUG310" s="25"/>
      <c r="CUH310" s="37"/>
      <c r="CUJ310" s="37"/>
      <c r="CUL310" s="37"/>
      <c r="CUN310" s="37"/>
      <c r="CUO310" s="204"/>
      <c r="CUP310" s="204"/>
      <c r="CUQ310" s="204"/>
      <c r="CUR310" s="204"/>
      <c r="CUS310" s="204"/>
      <c r="CUT310" s="204"/>
      <c r="CUU310" s="204"/>
      <c r="CUV310" s="204"/>
      <c r="CUW310" s="204"/>
      <c r="CUX310" s="159"/>
      <c r="CUY310" s="159"/>
      <c r="CUZ310" s="159"/>
      <c r="CVA310" s="159"/>
      <c r="CVB310" s="159"/>
      <c r="CVC310" s="45"/>
      <c r="CVD310" s="160"/>
      <c r="CVE310" s="160"/>
      <c r="CVF310" s="160"/>
      <c r="CVG310" s="160"/>
      <c r="CVH310" s="160"/>
      <c r="CVI310" s="18"/>
      <c r="CVJ310" s="18"/>
      <c r="CVK310" s="18"/>
      <c r="CVM310" s="18"/>
      <c r="CVN310" s="18"/>
      <c r="CVO310" s="18"/>
      <c r="CVP310" s="18"/>
      <c r="CVR310" s="25"/>
      <c r="CVS310" s="37"/>
      <c r="CVU310" s="37"/>
      <c r="CVW310" s="37"/>
      <c r="CVY310" s="37"/>
      <c r="CVZ310" s="204"/>
      <c r="CWA310" s="204"/>
      <c r="CWB310" s="204"/>
      <c r="CWC310" s="204"/>
      <c r="CWD310" s="204"/>
      <c r="CWE310" s="204"/>
      <c r="CWF310" s="204"/>
      <c r="CWG310" s="204"/>
      <c r="CWH310" s="204"/>
      <c r="CWI310" s="159"/>
      <c r="CWJ310" s="159"/>
      <c r="CWK310" s="159"/>
      <c r="CWL310" s="159"/>
      <c r="CWM310" s="159"/>
      <c r="CWN310" s="45"/>
      <c r="CWO310" s="160"/>
      <c r="CWP310" s="160"/>
      <c r="CWQ310" s="160"/>
      <c r="CWR310" s="160"/>
      <c r="CWS310" s="160"/>
      <c r="CWT310" s="18"/>
      <c r="CWU310" s="18"/>
      <c r="CWV310" s="18"/>
      <c r="CWX310" s="18"/>
      <c r="CWY310" s="18"/>
      <c r="CWZ310" s="18"/>
      <c r="CXA310" s="18"/>
      <c r="CXC310" s="25"/>
      <c r="CXD310" s="37"/>
      <c r="CXF310" s="37"/>
      <c r="CXH310" s="37"/>
      <c r="CXJ310" s="37"/>
      <c r="CXK310" s="204"/>
      <c r="CXL310" s="204"/>
      <c r="CXM310" s="204"/>
      <c r="CXN310" s="204"/>
      <c r="CXO310" s="204"/>
      <c r="CXP310" s="204"/>
      <c r="CXQ310" s="204"/>
      <c r="CXR310" s="204"/>
      <c r="CXS310" s="204"/>
      <c r="CXT310" s="159"/>
      <c r="CXU310" s="159"/>
      <c r="CXV310" s="159"/>
      <c r="CXW310" s="159"/>
      <c r="CXX310" s="159"/>
      <c r="CXY310" s="45"/>
      <c r="CXZ310" s="160"/>
      <c r="CYA310" s="160"/>
      <c r="CYB310" s="160"/>
      <c r="CYC310" s="160"/>
      <c r="CYD310" s="160"/>
      <c r="CYE310" s="18"/>
      <c r="CYF310" s="18"/>
      <c r="CYG310" s="18"/>
      <c r="CYI310" s="18"/>
      <c r="CYJ310" s="18"/>
      <c r="CYK310" s="18"/>
      <c r="CYL310" s="18"/>
      <c r="CYN310" s="25"/>
      <c r="CYO310" s="37"/>
      <c r="CYQ310" s="37"/>
      <c r="CYS310" s="37"/>
      <c r="CYU310" s="37"/>
      <c r="CYV310" s="204"/>
      <c r="CYW310" s="204"/>
      <c r="CYX310" s="204"/>
      <c r="CYY310" s="204"/>
      <c r="CYZ310" s="204"/>
      <c r="CZA310" s="204"/>
      <c r="CZB310" s="204"/>
      <c r="CZC310" s="204"/>
      <c r="CZD310" s="204"/>
      <c r="CZE310" s="159"/>
      <c r="CZF310" s="159"/>
      <c r="CZG310" s="159"/>
      <c r="CZH310" s="159"/>
      <c r="CZI310" s="159"/>
      <c r="CZJ310" s="45"/>
      <c r="CZK310" s="160"/>
      <c r="CZL310" s="160"/>
      <c r="CZM310" s="160"/>
      <c r="CZN310" s="160"/>
      <c r="CZO310" s="160"/>
      <c r="CZP310" s="18"/>
      <c r="CZQ310" s="18"/>
      <c r="CZR310" s="18"/>
      <c r="CZT310" s="18"/>
      <c r="CZU310" s="18"/>
      <c r="CZV310" s="18"/>
      <c r="CZW310" s="18"/>
      <c r="CZY310" s="25"/>
      <c r="CZZ310" s="37"/>
      <c r="DAB310" s="37"/>
      <c r="DAD310" s="37"/>
      <c r="DAF310" s="37"/>
      <c r="DAG310" s="204"/>
      <c r="DAH310" s="204"/>
      <c r="DAI310" s="204"/>
      <c r="DAJ310" s="204"/>
      <c r="DAK310" s="204"/>
      <c r="DAL310" s="204"/>
      <c r="DAM310" s="204"/>
      <c r="DAN310" s="204"/>
      <c r="DAO310" s="204"/>
      <c r="DAP310" s="159"/>
      <c r="DAQ310" s="159"/>
      <c r="DAR310" s="159"/>
      <c r="DAS310" s="159"/>
      <c r="DAT310" s="159"/>
      <c r="DAU310" s="45"/>
      <c r="DAV310" s="160"/>
      <c r="DAW310" s="160"/>
      <c r="DAX310" s="160"/>
      <c r="DAY310" s="160"/>
      <c r="DAZ310" s="160"/>
      <c r="DBA310" s="18"/>
      <c r="DBB310" s="18"/>
      <c r="DBC310" s="18"/>
      <c r="DBE310" s="18"/>
      <c r="DBF310" s="18"/>
      <c r="DBG310" s="18"/>
      <c r="DBH310" s="18"/>
      <c r="DBJ310" s="25"/>
      <c r="DBK310" s="37"/>
      <c r="DBM310" s="37"/>
      <c r="DBO310" s="37"/>
      <c r="DBQ310" s="37"/>
      <c r="DBR310" s="204"/>
      <c r="DBS310" s="204"/>
      <c r="DBT310" s="204"/>
      <c r="DBU310" s="204"/>
      <c r="DBV310" s="204"/>
      <c r="DBW310" s="204"/>
      <c r="DBX310" s="204"/>
      <c r="DBY310" s="204"/>
      <c r="DBZ310" s="204"/>
      <c r="DCA310" s="159"/>
      <c r="DCB310" s="159"/>
      <c r="DCC310" s="159"/>
      <c r="DCD310" s="159"/>
      <c r="DCE310" s="159"/>
      <c r="DCF310" s="45"/>
      <c r="DCG310" s="160"/>
      <c r="DCH310" s="160"/>
      <c r="DCI310" s="160"/>
      <c r="DCJ310" s="160"/>
      <c r="DCK310" s="160"/>
      <c r="DCL310" s="18"/>
      <c r="DCM310" s="18"/>
      <c r="DCN310" s="18"/>
      <c r="DCP310" s="18"/>
      <c r="DCQ310" s="18"/>
      <c r="DCR310" s="18"/>
      <c r="DCS310" s="18"/>
      <c r="DCU310" s="25"/>
      <c r="DCV310" s="37"/>
      <c r="DCX310" s="37"/>
      <c r="DCZ310" s="37"/>
      <c r="DDB310" s="37"/>
      <c r="DDC310" s="204"/>
      <c r="DDD310" s="204"/>
      <c r="DDE310" s="204"/>
      <c r="DDF310" s="204"/>
      <c r="DDG310" s="204"/>
      <c r="DDH310" s="204"/>
      <c r="DDI310" s="204"/>
      <c r="DDJ310" s="204"/>
      <c r="DDK310" s="204"/>
      <c r="DDL310" s="159"/>
      <c r="DDM310" s="159"/>
      <c r="DDN310" s="159"/>
      <c r="DDO310" s="159"/>
      <c r="DDP310" s="159"/>
      <c r="DDQ310" s="45"/>
      <c r="DDR310" s="160"/>
      <c r="DDS310" s="160"/>
      <c r="DDT310" s="160"/>
      <c r="DDU310" s="160"/>
      <c r="DDV310" s="160"/>
      <c r="DDW310" s="18"/>
      <c r="DDX310" s="18"/>
      <c r="DDY310" s="18"/>
      <c r="DEA310" s="18"/>
      <c r="DEB310" s="18"/>
      <c r="DEC310" s="18"/>
      <c r="DED310" s="18"/>
      <c r="DEF310" s="25"/>
      <c r="DEG310" s="37"/>
      <c r="DEI310" s="37"/>
      <c r="DEK310" s="37"/>
      <c r="DEM310" s="37"/>
      <c r="DEN310" s="204"/>
      <c r="DEO310" s="204"/>
      <c r="DEP310" s="204"/>
      <c r="DEQ310" s="204"/>
      <c r="DER310" s="204"/>
      <c r="DES310" s="204"/>
      <c r="DET310" s="204"/>
      <c r="DEU310" s="204"/>
      <c r="DEV310" s="204"/>
      <c r="DEW310" s="159"/>
      <c r="DEX310" s="159"/>
      <c r="DEY310" s="159"/>
      <c r="DEZ310" s="159"/>
      <c r="DFA310" s="159"/>
      <c r="DFB310" s="45"/>
      <c r="DFC310" s="160"/>
      <c r="DFD310" s="160"/>
      <c r="DFE310" s="160"/>
      <c r="DFF310" s="160"/>
      <c r="DFG310" s="160"/>
      <c r="DFH310" s="18"/>
      <c r="DFI310" s="18"/>
      <c r="DFJ310" s="18"/>
      <c r="DFL310" s="18"/>
      <c r="DFM310" s="18"/>
      <c r="DFN310" s="18"/>
      <c r="DFO310" s="18"/>
      <c r="DFQ310" s="25"/>
      <c r="DFR310" s="37"/>
      <c r="DFT310" s="37"/>
      <c r="DFV310" s="37"/>
      <c r="DFX310" s="37"/>
      <c r="DFY310" s="204"/>
      <c r="DFZ310" s="204"/>
      <c r="DGA310" s="204"/>
      <c r="DGB310" s="204"/>
      <c r="DGC310" s="204"/>
      <c r="DGD310" s="204"/>
      <c r="DGE310" s="204"/>
      <c r="DGF310" s="204"/>
      <c r="DGG310" s="204"/>
      <c r="DGH310" s="159"/>
      <c r="DGI310" s="159"/>
      <c r="DGJ310" s="159"/>
      <c r="DGK310" s="159"/>
      <c r="DGL310" s="159"/>
      <c r="DGM310" s="45"/>
      <c r="DGN310" s="160"/>
      <c r="DGO310" s="160"/>
      <c r="DGP310" s="160"/>
      <c r="DGQ310" s="160"/>
      <c r="DGR310" s="160"/>
      <c r="DGS310" s="18"/>
      <c r="DGT310" s="18"/>
      <c r="DGU310" s="18"/>
      <c r="DGW310" s="18"/>
      <c r="DGX310" s="18"/>
      <c r="DGY310" s="18"/>
      <c r="DGZ310" s="18"/>
      <c r="DHB310" s="25"/>
      <c r="DHC310" s="37"/>
      <c r="DHE310" s="37"/>
      <c r="DHG310" s="37"/>
      <c r="DHI310" s="37"/>
      <c r="DHJ310" s="204"/>
      <c r="DHK310" s="204"/>
      <c r="DHL310" s="204"/>
      <c r="DHM310" s="204"/>
      <c r="DHN310" s="204"/>
      <c r="DHO310" s="204"/>
      <c r="DHP310" s="204"/>
      <c r="DHQ310" s="204"/>
      <c r="DHR310" s="204"/>
      <c r="DHS310" s="159"/>
      <c r="DHT310" s="159"/>
      <c r="DHU310" s="159"/>
      <c r="DHV310" s="159"/>
      <c r="DHW310" s="159"/>
      <c r="DHX310" s="45"/>
      <c r="DHY310" s="160"/>
      <c r="DHZ310" s="160"/>
      <c r="DIA310" s="160"/>
      <c r="DIB310" s="160"/>
      <c r="DIC310" s="160"/>
      <c r="DID310" s="18"/>
      <c r="DIE310" s="18"/>
      <c r="DIF310" s="18"/>
      <c r="DIH310" s="18"/>
      <c r="DII310" s="18"/>
      <c r="DIJ310" s="18"/>
      <c r="DIK310" s="18"/>
      <c r="DIM310" s="25"/>
      <c r="DIN310" s="37"/>
      <c r="DIP310" s="37"/>
      <c r="DIR310" s="37"/>
      <c r="DIT310" s="37"/>
      <c r="DIU310" s="204"/>
      <c r="DIV310" s="204"/>
      <c r="DIW310" s="204"/>
      <c r="DIX310" s="204"/>
      <c r="DIY310" s="204"/>
      <c r="DIZ310" s="204"/>
      <c r="DJA310" s="204"/>
      <c r="DJB310" s="204"/>
      <c r="DJC310" s="204"/>
      <c r="DJD310" s="159"/>
      <c r="DJE310" s="159"/>
      <c r="DJF310" s="159"/>
      <c r="DJG310" s="159"/>
      <c r="DJH310" s="159"/>
      <c r="DJI310" s="45"/>
      <c r="DJJ310" s="160"/>
      <c r="DJK310" s="160"/>
      <c r="DJL310" s="160"/>
      <c r="DJM310" s="160"/>
      <c r="DJN310" s="160"/>
      <c r="DJO310" s="18"/>
      <c r="DJP310" s="18"/>
      <c r="DJQ310" s="18"/>
      <c r="DJS310" s="18"/>
      <c r="DJT310" s="18"/>
      <c r="DJU310" s="18"/>
      <c r="DJV310" s="18"/>
      <c r="DJX310" s="25"/>
      <c r="DJY310" s="37"/>
      <c r="DKA310" s="37"/>
      <c r="DKC310" s="37"/>
      <c r="DKE310" s="37"/>
      <c r="DKF310" s="204"/>
      <c r="DKG310" s="204"/>
      <c r="DKH310" s="204"/>
      <c r="DKI310" s="204"/>
      <c r="DKJ310" s="204"/>
      <c r="DKK310" s="204"/>
      <c r="DKL310" s="204"/>
      <c r="DKM310" s="204"/>
      <c r="DKN310" s="204"/>
      <c r="DKO310" s="159"/>
      <c r="DKP310" s="159"/>
      <c r="DKQ310" s="159"/>
      <c r="DKR310" s="159"/>
      <c r="DKS310" s="159"/>
      <c r="DKT310" s="45"/>
      <c r="DKU310" s="160"/>
      <c r="DKV310" s="160"/>
      <c r="DKW310" s="160"/>
      <c r="DKX310" s="160"/>
      <c r="DKY310" s="160"/>
      <c r="DKZ310" s="18"/>
      <c r="DLA310" s="18"/>
      <c r="DLB310" s="18"/>
      <c r="DLD310" s="18"/>
      <c r="DLE310" s="18"/>
      <c r="DLF310" s="18"/>
      <c r="DLG310" s="18"/>
      <c r="DLI310" s="25"/>
      <c r="DLJ310" s="37"/>
      <c r="DLL310" s="37"/>
      <c r="DLN310" s="37"/>
      <c r="DLP310" s="37"/>
      <c r="DLQ310" s="204"/>
      <c r="DLR310" s="204"/>
      <c r="DLS310" s="204"/>
      <c r="DLT310" s="204"/>
      <c r="DLU310" s="204"/>
      <c r="DLV310" s="204"/>
      <c r="DLW310" s="204"/>
      <c r="DLX310" s="204"/>
      <c r="DLY310" s="204"/>
      <c r="DLZ310" s="159"/>
      <c r="DMA310" s="159"/>
      <c r="DMB310" s="159"/>
      <c r="DMC310" s="159"/>
      <c r="DMD310" s="159"/>
      <c r="DME310" s="45"/>
      <c r="DMF310" s="160"/>
      <c r="DMG310" s="160"/>
      <c r="DMH310" s="160"/>
      <c r="DMI310" s="160"/>
      <c r="DMJ310" s="160"/>
      <c r="DMK310" s="18"/>
      <c r="DML310" s="18"/>
      <c r="DMM310" s="18"/>
      <c r="DMO310" s="18"/>
      <c r="DMP310" s="18"/>
      <c r="DMQ310" s="18"/>
      <c r="DMR310" s="18"/>
      <c r="DMT310" s="25"/>
      <c r="DMU310" s="37"/>
      <c r="DMW310" s="37"/>
      <c r="DMY310" s="37"/>
      <c r="DNA310" s="37"/>
      <c r="DNB310" s="204"/>
      <c r="DNC310" s="204"/>
      <c r="DND310" s="204"/>
      <c r="DNE310" s="204"/>
      <c r="DNF310" s="204"/>
      <c r="DNG310" s="204"/>
      <c r="DNH310" s="204"/>
      <c r="DNI310" s="204"/>
      <c r="DNJ310" s="204"/>
      <c r="DNK310" s="159"/>
      <c r="DNL310" s="159"/>
      <c r="DNM310" s="159"/>
      <c r="DNN310" s="159"/>
      <c r="DNO310" s="159"/>
      <c r="DNP310" s="45"/>
      <c r="DNQ310" s="160"/>
      <c r="DNR310" s="160"/>
      <c r="DNS310" s="160"/>
      <c r="DNT310" s="160"/>
      <c r="DNU310" s="160"/>
      <c r="DNV310" s="18"/>
      <c r="DNW310" s="18"/>
      <c r="DNX310" s="18"/>
      <c r="DNZ310" s="18"/>
      <c r="DOA310" s="18"/>
      <c r="DOB310" s="18"/>
      <c r="DOC310" s="18"/>
      <c r="DOE310" s="25"/>
      <c r="DOF310" s="37"/>
      <c r="DOH310" s="37"/>
      <c r="DOJ310" s="37"/>
      <c r="DOL310" s="37"/>
      <c r="DOM310" s="204"/>
      <c r="DON310" s="204"/>
      <c r="DOO310" s="204"/>
      <c r="DOP310" s="204"/>
      <c r="DOQ310" s="204"/>
      <c r="DOR310" s="204"/>
      <c r="DOS310" s="204"/>
      <c r="DOT310" s="204"/>
      <c r="DOU310" s="204"/>
      <c r="DOV310" s="159"/>
      <c r="DOW310" s="159"/>
      <c r="DOX310" s="159"/>
      <c r="DOY310" s="159"/>
      <c r="DOZ310" s="159"/>
      <c r="DPA310" s="45"/>
      <c r="DPB310" s="160"/>
      <c r="DPC310" s="160"/>
      <c r="DPD310" s="160"/>
      <c r="DPE310" s="160"/>
      <c r="DPF310" s="160"/>
      <c r="DPG310" s="18"/>
      <c r="DPH310" s="18"/>
      <c r="DPI310" s="18"/>
      <c r="DPK310" s="18"/>
      <c r="DPL310" s="18"/>
      <c r="DPM310" s="18"/>
      <c r="DPN310" s="18"/>
      <c r="DPP310" s="25"/>
      <c r="DPQ310" s="37"/>
      <c r="DPS310" s="37"/>
      <c r="DPU310" s="37"/>
      <c r="DPW310" s="37"/>
      <c r="DPX310" s="204"/>
      <c r="DPY310" s="204"/>
      <c r="DPZ310" s="204"/>
      <c r="DQA310" s="204"/>
      <c r="DQB310" s="204"/>
      <c r="DQC310" s="204"/>
      <c r="DQD310" s="204"/>
      <c r="DQE310" s="204"/>
      <c r="DQF310" s="204"/>
      <c r="DQG310" s="159"/>
      <c r="DQH310" s="159"/>
      <c r="DQI310" s="159"/>
      <c r="DQJ310" s="159"/>
      <c r="DQK310" s="159"/>
      <c r="DQL310" s="45"/>
      <c r="DQM310" s="160"/>
      <c r="DQN310" s="160"/>
      <c r="DQO310" s="160"/>
      <c r="DQP310" s="160"/>
      <c r="DQQ310" s="160"/>
      <c r="DQR310" s="18"/>
      <c r="DQS310" s="18"/>
      <c r="DQT310" s="18"/>
      <c r="DQV310" s="18"/>
      <c r="DQW310" s="18"/>
      <c r="DQX310" s="18"/>
      <c r="DQY310" s="18"/>
      <c r="DRA310" s="25"/>
      <c r="DRB310" s="37"/>
      <c r="DRD310" s="37"/>
      <c r="DRF310" s="37"/>
      <c r="DRH310" s="37"/>
      <c r="DRI310" s="204"/>
      <c r="DRJ310" s="204"/>
      <c r="DRK310" s="204"/>
      <c r="DRL310" s="204"/>
      <c r="DRM310" s="204"/>
      <c r="DRN310" s="204"/>
      <c r="DRO310" s="204"/>
      <c r="DRP310" s="204"/>
      <c r="DRQ310" s="204"/>
      <c r="DRR310" s="159"/>
      <c r="DRS310" s="159"/>
      <c r="DRT310" s="159"/>
      <c r="DRU310" s="159"/>
      <c r="DRV310" s="159"/>
      <c r="DRW310" s="45"/>
      <c r="DRX310" s="160"/>
      <c r="DRY310" s="160"/>
      <c r="DRZ310" s="160"/>
      <c r="DSA310" s="160"/>
      <c r="DSB310" s="160"/>
      <c r="DSC310" s="18"/>
      <c r="DSD310" s="18"/>
      <c r="DSE310" s="18"/>
      <c r="DSG310" s="18"/>
      <c r="DSH310" s="18"/>
      <c r="DSI310" s="18"/>
      <c r="DSJ310" s="18"/>
      <c r="DSL310" s="25"/>
      <c r="DSM310" s="37"/>
      <c r="DSO310" s="37"/>
      <c r="DSQ310" s="37"/>
      <c r="DSS310" s="37"/>
      <c r="DST310" s="204"/>
      <c r="DSU310" s="204"/>
      <c r="DSV310" s="204"/>
      <c r="DSW310" s="204"/>
      <c r="DSX310" s="204"/>
      <c r="DSY310" s="204"/>
      <c r="DSZ310" s="204"/>
      <c r="DTA310" s="204"/>
      <c r="DTB310" s="204"/>
      <c r="DTC310" s="159"/>
      <c r="DTD310" s="159"/>
      <c r="DTE310" s="159"/>
      <c r="DTF310" s="159"/>
      <c r="DTG310" s="159"/>
      <c r="DTH310" s="45"/>
      <c r="DTI310" s="160"/>
      <c r="DTJ310" s="160"/>
      <c r="DTK310" s="160"/>
      <c r="DTL310" s="160"/>
      <c r="DTM310" s="160"/>
      <c r="DTN310" s="18"/>
      <c r="DTO310" s="18"/>
      <c r="DTP310" s="18"/>
      <c r="DTR310" s="18"/>
      <c r="DTS310" s="18"/>
      <c r="DTT310" s="18"/>
      <c r="DTU310" s="18"/>
      <c r="DTW310" s="25"/>
      <c r="DTX310" s="37"/>
      <c r="DTZ310" s="37"/>
      <c r="DUB310" s="37"/>
      <c r="DUD310" s="37"/>
      <c r="DUE310" s="204"/>
      <c r="DUF310" s="204"/>
      <c r="DUG310" s="204"/>
      <c r="DUH310" s="204"/>
      <c r="DUI310" s="204"/>
      <c r="DUJ310" s="204"/>
      <c r="DUK310" s="204"/>
      <c r="DUL310" s="204"/>
      <c r="DUM310" s="204"/>
      <c r="DUN310" s="159"/>
      <c r="DUO310" s="159"/>
      <c r="DUP310" s="159"/>
      <c r="DUQ310" s="159"/>
      <c r="DUR310" s="159"/>
      <c r="DUS310" s="45"/>
      <c r="DUT310" s="160"/>
      <c r="DUU310" s="160"/>
      <c r="DUV310" s="160"/>
      <c r="DUW310" s="160"/>
      <c r="DUX310" s="160"/>
      <c r="DUY310" s="18"/>
      <c r="DUZ310" s="18"/>
      <c r="DVA310" s="18"/>
      <c r="DVC310" s="18"/>
      <c r="DVD310" s="18"/>
      <c r="DVE310" s="18"/>
      <c r="DVF310" s="18"/>
      <c r="DVH310" s="25"/>
      <c r="DVI310" s="37"/>
      <c r="DVK310" s="37"/>
      <c r="DVM310" s="37"/>
      <c r="DVO310" s="37"/>
      <c r="DVP310" s="204"/>
      <c r="DVQ310" s="204"/>
      <c r="DVR310" s="204"/>
      <c r="DVS310" s="204"/>
      <c r="DVT310" s="204"/>
      <c r="DVU310" s="204"/>
      <c r="DVV310" s="204"/>
      <c r="DVW310" s="204"/>
      <c r="DVX310" s="204"/>
      <c r="DVY310" s="159"/>
      <c r="DVZ310" s="159"/>
      <c r="DWA310" s="159"/>
      <c r="DWB310" s="159"/>
      <c r="DWC310" s="159"/>
      <c r="DWD310" s="45"/>
      <c r="DWE310" s="160"/>
      <c r="DWF310" s="160"/>
      <c r="DWG310" s="160"/>
      <c r="DWH310" s="160"/>
      <c r="DWI310" s="160"/>
      <c r="DWJ310" s="18"/>
      <c r="DWK310" s="18"/>
      <c r="DWL310" s="18"/>
      <c r="DWN310" s="18"/>
      <c r="DWO310" s="18"/>
      <c r="DWP310" s="18"/>
      <c r="DWQ310" s="18"/>
      <c r="DWS310" s="25"/>
      <c r="DWT310" s="37"/>
      <c r="DWV310" s="37"/>
      <c r="DWX310" s="37"/>
      <c r="DWZ310" s="37"/>
      <c r="DXA310" s="204"/>
      <c r="DXB310" s="204"/>
      <c r="DXC310" s="204"/>
      <c r="DXD310" s="204"/>
      <c r="DXE310" s="204"/>
      <c r="DXF310" s="204"/>
      <c r="DXG310" s="204"/>
      <c r="DXH310" s="204"/>
      <c r="DXI310" s="204"/>
      <c r="DXJ310" s="159"/>
      <c r="DXK310" s="159"/>
      <c r="DXL310" s="159"/>
      <c r="DXM310" s="159"/>
      <c r="DXN310" s="159"/>
      <c r="DXO310" s="45"/>
      <c r="DXP310" s="160"/>
      <c r="DXQ310" s="160"/>
      <c r="DXR310" s="160"/>
      <c r="DXS310" s="160"/>
      <c r="DXT310" s="160"/>
      <c r="DXU310" s="18"/>
      <c r="DXV310" s="18"/>
      <c r="DXW310" s="18"/>
      <c r="DXY310" s="18"/>
      <c r="DXZ310" s="18"/>
      <c r="DYA310" s="18"/>
      <c r="DYB310" s="18"/>
      <c r="DYD310" s="25"/>
      <c r="DYE310" s="37"/>
      <c r="DYG310" s="37"/>
      <c r="DYI310" s="37"/>
      <c r="DYK310" s="37"/>
      <c r="DYL310" s="204"/>
      <c r="DYM310" s="204"/>
      <c r="DYN310" s="204"/>
      <c r="DYO310" s="204"/>
      <c r="DYP310" s="204"/>
      <c r="DYQ310" s="204"/>
      <c r="DYR310" s="204"/>
      <c r="DYS310" s="204"/>
      <c r="DYT310" s="204"/>
      <c r="DYU310" s="159"/>
      <c r="DYV310" s="159"/>
      <c r="DYW310" s="159"/>
      <c r="DYX310" s="159"/>
      <c r="DYY310" s="159"/>
      <c r="DYZ310" s="45"/>
      <c r="DZA310" s="160"/>
      <c r="DZB310" s="160"/>
      <c r="DZC310" s="160"/>
      <c r="DZD310" s="160"/>
      <c r="DZE310" s="160"/>
      <c r="DZF310" s="18"/>
      <c r="DZG310" s="18"/>
      <c r="DZH310" s="18"/>
      <c r="DZJ310" s="18"/>
      <c r="DZK310" s="18"/>
      <c r="DZL310" s="18"/>
      <c r="DZM310" s="18"/>
      <c r="DZO310" s="25"/>
      <c r="DZP310" s="37"/>
      <c r="DZR310" s="37"/>
      <c r="DZT310" s="37"/>
      <c r="DZV310" s="37"/>
      <c r="DZW310" s="204"/>
      <c r="DZX310" s="204"/>
      <c r="DZY310" s="204"/>
      <c r="DZZ310" s="204"/>
      <c r="EAA310" s="204"/>
      <c r="EAB310" s="204"/>
      <c r="EAC310" s="204"/>
      <c r="EAD310" s="204"/>
      <c r="EAE310" s="204"/>
      <c r="EAF310" s="159"/>
      <c r="EAG310" s="159"/>
      <c r="EAH310" s="159"/>
      <c r="EAI310" s="159"/>
      <c r="EAJ310" s="159"/>
      <c r="EAK310" s="45"/>
      <c r="EAL310" s="160"/>
      <c r="EAM310" s="160"/>
      <c r="EAN310" s="160"/>
      <c r="EAO310" s="160"/>
      <c r="EAP310" s="160"/>
      <c r="EAQ310" s="18"/>
      <c r="EAR310" s="18"/>
      <c r="EAS310" s="18"/>
      <c r="EAU310" s="18"/>
      <c r="EAV310" s="18"/>
      <c r="EAW310" s="18"/>
      <c r="EAX310" s="18"/>
      <c r="EAZ310" s="25"/>
      <c r="EBA310" s="37"/>
      <c r="EBC310" s="37"/>
      <c r="EBE310" s="37"/>
      <c r="EBG310" s="37"/>
      <c r="EBH310" s="204"/>
      <c r="EBI310" s="204"/>
      <c r="EBJ310" s="204"/>
      <c r="EBK310" s="204"/>
      <c r="EBL310" s="204"/>
      <c r="EBM310" s="204"/>
      <c r="EBN310" s="204"/>
      <c r="EBO310" s="204"/>
      <c r="EBP310" s="204"/>
      <c r="EBQ310" s="159"/>
      <c r="EBR310" s="159"/>
      <c r="EBS310" s="159"/>
      <c r="EBT310" s="159"/>
      <c r="EBU310" s="159"/>
      <c r="EBV310" s="45"/>
      <c r="EBW310" s="160"/>
      <c r="EBX310" s="160"/>
      <c r="EBY310" s="160"/>
      <c r="EBZ310" s="160"/>
      <c r="ECA310" s="160"/>
      <c r="ECB310" s="18"/>
      <c r="ECC310" s="18"/>
      <c r="ECD310" s="18"/>
      <c r="ECF310" s="18"/>
      <c r="ECG310" s="18"/>
      <c r="ECH310" s="18"/>
      <c r="ECI310" s="18"/>
      <c r="ECK310" s="25"/>
      <c r="ECL310" s="37"/>
      <c r="ECN310" s="37"/>
      <c r="ECP310" s="37"/>
      <c r="ECR310" s="37"/>
      <c r="ECS310" s="204"/>
      <c r="ECT310" s="204"/>
      <c r="ECU310" s="204"/>
      <c r="ECV310" s="204"/>
      <c r="ECW310" s="204"/>
      <c r="ECX310" s="204"/>
      <c r="ECY310" s="204"/>
      <c r="ECZ310" s="204"/>
      <c r="EDA310" s="204"/>
      <c r="EDB310" s="159"/>
      <c r="EDC310" s="159"/>
      <c r="EDD310" s="159"/>
      <c r="EDE310" s="159"/>
      <c r="EDF310" s="159"/>
      <c r="EDG310" s="45"/>
      <c r="EDH310" s="160"/>
      <c r="EDI310" s="160"/>
      <c r="EDJ310" s="160"/>
      <c r="EDK310" s="160"/>
      <c r="EDL310" s="160"/>
      <c r="EDM310" s="18"/>
      <c r="EDN310" s="18"/>
      <c r="EDO310" s="18"/>
      <c r="EDQ310" s="18"/>
      <c r="EDR310" s="18"/>
      <c r="EDS310" s="18"/>
      <c r="EDT310" s="18"/>
      <c r="EDV310" s="25"/>
      <c r="EDW310" s="37"/>
      <c r="EDY310" s="37"/>
      <c r="EEA310" s="37"/>
      <c r="EEC310" s="37"/>
      <c r="EED310" s="204"/>
      <c r="EEE310" s="204"/>
      <c r="EEF310" s="204"/>
      <c r="EEG310" s="204"/>
      <c r="EEH310" s="204"/>
      <c r="EEI310" s="204"/>
      <c r="EEJ310" s="204"/>
      <c r="EEK310" s="204"/>
      <c r="EEL310" s="204"/>
      <c r="EEM310" s="159"/>
      <c r="EEN310" s="159"/>
      <c r="EEO310" s="159"/>
      <c r="EEP310" s="159"/>
      <c r="EEQ310" s="159"/>
      <c r="EER310" s="45"/>
      <c r="EES310" s="160"/>
      <c r="EET310" s="160"/>
      <c r="EEU310" s="160"/>
      <c r="EEV310" s="160"/>
      <c r="EEW310" s="160"/>
      <c r="EEX310" s="18"/>
      <c r="EEY310" s="18"/>
      <c r="EEZ310" s="18"/>
      <c r="EFB310" s="18"/>
      <c r="EFC310" s="18"/>
      <c r="EFD310" s="18"/>
      <c r="EFE310" s="18"/>
      <c r="EFG310" s="25"/>
      <c r="EFH310" s="37"/>
      <c r="EFJ310" s="37"/>
      <c r="EFL310" s="37"/>
      <c r="EFN310" s="37"/>
      <c r="EFO310" s="204"/>
      <c r="EFP310" s="204"/>
      <c r="EFQ310" s="204"/>
      <c r="EFR310" s="204"/>
      <c r="EFS310" s="204"/>
      <c r="EFT310" s="204"/>
      <c r="EFU310" s="204"/>
      <c r="EFV310" s="204"/>
      <c r="EFW310" s="204"/>
      <c r="EFX310" s="159"/>
      <c r="EFY310" s="159"/>
      <c r="EFZ310" s="159"/>
      <c r="EGA310" s="159"/>
      <c r="EGB310" s="159"/>
      <c r="EGC310" s="45"/>
      <c r="EGD310" s="160"/>
      <c r="EGE310" s="160"/>
      <c r="EGF310" s="160"/>
      <c r="EGG310" s="160"/>
      <c r="EGH310" s="160"/>
      <c r="EGI310" s="18"/>
      <c r="EGJ310" s="18"/>
      <c r="EGK310" s="18"/>
      <c r="EGM310" s="18"/>
      <c r="EGN310" s="18"/>
      <c r="EGO310" s="18"/>
      <c r="EGP310" s="18"/>
      <c r="EGR310" s="25"/>
      <c r="EGS310" s="37"/>
      <c r="EGU310" s="37"/>
      <c r="EGW310" s="37"/>
      <c r="EGY310" s="37"/>
      <c r="EGZ310" s="204"/>
      <c r="EHA310" s="204"/>
      <c r="EHB310" s="204"/>
      <c r="EHC310" s="204"/>
      <c r="EHD310" s="204"/>
      <c r="EHE310" s="204"/>
      <c r="EHF310" s="204"/>
      <c r="EHG310" s="204"/>
      <c r="EHH310" s="204"/>
      <c r="EHI310" s="159"/>
      <c r="EHJ310" s="159"/>
      <c r="EHK310" s="159"/>
      <c r="EHL310" s="159"/>
      <c r="EHM310" s="159"/>
      <c r="EHN310" s="45"/>
      <c r="EHO310" s="160"/>
      <c r="EHP310" s="160"/>
      <c r="EHQ310" s="160"/>
      <c r="EHR310" s="160"/>
      <c r="EHS310" s="160"/>
      <c r="EHT310" s="18"/>
      <c r="EHU310" s="18"/>
      <c r="EHV310" s="18"/>
      <c r="EHX310" s="18"/>
      <c r="EHY310" s="18"/>
      <c r="EHZ310" s="18"/>
      <c r="EIA310" s="18"/>
      <c r="EIC310" s="25"/>
      <c r="EID310" s="37"/>
      <c r="EIF310" s="37"/>
      <c r="EIH310" s="37"/>
      <c r="EIJ310" s="37"/>
      <c r="EIK310" s="204"/>
      <c r="EIL310" s="204"/>
      <c r="EIM310" s="204"/>
      <c r="EIN310" s="204"/>
      <c r="EIO310" s="204"/>
      <c r="EIP310" s="204"/>
      <c r="EIQ310" s="204"/>
      <c r="EIR310" s="204"/>
      <c r="EIS310" s="204"/>
      <c r="EIT310" s="159"/>
      <c r="EIU310" s="159"/>
      <c r="EIV310" s="159"/>
      <c r="EIW310" s="159"/>
      <c r="EIX310" s="159"/>
      <c r="EIY310" s="45"/>
      <c r="EIZ310" s="160"/>
      <c r="EJA310" s="160"/>
      <c r="EJB310" s="160"/>
      <c r="EJC310" s="160"/>
      <c r="EJD310" s="160"/>
      <c r="EJE310" s="18"/>
      <c r="EJF310" s="18"/>
      <c r="EJG310" s="18"/>
      <c r="EJI310" s="18"/>
      <c r="EJJ310" s="18"/>
      <c r="EJK310" s="18"/>
      <c r="EJL310" s="18"/>
      <c r="EJN310" s="25"/>
      <c r="EJO310" s="37"/>
      <c r="EJQ310" s="37"/>
      <c r="EJS310" s="37"/>
      <c r="EJU310" s="37"/>
      <c r="EJV310" s="204"/>
      <c r="EJW310" s="204"/>
      <c r="EJX310" s="204"/>
      <c r="EJY310" s="204"/>
      <c r="EJZ310" s="204"/>
      <c r="EKA310" s="204"/>
      <c r="EKB310" s="204"/>
      <c r="EKC310" s="204"/>
      <c r="EKD310" s="204"/>
      <c r="EKE310" s="159"/>
      <c r="EKF310" s="159"/>
      <c r="EKG310" s="159"/>
      <c r="EKH310" s="159"/>
      <c r="EKI310" s="159"/>
      <c r="EKJ310" s="45"/>
      <c r="EKK310" s="160"/>
      <c r="EKL310" s="160"/>
      <c r="EKM310" s="160"/>
      <c r="EKN310" s="160"/>
      <c r="EKO310" s="160"/>
      <c r="EKP310" s="18"/>
      <c r="EKQ310" s="18"/>
      <c r="EKR310" s="18"/>
      <c r="EKT310" s="18"/>
      <c r="EKU310" s="18"/>
      <c r="EKV310" s="18"/>
      <c r="EKW310" s="18"/>
      <c r="EKY310" s="25"/>
      <c r="EKZ310" s="37"/>
      <c r="ELB310" s="37"/>
      <c r="ELD310" s="37"/>
      <c r="ELF310" s="37"/>
      <c r="ELG310" s="204"/>
      <c r="ELH310" s="204"/>
      <c r="ELI310" s="204"/>
      <c r="ELJ310" s="204"/>
      <c r="ELK310" s="204"/>
      <c r="ELL310" s="204"/>
      <c r="ELM310" s="204"/>
      <c r="ELN310" s="204"/>
      <c r="ELO310" s="204"/>
      <c r="ELP310" s="159"/>
      <c r="ELQ310" s="159"/>
      <c r="ELR310" s="159"/>
      <c r="ELS310" s="159"/>
      <c r="ELT310" s="159"/>
      <c r="ELU310" s="45"/>
      <c r="ELV310" s="160"/>
      <c r="ELW310" s="160"/>
      <c r="ELX310" s="160"/>
      <c r="ELY310" s="160"/>
      <c r="ELZ310" s="160"/>
      <c r="EMA310" s="18"/>
      <c r="EMB310" s="18"/>
      <c r="EMC310" s="18"/>
      <c r="EME310" s="18"/>
      <c r="EMF310" s="18"/>
      <c r="EMG310" s="18"/>
      <c r="EMH310" s="18"/>
      <c r="EMJ310" s="25"/>
      <c r="EMK310" s="37"/>
      <c r="EMM310" s="37"/>
      <c r="EMO310" s="37"/>
      <c r="EMQ310" s="37"/>
      <c r="EMR310" s="204"/>
      <c r="EMS310" s="204"/>
      <c r="EMT310" s="204"/>
      <c r="EMU310" s="204"/>
      <c r="EMV310" s="204"/>
      <c r="EMW310" s="204"/>
      <c r="EMX310" s="204"/>
      <c r="EMY310" s="204"/>
      <c r="EMZ310" s="204"/>
      <c r="ENA310" s="159"/>
      <c r="ENB310" s="159"/>
      <c r="ENC310" s="159"/>
      <c r="END310" s="159"/>
      <c r="ENE310" s="159"/>
      <c r="ENF310" s="45"/>
      <c r="ENG310" s="160"/>
      <c r="ENH310" s="160"/>
      <c r="ENI310" s="160"/>
      <c r="ENJ310" s="160"/>
      <c r="ENK310" s="160"/>
      <c r="ENL310" s="18"/>
      <c r="ENM310" s="18"/>
      <c r="ENN310" s="18"/>
      <c r="ENP310" s="18"/>
      <c r="ENQ310" s="18"/>
      <c r="ENR310" s="18"/>
      <c r="ENS310" s="18"/>
      <c r="ENU310" s="25"/>
      <c r="ENV310" s="37"/>
      <c r="ENX310" s="37"/>
      <c r="ENZ310" s="37"/>
      <c r="EOB310" s="37"/>
      <c r="EOC310" s="204"/>
      <c r="EOD310" s="204"/>
      <c r="EOE310" s="204"/>
      <c r="EOF310" s="204"/>
      <c r="EOG310" s="204"/>
      <c r="EOH310" s="204"/>
      <c r="EOI310" s="204"/>
      <c r="EOJ310" s="204"/>
      <c r="EOK310" s="204"/>
      <c r="EOL310" s="159"/>
      <c r="EOM310" s="159"/>
      <c r="EON310" s="159"/>
      <c r="EOO310" s="159"/>
      <c r="EOP310" s="159"/>
      <c r="EOQ310" s="45"/>
      <c r="EOR310" s="160"/>
      <c r="EOS310" s="160"/>
      <c r="EOT310" s="160"/>
      <c r="EOU310" s="160"/>
      <c r="EOV310" s="160"/>
      <c r="EOW310" s="18"/>
      <c r="EOX310" s="18"/>
      <c r="EOY310" s="18"/>
      <c r="EPA310" s="18"/>
      <c r="EPB310" s="18"/>
      <c r="EPC310" s="18"/>
      <c r="EPD310" s="18"/>
      <c r="EPF310" s="25"/>
      <c r="EPG310" s="37"/>
      <c r="EPI310" s="37"/>
      <c r="EPK310" s="37"/>
      <c r="EPM310" s="37"/>
      <c r="EPN310" s="204"/>
      <c r="EPO310" s="204"/>
      <c r="EPP310" s="204"/>
      <c r="EPQ310" s="204"/>
      <c r="EPR310" s="204"/>
      <c r="EPS310" s="204"/>
      <c r="EPT310" s="204"/>
      <c r="EPU310" s="204"/>
      <c r="EPV310" s="204"/>
      <c r="EPW310" s="159"/>
      <c r="EPX310" s="159"/>
      <c r="EPY310" s="159"/>
      <c r="EPZ310" s="159"/>
      <c r="EQA310" s="159"/>
      <c r="EQB310" s="45"/>
      <c r="EQC310" s="160"/>
      <c r="EQD310" s="160"/>
      <c r="EQE310" s="160"/>
      <c r="EQF310" s="160"/>
      <c r="EQG310" s="160"/>
      <c r="EQH310" s="18"/>
      <c r="EQI310" s="18"/>
      <c r="EQJ310" s="18"/>
      <c r="EQL310" s="18"/>
      <c r="EQM310" s="18"/>
      <c r="EQN310" s="18"/>
      <c r="EQO310" s="18"/>
      <c r="EQQ310" s="25"/>
      <c r="EQR310" s="37"/>
      <c r="EQT310" s="37"/>
      <c r="EQV310" s="37"/>
      <c r="EQX310" s="37"/>
      <c r="EQY310" s="204"/>
      <c r="EQZ310" s="204"/>
      <c r="ERA310" s="204"/>
      <c r="ERB310" s="204"/>
      <c r="ERC310" s="204"/>
      <c r="ERD310" s="204"/>
      <c r="ERE310" s="204"/>
      <c r="ERF310" s="204"/>
      <c r="ERG310" s="204"/>
      <c r="ERH310" s="159"/>
      <c r="ERI310" s="159"/>
      <c r="ERJ310" s="159"/>
      <c r="ERK310" s="159"/>
      <c r="ERL310" s="159"/>
      <c r="ERM310" s="45"/>
      <c r="ERN310" s="160"/>
      <c r="ERO310" s="160"/>
      <c r="ERP310" s="160"/>
      <c r="ERQ310" s="160"/>
      <c r="ERR310" s="160"/>
      <c r="ERS310" s="18"/>
      <c r="ERT310" s="18"/>
      <c r="ERU310" s="18"/>
      <c r="ERW310" s="18"/>
      <c r="ERX310" s="18"/>
      <c r="ERY310" s="18"/>
      <c r="ERZ310" s="18"/>
      <c r="ESB310" s="25"/>
      <c r="ESC310" s="37"/>
      <c r="ESE310" s="37"/>
      <c r="ESG310" s="37"/>
      <c r="ESI310" s="37"/>
      <c r="ESJ310" s="204"/>
      <c r="ESK310" s="204"/>
      <c r="ESL310" s="204"/>
      <c r="ESM310" s="204"/>
      <c r="ESN310" s="204"/>
      <c r="ESO310" s="204"/>
      <c r="ESP310" s="204"/>
      <c r="ESQ310" s="204"/>
      <c r="ESR310" s="204"/>
      <c r="ESS310" s="159"/>
      <c r="EST310" s="159"/>
      <c r="ESU310" s="159"/>
      <c r="ESV310" s="159"/>
      <c r="ESW310" s="159"/>
      <c r="ESX310" s="45"/>
      <c r="ESY310" s="160"/>
      <c r="ESZ310" s="160"/>
      <c r="ETA310" s="160"/>
      <c r="ETB310" s="160"/>
      <c r="ETC310" s="160"/>
      <c r="ETD310" s="18"/>
      <c r="ETE310" s="18"/>
      <c r="ETF310" s="18"/>
      <c r="ETH310" s="18"/>
      <c r="ETI310" s="18"/>
      <c r="ETJ310" s="18"/>
      <c r="ETK310" s="18"/>
      <c r="ETM310" s="25"/>
      <c r="ETN310" s="37"/>
      <c r="ETP310" s="37"/>
      <c r="ETR310" s="37"/>
      <c r="ETT310" s="37"/>
      <c r="ETU310" s="204"/>
      <c r="ETV310" s="204"/>
      <c r="ETW310" s="204"/>
      <c r="ETX310" s="204"/>
      <c r="ETY310" s="204"/>
      <c r="ETZ310" s="204"/>
      <c r="EUA310" s="204"/>
      <c r="EUB310" s="204"/>
      <c r="EUC310" s="204"/>
      <c r="EUD310" s="159"/>
      <c r="EUE310" s="159"/>
      <c r="EUF310" s="159"/>
      <c r="EUG310" s="159"/>
      <c r="EUH310" s="159"/>
      <c r="EUI310" s="45"/>
      <c r="EUJ310" s="160"/>
      <c r="EUK310" s="160"/>
      <c r="EUL310" s="160"/>
      <c r="EUM310" s="160"/>
      <c r="EUN310" s="160"/>
      <c r="EUO310" s="18"/>
      <c r="EUP310" s="18"/>
      <c r="EUQ310" s="18"/>
      <c r="EUS310" s="18"/>
      <c r="EUT310" s="18"/>
      <c r="EUU310" s="18"/>
      <c r="EUV310" s="18"/>
      <c r="EUX310" s="25"/>
      <c r="EUY310" s="37"/>
      <c r="EVA310" s="37"/>
      <c r="EVC310" s="37"/>
      <c r="EVE310" s="37"/>
      <c r="EVF310" s="204"/>
      <c r="EVG310" s="204"/>
      <c r="EVH310" s="204"/>
      <c r="EVI310" s="204"/>
      <c r="EVJ310" s="204"/>
      <c r="EVK310" s="204"/>
      <c r="EVL310" s="204"/>
      <c r="EVM310" s="204"/>
      <c r="EVN310" s="204"/>
      <c r="EVO310" s="159"/>
      <c r="EVP310" s="159"/>
      <c r="EVQ310" s="159"/>
      <c r="EVR310" s="159"/>
      <c r="EVS310" s="159"/>
      <c r="EVT310" s="45"/>
      <c r="EVU310" s="160"/>
      <c r="EVV310" s="160"/>
      <c r="EVW310" s="160"/>
      <c r="EVX310" s="160"/>
      <c r="EVY310" s="160"/>
      <c r="EVZ310" s="18"/>
      <c r="EWA310" s="18"/>
      <c r="EWB310" s="18"/>
      <c r="EWD310" s="18"/>
      <c r="EWE310" s="18"/>
      <c r="EWF310" s="18"/>
      <c r="EWG310" s="18"/>
      <c r="EWI310" s="25"/>
      <c r="EWJ310" s="37"/>
      <c r="EWL310" s="37"/>
      <c r="EWN310" s="37"/>
      <c r="EWP310" s="37"/>
      <c r="EWQ310" s="204"/>
      <c r="EWR310" s="204"/>
      <c r="EWS310" s="204"/>
      <c r="EWT310" s="204"/>
      <c r="EWU310" s="204"/>
      <c r="EWV310" s="204"/>
      <c r="EWW310" s="204"/>
      <c r="EWX310" s="204"/>
      <c r="EWY310" s="204"/>
      <c r="EWZ310" s="159"/>
      <c r="EXA310" s="159"/>
      <c r="EXB310" s="159"/>
      <c r="EXC310" s="159"/>
      <c r="EXD310" s="159"/>
      <c r="EXE310" s="45"/>
      <c r="EXF310" s="160"/>
      <c r="EXG310" s="160"/>
      <c r="EXH310" s="160"/>
      <c r="EXI310" s="160"/>
      <c r="EXJ310" s="160"/>
      <c r="EXK310" s="18"/>
      <c r="EXL310" s="18"/>
      <c r="EXM310" s="18"/>
      <c r="EXO310" s="18"/>
      <c r="EXP310" s="18"/>
      <c r="EXQ310" s="18"/>
      <c r="EXR310" s="18"/>
      <c r="EXT310" s="25"/>
      <c r="EXU310" s="37"/>
      <c r="EXW310" s="37"/>
      <c r="EXY310" s="37"/>
      <c r="EYA310" s="37"/>
      <c r="EYB310" s="204"/>
      <c r="EYC310" s="204"/>
      <c r="EYD310" s="204"/>
      <c r="EYE310" s="204"/>
      <c r="EYF310" s="204"/>
      <c r="EYG310" s="204"/>
      <c r="EYH310" s="204"/>
      <c r="EYI310" s="204"/>
      <c r="EYJ310" s="204"/>
      <c r="EYK310" s="159"/>
      <c r="EYL310" s="159"/>
      <c r="EYM310" s="159"/>
      <c r="EYN310" s="159"/>
      <c r="EYO310" s="159"/>
      <c r="EYP310" s="45"/>
      <c r="EYQ310" s="160"/>
      <c r="EYR310" s="160"/>
      <c r="EYS310" s="160"/>
      <c r="EYT310" s="160"/>
      <c r="EYU310" s="160"/>
      <c r="EYV310" s="18"/>
      <c r="EYW310" s="18"/>
      <c r="EYX310" s="18"/>
      <c r="EYZ310" s="18"/>
      <c r="EZA310" s="18"/>
      <c r="EZB310" s="18"/>
      <c r="EZC310" s="18"/>
      <c r="EZE310" s="25"/>
      <c r="EZF310" s="37"/>
      <c r="EZH310" s="37"/>
      <c r="EZJ310" s="37"/>
      <c r="EZL310" s="37"/>
      <c r="EZM310" s="204"/>
      <c r="EZN310" s="204"/>
      <c r="EZO310" s="204"/>
      <c r="EZP310" s="204"/>
      <c r="EZQ310" s="204"/>
      <c r="EZR310" s="204"/>
      <c r="EZS310" s="204"/>
      <c r="EZT310" s="204"/>
      <c r="EZU310" s="204"/>
      <c r="EZV310" s="159"/>
      <c r="EZW310" s="159"/>
      <c r="EZX310" s="159"/>
      <c r="EZY310" s="159"/>
      <c r="EZZ310" s="159"/>
      <c r="FAA310" s="45"/>
      <c r="FAB310" s="160"/>
      <c r="FAC310" s="160"/>
      <c r="FAD310" s="160"/>
      <c r="FAE310" s="160"/>
      <c r="FAF310" s="160"/>
      <c r="FAG310" s="18"/>
      <c r="FAH310" s="18"/>
      <c r="FAI310" s="18"/>
      <c r="FAK310" s="18"/>
      <c r="FAL310" s="18"/>
      <c r="FAM310" s="18"/>
      <c r="FAN310" s="18"/>
      <c r="FAP310" s="25"/>
      <c r="FAQ310" s="37"/>
      <c r="FAS310" s="37"/>
      <c r="FAU310" s="37"/>
      <c r="FAW310" s="37"/>
      <c r="FAX310" s="204"/>
      <c r="FAY310" s="204"/>
      <c r="FAZ310" s="204"/>
      <c r="FBA310" s="204"/>
      <c r="FBB310" s="204"/>
      <c r="FBC310" s="204"/>
      <c r="FBD310" s="204"/>
      <c r="FBE310" s="204"/>
      <c r="FBF310" s="204"/>
      <c r="FBG310" s="159"/>
      <c r="FBH310" s="159"/>
      <c r="FBI310" s="159"/>
      <c r="FBJ310" s="159"/>
      <c r="FBK310" s="159"/>
      <c r="FBL310" s="45"/>
      <c r="FBM310" s="160"/>
      <c r="FBN310" s="160"/>
      <c r="FBO310" s="160"/>
      <c r="FBP310" s="160"/>
      <c r="FBQ310" s="160"/>
      <c r="FBR310" s="18"/>
      <c r="FBS310" s="18"/>
      <c r="FBT310" s="18"/>
      <c r="FBV310" s="18"/>
      <c r="FBW310" s="18"/>
      <c r="FBX310" s="18"/>
      <c r="FBY310" s="18"/>
      <c r="FCA310" s="25"/>
      <c r="FCB310" s="37"/>
      <c r="FCD310" s="37"/>
      <c r="FCF310" s="37"/>
      <c r="FCH310" s="37"/>
      <c r="FCI310" s="204"/>
      <c r="FCJ310" s="204"/>
      <c r="FCK310" s="204"/>
      <c r="FCL310" s="204"/>
      <c r="FCM310" s="204"/>
      <c r="FCN310" s="204"/>
      <c r="FCO310" s="204"/>
      <c r="FCP310" s="204"/>
      <c r="FCQ310" s="204"/>
      <c r="FCR310" s="159"/>
      <c r="FCS310" s="159"/>
      <c r="FCT310" s="159"/>
      <c r="FCU310" s="159"/>
      <c r="FCV310" s="159"/>
      <c r="FCW310" s="45"/>
      <c r="FCX310" s="160"/>
      <c r="FCY310" s="160"/>
      <c r="FCZ310" s="160"/>
      <c r="FDA310" s="160"/>
      <c r="FDB310" s="160"/>
      <c r="FDC310" s="18"/>
      <c r="FDD310" s="18"/>
      <c r="FDE310" s="18"/>
      <c r="FDG310" s="18"/>
      <c r="FDH310" s="18"/>
      <c r="FDI310" s="18"/>
      <c r="FDJ310" s="18"/>
      <c r="FDL310" s="25"/>
      <c r="FDM310" s="37"/>
      <c r="FDO310" s="37"/>
      <c r="FDQ310" s="37"/>
      <c r="FDS310" s="37"/>
      <c r="FDT310" s="204"/>
      <c r="FDU310" s="204"/>
      <c r="FDV310" s="204"/>
      <c r="FDW310" s="204"/>
      <c r="FDX310" s="204"/>
      <c r="FDY310" s="204"/>
      <c r="FDZ310" s="204"/>
      <c r="FEA310" s="204"/>
      <c r="FEB310" s="204"/>
      <c r="FEC310" s="159"/>
      <c r="FED310" s="159"/>
      <c r="FEE310" s="159"/>
      <c r="FEF310" s="159"/>
      <c r="FEG310" s="159"/>
      <c r="FEH310" s="45"/>
      <c r="FEI310" s="160"/>
      <c r="FEJ310" s="160"/>
      <c r="FEK310" s="160"/>
      <c r="FEL310" s="160"/>
      <c r="FEM310" s="160"/>
      <c r="FEN310" s="18"/>
      <c r="FEO310" s="18"/>
      <c r="FEP310" s="18"/>
      <c r="FER310" s="18"/>
      <c r="FES310" s="18"/>
      <c r="FET310" s="18"/>
      <c r="FEU310" s="18"/>
      <c r="FEW310" s="25"/>
      <c r="FEX310" s="37"/>
      <c r="FEZ310" s="37"/>
      <c r="FFB310" s="37"/>
      <c r="FFD310" s="37"/>
      <c r="FFE310" s="204"/>
      <c r="FFF310" s="204"/>
      <c r="FFG310" s="204"/>
      <c r="FFH310" s="204"/>
      <c r="FFI310" s="204"/>
      <c r="FFJ310" s="204"/>
      <c r="FFK310" s="204"/>
      <c r="FFL310" s="204"/>
      <c r="FFM310" s="204"/>
      <c r="FFN310" s="159"/>
      <c r="FFO310" s="159"/>
      <c r="FFP310" s="159"/>
      <c r="FFQ310" s="159"/>
      <c r="FFR310" s="159"/>
      <c r="FFS310" s="45"/>
      <c r="FFT310" s="160"/>
      <c r="FFU310" s="160"/>
      <c r="FFV310" s="160"/>
      <c r="FFW310" s="160"/>
      <c r="FFX310" s="160"/>
      <c r="FFY310" s="18"/>
      <c r="FFZ310" s="18"/>
      <c r="FGA310" s="18"/>
      <c r="FGC310" s="18"/>
      <c r="FGD310" s="18"/>
      <c r="FGE310" s="18"/>
      <c r="FGF310" s="18"/>
      <c r="FGH310" s="25"/>
      <c r="FGI310" s="37"/>
      <c r="FGK310" s="37"/>
      <c r="FGM310" s="37"/>
      <c r="FGO310" s="37"/>
      <c r="FGP310" s="204"/>
      <c r="FGQ310" s="204"/>
      <c r="FGR310" s="204"/>
      <c r="FGS310" s="204"/>
      <c r="FGT310" s="204"/>
      <c r="FGU310" s="204"/>
      <c r="FGV310" s="204"/>
      <c r="FGW310" s="204"/>
      <c r="FGX310" s="204"/>
      <c r="FGY310" s="159"/>
      <c r="FGZ310" s="159"/>
      <c r="FHA310" s="159"/>
      <c r="FHB310" s="159"/>
      <c r="FHC310" s="159"/>
      <c r="FHD310" s="45"/>
      <c r="FHE310" s="160"/>
      <c r="FHF310" s="160"/>
      <c r="FHG310" s="160"/>
      <c r="FHH310" s="160"/>
      <c r="FHI310" s="160"/>
      <c r="FHJ310" s="18"/>
      <c r="FHK310" s="18"/>
      <c r="FHL310" s="18"/>
      <c r="FHN310" s="18"/>
      <c r="FHO310" s="18"/>
      <c r="FHP310" s="18"/>
      <c r="FHQ310" s="18"/>
      <c r="FHS310" s="25"/>
      <c r="FHT310" s="37"/>
      <c r="FHV310" s="37"/>
      <c r="FHX310" s="37"/>
      <c r="FHZ310" s="37"/>
      <c r="FIA310" s="204"/>
      <c r="FIB310" s="204"/>
      <c r="FIC310" s="204"/>
      <c r="FID310" s="204"/>
      <c r="FIE310" s="204"/>
      <c r="FIF310" s="204"/>
      <c r="FIG310" s="204"/>
      <c r="FIH310" s="204"/>
      <c r="FII310" s="204"/>
      <c r="FIJ310" s="159"/>
      <c r="FIK310" s="159"/>
      <c r="FIL310" s="159"/>
      <c r="FIM310" s="159"/>
      <c r="FIN310" s="159"/>
      <c r="FIO310" s="45"/>
      <c r="FIP310" s="160"/>
      <c r="FIQ310" s="160"/>
      <c r="FIR310" s="160"/>
      <c r="FIS310" s="160"/>
      <c r="FIT310" s="160"/>
      <c r="FIU310" s="18"/>
      <c r="FIV310" s="18"/>
      <c r="FIW310" s="18"/>
      <c r="FIY310" s="18"/>
      <c r="FIZ310" s="18"/>
      <c r="FJA310" s="18"/>
      <c r="FJB310" s="18"/>
      <c r="FJD310" s="25"/>
      <c r="FJE310" s="37"/>
      <c r="FJG310" s="37"/>
      <c r="FJI310" s="37"/>
      <c r="FJK310" s="37"/>
      <c r="FJL310" s="204"/>
      <c r="FJM310" s="204"/>
      <c r="FJN310" s="204"/>
      <c r="FJO310" s="204"/>
      <c r="FJP310" s="204"/>
      <c r="FJQ310" s="204"/>
      <c r="FJR310" s="204"/>
      <c r="FJS310" s="204"/>
      <c r="FJT310" s="204"/>
      <c r="FJU310" s="159"/>
      <c r="FJV310" s="159"/>
      <c r="FJW310" s="159"/>
      <c r="FJX310" s="159"/>
      <c r="FJY310" s="159"/>
      <c r="FJZ310" s="45"/>
      <c r="FKA310" s="160"/>
      <c r="FKB310" s="160"/>
      <c r="FKC310" s="160"/>
      <c r="FKD310" s="160"/>
      <c r="FKE310" s="160"/>
      <c r="FKF310" s="18"/>
      <c r="FKG310" s="18"/>
      <c r="FKH310" s="18"/>
      <c r="FKJ310" s="18"/>
      <c r="FKK310" s="18"/>
      <c r="FKL310" s="18"/>
      <c r="FKM310" s="18"/>
      <c r="FKO310" s="25"/>
      <c r="FKP310" s="37"/>
      <c r="FKR310" s="37"/>
      <c r="FKT310" s="37"/>
      <c r="FKV310" s="37"/>
      <c r="FKW310" s="204"/>
      <c r="FKX310" s="204"/>
      <c r="FKY310" s="204"/>
      <c r="FKZ310" s="204"/>
      <c r="FLA310" s="204"/>
      <c r="FLB310" s="204"/>
      <c r="FLC310" s="204"/>
      <c r="FLD310" s="204"/>
      <c r="FLE310" s="204"/>
      <c r="FLF310" s="159"/>
      <c r="FLG310" s="159"/>
      <c r="FLH310" s="159"/>
      <c r="FLI310" s="159"/>
      <c r="FLJ310" s="159"/>
      <c r="FLK310" s="45"/>
      <c r="FLL310" s="160"/>
      <c r="FLM310" s="160"/>
      <c r="FLN310" s="160"/>
      <c r="FLO310" s="160"/>
      <c r="FLP310" s="160"/>
      <c r="FLQ310" s="18"/>
      <c r="FLR310" s="18"/>
      <c r="FLS310" s="18"/>
      <c r="FLU310" s="18"/>
      <c r="FLV310" s="18"/>
      <c r="FLW310" s="18"/>
      <c r="FLX310" s="18"/>
      <c r="FLZ310" s="25"/>
      <c r="FMA310" s="37"/>
      <c r="FMC310" s="37"/>
      <c r="FME310" s="37"/>
      <c r="FMG310" s="37"/>
      <c r="FMH310" s="204"/>
      <c r="FMI310" s="204"/>
      <c r="FMJ310" s="204"/>
      <c r="FMK310" s="204"/>
      <c r="FML310" s="204"/>
      <c r="FMM310" s="204"/>
      <c r="FMN310" s="204"/>
      <c r="FMO310" s="204"/>
      <c r="FMP310" s="204"/>
      <c r="FMQ310" s="159"/>
      <c r="FMR310" s="159"/>
      <c r="FMS310" s="159"/>
      <c r="FMT310" s="159"/>
      <c r="FMU310" s="159"/>
      <c r="FMV310" s="45"/>
      <c r="FMW310" s="160"/>
      <c r="FMX310" s="160"/>
      <c r="FMY310" s="160"/>
      <c r="FMZ310" s="160"/>
      <c r="FNA310" s="160"/>
      <c r="FNB310" s="18"/>
      <c r="FNC310" s="18"/>
      <c r="FND310" s="18"/>
      <c r="FNF310" s="18"/>
      <c r="FNG310" s="18"/>
      <c r="FNH310" s="18"/>
      <c r="FNI310" s="18"/>
      <c r="FNK310" s="25"/>
      <c r="FNL310" s="37"/>
      <c r="FNN310" s="37"/>
      <c r="FNP310" s="37"/>
      <c r="FNR310" s="37"/>
      <c r="FNS310" s="204"/>
      <c r="FNT310" s="204"/>
      <c r="FNU310" s="204"/>
      <c r="FNV310" s="204"/>
      <c r="FNW310" s="204"/>
      <c r="FNX310" s="204"/>
      <c r="FNY310" s="204"/>
      <c r="FNZ310" s="204"/>
      <c r="FOA310" s="204"/>
      <c r="FOB310" s="159"/>
      <c r="FOC310" s="159"/>
      <c r="FOD310" s="159"/>
      <c r="FOE310" s="159"/>
      <c r="FOF310" s="159"/>
      <c r="FOG310" s="45"/>
      <c r="FOH310" s="160"/>
      <c r="FOI310" s="160"/>
      <c r="FOJ310" s="160"/>
      <c r="FOK310" s="160"/>
      <c r="FOL310" s="160"/>
      <c r="FOM310" s="18"/>
      <c r="FON310" s="18"/>
      <c r="FOO310" s="18"/>
      <c r="FOQ310" s="18"/>
      <c r="FOR310" s="18"/>
      <c r="FOS310" s="18"/>
      <c r="FOT310" s="18"/>
      <c r="FOV310" s="25"/>
      <c r="FOW310" s="37"/>
      <c r="FOY310" s="37"/>
      <c r="FPA310" s="37"/>
      <c r="FPC310" s="37"/>
      <c r="FPD310" s="204"/>
      <c r="FPE310" s="204"/>
      <c r="FPF310" s="204"/>
      <c r="FPG310" s="204"/>
      <c r="FPH310" s="204"/>
      <c r="FPI310" s="204"/>
      <c r="FPJ310" s="204"/>
      <c r="FPK310" s="204"/>
      <c r="FPL310" s="204"/>
      <c r="FPM310" s="159"/>
      <c r="FPN310" s="159"/>
      <c r="FPO310" s="159"/>
      <c r="FPP310" s="159"/>
      <c r="FPQ310" s="159"/>
      <c r="FPR310" s="45"/>
      <c r="FPS310" s="160"/>
      <c r="FPT310" s="160"/>
      <c r="FPU310" s="160"/>
      <c r="FPV310" s="160"/>
      <c r="FPW310" s="160"/>
      <c r="FPX310" s="18"/>
      <c r="FPY310" s="18"/>
      <c r="FPZ310" s="18"/>
      <c r="FQB310" s="18"/>
      <c r="FQC310" s="18"/>
      <c r="FQD310" s="18"/>
      <c r="FQE310" s="18"/>
      <c r="FQG310" s="25"/>
      <c r="FQH310" s="37"/>
      <c r="FQJ310" s="37"/>
      <c r="FQL310" s="37"/>
      <c r="FQN310" s="37"/>
      <c r="FQO310" s="204"/>
      <c r="FQP310" s="204"/>
      <c r="FQQ310" s="204"/>
      <c r="FQR310" s="204"/>
      <c r="FQS310" s="204"/>
      <c r="FQT310" s="204"/>
      <c r="FQU310" s="204"/>
      <c r="FQV310" s="204"/>
      <c r="FQW310" s="204"/>
      <c r="FQX310" s="159"/>
      <c r="FQY310" s="159"/>
      <c r="FQZ310" s="159"/>
      <c r="FRA310" s="159"/>
      <c r="FRB310" s="159"/>
      <c r="FRC310" s="45"/>
      <c r="FRD310" s="160"/>
      <c r="FRE310" s="160"/>
      <c r="FRF310" s="160"/>
      <c r="FRG310" s="160"/>
      <c r="FRH310" s="160"/>
      <c r="FRI310" s="18"/>
      <c r="FRJ310" s="18"/>
      <c r="FRK310" s="18"/>
      <c r="FRM310" s="18"/>
      <c r="FRN310" s="18"/>
      <c r="FRO310" s="18"/>
      <c r="FRP310" s="18"/>
      <c r="FRR310" s="25"/>
      <c r="FRS310" s="37"/>
      <c r="FRU310" s="37"/>
      <c r="FRW310" s="37"/>
      <c r="FRY310" s="37"/>
      <c r="FRZ310" s="204"/>
      <c r="FSA310" s="204"/>
      <c r="FSB310" s="204"/>
      <c r="FSC310" s="204"/>
      <c r="FSD310" s="204"/>
      <c r="FSE310" s="204"/>
      <c r="FSF310" s="204"/>
      <c r="FSG310" s="204"/>
      <c r="FSH310" s="204"/>
      <c r="FSI310" s="159"/>
      <c r="FSJ310" s="159"/>
      <c r="FSK310" s="159"/>
      <c r="FSL310" s="159"/>
      <c r="FSM310" s="159"/>
      <c r="FSN310" s="45"/>
      <c r="FSO310" s="160"/>
      <c r="FSP310" s="160"/>
      <c r="FSQ310" s="160"/>
      <c r="FSR310" s="160"/>
      <c r="FSS310" s="160"/>
      <c r="FST310" s="18"/>
      <c r="FSU310" s="18"/>
      <c r="FSV310" s="18"/>
      <c r="FSX310" s="18"/>
      <c r="FSY310" s="18"/>
      <c r="FSZ310" s="18"/>
      <c r="FTA310" s="18"/>
      <c r="FTC310" s="25"/>
      <c r="FTD310" s="37"/>
      <c r="FTF310" s="37"/>
      <c r="FTH310" s="37"/>
      <c r="FTJ310" s="37"/>
      <c r="FTK310" s="204"/>
      <c r="FTL310" s="204"/>
      <c r="FTM310" s="204"/>
      <c r="FTN310" s="204"/>
      <c r="FTO310" s="204"/>
      <c r="FTP310" s="204"/>
      <c r="FTQ310" s="204"/>
      <c r="FTR310" s="204"/>
      <c r="FTS310" s="204"/>
      <c r="FTT310" s="159"/>
      <c r="FTU310" s="159"/>
      <c r="FTV310" s="159"/>
      <c r="FTW310" s="159"/>
      <c r="FTX310" s="159"/>
      <c r="FTY310" s="45"/>
      <c r="FTZ310" s="160"/>
      <c r="FUA310" s="160"/>
      <c r="FUB310" s="160"/>
      <c r="FUC310" s="160"/>
      <c r="FUD310" s="160"/>
      <c r="FUE310" s="18"/>
      <c r="FUF310" s="18"/>
      <c r="FUG310" s="18"/>
      <c r="FUI310" s="18"/>
      <c r="FUJ310" s="18"/>
      <c r="FUK310" s="18"/>
      <c r="FUL310" s="18"/>
      <c r="FUN310" s="25"/>
      <c r="FUO310" s="37"/>
      <c r="FUQ310" s="37"/>
      <c r="FUS310" s="37"/>
      <c r="FUU310" s="37"/>
      <c r="FUV310" s="204"/>
      <c r="FUW310" s="204"/>
      <c r="FUX310" s="204"/>
      <c r="FUY310" s="204"/>
      <c r="FUZ310" s="204"/>
      <c r="FVA310" s="204"/>
      <c r="FVB310" s="204"/>
      <c r="FVC310" s="204"/>
      <c r="FVD310" s="204"/>
      <c r="FVE310" s="159"/>
      <c r="FVF310" s="159"/>
      <c r="FVG310" s="159"/>
      <c r="FVH310" s="159"/>
      <c r="FVI310" s="159"/>
      <c r="FVJ310" s="45"/>
      <c r="FVK310" s="160"/>
      <c r="FVL310" s="160"/>
      <c r="FVM310" s="160"/>
      <c r="FVN310" s="160"/>
      <c r="FVO310" s="160"/>
      <c r="FVP310" s="18"/>
      <c r="FVQ310" s="18"/>
      <c r="FVR310" s="18"/>
      <c r="FVT310" s="18"/>
      <c r="FVU310" s="18"/>
      <c r="FVV310" s="18"/>
      <c r="FVW310" s="18"/>
      <c r="FVY310" s="25"/>
      <c r="FVZ310" s="37"/>
      <c r="FWB310" s="37"/>
      <c r="FWD310" s="37"/>
      <c r="FWF310" s="37"/>
      <c r="FWG310" s="204"/>
      <c r="FWH310" s="204"/>
      <c r="FWI310" s="204"/>
      <c r="FWJ310" s="204"/>
      <c r="FWK310" s="204"/>
      <c r="FWL310" s="204"/>
      <c r="FWM310" s="204"/>
      <c r="FWN310" s="204"/>
      <c r="FWO310" s="204"/>
      <c r="FWP310" s="159"/>
      <c r="FWQ310" s="159"/>
      <c r="FWR310" s="159"/>
      <c r="FWS310" s="159"/>
      <c r="FWT310" s="159"/>
      <c r="FWU310" s="45"/>
      <c r="FWV310" s="160"/>
      <c r="FWW310" s="160"/>
      <c r="FWX310" s="160"/>
      <c r="FWY310" s="160"/>
      <c r="FWZ310" s="160"/>
      <c r="FXA310" s="18"/>
      <c r="FXB310" s="18"/>
      <c r="FXC310" s="18"/>
      <c r="FXE310" s="18"/>
      <c r="FXF310" s="18"/>
      <c r="FXG310" s="18"/>
      <c r="FXH310" s="18"/>
      <c r="FXJ310" s="25"/>
      <c r="FXK310" s="37"/>
      <c r="FXM310" s="37"/>
      <c r="FXO310" s="37"/>
      <c r="FXQ310" s="37"/>
      <c r="FXR310" s="204"/>
      <c r="FXS310" s="204"/>
      <c r="FXT310" s="204"/>
      <c r="FXU310" s="204"/>
      <c r="FXV310" s="204"/>
      <c r="FXW310" s="204"/>
      <c r="FXX310" s="204"/>
      <c r="FXY310" s="204"/>
      <c r="FXZ310" s="204"/>
      <c r="FYA310" s="159"/>
      <c r="FYB310" s="159"/>
      <c r="FYC310" s="159"/>
      <c r="FYD310" s="159"/>
      <c r="FYE310" s="159"/>
      <c r="FYF310" s="45"/>
      <c r="FYG310" s="160"/>
      <c r="FYH310" s="160"/>
      <c r="FYI310" s="160"/>
      <c r="FYJ310" s="160"/>
      <c r="FYK310" s="160"/>
      <c r="FYL310" s="18"/>
      <c r="FYM310" s="18"/>
      <c r="FYN310" s="18"/>
      <c r="FYP310" s="18"/>
      <c r="FYQ310" s="18"/>
      <c r="FYR310" s="18"/>
      <c r="FYS310" s="18"/>
      <c r="FYU310" s="25"/>
      <c r="FYV310" s="37"/>
      <c r="FYX310" s="37"/>
      <c r="FYZ310" s="37"/>
      <c r="FZB310" s="37"/>
      <c r="FZC310" s="204"/>
      <c r="FZD310" s="204"/>
      <c r="FZE310" s="204"/>
      <c r="FZF310" s="204"/>
      <c r="FZG310" s="204"/>
      <c r="FZH310" s="204"/>
      <c r="FZI310" s="204"/>
      <c r="FZJ310" s="204"/>
      <c r="FZK310" s="204"/>
      <c r="FZL310" s="159"/>
      <c r="FZM310" s="159"/>
      <c r="FZN310" s="159"/>
      <c r="FZO310" s="159"/>
      <c r="FZP310" s="159"/>
      <c r="FZQ310" s="45"/>
      <c r="FZR310" s="160"/>
      <c r="FZS310" s="160"/>
      <c r="FZT310" s="160"/>
      <c r="FZU310" s="160"/>
      <c r="FZV310" s="160"/>
      <c r="FZW310" s="18"/>
      <c r="FZX310" s="18"/>
      <c r="FZY310" s="18"/>
      <c r="GAA310" s="18"/>
      <c r="GAB310" s="18"/>
      <c r="GAC310" s="18"/>
      <c r="GAD310" s="18"/>
      <c r="GAF310" s="25"/>
      <c r="GAG310" s="37"/>
      <c r="GAI310" s="37"/>
      <c r="GAK310" s="37"/>
      <c r="GAM310" s="37"/>
      <c r="GAN310" s="204"/>
      <c r="GAO310" s="204"/>
      <c r="GAP310" s="204"/>
      <c r="GAQ310" s="204"/>
      <c r="GAR310" s="204"/>
      <c r="GAS310" s="204"/>
      <c r="GAT310" s="204"/>
      <c r="GAU310" s="204"/>
      <c r="GAV310" s="204"/>
      <c r="GAW310" s="159"/>
      <c r="GAX310" s="159"/>
      <c r="GAY310" s="159"/>
      <c r="GAZ310" s="159"/>
      <c r="GBA310" s="159"/>
      <c r="GBB310" s="45"/>
      <c r="GBC310" s="160"/>
      <c r="GBD310" s="160"/>
      <c r="GBE310" s="160"/>
      <c r="GBF310" s="160"/>
      <c r="GBG310" s="160"/>
      <c r="GBH310" s="18"/>
      <c r="GBI310" s="18"/>
      <c r="GBJ310" s="18"/>
      <c r="GBL310" s="18"/>
      <c r="GBM310" s="18"/>
      <c r="GBN310" s="18"/>
      <c r="GBO310" s="18"/>
      <c r="GBQ310" s="25"/>
      <c r="GBR310" s="37"/>
      <c r="GBT310" s="37"/>
      <c r="GBV310" s="37"/>
      <c r="GBX310" s="37"/>
      <c r="GBY310" s="204"/>
      <c r="GBZ310" s="204"/>
      <c r="GCA310" s="204"/>
      <c r="GCB310" s="204"/>
      <c r="GCC310" s="204"/>
      <c r="GCD310" s="204"/>
      <c r="GCE310" s="204"/>
      <c r="GCF310" s="204"/>
      <c r="GCG310" s="204"/>
      <c r="GCH310" s="159"/>
      <c r="GCI310" s="159"/>
      <c r="GCJ310" s="159"/>
      <c r="GCK310" s="159"/>
      <c r="GCL310" s="159"/>
      <c r="GCM310" s="45"/>
      <c r="GCN310" s="160"/>
      <c r="GCO310" s="160"/>
      <c r="GCP310" s="160"/>
      <c r="GCQ310" s="160"/>
      <c r="GCR310" s="160"/>
      <c r="GCS310" s="18"/>
      <c r="GCT310" s="18"/>
      <c r="GCU310" s="18"/>
      <c r="GCW310" s="18"/>
      <c r="GCX310" s="18"/>
      <c r="GCY310" s="18"/>
      <c r="GCZ310" s="18"/>
      <c r="GDB310" s="25"/>
      <c r="GDC310" s="37"/>
      <c r="GDE310" s="37"/>
      <c r="GDG310" s="37"/>
      <c r="GDI310" s="37"/>
      <c r="GDJ310" s="204"/>
      <c r="GDK310" s="204"/>
      <c r="GDL310" s="204"/>
      <c r="GDM310" s="204"/>
      <c r="GDN310" s="204"/>
      <c r="GDO310" s="204"/>
      <c r="GDP310" s="204"/>
      <c r="GDQ310" s="204"/>
      <c r="GDR310" s="204"/>
      <c r="GDS310" s="159"/>
      <c r="GDT310" s="159"/>
      <c r="GDU310" s="159"/>
      <c r="GDV310" s="159"/>
      <c r="GDW310" s="159"/>
      <c r="GDX310" s="45"/>
      <c r="GDY310" s="160"/>
      <c r="GDZ310" s="160"/>
      <c r="GEA310" s="160"/>
      <c r="GEB310" s="160"/>
      <c r="GEC310" s="160"/>
      <c r="GED310" s="18"/>
      <c r="GEE310" s="18"/>
      <c r="GEF310" s="18"/>
      <c r="GEH310" s="18"/>
      <c r="GEI310" s="18"/>
      <c r="GEJ310" s="18"/>
      <c r="GEK310" s="18"/>
      <c r="GEM310" s="25"/>
      <c r="GEN310" s="37"/>
      <c r="GEP310" s="37"/>
      <c r="GER310" s="37"/>
      <c r="GET310" s="37"/>
      <c r="GEU310" s="204"/>
      <c r="GEV310" s="204"/>
      <c r="GEW310" s="204"/>
      <c r="GEX310" s="204"/>
      <c r="GEY310" s="204"/>
      <c r="GEZ310" s="204"/>
      <c r="GFA310" s="204"/>
      <c r="GFB310" s="204"/>
      <c r="GFC310" s="204"/>
      <c r="GFD310" s="159"/>
      <c r="GFE310" s="159"/>
      <c r="GFF310" s="159"/>
      <c r="GFG310" s="159"/>
      <c r="GFH310" s="159"/>
      <c r="GFI310" s="45"/>
      <c r="GFJ310" s="160"/>
      <c r="GFK310" s="160"/>
      <c r="GFL310" s="160"/>
      <c r="GFM310" s="160"/>
      <c r="GFN310" s="160"/>
      <c r="GFO310" s="18"/>
      <c r="GFP310" s="18"/>
      <c r="GFQ310" s="18"/>
      <c r="GFS310" s="18"/>
      <c r="GFT310" s="18"/>
      <c r="GFU310" s="18"/>
      <c r="GFV310" s="18"/>
      <c r="GFX310" s="25"/>
      <c r="GFY310" s="37"/>
      <c r="GGA310" s="37"/>
      <c r="GGC310" s="37"/>
      <c r="GGE310" s="37"/>
      <c r="GGF310" s="204"/>
      <c r="GGG310" s="204"/>
      <c r="GGH310" s="204"/>
      <c r="GGI310" s="204"/>
      <c r="GGJ310" s="204"/>
      <c r="GGK310" s="204"/>
      <c r="GGL310" s="204"/>
      <c r="GGM310" s="204"/>
      <c r="GGN310" s="204"/>
      <c r="GGO310" s="159"/>
      <c r="GGP310" s="159"/>
      <c r="GGQ310" s="159"/>
      <c r="GGR310" s="159"/>
      <c r="GGS310" s="159"/>
      <c r="GGT310" s="45"/>
      <c r="GGU310" s="160"/>
      <c r="GGV310" s="160"/>
      <c r="GGW310" s="160"/>
      <c r="GGX310" s="160"/>
      <c r="GGY310" s="160"/>
      <c r="GGZ310" s="18"/>
      <c r="GHA310" s="18"/>
      <c r="GHB310" s="18"/>
      <c r="GHD310" s="18"/>
      <c r="GHE310" s="18"/>
      <c r="GHF310" s="18"/>
      <c r="GHG310" s="18"/>
      <c r="GHI310" s="25"/>
      <c r="GHJ310" s="37"/>
      <c r="GHL310" s="37"/>
      <c r="GHN310" s="37"/>
      <c r="GHP310" s="37"/>
      <c r="GHQ310" s="204"/>
      <c r="GHR310" s="204"/>
      <c r="GHS310" s="204"/>
      <c r="GHT310" s="204"/>
      <c r="GHU310" s="204"/>
      <c r="GHV310" s="204"/>
      <c r="GHW310" s="204"/>
      <c r="GHX310" s="204"/>
      <c r="GHY310" s="204"/>
      <c r="GHZ310" s="159"/>
      <c r="GIA310" s="159"/>
      <c r="GIB310" s="159"/>
      <c r="GIC310" s="159"/>
      <c r="GID310" s="159"/>
      <c r="GIE310" s="45"/>
      <c r="GIF310" s="160"/>
      <c r="GIG310" s="160"/>
      <c r="GIH310" s="160"/>
      <c r="GII310" s="160"/>
      <c r="GIJ310" s="160"/>
      <c r="GIK310" s="18"/>
      <c r="GIL310" s="18"/>
      <c r="GIM310" s="18"/>
      <c r="GIO310" s="18"/>
      <c r="GIP310" s="18"/>
      <c r="GIQ310" s="18"/>
      <c r="GIR310" s="18"/>
      <c r="GIT310" s="25"/>
      <c r="GIU310" s="37"/>
      <c r="GIW310" s="37"/>
      <c r="GIY310" s="37"/>
      <c r="GJA310" s="37"/>
      <c r="GJB310" s="204"/>
      <c r="GJC310" s="204"/>
      <c r="GJD310" s="204"/>
      <c r="GJE310" s="204"/>
      <c r="GJF310" s="204"/>
      <c r="GJG310" s="204"/>
      <c r="GJH310" s="204"/>
      <c r="GJI310" s="204"/>
      <c r="GJJ310" s="204"/>
      <c r="GJK310" s="159"/>
      <c r="GJL310" s="159"/>
      <c r="GJM310" s="159"/>
      <c r="GJN310" s="159"/>
      <c r="GJO310" s="159"/>
      <c r="GJP310" s="45"/>
      <c r="GJQ310" s="160"/>
      <c r="GJR310" s="160"/>
      <c r="GJS310" s="160"/>
      <c r="GJT310" s="160"/>
      <c r="GJU310" s="160"/>
      <c r="GJV310" s="18"/>
      <c r="GJW310" s="18"/>
      <c r="GJX310" s="18"/>
      <c r="GJZ310" s="18"/>
      <c r="GKA310" s="18"/>
      <c r="GKB310" s="18"/>
      <c r="GKC310" s="18"/>
      <c r="GKE310" s="25"/>
      <c r="GKF310" s="37"/>
      <c r="GKH310" s="37"/>
      <c r="GKJ310" s="37"/>
      <c r="GKL310" s="37"/>
      <c r="GKM310" s="204"/>
      <c r="GKN310" s="204"/>
      <c r="GKO310" s="204"/>
      <c r="GKP310" s="204"/>
      <c r="GKQ310" s="204"/>
      <c r="GKR310" s="204"/>
      <c r="GKS310" s="204"/>
      <c r="GKT310" s="204"/>
      <c r="GKU310" s="204"/>
      <c r="GKV310" s="159"/>
      <c r="GKW310" s="159"/>
      <c r="GKX310" s="159"/>
      <c r="GKY310" s="159"/>
      <c r="GKZ310" s="159"/>
      <c r="GLA310" s="45"/>
      <c r="GLB310" s="160"/>
      <c r="GLC310" s="160"/>
      <c r="GLD310" s="160"/>
      <c r="GLE310" s="160"/>
      <c r="GLF310" s="160"/>
      <c r="GLG310" s="18"/>
      <c r="GLH310" s="18"/>
      <c r="GLI310" s="18"/>
      <c r="GLK310" s="18"/>
      <c r="GLL310" s="18"/>
      <c r="GLM310" s="18"/>
      <c r="GLN310" s="18"/>
      <c r="GLP310" s="25"/>
      <c r="GLQ310" s="37"/>
      <c r="GLS310" s="37"/>
      <c r="GLU310" s="37"/>
      <c r="GLW310" s="37"/>
      <c r="GLX310" s="204"/>
      <c r="GLY310" s="204"/>
      <c r="GLZ310" s="204"/>
      <c r="GMA310" s="204"/>
      <c r="GMB310" s="204"/>
      <c r="GMC310" s="204"/>
      <c r="GMD310" s="204"/>
      <c r="GME310" s="204"/>
      <c r="GMF310" s="204"/>
      <c r="GMG310" s="159"/>
      <c r="GMH310" s="159"/>
      <c r="GMI310" s="159"/>
      <c r="GMJ310" s="159"/>
      <c r="GMK310" s="159"/>
      <c r="GML310" s="45"/>
      <c r="GMM310" s="160"/>
      <c r="GMN310" s="160"/>
      <c r="GMO310" s="160"/>
      <c r="GMP310" s="160"/>
      <c r="GMQ310" s="160"/>
      <c r="GMR310" s="18"/>
      <c r="GMS310" s="18"/>
      <c r="GMT310" s="18"/>
      <c r="GMV310" s="18"/>
      <c r="GMW310" s="18"/>
      <c r="GMX310" s="18"/>
      <c r="GMY310" s="18"/>
      <c r="GNA310" s="25"/>
      <c r="GNB310" s="37"/>
      <c r="GND310" s="37"/>
      <c r="GNF310" s="37"/>
      <c r="GNH310" s="37"/>
      <c r="GNI310" s="204"/>
      <c r="GNJ310" s="204"/>
      <c r="GNK310" s="204"/>
      <c r="GNL310" s="204"/>
      <c r="GNM310" s="204"/>
      <c r="GNN310" s="204"/>
      <c r="GNO310" s="204"/>
      <c r="GNP310" s="204"/>
      <c r="GNQ310" s="204"/>
      <c r="GNR310" s="159"/>
      <c r="GNS310" s="159"/>
      <c r="GNT310" s="159"/>
      <c r="GNU310" s="159"/>
      <c r="GNV310" s="159"/>
      <c r="GNW310" s="45"/>
      <c r="GNX310" s="160"/>
      <c r="GNY310" s="160"/>
      <c r="GNZ310" s="160"/>
      <c r="GOA310" s="160"/>
      <c r="GOB310" s="160"/>
      <c r="GOC310" s="18"/>
      <c r="GOD310" s="18"/>
      <c r="GOE310" s="18"/>
      <c r="GOG310" s="18"/>
      <c r="GOH310" s="18"/>
      <c r="GOI310" s="18"/>
      <c r="GOJ310" s="18"/>
      <c r="GOL310" s="25"/>
      <c r="GOM310" s="37"/>
      <c r="GOO310" s="37"/>
      <c r="GOQ310" s="37"/>
      <c r="GOS310" s="37"/>
      <c r="GOT310" s="204"/>
      <c r="GOU310" s="204"/>
      <c r="GOV310" s="204"/>
      <c r="GOW310" s="204"/>
      <c r="GOX310" s="204"/>
      <c r="GOY310" s="204"/>
      <c r="GOZ310" s="204"/>
      <c r="GPA310" s="204"/>
      <c r="GPB310" s="204"/>
      <c r="GPC310" s="159"/>
      <c r="GPD310" s="159"/>
      <c r="GPE310" s="159"/>
      <c r="GPF310" s="159"/>
      <c r="GPG310" s="159"/>
      <c r="GPH310" s="45"/>
      <c r="GPI310" s="160"/>
      <c r="GPJ310" s="160"/>
      <c r="GPK310" s="160"/>
      <c r="GPL310" s="160"/>
      <c r="GPM310" s="160"/>
      <c r="GPN310" s="18"/>
      <c r="GPO310" s="18"/>
      <c r="GPP310" s="18"/>
      <c r="GPR310" s="18"/>
      <c r="GPS310" s="18"/>
      <c r="GPT310" s="18"/>
      <c r="GPU310" s="18"/>
      <c r="GPW310" s="25"/>
      <c r="GPX310" s="37"/>
      <c r="GPZ310" s="37"/>
      <c r="GQB310" s="37"/>
      <c r="GQD310" s="37"/>
      <c r="GQE310" s="204"/>
      <c r="GQF310" s="204"/>
      <c r="GQG310" s="204"/>
      <c r="GQH310" s="204"/>
      <c r="GQI310" s="204"/>
      <c r="GQJ310" s="204"/>
      <c r="GQK310" s="204"/>
      <c r="GQL310" s="204"/>
      <c r="GQM310" s="204"/>
      <c r="GQN310" s="159"/>
      <c r="GQO310" s="159"/>
      <c r="GQP310" s="159"/>
      <c r="GQQ310" s="159"/>
      <c r="GQR310" s="159"/>
      <c r="GQS310" s="45"/>
      <c r="GQT310" s="160"/>
      <c r="GQU310" s="160"/>
      <c r="GQV310" s="160"/>
      <c r="GQW310" s="160"/>
      <c r="GQX310" s="160"/>
      <c r="GQY310" s="18"/>
      <c r="GQZ310" s="18"/>
      <c r="GRA310" s="18"/>
      <c r="GRC310" s="18"/>
      <c r="GRD310" s="18"/>
      <c r="GRE310" s="18"/>
      <c r="GRF310" s="18"/>
      <c r="GRH310" s="25"/>
      <c r="GRI310" s="37"/>
      <c r="GRK310" s="37"/>
      <c r="GRM310" s="37"/>
      <c r="GRO310" s="37"/>
      <c r="GRP310" s="204"/>
      <c r="GRQ310" s="204"/>
      <c r="GRR310" s="204"/>
      <c r="GRS310" s="204"/>
      <c r="GRT310" s="204"/>
      <c r="GRU310" s="204"/>
      <c r="GRV310" s="204"/>
      <c r="GRW310" s="204"/>
      <c r="GRX310" s="204"/>
      <c r="GRY310" s="159"/>
      <c r="GRZ310" s="159"/>
      <c r="GSA310" s="159"/>
      <c r="GSB310" s="159"/>
      <c r="GSC310" s="159"/>
      <c r="GSD310" s="45"/>
      <c r="GSE310" s="160"/>
      <c r="GSF310" s="160"/>
      <c r="GSG310" s="160"/>
      <c r="GSH310" s="160"/>
      <c r="GSI310" s="160"/>
      <c r="GSJ310" s="18"/>
      <c r="GSK310" s="18"/>
      <c r="GSL310" s="18"/>
      <c r="GSN310" s="18"/>
      <c r="GSO310" s="18"/>
      <c r="GSP310" s="18"/>
      <c r="GSQ310" s="18"/>
      <c r="GSS310" s="25"/>
      <c r="GST310" s="37"/>
      <c r="GSV310" s="37"/>
      <c r="GSX310" s="37"/>
      <c r="GSZ310" s="37"/>
      <c r="GTA310" s="204"/>
      <c r="GTB310" s="204"/>
      <c r="GTC310" s="204"/>
      <c r="GTD310" s="204"/>
      <c r="GTE310" s="204"/>
      <c r="GTF310" s="204"/>
      <c r="GTG310" s="204"/>
      <c r="GTH310" s="204"/>
      <c r="GTI310" s="204"/>
      <c r="GTJ310" s="159"/>
      <c r="GTK310" s="159"/>
      <c r="GTL310" s="159"/>
      <c r="GTM310" s="159"/>
      <c r="GTN310" s="159"/>
      <c r="GTO310" s="45"/>
      <c r="GTP310" s="160"/>
      <c r="GTQ310" s="160"/>
      <c r="GTR310" s="160"/>
      <c r="GTS310" s="160"/>
      <c r="GTT310" s="160"/>
      <c r="GTU310" s="18"/>
      <c r="GTV310" s="18"/>
      <c r="GTW310" s="18"/>
      <c r="GTY310" s="18"/>
      <c r="GTZ310" s="18"/>
      <c r="GUA310" s="18"/>
      <c r="GUB310" s="18"/>
      <c r="GUD310" s="25"/>
      <c r="GUE310" s="37"/>
      <c r="GUG310" s="37"/>
      <c r="GUI310" s="37"/>
      <c r="GUK310" s="37"/>
      <c r="GUL310" s="204"/>
      <c r="GUM310" s="204"/>
      <c r="GUN310" s="204"/>
      <c r="GUO310" s="204"/>
      <c r="GUP310" s="204"/>
      <c r="GUQ310" s="204"/>
      <c r="GUR310" s="204"/>
      <c r="GUS310" s="204"/>
      <c r="GUT310" s="204"/>
      <c r="GUU310" s="159"/>
      <c r="GUV310" s="159"/>
      <c r="GUW310" s="159"/>
      <c r="GUX310" s="159"/>
      <c r="GUY310" s="159"/>
      <c r="GUZ310" s="45"/>
      <c r="GVA310" s="160"/>
      <c r="GVB310" s="160"/>
      <c r="GVC310" s="160"/>
      <c r="GVD310" s="160"/>
      <c r="GVE310" s="160"/>
      <c r="GVF310" s="18"/>
      <c r="GVG310" s="18"/>
      <c r="GVH310" s="18"/>
      <c r="GVJ310" s="18"/>
      <c r="GVK310" s="18"/>
      <c r="GVL310" s="18"/>
      <c r="GVM310" s="18"/>
      <c r="GVO310" s="25"/>
      <c r="GVP310" s="37"/>
      <c r="GVR310" s="37"/>
      <c r="GVT310" s="37"/>
      <c r="GVV310" s="37"/>
      <c r="GVW310" s="204"/>
      <c r="GVX310" s="204"/>
      <c r="GVY310" s="204"/>
      <c r="GVZ310" s="204"/>
      <c r="GWA310" s="204"/>
      <c r="GWB310" s="204"/>
      <c r="GWC310" s="204"/>
      <c r="GWD310" s="204"/>
      <c r="GWE310" s="204"/>
      <c r="GWF310" s="159"/>
      <c r="GWG310" s="159"/>
      <c r="GWH310" s="159"/>
      <c r="GWI310" s="159"/>
      <c r="GWJ310" s="159"/>
      <c r="GWK310" s="45"/>
      <c r="GWL310" s="160"/>
      <c r="GWM310" s="160"/>
      <c r="GWN310" s="160"/>
      <c r="GWO310" s="160"/>
      <c r="GWP310" s="160"/>
      <c r="GWQ310" s="18"/>
      <c r="GWR310" s="18"/>
      <c r="GWS310" s="18"/>
      <c r="GWU310" s="18"/>
      <c r="GWV310" s="18"/>
      <c r="GWW310" s="18"/>
      <c r="GWX310" s="18"/>
      <c r="GWZ310" s="25"/>
      <c r="GXA310" s="37"/>
      <c r="GXC310" s="37"/>
      <c r="GXE310" s="37"/>
      <c r="GXG310" s="37"/>
      <c r="GXH310" s="204"/>
      <c r="GXI310" s="204"/>
      <c r="GXJ310" s="204"/>
      <c r="GXK310" s="204"/>
      <c r="GXL310" s="204"/>
      <c r="GXM310" s="204"/>
      <c r="GXN310" s="204"/>
      <c r="GXO310" s="204"/>
      <c r="GXP310" s="204"/>
      <c r="GXQ310" s="159"/>
      <c r="GXR310" s="159"/>
      <c r="GXS310" s="159"/>
      <c r="GXT310" s="159"/>
      <c r="GXU310" s="159"/>
      <c r="GXV310" s="45"/>
      <c r="GXW310" s="160"/>
      <c r="GXX310" s="160"/>
      <c r="GXY310" s="160"/>
      <c r="GXZ310" s="160"/>
      <c r="GYA310" s="160"/>
      <c r="GYB310" s="18"/>
      <c r="GYC310" s="18"/>
      <c r="GYD310" s="18"/>
      <c r="GYF310" s="18"/>
      <c r="GYG310" s="18"/>
      <c r="GYH310" s="18"/>
      <c r="GYI310" s="18"/>
      <c r="GYK310" s="25"/>
      <c r="GYL310" s="37"/>
      <c r="GYN310" s="37"/>
      <c r="GYP310" s="37"/>
      <c r="GYR310" s="37"/>
      <c r="GYS310" s="204"/>
      <c r="GYT310" s="204"/>
      <c r="GYU310" s="204"/>
      <c r="GYV310" s="204"/>
      <c r="GYW310" s="204"/>
      <c r="GYX310" s="204"/>
      <c r="GYY310" s="204"/>
      <c r="GYZ310" s="204"/>
      <c r="GZA310" s="204"/>
      <c r="GZB310" s="159"/>
      <c r="GZC310" s="159"/>
      <c r="GZD310" s="159"/>
      <c r="GZE310" s="159"/>
      <c r="GZF310" s="159"/>
      <c r="GZG310" s="45"/>
      <c r="GZH310" s="160"/>
      <c r="GZI310" s="160"/>
      <c r="GZJ310" s="160"/>
      <c r="GZK310" s="160"/>
      <c r="GZL310" s="160"/>
      <c r="GZM310" s="18"/>
      <c r="GZN310" s="18"/>
      <c r="GZO310" s="18"/>
      <c r="GZQ310" s="18"/>
      <c r="GZR310" s="18"/>
      <c r="GZS310" s="18"/>
      <c r="GZT310" s="18"/>
      <c r="GZV310" s="25"/>
      <c r="GZW310" s="37"/>
      <c r="GZY310" s="37"/>
      <c r="HAA310" s="37"/>
      <c r="HAC310" s="37"/>
      <c r="HAD310" s="204"/>
      <c r="HAE310" s="204"/>
      <c r="HAF310" s="204"/>
      <c r="HAG310" s="204"/>
      <c r="HAH310" s="204"/>
      <c r="HAI310" s="204"/>
      <c r="HAJ310" s="204"/>
      <c r="HAK310" s="204"/>
      <c r="HAL310" s="204"/>
      <c r="HAM310" s="159"/>
      <c r="HAN310" s="159"/>
      <c r="HAO310" s="159"/>
      <c r="HAP310" s="159"/>
      <c r="HAQ310" s="159"/>
      <c r="HAR310" s="45"/>
      <c r="HAS310" s="160"/>
      <c r="HAT310" s="160"/>
      <c r="HAU310" s="160"/>
      <c r="HAV310" s="160"/>
      <c r="HAW310" s="160"/>
      <c r="HAX310" s="18"/>
      <c r="HAY310" s="18"/>
      <c r="HAZ310" s="18"/>
      <c r="HBB310" s="18"/>
      <c r="HBC310" s="18"/>
      <c r="HBD310" s="18"/>
      <c r="HBE310" s="18"/>
      <c r="HBG310" s="25"/>
      <c r="HBH310" s="37"/>
      <c r="HBJ310" s="37"/>
      <c r="HBL310" s="37"/>
      <c r="HBN310" s="37"/>
      <c r="HBO310" s="204"/>
      <c r="HBP310" s="204"/>
      <c r="HBQ310" s="204"/>
      <c r="HBR310" s="204"/>
      <c r="HBS310" s="204"/>
      <c r="HBT310" s="204"/>
      <c r="HBU310" s="204"/>
      <c r="HBV310" s="204"/>
      <c r="HBW310" s="204"/>
      <c r="HBX310" s="159"/>
      <c r="HBY310" s="159"/>
      <c r="HBZ310" s="159"/>
      <c r="HCA310" s="159"/>
      <c r="HCB310" s="159"/>
      <c r="HCC310" s="45"/>
      <c r="HCD310" s="160"/>
      <c r="HCE310" s="160"/>
      <c r="HCF310" s="160"/>
      <c r="HCG310" s="160"/>
      <c r="HCH310" s="160"/>
      <c r="HCI310" s="18"/>
      <c r="HCJ310" s="18"/>
      <c r="HCK310" s="18"/>
      <c r="HCM310" s="18"/>
      <c r="HCN310" s="18"/>
      <c r="HCO310" s="18"/>
      <c r="HCP310" s="18"/>
      <c r="HCR310" s="25"/>
      <c r="HCS310" s="37"/>
      <c r="HCU310" s="37"/>
      <c r="HCW310" s="37"/>
      <c r="HCY310" s="37"/>
      <c r="HCZ310" s="204"/>
      <c r="HDA310" s="204"/>
      <c r="HDB310" s="204"/>
      <c r="HDC310" s="204"/>
      <c r="HDD310" s="204"/>
      <c r="HDE310" s="204"/>
      <c r="HDF310" s="204"/>
      <c r="HDG310" s="204"/>
      <c r="HDH310" s="204"/>
      <c r="HDI310" s="159"/>
      <c r="HDJ310" s="159"/>
      <c r="HDK310" s="159"/>
      <c r="HDL310" s="159"/>
      <c r="HDM310" s="159"/>
      <c r="HDN310" s="45"/>
      <c r="HDO310" s="160"/>
      <c r="HDP310" s="160"/>
      <c r="HDQ310" s="160"/>
      <c r="HDR310" s="160"/>
      <c r="HDS310" s="160"/>
      <c r="HDT310" s="18"/>
      <c r="HDU310" s="18"/>
      <c r="HDV310" s="18"/>
      <c r="HDX310" s="18"/>
      <c r="HDY310" s="18"/>
      <c r="HDZ310" s="18"/>
      <c r="HEA310" s="18"/>
      <c r="HEC310" s="25"/>
      <c r="HED310" s="37"/>
      <c r="HEF310" s="37"/>
      <c r="HEH310" s="37"/>
      <c r="HEJ310" s="37"/>
      <c r="HEK310" s="204"/>
      <c r="HEL310" s="204"/>
      <c r="HEM310" s="204"/>
      <c r="HEN310" s="204"/>
      <c r="HEO310" s="204"/>
      <c r="HEP310" s="204"/>
      <c r="HEQ310" s="204"/>
      <c r="HER310" s="204"/>
      <c r="HES310" s="204"/>
      <c r="HET310" s="159"/>
      <c r="HEU310" s="159"/>
      <c r="HEV310" s="159"/>
      <c r="HEW310" s="159"/>
      <c r="HEX310" s="159"/>
      <c r="HEY310" s="45"/>
      <c r="HEZ310" s="160"/>
      <c r="HFA310" s="160"/>
      <c r="HFB310" s="160"/>
      <c r="HFC310" s="160"/>
      <c r="HFD310" s="160"/>
      <c r="HFE310" s="18"/>
      <c r="HFF310" s="18"/>
      <c r="HFG310" s="18"/>
      <c r="HFI310" s="18"/>
      <c r="HFJ310" s="18"/>
      <c r="HFK310" s="18"/>
      <c r="HFL310" s="18"/>
      <c r="HFN310" s="25"/>
      <c r="HFO310" s="37"/>
      <c r="HFQ310" s="37"/>
      <c r="HFS310" s="37"/>
      <c r="HFU310" s="37"/>
      <c r="HFV310" s="204"/>
      <c r="HFW310" s="204"/>
      <c r="HFX310" s="204"/>
      <c r="HFY310" s="204"/>
      <c r="HFZ310" s="204"/>
      <c r="HGA310" s="204"/>
      <c r="HGB310" s="204"/>
      <c r="HGC310" s="204"/>
      <c r="HGD310" s="204"/>
      <c r="HGE310" s="159"/>
      <c r="HGF310" s="159"/>
      <c r="HGG310" s="159"/>
      <c r="HGH310" s="159"/>
      <c r="HGI310" s="159"/>
      <c r="HGJ310" s="45"/>
      <c r="HGK310" s="160"/>
      <c r="HGL310" s="160"/>
      <c r="HGM310" s="160"/>
      <c r="HGN310" s="160"/>
      <c r="HGO310" s="160"/>
      <c r="HGP310" s="18"/>
      <c r="HGQ310" s="18"/>
      <c r="HGR310" s="18"/>
      <c r="HGT310" s="18"/>
      <c r="HGU310" s="18"/>
      <c r="HGV310" s="18"/>
      <c r="HGW310" s="18"/>
      <c r="HGY310" s="25"/>
      <c r="HGZ310" s="37"/>
      <c r="HHB310" s="37"/>
      <c r="HHD310" s="37"/>
      <c r="HHF310" s="37"/>
      <c r="HHG310" s="204"/>
      <c r="HHH310" s="204"/>
      <c r="HHI310" s="204"/>
      <c r="HHJ310" s="204"/>
      <c r="HHK310" s="204"/>
      <c r="HHL310" s="204"/>
      <c r="HHM310" s="204"/>
      <c r="HHN310" s="204"/>
      <c r="HHO310" s="204"/>
      <c r="HHP310" s="159"/>
      <c r="HHQ310" s="159"/>
      <c r="HHR310" s="159"/>
      <c r="HHS310" s="159"/>
      <c r="HHT310" s="159"/>
      <c r="HHU310" s="45"/>
      <c r="HHV310" s="160"/>
      <c r="HHW310" s="160"/>
      <c r="HHX310" s="160"/>
      <c r="HHY310" s="160"/>
      <c r="HHZ310" s="160"/>
      <c r="HIA310" s="18"/>
      <c r="HIB310" s="18"/>
      <c r="HIC310" s="18"/>
      <c r="HIE310" s="18"/>
      <c r="HIF310" s="18"/>
      <c r="HIG310" s="18"/>
      <c r="HIH310" s="18"/>
      <c r="HIJ310" s="25"/>
      <c r="HIK310" s="37"/>
      <c r="HIM310" s="37"/>
      <c r="HIO310" s="37"/>
      <c r="HIQ310" s="37"/>
      <c r="HIR310" s="204"/>
      <c r="HIS310" s="204"/>
      <c r="HIT310" s="204"/>
      <c r="HIU310" s="204"/>
      <c r="HIV310" s="204"/>
      <c r="HIW310" s="204"/>
      <c r="HIX310" s="204"/>
      <c r="HIY310" s="204"/>
      <c r="HIZ310" s="204"/>
      <c r="HJA310" s="159"/>
      <c r="HJB310" s="159"/>
      <c r="HJC310" s="159"/>
      <c r="HJD310" s="159"/>
      <c r="HJE310" s="159"/>
      <c r="HJF310" s="45"/>
      <c r="HJG310" s="160"/>
      <c r="HJH310" s="160"/>
      <c r="HJI310" s="160"/>
      <c r="HJJ310" s="160"/>
      <c r="HJK310" s="160"/>
      <c r="HJL310" s="18"/>
      <c r="HJM310" s="18"/>
      <c r="HJN310" s="18"/>
      <c r="HJP310" s="18"/>
      <c r="HJQ310" s="18"/>
      <c r="HJR310" s="18"/>
      <c r="HJS310" s="18"/>
      <c r="HJU310" s="25"/>
      <c r="HJV310" s="37"/>
      <c r="HJX310" s="37"/>
      <c r="HJZ310" s="37"/>
      <c r="HKB310" s="37"/>
      <c r="HKC310" s="204"/>
      <c r="HKD310" s="204"/>
      <c r="HKE310" s="204"/>
      <c r="HKF310" s="204"/>
      <c r="HKG310" s="204"/>
      <c r="HKH310" s="204"/>
      <c r="HKI310" s="204"/>
      <c r="HKJ310" s="204"/>
      <c r="HKK310" s="204"/>
      <c r="HKL310" s="159"/>
      <c r="HKM310" s="159"/>
      <c r="HKN310" s="159"/>
      <c r="HKO310" s="159"/>
      <c r="HKP310" s="159"/>
      <c r="HKQ310" s="45"/>
      <c r="HKR310" s="160"/>
      <c r="HKS310" s="160"/>
      <c r="HKT310" s="160"/>
      <c r="HKU310" s="160"/>
      <c r="HKV310" s="160"/>
      <c r="HKW310" s="18"/>
      <c r="HKX310" s="18"/>
      <c r="HKY310" s="18"/>
      <c r="HLA310" s="18"/>
      <c r="HLB310" s="18"/>
      <c r="HLC310" s="18"/>
      <c r="HLD310" s="18"/>
      <c r="HLF310" s="25"/>
      <c r="HLG310" s="37"/>
      <c r="HLI310" s="37"/>
      <c r="HLK310" s="37"/>
      <c r="HLM310" s="37"/>
      <c r="HLN310" s="204"/>
      <c r="HLO310" s="204"/>
      <c r="HLP310" s="204"/>
      <c r="HLQ310" s="204"/>
      <c r="HLR310" s="204"/>
      <c r="HLS310" s="204"/>
      <c r="HLT310" s="204"/>
      <c r="HLU310" s="204"/>
      <c r="HLV310" s="204"/>
      <c r="HLW310" s="159"/>
      <c r="HLX310" s="159"/>
      <c r="HLY310" s="159"/>
      <c r="HLZ310" s="159"/>
      <c r="HMA310" s="159"/>
      <c r="HMB310" s="45"/>
      <c r="HMC310" s="160"/>
      <c r="HMD310" s="160"/>
      <c r="HME310" s="160"/>
      <c r="HMF310" s="160"/>
      <c r="HMG310" s="160"/>
      <c r="HMH310" s="18"/>
      <c r="HMI310" s="18"/>
      <c r="HMJ310" s="18"/>
      <c r="HML310" s="18"/>
      <c r="HMM310" s="18"/>
      <c r="HMN310" s="18"/>
      <c r="HMO310" s="18"/>
      <c r="HMQ310" s="25"/>
      <c r="HMR310" s="37"/>
      <c r="HMT310" s="37"/>
      <c r="HMV310" s="37"/>
      <c r="HMX310" s="37"/>
      <c r="HMY310" s="204"/>
      <c r="HMZ310" s="204"/>
      <c r="HNA310" s="204"/>
      <c r="HNB310" s="204"/>
      <c r="HNC310" s="204"/>
      <c r="HND310" s="204"/>
      <c r="HNE310" s="204"/>
      <c r="HNF310" s="204"/>
      <c r="HNG310" s="204"/>
      <c r="HNH310" s="159"/>
      <c r="HNI310" s="159"/>
      <c r="HNJ310" s="159"/>
      <c r="HNK310" s="159"/>
      <c r="HNL310" s="159"/>
      <c r="HNM310" s="45"/>
      <c r="HNN310" s="160"/>
      <c r="HNO310" s="160"/>
      <c r="HNP310" s="160"/>
      <c r="HNQ310" s="160"/>
      <c r="HNR310" s="160"/>
      <c r="HNS310" s="18"/>
      <c r="HNT310" s="18"/>
      <c r="HNU310" s="18"/>
      <c r="HNW310" s="18"/>
      <c r="HNX310" s="18"/>
      <c r="HNY310" s="18"/>
      <c r="HNZ310" s="18"/>
      <c r="HOB310" s="25"/>
      <c r="HOC310" s="37"/>
      <c r="HOE310" s="37"/>
      <c r="HOG310" s="37"/>
      <c r="HOI310" s="37"/>
      <c r="HOJ310" s="204"/>
      <c r="HOK310" s="204"/>
      <c r="HOL310" s="204"/>
      <c r="HOM310" s="204"/>
      <c r="HON310" s="204"/>
      <c r="HOO310" s="204"/>
      <c r="HOP310" s="204"/>
      <c r="HOQ310" s="204"/>
      <c r="HOR310" s="204"/>
      <c r="HOS310" s="159"/>
      <c r="HOT310" s="159"/>
      <c r="HOU310" s="159"/>
      <c r="HOV310" s="159"/>
      <c r="HOW310" s="159"/>
      <c r="HOX310" s="45"/>
      <c r="HOY310" s="160"/>
      <c r="HOZ310" s="160"/>
      <c r="HPA310" s="160"/>
      <c r="HPB310" s="160"/>
      <c r="HPC310" s="160"/>
      <c r="HPD310" s="18"/>
      <c r="HPE310" s="18"/>
      <c r="HPF310" s="18"/>
      <c r="HPH310" s="18"/>
      <c r="HPI310" s="18"/>
      <c r="HPJ310" s="18"/>
      <c r="HPK310" s="18"/>
      <c r="HPM310" s="25"/>
      <c r="HPN310" s="37"/>
      <c r="HPP310" s="37"/>
      <c r="HPR310" s="37"/>
      <c r="HPT310" s="37"/>
      <c r="HPU310" s="204"/>
      <c r="HPV310" s="204"/>
      <c r="HPW310" s="204"/>
      <c r="HPX310" s="204"/>
      <c r="HPY310" s="204"/>
      <c r="HPZ310" s="204"/>
      <c r="HQA310" s="204"/>
      <c r="HQB310" s="204"/>
      <c r="HQC310" s="204"/>
      <c r="HQD310" s="159"/>
      <c r="HQE310" s="159"/>
      <c r="HQF310" s="159"/>
      <c r="HQG310" s="159"/>
      <c r="HQH310" s="159"/>
      <c r="HQI310" s="45"/>
      <c r="HQJ310" s="160"/>
      <c r="HQK310" s="160"/>
      <c r="HQL310" s="160"/>
      <c r="HQM310" s="160"/>
      <c r="HQN310" s="160"/>
      <c r="HQO310" s="18"/>
      <c r="HQP310" s="18"/>
      <c r="HQQ310" s="18"/>
      <c r="HQS310" s="18"/>
      <c r="HQT310" s="18"/>
      <c r="HQU310" s="18"/>
      <c r="HQV310" s="18"/>
      <c r="HQX310" s="25"/>
      <c r="HQY310" s="37"/>
      <c r="HRA310" s="37"/>
      <c r="HRC310" s="37"/>
      <c r="HRE310" s="37"/>
      <c r="HRF310" s="204"/>
      <c r="HRG310" s="204"/>
      <c r="HRH310" s="204"/>
      <c r="HRI310" s="204"/>
      <c r="HRJ310" s="204"/>
      <c r="HRK310" s="204"/>
      <c r="HRL310" s="204"/>
      <c r="HRM310" s="204"/>
      <c r="HRN310" s="204"/>
      <c r="HRO310" s="159"/>
      <c r="HRP310" s="159"/>
      <c r="HRQ310" s="159"/>
      <c r="HRR310" s="159"/>
      <c r="HRS310" s="159"/>
      <c r="HRT310" s="45"/>
      <c r="HRU310" s="160"/>
      <c r="HRV310" s="160"/>
      <c r="HRW310" s="160"/>
      <c r="HRX310" s="160"/>
      <c r="HRY310" s="160"/>
      <c r="HRZ310" s="18"/>
      <c r="HSA310" s="18"/>
      <c r="HSB310" s="18"/>
      <c r="HSD310" s="18"/>
      <c r="HSE310" s="18"/>
      <c r="HSF310" s="18"/>
      <c r="HSG310" s="18"/>
      <c r="HSI310" s="25"/>
      <c r="HSJ310" s="37"/>
      <c r="HSL310" s="37"/>
      <c r="HSN310" s="37"/>
      <c r="HSP310" s="37"/>
      <c r="HSQ310" s="204"/>
      <c r="HSR310" s="204"/>
      <c r="HSS310" s="204"/>
      <c r="HST310" s="204"/>
      <c r="HSU310" s="204"/>
      <c r="HSV310" s="204"/>
      <c r="HSW310" s="204"/>
      <c r="HSX310" s="204"/>
      <c r="HSY310" s="204"/>
      <c r="HSZ310" s="159"/>
      <c r="HTA310" s="159"/>
      <c r="HTB310" s="159"/>
      <c r="HTC310" s="159"/>
      <c r="HTD310" s="159"/>
      <c r="HTE310" s="45"/>
      <c r="HTF310" s="160"/>
      <c r="HTG310" s="160"/>
      <c r="HTH310" s="160"/>
      <c r="HTI310" s="160"/>
      <c r="HTJ310" s="160"/>
      <c r="HTK310" s="18"/>
      <c r="HTL310" s="18"/>
      <c r="HTM310" s="18"/>
      <c r="HTO310" s="18"/>
      <c r="HTP310" s="18"/>
      <c r="HTQ310" s="18"/>
      <c r="HTR310" s="18"/>
      <c r="HTT310" s="25"/>
      <c r="HTU310" s="37"/>
      <c r="HTW310" s="37"/>
      <c r="HTY310" s="37"/>
      <c r="HUA310" s="37"/>
      <c r="HUB310" s="204"/>
      <c r="HUC310" s="204"/>
      <c r="HUD310" s="204"/>
      <c r="HUE310" s="204"/>
      <c r="HUF310" s="204"/>
      <c r="HUG310" s="204"/>
      <c r="HUH310" s="204"/>
      <c r="HUI310" s="204"/>
      <c r="HUJ310" s="204"/>
      <c r="HUK310" s="159"/>
      <c r="HUL310" s="159"/>
      <c r="HUM310" s="159"/>
      <c r="HUN310" s="159"/>
      <c r="HUO310" s="159"/>
      <c r="HUP310" s="45"/>
      <c r="HUQ310" s="160"/>
      <c r="HUR310" s="160"/>
      <c r="HUS310" s="160"/>
      <c r="HUT310" s="160"/>
      <c r="HUU310" s="160"/>
      <c r="HUV310" s="18"/>
      <c r="HUW310" s="18"/>
      <c r="HUX310" s="18"/>
      <c r="HUZ310" s="18"/>
      <c r="HVA310" s="18"/>
      <c r="HVB310" s="18"/>
      <c r="HVC310" s="18"/>
      <c r="HVE310" s="25"/>
      <c r="HVF310" s="37"/>
      <c r="HVH310" s="37"/>
      <c r="HVJ310" s="37"/>
      <c r="HVL310" s="37"/>
      <c r="HVM310" s="204"/>
      <c r="HVN310" s="204"/>
      <c r="HVO310" s="204"/>
      <c r="HVP310" s="204"/>
      <c r="HVQ310" s="204"/>
      <c r="HVR310" s="204"/>
      <c r="HVS310" s="204"/>
      <c r="HVT310" s="204"/>
      <c r="HVU310" s="204"/>
      <c r="HVV310" s="159"/>
      <c r="HVW310" s="159"/>
      <c r="HVX310" s="159"/>
      <c r="HVY310" s="159"/>
      <c r="HVZ310" s="159"/>
      <c r="HWA310" s="45"/>
      <c r="HWB310" s="160"/>
      <c r="HWC310" s="160"/>
      <c r="HWD310" s="160"/>
      <c r="HWE310" s="160"/>
      <c r="HWF310" s="160"/>
      <c r="HWG310" s="18"/>
      <c r="HWH310" s="18"/>
      <c r="HWI310" s="18"/>
      <c r="HWK310" s="18"/>
      <c r="HWL310" s="18"/>
      <c r="HWM310" s="18"/>
      <c r="HWN310" s="18"/>
      <c r="HWP310" s="25"/>
      <c r="HWQ310" s="37"/>
      <c r="HWS310" s="37"/>
      <c r="HWU310" s="37"/>
      <c r="HWW310" s="37"/>
      <c r="HWX310" s="204"/>
      <c r="HWY310" s="204"/>
      <c r="HWZ310" s="204"/>
      <c r="HXA310" s="204"/>
      <c r="HXB310" s="204"/>
      <c r="HXC310" s="204"/>
      <c r="HXD310" s="204"/>
      <c r="HXE310" s="204"/>
      <c r="HXF310" s="204"/>
      <c r="HXG310" s="159"/>
      <c r="HXH310" s="159"/>
      <c r="HXI310" s="159"/>
      <c r="HXJ310" s="159"/>
      <c r="HXK310" s="159"/>
      <c r="HXL310" s="45"/>
      <c r="HXM310" s="160"/>
      <c r="HXN310" s="160"/>
      <c r="HXO310" s="160"/>
      <c r="HXP310" s="160"/>
      <c r="HXQ310" s="160"/>
      <c r="HXR310" s="18"/>
      <c r="HXS310" s="18"/>
      <c r="HXT310" s="18"/>
      <c r="HXV310" s="18"/>
      <c r="HXW310" s="18"/>
      <c r="HXX310" s="18"/>
      <c r="HXY310" s="18"/>
      <c r="HYA310" s="25"/>
      <c r="HYB310" s="37"/>
      <c r="HYD310" s="37"/>
      <c r="HYF310" s="37"/>
      <c r="HYH310" s="37"/>
      <c r="HYI310" s="204"/>
      <c r="HYJ310" s="204"/>
      <c r="HYK310" s="204"/>
      <c r="HYL310" s="204"/>
      <c r="HYM310" s="204"/>
      <c r="HYN310" s="204"/>
      <c r="HYO310" s="204"/>
      <c r="HYP310" s="204"/>
      <c r="HYQ310" s="204"/>
      <c r="HYR310" s="159"/>
      <c r="HYS310" s="159"/>
      <c r="HYT310" s="159"/>
      <c r="HYU310" s="159"/>
      <c r="HYV310" s="159"/>
      <c r="HYW310" s="45"/>
      <c r="HYX310" s="160"/>
      <c r="HYY310" s="160"/>
      <c r="HYZ310" s="160"/>
      <c r="HZA310" s="160"/>
      <c r="HZB310" s="160"/>
      <c r="HZC310" s="18"/>
      <c r="HZD310" s="18"/>
      <c r="HZE310" s="18"/>
      <c r="HZG310" s="18"/>
      <c r="HZH310" s="18"/>
      <c r="HZI310" s="18"/>
      <c r="HZJ310" s="18"/>
      <c r="HZL310" s="25"/>
      <c r="HZM310" s="37"/>
      <c r="HZO310" s="37"/>
      <c r="HZQ310" s="37"/>
      <c r="HZS310" s="37"/>
      <c r="HZT310" s="204"/>
      <c r="HZU310" s="204"/>
      <c r="HZV310" s="204"/>
      <c r="HZW310" s="204"/>
      <c r="HZX310" s="204"/>
      <c r="HZY310" s="204"/>
      <c r="HZZ310" s="204"/>
      <c r="IAA310" s="204"/>
      <c r="IAB310" s="204"/>
      <c r="IAC310" s="159"/>
      <c r="IAD310" s="159"/>
      <c r="IAE310" s="159"/>
      <c r="IAF310" s="159"/>
      <c r="IAG310" s="159"/>
      <c r="IAH310" s="45"/>
      <c r="IAI310" s="160"/>
      <c r="IAJ310" s="160"/>
      <c r="IAK310" s="160"/>
      <c r="IAL310" s="160"/>
      <c r="IAM310" s="160"/>
      <c r="IAN310" s="18"/>
      <c r="IAO310" s="18"/>
      <c r="IAP310" s="18"/>
      <c r="IAR310" s="18"/>
      <c r="IAS310" s="18"/>
      <c r="IAT310" s="18"/>
      <c r="IAU310" s="18"/>
      <c r="IAW310" s="25"/>
      <c r="IAX310" s="37"/>
      <c r="IAZ310" s="37"/>
      <c r="IBB310" s="37"/>
      <c r="IBD310" s="37"/>
      <c r="IBE310" s="204"/>
      <c r="IBF310" s="204"/>
      <c r="IBG310" s="204"/>
      <c r="IBH310" s="204"/>
      <c r="IBI310" s="204"/>
      <c r="IBJ310" s="204"/>
      <c r="IBK310" s="204"/>
      <c r="IBL310" s="204"/>
      <c r="IBM310" s="204"/>
      <c r="IBN310" s="159"/>
      <c r="IBO310" s="159"/>
      <c r="IBP310" s="159"/>
      <c r="IBQ310" s="159"/>
      <c r="IBR310" s="159"/>
      <c r="IBS310" s="45"/>
      <c r="IBT310" s="160"/>
      <c r="IBU310" s="160"/>
      <c r="IBV310" s="160"/>
      <c r="IBW310" s="160"/>
      <c r="IBX310" s="160"/>
      <c r="IBY310" s="18"/>
      <c r="IBZ310" s="18"/>
      <c r="ICA310" s="18"/>
      <c r="ICC310" s="18"/>
      <c r="ICD310" s="18"/>
      <c r="ICE310" s="18"/>
      <c r="ICF310" s="18"/>
      <c r="ICH310" s="25"/>
      <c r="ICI310" s="37"/>
      <c r="ICK310" s="37"/>
      <c r="ICM310" s="37"/>
      <c r="ICO310" s="37"/>
      <c r="ICP310" s="204"/>
      <c r="ICQ310" s="204"/>
      <c r="ICR310" s="204"/>
      <c r="ICS310" s="204"/>
      <c r="ICT310" s="204"/>
      <c r="ICU310" s="204"/>
      <c r="ICV310" s="204"/>
      <c r="ICW310" s="204"/>
      <c r="ICX310" s="204"/>
      <c r="ICY310" s="159"/>
      <c r="ICZ310" s="159"/>
      <c r="IDA310" s="159"/>
      <c r="IDB310" s="159"/>
      <c r="IDC310" s="159"/>
      <c r="IDD310" s="45"/>
      <c r="IDE310" s="160"/>
      <c r="IDF310" s="160"/>
      <c r="IDG310" s="160"/>
      <c r="IDH310" s="160"/>
      <c r="IDI310" s="160"/>
      <c r="IDJ310" s="18"/>
      <c r="IDK310" s="18"/>
      <c r="IDL310" s="18"/>
      <c r="IDN310" s="18"/>
      <c r="IDO310" s="18"/>
      <c r="IDP310" s="18"/>
      <c r="IDQ310" s="18"/>
      <c r="IDS310" s="25"/>
      <c r="IDT310" s="37"/>
      <c r="IDV310" s="37"/>
      <c r="IDX310" s="37"/>
      <c r="IDZ310" s="37"/>
      <c r="IEA310" s="204"/>
      <c r="IEB310" s="204"/>
      <c r="IEC310" s="204"/>
      <c r="IED310" s="204"/>
      <c r="IEE310" s="204"/>
      <c r="IEF310" s="204"/>
      <c r="IEG310" s="204"/>
      <c r="IEH310" s="204"/>
      <c r="IEI310" s="204"/>
      <c r="IEJ310" s="159"/>
      <c r="IEK310" s="159"/>
      <c r="IEL310" s="159"/>
      <c r="IEM310" s="159"/>
      <c r="IEN310" s="159"/>
      <c r="IEO310" s="45"/>
      <c r="IEP310" s="160"/>
      <c r="IEQ310" s="160"/>
      <c r="IER310" s="160"/>
      <c r="IES310" s="160"/>
      <c r="IET310" s="160"/>
      <c r="IEU310" s="18"/>
      <c r="IEV310" s="18"/>
      <c r="IEW310" s="18"/>
      <c r="IEY310" s="18"/>
      <c r="IEZ310" s="18"/>
      <c r="IFA310" s="18"/>
      <c r="IFB310" s="18"/>
      <c r="IFD310" s="25"/>
      <c r="IFE310" s="37"/>
      <c r="IFG310" s="37"/>
      <c r="IFI310" s="37"/>
      <c r="IFK310" s="37"/>
      <c r="IFL310" s="204"/>
      <c r="IFM310" s="204"/>
      <c r="IFN310" s="204"/>
      <c r="IFO310" s="204"/>
      <c r="IFP310" s="204"/>
      <c r="IFQ310" s="204"/>
      <c r="IFR310" s="204"/>
      <c r="IFS310" s="204"/>
      <c r="IFT310" s="204"/>
      <c r="IFU310" s="159"/>
      <c r="IFV310" s="159"/>
      <c r="IFW310" s="159"/>
      <c r="IFX310" s="159"/>
      <c r="IFY310" s="159"/>
      <c r="IFZ310" s="45"/>
      <c r="IGA310" s="160"/>
      <c r="IGB310" s="160"/>
      <c r="IGC310" s="160"/>
      <c r="IGD310" s="160"/>
      <c r="IGE310" s="160"/>
      <c r="IGF310" s="18"/>
      <c r="IGG310" s="18"/>
      <c r="IGH310" s="18"/>
      <c r="IGJ310" s="18"/>
      <c r="IGK310" s="18"/>
      <c r="IGL310" s="18"/>
      <c r="IGM310" s="18"/>
      <c r="IGO310" s="25"/>
      <c r="IGP310" s="37"/>
      <c r="IGR310" s="37"/>
      <c r="IGT310" s="37"/>
      <c r="IGV310" s="37"/>
      <c r="IGW310" s="204"/>
      <c r="IGX310" s="204"/>
      <c r="IGY310" s="204"/>
      <c r="IGZ310" s="204"/>
      <c r="IHA310" s="204"/>
      <c r="IHB310" s="204"/>
      <c r="IHC310" s="204"/>
      <c r="IHD310" s="204"/>
      <c r="IHE310" s="204"/>
      <c r="IHF310" s="159"/>
      <c r="IHG310" s="159"/>
      <c r="IHH310" s="159"/>
      <c r="IHI310" s="159"/>
      <c r="IHJ310" s="159"/>
      <c r="IHK310" s="45"/>
      <c r="IHL310" s="160"/>
      <c r="IHM310" s="160"/>
      <c r="IHN310" s="160"/>
      <c r="IHO310" s="160"/>
      <c r="IHP310" s="160"/>
      <c r="IHQ310" s="18"/>
      <c r="IHR310" s="18"/>
      <c r="IHS310" s="18"/>
      <c r="IHU310" s="18"/>
      <c r="IHV310" s="18"/>
      <c r="IHW310" s="18"/>
      <c r="IHX310" s="18"/>
      <c r="IHZ310" s="25"/>
      <c r="IIA310" s="37"/>
      <c r="IIC310" s="37"/>
      <c r="IIE310" s="37"/>
      <c r="IIG310" s="37"/>
      <c r="IIH310" s="204"/>
      <c r="III310" s="204"/>
      <c r="IIJ310" s="204"/>
      <c r="IIK310" s="204"/>
      <c r="IIL310" s="204"/>
      <c r="IIM310" s="204"/>
      <c r="IIN310" s="204"/>
      <c r="IIO310" s="204"/>
      <c r="IIP310" s="204"/>
      <c r="IIQ310" s="159"/>
      <c r="IIR310" s="159"/>
      <c r="IIS310" s="159"/>
      <c r="IIT310" s="159"/>
      <c r="IIU310" s="159"/>
      <c r="IIV310" s="45"/>
      <c r="IIW310" s="160"/>
      <c r="IIX310" s="160"/>
      <c r="IIY310" s="160"/>
      <c r="IIZ310" s="160"/>
      <c r="IJA310" s="160"/>
      <c r="IJB310" s="18"/>
      <c r="IJC310" s="18"/>
      <c r="IJD310" s="18"/>
      <c r="IJF310" s="18"/>
      <c r="IJG310" s="18"/>
      <c r="IJH310" s="18"/>
      <c r="IJI310" s="18"/>
      <c r="IJK310" s="25"/>
      <c r="IJL310" s="37"/>
      <c r="IJN310" s="37"/>
      <c r="IJP310" s="37"/>
      <c r="IJR310" s="37"/>
      <c r="IJS310" s="204"/>
      <c r="IJT310" s="204"/>
      <c r="IJU310" s="204"/>
      <c r="IJV310" s="204"/>
      <c r="IJW310" s="204"/>
      <c r="IJX310" s="204"/>
      <c r="IJY310" s="204"/>
      <c r="IJZ310" s="204"/>
      <c r="IKA310" s="204"/>
      <c r="IKB310" s="159"/>
      <c r="IKC310" s="159"/>
      <c r="IKD310" s="159"/>
      <c r="IKE310" s="159"/>
      <c r="IKF310" s="159"/>
      <c r="IKG310" s="45"/>
      <c r="IKH310" s="160"/>
      <c r="IKI310" s="160"/>
      <c r="IKJ310" s="160"/>
      <c r="IKK310" s="160"/>
      <c r="IKL310" s="160"/>
      <c r="IKM310" s="18"/>
      <c r="IKN310" s="18"/>
      <c r="IKO310" s="18"/>
      <c r="IKQ310" s="18"/>
      <c r="IKR310" s="18"/>
      <c r="IKS310" s="18"/>
      <c r="IKT310" s="18"/>
      <c r="IKV310" s="25"/>
      <c r="IKW310" s="37"/>
      <c r="IKY310" s="37"/>
      <c r="ILA310" s="37"/>
      <c r="ILC310" s="37"/>
      <c r="ILD310" s="204"/>
      <c r="ILE310" s="204"/>
      <c r="ILF310" s="204"/>
      <c r="ILG310" s="204"/>
      <c r="ILH310" s="204"/>
      <c r="ILI310" s="204"/>
      <c r="ILJ310" s="204"/>
      <c r="ILK310" s="204"/>
      <c r="ILL310" s="204"/>
      <c r="ILM310" s="159"/>
      <c r="ILN310" s="159"/>
      <c r="ILO310" s="159"/>
      <c r="ILP310" s="159"/>
      <c r="ILQ310" s="159"/>
      <c r="ILR310" s="45"/>
      <c r="ILS310" s="160"/>
      <c r="ILT310" s="160"/>
      <c r="ILU310" s="160"/>
      <c r="ILV310" s="160"/>
      <c r="ILW310" s="160"/>
      <c r="ILX310" s="18"/>
      <c r="ILY310" s="18"/>
      <c r="ILZ310" s="18"/>
      <c r="IMB310" s="18"/>
      <c r="IMC310" s="18"/>
      <c r="IMD310" s="18"/>
      <c r="IME310" s="18"/>
      <c r="IMG310" s="25"/>
      <c r="IMH310" s="37"/>
      <c r="IMJ310" s="37"/>
      <c r="IML310" s="37"/>
      <c r="IMN310" s="37"/>
      <c r="IMO310" s="204"/>
      <c r="IMP310" s="204"/>
      <c r="IMQ310" s="204"/>
      <c r="IMR310" s="204"/>
      <c r="IMS310" s="204"/>
      <c r="IMT310" s="204"/>
      <c r="IMU310" s="204"/>
      <c r="IMV310" s="204"/>
      <c r="IMW310" s="204"/>
      <c r="IMX310" s="159"/>
      <c r="IMY310" s="159"/>
      <c r="IMZ310" s="159"/>
      <c r="INA310" s="159"/>
      <c r="INB310" s="159"/>
      <c r="INC310" s="45"/>
      <c r="IND310" s="160"/>
      <c r="INE310" s="160"/>
      <c r="INF310" s="160"/>
      <c r="ING310" s="160"/>
      <c r="INH310" s="160"/>
      <c r="INI310" s="18"/>
      <c r="INJ310" s="18"/>
      <c r="INK310" s="18"/>
      <c r="INM310" s="18"/>
      <c r="INN310" s="18"/>
      <c r="INO310" s="18"/>
      <c r="INP310" s="18"/>
      <c r="INR310" s="25"/>
      <c r="INS310" s="37"/>
      <c r="INU310" s="37"/>
      <c r="INW310" s="37"/>
      <c r="INY310" s="37"/>
      <c r="INZ310" s="204"/>
      <c r="IOA310" s="204"/>
      <c r="IOB310" s="204"/>
      <c r="IOC310" s="204"/>
      <c r="IOD310" s="204"/>
      <c r="IOE310" s="204"/>
      <c r="IOF310" s="204"/>
      <c r="IOG310" s="204"/>
      <c r="IOH310" s="204"/>
      <c r="IOI310" s="159"/>
      <c r="IOJ310" s="159"/>
      <c r="IOK310" s="159"/>
      <c r="IOL310" s="159"/>
      <c r="IOM310" s="159"/>
      <c r="ION310" s="45"/>
      <c r="IOO310" s="160"/>
      <c r="IOP310" s="160"/>
      <c r="IOQ310" s="160"/>
      <c r="IOR310" s="160"/>
      <c r="IOS310" s="160"/>
      <c r="IOT310" s="18"/>
      <c r="IOU310" s="18"/>
      <c r="IOV310" s="18"/>
      <c r="IOX310" s="18"/>
      <c r="IOY310" s="18"/>
      <c r="IOZ310" s="18"/>
      <c r="IPA310" s="18"/>
      <c r="IPC310" s="25"/>
      <c r="IPD310" s="37"/>
      <c r="IPF310" s="37"/>
      <c r="IPH310" s="37"/>
      <c r="IPJ310" s="37"/>
      <c r="IPK310" s="204"/>
      <c r="IPL310" s="204"/>
      <c r="IPM310" s="204"/>
      <c r="IPN310" s="204"/>
      <c r="IPO310" s="204"/>
      <c r="IPP310" s="204"/>
      <c r="IPQ310" s="204"/>
      <c r="IPR310" s="204"/>
      <c r="IPS310" s="204"/>
      <c r="IPT310" s="159"/>
      <c r="IPU310" s="159"/>
      <c r="IPV310" s="159"/>
      <c r="IPW310" s="159"/>
      <c r="IPX310" s="159"/>
      <c r="IPY310" s="45"/>
      <c r="IPZ310" s="160"/>
      <c r="IQA310" s="160"/>
      <c r="IQB310" s="160"/>
      <c r="IQC310" s="160"/>
      <c r="IQD310" s="160"/>
      <c r="IQE310" s="18"/>
      <c r="IQF310" s="18"/>
      <c r="IQG310" s="18"/>
      <c r="IQI310" s="18"/>
      <c r="IQJ310" s="18"/>
      <c r="IQK310" s="18"/>
      <c r="IQL310" s="18"/>
      <c r="IQN310" s="25"/>
      <c r="IQO310" s="37"/>
      <c r="IQQ310" s="37"/>
      <c r="IQS310" s="37"/>
      <c r="IQU310" s="37"/>
      <c r="IQV310" s="204"/>
      <c r="IQW310" s="204"/>
      <c r="IQX310" s="204"/>
      <c r="IQY310" s="204"/>
      <c r="IQZ310" s="204"/>
      <c r="IRA310" s="204"/>
      <c r="IRB310" s="204"/>
      <c r="IRC310" s="204"/>
      <c r="IRD310" s="204"/>
      <c r="IRE310" s="159"/>
      <c r="IRF310" s="159"/>
      <c r="IRG310" s="159"/>
      <c r="IRH310" s="159"/>
      <c r="IRI310" s="159"/>
      <c r="IRJ310" s="45"/>
      <c r="IRK310" s="160"/>
      <c r="IRL310" s="160"/>
      <c r="IRM310" s="160"/>
      <c r="IRN310" s="160"/>
      <c r="IRO310" s="160"/>
      <c r="IRP310" s="18"/>
      <c r="IRQ310" s="18"/>
      <c r="IRR310" s="18"/>
      <c r="IRT310" s="18"/>
      <c r="IRU310" s="18"/>
      <c r="IRV310" s="18"/>
      <c r="IRW310" s="18"/>
      <c r="IRY310" s="25"/>
      <c r="IRZ310" s="37"/>
      <c r="ISB310" s="37"/>
      <c r="ISD310" s="37"/>
      <c r="ISF310" s="37"/>
      <c r="ISG310" s="204"/>
      <c r="ISH310" s="204"/>
      <c r="ISI310" s="204"/>
      <c r="ISJ310" s="204"/>
      <c r="ISK310" s="204"/>
      <c r="ISL310" s="204"/>
      <c r="ISM310" s="204"/>
      <c r="ISN310" s="204"/>
      <c r="ISO310" s="204"/>
      <c r="ISP310" s="159"/>
      <c r="ISQ310" s="159"/>
      <c r="ISR310" s="159"/>
      <c r="ISS310" s="159"/>
      <c r="IST310" s="159"/>
      <c r="ISU310" s="45"/>
      <c r="ISV310" s="160"/>
      <c r="ISW310" s="160"/>
      <c r="ISX310" s="160"/>
      <c r="ISY310" s="160"/>
      <c r="ISZ310" s="160"/>
      <c r="ITA310" s="18"/>
      <c r="ITB310" s="18"/>
      <c r="ITC310" s="18"/>
      <c r="ITE310" s="18"/>
      <c r="ITF310" s="18"/>
      <c r="ITG310" s="18"/>
      <c r="ITH310" s="18"/>
      <c r="ITJ310" s="25"/>
      <c r="ITK310" s="37"/>
      <c r="ITM310" s="37"/>
      <c r="ITO310" s="37"/>
      <c r="ITQ310" s="37"/>
      <c r="ITR310" s="204"/>
      <c r="ITS310" s="204"/>
      <c r="ITT310" s="204"/>
      <c r="ITU310" s="204"/>
      <c r="ITV310" s="204"/>
      <c r="ITW310" s="204"/>
      <c r="ITX310" s="204"/>
      <c r="ITY310" s="204"/>
      <c r="ITZ310" s="204"/>
      <c r="IUA310" s="159"/>
      <c r="IUB310" s="159"/>
      <c r="IUC310" s="159"/>
      <c r="IUD310" s="159"/>
      <c r="IUE310" s="159"/>
      <c r="IUF310" s="45"/>
      <c r="IUG310" s="160"/>
      <c r="IUH310" s="160"/>
      <c r="IUI310" s="160"/>
      <c r="IUJ310" s="160"/>
      <c r="IUK310" s="160"/>
      <c r="IUL310" s="18"/>
      <c r="IUM310" s="18"/>
      <c r="IUN310" s="18"/>
      <c r="IUP310" s="18"/>
      <c r="IUQ310" s="18"/>
      <c r="IUR310" s="18"/>
      <c r="IUS310" s="18"/>
      <c r="IUU310" s="25"/>
      <c r="IUV310" s="37"/>
      <c r="IUX310" s="37"/>
      <c r="IUZ310" s="37"/>
      <c r="IVB310" s="37"/>
      <c r="IVC310" s="204"/>
      <c r="IVD310" s="204"/>
      <c r="IVE310" s="204"/>
      <c r="IVF310" s="204"/>
      <c r="IVG310" s="204"/>
      <c r="IVH310" s="204"/>
      <c r="IVI310" s="204"/>
      <c r="IVJ310" s="204"/>
      <c r="IVK310" s="204"/>
      <c r="IVL310" s="159"/>
      <c r="IVM310" s="159"/>
      <c r="IVN310" s="159"/>
      <c r="IVO310" s="159"/>
      <c r="IVP310" s="159"/>
      <c r="IVQ310" s="45"/>
      <c r="IVR310" s="160"/>
      <c r="IVS310" s="160"/>
      <c r="IVT310" s="160"/>
      <c r="IVU310" s="160"/>
      <c r="IVV310" s="160"/>
      <c r="IVW310" s="18"/>
      <c r="IVX310" s="18"/>
      <c r="IVY310" s="18"/>
      <c r="IWA310" s="18"/>
      <c r="IWB310" s="18"/>
      <c r="IWC310" s="18"/>
      <c r="IWD310" s="18"/>
      <c r="IWF310" s="25"/>
      <c r="IWG310" s="37"/>
      <c r="IWI310" s="37"/>
      <c r="IWK310" s="37"/>
      <c r="IWM310" s="37"/>
      <c r="IWN310" s="204"/>
      <c r="IWO310" s="204"/>
      <c r="IWP310" s="204"/>
      <c r="IWQ310" s="204"/>
      <c r="IWR310" s="204"/>
      <c r="IWS310" s="204"/>
      <c r="IWT310" s="204"/>
      <c r="IWU310" s="204"/>
      <c r="IWV310" s="204"/>
      <c r="IWW310" s="159"/>
      <c r="IWX310" s="159"/>
      <c r="IWY310" s="159"/>
      <c r="IWZ310" s="159"/>
      <c r="IXA310" s="159"/>
      <c r="IXB310" s="45"/>
      <c r="IXC310" s="160"/>
      <c r="IXD310" s="160"/>
      <c r="IXE310" s="160"/>
      <c r="IXF310" s="160"/>
      <c r="IXG310" s="160"/>
      <c r="IXH310" s="18"/>
      <c r="IXI310" s="18"/>
      <c r="IXJ310" s="18"/>
      <c r="IXL310" s="18"/>
      <c r="IXM310" s="18"/>
      <c r="IXN310" s="18"/>
      <c r="IXO310" s="18"/>
      <c r="IXQ310" s="25"/>
      <c r="IXR310" s="37"/>
      <c r="IXT310" s="37"/>
      <c r="IXV310" s="37"/>
      <c r="IXX310" s="37"/>
      <c r="IXY310" s="204"/>
      <c r="IXZ310" s="204"/>
      <c r="IYA310" s="204"/>
      <c r="IYB310" s="204"/>
      <c r="IYC310" s="204"/>
      <c r="IYD310" s="204"/>
      <c r="IYE310" s="204"/>
      <c r="IYF310" s="204"/>
      <c r="IYG310" s="204"/>
      <c r="IYH310" s="159"/>
      <c r="IYI310" s="159"/>
      <c r="IYJ310" s="159"/>
      <c r="IYK310" s="159"/>
      <c r="IYL310" s="159"/>
      <c r="IYM310" s="45"/>
      <c r="IYN310" s="160"/>
      <c r="IYO310" s="160"/>
      <c r="IYP310" s="160"/>
      <c r="IYQ310" s="160"/>
      <c r="IYR310" s="160"/>
      <c r="IYS310" s="18"/>
      <c r="IYT310" s="18"/>
      <c r="IYU310" s="18"/>
      <c r="IYW310" s="18"/>
      <c r="IYX310" s="18"/>
      <c r="IYY310" s="18"/>
      <c r="IYZ310" s="18"/>
      <c r="IZB310" s="25"/>
      <c r="IZC310" s="37"/>
      <c r="IZE310" s="37"/>
      <c r="IZG310" s="37"/>
      <c r="IZI310" s="37"/>
      <c r="IZJ310" s="204"/>
      <c r="IZK310" s="204"/>
      <c r="IZL310" s="204"/>
      <c r="IZM310" s="204"/>
      <c r="IZN310" s="204"/>
      <c r="IZO310" s="204"/>
      <c r="IZP310" s="204"/>
      <c r="IZQ310" s="204"/>
      <c r="IZR310" s="204"/>
      <c r="IZS310" s="159"/>
      <c r="IZT310" s="159"/>
      <c r="IZU310" s="159"/>
      <c r="IZV310" s="159"/>
      <c r="IZW310" s="159"/>
      <c r="IZX310" s="45"/>
      <c r="IZY310" s="160"/>
      <c r="IZZ310" s="160"/>
      <c r="JAA310" s="160"/>
      <c r="JAB310" s="160"/>
      <c r="JAC310" s="160"/>
      <c r="JAD310" s="18"/>
      <c r="JAE310" s="18"/>
      <c r="JAF310" s="18"/>
      <c r="JAH310" s="18"/>
      <c r="JAI310" s="18"/>
      <c r="JAJ310" s="18"/>
      <c r="JAK310" s="18"/>
      <c r="JAM310" s="25"/>
      <c r="JAN310" s="37"/>
      <c r="JAP310" s="37"/>
      <c r="JAR310" s="37"/>
      <c r="JAT310" s="37"/>
      <c r="JAU310" s="204"/>
      <c r="JAV310" s="204"/>
      <c r="JAW310" s="204"/>
      <c r="JAX310" s="204"/>
      <c r="JAY310" s="204"/>
      <c r="JAZ310" s="204"/>
      <c r="JBA310" s="204"/>
      <c r="JBB310" s="204"/>
      <c r="JBC310" s="204"/>
      <c r="JBD310" s="159"/>
      <c r="JBE310" s="159"/>
      <c r="JBF310" s="159"/>
      <c r="JBG310" s="159"/>
      <c r="JBH310" s="159"/>
      <c r="JBI310" s="45"/>
      <c r="JBJ310" s="160"/>
      <c r="JBK310" s="160"/>
      <c r="JBL310" s="160"/>
      <c r="JBM310" s="160"/>
      <c r="JBN310" s="160"/>
      <c r="JBO310" s="18"/>
      <c r="JBP310" s="18"/>
      <c r="JBQ310" s="18"/>
      <c r="JBS310" s="18"/>
      <c r="JBT310" s="18"/>
      <c r="JBU310" s="18"/>
      <c r="JBV310" s="18"/>
      <c r="JBX310" s="25"/>
      <c r="JBY310" s="37"/>
      <c r="JCA310" s="37"/>
      <c r="JCC310" s="37"/>
      <c r="JCE310" s="37"/>
      <c r="JCF310" s="204"/>
      <c r="JCG310" s="204"/>
      <c r="JCH310" s="204"/>
      <c r="JCI310" s="204"/>
      <c r="JCJ310" s="204"/>
      <c r="JCK310" s="204"/>
      <c r="JCL310" s="204"/>
      <c r="JCM310" s="204"/>
      <c r="JCN310" s="204"/>
      <c r="JCO310" s="159"/>
      <c r="JCP310" s="159"/>
      <c r="JCQ310" s="159"/>
      <c r="JCR310" s="159"/>
      <c r="JCS310" s="159"/>
      <c r="JCT310" s="45"/>
      <c r="JCU310" s="160"/>
      <c r="JCV310" s="160"/>
      <c r="JCW310" s="160"/>
      <c r="JCX310" s="160"/>
      <c r="JCY310" s="160"/>
      <c r="JCZ310" s="18"/>
      <c r="JDA310" s="18"/>
      <c r="JDB310" s="18"/>
      <c r="JDD310" s="18"/>
      <c r="JDE310" s="18"/>
      <c r="JDF310" s="18"/>
      <c r="JDG310" s="18"/>
      <c r="JDI310" s="25"/>
      <c r="JDJ310" s="37"/>
      <c r="JDL310" s="37"/>
      <c r="JDN310" s="37"/>
      <c r="JDP310" s="37"/>
      <c r="JDQ310" s="204"/>
      <c r="JDR310" s="204"/>
      <c r="JDS310" s="204"/>
      <c r="JDT310" s="204"/>
      <c r="JDU310" s="204"/>
      <c r="JDV310" s="204"/>
      <c r="JDW310" s="204"/>
      <c r="JDX310" s="204"/>
      <c r="JDY310" s="204"/>
      <c r="JDZ310" s="159"/>
      <c r="JEA310" s="159"/>
      <c r="JEB310" s="159"/>
      <c r="JEC310" s="159"/>
      <c r="JED310" s="159"/>
      <c r="JEE310" s="45"/>
      <c r="JEF310" s="160"/>
      <c r="JEG310" s="160"/>
      <c r="JEH310" s="160"/>
      <c r="JEI310" s="160"/>
      <c r="JEJ310" s="160"/>
      <c r="JEK310" s="18"/>
      <c r="JEL310" s="18"/>
      <c r="JEM310" s="18"/>
      <c r="JEO310" s="18"/>
      <c r="JEP310" s="18"/>
      <c r="JEQ310" s="18"/>
      <c r="JER310" s="18"/>
      <c r="JET310" s="25"/>
      <c r="JEU310" s="37"/>
      <c r="JEW310" s="37"/>
      <c r="JEY310" s="37"/>
      <c r="JFA310" s="37"/>
      <c r="JFB310" s="204"/>
      <c r="JFC310" s="204"/>
      <c r="JFD310" s="204"/>
      <c r="JFE310" s="204"/>
      <c r="JFF310" s="204"/>
      <c r="JFG310" s="204"/>
      <c r="JFH310" s="204"/>
      <c r="JFI310" s="204"/>
      <c r="JFJ310" s="204"/>
      <c r="JFK310" s="159"/>
      <c r="JFL310" s="159"/>
      <c r="JFM310" s="159"/>
      <c r="JFN310" s="159"/>
      <c r="JFO310" s="159"/>
      <c r="JFP310" s="45"/>
      <c r="JFQ310" s="160"/>
      <c r="JFR310" s="160"/>
      <c r="JFS310" s="160"/>
      <c r="JFT310" s="160"/>
      <c r="JFU310" s="160"/>
      <c r="JFV310" s="18"/>
      <c r="JFW310" s="18"/>
      <c r="JFX310" s="18"/>
      <c r="JFZ310" s="18"/>
      <c r="JGA310" s="18"/>
      <c r="JGB310" s="18"/>
      <c r="JGC310" s="18"/>
      <c r="JGE310" s="25"/>
      <c r="JGF310" s="37"/>
      <c r="JGH310" s="37"/>
      <c r="JGJ310" s="37"/>
      <c r="JGL310" s="37"/>
      <c r="JGM310" s="204"/>
      <c r="JGN310" s="204"/>
      <c r="JGO310" s="204"/>
      <c r="JGP310" s="204"/>
      <c r="JGQ310" s="204"/>
      <c r="JGR310" s="204"/>
      <c r="JGS310" s="204"/>
      <c r="JGT310" s="204"/>
      <c r="JGU310" s="204"/>
      <c r="JGV310" s="159"/>
      <c r="JGW310" s="159"/>
      <c r="JGX310" s="159"/>
      <c r="JGY310" s="159"/>
      <c r="JGZ310" s="159"/>
      <c r="JHA310" s="45"/>
      <c r="JHB310" s="160"/>
      <c r="JHC310" s="160"/>
      <c r="JHD310" s="160"/>
      <c r="JHE310" s="160"/>
      <c r="JHF310" s="160"/>
      <c r="JHG310" s="18"/>
      <c r="JHH310" s="18"/>
      <c r="JHI310" s="18"/>
      <c r="JHK310" s="18"/>
      <c r="JHL310" s="18"/>
      <c r="JHM310" s="18"/>
      <c r="JHN310" s="18"/>
      <c r="JHP310" s="25"/>
      <c r="JHQ310" s="37"/>
      <c r="JHS310" s="37"/>
      <c r="JHU310" s="37"/>
      <c r="JHW310" s="37"/>
      <c r="JHX310" s="204"/>
      <c r="JHY310" s="204"/>
      <c r="JHZ310" s="204"/>
      <c r="JIA310" s="204"/>
      <c r="JIB310" s="204"/>
      <c r="JIC310" s="204"/>
      <c r="JID310" s="204"/>
      <c r="JIE310" s="204"/>
      <c r="JIF310" s="204"/>
      <c r="JIG310" s="159"/>
      <c r="JIH310" s="159"/>
      <c r="JII310" s="159"/>
      <c r="JIJ310" s="159"/>
      <c r="JIK310" s="159"/>
      <c r="JIL310" s="45"/>
      <c r="JIM310" s="160"/>
      <c r="JIN310" s="160"/>
      <c r="JIO310" s="160"/>
      <c r="JIP310" s="160"/>
      <c r="JIQ310" s="160"/>
      <c r="JIR310" s="18"/>
      <c r="JIS310" s="18"/>
      <c r="JIT310" s="18"/>
      <c r="JIV310" s="18"/>
      <c r="JIW310" s="18"/>
      <c r="JIX310" s="18"/>
      <c r="JIY310" s="18"/>
      <c r="JJA310" s="25"/>
      <c r="JJB310" s="37"/>
      <c r="JJD310" s="37"/>
      <c r="JJF310" s="37"/>
      <c r="JJH310" s="37"/>
      <c r="JJI310" s="204"/>
      <c r="JJJ310" s="204"/>
      <c r="JJK310" s="204"/>
      <c r="JJL310" s="204"/>
      <c r="JJM310" s="204"/>
      <c r="JJN310" s="204"/>
      <c r="JJO310" s="204"/>
      <c r="JJP310" s="204"/>
      <c r="JJQ310" s="204"/>
      <c r="JJR310" s="159"/>
      <c r="JJS310" s="159"/>
      <c r="JJT310" s="159"/>
      <c r="JJU310" s="159"/>
      <c r="JJV310" s="159"/>
      <c r="JJW310" s="45"/>
      <c r="JJX310" s="160"/>
      <c r="JJY310" s="160"/>
      <c r="JJZ310" s="160"/>
      <c r="JKA310" s="160"/>
      <c r="JKB310" s="160"/>
      <c r="JKC310" s="18"/>
      <c r="JKD310" s="18"/>
      <c r="JKE310" s="18"/>
      <c r="JKG310" s="18"/>
      <c r="JKH310" s="18"/>
      <c r="JKI310" s="18"/>
      <c r="JKJ310" s="18"/>
      <c r="JKL310" s="25"/>
      <c r="JKM310" s="37"/>
      <c r="JKO310" s="37"/>
      <c r="JKQ310" s="37"/>
      <c r="JKS310" s="37"/>
      <c r="JKT310" s="204"/>
      <c r="JKU310" s="204"/>
      <c r="JKV310" s="204"/>
      <c r="JKW310" s="204"/>
      <c r="JKX310" s="204"/>
      <c r="JKY310" s="204"/>
      <c r="JKZ310" s="204"/>
      <c r="JLA310" s="204"/>
      <c r="JLB310" s="204"/>
      <c r="JLC310" s="159"/>
      <c r="JLD310" s="159"/>
      <c r="JLE310" s="159"/>
      <c r="JLF310" s="159"/>
      <c r="JLG310" s="159"/>
      <c r="JLH310" s="45"/>
      <c r="JLI310" s="160"/>
      <c r="JLJ310" s="160"/>
      <c r="JLK310" s="160"/>
      <c r="JLL310" s="160"/>
      <c r="JLM310" s="160"/>
      <c r="JLN310" s="18"/>
      <c r="JLO310" s="18"/>
      <c r="JLP310" s="18"/>
      <c r="JLR310" s="18"/>
      <c r="JLS310" s="18"/>
      <c r="JLT310" s="18"/>
      <c r="JLU310" s="18"/>
      <c r="JLW310" s="25"/>
      <c r="JLX310" s="37"/>
      <c r="JLZ310" s="37"/>
      <c r="JMB310" s="37"/>
      <c r="JMD310" s="37"/>
      <c r="JME310" s="204"/>
      <c r="JMF310" s="204"/>
      <c r="JMG310" s="204"/>
      <c r="JMH310" s="204"/>
      <c r="JMI310" s="204"/>
      <c r="JMJ310" s="204"/>
      <c r="JMK310" s="204"/>
      <c r="JML310" s="204"/>
      <c r="JMM310" s="204"/>
      <c r="JMN310" s="159"/>
      <c r="JMO310" s="159"/>
      <c r="JMP310" s="159"/>
      <c r="JMQ310" s="159"/>
      <c r="JMR310" s="159"/>
      <c r="JMS310" s="45"/>
      <c r="JMT310" s="160"/>
      <c r="JMU310" s="160"/>
      <c r="JMV310" s="160"/>
      <c r="JMW310" s="160"/>
      <c r="JMX310" s="160"/>
      <c r="JMY310" s="18"/>
      <c r="JMZ310" s="18"/>
      <c r="JNA310" s="18"/>
      <c r="JNC310" s="18"/>
      <c r="JND310" s="18"/>
      <c r="JNE310" s="18"/>
      <c r="JNF310" s="18"/>
      <c r="JNH310" s="25"/>
      <c r="JNI310" s="37"/>
      <c r="JNK310" s="37"/>
      <c r="JNM310" s="37"/>
      <c r="JNO310" s="37"/>
      <c r="JNP310" s="204"/>
      <c r="JNQ310" s="204"/>
      <c r="JNR310" s="204"/>
      <c r="JNS310" s="204"/>
      <c r="JNT310" s="204"/>
      <c r="JNU310" s="204"/>
      <c r="JNV310" s="204"/>
      <c r="JNW310" s="204"/>
      <c r="JNX310" s="204"/>
      <c r="JNY310" s="159"/>
      <c r="JNZ310" s="159"/>
      <c r="JOA310" s="159"/>
      <c r="JOB310" s="159"/>
      <c r="JOC310" s="159"/>
      <c r="JOD310" s="45"/>
      <c r="JOE310" s="160"/>
      <c r="JOF310" s="160"/>
      <c r="JOG310" s="160"/>
      <c r="JOH310" s="160"/>
      <c r="JOI310" s="160"/>
      <c r="JOJ310" s="18"/>
      <c r="JOK310" s="18"/>
      <c r="JOL310" s="18"/>
      <c r="JON310" s="18"/>
      <c r="JOO310" s="18"/>
      <c r="JOP310" s="18"/>
      <c r="JOQ310" s="18"/>
      <c r="JOS310" s="25"/>
      <c r="JOT310" s="37"/>
      <c r="JOV310" s="37"/>
      <c r="JOX310" s="37"/>
      <c r="JOZ310" s="37"/>
      <c r="JPA310" s="204"/>
      <c r="JPB310" s="204"/>
      <c r="JPC310" s="204"/>
      <c r="JPD310" s="204"/>
      <c r="JPE310" s="204"/>
      <c r="JPF310" s="204"/>
      <c r="JPG310" s="204"/>
      <c r="JPH310" s="204"/>
      <c r="JPI310" s="204"/>
      <c r="JPJ310" s="159"/>
      <c r="JPK310" s="159"/>
      <c r="JPL310" s="159"/>
      <c r="JPM310" s="159"/>
      <c r="JPN310" s="159"/>
      <c r="JPO310" s="45"/>
      <c r="JPP310" s="160"/>
      <c r="JPQ310" s="160"/>
      <c r="JPR310" s="160"/>
      <c r="JPS310" s="160"/>
      <c r="JPT310" s="160"/>
      <c r="JPU310" s="18"/>
      <c r="JPV310" s="18"/>
      <c r="JPW310" s="18"/>
      <c r="JPY310" s="18"/>
      <c r="JPZ310" s="18"/>
      <c r="JQA310" s="18"/>
      <c r="JQB310" s="18"/>
      <c r="JQD310" s="25"/>
      <c r="JQE310" s="37"/>
      <c r="JQG310" s="37"/>
      <c r="JQI310" s="37"/>
      <c r="JQK310" s="37"/>
      <c r="JQL310" s="204"/>
      <c r="JQM310" s="204"/>
      <c r="JQN310" s="204"/>
      <c r="JQO310" s="204"/>
      <c r="JQP310" s="204"/>
      <c r="JQQ310" s="204"/>
      <c r="JQR310" s="204"/>
      <c r="JQS310" s="204"/>
      <c r="JQT310" s="204"/>
      <c r="JQU310" s="159"/>
      <c r="JQV310" s="159"/>
      <c r="JQW310" s="159"/>
      <c r="JQX310" s="159"/>
      <c r="JQY310" s="159"/>
      <c r="JQZ310" s="45"/>
      <c r="JRA310" s="160"/>
      <c r="JRB310" s="160"/>
      <c r="JRC310" s="160"/>
      <c r="JRD310" s="160"/>
      <c r="JRE310" s="160"/>
      <c r="JRF310" s="18"/>
      <c r="JRG310" s="18"/>
      <c r="JRH310" s="18"/>
      <c r="JRJ310" s="18"/>
      <c r="JRK310" s="18"/>
      <c r="JRL310" s="18"/>
      <c r="JRM310" s="18"/>
      <c r="JRO310" s="25"/>
      <c r="JRP310" s="37"/>
      <c r="JRR310" s="37"/>
      <c r="JRT310" s="37"/>
      <c r="JRV310" s="37"/>
      <c r="JRW310" s="204"/>
      <c r="JRX310" s="204"/>
      <c r="JRY310" s="204"/>
      <c r="JRZ310" s="204"/>
      <c r="JSA310" s="204"/>
      <c r="JSB310" s="204"/>
      <c r="JSC310" s="204"/>
      <c r="JSD310" s="204"/>
      <c r="JSE310" s="204"/>
      <c r="JSF310" s="159"/>
      <c r="JSG310" s="159"/>
      <c r="JSH310" s="159"/>
      <c r="JSI310" s="159"/>
      <c r="JSJ310" s="159"/>
      <c r="JSK310" s="45"/>
      <c r="JSL310" s="160"/>
      <c r="JSM310" s="160"/>
      <c r="JSN310" s="160"/>
      <c r="JSO310" s="160"/>
      <c r="JSP310" s="160"/>
      <c r="JSQ310" s="18"/>
      <c r="JSR310" s="18"/>
      <c r="JSS310" s="18"/>
      <c r="JSU310" s="18"/>
      <c r="JSV310" s="18"/>
      <c r="JSW310" s="18"/>
      <c r="JSX310" s="18"/>
      <c r="JSZ310" s="25"/>
      <c r="JTA310" s="37"/>
      <c r="JTC310" s="37"/>
      <c r="JTE310" s="37"/>
      <c r="JTG310" s="37"/>
      <c r="JTH310" s="204"/>
      <c r="JTI310" s="204"/>
      <c r="JTJ310" s="204"/>
      <c r="JTK310" s="204"/>
      <c r="JTL310" s="204"/>
      <c r="JTM310" s="204"/>
      <c r="JTN310" s="204"/>
      <c r="JTO310" s="204"/>
      <c r="JTP310" s="204"/>
      <c r="JTQ310" s="159"/>
      <c r="JTR310" s="159"/>
      <c r="JTS310" s="159"/>
      <c r="JTT310" s="159"/>
      <c r="JTU310" s="159"/>
      <c r="JTV310" s="45"/>
      <c r="JTW310" s="160"/>
      <c r="JTX310" s="160"/>
      <c r="JTY310" s="160"/>
      <c r="JTZ310" s="160"/>
      <c r="JUA310" s="160"/>
      <c r="JUB310" s="18"/>
      <c r="JUC310" s="18"/>
      <c r="JUD310" s="18"/>
      <c r="JUF310" s="18"/>
      <c r="JUG310" s="18"/>
      <c r="JUH310" s="18"/>
      <c r="JUI310" s="18"/>
      <c r="JUK310" s="25"/>
      <c r="JUL310" s="37"/>
      <c r="JUN310" s="37"/>
      <c r="JUP310" s="37"/>
      <c r="JUR310" s="37"/>
      <c r="JUS310" s="204"/>
      <c r="JUT310" s="204"/>
      <c r="JUU310" s="204"/>
      <c r="JUV310" s="204"/>
      <c r="JUW310" s="204"/>
      <c r="JUX310" s="204"/>
      <c r="JUY310" s="204"/>
      <c r="JUZ310" s="204"/>
      <c r="JVA310" s="204"/>
      <c r="JVB310" s="159"/>
      <c r="JVC310" s="159"/>
      <c r="JVD310" s="159"/>
      <c r="JVE310" s="159"/>
      <c r="JVF310" s="159"/>
      <c r="JVG310" s="45"/>
      <c r="JVH310" s="160"/>
      <c r="JVI310" s="160"/>
      <c r="JVJ310" s="160"/>
      <c r="JVK310" s="160"/>
      <c r="JVL310" s="160"/>
      <c r="JVM310" s="18"/>
      <c r="JVN310" s="18"/>
      <c r="JVO310" s="18"/>
      <c r="JVQ310" s="18"/>
      <c r="JVR310" s="18"/>
      <c r="JVS310" s="18"/>
      <c r="JVT310" s="18"/>
      <c r="JVV310" s="25"/>
      <c r="JVW310" s="37"/>
      <c r="JVY310" s="37"/>
      <c r="JWA310" s="37"/>
      <c r="JWC310" s="37"/>
      <c r="JWD310" s="204"/>
      <c r="JWE310" s="204"/>
      <c r="JWF310" s="204"/>
      <c r="JWG310" s="204"/>
      <c r="JWH310" s="204"/>
      <c r="JWI310" s="204"/>
      <c r="JWJ310" s="204"/>
      <c r="JWK310" s="204"/>
      <c r="JWL310" s="204"/>
      <c r="JWM310" s="159"/>
      <c r="JWN310" s="159"/>
      <c r="JWO310" s="159"/>
      <c r="JWP310" s="159"/>
      <c r="JWQ310" s="159"/>
      <c r="JWR310" s="45"/>
      <c r="JWS310" s="160"/>
      <c r="JWT310" s="160"/>
      <c r="JWU310" s="160"/>
      <c r="JWV310" s="160"/>
      <c r="JWW310" s="160"/>
      <c r="JWX310" s="18"/>
      <c r="JWY310" s="18"/>
      <c r="JWZ310" s="18"/>
      <c r="JXB310" s="18"/>
      <c r="JXC310" s="18"/>
      <c r="JXD310" s="18"/>
      <c r="JXE310" s="18"/>
      <c r="JXG310" s="25"/>
      <c r="JXH310" s="37"/>
      <c r="JXJ310" s="37"/>
      <c r="JXL310" s="37"/>
      <c r="JXN310" s="37"/>
      <c r="JXO310" s="204"/>
      <c r="JXP310" s="204"/>
      <c r="JXQ310" s="204"/>
      <c r="JXR310" s="204"/>
      <c r="JXS310" s="204"/>
      <c r="JXT310" s="204"/>
      <c r="JXU310" s="204"/>
      <c r="JXV310" s="204"/>
      <c r="JXW310" s="204"/>
      <c r="JXX310" s="159"/>
      <c r="JXY310" s="159"/>
      <c r="JXZ310" s="159"/>
      <c r="JYA310" s="159"/>
      <c r="JYB310" s="159"/>
      <c r="JYC310" s="45"/>
      <c r="JYD310" s="160"/>
      <c r="JYE310" s="160"/>
      <c r="JYF310" s="160"/>
      <c r="JYG310" s="160"/>
      <c r="JYH310" s="160"/>
      <c r="JYI310" s="18"/>
      <c r="JYJ310" s="18"/>
      <c r="JYK310" s="18"/>
      <c r="JYM310" s="18"/>
      <c r="JYN310" s="18"/>
      <c r="JYO310" s="18"/>
      <c r="JYP310" s="18"/>
      <c r="JYR310" s="25"/>
      <c r="JYS310" s="37"/>
      <c r="JYU310" s="37"/>
      <c r="JYW310" s="37"/>
      <c r="JYY310" s="37"/>
      <c r="JYZ310" s="204"/>
      <c r="JZA310" s="204"/>
      <c r="JZB310" s="204"/>
      <c r="JZC310" s="204"/>
      <c r="JZD310" s="204"/>
      <c r="JZE310" s="204"/>
      <c r="JZF310" s="204"/>
      <c r="JZG310" s="204"/>
      <c r="JZH310" s="204"/>
      <c r="JZI310" s="159"/>
      <c r="JZJ310" s="159"/>
      <c r="JZK310" s="159"/>
      <c r="JZL310" s="159"/>
      <c r="JZM310" s="159"/>
      <c r="JZN310" s="45"/>
      <c r="JZO310" s="160"/>
      <c r="JZP310" s="160"/>
      <c r="JZQ310" s="160"/>
      <c r="JZR310" s="160"/>
      <c r="JZS310" s="160"/>
      <c r="JZT310" s="18"/>
      <c r="JZU310" s="18"/>
      <c r="JZV310" s="18"/>
      <c r="JZX310" s="18"/>
      <c r="JZY310" s="18"/>
      <c r="JZZ310" s="18"/>
      <c r="KAA310" s="18"/>
      <c r="KAC310" s="25"/>
      <c r="KAD310" s="37"/>
      <c r="KAF310" s="37"/>
      <c r="KAH310" s="37"/>
      <c r="KAJ310" s="37"/>
      <c r="KAK310" s="204"/>
      <c r="KAL310" s="204"/>
      <c r="KAM310" s="204"/>
      <c r="KAN310" s="204"/>
      <c r="KAO310" s="204"/>
      <c r="KAP310" s="204"/>
      <c r="KAQ310" s="204"/>
      <c r="KAR310" s="204"/>
      <c r="KAS310" s="204"/>
      <c r="KAT310" s="159"/>
      <c r="KAU310" s="159"/>
      <c r="KAV310" s="159"/>
      <c r="KAW310" s="159"/>
      <c r="KAX310" s="159"/>
      <c r="KAY310" s="45"/>
      <c r="KAZ310" s="160"/>
      <c r="KBA310" s="160"/>
      <c r="KBB310" s="160"/>
      <c r="KBC310" s="160"/>
      <c r="KBD310" s="160"/>
      <c r="KBE310" s="18"/>
      <c r="KBF310" s="18"/>
      <c r="KBG310" s="18"/>
      <c r="KBI310" s="18"/>
      <c r="KBJ310" s="18"/>
      <c r="KBK310" s="18"/>
      <c r="KBL310" s="18"/>
      <c r="KBN310" s="25"/>
      <c r="KBO310" s="37"/>
      <c r="KBQ310" s="37"/>
      <c r="KBS310" s="37"/>
      <c r="KBU310" s="37"/>
      <c r="KBV310" s="204"/>
      <c r="KBW310" s="204"/>
      <c r="KBX310" s="204"/>
      <c r="KBY310" s="204"/>
      <c r="KBZ310" s="204"/>
      <c r="KCA310" s="204"/>
      <c r="KCB310" s="204"/>
      <c r="KCC310" s="204"/>
      <c r="KCD310" s="204"/>
      <c r="KCE310" s="159"/>
      <c r="KCF310" s="159"/>
      <c r="KCG310" s="159"/>
      <c r="KCH310" s="159"/>
      <c r="KCI310" s="159"/>
      <c r="KCJ310" s="45"/>
      <c r="KCK310" s="160"/>
      <c r="KCL310" s="160"/>
      <c r="KCM310" s="160"/>
      <c r="KCN310" s="160"/>
      <c r="KCO310" s="160"/>
      <c r="KCP310" s="18"/>
      <c r="KCQ310" s="18"/>
      <c r="KCR310" s="18"/>
      <c r="KCT310" s="18"/>
      <c r="KCU310" s="18"/>
      <c r="KCV310" s="18"/>
      <c r="KCW310" s="18"/>
      <c r="KCY310" s="25"/>
      <c r="KCZ310" s="37"/>
      <c r="KDB310" s="37"/>
      <c r="KDD310" s="37"/>
      <c r="KDF310" s="37"/>
      <c r="KDG310" s="204"/>
      <c r="KDH310" s="204"/>
      <c r="KDI310" s="204"/>
      <c r="KDJ310" s="204"/>
      <c r="KDK310" s="204"/>
      <c r="KDL310" s="204"/>
      <c r="KDM310" s="204"/>
      <c r="KDN310" s="204"/>
      <c r="KDO310" s="204"/>
      <c r="KDP310" s="159"/>
      <c r="KDQ310" s="159"/>
      <c r="KDR310" s="159"/>
      <c r="KDS310" s="159"/>
      <c r="KDT310" s="159"/>
      <c r="KDU310" s="45"/>
      <c r="KDV310" s="160"/>
      <c r="KDW310" s="160"/>
      <c r="KDX310" s="160"/>
      <c r="KDY310" s="160"/>
      <c r="KDZ310" s="160"/>
      <c r="KEA310" s="18"/>
      <c r="KEB310" s="18"/>
      <c r="KEC310" s="18"/>
      <c r="KEE310" s="18"/>
      <c r="KEF310" s="18"/>
      <c r="KEG310" s="18"/>
      <c r="KEH310" s="18"/>
      <c r="KEJ310" s="25"/>
      <c r="KEK310" s="37"/>
      <c r="KEM310" s="37"/>
      <c r="KEO310" s="37"/>
      <c r="KEQ310" s="37"/>
      <c r="KER310" s="204"/>
      <c r="KES310" s="204"/>
      <c r="KET310" s="204"/>
      <c r="KEU310" s="204"/>
      <c r="KEV310" s="204"/>
      <c r="KEW310" s="204"/>
      <c r="KEX310" s="204"/>
      <c r="KEY310" s="204"/>
      <c r="KEZ310" s="204"/>
      <c r="KFA310" s="159"/>
      <c r="KFB310" s="159"/>
      <c r="KFC310" s="159"/>
      <c r="KFD310" s="159"/>
      <c r="KFE310" s="159"/>
      <c r="KFF310" s="45"/>
      <c r="KFG310" s="160"/>
      <c r="KFH310" s="160"/>
      <c r="KFI310" s="160"/>
      <c r="KFJ310" s="160"/>
      <c r="KFK310" s="160"/>
      <c r="KFL310" s="18"/>
      <c r="KFM310" s="18"/>
      <c r="KFN310" s="18"/>
      <c r="KFP310" s="18"/>
      <c r="KFQ310" s="18"/>
      <c r="KFR310" s="18"/>
      <c r="KFS310" s="18"/>
      <c r="KFU310" s="25"/>
      <c r="KFV310" s="37"/>
      <c r="KFX310" s="37"/>
      <c r="KFZ310" s="37"/>
      <c r="KGB310" s="37"/>
      <c r="KGC310" s="204"/>
      <c r="KGD310" s="204"/>
      <c r="KGE310" s="204"/>
      <c r="KGF310" s="204"/>
      <c r="KGG310" s="204"/>
      <c r="KGH310" s="204"/>
      <c r="KGI310" s="204"/>
      <c r="KGJ310" s="204"/>
      <c r="KGK310" s="204"/>
      <c r="KGL310" s="159"/>
      <c r="KGM310" s="159"/>
      <c r="KGN310" s="159"/>
      <c r="KGO310" s="159"/>
      <c r="KGP310" s="159"/>
      <c r="KGQ310" s="45"/>
      <c r="KGR310" s="160"/>
      <c r="KGS310" s="160"/>
      <c r="KGT310" s="160"/>
      <c r="KGU310" s="160"/>
      <c r="KGV310" s="160"/>
      <c r="KGW310" s="18"/>
      <c r="KGX310" s="18"/>
      <c r="KGY310" s="18"/>
      <c r="KHA310" s="18"/>
      <c r="KHB310" s="18"/>
      <c r="KHC310" s="18"/>
      <c r="KHD310" s="18"/>
      <c r="KHF310" s="25"/>
      <c r="KHG310" s="37"/>
      <c r="KHI310" s="37"/>
      <c r="KHK310" s="37"/>
      <c r="KHM310" s="37"/>
      <c r="KHN310" s="204"/>
      <c r="KHO310" s="204"/>
      <c r="KHP310" s="204"/>
      <c r="KHQ310" s="204"/>
      <c r="KHR310" s="204"/>
      <c r="KHS310" s="204"/>
      <c r="KHT310" s="204"/>
      <c r="KHU310" s="204"/>
      <c r="KHV310" s="204"/>
      <c r="KHW310" s="159"/>
      <c r="KHX310" s="159"/>
      <c r="KHY310" s="159"/>
      <c r="KHZ310" s="159"/>
      <c r="KIA310" s="159"/>
      <c r="KIB310" s="45"/>
      <c r="KIC310" s="160"/>
      <c r="KID310" s="160"/>
      <c r="KIE310" s="160"/>
      <c r="KIF310" s="160"/>
      <c r="KIG310" s="160"/>
      <c r="KIH310" s="18"/>
      <c r="KII310" s="18"/>
      <c r="KIJ310" s="18"/>
      <c r="KIL310" s="18"/>
      <c r="KIM310" s="18"/>
      <c r="KIN310" s="18"/>
      <c r="KIO310" s="18"/>
      <c r="KIQ310" s="25"/>
      <c r="KIR310" s="37"/>
      <c r="KIT310" s="37"/>
      <c r="KIV310" s="37"/>
      <c r="KIX310" s="37"/>
      <c r="KIY310" s="204"/>
      <c r="KIZ310" s="204"/>
      <c r="KJA310" s="204"/>
      <c r="KJB310" s="204"/>
      <c r="KJC310" s="204"/>
      <c r="KJD310" s="204"/>
      <c r="KJE310" s="204"/>
      <c r="KJF310" s="204"/>
      <c r="KJG310" s="204"/>
      <c r="KJH310" s="159"/>
      <c r="KJI310" s="159"/>
      <c r="KJJ310" s="159"/>
      <c r="KJK310" s="159"/>
      <c r="KJL310" s="159"/>
      <c r="KJM310" s="45"/>
      <c r="KJN310" s="160"/>
      <c r="KJO310" s="160"/>
      <c r="KJP310" s="160"/>
      <c r="KJQ310" s="160"/>
      <c r="KJR310" s="160"/>
      <c r="KJS310" s="18"/>
      <c r="KJT310" s="18"/>
      <c r="KJU310" s="18"/>
      <c r="KJW310" s="18"/>
      <c r="KJX310" s="18"/>
      <c r="KJY310" s="18"/>
      <c r="KJZ310" s="18"/>
      <c r="KKB310" s="25"/>
      <c r="KKC310" s="37"/>
      <c r="KKE310" s="37"/>
      <c r="KKG310" s="37"/>
      <c r="KKI310" s="37"/>
      <c r="KKJ310" s="204"/>
      <c r="KKK310" s="204"/>
      <c r="KKL310" s="204"/>
      <c r="KKM310" s="204"/>
      <c r="KKN310" s="204"/>
      <c r="KKO310" s="204"/>
      <c r="KKP310" s="204"/>
      <c r="KKQ310" s="204"/>
      <c r="KKR310" s="204"/>
      <c r="KKS310" s="159"/>
      <c r="KKT310" s="159"/>
      <c r="KKU310" s="159"/>
      <c r="KKV310" s="159"/>
      <c r="KKW310" s="159"/>
      <c r="KKX310" s="45"/>
      <c r="KKY310" s="160"/>
      <c r="KKZ310" s="160"/>
      <c r="KLA310" s="160"/>
      <c r="KLB310" s="160"/>
      <c r="KLC310" s="160"/>
      <c r="KLD310" s="18"/>
      <c r="KLE310" s="18"/>
      <c r="KLF310" s="18"/>
      <c r="KLH310" s="18"/>
      <c r="KLI310" s="18"/>
      <c r="KLJ310" s="18"/>
      <c r="KLK310" s="18"/>
      <c r="KLM310" s="25"/>
      <c r="KLN310" s="37"/>
      <c r="KLP310" s="37"/>
      <c r="KLR310" s="37"/>
      <c r="KLT310" s="37"/>
      <c r="KLU310" s="204"/>
      <c r="KLV310" s="204"/>
      <c r="KLW310" s="204"/>
      <c r="KLX310" s="204"/>
      <c r="KLY310" s="204"/>
      <c r="KLZ310" s="204"/>
      <c r="KMA310" s="204"/>
      <c r="KMB310" s="204"/>
      <c r="KMC310" s="204"/>
      <c r="KMD310" s="159"/>
      <c r="KME310" s="159"/>
      <c r="KMF310" s="159"/>
      <c r="KMG310" s="159"/>
      <c r="KMH310" s="159"/>
      <c r="KMI310" s="45"/>
      <c r="KMJ310" s="160"/>
      <c r="KMK310" s="160"/>
      <c r="KML310" s="160"/>
      <c r="KMM310" s="160"/>
      <c r="KMN310" s="160"/>
      <c r="KMO310" s="18"/>
      <c r="KMP310" s="18"/>
      <c r="KMQ310" s="18"/>
      <c r="KMS310" s="18"/>
      <c r="KMT310" s="18"/>
      <c r="KMU310" s="18"/>
      <c r="KMV310" s="18"/>
      <c r="KMX310" s="25"/>
      <c r="KMY310" s="37"/>
      <c r="KNA310" s="37"/>
      <c r="KNC310" s="37"/>
      <c r="KNE310" s="37"/>
      <c r="KNF310" s="204"/>
      <c r="KNG310" s="204"/>
      <c r="KNH310" s="204"/>
      <c r="KNI310" s="204"/>
      <c r="KNJ310" s="204"/>
      <c r="KNK310" s="204"/>
      <c r="KNL310" s="204"/>
      <c r="KNM310" s="204"/>
      <c r="KNN310" s="204"/>
      <c r="KNO310" s="159"/>
      <c r="KNP310" s="159"/>
      <c r="KNQ310" s="159"/>
      <c r="KNR310" s="159"/>
      <c r="KNS310" s="159"/>
      <c r="KNT310" s="45"/>
      <c r="KNU310" s="160"/>
      <c r="KNV310" s="160"/>
      <c r="KNW310" s="160"/>
      <c r="KNX310" s="160"/>
      <c r="KNY310" s="160"/>
      <c r="KNZ310" s="18"/>
      <c r="KOA310" s="18"/>
      <c r="KOB310" s="18"/>
      <c r="KOD310" s="18"/>
      <c r="KOE310" s="18"/>
      <c r="KOF310" s="18"/>
      <c r="KOG310" s="18"/>
      <c r="KOI310" s="25"/>
      <c r="KOJ310" s="37"/>
      <c r="KOL310" s="37"/>
      <c r="KON310" s="37"/>
      <c r="KOP310" s="37"/>
      <c r="KOQ310" s="204"/>
      <c r="KOR310" s="204"/>
      <c r="KOS310" s="204"/>
      <c r="KOT310" s="204"/>
      <c r="KOU310" s="204"/>
      <c r="KOV310" s="204"/>
      <c r="KOW310" s="204"/>
      <c r="KOX310" s="204"/>
      <c r="KOY310" s="204"/>
      <c r="KOZ310" s="159"/>
      <c r="KPA310" s="159"/>
      <c r="KPB310" s="159"/>
      <c r="KPC310" s="159"/>
      <c r="KPD310" s="159"/>
      <c r="KPE310" s="45"/>
      <c r="KPF310" s="160"/>
      <c r="KPG310" s="160"/>
      <c r="KPH310" s="160"/>
      <c r="KPI310" s="160"/>
      <c r="KPJ310" s="160"/>
      <c r="KPK310" s="18"/>
      <c r="KPL310" s="18"/>
      <c r="KPM310" s="18"/>
      <c r="KPO310" s="18"/>
      <c r="KPP310" s="18"/>
      <c r="KPQ310" s="18"/>
      <c r="KPR310" s="18"/>
      <c r="KPT310" s="25"/>
      <c r="KPU310" s="37"/>
      <c r="KPW310" s="37"/>
      <c r="KPY310" s="37"/>
      <c r="KQA310" s="37"/>
      <c r="KQB310" s="204"/>
      <c r="KQC310" s="204"/>
      <c r="KQD310" s="204"/>
      <c r="KQE310" s="204"/>
      <c r="KQF310" s="204"/>
      <c r="KQG310" s="204"/>
      <c r="KQH310" s="204"/>
      <c r="KQI310" s="204"/>
      <c r="KQJ310" s="204"/>
      <c r="KQK310" s="159"/>
      <c r="KQL310" s="159"/>
      <c r="KQM310" s="159"/>
      <c r="KQN310" s="159"/>
      <c r="KQO310" s="159"/>
      <c r="KQP310" s="45"/>
      <c r="KQQ310" s="160"/>
      <c r="KQR310" s="160"/>
      <c r="KQS310" s="160"/>
      <c r="KQT310" s="160"/>
      <c r="KQU310" s="160"/>
      <c r="KQV310" s="18"/>
      <c r="KQW310" s="18"/>
      <c r="KQX310" s="18"/>
      <c r="KQZ310" s="18"/>
      <c r="KRA310" s="18"/>
      <c r="KRB310" s="18"/>
      <c r="KRC310" s="18"/>
      <c r="KRE310" s="25"/>
      <c r="KRF310" s="37"/>
      <c r="KRH310" s="37"/>
      <c r="KRJ310" s="37"/>
      <c r="KRL310" s="37"/>
      <c r="KRM310" s="204"/>
      <c r="KRN310" s="204"/>
      <c r="KRO310" s="204"/>
      <c r="KRP310" s="204"/>
      <c r="KRQ310" s="204"/>
      <c r="KRR310" s="204"/>
      <c r="KRS310" s="204"/>
      <c r="KRT310" s="204"/>
      <c r="KRU310" s="204"/>
      <c r="KRV310" s="159"/>
      <c r="KRW310" s="159"/>
      <c r="KRX310" s="159"/>
      <c r="KRY310" s="159"/>
      <c r="KRZ310" s="159"/>
      <c r="KSA310" s="45"/>
      <c r="KSB310" s="160"/>
      <c r="KSC310" s="160"/>
      <c r="KSD310" s="160"/>
      <c r="KSE310" s="160"/>
      <c r="KSF310" s="160"/>
      <c r="KSG310" s="18"/>
      <c r="KSH310" s="18"/>
      <c r="KSI310" s="18"/>
      <c r="KSK310" s="18"/>
      <c r="KSL310" s="18"/>
      <c r="KSM310" s="18"/>
      <c r="KSN310" s="18"/>
      <c r="KSP310" s="25"/>
      <c r="KSQ310" s="37"/>
      <c r="KSS310" s="37"/>
      <c r="KSU310" s="37"/>
      <c r="KSW310" s="37"/>
      <c r="KSX310" s="204"/>
      <c r="KSY310" s="204"/>
      <c r="KSZ310" s="204"/>
      <c r="KTA310" s="204"/>
      <c r="KTB310" s="204"/>
      <c r="KTC310" s="204"/>
      <c r="KTD310" s="204"/>
      <c r="KTE310" s="204"/>
      <c r="KTF310" s="204"/>
      <c r="KTG310" s="159"/>
      <c r="KTH310" s="159"/>
      <c r="KTI310" s="159"/>
      <c r="KTJ310" s="159"/>
      <c r="KTK310" s="159"/>
      <c r="KTL310" s="45"/>
      <c r="KTM310" s="160"/>
      <c r="KTN310" s="160"/>
      <c r="KTO310" s="160"/>
      <c r="KTP310" s="160"/>
      <c r="KTQ310" s="160"/>
      <c r="KTR310" s="18"/>
      <c r="KTS310" s="18"/>
      <c r="KTT310" s="18"/>
      <c r="KTV310" s="18"/>
      <c r="KTW310" s="18"/>
      <c r="KTX310" s="18"/>
      <c r="KTY310" s="18"/>
      <c r="KUA310" s="25"/>
      <c r="KUB310" s="37"/>
      <c r="KUD310" s="37"/>
      <c r="KUF310" s="37"/>
      <c r="KUH310" s="37"/>
      <c r="KUI310" s="204"/>
      <c r="KUJ310" s="204"/>
      <c r="KUK310" s="204"/>
      <c r="KUL310" s="204"/>
      <c r="KUM310" s="204"/>
      <c r="KUN310" s="204"/>
      <c r="KUO310" s="204"/>
      <c r="KUP310" s="204"/>
      <c r="KUQ310" s="204"/>
      <c r="KUR310" s="159"/>
      <c r="KUS310" s="159"/>
      <c r="KUT310" s="159"/>
      <c r="KUU310" s="159"/>
      <c r="KUV310" s="159"/>
      <c r="KUW310" s="45"/>
      <c r="KUX310" s="160"/>
      <c r="KUY310" s="160"/>
      <c r="KUZ310" s="160"/>
      <c r="KVA310" s="160"/>
      <c r="KVB310" s="160"/>
      <c r="KVC310" s="18"/>
      <c r="KVD310" s="18"/>
      <c r="KVE310" s="18"/>
      <c r="KVG310" s="18"/>
      <c r="KVH310" s="18"/>
      <c r="KVI310" s="18"/>
      <c r="KVJ310" s="18"/>
      <c r="KVL310" s="25"/>
      <c r="KVM310" s="37"/>
      <c r="KVO310" s="37"/>
      <c r="KVQ310" s="37"/>
      <c r="KVS310" s="37"/>
      <c r="KVT310" s="204"/>
      <c r="KVU310" s="204"/>
      <c r="KVV310" s="204"/>
      <c r="KVW310" s="204"/>
      <c r="KVX310" s="204"/>
      <c r="KVY310" s="204"/>
      <c r="KVZ310" s="204"/>
      <c r="KWA310" s="204"/>
      <c r="KWB310" s="204"/>
      <c r="KWC310" s="159"/>
      <c r="KWD310" s="159"/>
      <c r="KWE310" s="159"/>
      <c r="KWF310" s="159"/>
      <c r="KWG310" s="159"/>
      <c r="KWH310" s="45"/>
      <c r="KWI310" s="160"/>
      <c r="KWJ310" s="160"/>
      <c r="KWK310" s="160"/>
      <c r="KWL310" s="160"/>
      <c r="KWM310" s="160"/>
      <c r="KWN310" s="18"/>
      <c r="KWO310" s="18"/>
      <c r="KWP310" s="18"/>
      <c r="KWR310" s="18"/>
      <c r="KWS310" s="18"/>
      <c r="KWT310" s="18"/>
      <c r="KWU310" s="18"/>
      <c r="KWW310" s="25"/>
      <c r="KWX310" s="37"/>
      <c r="KWZ310" s="37"/>
      <c r="KXB310" s="37"/>
      <c r="KXD310" s="37"/>
      <c r="KXE310" s="204"/>
      <c r="KXF310" s="204"/>
      <c r="KXG310" s="204"/>
      <c r="KXH310" s="204"/>
      <c r="KXI310" s="204"/>
      <c r="KXJ310" s="204"/>
      <c r="KXK310" s="204"/>
      <c r="KXL310" s="204"/>
      <c r="KXM310" s="204"/>
      <c r="KXN310" s="159"/>
      <c r="KXO310" s="159"/>
      <c r="KXP310" s="159"/>
      <c r="KXQ310" s="159"/>
      <c r="KXR310" s="159"/>
      <c r="KXS310" s="45"/>
      <c r="KXT310" s="160"/>
      <c r="KXU310" s="160"/>
      <c r="KXV310" s="160"/>
      <c r="KXW310" s="160"/>
      <c r="KXX310" s="160"/>
      <c r="KXY310" s="18"/>
      <c r="KXZ310" s="18"/>
      <c r="KYA310" s="18"/>
      <c r="KYC310" s="18"/>
      <c r="KYD310" s="18"/>
      <c r="KYE310" s="18"/>
      <c r="KYF310" s="18"/>
      <c r="KYH310" s="25"/>
      <c r="KYI310" s="37"/>
      <c r="KYK310" s="37"/>
      <c r="KYM310" s="37"/>
      <c r="KYO310" s="37"/>
      <c r="KYP310" s="204"/>
      <c r="KYQ310" s="204"/>
      <c r="KYR310" s="204"/>
      <c r="KYS310" s="204"/>
      <c r="KYT310" s="204"/>
      <c r="KYU310" s="204"/>
      <c r="KYV310" s="204"/>
      <c r="KYW310" s="204"/>
      <c r="KYX310" s="204"/>
      <c r="KYY310" s="159"/>
      <c r="KYZ310" s="159"/>
      <c r="KZA310" s="159"/>
      <c r="KZB310" s="159"/>
      <c r="KZC310" s="159"/>
      <c r="KZD310" s="45"/>
      <c r="KZE310" s="160"/>
      <c r="KZF310" s="160"/>
      <c r="KZG310" s="160"/>
      <c r="KZH310" s="160"/>
      <c r="KZI310" s="160"/>
      <c r="KZJ310" s="18"/>
      <c r="KZK310" s="18"/>
      <c r="KZL310" s="18"/>
      <c r="KZN310" s="18"/>
      <c r="KZO310" s="18"/>
      <c r="KZP310" s="18"/>
      <c r="KZQ310" s="18"/>
      <c r="KZS310" s="25"/>
      <c r="KZT310" s="37"/>
      <c r="KZV310" s="37"/>
      <c r="KZX310" s="37"/>
      <c r="KZZ310" s="37"/>
      <c r="LAA310" s="204"/>
      <c r="LAB310" s="204"/>
      <c r="LAC310" s="204"/>
      <c r="LAD310" s="204"/>
      <c r="LAE310" s="204"/>
      <c r="LAF310" s="204"/>
      <c r="LAG310" s="204"/>
      <c r="LAH310" s="204"/>
      <c r="LAI310" s="204"/>
      <c r="LAJ310" s="159"/>
      <c r="LAK310" s="159"/>
      <c r="LAL310" s="159"/>
      <c r="LAM310" s="159"/>
      <c r="LAN310" s="159"/>
      <c r="LAO310" s="45"/>
      <c r="LAP310" s="160"/>
      <c r="LAQ310" s="160"/>
      <c r="LAR310" s="160"/>
      <c r="LAS310" s="160"/>
      <c r="LAT310" s="160"/>
      <c r="LAU310" s="18"/>
      <c r="LAV310" s="18"/>
      <c r="LAW310" s="18"/>
      <c r="LAY310" s="18"/>
      <c r="LAZ310" s="18"/>
      <c r="LBA310" s="18"/>
      <c r="LBB310" s="18"/>
      <c r="LBD310" s="25"/>
      <c r="LBE310" s="37"/>
      <c r="LBG310" s="37"/>
      <c r="LBI310" s="37"/>
      <c r="LBK310" s="37"/>
      <c r="LBL310" s="204"/>
      <c r="LBM310" s="204"/>
      <c r="LBN310" s="204"/>
      <c r="LBO310" s="204"/>
      <c r="LBP310" s="204"/>
      <c r="LBQ310" s="204"/>
      <c r="LBR310" s="204"/>
      <c r="LBS310" s="204"/>
      <c r="LBT310" s="204"/>
      <c r="LBU310" s="159"/>
      <c r="LBV310" s="159"/>
      <c r="LBW310" s="159"/>
      <c r="LBX310" s="159"/>
      <c r="LBY310" s="159"/>
      <c r="LBZ310" s="45"/>
      <c r="LCA310" s="160"/>
      <c r="LCB310" s="160"/>
      <c r="LCC310" s="160"/>
      <c r="LCD310" s="160"/>
      <c r="LCE310" s="160"/>
      <c r="LCF310" s="18"/>
      <c r="LCG310" s="18"/>
      <c r="LCH310" s="18"/>
      <c r="LCJ310" s="18"/>
      <c r="LCK310" s="18"/>
      <c r="LCL310" s="18"/>
      <c r="LCM310" s="18"/>
      <c r="LCO310" s="25"/>
      <c r="LCP310" s="37"/>
      <c r="LCR310" s="37"/>
      <c r="LCT310" s="37"/>
      <c r="LCV310" s="37"/>
      <c r="LCW310" s="204"/>
      <c r="LCX310" s="204"/>
      <c r="LCY310" s="204"/>
      <c r="LCZ310" s="204"/>
      <c r="LDA310" s="204"/>
      <c r="LDB310" s="204"/>
      <c r="LDC310" s="204"/>
      <c r="LDD310" s="204"/>
      <c r="LDE310" s="204"/>
      <c r="LDF310" s="159"/>
      <c r="LDG310" s="159"/>
      <c r="LDH310" s="159"/>
      <c r="LDI310" s="159"/>
      <c r="LDJ310" s="159"/>
      <c r="LDK310" s="45"/>
      <c r="LDL310" s="160"/>
      <c r="LDM310" s="160"/>
      <c r="LDN310" s="160"/>
      <c r="LDO310" s="160"/>
      <c r="LDP310" s="160"/>
      <c r="LDQ310" s="18"/>
      <c r="LDR310" s="18"/>
      <c r="LDS310" s="18"/>
      <c r="LDU310" s="18"/>
      <c r="LDV310" s="18"/>
      <c r="LDW310" s="18"/>
      <c r="LDX310" s="18"/>
      <c r="LDZ310" s="25"/>
      <c r="LEA310" s="37"/>
      <c r="LEC310" s="37"/>
      <c r="LEE310" s="37"/>
      <c r="LEG310" s="37"/>
      <c r="LEH310" s="204"/>
      <c r="LEI310" s="204"/>
      <c r="LEJ310" s="204"/>
      <c r="LEK310" s="204"/>
      <c r="LEL310" s="204"/>
      <c r="LEM310" s="204"/>
      <c r="LEN310" s="204"/>
      <c r="LEO310" s="204"/>
      <c r="LEP310" s="204"/>
      <c r="LEQ310" s="159"/>
      <c r="LER310" s="159"/>
      <c r="LES310" s="159"/>
      <c r="LET310" s="159"/>
      <c r="LEU310" s="159"/>
      <c r="LEV310" s="45"/>
      <c r="LEW310" s="160"/>
      <c r="LEX310" s="160"/>
      <c r="LEY310" s="160"/>
      <c r="LEZ310" s="160"/>
      <c r="LFA310" s="160"/>
      <c r="LFB310" s="18"/>
      <c r="LFC310" s="18"/>
      <c r="LFD310" s="18"/>
      <c r="LFF310" s="18"/>
      <c r="LFG310" s="18"/>
      <c r="LFH310" s="18"/>
      <c r="LFI310" s="18"/>
      <c r="LFK310" s="25"/>
      <c r="LFL310" s="37"/>
      <c r="LFN310" s="37"/>
      <c r="LFP310" s="37"/>
      <c r="LFR310" s="37"/>
      <c r="LFS310" s="204"/>
      <c r="LFT310" s="204"/>
      <c r="LFU310" s="204"/>
      <c r="LFV310" s="204"/>
      <c r="LFW310" s="204"/>
      <c r="LFX310" s="204"/>
      <c r="LFY310" s="204"/>
      <c r="LFZ310" s="204"/>
      <c r="LGA310" s="204"/>
      <c r="LGB310" s="159"/>
      <c r="LGC310" s="159"/>
      <c r="LGD310" s="159"/>
      <c r="LGE310" s="159"/>
      <c r="LGF310" s="159"/>
      <c r="LGG310" s="45"/>
      <c r="LGH310" s="160"/>
      <c r="LGI310" s="160"/>
      <c r="LGJ310" s="160"/>
      <c r="LGK310" s="160"/>
      <c r="LGL310" s="160"/>
      <c r="LGM310" s="18"/>
      <c r="LGN310" s="18"/>
      <c r="LGO310" s="18"/>
      <c r="LGQ310" s="18"/>
      <c r="LGR310" s="18"/>
      <c r="LGS310" s="18"/>
      <c r="LGT310" s="18"/>
      <c r="LGV310" s="25"/>
      <c r="LGW310" s="37"/>
      <c r="LGY310" s="37"/>
      <c r="LHA310" s="37"/>
      <c r="LHC310" s="37"/>
      <c r="LHD310" s="204"/>
      <c r="LHE310" s="204"/>
      <c r="LHF310" s="204"/>
      <c r="LHG310" s="204"/>
      <c r="LHH310" s="204"/>
      <c r="LHI310" s="204"/>
      <c r="LHJ310" s="204"/>
      <c r="LHK310" s="204"/>
      <c r="LHL310" s="204"/>
      <c r="LHM310" s="159"/>
      <c r="LHN310" s="159"/>
      <c r="LHO310" s="159"/>
      <c r="LHP310" s="159"/>
      <c r="LHQ310" s="159"/>
      <c r="LHR310" s="45"/>
      <c r="LHS310" s="160"/>
      <c r="LHT310" s="160"/>
      <c r="LHU310" s="160"/>
      <c r="LHV310" s="160"/>
      <c r="LHW310" s="160"/>
      <c r="LHX310" s="18"/>
      <c r="LHY310" s="18"/>
      <c r="LHZ310" s="18"/>
      <c r="LIB310" s="18"/>
      <c r="LIC310" s="18"/>
      <c r="LID310" s="18"/>
      <c r="LIE310" s="18"/>
      <c r="LIG310" s="25"/>
      <c r="LIH310" s="37"/>
      <c r="LIJ310" s="37"/>
      <c r="LIL310" s="37"/>
      <c r="LIN310" s="37"/>
      <c r="LIO310" s="204"/>
      <c r="LIP310" s="204"/>
      <c r="LIQ310" s="204"/>
      <c r="LIR310" s="204"/>
      <c r="LIS310" s="204"/>
      <c r="LIT310" s="204"/>
      <c r="LIU310" s="204"/>
      <c r="LIV310" s="204"/>
      <c r="LIW310" s="204"/>
      <c r="LIX310" s="159"/>
      <c r="LIY310" s="159"/>
      <c r="LIZ310" s="159"/>
      <c r="LJA310" s="159"/>
      <c r="LJB310" s="159"/>
      <c r="LJC310" s="45"/>
      <c r="LJD310" s="160"/>
      <c r="LJE310" s="160"/>
      <c r="LJF310" s="160"/>
      <c r="LJG310" s="160"/>
      <c r="LJH310" s="160"/>
      <c r="LJI310" s="18"/>
      <c r="LJJ310" s="18"/>
      <c r="LJK310" s="18"/>
      <c r="LJM310" s="18"/>
      <c r="LJN310" s="18"/>
      <c r="LJO310" s="18"/>
      <c r="LJP310" s="18"/>
      <c r="LJR310" s="25"/>
      <c r="LJS310" s="37"/>
      <c r="LJU310" s="37"/>
      <c r="LJW310" s="37"/>
      <c r="LJY310" s="37"/>
      <c r="LJZ310" s="204"/>
      <c r="LKA310" s="204"/>
      <c r="LKB310" s="204"/>
      <c r="LKC310" s="204"/>
      <c r="LKD310" s="204"/>
      <c r="LKE310" s="204"/>
      <c r="LKF310" s="204"/>
      <c r="LKG310" s="204"/>
      <c r="LKH310" s="204"/>
      <c r="LKI310" s="159"/>
      <c r="LKJ310" s="159"/>
      <c r="LKK310" s="159"/>
      <c r="LKL310" s="159"/>
      <c r="LKM310" s="159"/>
      <c r="LKN310" s="45"/>
      <c r="LKO310" s="160"/>
      <c r="LKP310" s="160"/>
      <c r="LKQ310" s="160"/>
      <c r="LKR310" s="160"/>
      <c r="LKS310" s="160"/>
      <c r="LKT310" s="18"/>
      <c r="LKU310" s="18"/>
      <c r="LKV310" s="18"/>
      <c r="LKX310" s="18"/>
      <c r="LKY310" s="18"/>
      <c r="LKZ310" s="18"/>
      <c r="LLA310" s="18"/>
      <c r="LLC310" s="25"/>
      <c r="LLD310" s="37"/>
      <c r="LLF310" s="37"/>
      <c r="LLH310" s="37"/>
      <c r="LLJ310" s="37"/>
      <c r="LLK310" s="204"/>
      <c r="LLL310" s="204"/>
      <c r="LLM310" s="204"/>
      <c r="LLN310" s="204"/>
      <c r="LLO310" s="204"/>
      <c r="LLP310" s="204"/>
      <c r="LLQ310" s="204"/>
      <c r="LLR310" s="204"/>
      <c r="LLS310" s="204"/>
      <c r="LLT310" s="159"/>
      <c r="LLU310" s="159"/>
      <c r="LLV310" s="159"/>
      <c r="LLW310" s="159"/>
      <c r="LLX310" s="159"/>
      <c r="LLY310" s="45"/>
      <c r="LLZ310" s="160"/>
      <c r="LMA310" s="160"/>
      <c r="LMB310" s="160"/>
      <c r="LMC310" s="160"/>
      <c r="LMD310" s="160"/>
      <c r="LME310" s="18"/>
      <c r="LMF310" s="18"/>
      <c r="LMG310" s="18"/>
      <c r="LMI310" s="18"/>
      <c r="LMJ310" s="18"/>
      <c r="LMK310" s="18"/>
      <c r="LML310" s="18"/>
      <c r="LMN310" s="25"/>
      <c r="LMO310" s="37"/>
      <c r="LMQ310" s="37"/>
      <c r="LMS310" s="37"/>
      <c r="LMU310" s="37"/>
      <c r="LMV310" s="204"/>
      <c r="LMW310" s="204"/>
      <c r="LMX310" s="204"/>
      <c r="LMY310" s="204"/>
      <c r="LMZ310" s="204"/>
      <c r="LNA310" s="204"/>
      <c r="LNB310" s="204"/>
      <c r="LNC310" s="204"/>
      <c r="LND310" s="204"/>
      <c r="LNE310" s="159"/>
      <c r="LNF310" s="159"/>
      <c r="LNG310" s="159"/>
      <c r="LNH310" s="159"/>
      <c r="LNI310" s="159"/>
      <c r="LNJ310" s="45"/>
      <c r="LNK310" s="160"/>
      <c r="LNL310" s="160"/>
      <c r="LNM310" s="160"/>
      <c r="LNN310" s="160"/>
      <c r="LNO310" s="160"/>
      <c r="LNP310" s="18"/>
      <c r="LNQ310" s="18"/>
      <c r="LNR310" s="18"/>
      <c r="LNT310" s="18"/>
      <c r="LNU310" s="18"/>
      <c r="LNV310" s="18"/>
      <c r="LNW310" s="18"/>
      <c r="LNY310" s="25"/>
      <c r="LNZ310" s="37"/>
      <c r="LOB310" s="37"/>
      <c r="LOD310" s="37"/>
      <c r="LOF310" s="37"/>
      <c r="LOG310" s="204"/>
      <c r="LOH310" s="204"/>
      <c r="LOI310" s="204"/>
      <c r="LOJ310" s="204"/>
      <c r="LOK310" s="204"/>
      <c r="LOL310" s="204"/>
      <c r="LOM310" s="204"/>
      <c r="LON310" s="204"/>
      <c r="LOO310" s="204"/>
      <c r="LOP310" s="159"/>
      <c r="LOQ310" s="159"/>
      <c r="LOR310" s="159"/>
      <c r="LOS310" s="159"/>
      <c r="LOT310" s="159"/>
      <c r="LOU310" s="45"/>
      <c r="LOV310" s="160"/>
      <c r="LOW310" s="160"/>
      <c r="LOX310" s="160"/>
      <c r="LOY310" s="160"/>
      <c r="LOZ310" s="160"/>
      <c r="LPA310" s="18"/>
      <c r="LPB310" s="18"/>
      <c r="LPC310" s="18"/>
      <c r="LPE310" s="18"/>
      <c r="LPF310" s="18"/>
      <c r="LPG310" s="18"/>
      <c r="LPH310" s="18"/>
      <c r="LPJ310" s="25"/>
      <c r="LPK310" s="37"/>
      <c r="LPM310" s="37"/>
      <c r="LPO310" s="37"/>
      <c r="LPQ310" s="37"/>
      <c r="LPR310" s="204"/>
      <c r="LPS310" s="204"/>
      <c r="LPT310" s="204"/>
      <c r="LPU310" s="204"/>
      <c r="LPV310" s="204"/>
      <c r="LPW310" s="204"/>
      <c r="LPX310" s="204"/>
      <c r="LPY310" s="204"/>
      <c r="LPZ310" s="204"/>
      <c r="LQA310" s="159"/>
      <c r="LQB310" s="159"/>
      <c r="LQC310" s="159"/>
      <c r="LQD310" s="159"/>
      <c r="LQE310" s="159"/>
      <c r="LQF310" s="45"/>
      <c r="LQG310" s="160"/>
      <c r="LQH310" s="160"/>
      <c r="LQI310" s="160"/>
      <c r="LQJ310" s="160"/>
      <c r="LQK310" s="160"/>
      <c r="LQL310" s="18"/>
      <c r="LQM310" s="18"/>
      <c r="LQN310" s="18"/>
      <c r="LQP310" s="18"/>
      <c r="LQQ310" s="18"/>
      <c r="LQR310" s="18"/>
      <c r="LQS310" s="18"/>
      <c r="LQU310" s="25"/>
      <c r="LQV310" s="37"/>
      <c r="LQX310" s="37"/>
      <c r="LQZ310" s="37"/>
      <c r="LRB310" s="37"/>
      <c r="LRC310" s="204"/>
      <c r="LRD310" s="204"/>
      <c r="LRE310" s="204"/>
      <c r="LRF310" s="204"/>
      <c r="LRG310" s="204"/>
      <c r="LRH310" s="204"/>
      <c r="LRI310" s="204"/>
      <c r="LRJ310" s="204"/>
      <c r="LRK310" s="204"/>
      <c r="LRL310" s="159"/>
      <c r="LRM310" s="159"/>
      <c r="LRN310" s="159"/>
      <c r="LRO310" s="159"/>
      <c r="LRP310" s="159"/>
      <c r="LRQ310" s="45"/>
      <c r="LRR310" s="160"/>
      <c r="LRS310" s="160"/>
      <c r="LRT310" s="160"/>
      <c r="LRU310" s="160"/>
      <c r="LRV310" s="160"/>
      <c r="LRW310" s="18"/>
      <c r="LRX310" s="18"/>
      <c r="LRY310" s="18"/>
      <c r="LSA310" s="18"/>
      <c r="LSB310" s="18"/>
      <c r="LSC310" s="18"/>
      <c r="LSD310" s="18"/>
      <c r="LSF310" s="25"/>
      <c r="LSG310" s="37"/>
      <c r="LSI310" s="37"/>
      <c r="LSK310" s="37"/>
      <c r="LSM310" s="37"/>
      <c r="LSN310" s="204"/>
      <c r="LSO310" s="204"/>
      <c r="LSP310" s="204"/>
      <c r="LSQ310" s="204"/>
      <c r="LSR310" s="204"/>
      <c r="LSS310" s="204"/>
      <c r="LST310" s="204"/>
      <c r="LSU310" s="204"/>
      <c r="LSV310" s="204"/>
      <c r="LSW310" s="159"/>
      <c r="LSX310" s="159"/>
      <c r="LSY310" s="159"/>
      <c r="LSZ310" s="159"/>
      <c r="LTA310" s="159"/>
      <c r="LTB310" s="45"/>
      <c r="LTC310" s="160"/>
      <c r="LTD310" s="160"/>
      <c r="LTE310" s="160"/>
      <c r="LTF310" s="160"/>
      <c r="LTG310" s="160"/>
      <c r="LTH310" s="18"/>
      <c r="LTI310" s="18"/>
      <c r="LTJ310" s="18"/>
      <c r="LTL310" s="18"/>
      <c r="LTM310" s="18"/>
      <c r="LTN310" s="18"/>
      <c r="LTO310" s="18"/>
      <c r="LTQ310" s="25"/>
      <c r="LTR310" s="37"/>
      <c r="LTT310" s="37"/>
      <c r="LTV310" s="37"/>
      <c r="LTX310" s="37"/>
      <c r="LTY310" s="204"/>
      <c r="LTZ310" s="204"/>
      <c r="LUA310" s="204"/>
      <c r="LUB310" s="204"/>
      <c r="LUC310" s="204"/>
      <c r="LUD310" s="204"/>
      <c r="LUE310" s="204"/>
      <c r="LUF310" s="204"/>
      <c r="LUG310" s="204"/>
      <c r="LUH310" s="159"/>
      <c r="LUI310" s="159"/>
      <c r="LUJ310" s="159"/>
      <c r="LUK310" s="159"/>
      <c r="LUL310" s="159"/>
      <c r="LUM310" s="45"/>
      <c r="LUN310" s="160"/>
      <c r="LUO310" s="160"/>
      <c r="LUP310" s="160"/>
      <c r="LUQ310" s="160"/>
      <c r="LUR310" s="160"/>
      <c r="LUS310" s="18"/>
      <c r="LUT310" s="18"/>
      <c r="LUU310" s="18"/>
      <c r="LUW310" s="18"/>
      <c r="LUX310" s="18"/>
      <c r="LUY310" s="18"/>
      <c r="LUZ310" s="18"/>
      <c r="LVB310" s="25"/>
      <c r="LVC310" s="37"/>
      <c r="LVE310" s="37"/>
      <c r="LVG310" s="37"/>
      <c r="LVI310" s="37"/>
      <c r="LVJ310" s="204"/>
      <c r="LVK310" s="204"/>
      <c r="LVL310" s="204"/>
      <c r="LVM310" s="204"/>
      <c r="LVN310" s="204"/>
      <c r="LVO310" s="204"/>
      <c r="LVP310" s="204"/>
      <c r="LVQ310" s="204"/>
      <c r="LVR310" s="204"/>
      <c r="LVS310" s="159"/>
      <c r="LVT310" s="159"/>
      <c r="LVU310" s="159"/>
      <c r="LVV310" s="159"/>
      <c r="LVW310" s="159"/>
      <c r="LVX310" s="45"/>
      <c r="LVY310" s="160"/>
      <c r="LVZ310" s="160"/>
      <c r="LWA310" s="160"/>
      <c r="LWB310" s="160"/>
      <c r="LWC310" s="160"/>
      <c r="LWD310" s="18"/>
      <c r="LWE310" s="18"/>
      <c r="LWF310" s="18"/>
      <c r="LWH310" s="18"/>
      <c r="LWI310" s="18"/>
      <c r="LWJ310" s="18"/>
      <c r="LWK310" s="18"/>
      <c r="LWM310" s="25"/>
      <c r="LWN310" s="37"/>
      <c r="LWP310" s="37"/>
      <c r="LWR310" s="37"/>
      <c r="LWT310" s="37"/>
      <c r="LWU310" s="204"/>
      <c r="LWV310" s="204"/>
      <c r="LWW310" s="204"/>
      <c r="LWX310" s="204"/>
      <c r="LWY310" s="204"/>
      <c r="LWZ310" s="204"/>
      <c r="LXA310" s="204"/>
      <c r="LXB310" s="204"/>
      <c r="LXC310" s="204"/>
      <c r="LXD310" s="159"/>
      <c r="LXE310" s="159"/>
      <c r="LXF310" s="159"/>
      <c r="LXG310" s="159"/>
      <c r="LXH310" s="159"/>
      <c r="LXI310" s="45"/>
      <c r="LXJ310" s="160"/>
      <c r="LXK310" s="160"/>
      <c r="LXL310" s="160"/>
      <c r="LXM310" s="160"/>
      <c r="LXN310" s="160"/>
      <c r="LXO310" s="18"/>
      <c r="LXP310" s="18"/>
      <c r="LXQ310" s="18"/>
      <c r="LXS310" s="18"/>
      <c r="LXT310" s="18"/>
      <c r="LXU310" s="18"/>
      <c r="LXV310" s="18"/>
      <c r="LXX310" s="25"/>
      <c r="LXY310" s="37"/>
      <c r="LYA310" s="37"/>
      <c r="LYC310" s="37"/>
      <c r="LYE310" s="37"/>
      <c r="LYF310" s="204"/>
      <c r="LYG310" s="204"/>
      <c r="LYH310" s="204"/>
      <c r="LYI310" s="204"/>
      <c r="LYJ310" s="204"/>
      <c r="LYK310" s="204"/>
      <c r="LYL310" s="204"/>
      <c r="LYM310" s="204"/>
      <c r="LYN310" s="204"/>
      <c r="LYO310" s="159"/>
      <c r="LYP310" s="159"/>
      <c r="LYQ310" s="159"/>
      <c r="LYR310" s="159"/>
      <c r="LYS310" s="159"/>
      <c r="LYT310" s="45"/>
      <c r="LYU310" s="160"/>
      <c r="LYV310" s="160"/>
      <c r="LYW310" s="160"/>
      <c r="LYX310" s="160"/>
      <c r="LYY310" s="160"/>
      <c r="LYZ310" s="18"/>
      <c r="LZA310" s="18"/>
      <c r="LZB310" s="18"/>
      <c r="LZD310" s="18"/>
      <c r="LZE310" s="18"/>
      <c r="LZF310" s="18"/>
      <c r="LZG310" s="18"/>
      <c r="LZI310" s="25"/>
      <c r="LZJ310" s="37"/>
      <c r="LZL310" s="37"/>
      <c r="LZN310" s="37"/>
      <c r="LZP310" s="37"/>
      <c r="LZQ310" s="204"/>
      <c r="LZR310" s="204"/>
      <c r="LZS310" s="204"/>
      <c r="LZT310" s="204"/>
      <c r="LZU310" s="204"/>
      <c r="LZV310" s="204"/>
      <c r="LZW310" s="204"/>
      <c r="LZX310" s="204"/>
      <c r="LZY310" s="204"/>
      <c r="LZZ310" s="159"/>
      <c r="MAA310" s="159"/>
      <c r="MAB310" s="159"/>
      <c r="MAC310" s="159"/>
      <c r="MAD310" s="159"/>
      <c r="MAE310" s="45"/>
      <c r="MAF310" s="160"/>
      <c r="MAG310" s="160"/>
      <c r="MAH310" s="160"/>
      <c r="MAI310" s="160"/>
      <c r="MAJ310" s="160"/>
      <c r="MAK310" s="18"/>
      <c r="MAL310" s="18"/>
      <c r="MAM310" s="18"/>
      <c r="MAO310" s="18"/>
      <c r="MAP310" s="18"/>
      <c r="MAQ310" s="18"/>
      <c r="MAR310" s="18"/>
      <c r="MAT310" s="25"/>
      <c r="MAU310" s="37"/>
      <c r="MAW310" s="37"/>
      <c r="MAY310" s="37"/>
      <c r="MBA310" s="37"/>
      <c r="MBB310" s="204"/>
      <c r="MBC310" s="204"/>
      <c r="MBD310" s="204"/>
      <c r="MBE310" s="204"/>
      <c r="MBF310" s="204"/>
      <c r="MBG310" s="204"/>
      <c r="MBH310" s="204"/>
      <c r="MBI310" s="204"/>
      <c r="MBJ310" s="204"/>
      <c r="MBK310" s="159"/>
      <c r="MBL310" s="159"/>
      <c r="MBM310" s="159"/>
      <c r="MBN310" s="159"/>
      <c r="MBO310" s="159"/>
      <c r="MBP310" s="45"/>
      <c r="MBQ310" s="160"/>
      <c r="MBR310" s="160"/>
      <c r="MBS310" s="160"/>
      <c r="MBT310" s="160"/>
      <c r="MBU310" s="160"/>
      <c r="MBV310" s="18"/>
      <c r="MBW310" s="18"/>
      <c r="MBX310" s="18"/>
      <c r="MBZ310" s="18"/>
      <c r="MCA310" s="18"/>
      <c r="MCB310" s="18"/>
      <c r="MCC310" s="18"/>
      <c r="MCE310" s="25"/>
      <c r="MCF310" s="37"/>
      <c r="MCH310" s="37"/>
      <c r="MCJ310" s="37"/>
      <c r="MCL310" s="37"/>
      <c r="MCM310" s="204"/>
      <c r="MCN310" s="204"/>
      <c r="MCO310" s="204"/>
      <c r="MCP310" s="204"/>
      <c r="MCQ310" s="204"/>
      <c r="MCR310" s="204"/>
      <c r="MCS310" s="204"/>
      <c r="MCT310" s="204"/>
      <c r="MCU310" s="204"/>
      <c r="MCV310" s="159"/>
      <c r="MCW310" s="159"/>
      <c r="MCX310" s="159"/>
      <c r="MCY310" s="159"/>
      <c r="MCZ310" s="159"/>
      <c r="MDA310" s="45"/>
      <c r="MDB310" s="160"/>
      <c r="MDC310" s="160"/>
      <c r="MDD310" s="160"/>
      <c r="MDE310" s="160"/>
      <c r="MDF310" s="160"/>
      <c r="MDG310" s="18"/>
      <c r="MDH310" s="18"/>
      <c r="MDI310" s="18"/>
      <c r="MDK310" s="18"/>
      <c r="MDL310" s="18"/>
      <c r="MDM310" s="18"/>
      <c r="MDN310" s="18"/>
      <c r="MDP310" s="25"/>
      <c r="MDQ310" s="37"/>
      <c r="MDS310" s="37"/>
      <c r="MDU310" s="37"/>
      <c r="MDW310" s="37"/>
      <c r="MDX310" s="204"/>
      <c r="MDY310" s="204"/>
      <c r="MDZ310" s="204"/>
      <c r="MEA310" s="204"/>
      <c r="MEB310" s="204"/>
      <c r="MEC310" s="204"/>
      <c r="MED310" s="204"/>
      <c r="MEE310" s="204"/>
      <c r="MEF310" s="204"/>
      <c r="MEG310" s="159"/>
      <c r="MEH310" s="159"/>
      <c r="MEI310" s="159"/>
      <c r="MEJ310" s="159"/>
      <c r="MEK310" s="159"/>
      <c r="MEL310" s="45"/>
      <c r="MEM310" s="160"/>
      <c r="MEN310" s="160"/>
      <c r="MEO310" s="160"/>
      <c r="MEP310" s="160"/>
      <c r="MEQ310" s="160"/>
      <c r="MER310" s="18"/>
      <c r="MES310" s="18"/>
      <c r="MET310" s="18"/>
      <c r="MEV310" s="18"/>
      <c r="MEW310" s="18"/>
      <c r="MEX310" s="18"/>
      <c r="MEY310" s="18"/>
      <c r="MFA310" s="25"/>
      <c r="MFB310" s="37"/>
      <c r="MFD310" s="37"/>
      <c r="MFF310" s="37"/>
      <c r="MFH310" s="37"/>
      <c r="MFI310" s="204"/>
      <c r="MFJ310" s="204"/>
      <c r="MFK310" s="204"/>
      <c r="MFL310" s="204"/>
      <c r="MFM310" s="204"/>
      <c r="MFN310" s="204"/>
      <c r="MFO310" s="204"/>
      <c r="MFP310" s="204"/>
      <c r="MFQ310" s="204"/>
      <c r="MFR310" s="159"/>
      <c r="MFS310" s="159"/>
      <c r="MFT310" s="159"/>
      <c r="MFU310" s="159"/>
      <c r="MFV310" s="159"/>
      <c r="MFW310" s="45"/>
      <c r="MFX310" s="160"/>
      <c r="MFY310" s="160"/>
      <c r="MFZ310" s="160"/>
      <c r="MGA310" s="160"/>
      <c r="MGB310" s="160"/>
      <c r="MGC310" s="18"/>
      <c r="MGD310" s="18"/>
      <c r="MGE310" s="18"/>
      <c r="MGG310" s="18"/>
      <c r="MGH310" s="18"/>
      <c r="MGI310" s="18"/>
      <c r="MGJ310" s="18"/>
      <c r="MGL310" s="25"/>
      <c r="MGM310" s="37"/>
      <c r="MGO310" s="37"/>
      <c r="MGQ310" s="37"/>
      <c r="MGS310" s="37"/>
      <c r="MGT310" s="204"/>
      <c r="MGU310" s="204"/>
      <c r="MGV310" s="204"/>
      <c r="MGW310" s="204"/>
      <c r="MGX310" s="204"/>
      <c r="MGY310" s="204"/>
      <c r="MGZ310" s="204"/>
      <c r="MHA310" s="204"/>
      <c r="MHB310" s="204"/>
      <c r="MHC310" s="159"/>
      <c r="MHD310" s="159"/>
      <c r="MHE310" s="159"/>
      <c r="MHF310" s="159"/>
      <c r="MHG310" s="159"/>
      <c r="MHH310" s="45"/>
      <c r="MHI310" s="160"/>
      <c r="MHJ310" s="160"/>
      <c r="MHK310" s="160"/>
      <c r="MHL310" s="160"/>
      <c r="MHM310" s="160"/>
      <c r="MHN310" s="18"/>
      <c r="MHO310" s="18"/>
      <c r="MHP310" s="18"/>
      <c r="MHR310" s="18"/>
      <c r="MHS310" s="18"/>
      <c r="MHT310" s="18"/>
      <c r="MHU310" s="18"/>
      <c r="MHW310" s="25"/>
      <c r="MHX310" s="37"/>
      <c r="MHZ310" s="37"/>
      <c r="MIB310" s="37"/>
      <c r="MID310" s="37"/>
      <c r="MIE310" s="204"/>
      <c r="MIF310" s="204"/>
      <c r="MIG310" s="204"/>
      <c r="MIH310" s="204"/>
      <c r="MII310" s="204"/>
      <c r="MIJ310" s="204"/>
      <c r="MIK310" s="204"/>
      <c r="MIL310" s="204"/>
      <c r="MIM310" s="204"/>
      <c r="MIN310" s="159"/>
      <c r="MIO310" s="159"/>
      <c r="MIP310" s="159"/>
      <c r="MIQ310" s="159"/>
      <c r="MIR310" s="159"/>
      <c r="MIS310" s="45"/>
      <c r="MIT310" s="160"/>
      <c r="MIU310" s="160"/>
      <c r="MIV310" s="160"/>
      <c r="MIW310" s="160"/>
      <c r="MIX310" s="160"/>
      <c r="MIY310" s="18"/>
      <c r="MIZ310" s="18"/>
      <c r="MJA310" s="18"/>
      <c r="MJC310" s="18"/>
      <c r="MJD310" s="18"/>
      <c r="MJE310" s="18"/>
      <c r="MJF310" s="18"/>
      <c r="MJH310" s="25"/>
      <c r="MJI310" s="37"/>
      <c r="MJK310" s="37"/>
      <c r="MJM310" s="37"/>
      <c r="MJO310" s="37"/>
      <c r="MJP310" s="204"/>
      <c r="MJQ310" s="204"/>
      <c r="MJR310" s="204"/>
      <c r="MJS310" s="204"/>
      <c r="MJT310" s="204"/>
      <c r="MJU310" s="204"/>
      <c r="MJV310" s="204"/>
      <c r="MJW310" s="204"/>
      <c r="MJX310" s="204"/>
      <c r="MJY310" s="159"/>
      <c r="MJZ310" s="159"/>
      <c r="MKA310" s="159"/>
      <c r="MKB310" s="159"/>
      <c r="MKC310" s="159"/>
      <c r="MKD310" s="45"/>
      <c r="MKE310" s="160"/>
      <c r="MKF310" s="160"/>
      <c r="MKG310" s="160"/>
      <c r="MKH310" s="160"/>
      <c r="MKI310" s="160"/>
      <c r="MKJ310" s="18"/>
      <c r="MKK310" s="18"/>
      <c r="MKL310" s="18"/>
      <c r="MKN310" s="18"/>
      <c r="MKO310" s="18"/>
      <c r="MKP310" s="18"/>
      <c r="MKQ310" s="18"/>
      <c r="MKS310" s="25"/>
      <c r="MKT310" s="37"/>
      <c r="MKV310" s="37"/>
      <c r="MKX310" s="37"/>
      <c r="MKZ310" s="37"/>
      <c r="MLA310" s="204"/>
      <c r="MLB310" s="204"/>
      <c r="MLC310" s="204"/>
      <c r="MLD310" s="204"/>
      <c r="MLE310" s="204"/>
      <c r="MLF310" s="204"/>
      <c r="MLG310" s="204"/>
      <c r="MLH310" s="204"/>
      <c r="MLI310" s="204"/>
      <c r="MLJ310" s="159"/>
      <c r="MLK310" s="159"/>
      <c r="MLL310" s="159"/>
      <c r="MLM310" s="159"/>
      <c r="MLN310" s="159"/>
      <c r="MLO310" s="45"/>
      <c r="MLP310" s="160"/>
      <c r="MLQ310" s="160"/>
      <c r="MLR310" s="160"/>
      <c r="MLS310" s="160"/>
      <c r="MLT310" s="160"/>
      <c r="MLU310" s="18"/>
      <c r="MLV310" s="18"/>
      <c r="MLW310" s="18"/>
      <c r="MLY310" s="18"/>
      <c r="MLZ310" s="18"/>
      <c r="MMA310" s="18"/>
      <c r="MMB310" s="18"/>
      <c r="MMD310" s="25"/>
      <c r="MME310" s="37"/>
      <c r="MMG310" s="37"/>
      <c r="MMI310" s="37"/>
      <c r="MMK310" s="37"/>
      <c r="MML310" s="204"/>
      <c r="MMM310" s="204"/>
      <c r="MMN310" s="204"/>
      <c r="MMO310" s="204"/>
      <c r="MMP310" s="204"/>
      <c r="MMQ310" s="204"/>
      <c r="MMR310" s="204"/>
      <c r="MMS310" s="204"/>
      <c r="MMT310" s="204"/>
      <c r="MMU310" s="159"/>
      <c r="MMV310" s="159"/>
      <c r="MMW310" s="159"/>
      <c r="MMX310" s="159"/>
      <c r="MMY310" s="159"/>
      <c r="MMZ310" s="45"/>
      <c r="MNA310" s="160"/>
      <c r="MNB310" s="160"/>
      <c r="MNC310" s="160"/>
      <c r="MND310" s="160"/>
      <c r="MNE310" s="160"/>
      <c r="MNF310" s="18"/>
      <c r="MNG310" s="18"/>
      <c r="MNH310" s="18"/>
      <c r="MNJ310" s="18"/>
      <c r="MNK310" s="18"/>
      <c r="MNL310" s="18"/>
      <c r="MNM310" s="18"/>
      <c r="MNO310" s="25"/>
      <c r="MNP310" s="37"/>
      <c r="MNR310" s="37"/>
      <c r="MNT310" s="37"/>
      <c r="MNV310" s="37"/>
      <c r="MNW310" s="204"/>
      <c r="MNX310" s="204"/>
      <c r="MNY310" s="204"/>
      <c r="MNZ310" s="204"/>
      <c r="MOA310" s="204"/>
      <c r="MOB310" s="204"/>
      <c r="MOC310" s="204"/>
      <c r="MOD310" s="204"/>
      <c r="MOE310" s="204"/>
      <c r="MOF310" s="159"/>
      <c r="MOG310" s="159"/>
      <c r="MOH310" s="159"/>
      <c r="MOI310" s="159"/>
      <c r="MOJ310" s="159"/>
      <c r="MOK310" s="45"/>
      <c r="MOL310" s="160"/>
      <c r="MOM310" s="160"/>
      <c r="MON310" s="160"/>
      <c r="MOO310" s="160"/>
      <c r="MOP310" s="160"/>
      <c r="MOQ310" s="18"/>
      <c r="MOR310" s="18"/>
      <c r="MOS310" s="18"/>
      <c r="MOU310" s="18"/>
      <c r="MOV310" s="18"/>
      <c r="MOW310" s="18"/>
      <c r="MOX310" s="18"/>
      <c r="MOZ310" s="25"/>
      <c r="MPA310" s="37"/>
      <c r="MPC310" s="37"/>
      <c r="MPE310" s="37"/>
      <c r="MPG310" s="37"/>
      <c r="MPH310" s="204"/>
      <c r="MPI310" s="204"/>
      <c r="MPJ310" s="204"/>
      <c r="MPK310" s="204"/>
      <c r="MPL310" s="204"/>
      <c r="MPM310" s="204"/>
      <c r="MPN310" s="204"/>
      <c r="MPO310" s="204"/>
      <c r="MPP310" s="204"/>
      <c r="MPQ310" s="159"/>
      <c r="MPR310" s="159"/>
      <c r="MPS310" s="159"/>
      <c r="MPT310" s="159"/>
      <c r="MPU310" s="159"/>
      <c r="MPV310" s="45"/>
      <c r="MPW310" s="160"/>
      <c r="MPX310" s="160"/>
      <c r="MPY310" s="160"/>
      <c r="MPZ310" s="160"/>
      <c r="MQA310" s="160"/>
      <c r="MQB310" s="18"/>
      <c r="MQC310" s="18"/>
      <c r="MQD310" s="18"/>
      <c r="MQF310" s="18"/>
      <c r="MQG310" s="18"/>
      <c r="MQH310" s="18"/>
      <c r="MQI310" s="18"/>
      <c r="MQK310" s="25"/>
      <c r="MQL310" s="37"/>
      <c r="MQN310" s="37"/>
      <c r="MQP310" s="37"/>
      <c r="MQR310" s="37"/>
      <c r="MQS310" s="204"/>
      <c r="MQT310" s="204"/>
      <c r="MQU310" s="204"/>
      <c r="MQV310" s="204"/>
      <c r="MQW310" s="204"/>
      <c r="MQX310" s="204"/>
      <c r="MQY310" s="204"/>
      <c r="MQZ310" s="204"/>
      <c r="MRA310" s="204"/>
      <c r="MRB310" s="159"/>
      <c r="MRC310" s="159"/>
      <c r="MRD310" s="159"/>
      <c r="MRE310" s="159"/>
      <c r="MRF310" s="159"/>
      <c r="MRG310" s="45"/>
      <c r="MRH310" s="160"/>
      <c r="MRI310" s="160"/>
      <c r="MRJ310" s="160"/>
      <c r="MRK310" s="160"/>
      <c r="MRL310" s="160"/>
      <c r="MRM310" s="18"/>
      <c r="MRN310" s="18"/>
      <c r="MRO310" s="18"/>
      <c r="MRQ310" s="18"/>
      <c r="MRR310" s="18"/>
      <c r="MRS310" s="18"/>
      <c r="MRT310" s="18"/>
      <c r="MRV310" s="25"/>
      <c r="MRW310" s="37"/>
      <c r="MRY310" s="37"/>
      <c r="MSA310" s="37"/>
      <c r="MSC310" s="37"/>
      <c r="MSD310" s="204"/>
      <c r="MSE310" s="204"/>
      <c r="MSF310" s="204"/>
      <c r="MSG310" s="204"/>
      <c r="MSH310" s="204"/>
      <c r="MSI310" s="204"/>
      <c r="MSJ310" s="204"/>
      <c r="MSK310" s="204"/>
      <c r="MSL310" s="204"/>
      <c r="MSM310" s="159"/>
      <c r="MSN310" s="159"/>
      <c r="MSO310" s="159"/>
      <c r="MSP310" s="159"/>
      <c r="MSQ310" s="159"/>
      <c r="MSR310" s="45"/>
      <c r="MSS310" s="160"/>
      <c r="MST310" s="160"/>
      <c r="MSU310" s="160"/>
      <c r="MSV310" s="160"/>
      <c r="MSW310" s="160"/>
      <c r="MSX310" s="18"/>
      <c r="MSY310" s="18"/>
      <c r="MSZ310" s="18"/>
      <c r="MTB310" s="18"/>
      <c r="MTC310" s="18"/>
      <c r="MTD310" s="18"/>
      <c r="MTE310" s="18"/>
      <c r="MTG310" s="25"/>
      <c r="MTH310" s="37"/>
      <c r="MTJ310" s="37"/>
      <c r="MTL310" s="37"/>
      <c r="MTN310" s="37"/>
      <c r="MTO310" s="204"/>
      <c r="MTP310" s="204"/>
      <c r="MTQ310" s="204"/>
      <c r="MTR310" s="204"/>
      <c r="MTS310" s="204"/>
      <c r="MTT310" s="204"/>
      <c r="MTU310" s="204"/>
      <c r="MTV310" s="204"/>
      <c r="MTW310" s="204"/>
      <c r="MTX310" s="159"/>
      <c r="MTY310" s="159"/>
      <c r="MTZ310" s="159"/>
      <c r="MUA310" s="159"/>
      <c r="MUB310" s="159"/>
      <c r="MUC310" s="45"/>
      <c r="MUD310" s="160"/>
      <c r="MUE310" s="160"/>
      <c r="MUF310" s="160"/>
      <c r="MUG310" s="160"/>
      <c r="MUH310" s="160"/>
      <c r="MUI310" s="18"/>
      <c r="MUJ310" s="18"/>
      <c r="MUK310" s="18"/>
      <c r="MUM310" s="18"/>
      <c r="MUN310" s="18"/>
      <c r="MUO310" s="18"/>
      <c r="MUP310" s="18"/>
      <c r="MUR310" s="25"/>
      <c r="MUS310" s="37"/>
      <c r="MUU310" s="37"/>
      <c r="MUW310" s="37"/>
      <c r="MUY310" s="37"/>
      <c r="MUZ310" s="204"/>
      <c r="MVA310" s="204"/>
      <c r="MVB310" s="204"/>
      <c r="MVC310" s="204"/>
      <c r="MVD310" s="204"/>
      <c r="MVE310" s="204"/>
      <c r="MVF310" s="204"/>
      <c r="MVG310" s="204"/>
      <c r="MVH310" s="204"/>
      <c r="MVI310" s="159"/>
      <c r="MVJ310" s="159"/>
      <c r="MVK310" s="159"/>
      <c r="MVL310" s="159"/>
      <c r="MVM310" s="159"/>
      <c r="MVN310" s="45"/>
      <c r="MVO310" s="160"/>
      <c r="MVP310" s="160"/>
      <c r="MVQ310" s="160"/>
      <c r="MVR310" s="160"/>
      <c r="MVS310" s="160"/>
      <c r="MVT310" s="18"/>
      <c r="MVU310" s="18"/>
      <c r="MVV310" s="18"/>
      <c r="MVX310" s="18"/>
      <c r="MVY310" s="18"/>
      <c r="MVZ310" s="18"/>
      <c r="MWA310" s="18"/>
      <c r="MWC310" s="25"/>
      <c r="MWD310" s="37"/>
      <c r="MWF310" s="37"/>
      <c r="MWH310" s="37"/>
      <c r="MWJ310" s="37"/>
      <c r="MWK310" s="204"/>
      <c r="MWL310" s="204"/>
      <c r="MWM310" s="204"/>
      <c r="MWN310" s="204"/>
      <c r="MWO310" s="204"/>
      <c r="MWP310" s="204"/>
      <c r="MWQ310" s="204"/>
      <c r="MWR310" s="204"/>
      <c r="MWS310" s="204"/>
      <c r="MWT310" s="159"/>
      <c r="MWU310" s="159"/>
      <c r="MWV310" s="159"/>
      <c r="MWW310" s="159"/>
      <c r="MWX310" s="159"/>
      <c r="MWY310" s="45"/>
      <c r="MWZ310" s="160"/>
      <c r="MXA310" s="160"/>
      <c r="MXB310" s="160"/>
      <c r="MXC310" s="160"/>
      <c r="MXD310" s="160"/>
      <c r="MXE310" s="18"/>
      <c r="MXF310" s="18"/>
      <c r="MXG310" s="18"/>
      <c r="MXI310" s="18"/>
      <c r="MXJ310" s="18"/>
      <c r="MXK310" s="18"/>
      <c r="MXL310" s="18"/>
      <c r="MXN310" s="25"/>
      <c r="MXO310" s="37"/>
      <c r="MXQ310" s="37"/>
      <c r="MXS310" s="37"/>
      <c r="MXU310" s="37"/>
      <c r="MXV310" s="204"/>
      <c r="MXW310" s="204"/>
      <c r="MXX310" s="204"/>
      <c r="MXY310" s="204"/>
      <c r="MXZ310" s="204"/>
      <c r="MYA310" s="204"/>
      <c r="MYB310" s="204"/>
      <c r="MYC310" s="204"/>
      <c r="MYD310" s="204"/>
      <c r="MYE310" s="159"/>
      <c r="MYF310" s="159"/>
      <c r="MYG310" s="159"/>
      <c r="MYH310" s="159"/>
      <c r="MYI310" s="159"/>
      <c r="MYJ310" s="45"/>
      <c r="MYK310" s="160"/>
      <c r="MYL310" s="160"/>
      <c r="MYM310" s="160"/>
      <c r="MYN310" s="160"/>
      <c r="MYO310" s="160"/>
      <c r="MYP310" s="18"/>
      <c r="MYQ310" s="18"/>
      <c r="MYR310" s="18"/>
      <c r="MYT310" s="18"/>
      <c r="MYU310" s="18"/>
      <c r="MYV310" s="18"/>
      <c r="MYW310" s="18"/>
      <c r="MYY310" s="25"/>
      <c r="MYZ310" s="37"/>
      <c r="MZB310" s="37"/>
      <c r="MZD310" s="37"/>
      <c r="MZF310" s="37"/>
      <c r="MZG310" s="204"/>
      <c r="MZH310" s="204"/>
      <c r="MZI310" s="204"/>
      <c r="MZJ310" s="204"/>
      <c r="MZK310" s="204"/>
      <c r="MZL310" s="204"/>
      <c r="MZM310" s="204"/>
      <c r="MZN310" s="204"/>
      <c r="MZO310" s="204"/>
      <c r="MZP310" s="159"/>
      <c r="MZQ310" s="159"/>
      <c r="MZR310" s="159"/>
      <c r="MZS310" s="159"/>
      <c r="MZT310" s="159"/>
      <c r="MZU310" s="45"/>
      <c r="MZV310" s="160"/>
      <c r="MZW310" s="160"/>
      <c r="MZX310" s="160"/>
      <c r="MZY310" s="160"/>
      <c r="MZZ310" s="160"/>
      <c r="NAA310" s="18"/>
      <c r="NAB310" s="18"/>
      <c r="NAC310" s="18"/>
      <c r="NAE310" s="18"/>
      <c r="NAF310" s="18"/>
      <c r="NAG310" s="18"/>
      <c r="NAH310" s="18"/>
      <c r="NAJ310" s="25"/>
      <c r="NAK310" s="37"/>
      <c r="NAM310" s="37"/>
      <c r="NAO310" s="37"/>
      <c r="NAQ310" s="37"/>
      <c r="NAR310" s="204"/>
      <c r="NAS310" s="204"/>
      <c r="NAT310" s="204"/>
      <c r="NAU310" s="204"/>
      <c r="NAV310" s="204"/>
      <c r="NAW310" s="204"/>
      <c r="NAX310" s="204"/>
      <c r="NAY310" s="204"/>
      <c r="NAZ310" s="204"/>
      <c r="NBA310" s="159"/>
      <c r="NBB310" s="159"/>
      <c r="NBC310" s="159"/>
      <c r="NBD310" s="159"/>
      <c r="NBE310" s="159"/>
      <c r="NBF310" s="45"/>
      <c r="NBG310" s="160"/>
      <c r="NBH310" s="160"/>
      <c r="NBI310" s="160"/>
      <c r="NBJ310" s="160"/>
      <c r="NBK310" s="160"/>
      <c r="NBL310" s="18"/>
      <c r="NBM310" s="18"/>
      <c r="NBN310" s="18"/>
      <c r="NBP310" s="18"/>
      <c r="NBQ310" s="18"/>
      <c r="NBR310" s="18"/>
      <c r="NBS310" s="18"/>
      <c r="NBU310" s="25"/>
      <c r="NBV310" s="37"/>
      <c r="NBX310" s="37"/>
      <c r="NBZ310" s="37"/>
      <c r="NCB310" s="37"/>
      <c r="NCC310" s="204"/>
      <c r="NCD310" s="204"/>
      <c r="NCE310" s="204"/>
      <c r="NCF310" s="204"/>
      <c r="NCG310" s="204"/>
      <c r="NCH310" s="204"/>
      <c r="NCI310" s="204"/>
      <c r="NCJ310" s="204"/>
      <c r="NCK310" s="204"/>
      <c r="NCL310" s="159"/>
      <c r="NCM310" s="159"/>
      <c r="NCN310" s="159"/>
      <c r="NCO310" s="159"/>
      <c r="NCP310" s="159"/>
      <c r="NCQ310" s="45"/>
      <c r="NCR310" s="160"/>
      <c r="NCS310" s="160"/>
      <c r="NCT310" s="160"/>
      <c r="NCU310" s="160"/>
      <c r="NCV310" s="160"/>
      <c r="NCW310" s="18"/>
      <c r="NCX310" s="18"/>
      <c r="NCY310" s="18"/>
      <c r="NDA310" s="18"/>
      <c r="NDB310" s="18"/>
      <c r="NDC310" s="18"/>
      <c r="NDD310" s="18"/>
      <c r="NDF310" s="25"/>
      <c r="NDG310" s="37"/>
      <c r="NDI310" s="37"/>
      <c r="NDK310" s="37"/>
      <c r="NDM310" s="37"/>
      <c r="NDN310" s="204"/>
      <c r="NDO310" s="204"/>
      <c r="NDP310" s="204"/>
      <c r="NDQ310" s="204"/>
      <c r="NDR310" s="204"/>
      <c r="NDS310" s="204"/>
      <c r="NDT310" s="204"/>
      <c r="NDU310" s="204"/>
      <c r="NDV310" s="204"/>
      <c r="NDW310" s="159"/>
      <c r="NDX310" s="159"/>
      <c r="NDY310" s="159"/>
      <c r="NDZ310" s="159"/>
      <c r="NEA310" s="159"/>
      <c r="NEB310" s="45"/>
      <c r="NEC310" s="160"/>
      <c r="NED310" s="160"/>
      <c r="NEE310" s="160"/>
      <c r="NEF310" s="160"/>
      <c r="NEG310" s="160"/>
      <c r="NEH310" s="18"/>
      <c r="NEI310" s="18"/>
      <c r="NEJ310" s="18"/>
      <c r="NEL310" s="18"/>
      <c r="NEM310" s="18"/>
      <c r="NEN310" s="18"/>
      <c r="NEO310" s="18"/>
      <c r="NEQ310" s="25"/>
      <c r="NER310" s="37"/>
      <c r="NET310" s="37"/>
      <c r="NEV310" s="37"/>
      <c r="NEX310" s="37"/>
      <c r="NEY310" s="204"/>
      <c r="NEZ310" s="204"/>
      <c r="NFA310" s="204"/>
      <c r="NFB310" s="204"/>
      <c r="NFC310" s="204"/>
      <c r="NFD310" s="204"/>
      <c r="NFE310" s="204"/>
      <c r="NFF310" s="204"/>
      <c r="NFG310" s="204"/>
      <c r="NFH310" s="159"/>
      <c r="NFI310" s="159"/>
      <c r="NFJ310" s="159"/>
      <c r="NFK310" s="159"/>
      <c r="NFL310" s="159"/>
      <c r="NFM310" s="45"/>
      <c r="NFN310" s="160"/>
      <c r="NFO310" s="160"/>
      <c r="NFP310" s="160"/>
      <c r="NFQ310" s="160"/>
      <c r="NFR310" s="160"/>
      <c r="NFS310" s="18"/>
      <c r="NFT310" s="18"/>
      <c r="NFU310" s="18"/>
      <c r="NFW310" s="18"/>
      <c r="NFX310" s="18"/>
      <c r="NFY310" s="18"/>
      <c r="NFZ310" s="18"/>
      <c r="NGB310" s="25"/>
      <c r="NGC310" s="37"/>
      <c r="NGE310" s="37"/>
      <c r="NGG310" s="37"/>
      <c r="NGI310" s="37"/>
      <c r="NGJ310" s="204"/>
      <c r="NGK310" s="204"/>
      <c r="NGL310" s="204"/>
      <c r="NGM310" s="204"/>
      <c r="NGN310" s="204"/>
      <c r="NGO310" s="204"/>
      <c r="NGP310" s="204"/>
      <c r="NGQ310" s="204"/>
      <c r="NGR310" s="204"/>
      <c r="NGS310" s="159"/>
      <c r="NGT310" s="159"/>
      <c r="NGU310" s="159"/>
      <c r="NGV310" s="159"/>
      <c r="NGW310" s="159"/>
      <c r="NGX310" s="45"/>
      <c r="NGY310" s="160"/>
      <c r="NGZ310" s="160"/>
      <c r="NHA310" s="160"/>
      <c r="NHB310" s="160"/>
      <c r="NHC310" s="160"/>
      <c r="NHD310" s="18"/>
      <c r="NHE310" s="18"/>
      <c r="NHF310" s="18"/>
      <c r="NHH310" s="18"/>
      <c r="NHI310" s="18"/>
      <c r="NHJ310" s="18"/>
      <c r="NHK310" s="18"/>
      <c r="NHM310" s="25"/>
      <c r="NHN310" s="37"/>
      <c r="NHP310" s="37"/>
      <c r="NHR310" s="37"/>
      <c r="NHT310" s="37"/>
      <c r="NHU310" s="204"/>
      <c r="NHV310" s="204"/>
      <c r="NHW310" s="204"/>
      <c r="NHX310" s="204"/>
      <c r="NHY310" s="204"/>
      <c r="NHZ310" s="204"/>
      <c r="NIA310" s="204"/>
      <c r="NIB310" s="204"/>
      <c r="NIC310" s="204"/>
      <c r="NID310" s="159"/>
      <c r="NIE310" s="159"/>
      <c r="NIF310" s="159"/>
      <c r="NIG310" s="159"/>
      <c r="NIH310" s="159"/>
      <c r="NII310" s="45"/>
      <c r="NIJ310" s="160"/>
      <c r="NIK310" s="160"/>
      <c r="NIL310" s="160"/>
      <c r="NIM310" s="160"/>
      <c r="NIN310" s="160"/>
      <c r="NIO310" s="18"/>
      <c r="NIP310" s="18"/>
      <c r="NIQ310" s="18"/>
      <c r="NIS310" s="18"/>
      <c r="NIT310" s="18"/>
      <c r="NIU310" s="18"/>
      <c r="NIV310" s="18"/>
      <c r="NIX310" s="25"/>
      <c r="NIY310" s="37"/>
      <c r="NJA310" s="37"/>
      <c r="NJC310" s="37"/>
      <c r="NJE310" s="37"/>
      <c r="NJF310" s="204"/>
      <c r="NJG310" s="204"/>
      <c r="NJH310" s="204"/>
      <c r="NJI310" s="204"/>
      <c r="NJJ310" s="204"/>
      <c r="NJK310" s="204"/>
      <c r="NJL310" s="204"/>
      <c r="NJM310" s="204"/>
      <c r="NJN310" s="204"/>
      <c r="NJO310" s="159"/>
      <c r="NJP310" s="159"/>
      <c r="NJQ310" s="159"/>
      <c r="NJR310" s="159"/>
      <c r="NJS310" s="159"/>
      <c r="NJT310" s="45"/>
      <c r="NJU310" s="160"/>
      <c r="NJV310" s="160"/>
      <c r="NJW310" s="160"/>
      <c r="NJX310" s="160"/>
      <c r="NJY310" s="160"/>
      <c r="NJZ310" s="18"/>
      <c r="NKA310" s="18"/>
      <c r="NKB310" s="18"/>
      <c r="NKD310" s="18"/>
      <c r="NKE310" s="18"/>
      <c r="NKF310" s="18"/>
      <c r="NKG310" s="18"/>
      <c r="NKI310" s="25"/>
      <c r="NKJ310" s="37"/>
      <c r="NKL310" s="37"/>
      <c r="NKN310" s="37"/>
      <c r="NKP310" s="37"/>
      <c r="NKQ310" s="204"/>
      <c r="NKR310" s="204"/>
      <c r="NKS310" s="204"/>
      <c r="NKT310" s="204"/>
      <c r="NKU310" s="204"/>
      <c r="NKV310" s="204"/>
      <c r="NKW310" s="204"/>
      <c r="NKX310" s="204"/>
      <c r="NKY310" s="204"/>
      <c r="NKZ310" s="159"/>
      <c r="NLA310" s="159"/>
      <c r="NLB310" s="159"/>
      <c r="NLC310" s="159"/>
      <c r="NLD310" s="159"/>
      <c r="NLE310" s="45"/>
      <c r="NLF310" s="160"/>
      <c r="NLG310" s="160"/>
      <c r="NLH310" s="160"/>
      <c r="NLI310" s="160"/>
      <c r="NLJ310" s="160"/>
      <c r="NLK310" s="18"/>
      <c r="NLL310" s="18"/>
      <c r="NLM310" s="18"/>
      <c r="NLO310" s="18"/>
      <c r="NLP310" s="18"/>
      <c r="NLQ310" s="18"/>
      <c r="NLR310" s="18"/>
      <c r="NLT310" s="25"/>
      <c r="NLU310" s="37"/>
      <c r="NLW310" s="37"/>
      <c r="NLY310" s="37"/>
      <c r="NMA310" s="37"/>
      <c r="NMB310" s="204"/>
      <c r="NMC310" s="204"/>
      <c r="NMD310" s="204"/>
      <c r="NME310" s="204"/>
      <c r="NMF310" s="204"/>
      <c r="NMG310" s="204"/>
      <c r="NMH310" s="204"/>
      <c r="NMI310" s="204"/>
      <c r="NMJ310" s="204"/>
      <c r="NMK310" s="159"/>
      <c r="NML310" s="159"/>
      <c r="NMM310" s="159"/>
      <c r="NMN310" s="159"/>
      <c r="NMO310" s="159"/>
      <c r="NMP310" s="45"/>
      <c r="NMQ310" s="160"/>
      <c r="NMR310" s="160"/>
      <c r="NMS310" s="160"/>
      <c r="NMT310" s="160"/>
      <c r="NMU310" s="160"/>
      <c r="NMV310" s="18"/>
      <c r="NMW310" s="18"/>
      <c r="NMX310" s="18"/>
      <c r="NMZ310" s="18"/>
      <c r="NNA310" s="18"/>
      <c r="NNB310" s="18"/>
      <c r="NNC310" s="18"/>
      <c r="NNE310" s="25"/>
      <c r="NNF310" s="37"/>
      <c r="NNH310" s="37"/>
      <c r="NNJ310" s="37"/>
      <c r="NNL310" s="37"/>
      <c r="NNM310" s="204"/>
      <c r="NNN310" s="204"/>
      <c r="NNO310" s="204"/>
      <c r="NNP310" s="204"/>
      <c r="NNQ310" s="204"/>
      <c r="NNR310" s="204"/>
      <c r="NNS310" s="204"/>
      <c r="NNT310" s="204"/>
      <c r="NNU310" s="204"/>
      <c r="NNV310" s="159"/>
      <c r="NNW310" s="159"/>
      <c r="NNX310" s="159"/>
      <c r="NNY310" s="159"/>
      <c r="NNZ310" s="159"/>
      <c r="NOA310" s="45"/>
      <c r="NOB310" s="160"/>
      <c r="NOC310" s="160"/>
      <c r="NOD310" s="160"/>
      <c r="NOE310" s="160"/>
      <c r="NOF310" s="160"/>
      <c r="NOG310" s="18"/>
      <c r="NOH310" s="18"/>
      <c r="NOI310" s="18"/>
      <c r="NOK310" s="18"/>
      <c r="NOL310" s="18"/>
      <c r="NOM310" s="18"/>
      <c r="NON310" s="18"/>
      <c r="NOP310" s="25"/>
      <c r="NOQ310" s="37"/>
      <c r="NOS310" s="37"/>
      <c r="NOU310" s="37"/>
      <c r="NOW310" s="37"/>
      <c r="NOX310" s="204"/>
      <c r="NOY310" s="204"/>
      <c r="NOZ310" s="204"/>
      <c r="NPA310" s="204"/>
      <c r="NPB310" s="204"/>
      <c r="NPC310" s="204"/>
      <c r="NPD310" s="204"/>
      <c r="NPE310" s="204"/>
      <c r="NPF310" s="204"/>
      <c r="NPG310" s="159"/>
      <c r="NPH310" s="159"/>
      <c r="NPI310" s="159"/>
      <c r="NPJ310" s="159"/>
      <c r="NPK310" s="159"/>
      <c r="NPL310" s="45"/>
      <c r="NPM310" s="160"/>
      <c r="NPN310" s="160"/>
      <c r="NPO310" s="160"/>
      <c r="NPP310" s="160"/>
      <c r="NPQ310" s="160"/>
      <c r="NPR310" s="18"/>
      <c r="NPS310" s="18"/>
      <c r="NPT310" s="18"/>
      <c r="NPV310" s="18"/>
      <c r="NPW310" s="18"/>
      <c r="NPX310" s="18"/>
      <c r="NPY310" s="18"/>
      <c r="NQA310" s="25"/>
      <c r="NQB310" s="37"/>
      <c r="NQD310" s="37"/>
      <c r="NQF310" s="37"/>
      <c r="NQH310" s="37"/>
      <c r="NQI310" s="204"/>
      <c r="NQJ310" s="204"/>
      <c r="NQK310" s="204"/>
      <c r="NQL310" s="204"/>
      <c r="NQM310" s="204"/>
      <c r="NQN310" s="204"/>
      <c r="NQO310" s="204"/>
      <c r="NQP310" s="204"/>
      <c r="NQQ310" s="204"/>
      <c r="NQR310" s="159"/>
      <c r="NQS310" s="159"/>
      <c r="NQT310" s="159"/>
      <c r="NQU310" s="159"/>
      <c r="NQV310" s="159"/>
      <c r="NQW310" s="45"/>
      <c r="NQX310" s="160"/>
      <c r="NQY310" s="160"/>
      <c r="NQZ310" s="160"/>
      <c r="NRA310" s="160"/>
      <c r="NRB310" s="160"/>
      <c r="NRC310" s="18"/>
      <c r="NRD310" s="18"/>
      <c r="NRE310" s="18"/>
      <c r="NRG310" s="18"/>
      <c r="NRH310" s="18"/>
      <c r="NRI310" s="18"/>
      <c r="NRJ310" s="18"/>
      <c r="NRL310" s="25"/>
      <c r="NRM310" s="37"/>
      <c r="NRO310" s="37"/>
      <c r="NRQ310" s="37"/>
      <c r="NRS310" s="37"/>
      <c r="NRT310" s="204"/>
      <c r="NRU310" s="204"/>
      <c r="NRV310" s="204"/>
      <c r="NRW310" s="204"/>
      <c r="NRX310" s="204"/>
      <c r="NRY310" s="204"/>
      <c r="NRZ310" s="204"/>
      <c r="NSA310" s="204"/>
      <c r="NSB310" s="204"/>
      <c r="NSC310" s="159"/>
      <c r="NSD310" s="159"/>
      <c r="NSE310" s="159"/>
      <c r="NSF310" s="159"/>
      <c r="NSG310" s="159"/>
      <c r="NSH310" s="45"/>
      <c r="NSI310" s="160"/>
      <c r="NSJ310" s="160"/>
      <c r="NSK310" s="160"/>
      <c r="NSL310" s="160"/>
      <c r="NSM310" s="160"/>
      <c r="NSN310" s="18"/>
      <c r="NSO310" s="18"/>
      <c r="NSP310" s="18"/>
      <c r="NSR310" s="18"/>
      <c r="NSS310" s="18"/>
      <c r="NST310" s="18"/>
      <c r="NSU310" s="18"/>
      <c r="NSW310" s="25"/>
      <c r="NSX310" s="37"/>
      <c r="NSZ310" s="37"/>
      <c r="NTB310" s="37"/>
      <c r="NTD310" s="37"/>
      <c r="NTE310" s="204"/>
      <c r="NTF310" s="204"/>
      <c r="NTG310" s="204"/>
      <c r="NTH310" s="204"/>
      <c r="NTI310" s="204"/>
      <c r="NTJ310" s="204"/>
      <c r="NTK310" s="204"/>
      <c r="NTL310" s="204"/>
      <c r="NTM310" s="204"/>
      <c r="NTN310" s="159"/>
      <c r="NTO310" s="159"/>
      <c r="NTP310" s="159"/>
      <c r="NTQ310" s="159"/>
      <c r="NTR310" s="159"/>
      <c r="NTS310" s="45"/>
      <c r="NTT310" s="160"/>
      <c r="NTU310" s="160"/>
      <c r="NTV310" s="160"/>
      <c r="NTW310" s="160"/>
      <c r="NTX310" s="160"/>
      <c r="NTY310" s="18"/>
      <c r="NTZ310" s="18"/>
      <c r="NUA310" s="18"/>
      <c r="NUC310" s="18"/>
      <c r="NUD310" s="18"/>
      <c r="NUE310" s="18"/>
      <c r="NUF310" s="18"/>
      <c r="NUH310" s="25"/>
      <c r="NUI310" s="37"/>
      <c r="NUK310" s="37"/>
      <c r="NUM310" s="37"/>
      <c r="NUO310" s="37"/>
      <c r="NUP310" s="204"/>
      <c r="NUQ310" s="204"/>
      <c r="NUR310" s="204"/>
      <c r="NUS310" s="204"/>
      <c r="NUT310" s="204"/>
      <c r="NUU310" s="204"/>
      <c r="NUV310" s="204"/>
      <c r="NUW310" s="204"/>
      <c r="NUX310" s="204"/>
      <c r="NUY310" s="159"/>
      <c r="NUZ310" s="159"/>
      <c r="NVA310" s="159"/>
      <c r="NVB310" s="159"/>
      <c r="NVC310" s="159"/>
      <c r="NVD310" s="45"/>
      <c r="NVE310" s="160"/>
      <c r="NVF310" s="160"/>
      <c r="NVG310" s="160"/>
      <c r="NVH310" s="160"/>
      <c r="NVI310" s="160"/>
      <c r="NVJ310" s="18"/>
      <c r="NVK310" s="18"/>
      <c r="NVL310" s="18"/>
      <c r="NVN310" s="18"/>
      <c r="NVO310" s="18"/>
      <c r="NVP310" s="18"/>
      <c r="NVQ310" s="18"/>
      <c r="NVS310" s="25"/>
      <c r="NVT310" s="37"/>
      <c r="NVV310" s="37"/>
      <c r="NVX310" s="37"/>
      <c r="NVZ310" s="37"/>
      <c r="NWA310" s="204"/>
      <c r="NWB310" s="204"/>
      <c r="NWC310" s="204"/>
      <c r="NWD310" s="204"/>
      <c r="NWE310" s="204"/>
      <c r="NWF310" s="204"/>
      <c r="NWG310" s="204"/>
      <c r="NWH310" s="204"/>
      <c r="NWI310" s="204"/>
      <c r="NWJ310" s="159"/>
      <c r="NWK310" s="159"/>
      <c r="NWL310" s="159"/>
      <c r="NWM310" s="159"/>
      <c r="NWN310" s="159"/>
      <c r="NWO310" s="45"/>
      <c r="NWP310" s="160"/>
      <c r="NWQ310" s="160"/>
      <c r="NWR310" s="160"/>
      <c r="NWS310" s="160"/>
      <c r="NWT310" s="160"/>
      <c r="NWU310" s="18"/>
      <c r="NWV310" s="18"/>
      <c r="NWW310" s="18"/>
      <c r="NWY310" s="18"/>
      <c r="NWZ310" s="18"/>
      <c r="NXA310" s="18"/>
      <c r="NXB310" s="18"/>
      <c r="NXD310" s="25"/>
      <c r="NXE310" s="37"/>
      <c r="NXG310" s="37"/>
      <c r="NXI310" s="37"/>
      <c r="NXK310" s="37"/>
      <c r="NXL310" s="204"/>
      <c r="NXM310" s="204"/>
      <c r="NXN310" s="204"/>
      <c r="NXO310" s="204"/>
      <c r="NXP310" s="204"/>
      <c r="NXQ310" s="204"/>
      <c r="NXR310" s="204"/>
      <c r="NXS310" s="204"/>
      <c r="NXT310" s="204"/>
      <c r="NXU310" s="159"/>
      <c r="NXV310" s="159"/>
      <c r="NXW310" s="159"/>
      <c r="NXX310" s="159"/>
      <c r="NXY310" s="159"/>
      <c r="NXZ310" s="45"/>
      <c r="NYA310" s="160"/>
      <c r="NYB310" s="160"/>
      <c r="NYC310" s="160"/>
      <c r="NYD310" s="160"/>
      <c r="NYE310" s="160"/>
      <c r="NYF310" s="18"/>
      <c r="NYG310" s="18"/>
      <c r="NYH310" s="18"/>
      <c r="NYJ310" s="18"/>
      <c r="NYK310" s="18"/>
      <c r="NYL310" s="18"/>
      <c r="NYM310" s="18"/>
      <c r="NYO310" s="25"/>
      <c r="NYP310" s="37"/>
      <c r="NYR310" s="37"/>
      <c r="NYT310" s="37"/>
      <c r="NYV310" s="37"/>
      <c r="NYW310" s="204"/>
      <c r="NYX310" s="204"/>
      <c r="NYY310" s="204"/>
      <c r="NYZ310" s="204"/>
      <c r="NZA310" s="204"/>
      <c r="NZB310" s="204"/>
      <c r="NZC310" s="204"/>
      <c r="NZD310" s="204"/>
      <c r="NZE310" s="204"/>
      <c r="NZF310" s="159"/>
      <c r="NZG310" s="159"/>
      <c r="NZH310" s="159"/>
      <c r="NZI310" s="159"/>
      <c r="NZJ310" s="159"/>
      <c r="NZK310" s="45"/>
      <c r="NZL310" s="160"/>
      <c r="NZM310" s="160"/>
      <c r="NZN310" s="160"/>
      <c r="NZO310" s="160"/>
      <c r="NZP310" s="160"/>
      <c r="NZQ310" s="18"/>
      <c r="NZR310" s="18"/>
      <c r="NZS310" s="18"/>
      <c r="NZU310" s="18"/>
      <c r="NZV310" s="18"/>
      <c r="NZW310" s="18"/>
      <c r="NZX310" s="18"/>
      <c r="NZZ310" s="25"/>
      <c r="OAA310" s="37"/>
      <c r="OAC310" s="37"/>
      <c r="OAE310" s="37"/>
      <c r="OAG310" s="37"/>
      <c r="OAH310" s="204"/>
      <c r="OAI310" s="204"/>
      <c r="OAJ310" s="204"/>
      <c r="OAK310" s="204"/>
      <c r="OAL310" s="204"/>
      <c r="OAM310" s="204"/>
      <c r="OAN310" s="204"/>
      <c r="OAO310" s="204"/>
      <c r="OAP310" s="204"/>
      <c r="OAQ310" s="159"/>
      <c r="OAR310" s="159"/>
      <c r="OAS310" s="159"/>
      <c r="OAT310" s="159"/>
      <c r="OAU310" s="159"/>
      <c r="OAV310" s="45"/>
      <c r="OAW310" s="160"/>
      <c r="OAX310" s="160"/>
      <c r="OAY310" s="160"/>
      <c r="OAZ310" s="160"/>
      <c r="OBA310" s="160"/>
      <c r="OBB310" s="18"/>
      <c r="OBC310" s="18"/>
      <c r="OBD310" s="18"/>
      <c r="OBF310" s="18"/>
      <c r="OBG310" s="18"/>
      <c r="OBH310" s="18"/>
      <c r="OBI310" s="18"/>
      <c r="OBK310" s="25"/>
      <c r="OBL310" s="37"/>
      <c r="OBN310" s="37"/>
      <c r="OBP310" s="37"/>
      <c r="OBR310" s="37"/>
      <c r="OBS310" s="204"/>
      <c r="OBT310" s="204"/>
      <c r="OBU310" s="204"/>
      <c r="OBV310" s="204"/>
      <c r="OBW310" s="204"/>
      <c r="OBX310" s="204"/>
      <c r="OBY310" s="204"/>
      <c r="OBZ310" s="204"/>
      <c r="OCA310" s="204"/>
      <c r="OCB310" s="159"/>
      <c r="OCC310" s="159"/>
      <c r="OCD310" s="159"/>
      <c r="OCE310" s="159"/>
      <c r="OCF310" s="159"/>
      <c r="OCG310" s="45"/>
      <c r="OCH310" s="160"/>
      <c r="OCI310" s="160"/>
      <c r="OCJ310" s="160"/>
      <c r="OCK310" s="160"/>
      <c r="OCL310" s="160"/>
      <c r="OCM310" s="18"/>
      <c r="OCN310" s="18"/>
      <c r="OCO310" s="18"/>
      <c r="OCQ310" s="18"/>
      <c r="OCR310" s="18"/>
      <c r="OCS310" s="18"/>
      <c r="OCT310" s="18"/>
      <c r="OCV310" s="25"/>
      <c r="OCW310" s="37"/>
      <c r="OCY310" s="37"/>
      <c r="ODA310" s="37"/>
      <c r="ODC310" s="37"/>
      <c r="ODD310" s="204"/>
      <c r="ODE310" s="204"/>
      <c r="ODF310" s="204"/>
      <c r="ODG310" s="204"/>
      <c r="ODH310" s="204"/>
      <c r="ODI310" s="204"/>
      <c r="ODJ310" s="204"/>
      <c r="ODK310" s="204"/>
      <c r="ODL310" s="204"/>
      <c r="ODM310" s="159"/>
      <c r="ODN310" s="159"/>
      <c r="ODO310" s="159"/>
      <c r="ODP310" s="159"/>
      <c r="ODQ310" s="159"/>
      <c r="ODR310" s="45"/>
      <c r="ODS310" s="160"/>
      <c r="ODT310" s="160"/>
      <c r="ODU310" s="160"/>
      <c r="ODV310" s="160"/>
      <c r="ODW310" s="160"/>
      <c r="ODX310" s="18"/>
      <c r="ODY310" s="18"/>
      <c r="ODZ310" s="18"/>
      <c r="OEB310" s="18"/>
      <c r="OEC310" s="18"/>
      <c r="OED310" s="18"/>
      <c r="OEE310" s="18"/>
      <c r="OEG310" s="25"/>
      <c r="OEH310" s="37"/>
      <c r="OEJ310" s="37"/>
      <c r="OEL310" s="37"/>
      <c r="OEN310" s="37"/>
      <c r="OEO310" s="204"/>
      <c r="OEP310" s="204"/>
      <c r="OEQ310" s="204"/>
      <c r="OER310" s="204"/>
      <c r="OES310" s="204"/>
      <c r="OET310" s="204"/>
      <c r="OEU310" s="204"/>
      <c r="OEV310" s="204"/>
      <c r="OEW310" s="204"/>
      <c r="OEX310" s="159"/>
      <c r="OEY310" s="159"/>
      <c r="OEZ310" s="159"/>
      <c r="OFA310" s="159"/>
      <c r="OFB310" s="159"/>
      <c r="OFC310" s="45"/>
      <c r="OFD310" s="160"/>
      <c r="OFE310" s="160"/>
      <c r="OFF310" s="160"/>
      <c r="OFG310" s="160"/>
      <c r="OFH310" s="160"/>
      <c r="OFI310" s="18"/>
      <c r="OFJ310" s="18"/>
      <c r="OFK310" s="18"/>
      <c r="OFM310" s="18"/>
      <c r="OFN310" s="18"/>
      <c r="OFO310" s="18"/>
      <c r="OFP310" s="18"/>
      <c r="OFR310" s="25"/>
      <c r="OFS310" s="37"/>
      <c r="OFU310" s="37"/>
      <c r="OFW310" s="37"/>
      <c r="OFY310" s="37"/>
      <c r="OFZ310" s="204"/>
      <c r="OGA310" s="204"/>
      <c r="OGB310" s="204"/>
      <c r="OGC310" s="204"/>
      <c r="OGD310" s="204"/>
      <c r="OGE310" s="204"/>
      <c r="OGF310" s="204"/>
      <c r="OGG310" s="204"/>
      <c r="OGH310" s="204"/>
      <c r="OGI310" s="159"/>
      <c r="OGJ310" s="159"/>
      <c r="OGK310" s="159"/>
      <c r="OGL310" s="159"/>
      <c r="OGM310" s="159"/>
      <c r="OGN310" s="45"/>
      <c r="OGO310" s="160"/>
      <c r="OGP310" s="160"/>
      <c r="OGQ310" s="160"/>
      <c r="OGR310" s="160"/>
      <c r="OGS310" s="160"/>
      <c r="OGT310" s="18"/>
      <c r="OGU310" s="18"/>
      <c r="OGV310" s="18"/>
      <c r="OGX310" s="18"/>
      <c r="OGY310" s="18"/>
      <c r="OGZ310" s="18"/>
      <c r="OHA310" s="18"/>
      <c r="OHC310" s="25"/>
      <c r="OHD310" s="37"/>
      <c r="OHF310" s="37"/>
      <c r="OHH310" s="37"/>
      <c r="OHJ310" s="37"/>
      <c r="OHK310" s="204"/>
      <c r="OHL310" s="204"/>
      <c r="OHM310" s="204"/>
      <c r="OHN310" s="204"/>
      <c r="OHO310" s="204"/>
      <c r="OHP310" s="204"/>
      <c r="OHQ310" s="204"/>
      <c r="OHR310" s="204"/>
      <c r="OHS310" s="204"/>
      <c r="OHT310" s="159"/>
      <c r="OHU310" s="159"/>
      <c r="OHV310" s="159"/>
      <c r="OHW310" s="159"/>
      <c r="OHX310" s="159"/>
      <c r="OHY310" s="45"/>
      <c r="OHZ310" s="160"/>
      <c r="OIA310" s="160"/>
      <c r="OIB310" s="160"/>
      <c r="OIC310" s="160"/>
      <c r="OID310" s="160"/>
      <c r="OIE310" s="18"/>
      <c r="OIF310" s="18"/>
      <c r="OIG310" s="18"/>
      <c r="OII310" s="18"/>
      <c r="OIJ310" s="18"/>
      <c r="OIK310" s="18"/>
      <c r="OIL310" s="18"/>
      <c r="OIN310" s="25"/>
      <c r="OIO310" s="37"/>
      <c r="OIQ310" s="37"/>
      <c r="OIS310" s="37"/>
      <c r="OIU310" s="37"/>
      <c r="OIV310" s="204"/>
      <c r="OIW310" s="204"/>
      <c r="OIX310" s="204"/>
      <c r="OIY310" s="204"/>
      <c r="OIZ310" s="204"/>
      <c r="OJA310" s="204"/>
      <c r="OJB310" s="204"/>
      <c r="OJC310" s="204"/>
      <c r="OJD310" s="204"/>
      <c r="OJE310" s="159"/>
      <c r="OJF310" s="159"/>
      <c r="OJG310" s="159"/>
      <c r="OJH310" s="159"/>
      <c r="OJI310" s="159"/>
      <c r="OJJ310" s="45"/>
      <c r="OJK310" s="160"/>
      <c r="OJL310" s="160"/>
      <c r="OJM310" s="160"/>
      <c r="OJN310" s="160"/>
      <c r="OJO310" s="160"/>
      <c r="OJP310" s="18"/>
      <c r="OJQ310" s="18"/>
      <c r="OJR310" s="18"/>
      <c r="OJT310" s="18"/>
      <c r="OJU310" s="18"/>
      <c r="OJV310" s="18"/>
      <c r="OJW310" s="18"/>
      <c r="OJY310" s="25"/>
      <c r="OJZ310" s="37"/>
      <c r="OKB310" s="37"/>
      <c r="OKD310" s="37"/>
      <c r="OKF310" s="37"/>
      <c r="OKG310" s="204"/>
      <c r="OKH310" s="204"/>
      <c r="OKI310" s="204"/>
      <c r="OKJ310" s="204"/>
      <c r="OKK310" s="204"/>
      <c r="OKL310" s="204"/>
      <c r="OKM310" s="204"/>
      <c r="OKN310" s="204"/>
      <c r="OKO310" s="204"/>
      <c r="OKP310" s="159"/>
      <c r="OKQ310" s="159"/>
      <c r="OKR310" s="159"/>
      <c r="OKS310" s="159"/>
      <c r="OKT310" s="159"/>
      <c r="OKU310" s="45"/>
      <c r="OKV310" s="160"/>
      <c r="OKW310" s="160"/>
      <c r="OKX310" s="160"/>
      <c r="OKY310" s="160"/>
      <c r="OKZ310" s="160"/>
      <c r="OLA310" s="18"/>
      <c r="OLB310" s="18"/>
      <c r="OLC310" s="18"/>
      <c r="OLE310" s="18"/>
      <c r="OLF310" s="18"/>
      <c r="OLG310" s="18"/>
      <c r="OLH310" s="18"/>
      <c r="OLJ310" s="25"/>
      <c r="OLK310" s="37"/>
      <c r="OLM310" s="37"/>
      <c r="OLO310" s="37"/>
      <c r="OLQ310" s="37"/>
      <c r="OLR310" s="204"/>
      <c r="OLS310" s="204"/>
      <c r="OLT310" s="204"/>
      <c r="OLU310" s="204"/>
      <c r="OLV310" s="204"/>
      <c r="OLW310" s="204"/>
      <c r="OLX310" s="204"/>
      <c r="OLY310" s="204"/>
      <c r="OLZ310" s="204"/>
      <c r="OMA310" s="159"/>
      <c r="OMB310" s="159"/>
      <c r="OMC310" s="159"/>
      <c r="OMD310" s="159"/>
      <c r="OME310" s="159"/>
      <c r="OMF310" s="45"/>
      <c r="OMG310" s="160"/>
      <c r="OMH310" s="160"/>
      <c r="OMI310" s="160"/>
      <c r="OMJ310" s="160"/>
      <c r="OMK310" s="160"/>
      <c r="OML310" s="18"/>
      <c r="OMM310" s="18"/>
      <c r="OMN310" s="18"/>
      <c r="OMP310" s="18"/>
      <c r="OMQ310" s="18"/>
      <c r="OMR310" s="18"/>
      <c r="OMS310" s="18"/>
      <c r="OMU310" s="25"/>
      <c r="OMV310" s="37"/>
      <c r="OMX310" s="37"/>
      <c r="OMZ310" s="37"/>
      <c r="ONB310" s="37"/>
      <c r="ONC310" s="204"/>
      <c r="OND310" s="204"/>
      <c r="ONE310" s="204"/>
      <c r="ONF310" s="204"/>
      <c r="ONG310" s="204"/>
      <c r="ONH310" s="204"/>
      <c r="ONI310" s="204"/>
      <c r="ONJ310" s="204"/>
      <c r="ONK310" s="204"/>
      <c r="ONL310" s="159"/>
      <c r="ONM310" s="159"/>
      <c r="ONN310" s="159"/>
      <c r="ONO310" s="159"/>
      <c r="ONP310" s="159"/>
      <c r="ONQ310" s="45"/>
      <c r="ONR310" s="160"/>
      <c r="ONS310" s="160"/>
      <c r="ONT310" s="160"/>
      <c r="ONU310" s="160"/>
      <c r="ONV310" s="160"/>
      <c r="ONW310" s="18"/>
      <c r="ONX310" s="18"/>
      <c r="ONY310" s="18"/>
      <c r="OOA310" s="18"/>
      <c r="OOB310" s="18"/>
      <c r="OOC310" s="18"/>
      <c r="OOD310" s="18"/>
      <c r="OOF310" s="25"/>
      <c r="OOG310" s="37"/>
      <c r="OOI310" s="37"/>
      <c r="OOK310" s="37"/>
      <c r="OOM310" s="37"/>
      <c r="OON310" s="204"/>
      <c r="OOO310" s="204"/>
      <c r="OOP310" s="204"/>
      <c r="OOQ310" s="204"/>
      <c r="OOR310" s="204"/>
      <c r="OOS310" s="204"/>
      <c r="OOT310" s="204"/>
      <c r="OOU310" s="204"/>
      <c r="OOV310" s="204"/>
      <c r="OOW310" s="159"/>
      <c r="OOX310" s="159"/>
      <c r="OOY310" s="159"/>
      <c r="OOZ310" s="159"/>
      <c r="OPA310" s="159"/>
      <c r="OPB310" s="45"/>
      <c r="OPC310" s="160"/>
      <c r="OPD310" s="160"/>
      <c r="OPE310" s="160"/>
      <c r="OPF310" s="160"/>
      <c r="OPG310" s="160"/>
      <c r="OPH310" s="18"/>
      <c r="OPI310" s="18"/>
      <c r="OPJ310" s="18"/>
      <c r="OPL310" s="18"/>
      <c r="OPM310" s="18"/>
      <c r="OPN310" s="18"/>
      <c r="OPO310" s="18"/>
      <c r="OPQ310" s="25"/>
      <c r="OPR310" s="37"/>
      <c r="OPT310" s="37"/>
      <c r="OPV310" s="37"/>
      <c r="OPX310" s="37"/>
      <c r="OPY310" s="204"/>
      <c r="OPZ310" s="204"/>
      <c r="OQA310" s="204"/>
      <c r="OQB310" s="204"/>
      <c r="OQC310" s="204"/>
      <c r="OQD310" s="204"/>
      <c r="OQE310" s="204"/>
      <c r="OQF310" s="204"/>
      <c r="OQG310" s="204"/>
      <c r="OQH310" s="159"/>
      <c r="OQI310" s="159"/>
      <c r="OQJ310" s="159"/>
      <c r="OQK310" s="159"/>
      <c r="OQL310" s="159"/>
      <c r="OQM310" s="45"/>
      <c r="OQN310" s="160"/>
      <c r="OQO310" s="160"/>
      <c r="OQP310" s="160"/>
      <c r="OQQ310" s="160"/>
      <c r="OQR310" s="160"/>
      <c r="OQS310" s="18"/>
      <c r="OQT310" s="18"/>
      <c r="OQU310" s="18"/>
      <c r="OQW310" s="18"/>
      <c r="OQX310" s="18"/>
      <c r="OQY310" s="18"/>
      <c r="OQZ310" s="18"/>
      <c r="ORB310" s="25"/>
      <c r="ORC310" s="37"/>
      <c r="ORE310" s="37"/>
      <c r="ORG310" s="37"/>
      <c r="ORI310" s="37"/>
      <c r="ORJ310" s="204"/>
      <c r="ORK310" s="204"/>
      <c r="ORL310" s="204"/>
      <c r="ORM310" s="204"/>
      <c r="ORN310" s="204"/>
      <c r="ORO310" s="204"/>
      <c r="ORP310" s="204"/>
      <c r="ORQ310" s="204"/>
      <c r="ORR310" s="204"/>
      <c r="ORS310" s="159"/>
      <c r="ORT310" s="159"/>
      <c r="ORU310" s="159"/>
      <c r="ORV310" s="159"/>
      <c r="ORW310" s="159"/>
      <c r="ORX310" s="45"/>
      <c r="ORY310" s="160"/>
      <c r="ORZ310" s="160"/>
      <c r="OSA310" s="160"/>
      <c r="OSB310" s="160"/>
      <c r="OSC310" s="160"/>
      <c r="OSD310" s="18"/>
      <c r="OSE310" s="18"/>
      <c r="OSF310" s="18"/>
      <c r="OSH310" s="18"/>
      <c r="OSI310" s="18"/>
      <c r="OSJ310" s="18"/>
      <c r="OSK310" s="18"/>
      <c r="OSM310" s="25"/>
      <c r="OSN310" s="37"/>
      <c r="OSP310" s="37"/>
      <c r="OSR310" s="37"/>
      <c r="OST310" s="37"/>
      <c r="OSU310" s="204"/>
      <c r="OSV310" s="204"/>
      <c r="OSW310" s="204"/>
      <c r="OSX310" s="204"/>
      <c r="OSY310" s="204"/>
      <c r="OSZ310" s="204"/>
      <c r="OTA310" s="204"/>
      <c r="OTB310" s="204"/>
      <c r="OTC310" s="204"/>
      <c r="OTD310" s="159"/>
      <c r="OTE310" s="159"/>
      <c r="OTF310" s="159"/>
      <c r="OTG310" s="159"/>
      <c r="OTH310" s="159"/>
      <c r="OTI310" s="45"/>
      <c r="OTJ310" s="160"/>
      <c r="OTK310" s="160"/>
      <c r="OTL310" s="160"/>
      <c r="OTM310" s="160"/>
      <c r="OTN310" s="160"/>
      <c r="OTO310" s="18"/>
      <c r="OTP310" s="18"/>
      <c r="OTQ310" s="18"/>
      <c r="OTS310" s="18"/>
      <c r="OTT310" s="18"/>
      <c r="OTU310" s="18"/>
      <c r="OTV310" s="18"/>
      <c r="OTX310" s="25"/>
      <c r="OTY310" s="37"/>
      <c r="OUA310" s="37"/>
      <c r="OUC310" s="37"/>
      <c r="OUE310" s="37"/>
      <c r="OUF310" s="204"/>
      <c r="OUG310" s="204"/>
      <c r="OUH310" s="204"/>
      <c r="OUI310" s="204"/>
      <c r="OUJ310" s="204"/>
      <c r="OUK310" s="204"/>
      <c r="OUL310" s="204"/>
      <c r="OUM310" s="204"/>
      <c r="OUN310" s="204"/>
      <c r="OUO310" s="159"/>
      <c r="OUP310" s="159"/>
      <c r="OUQ310" s="159"/>
      <c r="OUR310" s="159"/>
      <c r="OUS310" s="159"/>
      <c r="OUT310" s="45"/>
      <c r="OUU310" s="160"/>
      <c r="OUV310" s="160"/>
      <c r="OUW310" s="160"/>
      <c r="OUX310" s="160"/>
      <c r="OUY310" s="160"/>
      <c r="OUZ310" s="18"/>
      <c r="OVA310" s="18"/>
      <c r="OVB310" s="18"/>
      <c r="OVD310" s="18"/>
      <c r="OVE310" s="18"/>
      <c r="OVF310" s="18"/>
      <c r="OVG310" s="18"/>
      <c r="OVI310" s="25"/>
      <c r="OVJ310" s="37"/>
      <c r="OVL310" s="37"/>
      <c r="OVN310" s="37"/>
      <c r="OVP310" s="37"/>
      <c r="OVQ310" s="204"/>
      <c r="OVR310" s="204"/>
      <c r="OVS310" s="204"/>
      <c r="OVT310" s="204"/>
      <c r="OVU310" s="204"/>
      <c r="OVV310" s="204"/>
      <c r="OVW310" s="204"/>
      <c r="OVX310" s="204"/>
      <c r="OVY310" s="204"/>
      <c r="OVZ310" s="159"/>
      <c r="OWA310" s="159"/>
      <c r="OWB310" s="159"/>
      <c r="OWC310" s="159"/>
      <c r="OWD310" s="159"/>
      <c r="OWE310" s="45"/>
      <c r="OWF310" s="160"/>
      <c r="OWG310" s="160"/>
      <c r="OWH310" s="160"/>
      <c r="OWI310" s="160"/>
      <c r="OWJ310" s="160"/>
      <c r="OWK310" s="18"/>
      <c r="OWL310" s="18"/>
      <c r="OWM310" s="18"/>
      <c r="OWO310" s="18"/>
      <c r="OWP310" s="18"/>
      <c r="OWQ310" s="18"/>
      <c r="OWR310" s="18"/>
      <c r="OWT310" s="25"/>
      <c r="OWU310" s="37"/>
      <c r="OWW310" s="37"/>
      <c r="OWY310" s="37"/>
      <c r="OXA310" s="37"/>
      <c r="OXB310" s="204"/>
      <c r="OXC310" s="204"/>
      <c r="OXD310" s="204"/>
      <c r="OXE310" s="204"/>
      <c r="OXF310" s="204"/>
      <c r="OXG310" s="204"/>
      <c r="OXH310" s="204"/>
      <c r="OXI310" s="204"/>
      <c r="OXJ310" s="204"/>
      <c r="OXK310" s="159"/>
      <c r="OXL310" s="159"/>
      <c r="OXM310" s="159"/>
      <c r="OXN310" s="159"/>
      <c r="OXO310" s="159"/>
      <c r="OXP310" s="45"/>
      <c r="OXQ310" s="160"/>
      <c r="OXR310" s="160"/>
      <c r="OXS310" s="160"/>
      <c r="OXT310" s="160"/>
      <c r="OXU310" s="160"/>
      <c r="OXV310" s="18"/>
      <c r="OXW310" s="18"/>
      <c r="OXX310" s="18"/>
      <c r="OXZ310" s="18"/>
      <c r="OYA310" s="18"/>
      <c r="OYB310" s="18"/>
      <c r="OYC310" s="18"/>
      <c r="OYE310" s="25"/>
      <c r="OYF310" s="37"/>
      <c r="OYH310" s="37"/>
      <c r="OYJ310" s="37"/>
      <c r="OYL310" s="37"/>
      <c r="OYM310" s="204"/>
      <c r="OYN310" s="204"/>
      <c r="OYO310" s="204"/>
      <c r="OYP310" s="204"/>
      <c r="OYQ310" s="204"/>
      <c r="OYR310" s="204"/>
      <c r="OYS310" s="204"/>
      <c r="OYT310" s="204"/>
      <c r="OYU310" s="204"/>
      <c r="OYV310" s="159"/>
      <c r="OYW310" s="159"/>
      <c r="OYX310" s="159"/>
      <c r="OYY310" s="159"/>
      <c r="OYZ310" s="159"/>
      <c r="OZA310" s="45"/>
      <c r="OZB310" s="160"/>
      <c r="OZC310" s="160"/>
      <c r="OZD310" s="160"/>
      <c r="OZE310" s="160"/>
      <c r="OZF310" s="160"/>
      <c r="OZG310" s="18"/>
      <c r="OZH310" s="18"/>
      <c r="OZI310" s="18"/>
      <c r="OZK310" s="18"/>
      <c r="OZL310" s="18"/>
      <c r="OZM310" s="18"/>
      <c r="OZN310" s="18"/>
      <c r="OZP310" s="25"/>
      <c r="OZQ310" s="37"/>
      <c r="OZS310" s="37"/>
      <c r="OZU310" s="37"/>
      <c r="OZW310" s="37"/>
      <c r="OZX310" s="204"/>
      <c r="OZY310" s="204"/>
      <c r="OZZ310" s="204"/>
      <c r="PAA310" s="204"/>
      <c r="PAB310" s="204"/>
      <c r="PAC310" s="204"/>
      <c r="PAD310" s="204"/>
      <c r="PAE310" s="204"/>
      <c r="PAF310" s="204"/>
      <c r="PAG310" s="159"/>
      <c r="PAH310" s="159"/>
      <c r="PAI310" s="159"/>
      <c r="PAJ310" s="159"/>
      <c r="PAK310" s="159"/>
      <c r="PAL310" s="45"/>
      <c r="PAM310" s="160"/>
      <c r="PAN310" s="160"/>
      <c r="PAO310" s="160"/>
      <c r="PAP310" s="160"/>
      <c r="PAQ310" s="160"/>
      <c r="PAR310" s="18"/>
      <c r="PAS310" s="18"/>
      <c r="PAT310" s="18"/>
      <c r="PAV310" s="18"/>
      <c r="PAW310" s="18"/>
      <c r="PAX310" s="18"/>
      <c r="PAY310" s="18"/>
      <c r="PBA310" s="25"/>
      <c r="PBB310" s="37"/>
      <c r="PBD310" s="37"/>
      <c r="PBF310" s="37"/>
      <c r="PBH310" s="37"/>
      <c r="PBI310" s="204"/>
      <c r="PBJ310" s="204"/>
      <c r="PBK310" s="204"/>
      <c r="PBL310" s="204"/>
      <c r="PBM310" s="204"/>
      <c r="PBN310" s="204"/>
      <c r="PBO310" s="204"/>
      <c r="PBP310" s="204"/>
      <c r="PBQ310" s="204"/>
      <c r="PBR310" s="159"/>
      <c r="PBS310" s="159"/>
      <c r="PBT310" s="159"/>
      <c r="PBU310" s="159"/>
      <c r="PBV310" s="159"/>
      <c r="PBW310" s="45"/>
      <c r="PBX310" s="160"/>
      <c r="PBY310" s="160"/>
      <c r="PBZ310" s="160"/>
      <c r="PCA310" s="160"/>
      <c r="PCB310" s="160"/>
      <c r="PCC310" s="18"/>
      <c r="PCD310" s="18"/>
      <c r="PCE310" s="18"/>
      <c r="PCG310" s="18"/>
      <c r="PCH310" s="18"/>
      <c r="PCI310" s="18"/>
      <c r="PCJ310" s="18"/>
      <c r="PCL310" s="25"/>
      <c r="PCM310" s="37"/>
      <c r="PCO310" s="37"/>
      <c r="PCQ310" s="37"/>
      <c r="PCS310" s="37"/>
      <c r="PCT310" s="204"/>
      <c r="PCU310" s="204"/>
      <c r="PCV310" s="204"/>
      <c r="PCW310" s="204"/>
      <c r="PCX310" s="204"/>
      <c r="PCY310" s="204"/>
      <c r="PCZ310" s="204"/>
      <c r="PDA310" s="204"/>
      <c r="PDB310" s="204"/>
      <c r="PDC310" s="159"/>
      <c r="PDD310" s="159"/>
      <c r="PDE310" s="159"/>
      <c r="PDF310" s="159"/>
      <c r="PDG310" s="159"/>
      <c r="PDH310" s="45"/>
      <c r="PDI310" s="160"/>
      <c r="PDJ310" s="160"/>
      <c r="PDK310" s="160"/>
      <c r="PDL310" s="160"/>
      <c r="PDM310" s="160"/>
      <c r="PDN310" s="18"/>
      <c r="PDO310" s="18"/>
      <c r="PDP310" s="18"/>
      <c r="PDR310" s="18"/>
      <c r="PDS310" s="18"/>
      <c r="PDT310" s="18"/>
      <c r="PDU310" s="18"/>
      <c r="PDW310" s="25"/>
      <c r="PDX310" s="37"/>
      <c r="PDZ310" s="37"/>
      <c r="PEB310" s="37"/>
      <c r="PED310" s="37"/>
      <c r="PEE310" s="204"/>
      <c r="PEF310" s="204"/>
      <c r="PEG310" s="204"/>
      <c r="PEH310" s="204"/>
      <c r="PEI310" s="204"/>
      <c r="PEJ310" s="204"/>
      <c r="PEK310" s="204"/>
      <c r="PEL310" s="204"/>
      <c r="PEM310" s="204"/>
      <c r="PEN310" s="159"/>
      <c r="PEO310" s="159"/>
      <c r="PEP310" s="159"/>
      <c r="PEQ310" s="159"/>
      <c r="PER310" s="159"/>
      <c r="PES310" s="45"/>
      <c r="PET310" s="160"/>
      <c r="PEU310" s="160"/>
      <c r="PEV310" s="160"/>
      <c r="PEW310" s="160"/>
      <c r="PEX310" s="160"/>
      <c r="PEY310" s="18"/>
      <c r="PEZ310" s="18"/>
      <c r="PFA310" s="18"/>
      <c r="PFC310" s="18"/>
      <c r="PFD310" s="18"/>
      <c r="PFE310" s="18"/>
      <c r="PFF310" s="18"/>
      <c r="PFH310" s="25"/>
      <c r="PFI310" s="37"/>
      <c r="PFK310" s="37"/>
      <c r="PFM310" s="37"/>
      <c r="PFO310" s="37"/>
      <c r="PFP310" s="204"/>
      <c r="PFQ310" s="204"/>
      <c r="PFR310" s="204"/>
      <c r="PFS310" s="204"/>
      <c r="PFT310" s="204"/>
      <c r="PFU310" s="204"/>
      <c r="PFV310" s="204"/>
      <c r="PFW310" s="204"/>
      <c r="PFX310" s="204"/>
      <c r="PFY310" s="159"/>
      <c r="PFZ310" s="159"/>
      <c r="PGA310" s="159"/>
      <c r="PGB310" s="159"/>
      <c r="PGC310" s="159"/>
      <c r="PGD310" s="45"/>
      <c r="PGE310" s="160"/>
      <c r="PGF310" s="160"/>
      <c r="PGG310" s="160"/>
      <c r="PGH310" s="160"/>
      <c r="PGI310" s="160"/>
      <c r="PGJ310" s="18"/>
      <c r="PGK310" s="18"/>
      <c r="PGL310" s="18"/>
      <c r="PGN310" s="18"/>
      <c r="PGO310" s="18"/>
      <c r="PGP310" s="18"/>
      <c r="PGQ310" s="18"/>
      <c r="PGS310" s="25"/>
      <c r="PGT310" s="37"/>
      <c r="PGV310" s="37"/>
      <c r="PGX310" s="37"/>
      <c r="PGZ310" s="37"/>
      <c r="PHA310" s="204"/>
      <c r="PHB310" s="204"/>
      <c r="PHC310" s="204"/>
      <c r="PHD310" s="204"/>
      <c r="PHE310" s="204"/>
      <c r="PHF310" s="204"/>
      <c r="PHG310" s="204"/>
      <c r="PHH310" s="204"/>
      <c r="PHI310" s="204"/>
      <c r="PHJ310" s="159"/>
      <c r="PHK310" s="159"/>
      <c r="PHL310" s="159"/>
      <c r="PHM310" s="159"/>
      <c r="PHN310" s="159"/>
      <c r="PHO310" s="45"/>
      <c r="PHP310" s="160"/>
      <c r="PHQ310" s="160"/>
      <c r="PHR310" s="160"/>
      <c r="PHS310" s="160"/>
      <c r="PHT310" s="160"/>
      <c r="PHU310" s="18"/>
      <c r="PHV310" s="18"/>
      <c r="PHW310" s="18"/>
      <c r="PHY310" s="18"/>
      <c r="PHZ310" s="18"/>
      <c r="PIA310" s="18"/>
      <c r="PIB310" s="18"/>
      <c r="PID310" s="25"/>
      <c r="PIE310" s="37"/>
      <c r="PIG310" s="37"/>
      <c r="PII310" s="37"/>
      <c r="PIK310" s="37"/>
      <c r="PIL310" s="204"/>
      <c r="PIM310" s="204"/>
      <c r="PIN310" s="204"/>
      <c r="PIO310" s="204"/>
      <c r="PIP310" s="204"/>
      <c r="PIQ310" s="204"/>
      <c r="PIR310" s="204"/>
      <c r="PIS310" s="204"/>
      <c r="PIT310" s="204"/>
      <c r="PIU310" s="159"/>
      <c r="PIV310" s="159"/>
      <c r="PIW310" s="159"/>
      <c r="PIX310" s="159"/>
      <c r="PIY310" s="159"/>
      <c r="PIZ310" s="45"/>
      <c r="PJA310" s="160"/>
      <c r="PJB310" s="160"/>
      <c r="PJC310" s="160"/>
      <c r="PJD310" s="160"/>
      <c r="PJE310" s="160"/>
      <c r="PJF310" s="18"/>
      <c r="PJG310" s="18"/>
      <c r="PJH310" s="18"/>
      <c r="PJJ310" s="18"/>
      <c r="PJK310" s="18"/>
      <c r="PJL310" s="18"/>
      <c r="PJM310" s="18"/>
      <c r="PJO310" s="25"/>
      <c r="PJP310" s="37"/>
      <c r="PJR310" s="37"/>
      <c r="PJT310" s="37"/>
      <c r="PJV310" s="37"/>
      <c r="PJW310" s="204"/>
      <c r="PJX310" s="204"/>
      <c r="PJY310" s="204"/>
      <c r="PJZ310" s="204"/>
      <c r="PKA310" s="204"/>
      <c r="PKB310" s="204"/>
      <c r="PKC310" s="204"/>
      <c r="PKD310" s="204"/>
      <c r="PKE310" s="204"/>
      <c r="PKF310" s="159"/>
      <c r="PKG310" s="159"/>
      <c r="PKH310" s="159"/>
      <c r="PKI310" s="159"/>
      <c r="PKJ310" s="159"/>
      <c r="PKK310" s="45"/>
      <c r="PKL310" s="160"/>
      <c r="PKM310" s="160"/>
      <c r="PKN310" s="160"/>
      <c r="PKO310" s="160"/>
      <c r="PKP310" s="160"/>
      <c r="PKQ310" s="18"/>
      <c r="PKR310" s="18"/>
      <c r="PKS310" s="18"/>
      <c r="PKU310" s="18"/>
      <c r="PKV310" s="18"/>
      <c r="PKW310" s="18"/>
      <c r="PKX310" s="18"/>
      <c r="PKZ310" s="25"/>
      <c r="PLA310" s="37"/>
      <c r="PLC310" s="37"/>
      <c r="PLE310" s="37"/>
      <c r="PLG310" s="37"/>
      <c r="PLH310" s="204"/>
      <c r="PLI310" s="204"/>
      <c r="PLJ310" s="204"/>
      <c r="PLK310" s="204"/>
      <c r="PLL310" s="204"/>
      <c r="PLM310" s="204"/>
      <c r="PLN310" s="204"/>
      <c r="PLO310" s="204"/>
      <c r="PLP310" s="204"/>
      <c r="PLQ310" s="159"/>
      <c r="PLR310" s="159"/>
      <c r="PLS310" s="159"/>
      <c r="PLT310" s="159"/>
      <c r="PLU310" s="159"/>
      <c r="PLV310" s="45"/>
      <c r="PLW310" s="160"/>
      <c r="PLX310" s="160"/>
      <c r="PLY310" s="160"/>
      <c r="PLZ310" s="160"/>
      <c r="PMA310" s="160"/>
      <c r="PMB310" s="18"/>
      <c r="PMC310" s="18"/>
      <c r="PMD310" s="18"/>
      <c r="PMF310" s="18"/>
      <c r="PMG310" s="18"/>
      <c r="PMH310" s="18"/>
      <c r="PMI310" s="18"/>
      <c r="PMK310" s="25"/>
      <c r="PML310" s="37"/>
      <c r="PMN310" s="37"/>
      <c r="PMP310" s="37"/>
      <c r="PMR310" s="37"/>
      <c r="PMS310" s="204"/>
      <c r="PMT310" s="204"/>
      <c r="PMU310" s="204"/>
      <c r="PMV310" s="204"/>
      <c r="PMW310" s="204"/>
      <c r="PMX310" s="204"/>
      <c r="PMY310" s="204"/>
      <c r="PMZ310" s="204"/>
      <c r="PNA310" s="204"/>
      <c r="PNB310" s="159"/>
      <c r="PNC310" s="159"/>
      <c r="PND310" s="159"/>
      <c r="PNE310" s="159"/>
      <c r="PNF310" s="159"/>
      <c r="PNG310" s="45"/>
      <c r="PNH310" s="160"/>
      <c r="PNI310" s="160"/>
      <c r="PNJ310" s="160"/>
      <c r="PNK310" s="160"/>
      <c r="PNL310" s="160"/>
      <c r="PNM310" s="18"/>
      <c r="PNN310" s="18"/>
      <c r="PNO310" s="18"/>
      <c r="PNQ310" s="18"/>
      <c r="PNR310" s="18"/>
      <c r="PNS310" s="18"/>
      <c r="PNT310" s="18"/>
      <c r="PNV310" s="25"/>
      <c r="PNW310" s="37"/>
      <c r="PNY310" s="37"/>
      <c r="POA310" s="37"/>
      <c r="POC310" s="37"/>
      <c r="POD310" s="204"/>
      <c r="POE310" s="204"/>
      <c r="POF310" s="204"/>
      <c r="POG310" s="204"/>
      <c r="POH310" s="204"/>
      <c r="POI310" s="204"/>
      <c r="POJ310" s="204"/>
      <c r="POK310" s="204"/>
      <c r="POL310" s="204"/>
      <c r="POM310" s="159"/>
      <c r="PON310" s="159"/>
      <c r="POO310" s="159"/>
      <c r="POP310" s="159"/>
      <c r="POQ310" s="159"/>
      <c r="POR310" s="45"/>
      <c r="POS310" s="160"/>
      <c r="POT310" s="160"/>
      <c r="POU310" s="160"/>
      <c r="POV310" s="160"/>
      <c r="POW310" s="160"/>
      <c r="POX310" s="18"/>
      <c r="POY310" s="18"/>
      <c r="POZ310" s="18"/>
      <c r="PPB310" s="18"/>
      <c r="PPC310" s="18"/>
      <c r="PPD310" s="18"/>
      <c r="PPE310" s="18"/>
      <c r="PPG310" s="25"/>
      <c r="PPH310" s="37"/>
      <c r="PPJ310" s="37"/>
      <c r="PPL310" s="37"/>
      <c r="PPN310" s="37"/>
      <c r="PPO310" s="204"/>
      <c r="PPP310" s="204"/>
      <c r="PPQ310" s="204"/>
      <c r="PPR310" s="204"/>
      <c r="PPS310" s="204"/>
      <c r="PPT310" s="204"/>
      <c r="PPU310" s="204"/>
      <c r="PPV310" s="204"/>
      <c r="PPW310" s="204"/>
      <c r="PPX310" s="159"/>
      <c r="PPY310" s="159"/>
      <c r="PPZ310" s="159"/>
      <c r="PQA310" s="159"/>
      <c r="PQB310" s="159"/>
      <c r="PQC310" s="45"/>
      <c r="PQD310" s="160"/>
      <c r="PQE310" s="160"/>
      <c r="PQF310" s="160"/>
      <c r="PQG310" s="160"/>
      <c r="PQH310" s="160"/>
      <c r="PQI310" s="18"/>
      <c r="PQJ310" s="18"/>
      <c r="PQK310" s="18"/>
      <c r="PQM310" s="18"/>
      <c r="PQN310" s="18"/>
      <c r="PQO310" s="18"/>
      <c r="PQP310" s="18"/>
      <c r="PQR310" s="25"/>
      <c r="PQS310" s="37"/>
      <c r="PQU310" s="37"/>
      <c r="PQW310" s="37"/>
      <c r="PQY310" s="37"/>
      <c r="PQZ310" s="204"/>
      <c r="PRA310" s="204"/>
      <c r="PRB310" s="204"/>
      <c r="PRC310" s="204"/>
      <c r="PRD310" s="204"/>
      <c r="PRE310" s="204"/>
      <c r="PRF310" s="204"/>
      <c r="PRG310" s="204"/>
      <c r="PRH310" s="204"/>
      <c r="PRI310" s="159"/>
      <c r="PRJ310" s="159"/>
      <c r="PRK310" s="159"/>
      <c r="PRL310" s="159"/>
      <c r="PRM310" s="159"/>
      <c r="PRN310" s="45"/>
      <c r="PRO310" s="160"/>
      <c r="PRP310" s="160"/>
      <c r="PRQ310" s="160"/>
      <c r="PRR310" s="160"/>
      <c r="PRS310" s="160"/>
      <c r="PRT310" s="18"/>
      <c r="PRU310" s="18"/>
      <c r="PRV310" s="18"/>
      <c r="PRX310" s="18"/>
      <c r="PRY310" s="18"/>
      <c r="PRZ310" s="18"/>
      <c r="PSA310" s="18"/>
      <c r="PSC310" s="25"/>
      <c r="PSD310" s="37"/>
      <c r="PSF310" s="37"/>
      <c r="PSH310" s="37"/>
      <c r="PSJ310" s="37"/>
      <c r="PSK310" s="204"/>
      <c r="PSL310" s="204"/>
      <c r="PSM310" s="204"/>
      <c r="PSN310" s="204"/>
      <c r="PSO310" s="204"/>
      <c r="PSP310" s="204"/>
      <c r="PSQ310" s="204"/>
      <c r="PSR310" s="204"/>
      <c r="PSS310" s="204"/>
      <c r="PST310" s="159"/>
      <c r="PSU310" s="159"/>
      <c r="PSV310" s="159"/>
      <c r="PSW310" s="159"/>
      <c r="PSX310" s="159"/>
      <c r="PSY310" s="45"/>
      <c r="PSZ310" s="160"/>
      <c r="PTA310" s="160"/>
      <c r="PTB310" s="160"/>
      <c r="PTC310" s="160"/>
      <c r="PTD310" s="160"/>
      <c r="PTE310" s="18"/>
      <c r="PTF310" s="18"/>
      <c r="PTG310" s="18"/>
      <c r="PTI310" s="18"/>
      <c r="PTJ310" s="18"/>
      <c r="PTK310" s="18"/>
      <c r="PTL310" s="18"/>
      <c r="PTN310" s="25"/>
      <c r="PTO310" s="37"/>
      <c r="PTQ310" s="37"/>
      <c r="PTS310" s="37"/>
      <c r="PTU310" s="37"/>
      <c r="PTV310" s="204"/>
      <c r="PTW310" s="204"/>
      <c r="PTX310" s="204"/>
      <c r="PTY310" s="204"/>
      <c r="PTZ310" s="204"/>
      <c r="PUA310" s="204"/>
      <c r="PUB310" s="204"/>
      <c r="PUC310" s="204"/>
      <c r="PUD310" s="204"/>
      <c r="PUE310" s="159"/>
      <c r="PUF310" s="159"/>
      <c r="PUG310" s="159"/>
      <c r="PUH310" s="159"/>
      <c r="PUI310" s="159"/>
      <c r="PUJ310" s="45"/>
      <c r="PUK310" s="160"/>
      <c r="PUL310" s="160"/>
      <c r="PUM310" s="160"/>
      <c r="PUN310" s="160"/>
      <c r="PUO310" s="160"/>
      <c r="PUP310" s="18"/>
      <c r="PUQ310" s="18"/>
      <c r="PUR310" s="18"/>
      <c r="PUT310" s="18"/>
      <c r="PUU310" s="18"/>
      <c r="PUV310" s="18"/>
      <c r="PUW310" s="18"/>
      <c r="PUY310" s="25"/>
      <c r="PUZ310" s="37"/>
      <c r="PVB310" s="37"/>
      <c r="PVD310" s="37"/>
      <c r="PVF310" s="37"/>
      <c r="PVG310" s="204"/>
      <c r="PVH310" s="204"/>
      <c r="PVI310" s="204"/>
      <c r="PVJ310" s="204"/>
      <c r="PVK310" s="204"/>
      <c r="PVL310" s="204"/>
      <c r="PVM310" s="204"/>
      <c r="PVN310" s="204"/>
      <c r="PVO310" s="204"/>
      <c r="PVP310" s="159"/>
      <c r="PVQ310" s="159"/>
      <c r="PVR310" s="159"/>
      <c r="PVS310" s="159"/>
      <c r="PVT310" s="159"/>
      <c r="PVU310" s="45"/>
      <c r="PVV310" s="160"/>
      <c r="PVW310" s="160"/>
      <c r="PVX310" s="160"/>
      <c r="PVY310" s="160"/>
      <c r="PVZ310" s="160"/>
      <c r="PWA310" s="18"/>
      <c r="PWB310" s="18"/>
      <c r="PWC310" s="18"/>
      <c r="PWE310" s="18"/>
      <c r="PWF310" s="18"/>
      <c r="PWG310" s="18"/>
      <c r="PWH310" s="18"/>
      <c r="PWJ310" s="25"/>
      <c r="PWK310" s="37"/>
      <c r="PWM310" s="37"/>
      <c r="PWO310" s="37"/>
      <c r="PWQ310" s="37"/>
      <c r="PWR310" s="204"/>
      <c r="PWS310" s="204"/>
      <c r="PWT310" s="204"/>
      <c r="PWU310" s="204"/>
      <c r="PWV310" s="204"/>
      <c r="PWW310" s="204"/>
      <c r="PWX310" s="204"/>
      <c r="PWY310" s="204"/>
      <c r="PWZ310" s="204"/>
      <c r="PXA310" s="159"/>
      <c r="PXB310" s="159"/>
      <c r="PXC310" s="159"/>
      <c r="PXD310" s="159"/>
      <c r="PXE310" s="159"/>
      <c r="PXF310" s="45"/>
      <c r="PXG310" s="160"/>
      <c r="PXH310" s="160"/>
      <c r="PXI310" s="160"/>
      <c r="PXJ310" s="160"/>
      <c r="PXK310" s="160"/>
      <c r="PXL310" s="18"/>
      <c r="PXM310" s="18"/>
      <c r="PXN310" s="18"/>
      <c r="PXP310" s="18"/>
      <c r="PXQ310" s="18"/>
      <c r="PXR310" s="18"/>
      <c r="PXS310" s="18"/>
      <c r="PXU310" s="25"/>
      <c r="PXV310" s="37"/>
      <c r="PXX310" s="37"/>
      <c r="PXZ310" s="37"/>
      <c r="PYB310" s="37"/>
      <c r="PYC310" s="204"/>
      <c r="PYD310" s="204"/>
      <c r="PYE310" s="204"/>
      <c r="PYF310" s="204"/>
      <c r="PYG310" s="204"/>
      <c r="PYH310" s="204"/>
      <c r="PYI310" s="204"/>
      <c r="PYJ310" s="204"/>
      <c r="PYK310" s="204"/>
      <c r="PYL310" s="159"/>
      <c r="PYM310" s="159"/>
      <c r="PYN310" s="159"/>
      <c r="PYO310" s="159"/>
      <c r="PYP310" s="159"/>
      <c r="PYQ310" s="45"/>
      <c r="PYR310" s="160"/>
      <c r="PYS310" s="160"/>
      <c r="PYT310" s="160"/>
      <c r="PYU310" s="160"/>
      <c r="PYV310" s="160"/>
      <c r="PYW310" s="18"/>
      <c r="PYX310" s="18"/>
      <c r="PYY310" s="18"/>
      <c r="PZA310" s="18"/>
      <c r="PZB310" s="18"/>
      <c r="PZC310" s="18"/>
      <c r="PZD310" s="18"/>
      <c r="PZF310" s="25"/>
      <c r="PZG310" s="37"/>
      <c r="PZI310" s="37"/>
      <c r="PZK310" s="37"/>
      <c r="PZM310" s="37"/>
      <c r="PZN310" s="204"/>
      <c r="PZO310" s="204"/>
      <c r="PZP310" s="204"/>
      <c r="PZQ310" s="204"/>
      <c r="PZR310" s="204"/>
      <c r="PZS310" s="204"/>
      <c r="PZT310" s="204"/>
      <c r="PZU310" s="204"/>
      <c r="PZV310" s="204"/>
      <c r="PZW310" s="159"/>
      <c r="PZX310" s="159"/>
      <c r="PZY310" s="159"/>
      <c r="PZZ310" s="159"/>
      <c r="QAA310" s="159"/>
      <c r="QAB310" s="45"/>
      <c r="QAC310" s="160"/>
      <c r="QAD310" s="160"/>
      <c r="QAE310" s="160"/>
      <c r="QAF310" s="160"/>
      <c r="QAG310" s="160"/>
      <c r="QAH310" s="18"/>
      <c r="QAI310" s="18"/>
      <c r="QAJ310" s="18"/>
      <c r="QAL310" s="18"/>
      <c r="QAM310" s="18"/>
      <c r="QAN310" s="18"/>
      <c r="QAO310" s="18"/>
      <c r="QAQ310" s="25"/>
      <c r="QAR310" s="37"/>
      <c r="QAT310" s="37"/>
      <c r="QAV310" s="37"/>
      <c r="QAX310" s="37"/>
      <c r="QAY310" s="204"/>
      <c r="QAZ310" s="204"/>
      <c r="QBA310" s="204"/>
      <c r="QBB310" s="204"/>
      <c r="QBC310" s="204"/>
      <c r="QBD310" s="204"/>
      <c r="QBE310" s="204"/>
      <c r="QBF310" s="204"/>
      <c r="QBG310" s="204"/>
      <c r="QBH310" s="159"/>
      <c r="QBI310" s="159"/>
      <c r="QBJ310" s="159"/>
      <c r="QBK310" s="159"/>
      <c r="QBL310" s="159"/>
      <c r="QBM310" s="45"/>
      <c r="QBN310" s="160"/>
      <c r="QBO310" s="160"/>
      <c r="QBP310" s="160"/>
      <c r="QBQ310" s="160"/>
      <c r="QBR310" s="160"/>
      <c r="QBS310" s="18"/>
      <c r="QBT310" s="18"/>
      <c r="QBU310" s="18"/>
      <c r="QBW310" s="18"/>
      <c r="QBX310" s="18"/>
      <c r="QBY310" s="18"/>
      <c r="QBZ310" s="18"/>
      <c r="QCB310" s="25"/>
      <c r="QCC310" s="37"/>
      <c r="QCE310" s="37"/>
      <c r="QCG310" s="37"/>
      <c r="QCI310" s="37"/>
      <c r="QCJ310" s="204"/>
      <c r="QCK310" s="204"/>
      <c r="QCL310" s="204"/>
      <c r="QCM310" s="204"/>
      <c r="QCN310" s="204"/>
      <c r="QCO310" s="204"/>
      <c r="QCP310" s="204"/>
      <c r="QCQ310" s="204"/>
      <c r="QCR310" s="204"/>
      <c r="QCS310" s="159"/>
      <c r="QCT310" s="159"/>
      <c r="QCU310" s="159"/>
      <c r="QCV310" s="159"/>
      <c r="QCW310" s="159"/>
      <c r="QCX310" s="45"/>
      <c r="QCY310" s="160"/>
      <c r="QCZ310" s="160"/>
      <c r="QDA310" s="160"/>
      <c r="QDB310" s="160"/>
      <c r="QDC310" s="160"/>
      <c r="QDD310" s="18"/>
      <c r="QDE310" s="18"/>
      <c r="QDF310" s="18"/>
      <c r="QDH310" s="18"/>
      <c r="QDI310" s="18"/>
      <c r="QDJ310" s="18"/>
      <c r="QDK310" s="18"/>
      <c r="QDM310" s="25"/>
      <c r="QDN310" s="37"/>
      <c r="QDP310" s="37"/>
      <c r="QDR310" s="37"/>
      <c r="QDT310" s="37"/>
      <c r="QDU310" s="204"/>
      <c r="QDV310" s="204"/>
      <c r="QDW310" s="204"/>
      <c r="QDX310" s="204"/>
      <c r="QDY310" s="204"/>
      <c r="QDZ310" s="204"/>
      <c r="QEA310" s="204"/>
      <c r="QEB310" s="204"/>
      <c r="QEC310" s="204"/>
      <c r="QED310" s="159"/>
      <c r="QEE310" s="159"/>
      <c r="QEF310" s="159"/>
      <c r="QEG310" s="159"/>
      <c r="QEH310" s="159"/>
      <c r="QEI310" s="45"/>
      <c r="QEJ310" s="160"/>
      <c r="QEK310" s="160"/>
      <c r="QEL310" s="160"/>
      <c r="QEM310" s="160"/>
      <c r="QEN310" s="160"/>
      <c r="QEO310" s="18"/>
      <c r="QEP310" s="18"/>
      <c r="QEQ310" s="18"/>
      <c r="QES310" s="18"/>
      <c r="QET310" s="18"/>
      <c r="QEU310" s="18"/>
      <c r="QEV310" s="18"/>
      <c r="QEX310" s="25"/>
      <c r="QEY310" s="37"/>
      <c r="QFA310" s="37"/>
      <c r="QFC310" s="37"/>
      <c r="QFE310" s="37"/>
      <c r="QFF310" s="204"/>
      <c r="QFG310" s="204"/>
      <c r="QFH310" s="204"/>
      <c r="QFI310" s="204"/>
      <c r="QFJ310" s="204"/>
      <c r="QFK310" s="204"/>
      <c r="QFL310" s="204"/>
      <c r="QFM310" s="204"/>
      <c r="QFN310" s="204"/>
      <c r="QFO310" s="159"/>
      <c r="QFP310" s="159"/>
      <c r="QFQ310" s="159"/>
      <c r="QFR310" s="159"/>
      <c r="QFS310" s="159"/>
      <c r="QFT310" s="45"/>
      <c r="QFU310" s="160"/>
      <c r="QFV310" s="160"/>
      <c r="QFW310" s="160"/>
      <c r="QFX310" s="160"/>
      <c r="QFY310" s="160"/>
      <c r="QFZ310" s="18"/>
      <c r="QGA310" s="18"/>
      <c r="QGB310" s="18"/>
      <c r="QGD310" s="18"/>
      <c r="QGE310" s="18"/>
      <c r="QGF310" s="18"/>
      <c r="QGG310" s="18"/>
      <c r="QGI310" s="25"/>
      <c r="QGJ310" s="37"/>
      <c r="QGL310" s="37"/>
      <c r="QGN310" s="37"/>
      <c r="QGP310" s="37"/>
      <c r="QGQ310" s="204"/>
      <c r="QGR310" s="204"/>
      <c r="QGS310" s="204"/>
      <c r="QGT310" s="204"/>
      <c r="QGU310" s="204"/>
      <c r="QGV310" s="204"/>
      <c r="QGW310" s="204"/>
      <c r="QGX310" s="204"/>
      <c r="QGY310" s="204"/>
      <c r="QGZ310" s="159"/>
      <c r="QHA310" s="159"/>
      <c r="QHB310" s="159"/>
      <c r="QHC310" s="159"/>
      <c r="QHD310" s="159"/>
      <c r="QHE310" s="45"/>
      <c r="QHF310" s="160"/>
      <c r="QHG310" s="160"/>
      <c r="QHH310" s="160"/>
      <c r="QHI310" s="160"/>
      <c r="QHJ310" s="160"/>
      <c r="QHK310" s="18"/>
      <c r="QHL310" s="18"/>
      <c r="QHM310" s="18"/>
      <c r="QHO310" s="18"/>
      <c r="QHP310" s="18"/>
      <c r="QHQ310" s="18"/>
      <c r="QHR310" s="18"/>
      <c r="QHT310" s="25"/>
      <c r="QHU310" s="37"/>
      <c r="QHW310" s="37"/>
      <c r="QHY310" s="37"/>
      <c r="QIA310" s="37"/>
      <c r="QIB310" s="204"/>
      <c r="QIC310" s="204"/>
      <c r="QID310" s="204"/>
      <c r="QIE310" s="204"/>
      <c r="QIF310" s="204"/>
      <c r="QIG310" s="204"/>
      <c r="QIH310" s="204"/>
      <c r="QII310" s="204"/>
      <c r="QIJ310" s="204"/>
      <c r="QIK310" s="159"/>
      <c r="QIL310" s="159"/>
      <c r="QIM310" s="159"/>
      <c r="QIN310" s="159"/>
      <c r="QIO310" s="159"/>
      <c r="QIP310" s="45"/>
      <c r="QIQ310" s="160"/>
      <c r="QIR310" s="160"/>
      <c r="QIS310" s="160"/>
      <c r="QIT310" s="160"/>
      <c r="QIU310" s="160"/>
      <c r="QIV310" s="18"/>
      <c r="QIW310" s="18"/>
      <c r="QIX310" s="18"/>
      <c r="QIZ310" s="18"/>
      <c r="QJA310" s="18"/>
      <c r="QJB310" s="18"/>
      <c r="QJC310" s="18"/>
      <c r="QJE310" s="25"/>
      <c r="QJF310" s="37"/>
      <c r="QJH310" s="37"/>
      <c r="QJJ310" s="37"/>
      <c r="QJL310" s="37"/>
      <c r="QJM310" s="204"/>
      <c r="QJN310" s="204"/>
      <c r="QJO310" s="204"/>
      <c r="QJP310" s="204"/>
      <c r="QJQ310" s="204"/>
      <c r="QJR310" s="204"/>
      <c r="QJS310" s="204"/>
      <c r="QJT310" s="204"/>
      <c r="QJU310" s="204"/>
      <c r="QJV310" s="159"/>
      <c r="QJW310" s="159"/>
      <c r="QJX310" s="159"/>
      <c r="QJY310" s="159"/>
      <c r="QJZ310" s="159"/>
      <c r="QKA310" s="45"/>
      <c r="QKB310" s="160"/>
      <c r="QKC310" s="160"/>
      <c r="QKD310" s="160"/>
      <c r="QKE310" s="160"/>
      <c r="QKF310" s="160"/>
      <c r="QKG310" s="18"/>
      <c r="QKH310" s="18"/>
      <c r="QKI310" s="18"/>
      <c r="QKK310" s="18"/>
      <c r="QKL310" s="18"/>
      <c r="QKM310" s="18"/>
      <c r="QKN310" s="18"/>
      <c r="QKP310" s="25"/>
      <c r="QKQ310" s="37"/>
      <c r="QKS310" s="37"/>
      <c r="QKU310" s="37"/>
      <c r="QKW310" s="37"/>
      <c r="QKX310" s="204"/>
      <c r="QKY310" s="204"/>
      <c r="QKZ310" s="204"/>
      <c r="QLA310" s="204"/>
      <c r="QLB310" s="204"/>
      <c r="QLC310" s="204"/>
      <c r="QLD310" s="204"/>
      <c r="QLE310" s="204"/>
      <c r="QLF310" s="204"/>
      <c r="QLG310" s="159"/>
      <c r="QLH310" s="159"/>
      <c r="QLI310" s="159"/>
      <c r="QLJ310" s="159"/>
      <c r="QLK310" s="159"/>
      <c r="QLL310" s="45"/>
      <c r="QLM310" s="160"/>
      <c r="QLN310" s="160"/>
      <c r="QLO310" s="160"/>
      <c r="QLP310" s="160"/>
      <c r="QLQ310" s="160"/>
      <c r="QLR310" s="18"/>
      <c r="QLS310" s="18"/>
      <c r="QLT310" s="18"/>
      <c r="QLV310" s="18"/>
      <c r="QLW310" s="18"/>
      <c r="QLX310" s="18"/>
      <c r="QLY310" s="18"/>
      <c r="QMA310" s="25"/>
      <c r="QMB310" s="37"/>
      <c r="QMD310" s="37"/>
      <c r="QMF310" s="37"/>
      <c r="QMH310" s="37"/>
      <c r="QMI310" s="204"/>
      <c r="QMJ310" s="204"/>
      <c r="QMK310" s="204"/>
      <c r="QML310" s="204"/>
      <c r="QMM310" s="204"/>
      <c r="QMN310" s="204"/>
      <c r="QMO310" s="204"/>
      <c r="QMP310" s="204"/>
      <c r="QMQ310" s="204"/>
      <c r="QMR310" s="159"/>
      <c r="QMS310" s="159"/>
      <c r="QMT310" s="159"/>
      <c r="QMU310" s="159"/>
      <c r="QMV310" s="159"/>
      <c r="QMW310" s="45"/>
      <c r="QMX310" s="160"/>
      <c r="QMY310" s="160"/>
      <c r="QMZ310" s="160"/>
      <c r="QNA310" s="160"/>
      <c r="QNB310" s="160"/>
      <c r="QNC310" s="18"/>
      <c r="QND310" s="18"/>
      <c r="QNE310" s="18"/>
      <c r="QNG310" s="18"/>
      <c r="QNH310" s="18"/>
      <c r="QNI310" s="18"/>
      <c r="QNJ310" s="18"/>
      <c r="QNL310" s="25"/>
      <c r="QNM310" s="37"/>
      <c r="QNO310" s="37"/>
      <c r="QNQ310" s="37"/>
      <c r="QNS310" s="37"/>
      <c r="QNT310" s="204"/>
      <c r="QNU310" s="204"/>
      <c r="QNV310" s="204"/>
      <c r="QNW310" s="204"/>
      <c r="QNX310" s="204"/>
      <c r="QNY310" s="204"/>
      <c r="QNZ310" s="204"/>
      <c r="QOA310" s="204"/>
      <c r="QOB310" s="204"/>
      <c r="QOC310" s="159"/>
      <c r="QOD310" s="159"/>
      <c r="QOE310" s="159"/>
      <c r="QOF310" s="159"/>
      <c r="QOG310" s="159"/>
      <c r="QOH310" s="45"/>
      <c r="QOI310" s="160"/>
      <c r="QOJ310" s="160"/>
      <c r="QOK310" s="160"/>
      <c r="QOL310" s="160"/>
      <c r="QOM310" s="160"/>
      <c r="QON310" s="18"/>
      <c r="QOO310" s="18"/>
      <c r="QOP310" s="18"/>
      <c r="QOR310" s="18"/>
      <c r="QOS310" s="18"/>
      <c r="QOT310" s="18"/>
      <c r="QOU310" s="18"/>
      <c r="QOW310" s="25"/>
      <c r="QOX310" s="37"/>
      <c r="QOZ310" s="37"/>
      <c r="QPB310" s="37"/>
      <c r="QPD310" s="37"/>
      <c r="QPE310" s="204"/>
      <c r="QPF310" s="204"/>
      <c r="QPG310" s="204"/>
      <c r="QPH310" s="204"/>
      <c r="QPI310" s="204"/>
      <c r="QPJ310" s="204"/>
      <c r="QPK310" s="204"/>
      <c r="QPL310" s="204"/>
      <c r="QPM310" s="204"/>
      <c r="QPN310" s="159"/>
      <c r="QPO310" s="159"/>
      <c r="QPP310" s="159"/>
      <c r="QPQ310" s="159"/>
      <c r="QPR310" s="159"/>
      <c r="QPS310" s="45"/>
      <c r="QPT310" s="160"/>
      <c r="QPU310" s="160"/>
      <c r="QPV310" s="160"/>
      <c r="QPW310" s="160"/>
      <c r="QPX310" s="160"/>
      <c r="QPY310" s="18"/>
      <c r="QPZ310" s="18"/>
      <c r="QQA310" s="18"/>
      <c r="QQC310" s="18"/>
      <c r="QQD310" s="18"/>
      <c r="QQE310" s="18"/>
      <c r="QQF310" s="18"/>
      <c r="QQH310" s="25"/>
      <c r="QQI310" s="37"/>
      <c r="QQK310" s="37"/>
      <c r="QQM310" s="37"/>
      <c r="QQO310" s="37"/>
      <c r="QQP310" s="204"/>
      <c r="QQQ310" s="204"/>
      <c r="QQR310" s="204"/>
      <c r="QQS310" s="204"/>
      <c r="QQT310" s="204"/>
      <c r="QQU310" s="204"/>
      <c r="QQV310" s="204"/>
      <c r="QQW310" s="204"/>
      <c r="QQX310" s="204"/>
      <c r="QQY310" s="159"/>
      <c r="QQZ310" s="159"/>
      <c r="QRA310" s="159"/>
      <c r="QRB310" s="159"/>
      <c r="QRC310" s="159"/>
      <c r="QRD310" s="45"/>
      <c r="QRE310" s="160"/>
      <c r="QRF310" s="160"/>
      <c r="QRG310" s="160"/>
      <c r="QRH310" s="160"/>
      <c r="QRI310" s="160"/>
      <c r="QRJ310" s="18"/>
      <c r="QRK310" s="18"/>
      <c r="QRL310" s="18"/>
      <c r="QRN310" s="18"/>
      <c r="QRO310" s="18"/>
      <c r="QRP310" s="18"/>
      <c r="QRQ310" s="18"/>
      <c r="QRS310" s="25"/>
      <c r="QRT310" s="37"/>
      <c r="QRV310" s="37"/>
      <c r="QRX310" s="37"/>
      <c r="QRZ310" s="37"/>
      <c r="QSA310" s="204"/>
      <c r="QSB310" s="204"/>
      <c r="QSC310" s="204"/>
      <c r="QSD310" s="204"/>
      <c r="QSE310" s="204"/>
      <c r="QSF310" s="204"/>
      <c r="QSG310" s="204"/>
      <c r="QSH310" s="204"/>
      <c r="QSI310" s="204"/>
      <c r="QSJ310" s="159"/>
      <c r="QSK310" s="159"/>
      <c r="QSL310" s="159"/>
      <c r="QSM310" s="159"/>
      <c r="QSN310" s="159"/>
      <c r="QSO310" s="45"/>
      <c r="QSP310" s="160"/>
      <c r="QSQ310" s="160"/>
      <c r="QSR310" s="160"/>
      <c r="QSS310" s="160"/>
      <c r="QST310" s="160"/>
      <c r="QSU310" s="18"/>
      <c r="QSV310" s="18"/>
      <c r="QSW310" s="18"/>
      <c r="QSY310" s="18"/>
      <c r="QSZ310" s="18"/>
      <c r="QTA310" s="18"/>
      <c r="QTB310" s="18"/>
      <c r="QTD310" s="25"/>
      <c r="QTE310" s="37"/>
      <c r="QTG310" s="37"/>
      <c r="QTI310" s="37"/>
      <c r="QTK310" s="37"/>
      <c r="QTL310" s="204"/>
      <c r="QTM310" s="204"/>
      <c r="QTN310" s="204"/>
      <c r="QTO310" s="204"/>
      <c r="QTP310" s="204"/>
      <c r="QTQ310" s="204"/>
      <c r="QTR310" s="204"/>
      <c r="QTS310" s="204"/>
      <c r="QTT310" s="204"/>
      <c r="QTU310" s="159"/>
      <c r="QTV310" s="159"/>
      <c r="QTW310" s="159"/>
      <c r="QTX310" s="159"/>
      <c r="QTY310" s="159"/>
      <c r="QTZ310" s="45"/>
      <c r="QUA310" s="160"/>
      <c r="QUB310" s="160"/>
      <c r="QUC310" s="160"/>
      <c r="QUD310" s="160"/>
      <c r="QUE310" s="160"/>
      <c r="QUF310" s="18"/>
      <c r="QUG310" s="18"/>
      <c r="QUH310" s="18"/>
      <c r="QUJ310" s="18"/>
      <c r="QUK310" s="18"/>
      <c r="QUL310" s="18"/>
      <c r="QUM310" s="18"/>
      <c r="QUO310" s="25"/>
      <c r="QUP310" s="37"/>
      <c r="QUR310" s="37"/>
      <c r="QUT310" s="37"/>
      <c r="QUV310" s="37"/>
      <c r="QUW310" s="204"/>
      <c r="QUX310" s="204"/>
      <c r="QUY310" s="204"/>
      <c r="QUZ310" s="204"/>
      <c r="QVA310" s="204"/>
      <c r="QVB310" s="204"/>
      <c r="QVC310" s="204"/>
      <c r="QVD310" s="204"/>
      <c r="QVE310" s="204"/>
      <c r="QVF310" s="159"/>
      <c r="QVG310" s="159"/>
      <c r="QVH310" s="159"/>
      <c r="QVI310" s="159"/>
      <c r="QVJ310" s="159"/>
      <c r="QVK310" s="45"/>
      <c r="QVL310" s="160"/>
      <c r="QVM310" s="160"/>
      <c r="QVN310" s="160"/>
      <c r="QVO310" s="160"/>
      <c r="QVP310" s="160"/>
      <c r="QVQ310" s="18"/>
      <c r="QVR310" s="18"/>
      <c r="QVS310" s="18"/>
      <c r="QVU310" s="18"/>
      <c r="QVV310" s="18"/>
      <c r="QVW310" s="18"/>
      <c r="QVX310" s="18"/>
      <c r="QVZ310" s="25"/>
      <c r="QWA310" s="37"/>
      <c r="QWC310" s="37"/>
      <c r="QWE310" s="37"/>
      <c r="QWG310" s="37"/>
      <c r="QWH310" s="204"/>
      <c r="QWI310" s="204"/>
      <c r="QWJ310" s="204"/>
      <c r="QWK310" s="204"/>
      <c r="QWL310" s="204"/>
      <c r="QWM310" s="204"/>
      <c r="QWN310" s="204"/>
      <c r="QWO310" s="204"/>
      <c r="QWP310" s="204"/>
      <c r="QWQ310" s="159"/>
      <c r="QWR310" s="159"/>
      <c r="QWS310" s="159"/>
      <c r="QWT310" s="159"/>
      <c r="QWU310" s="159"/>
      <c r="QWV310" s="45"/>
      <c r="QWW310" s="160"/>
      <c r="QWX310" s="160"/>
      <c r="QWY310" s="160"/>
      <c r="QWZ310" s="160"/>
      <c r="QXA310" s="160"/>
      <c r="QXB310" s="18"/>
      <c r="QXC310" s="18"/>
      <c r="QXD310" s="18"/>
      <c r="QXF310" s="18"/>
      <c r="QXG310" s="18"/>
      <c r="QXH310" s="18"/>
      <c r="QXI310" s="18"/>
      <c r="QXK310" s="25"/>
      <c r="QXL310" s="37"/>
      <c r="QXN310" s="37"/>
      <c r="QXP310" s="37"/>
      <c r="QXR310" s="37"/>
      <c r="QXS310" s="204"/>
      <c r="QXT310" s="204"/>
      <c r="QXU310" s="204"/>
      <c r="QXV310" s="204"/>
      <c r="QXW310" s="204"/>
      <c r="QXX310" s="204"/>
      <c r="QXY310" s="204"/>
      <c r="QXZ310" s="204"/>
      <c r="QYA310" s="204"/>
      <c r="QYB310" s="159"/>
      <c r="QYC310" s="159"/>
      <c r="QYD310" s="159"/>
      <c r="QYE310" s="159"/>
      <c r="QYF310" s="159"/>
      <c r="QYG310" s="45"/>
      <c r="QYH310" s="160"/>
      <c r="QYI310" s="160"/>
      <c r="QYJ310" s="160"/>
      <c r="QYK310" s="160"/>
      <c r="QYL310" s="160"/>
      <c r="QYM310" s="18"/>
      <c r="QYN310" s="18"/>
      <c r="QYO310" s="18"/>
      <c r="QYQ310" s="18"/>
      <c r="QYR310" s="18"/>
      <c r="QYS310" s="18"/>
      <c r="QYT310" s="18"/>
      <c r="QYV310" s="25"/>
      <c r="QYW310" s="37"/>
      <c r="QYY310" s="37"/>
      <c r="QZA310" s="37"/>
      <c r="QZC310" s="37"/>
      <c r="QZD310" s="204"/>
      <c r="QZE310" s="204"/>
      <c r="QZF310" s="204"/>
      <c r="QZG310" s="204"/>
      <c r="QZH310" s="204"/>
      <c r="QZI310" s="204"/>
      <c r="QZJ310" s="204"/>
      <c r="QZK310" s="204"/>
      <c r="QZL310" s="204"/>
      <c r="QZM310" s="159"/>
      <c r="QZN310" s="159"/>
      <c r="QZO310" s="159"/>
      <c r="QZP310" s="159"/>
      <c r="QZQ310" s="159"/>
      <c r="QZR310" s="45"/>
      <c r="QZS310" s="160"/>
      <c r="QZT310" s="160"/>
      <c r="QZU310" s="160"/>
      <c r="QZV310" s="160"/>
      <c r="QZW310" s="160"/>
      <c r="QZX310" s="18"/>
      <c r="QZY310" s="18"/>
      <c r="QZZ310" s="18"/>
      <c r="RAB310" s="18"/>
      <c r="RAC310" s="18"/>
      <c r="RAD310" s="18"/>
      <c r="RAE310" s="18"/>
      <c r="RAG310" s="25"/>
      <c r="RAH310" s="37"/>
      <c r="RAJ310" s="37"/>
      <c r="RAL310" s="37"/>
      <c r="RAN310" s="37"/>
      <c r="RAO310" s="204"/>
      <c r="RAP310" s="204"/>
      <c r="RAQ310" s="204"/>
      <c r="RAR310" s="204"/>
      <c r="RAS310" s="204"/>
      <c r="RAT310" s="204"/>
      <c r="RAU310" s="204"/>
      <c r="RAV310" s="204"/>
      <c r="RAW310" s="204"/>
      <c r="RAX310" s="159"/>
      <c r="RAY310" s="159"/>
      <c r="RAZ310" s="159"/>
      <c r="RBA310" s="159"/>
      <c r="RBB310" s="159"/>
      <c r="RBC310" s="45"/>
      <c r="RBD310" s="160"/>
      <c r="RBE310" s="160"/>
      <c r="RBF310" s="160"/>
      <c r="RBG310" s="160"/>
      <c r="RBH310" s="160"/>
      <c r="RBI310" s="18"/>
      <c r="RBJ310" s="18"/>
      <c r="RBK310" s="18"/>
      <c r="RBM310" s="18"/>
      <c r="RBN310" s="18"/>
      <c r="RBO310" s="18"/>
      <c r="RBP310" s="18"/>
      <c r="RBR310" s="25"/>
      <c r="RBS310" s="37"/>
      <c r="RBU310" s="37"/>
      <c r="RBW310" s="37"/>
      <c r="RBY310" s="37"/>
      <c r="RBZ310" s="204"/>
      <c r="RCA310" s="204"/>
      <c r="RCB310" s="204"/>
      <c r="RCC310" s="204"/>
      <c r="RCD310" s="204"/>
      <c r="RCE310" s="204"/>
      <c r="RCF310" s="204"/>
      <c r="RCG310" s="204"/>
      <c r="RCH310" s="204"/>
      <c r="RCI310" s="159"/>
      <c r="RCJ310" s="159"/>
      <c r="RCK310" s="159"/>
      <c r="RCL310" s="159"/>
      <c r="RCM310" s="159"/>
      <c r="RCN310" s="45"/>
      <c r="RCO310" s="160"/>
      <c r="RCP310" s="160"/>
      <c r="RCQ310" s="160"/>
      <c r="RCR310" s="160"/>
      <c r="RCS310" s="160"/>
      <c r="RCT310" s="18"/>
      <c r="RCU310" s="18"/>
      <c r="RCV310" s="18"/>
      <c r="RCX310" s="18"/>
      <c r="RCY310" s="18"/>
      <c r="RCZ310" s="18"/>
      <c r="RDA310" s="18"/>
      <c r="RDC310" s="25"/>
      <c r="RDD310" s="37"/>
      <c r="RDF310" s="37"/>
      <c r="RDH310" s="37"/>
      <c r="RDJ310" s="37"/>
      <c r="RDK310" s="204"/>
      <c r="RDL310" s="204"/>
      <c r="RDM310" s="204"/>
      <c r="RDN310" s="204"/>
      <c r="RDO310" s="204"/>
      <c r="RDP310" s="204"/>
      <c r="RDQ310" s="204"/>
      <c r="RDR310" s="204"/>
      <c r="RDS310" s="204"/>
      <c r="RDT310" s="159"/>
      <c r="RDU310" s="159"/>
      <c r="RDV310" s="159"/>
      <c r="RDW310" s="159"/>
      <c r="RDX310" s="159"/>
      <c r="RDY310" s="45"/>
      <c r="RDZ310" s="160"/>
      <c r="REA310" s="160"/>
      <c r="REB310" s="160"/>
      <c r="REC310" s="160"/>
      <c r="RED310" s="160"/>
      <c r="REE310" s="18"/>
      <c r="REF310" s="18"/>
      <c r="REG310" s="18"/>
      <c r="REI310" s="18"/>
      <c r="REJ310" s="18"/>
      <c r="REK310" s="18"/>
      <c r="REL310" s="18"/>
      <c r="REN310" s="25"/>
      <c r="REO310" s="37"/>
      <c r="REQ310" s="37"/>
      <c r="RES310" s="37"/>
      <c r="REU310" s="37"/>
      <c r="REV310" s="204"/>
      <c r="REW310" s="204"/>
      <c r="REX310" s="204"/>
      <c r="REY310" s="204"/>
      <c r="REZ310" s="204"/>
      <c r="RFA310" s="204"/>
      <c r="RFB310" s="204"/>
      <c r="RFC310" s="204"/>
      <c r="RFD310" s="204"/>
      <c r="RFE310" s="159"/>
      <c r="RFF310" s="159"/>
      <c r="RFG310" s="159"/>
      <c r="RFH310" s="159"/>
      <c r="RFI310" s="159"/>
      <c r="RFJ310" s="45"/>
      <c r="RFK310" s="160"/>
      <c r="RFL310" s="160"/>
      <c r="RFM310" s="160"/>
      <c r="RFN310" s="160"/>
      <c r="RFO310" s="160"/>
      <c r="RFP310" s="18"/>
      <c r="RFQ310" s="18"/>
      <c r="RFR310" s="18"/>
      <c r="RFT310" s="18"/>
      <c r="RFU310" s="18"/>
      <c r="RFV310" s="18"/>
      <c r="RFW310" s="18"/>
      <c r="RFY310" s="25"/>
      <c r="RFZ310" s="37"/>
      <c r="RGB310" s="37"/>
      <c r="RGD310" s="37"/>
      <c r="RGF310" s="37"/>
      <c r="RGG310" s="204"/>
      <c r="RGH310" s="204"/>
      <c r="RGI310" s="204"/>
      <c r="RGJ310" s="204"/>
      <c r="RGK310" s="204"/>
      <c r="RGL310" s="204"/>
      <c r="RGM310" s="204"/>
      <c r="RGN310" s="204"/>
      <c r="RGO310" s="204"/>
      <c r="RGP310" s="159"/>
      <c r="RGQ310" s="159"/>
      <c r="RGR310" s="159"/>
      <c r="RGS310" s="159"/>
      <c r="RGT310" s="159"/>
      <c r="RGU310" s="45"/>
      <c r="RGV310" s="160"/>
      <c r="RGW310" s="160"/>
      <c r="RGX310" s="160"/>
      <c r="RGY310" s="160"/>
      <c r="RGZ310" s="160"/>
      <c r="RHA310" s="18"/>
      <c r="RHB310" s="18"/>
      <c r="RHC310" s="18"/>
      <c r="RHE310" s="18"/>
      <c r="RHF310" s="18"/>
      <c r="RHG310" s="18"/>
      <c r="RHH310" s="18"/>
      <c r="RHJ310" s="25"/>
      <c r="RHK310" s="37"/>
      <c r="RHM310" s="37"/>
      <c r="RHO310" s="37"/>
      <c r="RHQ310" s="37"/>
      <c r="RHR310" s="204"/>
      <c r="RHS310" s="204"/>
      <c r="RHT310" s="204"/>
      <c r="RHU310" s="204"/>
      <c r="RHV310" s="204"/>
      <c r="RHW310" s="204"/>
      <c r="RHX310" s="204"/>
      <c r="RHY310" s="204"/>
      <c r="RHZ310" s="204"/>
      <c r="RIA310" s="159"/>
      <c r="RIB310" s="159"/>
      <c r="RIC310" s="159"/>
      <c r="RID310" s="159"/>
      <c r="RIE310" s="159"/>
      <c r="RIF310" s="45"/>
      <c r="RIG310" s="160"/>
      <c r="RIH310" s="160"/>
      <c r="RII310" s="160"/>
      <c r="RIJ310" s="160"/>
      <c r="RIK310" s="160"/>
      <c r="RIL310" s="18"/>
      <c r="RIM310" s="18"/>
      <c r="RIN310" s="18"/>
      <c r="RIP310" s="18"/>
      <c r="RIQ310" s="18"/>
      <c r="RIR310" s="18"/>
      <c r="RIS310" s="18"/>
      <c r="RIU310" s="25"/>
      <c r="RIV310" s="37"/>
      <c r="RIX310" s="37"/>
      <c r="RIZ310" s="37"/>
      <c r="RJB310" s="37"/>
      <c r="RJC310" s="204"/>
      <c r="RJD310" s="204"/>
      <c r="RJE310" s="204"/>
      <c r="RJF310" s="204"/>
      <c r="RJG310" s="204"/>
      <c r="RJH310" s="204"/>
      <c r="RJI310" s="204"/>
      <c r="RJJ310" s="204"/>
      <c r="RJK310" s="204"/>
      <c r="RJL310" s="159"/>
      <c r="RJM310" s="159"/>
      <c r="RJN310" s="159"/>
      <c r="RJO310" s="159"/>
      <c r="RJP310" s="159"/>
      <c r="RJQ310" s="45"/>
      <c r="RJR310" s="160"/>
      <c r="RJS310" s="160"/>
      <c r="RJT310" s="160"/>
      <c r="RJU310" s="160"/>
      <c r="RJV310" s="160"/>
      <c r="RJW310" s="18"/>
      <c r="RJX310" s="18"/>
      <c r="RJY310" s="18"/>
      <c r="RKA310" s="18"/>
      <c r="RKB310" s="18"/>
      <c r="RKC310" s="18"/>
      <c r="RKD310" s="18"/>
      <c r="RKF310" s="25"/>
      <c r="RKG310" s="37"/>
      <c r="RKI310" s="37"/>
      <c r="RKK310" s="37"/>
      <c r="RKM310" s="37"/>
      <c r="RKN310" s="204"/>
      <c r="RKO310" s="204"/>
      <c r="RKP310" s="204"/>
      <c r="RKQ310" s="204"/>
      <c r="RKR310" s="204"/>
      <c r="RKS310" s="204"/>
      <c r="RKT310" s="204"/>
      <c r="RKU310" s="204"/>
      <c r="RKV310" s="204"/>
      <c r="RKW310" s="159"/>
      <c r="RKX310" s="159"/>
      <c r="RKY310" s="159"/>
      <c r="RKZ310" s="159"/>
      <c r="RLA310" s="159"/>
      <c r="RLB310" s="45"/>
      <c r="RLC310" s="160"/>
      <c r="RLD310" s="160"/>
      <c r="RLE310" s="160"/>
      <c r="RLF310" s="160"/>
      <c r="RLG310" s="160"/>
      <c r="RLH310" s="18"/>
      <c r="RLI310" s="18"/>
      <c r="RLJ310" s="18"/>
      <c r="RLL310" s="18"/>
      <c r="RLM310" s="18"/>
      <c r="RLN310" s="18"/>
      <c r="RLO310" s="18"/>
      <c r="RLQ310" s="25"/>
      <c r="RLR310" s="37"/>
      <c r="RLT310" s="37"/>
      <c r="RLV310" s="37"/>
      <c r="RLX310" s="37"/>
      <c r="RLY310" s="204"/>
      <c r="RLZ310" s="204"/>
      <c r="RMA310" s="204"/>
      <c r="RMB310" s="204"/>
      <c r="RMC310" s="204"/>
      <c r="RMD310" s="204"/>
      <c r="RME310" s="204"/>
      <c r="RMF310" s="204"/>
      <c r="RMG310" s="204"/>
      <c r="RMH310" s="159"/>
      <c r="RMI310" s="159"/>
      <c r="RMJ310" s="159"/>
      <c r="RMK310" s="159"/>
      <c r="RML310" s="159"/>
      <c r="RMM310" s="45"/>
      <c r="RMN310" s="160"/>
      <c r="RMO310" s="160"/>
      <c r="RMP310" s="160"/>
      <c r="RMQ310" s="160"/>
      <c r="RMR310" s="160"/>
      <c r="RMS310" s="18"/>
      <c r="RMT310" s="18"/>
      <c r="RMU310" s="18"/>
      <c r="RMW310" s="18"/>
      <c r="RMX310" s="18"/>
      <c r="RMY310" s="18"/>
      <c r="RMZ310" s="18"/>
      <c r="RNB310" s="25"/>
      <c r="RNC310" s="37"/>
      <c r="RNE310" s="37"/>
      <c r="RNG310" s="37"/>
      <c r="RNI310" s="37"/>
      <c r="RNJ310" s="204"/>
      <c r="RNK310" s="204"/>
      <c r="RNL310" s="204"/>
      <c r="RNM310" s="204"/>
      <c r="RNN310" s="204"/>
      <c r="RNO310" s="204"/>
      <c r="RNP310" s="204"/>
      <c r="RNQ310" s="204"/>
      <c r="RNR310" s="204"/>
      <c r="RNS310" s="159"/>
      <c r="RNT310" s="159"/>
      <c r="RNU310" s="159"/>
      <c r="RNV310" s="159"/>
      <c r="RNW310" s="159"/>
      <c r="RNX310" s="45"/>
      <c r="RNY310" s="160"/>
      <c r="RNZ310" s="160"/>
      <c r="ROA310" s="160"/>
      <c r="ROB310" s="160"/>
      <c r="ROC310" s="160"/>
      <c r="ROD310" s="18"/>
      <c r="ROE310" s="18"/>
      <c r="ROF310" s="18"/>
      <c r="ROH310" s="18"/>
      <c r="ROI310" s="18"/>
      <c r="ROJ310" s="18"/>
      <c r="ROK310" s="18"/>
      <c r="ROM310" s="25"/>
      <c r="RON310" s="37"/>
      <c r="ROP310" s="37"/>
      <c r="ROR310" s="37"/>
      <c r="ROT310" s="37"/>
      <c r="ROU310" s="204"/>
      <c r="ROV310" s="204"/>
      <c r="ROW310" s="204"/>
      <c r="ROX310" s="204"/>
      <c r="ROY310" s="204"/>
      <c r="ROZ310" s="204"/>
      <c r="RPA310" s="204"/>
      <c r="RPB310" s="204"/>
      <c r="RPC310" s="204"/>
      <c r="RPD310" s="159"/>
      <c r="RPE310" s="159"/>
      <c r="RPF310" s="159"/>
      <c r="RPG310" s="159"/>
      <c r="RPH310" s="159"/>
      <c r="RPI310" s="45"/>
      <c r="RPJ310" s="160"/>
      <c r="RPK310" s="160"/>
      <c r="RPL310" s="160"/>
      <c r="RPM310" s="160"/>
      <c r="RPN310" s="160"/>
      <c r="RPO310" s="18"/>
      <c r="RPP310" s="18"/>
      <c r="RPQ310" s="18"/>
      <c r="RPS310" s="18"/>
      <c r="RPT310" s="18"/>
      <c r="RPU310" s="18"/>
      <c r="RPV310" s="18"/>
      <c r="RPX310" s="25"/>
      <c r="RPY310" s="37"/>
      <c r="RQA310" s="37"/>
      <c r="RQC310" s="37"/>
      <c r="RQE310" s="37"/>
      <c r="RQF310" s="204"/>
      <c r="RQG310" s="204"/>
      <c r="RQH310" s="204"/>
      <c r="RQI310" s="204"/>
      <c r="RQJ310" s="204"/>
      <c r="RQK310" s="204"/>
      <c r="RQL310" s="204"/>
      <c r="RQM310" s="204"/>
      <c r="RQN310" s="204"/>
      <c r="RQO310" s="159"/>
      <c r="RQP310" s="159"/>
      <c r="RQQ310" s="159"/>
      <c r="RQR310" s="159"/>
      <c r="RQS310" s="159"/>
      <c r="RQT310" s="45"/>
      <c r="RQU310" s="160"/>
      <c r="RQV310" s="160"/>
      <c r="RQW310" s="160"/>
      <c r="RQX310" s="160"/>
      <c r="RQY310" s="160"/>
      <c r="RQZ310" s="18"/>
      <c r="RRA310" s="18"/>
      <c r="RRB310" s="18"/>
      <c r="RRD310" s="18"/>
      <c r="RRE310" s="18"/>
      <c r="RRF310" s="18"/>
      <c r="RRG310" s="18"/>
      <c r="RRI310" s="25"/>
      <c r="RRJ310" s="37"/>
      <c r="RRL310" s="37"/>
      <c r="RRN310" s="37"/>
      <c r="RRP310" s="37"/>
      <c r="RRQ310" s="204"/>
      <c r="RRR310" s="204"/>
      <c r="RRS310" s="204"/>
      <c r="RRT310" s="204"/>
      <c r="RRU310" s="204"/>
      <c r="RRV310" s="204"/>
      <c r="RRW310" s="204"/>
      <c r="RRX310" s="204"/>
      <c r="RRY310" s="204"/>
      <c r="RRZ310" s="159"/>
      <c r="RSA310" s="159"/>
      <c r="RSB310" s="159"/>
      <c r="RSC310" s="159"/>
      <c r="RSD310" s="159"/>
      <c r="RSE310" s="45"/>
      <c r="RSF310" s="160"/>
      <c r="RSG310" s="160"/>
      <c r="RSH310" s="160"/>
      <c r="RSI310" s="160"/>
      <c r="RSJ310" s="160"/>
      <c r="RSK310" s="18"/>
      <c r="RSL310" s="18"/>
      <c r="RSM310" s="18"/>
      <c r="RSO310" s="18"/>
      <c r="RSP310" s="18"/>
      <c r="RSQ310" s="18"/>
      <c r="RSR310" s="18"/>
      <c r="RST310" s="25"/>
      <c r="RSU310" s="37"/>
      <c r="RSW310" s="37"/>
      <c r="RSY310" s="37"/>
      <c r="RTA310" s="37"/>
      <c r="RTB310" s="204"/>
      <c r="RTC310" s="204"/>
      <c r="RTD310" s="204"/>
      <c r="RTE310" s="204"/>
      <c r="RTF310" s="204"/>
      <c r="RTG310" s="204"/>
      <c r="RTH310" s="204"/>
      <c r="RTI310" s="204"/>
      <c r="RTJ310" s="204"/>
      <c r="RTK310" s="159"/>
      <c r="RTL310" s="159"/>
      <c r="RTM310" s="159"/>
      <c r="RTN310" s="159"/>
      <c r="RTO310" s="159"/>
      <c r="RTP310" s="45"/>
      <c r="RTQ310" s="160"/>
      <c r="RTR310" s="160"/>
      <c r="RTS310" s="160"/>
      <c r="RTT310" s="160"/>
      <c r="RTU310" s="160"/>
      <c r="RTV310" s="18"/>
      <c r="RTW310" s="18"/>
      <c r="RTX310" s="18"/>
      <c r="RTZ310" s="18"/>
      <c r="RUA310" s="18"/>
      <c r="RUB310" s="18"/>
      <c r="RUC310" s="18"/>
      <c r="RUE310" s="25"/>
      <c r="RUF310" s="37"/>
      <c r="RUH310" s="37"/>
      <c r="RUJ310" s="37"/>
      <c r="RUL310" s="37"/>
      <c r="RUM310" s="204"/>
      <c r="RUN310" s="204"/>
      <c r="RUO310" s="204"/>
      <c r="RUP310" s="204"/>
      <c r="RUQ310" s="204"/>
      <c r="RUR310" s="204"/>
      <c r="RUS310" s="204"/>
      <c r="RUT310" s="204"/>
      <c r="RUU310" s="204"/>
      <c r="RUV310" s="159"/>
      <c r="RUW310" s="159"/>
      <c r="RUX310" s="159"/>
      <c r="RUY310" s="159"/>
      <c r="RUZ310" s="159"/>
      <c r="RVA310" s="45"/>
      <c r="RVB310" s="160"/>
      <c r="RVC310" s="160"/>
      <c r="RVD310" s="160"/>
      <c r="RVE310" s="160"/>
      <c r="RVF310" s="160"/>
      <c r="RVG310" s="18"/>
      <c r="RVH310" s="18"/>
      <c r="RVI310" s="18"/>
      <c r="RVK310" s="18"/>
      <c r="RVL310" s="18"/>
      <c r="RVM310" s="18"/>
      <c r="RVN310" s="18"/>
      <c r="RVP310" s="25"/>
      <c r="RVQ310" s="37"/>
      <c r="RVS310" s="37"/>
      <c r="RVU310" s="37"/>
      <c r="RVW310" s="37"/>
      <c r="RVX310" s="204"/>
      <c r="RVY310" s="204"/>
      <c r="RVZ310" s="204"/>
      <c r="RWA310" s="204"/>
      <c r="RWB310" s="204"/>
      <c r="RWC310" s="204"/>
      <c r="RWD310" s="204"/>
      <c r="RWE310" s="204"/>
      <c r="RWF310" s="204"/>
      <c r="RWG310" s="159"/>
      <c r="RWH310" s="159"/>
      <c r="RWI310" s="159"/>
      <c r="RWJ310" s="159"/>
      <c r="RWK310" s="159"/>
      <c r="RWL310" s="45"/>
      <c r="RWM310" s="160"/>
      <c r="RWN310" s="160"/>
      <c r="RWO310" s="160"/>
      <c r="RWP310" s="160"/>
      <c r="RWQ310" s="160"/>
      <c r="RWR310" s="18"/>
      <c r="RWS310" s="18"/>
      <c r="RWT310" s="18"/>
      <c r="RWV310" s="18"/>
      <c r="RWW310" s="18"/>
      <c r="RWX310" s="18"/>
      <c r="RWY310" s="18"/>
      <c r="RXA310" s="25"/>
      <c r="RXB310" s="37"/>
      <c r="RXD310" s="37"/>
      <c r="RXF310" s="37"/>
      <c r="RXH310" s="37"/>
      <c r="RXI310" s="204"/>
      <c r="RXJ310" s="204"/>
      <c r="RXK310" s="204"/>
      <c r="RXL310" s="204"/>
      <c r="RXM310" s="204"/>
      <c r="RXN310" s="204"/>
      <c r="RXO310" s="204"/>
      <c r="RXP310" s="204"/>
      <c r="RXQ310" s="204"/>
      <c r="RXR310" s="159"/>
      <c r="RXS310" s="159"/>
      <c r="RXT310" s="159"/>
      <c r="RXU310" s="159"/>
      <c r="RXV310" s="159"/>
      <c r="RXW310" s="45"/>
      <c r="RXX310" s="160"/>
      <c r="RXY310" s="160"/>
      <c r="RXZ310" s="160"/>
      <c r="RYA310" s="160"/>
      <c r="RYB310" s="160"/>
      <c r="RYC310" s="18"/>
      <c r="RYD310" s="18"/>
      <c r="RYE310" s="18"/>
      <c r="RYG310" s="18"/>
      <c r="RYH310" s="18"/>
      <c r="RYI310" s="18"/>
      <c r="RYJ310" s="18"/>
      <c r="RYL310" s="25"/>
      <c r="RYM310" s="37"/>
      <c r="RYO310" s="37"/>
      <c r="RYQ310" s="37"/>
      <c r="RYS310" s="37"/>
      <c r="RYT310" s="204"/>
      <c r="RYU310" s="204"/>
      <c r="RYV310" s="204"/>
      <c r="RYW310" s="204"/>
      <c r="RYX310" s="204"/>
      <c r="RYY310" s="204"/>
      <c r="RYZ310" s="204"/>
      <c r="RZA310" s="204"/>
      <c r="RZB310" s="204"/>
      <c r="RZC310" s="159"/>
      <c r="RZD310" s="159"/>
      <c r="RZE310" s="159"/>
      <c r="RZF310" s="159"/>
      <c r="RZG310" s="159"/>
      <c r="RZH310" s="45"/>
      <c r="RZI310" s="160"/>
      <c r="RZJ310" s="160"/>
      <c r="RZK310" s="160"/>
      <c r="RZL310" s="160"/>
      <c r="RZM310" s="160"/>
      <c r="RZN310" s="18"/>
      <c r="RZO310" s="18"/>
      <c r="RZP310" s="18"/>
      <c r="RZR310" s="18"/>
      <c r="RZS310" s="18"/>
      <c r="RZT310" s="18"/>
      <c r="RZU310" s="18"/>
      <c r="RZW310" s="25"/>
      <c r="RZX310" s="37"/>
      <c r="RZZ310" s="37"/>
      <c r="SAB310" s="37"/>
      <c r="SAD310" s="37"/>
      <c r="SAE310" s="204"/>
      <c r="SAF310" s="204"/>
      <c r="SAG310" s="204"/>
      <c r="SAH310" s="204"/>
      <c r="SAI310" s="204"/>
      <c r="SAJ310" s="204"/>
      <c r="SAK310" s="204"/>
      <c r="SAL310" s="204"/>
      <c r="SAM310" s="204"/>
      <c r="SAN310" s="159"/>
      <c r="SAO310" s="159"/>
      <c r="SAP310" s="159"/>
      <c r="SAQ310" s="159"/>
      <c r="SAR310" s="159"/>
      <c r="SAS310" s="45"/>
      <c r="SAT310" s="160"/>
      <c r="SAU310" s="160"/>
      <c r="SAV310" s="160"/>
      <c r="SAW310" s="160"/>
      <c r="SAX310" s="160"/>
      <c r="SAY310" s="18"/>
      <c r="SAZ310" s="18"/>
      <c r="SBA310" s="18"/>
      <c r="SBC310" s="18"/>
      <c r="SBD310" s="18"/>
      <c r="SBE310" s="18"/>
      <c r="SBF310" s="18"/>
      <c r="SBH310" s="25"/>
      <c r="SBI310" s="37"/>
      <c r="SBK310" s="37"/>
      <c r="SBM310" s="37"/>
      <c r="SBO310" s="37"/>
      <c r="SBP310" s="204"/>
      <c r="SBQ310" s="204"/>
      <c r="SBR310" s="204"/>
      <c r="SBS310" s="204"/>
      <c r="SBT310" s="204"/>
      <c r="SBU310" s="204"/>
      <c r="SBV310" s="204"/>
      <c r="SBW310" s="204"/>
      <c r="SBX310" s="204"/>
      <c r="SBY310" s="159"/>
      <c r="SBZ310" s="159"/>
      <c r="SCA310" s="159"/>
      <c r="SCB310" s="159"/>
      <c r="SCC310" s="159"/>
      <c r="SCD310" s="45"/>
      <c r="SCE310" s="160"/>
      <c r="SCF310" s="160"/>
      <c r="SCG310" s="160"/>
      <c r="SCH310" s="160"/>
      <c r="SCI310" s="160"/>
      <c r="SCJ310" s="18"/>
      <c r="SCK310" s="18"/>
      <c r="SCL310" s="18"/>
      <c r="SCN310" s="18"/>
      <c r="SCO310" s="18"/>
      <c r="SCP310" s="18"/>
      <c r="SCQ310" s="18"/>
      <c r="SCS310" s="25"/>
      <c r="SCT310" s="37"/>
      <c r="SCV310" s="37"/>
      <c r="SCX310" s="37"/>
      <c r="SCZ310" s="37"/>
      <c r="SDA310" s="204"/>
      <c r="SDB310" s="204"/>
      <c r="SDC310" s="204"/>
      <c r="SDD310" s="204"/>
      <c r="SDE310" s="204"/>
      <c r="SDF310" s="204"/>
      <c r="SDG310" s="204"/>
      <c r="SDH310" s="204"/>
      <c r="SDI310" s="204"/>
      <c r="SDJ310" s="159"/>
      <c r="SDK310" s="159"/>
      <c r="SDL310" s="159"/>
      <c r="SDM310" s="159"/>
      <c r="SDN310" s="159"/>
      <c r="SDO310" s="45"/>
      <c r="SDP310" s="160"/>
      <c r="SDQ310" s="160"/>
      <c r="SDR310" s="160"/>
      <c r="SDS310" s="160"/>
      <c r="SDT310" s="160"/>
      <c r="SDU310" s="18"/>
      <c r="SDV310" s="18"/>
      <c r="SDW310" s="18"/>
      <c r="SDY310" s="18"/>
      <c r="SDZ310" s="18"/>
      <c r="SEA310" s="18"/>
      <c r="SEB310" s="18"/>
      <c r="SED310" s="25"/>
      <c r="SEE310" s="37"/>
      <c r="SEG310" s="37"/>
      <c r="SEI310" s="37"/>
      <c r="SEK310" s="37"/>
      <c r="SEL310" s="204"/>
      <c r="SEM310" s="204"/>
      <c r="SEN310" s="204"/>
      <c r="SEO310" s="204"/>
      <c r="SEP310" s="204"/>
      <c r="SEQ310" s="204"/>
      <c r="SER310" s="204"/>
      <c r="SES310" s="204"/>
      <c r="SET310" s="204"/>
      <c r="SEU310" s="159"/>
      <c r="SEV310" s="159"/>
      <c r="SEW310" s="159"/>
      <c r="SEX310" s="159"/>
      <c r="SEY310" s="159"/>
      <c r="SEZ310" s="45"/>
      <c r="SFA310" s="160"/>
      <c r="SFB310" s="160"/>
      <c r="SFC310" s="160"/>
      <c r="SFD310" s="160"/>
      <c r="SFE310" s="160"/>
      <c r="SFF310" s="18"/>
      <c r="SFG310" s="18"/>
      <c r="SFH310" s="18"/>
      <c r="SFJ310" s="18"/>
      <c r="SFK310" s="18"/>
      <c r="SFL310" s="18"/>
      <c r="SFM310" s="18"/>
      <c r="SFO310" s="25"/>
      <c r="SFP310" s="37"/>
      <c r="SFR310" s="37"/>
      <c r="SFT310" s="37"/>
      <c r="SFV310" s="37"/>
      <c r="SFW310" s="204"/>
      <c r="SFX310" s="204"/>
      <c r="SFY310" s="204"/>
      <c r="SFZ310" s="204"/>
      <c r="SGA310" s="204"/>
      <c r="SGB310" s="204"/>
      <c r="SGC310" s="204"/>
      <c r="SGD310" s="204"/>
      <c r="SGE310" s="204"/>
      <c r="SGF310" s="159"/>
      <c r="SGG310" s="159"/>
      <c r="SGH310" s="159"/>
      <c r="SGI310" s="159"/>
      <c r="SGJ310" s="159"/>
      <c r="SGK310" s="45"/>
      <c r="SGL310" s="160"/>
      <c r="SGM310" s="160"/>
      <c r="SGN310" s="160"/>
      <c r="SGO310" s="160"/>
      <c r="SGP310" s="160"/>
      <c r="SGQ310" s="18"/>
      <c r="SGR310" s="18"/>
      <c r="SGS310" s="18"/>
      <c r="SGU310" s="18"/>
      <c r="SGV310" s="18"/>
      <c r="SGW310" s="18"/>
      <c r="SGX310" s="18"/>
      <c r="SGZ310" s="25"/>
      <c r="SHA310" s="37"/>
      <c r="SHC310" s="37"/>
      <c r="SHE310" s="37"/>
      <c r="SHG310" s="37"/>
      <c r="SHH310" s="204"/>
      <c r="SHI310" s="204"/>
      <c r="SHJ310" s="204"/>
      <c r="SHK310" s="204"/>
      <c r="SHL310" s="204"/>
      <c r="SHM310" s="204"/>
      <c r="SHN310" s="204"/>
      <c r="SHO310" s="204"/>
      <c r="SHP310" s="204"/>
      <c r="SHQ310" s="159"/>
      <c r="SHR310" s="159"/>
      <c r="SHS310" s="159"/>
      <c r="SHT310" s="159"/>
      <c r="SHU310" s="159"/>
      <c r="SHV310" s="45"/>
      <c r="SHW310" s="160"/>
      <c r="SHX310" s="160"/>
      <c r="SHY310" s="160"/>
      <c r="SHZ310" s="160"/>
      <c r="SIA310" s="160"/>
      <c r="SIB310" s="18"/>
      <c r="SIC310" s="18"/>
      <c r="SID310" s="18"/>
      <c r="SIF310" s="18"/>
      <c r="SIG310" s="18"/>
      <c r="SIH310" s="18"/>
      <c r="SII310" s="18"/>
      <c r="SIK310" s="25"/>
      <c r="SIL310" s="37"/>
      <c r="SIN310" s="37"/>
      <c r="SIP310" s="37"/>
      <c r="SIR310" s="37"/>
      <c r="SIS310" s="204"/>
      <c r="SIT310" s="204"/>
      <c r="SIU310" s="204"/>
      <c r="SIV310" s="204"/>
      <c r="SIW310" s="204"/>
      <c r="SIX310" s="204"/>
      <c r="SIY310" s="204"/>
      <c r="SIZ310" s="204"/>
      <c r="SJA310" s="204"/>
      <c r="SJB310" s="159"/>
      <c r="SJC310" s="159"/>
      <c r="SJD310" s="159"/>
      <c r="SJE310" s="159"/>
      <c r="SJF310" s="159"/>
      <c r="SJG310" s="45"/>
      <c r="SJH310" s="160"/>
      <c r="SJI310" s="160"/>
      <c r="SJJ310" s="160"/>
      <c r="SJK310" s="160"/>
      <c r="SJL310" s="160"/>
      <c r="SJM310" s="18"/>
      <c r="SJN310" s="18"/>
      <c r="SJO310" s="18"/>
      <c r="SJQ310" s="18"/>
      <c r="SJR310" s="18"/>
      <c r="SJS310" s="18"/>
      <c r="SJT310" s="18"/>
      <c r="SJV310" s="25"/>
      <c r="SJW310" s="37"/>
      <c r="SJY310" s="37"/>
      <c r="SKA310" s="37"/>
      <c r="SKC310" s="37"/>
      <c r="SKD310" s="204"/>
      <c r="SKE310" s="204"/>
      <c r="SKF310" s="204"/>
      <c r="SKG310" s="204"/>
      <c r="SKH310" s="204"/>
      <c r="SKI310" s="204"/>
      <c r="SKJ310" s="204"/>
      <c r="SKK310" s="204"/>
      <c r="SKL310" s="204"/>
      <c r="SKM310" s="159"/>
      <c r="SKN310" s="159"/>
      <c r="SKO310" s="159"/>
      <c r="SKP310" s="159"/>
      <c r="SKQ310" s="159"/>
      <c r="SKR310" s="45"/>
      <c r="SKS310" s="160"/>
      <c r="SKT310" s="160"/>
      <c r="SKU310" s="160"/>
      <c r="SKV310" s="160"/>
      <c r="SKW310" s="160"/>
      <c r="SKX310" s="18"/>
      <c r="SKY310" s="18"/>
      <c r="SKZ310" s="18"/>
      <c r="SLB310" s="18"/>
      <c r="SLC310" s="18"/>
      <c r="SLD310" s="18"/>
      <c r="SLE310" s="18"/>
      <c r="SLG310" s="25"/>
      <c r="SLH310" s="37"/>
      <c r="SLJ310" s="37"/>
      <c r="SLL310" s="37"/>
      <c r="SLN310" s="37"/>
      <c r="SLO310" s="204"/>
      <c r="SLP310" s="204"/>
      <c r="SLQ310" s="204"/>
      <c r="SLR310" s="204"/>
      <c r="SLS310" s="204"/>
      <c r="SLT310" s="204"/>
      <c r="SLU310" s="204"/>
      <c r="SLV310" s="204"/>
      <c r="SLW310" s="204"/>
      <c r="SLX310" s="159"/>
      <c r="SLY310" s="159"/>
      <c r="SLZ310" s="159"/>
      <c r="SMA310" s="159"/>
      <c r="SMB310" s="159"/>
      <c r="SMC310" s="45"/>
      <c r="SMD310" s="160"/>
      <c r="SME310" s="160"/>
      <c r="SMF310" s="160"/>
      <c r="SMG310" s="160"/>
      <c r="SMH310" s="160"/>
      <c r="SMI310" s="18"/>
      <c r="SMJ310" s="18"/>
      <c r="SMK310" s="18"/>
      <c r="SMM310" s="18"/>
      <c r="SMN310" s="18"/>
      <c r="SMO310" s="18"/>
      <c r="SMP310" s="18"/>
      <c r="SMR310" s="25"/>
      <c r="SMS310" s="37"/>
      <c r="SMU310" s="37"/>
      <c r="SMW310" s="37"/>
      <c r="SMY310" s="37"/>
      <c r="SMZ310" s="204"/>
      <c r="SNA310" s="204"/>
      <c r="SNB310" s="204"/>
      <c r="SNC310" s="204"/>
      <c r="SND310" s="204"/>
      <c r="SNE310" s="204"/>
      <c r="SNF310" s="204"/>
      <c r="SNG310" s="204"/>
      <c r="SNH310" s="204"/>
      <c r="SNI310" s="159"/>
      <c r="SNJ310" s="159"/>
      <c r="SNK310" s="159"/>
      <c r="SNL310" s="159"/>
      <c r="SNM310" s="159"/>
      <c r="SNN310" s="45"/>
      <c r="SNO310" s="160"/>
      <c r="SNP310" s="160"/>
      <c r="SNQ310" s="160"/>
      <c r="SNR310" s="160"/>
      <c r="SNS310" s="160"/>
      <c r="SNT310" s="18"/>
      <c r="SNU310" s="18"/>
      <c r="SNV310" s="18"/>
      <c r="SNX310" s="18"/>
      <c r="SNY310" s="18"/>
      <c r="SNZ310" s="18"/>
      <c r="SOA310" s="18"/>
      <c r="SOC310" s="25"/>
      <c r="SOD310" s="37"/>
      <c r="SOF310" s="37"/>
      <c r="SOH310" s="37"/>
      <c r="SOJ310" s="37"/>
      <c r="SOK310" s="204"/>
      <c r="SOL310" s="204"/>
      <c r="SOM310" s="204"/>
      <c r="SON310" s="204"/>
      <c r="SOO310" s="204"/>
      <c r="SOP310" s="204"/>
      <c r="SOQ310" s="204"/>
      <c r="SOR310" s="204"/>
      <c r="SOS310" s="204"/>
      <c r="SOT310" s="159"/>
      <c r="SOU310" s="159"/>
      <c r="SOV310" s="159"/>
      <c r="SOW310" s="159"/>
      <c r="SOX310" s="159"/>
      <c r="SOY310" s="45"/>
      <c r="SOZ310" s="160"/>
      <c r="SPA310" s="160"/>
      <c r="SPB310" s="160"/>
      <c r="SPC310" s="160"/>
      <c r="SPD310" s="160"/>
      <c r="SPE310" s="18"/>
      <c r="SPF310" s="18"/>
      <c r="SPG310" s="18"/>
      <c r="SPI310" s="18"/>
      <c r="SPJ310" s="18"/>
      <c r="SPK310" s="18"/>
      <c r="SPL310" s="18"/>
      <c r="SPN310" s="25"/>
      <c r="SPO310" s="37"/>
      <c r="SPQ310" s="37"/>
      <c r="SPS310" s="37"/>
      <c r="SPU310" s="37"/>
      <c r="SPV310" s="204"/>
      <c r="SPW310" s="204"/>
      <c r="SPX310" s="204"/>
      <c r="SPY310" s="204"/>
      <c r="SPZ310" s="204"/>
      <c r="SQA310" s="204"/>
      <c r="SQB310" s="204"/>
      <c r="SQC310" s="204"/>
      <c r="SQD310" s="204"/>
      <c r="SQE310" s="159"/>
      <c r="SQF310" s="159"/>
      <c r="SQG310" s="159"/>
      <c r="SQH310" s="159"/>
      <c r="SQI310" s="159"/>
      <c r="SQJ310" s="45"/>
      <c r="SQK310" s="160"/>
      <c r="SQL310" s="160"/>
      <c r="SQM310" s="160"/>
      <c r="SQN310" s="160"/>
      <c r="SQO310" s="160"/>
      <c r="SQP310" s="18"/>
      <c r="SQQ310" s="18"/>
      <c r="SQR310" s="18"/>
      <c r="SQT310" s="18"/>
      <c r="SQU310" s="18"/>
      <c r="SQV310" s="18"/>
      <c r="SQW310" s="18"/>
      <c r="SQY310" s="25"/>
      <c r="SQZ310" s="37"/>
      <c r="SRB310" s="37"/>
      <c r="SRD310" s="37"/>
      <c r="SRF310" s="37"/>
      <c r="SRG310" s="204"/>
      <c r="SRH310" s="204"/>
      <c r="SRI310" s="204"/>
      <c r="SRJ310" s="204"/>
      <c r="SRK310" s="204"/>
      <c r="SRL310" s="204"/>
      <c r="SRM310" s="204"/>
      <c r="SRN310" s="204"/>
      <c r="SRO310" s="204"/>
      <c r="SRP310" s="159"/>
      <c r="SRQ310" s="159"/>
      <c r="SRR310" s="159"/>
      <c r="SRS310" s="159"/>
      <c r="SRT310" s="159"/>
      <c r="SRU310" s="45"/>
      <c r="SRV310" s="160"/>
      <c r="SRW310" s="160"/>
      <c r="SRX310" s="160"/>
      <c r="SRY310" s="160"/>
      <c r="SRZ310" s="160"/>
      <c r="SSA310" s="18"/>
      <c r="SSB310" s="18"/>
      <c r="SSC310" s="18"/>
      <c r="SSE310" s="18"/>
      <c r="SSF310" s="18"/>
      <c r="SSG310" s="18"/>
      <c r="SSH310" s="18"/>
      <c r="SSJ310" s="25"/>
      <c r="SSK310" s="37"/>
      <c r="SSM310" s="37"/>
      <c r="SSO310" s="37"/>
      <c r="SSQ310" s="37"/>
      <c r="SSR310" s="204"/>
      <c r="SSS310" s="204"/>
      <c r="SST310" s="204"/>
      <c r="SSU310" s="204"/>
      <c r="SSV310" s="204"/>
      <c r="SSW310" s="204"/>
      <c r="SSX310" s="204"/>
      <c r="SSY310" s="204"/>
      <c r="SSZ310" s="204"/>
      <c r="STA310" s="159"/>
      <c r="STB310" s="159"/>
      <c r="STC310" s="159"/>
      <c r="STD310" s="159"/>
      <c r="STE310" s="159"/>
      <c r="STF310" s="45"/>
      <c r="STG310" s="160"/>
      <c r="STH310" s="160"/>
      <c r="STI310" s="160"/>
      <c r="STJ310" s="160"/>
      <c r="STK310" s="160"/>
      <c r="STL310" s="18"/>
      <c r="STM310" s="18"/>
      <c r="STN310" s="18"/>
      <c r="STP310" s="18"/>
      <c r="STQ310" s="18"/>
      <c r="STR310" s="18"/>
      <c r="STS310" s="18"/>
      <c r="STU310" s="25"/>
      <c r="STV310" s="37"/>
      <c r="STX310" s="37"/>
      <c r="STZ310" s="37"/>
      <c r="SUB310" s="37"/>
      <c r="SUC310" s="204"/>
      <c r="SUD310" s="204"/>
      <c r="SUE310" s="204"/>
      <c r="SUF310" s="204"/>
      <c r="SUG310" s="204"/>
      <c r="SUH310" s="204"/>
      <c r="SUI310" s="204"/>
      <c r="SUJ310" s="204"/>
      <c r="SUK310" s="204"/>
      <c r="SUL310" s="159"/>
      <c r="SUM310" s="159"/>
      <c r="SUN310" s="159"/>
      <c r="SUO310" s="159"/>
      <c r="SUP310" s="159"/>
      <c r="SUQ310" s="45"/>
      <c r="SUR310" s="160"/>
      <c r="SUS310" s="160"/>
      <c r="SUT310" s="160"/>
      <c r="SUU310" s="160"/>
      <c r="SUV310" s="160"/>
      <c r="SUW310" s="18"/>
      <c r="SUX310" s="18"/>
      <c r="SUY310" s="18"/>
      <c r="SVA310" s="18"/>
      <c r="SVB310" s="18"/>
      <c r="SVC310" s="18"/>
      <c r="SVD310" s="18"/>
      <c r="SVF310" s="25"/>
      <c r="SVG310" s="37"/>
      <c r="SVI310" s="37"/>
      <c r="SVK310" s="37"/>
      <c r="SVM310" s="37"/>
      <c r="SVN310" s="204"/>
      <c r="SVO310" s="204"/>
      <c r="SVP310" s="204"/>
      <c r="SVQ310" s="204"/>
      <c r="SVR310" s="204"/>
      <c r="SVS310" s="204"/>
      <c r="SVT310" s="204"/>
      <c r="SVU310" s="204"/>
      <c r="SVV310" s="204"/>
      <c r="SVW310" s="159"/>
      <c r="SVX310" s="159"/>
      <c r="SVY310" s="159"/>
      <c r="SVZ310" s="159"/>
      <c r="SWA310" s="159"/>
      <c r="SWB310" s="45"/>
      <c r="SWC310" s="160"/>
      <c r="SWD310" s="160"/>
      <c r="SWE310" s="160"/>
      <c r="SWF310" s="160"/>
      <c r="SWG310" s="160"/>
      <c r="SWH310" s="18"/>
      <c r="SWI310" s="18"/>
      <c r="SWJ310" s="18"/>
      <c r="SWL310" s="18"/>
      <c r="SWM310" s="18"/>
      <c r="SWN310" s="18"/>
      <c r="SWO310" s="18"/>
      <c r="SWQ310" s="25"/>
      <c r="SWR310" s="37"/>
      <c r="SWT310" s="37"/>
      <c r="SWV310" s="37"/>
      <c r="SWX310" s="37"/>
      <c r="SWY310" s="204"/>
      <c r="SWZ310" s="204"/>
      <c r="SXA310" s="204"/>
      <c r="SXB310" s="204"/>
      <c r="SXC310" s="204"/>
      <c r="SXD310" s="204"/>
      <c r="SXE310" s="204"/>
      <c r="SXF310" s="204"/>
      <c r="SXG310" s="204"/>
      <c r="SXH310" s="159"/>
      <c r="SXI310" s="159"/>
      <c r="SXJ310" s="159"/>
      <c r="SXK310" s="159"/>
      <c r="SXL310" s="159"/>
      <c r="SXM310" s="45"/>
      <c r="SXN310" s="160"/>
      <c r="SXO310" s="160"/>
      <c r="SXP310" s="160"/>
      <c r="SXQ310" s="160"/>
      <c r="SXR310" s="160"/>
      <c r="SXS310" s="18"/>
      <c r="SXT310" s="18"/>
      <c r="SXU310" s="18"/>
      <c r="SXW310" s="18"/>
      <c r="SXX310" s="18"/>
      <c r="SXY310" s="18"/>
      <c r="SXZ310" s="18"/>
      <c r="SYB310" s="25"/>
      <c r="SYC310" s="37"/>
      <c r="SYE310" s="37"/>
      <c r="SYG310" s="37"/>
      <c r="SYI310" s="37"/>
      <c r="SYJ310" s="204"/>
      <c r="SYK310" s="204"/>
      <c r="SYL310" s="204"/>
      <c r="SYM310" s="204"/>
      <c r="SYN310" s="204"/>
      <c r="SYO310" s="204"/>
      <c r="SYP310" s="204"/>
      <c r="SYQ310" s="204"/>
      <c r="SYR310" s="204"/>
      <c r="SYS310" s="159"/>
      <c r="SYT310" s="159"/>
      <c r="SYU310" s="159"/>
      <c r="SYV310" s="159"/>
      <c r="SYW310" s="159"/>
      <c r="SYX310" s="45"/>
      <c r="SYY310" s="160"/>
      <c r="SYZ310" s="160"/>
      <c r="SZA310" s="160"/>
      <c r="SZB310" s="160"/>
      <c r="SZC310" s="160"/>
      <c r="SZD310" s="18"/>
      <c r="SZE310" s="18"/>
      <c r="SZF310" s="18"/>
      <c r="SZH310" s="18"/>
      <c r="SZI310" s="18"/>
      <c r="SZJ310" s="18"/>
      <c r="SZK310" s="18"/>
      <c r="SZM310" s="25"/>
      <c r="SZN310" s="37"/>
      <c r="SZP310" s="37"/>
      <c r="SZR310" s="37"/>
      <c r="SZT310" s="37"/>
      <c r="SZU310" s="204"/>
      <c r="SZV310" s="204"/>
      <c r="SZW310" s="204"/>
      <c r="SZX310" s="204"/>
      <c r="SZY310" s="204"/>
      <c r="SZZ310" s="204"/>
      <c r="TAA310" s="204"/>
      <c r="TAB310" s="204"/>
      <c r="TAC310" s="204"/>
      <c r="TAD310" s="159"/>
      <c r="TAE310" s="159"/>
      <c r="TAF310" s="159"/>
      <c r="TAG310" s="159"/>
      <c r="TAH310" s="159"/>
      <c r="TAI310" s="45"/>
      <c r="TAJ310" s="160"/>
      <c r="TAK310" s="160"/>
      <c r="TAL310" s="160"/>
      <c r="TAM310" s="160"/>
      <c r="TAN310" s="160"/>
      <c r="TAO310" s="18"/>
      <c r="TAP310" s="18"/>
      <c r="TAQ310" s="18"/>
      <c r="TAS310" s="18"/>
      <c r="TAT310" s="18"/>
      <c r="TAU310" s="18"/>
      <c r="TAV310" s="18"/>
      <c r="TAX310" s="25"/>
      <c r="TAY310" s="37"/>
      <c r="TBA310" s="37"/>
      <c r="TBC310" s="37"/>
      <c r="TBE310" s="37"/>
      <c r="TBF310" s="204"/>
      <c r="TBG310" s="204"/>
      <c r="TBH310" s="204"/>
      <c r="TBI310" s="204"/>
      <c r="TBJ310" s="204"/>
      <c r="TBK310" s="204"/>
      <c r="TBL310" s="204"/>
      <c r="TBM310" s="204"/>
      <c r="TBN310" s="204"/>
      <c r="TBO310" s="159"/>
      <c r="TBP310" s="159"/>
      <c r="TBQ310" s="159"/>
      <c r="TBR310" s="159"/>
      <c r="TBS310" s="159"/>
      <c r="TBT310" s="45"/>
      <c r="TBU310" s="160"/>
      <c r="TBV310" s="160"/>
      <c r="TBW310" s="160"/>
      <c r="TBX310" s="160"/>
      <c r="TBY310" s="160"/>
      <c r="TBZ310" s="18"/>
      <c r="TCA310" s="18"/>
      <c r="TCB310" s="18"/>
      <c r="TCD310" s="18"/>
      <c r="TCE310" s="18"/>
      <c r="TCF310" s="18"/>
      <c r="TCG310" s="18"/>
      <c r="TCI310" s="25"/>
      <c r="TCJ310" s="37"/>
      <c r="TCL310" s="37"/>
      <c r="TCN310" s="37"/>
      <c r="TCP310" s="37"/>
      <c r="TCQ310" s="204"/>
      <c r="TCR310" s="204"/>
      <c r="TCS310" s="204"/>
      <c r="TCT310" s="204"/>
      <c r="TCU310" s="204"/>
      <c r="TCV310" s="204"/>
      <c r="TCW310" s="204"/>
      <c r="TCX310" s="204"/>
      <c r="TCY310" s="204"/>
      <c r="TCZ310" s="159"/>
      <c r="TDA310" s="159"/>
      <c r="TDB310" s="159"/>
      <c r="TDC310" s="159"/>
      <c r="TDD310" s="159"/>
      <c r="TDE310" s="45"/>
      <c r="TDF310" s="160"/>
      <c r="TDG310" s="160"/>
      <c r="TDH310" s="160"/>
      <c r="TDI310" s="160"/>
      <c r="TDJ310" s="160"/>
      <c r="TDK310" s="18"/>
      <c r="TDL310" s="18"/>
      <c r="TDM310" s="18"/>
      <c r="TDO310" s="18"/>
      <c r="TDP310" s="18"/>
      <c r="TDQ310" s="18"/>
      <c r="TDR310" s="18"/>
      <c r="TDT310" s="25"/>
      <c r="TDU310" s="37"/>
      <c r="TDW310" s="37"/>
      <c r="TDY310" s="37"/>
      <c r="TEA310" s="37"/>
      <c r="TEB310" s="204"/>
      <c r="TEC310" s="204"/>
      <c r="TED310" s="204"/>
      <c r="TEE310" s="204"/>
      <c r="TEF310" s="204"/>
      <c r="TEG310" s="204"/>
      <c r="TEH310" s="204"/>
      <c r="TEI310" s="204"/>
      <c r="TEJ310" s="204"/>
      <c r="TEK310" s="159"/>
      <c r="TEL310" s="159"/>
      <c r="TEM310" s="159"/>
      <c r="TEN310" s="159"/>
      <c r="TEO310" s="159"/>
      <c r="TEP310" s="45"/>
      <c r="TEQ310" s="160"/>
      <c r="TER310" s="160"/>
      <c r="TES310" s="160"/>
      <c r="TET310" s="160"/>
      <c r="TEU310" s="160"/>
      <c r="TEV310" s="18"/>
      <c r="TEW310" s="18"/>
      <c r="TEX310" s="18"/>
      <c r="TEZ310" s="18"/>
      <c r="TFA310" s="18"/>
      <c r="TFB310" s="18"/>
      <c r="TFC310" s="18"/>
      <c r="TFE310" s="25"/>
      <c r="TFF310" s="37"/>
      <c r="TFH310" s="37"/>
      <c r="TFJ310" s="37"/>
      <c r="TFL310" s="37"/>
      <c r="TFM310" s="204"/>
      <c r="TFN310" s="204"/>
      <c r="TFO310" s="204"/>
      <c r="TFP310" s="204"/>
      <c r="TFQ310" s="204"/>
      <c r="TFR310" s="204"/>
      <c r="TFS310" s="204"/>
      <c r="TFT310" s="204"/>
      <c r="TFU310" s="204"/>
      <c r="TFV310" s="159"/>
      <c r="TFW310" s="159"/>
      <c r="TFX310" s="159"/>
      <c r="TFY310" s="159"/>
      <c r="TFZ310" s="159"/>
      <c r="TGA310" s="45"/>
      <c r="TGB310" s="160"/>
      <c r="TGC310" s="160"/>
      <c r="TGD310" s="160"/>
      <c r="TGE310" s="160"/>
      <c r="TGF310" s="160"/>
      <c r="TGG310" s="18"/>
      <c r="TGH310" s="18"/>
      <c r="TGI310" s="18"/>
      <c r="TGK310" s="18"/>
      <c r="TGL310" s="18"/>
      <c r="TGM310" s="18"/>
      <c r="TGN310" s="18"/>
      <c r="TGP310" s="25"/>
      <c r="TGQ310" s="37"/>
      <c r="TGS310" s="37"/>
      <c r="TGU310" s="37"/>
      <c r="TGW310" s="37"/>
      <c r="TGX310" s="204"/>
      <c r="TGY310" s="204"/>
      <c r="TGZ310" s="204"/>
      <c r="THA310" s="204"/>
      <c r="THB310" s="204"/>
      <c r="THC310" s="204"/>
      <c r="THD310" s="204"/>
      <c r="THE310" s="204"/>
      <c r="THF310" s="204"/>
      <c r="THG310" s="159"/>
      <c r="THH310" s="159"/>
      <c r="THI310" s="159"/>
      <c r="THJ310" s="159"/>
      <c r="THK310" s="159"/>
      <c r="THL310" s="45"/>
      <c r="THM310" s="160"/>
      <c r="THN310" s="160"/>
      <c r="THO310" s="160"/>
      <c r="THP310" s="160"/>
      <c r="THQ310" s="160"/>
      <c r="THR310" s="18"/>
      <c r="THS310" s="18"/>
      <c r="THT310" s="18"/>
      <c r="THV310" s="18"/>
      <c r="THW310" s="18"/>
      <c r="THX310" s="18"/>
      <c r="THY310" s="18"/>
      <c r="TIA310" s="25"/>
      <c r="TIB310" s="37"/>
      <c r="TID310" s="37"/>
      <c r="TIF310" s="37"/>
      <c r="TIH310" s="37"/>
      <c r="TII310" s="204"/>
      <c r="TIJ310" s="204"/>
      <c r="TIK310" s="204"/>
      <c r="TIL310" s="204"/>
      <c r="TIM310" s="204"/>
      <c r="TIN310" s="204"/>
      <c r="TIO310" s="204"/>
      <c r="TIP310" s="204"/>
      <c r="TIQ310" s="204"/>
      <c r="TIR310" s="159"/>
      <c r="TIS310" s="159"/>
      <c r="TIT310" s="159"/>
      <c r="TIU310" s="159"/>
      <c r="TIV310" s="159"/>
      <c r="TIW310" s="45"/>
      <c r="TIX310" s="160"/>
      <c r="TIY310" s="160"/>
      <c r="TIZ310" s="160"/>
      <c r="TJA310" s="160"/>
      <c r="TJB310" s="160"/>
      <c r="TJC310" s="18"/>
      <c r="TJD310" s="18"/>
      <c r="TJE310" s="18"/>
      <c r="TJG310" s="18"/>
      <c r="TJH310" s="18"/>
      <c r="TJI310" s="18"/>
      <c r="TJJ310" s="18"/>
      <c r="TJL310" s="25"/>
      <c r="TJM310" s="37"/>
      <c r="TJO310" s="37"/>
      <c r="TJQ310" s="37"/>
      <c r="TJS310" s="37"/>
      <c r="TJT310" s="204"/>
      <c r="TJU310" s="204"/>
      <c r="TJV310" s="204"/>
      <c r="TJW310" s="204"/>
      <c r="TJX310" s="204"/>
      <c r="TJY310" s="204"/>
      <c r="TJZ310" s="204"/>
      <c r="TKA310" s="204"/>
      <c r="TKB310" s="204"/>
      <c r="TKC310" s="159"/>
      <c r="TKD310" s="159"/>
      <c r="TKE310" s="159"/>
      <c r="TKF310" s="159"/>
      <c r="TKG310" s="159"/>
      <c r="TKH310" s="45"/>
      <c r="TKI310" s="160"/>
      <c r="TKJ310" s="160"/>
      <c r="TKK310" s="160"/>
      <c r="TKL310" s="160"/>
      <c r="TKM310" s="160"/>
      <c r="TKN310" s="18"/>
      <c r="TKO310" s="18"/>
      <c r="TKP310" s="18"/>
      <c r="TKR310" s="18"/>
      <c r="TKS310" s="18"/>
      <c r="TKT310" s="18"/>
      <c r="TKU310" s="18"/>
      <c r="TKW310" s="25"/>
      <c r="TKX310" s="37"/>
      <c r="TKZ310" s="37"/>
      <c r="TLB310" s="37"/>
      <c r="TLD310" s="37"/>
      <c r="TLE310" s="204"/>
      <c r="TLF310" s="204"/>
      <c r="TLG310" s="204"/>
      <c r="TLH310" s="204"/>
      <c r="TLI310" s="204"/>
      <c r="TLJ310" s="204"/>
      <c r="TLK310" s="204"/>
      <c r="TLL310" s="204"/>
      <c r="TLM310" s="204"/>
      <c r="TLN310" s="159"/>
      <c r="TLO310" s="159"/>
      <c r="TLP310" s="159"/>
      <c r="TLQ310" s="159"/>
      <c r="TLR310" s="159"/>
      <c r="TLS310" s="45"/>
      <c r="TLT310" s="160"/>
      <c r="TLU310" s="160"/>
      <c r="TLV310" s="160"/>
      <c r="TLW310" s="160"/>
      <c r="TLX310" s="160"/>
      <c r="TLY310" s="18"/>
      <c r="TLZ310" s="18"/>
      <c r="TMA310" s="18"/>
      <c r="TMC310" s="18"/>
      <c r="TMD310" s="18"/>
      <c r="TME310" s="18"/>
      <c r="TMF310" s="18"/>
      <c r="TMH310" s="25"/>
      <c r="TMI310" s="37"/>
      <c r="TMK310" s="37"/>
      <c r="TMM310" s="37"/>
      <c r="TMO310" s="37"/>
      <c r="TMP310" s="204"/>
      <c r="TMQ310" s="204"/>
      <c r="TMR310" s="204"/>
      <c r="TMS310" s="204"/>
      <c r="TMT310" s="204"/>
      <c r="TMU310" s="204"/>
      <c r="TMV310" s="204"/>
      <c r="TMW310" s="204"/>
      <c r="TMX310" s="204"/>
      <c r="TMY310" s="159"/>
      <c r="TMZ310" s="159"/>
      <c r="TNA310" s="159"/>
      <c r="TNB310" s="159"/>
      <c r="TNC310" s="159"/>
      <c r="TND310" s="45"/>
      <c r="TNE310" s="160"/>
      <c r="TNF310" s="160"/>
      <c r="TNG310" s="160"/>
      <c r="TNH310" s="160"/>
      <c r="TNI310" s="160"/>
      <c r="TNJ310" s="18"/>
      <c r="TNK310" s="18"/>
      <c r="TNL310" s="18"/>
      <c r="TNN310" s="18"/>
      <c r="TNO310" s="18"/>
      <c r="TNP310" s="18"/>
      <c r="TNQ310" s="18"/>
      <c r="TNS310" s="25"/>
      <c r="TNT310" s="37"/>
      <c r="TNV310" s="37"/>
      <c r="TNX310" s="37"/>
      <c r="TNZ310" s="37"/>
      <c r="TOA310" s="204"/>
      <c r="TOB310" s="204"/>
      <c r="TOC310" s="204"/>
      <c r="TOD310" s="204"/>
      <c r="TOE310" s="204"/>
      <c r="TOF310" s="204"/>
      <c r="TOG310" s="204"/>
      <c r="TOH310" s="204"/>
      <c r="TOI310" s="204"/>
      <c r="TOJ310" s="159"/>
      <c r="TOK310" s="159"/>
      <c r="TOL310" s="159"/>
      <c r="TOM310" s="159"/>
      <c r="TON310" s="159"/>
      <c r="TOO310" s="45"/>
      <c r="TOP310" s="160"/>
      <c r="TOQ310" s="160"/>
      <c r="TOR310" s="160"/>
      <c r="TOS310" s="160"/>
      <c r="TOT310" s="160"/>
      <c r="TOU310" s="18"/>
      <c r="TOV310" s="18"/>
      <c r="TOW310" s="18"/>
      <c r="TOY310" s="18"/>
      <c r="TOZ310" s="18"/>
      <c r="TPA310" s="18"/>
      <c r="TPB310" s="18"/>
      <c r="TPD310" s="25"/>
      <c r="TPE310" s="37"/>
      <c r="TPG310" s="37"/>
      <c r="TPI310" s="37"/>
      <c r="TPK310" s="37"/>
      <c r="TPL310" s="204"/>
      <c r="TPM310" s="204"/>
      <c r="TPN310" s="204"/>
      <c r="TPO310" s="204"/>
      <c r="TPP310" s="204"/>
      <c r="TPQ310" s="204"/>
      <c r="TPR310" s="204"/>
      <c r="TPS310" s="204"/>
      <c r="TPT310" s="204"/>
      <c r="TPU310" s="159"/>
      <c r="TPV310" s="159"/>
      <c r="TPW310" s="159"/>
      <c r="TPX310" s="159"/>
      <c r="TPY310" s="159"/>
      <c r="TPZ310" s="45"/>
      <c r="TQA310" s="160"/>
      <c r="TQB310" s="160"/>
      <c r="TQC310" s="160"/>
      <c r="TQD310" s="160"/>
      <c r="TQE310" s="160"/>
      <c r="TQF310" s="18"/>
      <c r="TQG310" s="18"/>
      <c r="TQH310" s="18"/>
      <c r="TQJ310" s="18"/>
      <c r="TQK310" s="18"/>
      <c r="TQL310" s="18"/>
      <c r="TQM310" s="18"/>
      <c r="TQO310" s="25"/>
      <c r="TQP310" s="37"/>
      <c r="TQR310" s="37"/>
      <c r="TQT310" s="37"/>
      <c r="TQV310" s="37"/>
      <c r="TQW310" s="204"/>
      <c r="TQX310" s="204"/>
      <c r="TQY310" s="204"/>
      <c r="TQZ310" s="204"/>
      <c r="TRA310" s="204"/>
      <c r="TRB310" s="204"/>
      <c r="TRC310" s="204"/>
      <c r="TRD310" s="204"/>
      <c r="TRE310" s="204"/>
      <c r="TRF310" s="159"/>
      <c r="TRG310" s="159"/>
      <c r="TRH310" s="159"/>
      <c r="TRI310" s="159"/>
      <c r="TRJ310" s="159"/>
      <c r="TRK310" s="45"/>
      <c r="TRL310" s="160"/>
      <c r="TRM310" s="160"/>
      <c r="TRN310" s="160"/>
      <c r="TRO310" s="160"/>
      <c r="TRP310" s="160"/>
      <c r="TRQ310" s="18"/>
      <c r="TRR310" s="18"/>
      <c r="TRS310" s="18"/>
      <c r="TRU310" s="18"/>
      <c r="TRV310" s="18"/>
      <c r="TRW310" s="18"/>
      <c r="TRX310" s="18"/>
      <c r="TRZ310" s="25"/>
      <c r="TSA310" s="37"/>
      <c r="TSC310" s="37"/>
      <c r="TSE310" s="37"/>
      <c r="TSG310" s="37"/>
      <c r="TSH310" s="204"/>
      <c r="TSI310" s="204"/>
      <c r="TSJ310" s="204"/>
      <c r="TSK310" s="204"/>
      <c r="TSL310" s="204"/>
      <c r="TSM310" s="204"/>
      <c r="TSN310" s="204"/>
      <c r="TSO310" s="204"/>
      <c r="TSP310" s="204"/>
      <c r="TSQ310" s="159"/>
      <c r="TSR310" s="159"/>
      <c r="TSS310" s="159"/>
      <c r="TST310" s="159"/>
      <c r="TSU310" s="159"/>
      <c r="TSV310" s="45"/>
      <c r="TSW310" s="160"/>
      <c r="TSX310" s="160"/>
      <c r="TSY310" s="160"/>
      <c r="TSZ310" s="160"/>
      <c r="TTA310" s="160"/>
      <c r="TTB310" s="18"/>
      <c r="TTC310" s="18"/>
      <c r="TTD310" s="18"/>
      <c r="TTF310" s="18"/>
      <c r="TTG310" s="18"/>
      <c r="TTH310" s="18"/>
      <c r="TTI310" s="18"/>
      <c r="TTK310" s="25"/>
      <c r="TTL310" s="37"/>
      <c r="TTN310" s="37"/>
      <c r="TTP310" s="37"/>
      <c r="TTR310" s="37"/>
      <c r="TTS310" s="204"/>
      <c r="TTT310" s="204"/>
      <c r="TTU310" s="204"/>
      <c r="TTV310" s="204"/>
      <c r="TTW310" s="204"/>
      <c r="TTX310" s="204"/>
      <c r="TTY310" s="204"/>
      <c r="TTZ310" s="204"/>
      <c r="TUA310" s="204"/>
      <c r="TUB310" s="159"/>
      <c r="TUC310" s="159"/>
      <c r="TUD310" s="159"/>
      <c r="TUE310" s="159"/>
      <c r="TUF310" s="159"/>
      <c r="TUG310" s="45"/>
      <c r="TUH310" s="160"/>
      <c r="TUI310" s="160"/>
      <c r="TUJ310" s="160"/>
      <c r="TUK310" s="160"/>
      <c r="TUL310" s="160"/>
      <c r="TUM310" s="18"/>
      <c r="TUN310" s="18"/>
      <c r="TUO310" s="18"/>
      <c r="TUQ310" s="18"/>
      <c r="TUR310" s="18"/>
      <c r="TUS310" s="18"/>
      <c r="TUT310" s="18"/>
      <c r="TUV310" s="25"/>
      <c r="TUW310" s="37"/>
      <c r="TUY310" s="37"/>
      <c r="TVA310" s="37"/>
      <c r="TVC310" s="37"/>
      <c r="TVD310" s="204"/>
      <c r="TVE310" s="204"/>
      <c r="TVF310" s="204"/>
      <c r="TVG310" s="204"/>
      <c r="TVH310" s="204"/>
      <c r="TVI310" s="204"/>
      <c r="TVJ310" s="204"/>
      <c r="TVK310" s="204"/>
      <c r="TVL310" s="204"/>
      <c r="TVM310" s="159"/>
      <c r="TVN310" s="159"/>
      <c r="TVO310" s="159"/>
      <c r="TVP310" s="159"/>
      <c r="TVQ310" s="159"/>
      <c r="TVR310" s="45"/>
      <c r="TVS310" s="160"/>
      <c r="TVT310" s="160"/>
      <c r="TVU310" s="160"/>
      <c r="TVV310" s="160"/>
      <c r="TVW310" s="160"/>
      <c r="TVX310" s="18"/>
      <c r="TVY310" s="18"/>
      <c r="TVZ310" s="18"/>
      <c r="TWB310" s="18"/>
      <c r="TWC310" s="18"/>
      <c r="TWD310" s="18"/>
      <c r="TWE310" s="18"/>
      <c r="TWG310" s="25"/>
      <c r="TWH310" s="37"/>
      <c r="TWJ310" s="37"/>
      <c r="TWL310" s="37"/>
      <c r="TWN310" s="37"/>
      <c r="TWO310" s="204"/>
      <c r="TWP310" s="204"/>
      <c r="TWQ310" s="204"/>
      <c r="TWR310" s="204"/>
      <c r="TWS310" s="204"/>
      <c r="TWT310" s="204"/>
      <c r="TWU310" s="204"/>
      <c r="TWV310" s="204"/>
      <c r="TWW310" s="204"/>
      <c r="TWX310" s="159"/>
      <c r="TWY310" s="159"/>
      <c r="TWZ310" s="159"/>
      <c r="TXA310" s="159"/>
      <c r="TXB310" s="159"/>
      <c r="TXC310" s="45"/>
      <c r="TXD310" s="160"/>
      <c r="TXE310" s="160"/>
      <c r="TXF310" s="160"/>
      <c r="TXG310" s="160"/>
      <c r="TXH310" s="160"/>
      <c r="TXI310" s="18"/>
      <c r="TXJ310" s="18"/>
      <c r="TXK310" s="18"/>
      <c r="TXM310" s="18"/>
      <c r="TXN310" s="18"/>
      <c r="TXO310" s="18"/>
      <c r="TXP310" s="18"/>
      <c r="TXR310" s="25"/>
      <c r="TXS310" s="37"/>
      <c r="TXU310" s="37"/>
      <c r="TXW310" s="37"/>
      <c r="TXY310" s="37"/>
      <c r="TXZ310" s="204"/>
      <c r="TYA310" s="204"/>
      <c r="TYB310" s="204"/>
      <c r="TYC310" s="204"/>
      <c r="TYD310" s="204"/>
      <c r="TYE310" s="204"/>
      <c r="TYF310" s="204"/>
      <c r="TYG310" s="204"/>
      <c r="TYH310" s="204"/>
      <c r="TYI310" s="159"/>
      <c r="TYJ310" s="159"/>
      <c r="TYK310" s="159"/>
      <c r="TYL310" s="159"/>
      <c r="TYM310" s="159"/>
      <c r="TYN310" s="45"/>
      <c r="TYO310" s="160"/>
      <c r="TYP310" s="160"/>
      <c r="TYQ310" s="160"/>
      <c r="TYR310" s="160"/>
      <c r="TYS310" s="160"/>
      <c r="TYT310" s="18"/>
      <c r="TYU310" s="18"/>
      <c r="TYV310" s="18"/>
      <c r="TYX310" s="18"/>
      <c r="TYY310" s="18"/>
      <c r="TYZ310" s="18"/>
      <c r="TZA310" s="18"/>
      <c r="TZC310" s="25"/>
      <c r="TZD310" s="37"/>
      <c r="TZF310" s="37"/>
      <c r="TZH310" s="37"/>
      <c r="TZJ310" s="37"/>
      <c r="TZK310" s="204"/>
      <c r="TZL310" s="204"/>
      <c r="TZM310" s="204"/>
      <c r="TZN310" s="204"/>
      <c r="TZO310" s="204"/>
      <c r="TZP310" s="204"/>
      <c r="TZQ310" s="204"/>
      <c r="TZR310" s="204"/>
      <c r="TZS310" s="204"/>
      <c r="TZT310" s="159"/>
      <c r="TZU310" s="159"/>
      <c r="TZV310" s="159"/>
      <c r="TZW310" s="159"/>
      <c r="TZX310" s="159"/>
      <c r="TZY310" s="45"/>
      <c r="TZZ310" s="160"/>
      <c r="UAA310" s="160"/>
      <c r="UAB310" s="160"/>
      <c r="UAC310" s="160"/>
      <c r="UAD310" s="160"/>
      <c r="UAE310" s="18"/>
      <c r="UAF310" s="18"/>
      <c r="UAG310" s="18"/>
      <c r="UAI310" s="18"/>
      <c r="UAJ310" s="18"/>
      <c r="UAK310" s="18"/>
      <c r="UAL310" s="18"/>
      <c r="UAN310" s="25"/>
      <c r="UAO310" s="37"/>
      <c r="UAQ310" s="37"/>
      <c r="UAS310" s="37"/>
      <c r="UAU310" s="37"/>
      <c r="UAV310" s="204"/>
      <c r="UAW310" s="204"/>
      <c r="UAX310" s="204"/>
      <c r="UAY310" s="204"/>
      <c r="UAZ310" s="204"/>
      <c r="UBA310" s="204"/>
      <c r="UBB310" s="204"/>
      <c r="UBC310" s="204"/>
      <c r="UBD310" s="204"/>
      <c r="UBE310" s="159"/>
      <c r="UBF310" s="159"/>
      <c r="UBG310" s="159"/>
      <c r="UBH310" s="159"/>
      <c r="UBI310" s="159"/>
      <c r="UBJ310" s="45"/>
      <c r="UBK310" s="160"/>
      <c r="UBL310" s="160"/>
      <c r="UBM310" s="160"/>
      <c r="UBN310" s="160"/>
      <c r="UBO310" s="160"/>
      <c r="UBP310" s="18"/>
      <c r="UBQ310" s="18"/>
      <c r="UBR310" s="18"/>
      <c r="UBT310" s="18"/>
      <c r="UBU310" s="18"/>
      <c r="UBV310" s="18"/>
      <c r="UBW310" s="18"/>
      <c r="UBY310" s="25"/>
      <c r="UBZ310" s="37"/>
      <c r="UCB310" s="37"/>
      <c r="UCD310" s="37"/>
      <c r="UCF310" s="37"/>
      <c r="UCG310" s="204"/>
      <c r="UCH310" s="204"/>
      <c r="UCI310" s="204"/>
      <c r="UCJ310" s="204"/>
      <c r="UCK310" s="204"/>
      <c r="UCL310" s="204"/>
      <c r="UCM310" s="204"/>
      <c r="UCN310" s="204"/>
      <c r="UCO310" s="204"/>
      <c r="UCP310" s="159"/>
      <c r="UCQ310" s="159"/>
      <c r="UCR310" s="159"/>
      <c r="UCS310" s="159"/>
      <c r="UCT310" s="159"/>
      <c r="UCU310" s="45"/>
      <c r="UCV310" s="160"/>
      <c r="UCW310" s="160"/>
      <c r="UCX310" s="160"/>
      <c r="UCY310" s="160"/>
      <c r="UCZ310" s="160"/>
      <c r="UDA310" s="18"/>
      <c r="UDB310" s="18"/>
      <c r="UDC310" s="18"/>
      <c r="UDE310" s="18"/>
      <c r="UDF310" s="18"/>
      <c r="UDG310" s="18"/>
      <c r="UDH310" s="18"/>
      <c r="UDJ310" s="25"/>
      <c r="UDK310" s="37"/>
      <c r="UDM310" s="37"/>
      <c r="UDO310" s="37"/>
      <c r="UDQ310" s="37"/>
      <c r="UDR310" s="204"/>
      <c r="UDS310" s="204"/>
      <c r="UDT310" s="204"/>
      <c r="UDU310" s="204"/>
      <c r="UDV310" s="204"/>
      <c r="UDW310" s="204"/>
      <c r="UDX310" s="204"/>
      <c r="UDY310" s="204"/>
      <c r="UDZ310" s="204"/>
      <c r="UEA310" s="159"/>
      <c r="UEB310" s="159"/>
      <c r="UEC310" s="159"/>
      <c r="UED310" s="159"/>
      <c r="UEE310" s="159"/>
      <c r="UEF310" s="45"/>
      <c r="UEG310" s="160"/>
      <c r="UEH310" s="160"/>
      <c r="UEI310" s="160"/>
      <c r="UEJ310" s="160"/>
      <c r="UEK310" s="160"/>
      <c r="UEL310" s="18"/>
      <c r="UEM310" s="18"/>
      <c r="UEN310" s="18"/>
      <c r="UEP310" s="18"/>
      <c r="UEQ310" s="18"/>
      <c r="UER310" s="18"/>
      <c r="UES310" s="18"/>
      <c r="UEU310" s="25"/>
      <c r="UEV310" s="37"/>
      <c r="UEX310" s="37"/>
      <c r="UEZ310" s="37"/>
      <c r="UFB310" s="37"/>
      <c r="UFC310" s="204"/>
      <c r="UFD310" s="204"/>
      <c r="UFE310" s="204"/>
      <c r="UFF310" s="204"/>
      <c r="UFG310" s="204"/>
      <c r="UFH310" s="204"/>
      <c r="UFI310" s="204"/>
      <c r="UFJ310" s="204"/>
      <c r="UFK310" s="204"/>
      <c r="UFL310" s="159"/>
      <c r="UFM310" s="159"/>
      <c r="UFN310" s="159"/>
      <c r="UFO310" s="159"/>
      <c r="UFP310" s="159"/>
      <c r="UFQ310" s="45"/>
      <c r="UFR310" s="160"/>
      <c r="UFS310" s="160"/>
      <c r="UFT310" s="160"/>
      <c r="UFU310" s="160"/>
      <c r="UFV310" s="160"/>
      <c r="UFW310" s="18"/>
      <c r="UFX310" s="18"/>
      <c r="UFY310" s="18"/>
      <c r="UGA310" s="18"/>
      <c r="UGB310" s="18"/>
      <c r="UGC310" s="18"/>
      <c r="UGD310" s="18"/>
      <c r="UGF310" s="25"/>
      <c r="UGG310" s="37"/>
      <c r="UGI310" s="37"/>
      <c r="UGK310" s="37"/>
      <c r="UGM310" s="37"/>
      <c r="UGN310" s="204"/>
      <c r="UGO310" s="204"/>
      <c r="UGP310" s="204"/>
      <c r="UGQ310" s="204"/>
      <c r="UGR310" s="204"/>
      <c r="UGS310" s="204"/>
      <c r="UGT310" s="204"/>
      <c r="UGU310" s="204"/>
      <c r="UGV310" s="204"/>
      <c r="UGW310" s="159"/>
      <c r="UGX310" s="159"/>
      <c r="UGY310" s="159"/>
      <c r="UGZ310" s="159"/>
      <c r="UHA310" s="159"/>
      <c r="UHB310" s="45"/>
      <c r="UHC310" s="160"/>
      <c r="UHD310" s="160"/>
      <c r="UHE310" s="160"/>
      <c r="UHF310" s="160"/>
      <c r="UHG310" s="160"/>
      <c r="UHH310" s="18"/>
      <c r="UHI310" s="18"/>
      <c r="UHJ310" s="18"/>
      <c r="UHL310" s="18"/>
      <c r="UHM310" s="18"/>
      <c r="UHN310" s="18"/>
      <c r="UHO310" s="18"/>
      <c r="UHQ310" s="25"/>
      <c r="UHR310" s="37"/>
      <c r="UHT310" s="37"/>
      <c r="UHV310" s="37"/>
      <c r="UHX310" s="37"/>
      <c r="UHY310" s="204"/>
      <c r="UHZ310" s="204"/>
      <c r="UIA310" s="204"/>
      <c r="UIB310" s="204"/>
      <c r="UIC310" s="204"/>
      <c r="UID310" s="204"/>
      <c r="UIE310" s="204"/>
      <c r="UIF310" s="204"/>
      <c r="UIG310" s="204"/>
      <c r="UIH310" s="159"/>
      <c r="UII310" s="159"/>
      <c r="UIJ310" s="159"/>
      <c r="UIK310" s="159"/>
      <c r="UIL310" s="159"/>
      <c r="UIM310" s="45"/>
      <c r="UIN310" s="160"/>
      <c r="UIO310" s="160"/>
      <c r="UIP310" s="160"/>
      <c r="UIQ310" s="160"/>
      <c r="UIR310" s="160"/>
      <c r="UIS310" s="18"/>
      <c r="UIT310" s="18"/>
      <c r="UIU310" s="18"/>
      <c r="UIW310" s="18"/>
      <c r="UIX310" s="18"/>
      <c r="UIY310" s="18"/>
      <c r="UIZ310" s="18"/>
      <c r="UJB310" s="25"/>
      <c r="UJC310" s="37"/>
      <c r="UJE310" s="37"/>
      <c r="UJG310" s="37"/>
      <c r="UJI310" s="37"/>
      <c r="UJJ310" s="204"/>
      <c r="UJK310" s="204"/>
      <c r="UJL310" s="204"/>
      <c r="UJM310" s="204"/>
      <c r="UJN310" s="204"/>
      <c r="UJO310" s="204"/>
      <c r="UJP310" s="204"/>
      <c r="UJQ310" s="204"/>
      <c r="UJR310" s="204"/>
      <c r="UJS310" s="159"/>
      <c r="UJT310" s="159"/>
      <c r="UJU310" s="159"/>
      <c r="UJV310" s="159"/>
      <c r="UJW310" s="159"/>
      <c r="UJX310" s="45"/>
      <c r="UJY310" s="160"/>
      <c r="UJZ310" s="160"/>
      <c r="UKA310" s="160"/>
      <c r="UKB310" s="160"/>
      <c r="UKC310" s="160"/>
      <c r="UKD310" s="18"/>
      <c r="UKE310" s="18"/>
      <c r="UKF310" s="18"/>
      <c r="UKH310" s="18"/>
      <c r="UKI310" s="18"/>
      <c r="UKJ310" s="18"/>
      <c r="UKK310" s="18"/>
      <c r="UKM310" s="25"/>
      <c r="UKN310" s="37"/>
      <c r="UKP310" s="37"/>
      <c r="UKR310" s="37"/>
      <c r="UKT310" s="37"/>
      <c r="UKU310" s="204"/>
      <c r="UKV310" s="204"/>
      <c r="UKW310" s="204"/>
      <c r="UKX310" s="204"/>
      <c r="UKY310" s="204"/>
      <c r="UKZ310" s="204"/>
      <c r="ULA310" s="204"/>
      <c r="ULB310" s="204"/>
      <c r="ULC310" s="204"/>
      <c r="ULD310" s="159"/>
      <c r="ULE310" s="159"/>
      <c r="ULF310" s="159"/>
      <c r="ULG310" s="159"/>
      <c r="ULH310" s="159"/>
      <c r="ULI310" s="45"/>
      <c r="ULJ310" s="160"/>
      <c r="ULK310" s="160"/>
      <c r="ULL310" s="160"/>
      <c r="ULM310" s="160"/>
      <c r="ULN310" s="160"/>
      <c r="ULO310" s="18"/>
      <c r="ULP310" s="18"/>
      <c r="ULQ310" s="18"/>
      <c r="ULS310" s="18"/>
      <c r="ULT310" s="18"/>
      <c r="ULU310" s="18"/>
      <c r="ULV310" s="18"/>
      <c r="ULX310" s="25"/>
      <c r="ULY310" s="37"/>
      <c r="UMA310" s="37"/>
      <c r="UMC310" s="37"/>
      <c r="UME310" s="37"/>
      <c r="UMF310" s="204"/>
      <c r="UMG310" s="204"/>
      <c r="UMH310" s="204"/>
      <c r="UMI310" s="204"/>
      <c r="UMJ310" s="204"/>
      <c r="UMK310" s="204"/>
      <c r="UML310" s="204"/>
      <c r="UMM310" s="204"/>
      <c r="UMN310" s="204"/>
      <c r="UMO310" s="159"/>
      <c r="UMP310" s="159"/>
      <c r="UMQ310" s="159"/>
      <c r="UMR310" s="159"/>
      <c r="UMS310" s="159"/>
      <c r="UMT310" s="45"/>
      <c r="UMU310" s="160"/>
      <c r="UMV310" s="160"/>
      <c r="UMW310" s="160"/>
      <c r="UMX310" s="160"/>
      <c r="UMY310" s="160"/>
      <c r="UMZ310" s="18"/>
      <c r="UNA310" s="18"/>
      <c r="UNB310" s="18"/>
      <c r="UND310" s="18"/>
      <c r="UNE310" s="18"/>
      <c r="UNF310" s="18"/>
      <c r="UNG310" s="18"/>
      <c r="UNI310" s="25"/>
      <c r="UNJ310" s="37"/>
      <c r="UNL310" s="37"/>
      <c r="UNN310" s="37"/>
      <c r="UNP310" s="37"/>
      <c r="UNQ310" s="204"/>
      <c r="UNR310" s="204"/>
      <c r="UNS310" s="204"/>
      <c r="UNT310" s="204"/>
      <c r="UNU310" s="204"/>
      <c r="UNV310" s="204"/>
      <c r="UNW310" s="204"/>
      <c r="UNX310" s="204"/>
      <c r="UNY310" s="204"/>
      <c r="UNZ310" s="159"/>
      <c r="UOA310" s="159"/>
      <c r="UOB310" s="159"/>
      <c r="UOC310" s="159"/>
      <c r="UOD310" s="159"/>
      <c r="UOE310" s="45"/>
      <c r="UOF310" s="160"/>
      <c r="UOG310" s="160"/>
      <c r="UOH310" s="160"/>
      <c r="UOI310" s="160"/>
      <c r="UOJ310" s="160"/>
      <c r="UOK310" s="18"/>
      <c r="UOL310" s="18"/>
      <c r="UOM310" s="18"/>
      <c r="UOO310" s="18"/>
      <c r="UOP310" s="18"/>
      <c r="UOQ310" s="18"/>
      <c r="UOR310" s="18"/>
      <c r="UOT310" s="25"/>
      <c r="UOU310" s="37"/>
      <c r="UOW310" s="37"/>
      <c r="UOY310" s="37"/>
      <c r="UPA310" s="37"/>
      <c r="UPB310" s="204"/>
      <c r="UPC310" s="204"/>
      <c r="UPD310" s="204"/>
      <c r="UPE310" s="204"/>
      <c r="UPF310" s="204"/>
      <c r="UPG310" s="204"/>
      <c r="UPH310" s="204"/>
      <c r="UPI310" s="204"/>
      <c r="UPJ310" s="204"/>
      <c r="UPK310" s="159"/>
      <c r="UPL310" s="159"/>
      <c r="UPM310" s="159"/>
      <c r="UPN310" s="159"/>
      <c r="UPO310" s="159"/>
      <c r="UPP310" s="45"/>
      <c r="UPQ310" s="160"/>
      <c r="UPR310" s="160"/>
      <c r="UPS310" s="160"/>
      <c r="UPT310" s="160"/>
      <c r="UPU310" s="160"/>
      <c r="UPV310" s="18"/>
      <c r="UPW310" s="18"/>
      <c r="UPX310" s="18"/>
      <c r="UPZ310" s="18"/>
      <c r="UQA310" s="18"/>
      <c r="UQB310" s="18"/>
      <c r="UQC310" s="18"/>
      <c r="UQE310" s="25"/>
      <c r="UQF310" s="37"/>
      <c r="UQH310" s="37"/>
      <c r="UQJ310" s="37"/>
      <c r="UQL310" s="37"/>
      <c r="UQM310" s="204"/>
      <c r="UQN310" s="204"/>
      <c r="UQO310" s="204"/>
      <c r="UQP310" s="204"/>
      <c r="UQQ310" s="204"/>
      <c r="UQR310" s="204"/>
      <c r="UQS310" s="204"/>
      <c r="UQT310" s="204"/>
      <c r="UQU310" s="204"/>
      <c r="UQV310" s="159"/>
      <c r="UQW310" s="159"/>
      <c r="UQX310" s="159"/>
      <c r="UQY310" s="159"/>
      <c r="UQZ310" s="159"/>
      <c r="URA310" s="45"/>
      <c r="URB310" s="160"/>
      <c r="URC310" s="160"/>
      <c r="URD310" s="160"/>
      <c r="URE310" s="160"/>
      <c r="URF310" s="160"/>
      <c r="URG310" s="18"/>
      <c r="URH310" s="18"/>
      <c r="URI310" s="18"/>
      <c r="URK310" s="18"/>
      <c r="URL310" s="18"/>
      <c r="URM310" s="18"/>
      <c r="URN310" s="18"/>
      <c r="URP310" s="25"/>
      <c r="URQ310" s="37"/>
      <c r="URS310" s="37"/>
      <c r="URU310" s="37"/>
      <c r="URW310" s="37"/>
      <c r="URX310" s="204"/>
      <c r="URY310" s="204"/>
      <c r="URZ310" s="204"/>
      <c r="USA310" s="204"/>
      <c r="USB310" s="204"/>
      <c r="USC310" s="204"/>
      <c r="USD310" s="204"/>
      <c r="USE310" s="204"/>
      <c r="USF310" s="204"/>
      <c r="USG310" s="159"/>
      <c r="USH310" s="159"/>
      <c r="USI310" s="159"/>
      <c r="USJ310" s="159"/>
      <c r="USK310" s="159"/>
      <c r="USL310" s="45"/>
      <c r="USM310" s="160"/>
      <c r="USN310" s="160"/>
      <c r="USO310" s="160"/>
      <c r="USP310" s="160"/>
      <c r="USQ310" s="160"/>
      <c r="USR310" s="18"/>
      <c r="USS310" s="18"/>
      <c r="UST310" s="18"/>
      <c r="USV310" s="18"/>
      <c r="USW310" s="18"/>
      <c r="USX310" s="18"/>
      <c r="USY310" s="18"/>
      <c r="UTA310" s="25"/>
      <c r="UTB310" s="37"/>
      <c r="UTD310" s="37"/>
      <c r="UTF310" s="37"/>
      <c r="UTH310" s="37"/>
      <c r="UTI310" s="204"/>
      <c r="UTJ310" s="204"/>
      <c r="UTK310" s="204"/>
      <c r="UTL310" s="204"/>
      <c r="UTM310" s="204"/>
      <c r="UTN310" s="204"/>
      <c r="UTO310" s="204"/>
      <c r="UTP310" s="204"/>
      <c r="UTQ310" s="204"/>
      <c r="UTR310" s="159"/>
      <c r="UTS310" s="159"/>
      <c r="UTT310" s="159"/>
      <c r="UTU310" s="159"/>
      <c r="UTV310" s="159"/>
      <c r="UTW310" s="45"/>
      <c r="UTX310" s="160"/>
      <c r="UTY310" s="160"/>
      <c r="UTZ310" s="160"/>
      <c r="UUA310" s="160"/>
      <c r="UUB310" s="160"/>
      <c r="UUC310" s="18"/>
      <c r="UUD310" s="18"/>
      <c r="UUE310" s="18"/>
      <c r="UUG310" s="18"/>
      <c r="UUH310" s="18"/>
      <c r="UUI310" s="18"/>
      <c r="UUJ310" s="18"/>
      <c r="UUL310" s="25"/>
      <c r="UUM310" s="37"/>
      <c r="UUO310" s="37"/>
      <c r="UUQ310" s="37"/>
      <c r="UUS310" s="37"/>
      <c r="UUT310" s="204"/>
      <c r="UUU310" s="204"/>
      <c r="UUV310" s="204"/>
      <c r="UUW310" s="204"/>
      <c r="UUX310" s="204"/>
      <c r="UUY310" s="204"/>
      <c r="UUZ310" s="204"/>
      <c r="UVA310" s="204"/>
      <c r="UVB310" s="204"/>
      <c r="UVC310" s="159"/>
      <c r="UVD310" s="159"/>
      <c r="UVE310" s="159"/>
      <c r="UVF310" s="159"/>
      <c r="UVG310" s="159"/>
      <c r="UVH310" s="45"/>
      <c r="UVI310" s="160"/>
      <c r="UVJ310" s="160"/>
      <c r="UVK310" s="160"/>
      <c r="UVL310" s="160"/>
      <c r="UVM310" s="160"/>
      <c r="UVN310" s="18"/>
      <c r="UVO310" s="18"/>
      <c r="UVP310" s="18"/>
      <c r="UVR310" s="18"/>
      <c r="UVS310" s="18"/>
      <c r="UVT310" s="18"/>
      <c r="UVU310" s="18"/>
      <c r="UVW310" s="25"/>
      <c r="UVX310" s="37"/>
      <c r="UVZ310" s="37"/>
      <c r="UWB310" s="37"/>
      <c r="UWD310" s="37"/>
      <c r="UWE310" s="204"/>
      <c r="UWF310" s="204"/>
      <c r="UWG310" s="204"/>
      <c r="UWH310" s="204"/>
      <c r="UWI310" s="204"/>
      <c r="UWJ310" s="204"/>
      <c r="UWK310" s="204"/>
      <c r="UWL310" s="204"/>
      <c r="UWM310" s="204"/>
      <c r="UWN310" s="159"/>
      <c r="UWO310" s="159"/>
      <c r="UWP310" s="159"/>
      <c r="UWQ310" s="159"/>
      <c r="UWR310" s="159"/>
      <c r="UWS310" s="45"/>
      <c r="UWT310" s="160"/>
      <c r="UWU310" s="160"/>
      <c r="UWV310" s="160"/>
      <c r="UWW310" s="160"/>
      <c r="UWX310" s="160"/>
      <c r="UWY310" s="18"/>
      <c r="UWZ310" s="18"/>
      <c r="UXA310" s="18"/>
      <c r="UXC310" s="18"/>
      <c r="UXD310" s="18"/>
      <c r="UXE310" s="18"/>
      <c r="UXF310" s="18"/>
      <c r="UXH310" s="25"/>
      <c r="UXI310" s="37"/>
      <c r="UXK310" s="37"/>
      <c r="UXM310" s="37"/>
      <c r="UXO310" s="37"/>
      <c r="UXP310" s="204"/>
      <c r="UXQ310" s="204"/>
      <c r="UXR310" s="204"/>
      <c r="UXS310" s="204"/>
      <c r="UXT310" s="204"/>
      <c r="UXU310" s="204"/>
      <c r="UXV310" s="204"/>
      <c r="UXW310" s="204"/>
      <c r="UXX310" s="204"/>
      <c r="UXY310" s="159"/>
      <c r="UXZ310" s="159"/>
      <c r="UYA310" s="159"/>
      <c r="UYB310" s="159"/>
      <c r="UYC310" s="159"/>
      <c r="UYD310" s="45"/>
      <c r="UYE310" s="160"/>
      <c r="UYF310" s="160"/>
      <c r="UYG310" s="160"/>
      <c r="UYH310" s="160"/>
      <c r="UYI310" s="160"/>
      <c r="UYJ310" s="18"/>
      <c r="UYK310" s="18"/>
      <c r="UYL310" s="18"/>
      <c r="UYN310" s="18"/>
      <c r="UYO310" s="18"/>
      <c r="UYP310" s="18"/>
      <c r="UYQ310" s="18"/>
      <c r="UYS310" s="25"/>
      <c r="UYT310" s="37"/>
      <c r="UYV310" s="37"/>
      <c r="UYX310" s="37"/>
      <c r="UYZ310" s="37"/>
      <c r="UZA310" s="204"/>
      <c r="UZB310" s="204"/>
      <c r="UZC310" s="204"/>
      <c r="UZD310" s="204"/>
      <c r="UZE310" s="204"/>
      <c r="UZF310" s="204"/>
      <c r="UZG310" s="204"/>
      <c r="UZH310" s="204"/>
      <c r="UZI310" s="204"/>
      <c r="UZJ310" s="159"/>
      <c r="UZK310" s="159"/>
      <c r="UZL310" s="159"/>
      <c r="UZM310" s="159"/>
      <c r="UZN310" s="159"/>
      <c r="UZO310" s="45"/>
      <c r="UZP310" s="160"/>
      <c r="UZQ310" s="160"/>
      <c r="UZR310" s="160"/>
      <c r="UZS310" s="160"/>
      <c r="UZT310" s="160"/>
      <c r="UZU310" s="18"/>
      <c r="UZV310" s="18"/>
      <c r="UZW310" s="18"/>
      <c r="UZY310" s="18"/>
      <c r="UZZ310" s="18"/>
      <c r="VAA310" s="18"/>
      <c r="VAB310" s="18"/>
      <c r="VAD310" s="25"/>
      <c r="VAE310" s="37"/>
      <c r="VAG310" s="37"/>
      <c r="VAI310" s="37"/>
      <c r="VAK310" s="37"/>
      <c r="VAL310" s="204"/>
      <c r="VAM310" s="204"/>
      <c r="VAN310" s="204"/>
      <c r="VAO310" s="204"/>
      <c r="VAP310" s="204"/>
      <c r="VAQ310" s="204"/>
      <c r="VAR310" s="204"/>
      <c r="VAS310" s="204"/>
      <c r="VAT310" s="204"/>
      <c r="VAU310" s="159"/>
      <c r="VAV310" s="159"/>
      <c r="VAW310" s="159"/>
      <c r="VAX310" s="159"/>
      <c r="VAY310" s="159"/>
      <c r="VAZ310" s="45"/>
      <c r="VBA310" s="160"/>
      <c r="VBB310" s="160"/>
      <c r="VBC310" s="160"/>
      <c r="VBD310" s="160"/>
      <c r="VBE310" s="160"/>
      <c r="VBF310" s="18"/>
      <c r="VBG310" s="18"/>
      <c r="VBH310" s="18"/>
      <c r="VBJ310" s="18"/>
      <c r="VBK310" s="18"/>
      <c r="VBL310" s="18"/>
      <c r="VBM310" s="18"/>
      <c r="VBO310" s="25"/>
      <c r="VBP310" s="37"/>
      <c r="VBR310" s="37"/>
      <c r="VBT310" s="37"/>
      <c r="VBV310" s="37"/>
      <c r="VBW310" s="204"/>
      <c r="VBX310" s="204"/>
      <c r="VBY310" s="204"/>
      <c r="VBZ310" s="204"/>
      <c r="VCA310" s="204"/>
      <c r="VCB310" s="204"/>
      <c r="VCC310" s="204"/>
      <c r="VCD310" s="204"/>
      <c r="VCE310" s="204"/>
      <c r="VCF310" s="159"/>
      <c r="VCG310" s="159"/>
      <c r="VCH310" s="159"/>
      <c r="VCI310" s="159"/>
      <c r="VCJ310" s="159"/>
      <c r="VCK310" s="45"/>
      <c r="VCL310" s="160"/>
      <c r="VCM310" s="160"/>
      <c r="VCN310" s="160"/>
      <c r="VCO310" s="160"/>
      <c r="VCP310" s="160"/>
      <c r="VCQ310" s="18"/>
      <c r="VCR310" s="18"/>
      <c r="VCS310" s="18"/>
      <c r="VCU310" s="18"/>
      <c r="VCV310" s="18"/>
      <c r="VCW310" s="18"/>
      <c r="VCX310" s="18"/>
      <c r="VCZ310" s="25"/>
      <c r="VDA310" s="37"/>
      <c r="VDC310" s="37"/>
      <c r="VDE310" s="37"/>
      <c r="VDG310" s="37"/>
      <c r="VDH310" s="204"/>
      <c r="VDI310" s="204"/>
      <c r="VDJ310" s="204"/>
      <c r="VDK310" s="204"/>
      <c r="VDL310" s="204"/>
      <c r="VDM310" s="204"/>
      <c r="VDN310" s="204"/>
      <c r="VDO310" s="204"/>
      <c r="VDP310" s="204"/>
      <c r="VDQ310" s="159"/>
      <c r="VDR310" s="159"/>
      <c r="VDS310" s="159"/>
      <c r="VDT310" s="159"/>
      <c r="VDU310" s="159"/>
      <c r="VDV310" s="45"/>
      <c r="VDW310" s="160"/>
      <c r="VDX310" s="160"/>
      <c r="VDY310" s="160"/>
      <c r="VDZ310" s="160"/>
      <c r="VEA310" s="160"/>
      <c r="VEB310" s="18"/>
      <c r="VEC310" s="18"/>
      <c r="VED310" s="18"/>
      <c r="VEF310" s="18"/>
      <c r="VEG310" s="18"/>
      <c r="VEH310" s="18"/>
      <c r="VEI310" s="18"/>
      <c r="VEK310" s="25"/>
      <c r="VEL310" s="37"/>
      <c r="VEN310" s="37"/>
      <c r="VEP310" s="37"/>
      <c r="VER310" s="37"/>
      <c r="VES310" s="204"/>
      <c r="VET310" s="204"/>
      <c r="VEU310" s="204"/>
      <c r="VEV310" s="204"/>
      <c r="VEW310" s="204"/>
      <c r="VEX310" s="204"/>
      <c r="VEY310" s="204"/>
      <c r="VEZ310" s="204"/>
      <c r="VFA310" s="204"/>
      <c r="VFB310" s="159"/>
      <c r="VFC310" s="159"/>
      <c r="VFD310" s="159"/>
      <c r="VFE310" s="159"/>
      <c r="VFF310" s="159"/>
      <c r="VFG310" s="45"/>
      <c r="VFH310" s="160"/>
      <c r="VFI310" s="160"/>
      <c r="VFJ310" s="160"/>
      <c r="VFK310" s="160"/>
      <c r="VFL310" s="160"/>
      <c r="VFM310" s="18"/>
      <c r="VFN310" s="18"/>
      <c r="VFO310" s="18"/>
      <c r="VFQ310" s="18"/>
      <c r="VFR310" s="18"/>
      <c r="VFS310" s="18"/>
      <c r="VFT310" s="18"/>
      <c r="VFV310" s="25"/>
      <c r="VFW310" s="37"/>
      <c r="VFY310" s="37"/>
      <c r="VGA310" s="37"/>
      <c r="VGC310" s="37"/>
      <c r="VGD310" s="204"/>
      <c r="VGE310" s="204"/>
      <c r="VGF310" s="204"/>
      <c r="VGG310" s="204"/>
      <c r="VGH310" s="204"/>
      <c r="VGI310" s="204"/>
      <c r="VGJ310" s="204"/>
      <c r="VGK310" s="204"/>
      <c r="VGL310" s="204"/>
      <c r="VGM310" s="159"/>
      <c r="VGN310" s="159"/>
      <c r="VGO310" s="159"/>
      <c r="VGP310" s="159"/>
      <c r="VGQ310" s="159"/>
      <c r="VGR310" s="45"/>
      <c r="VGS310" s="160"/>
      <c r="VGT310" s="160"/>
      <c r="VGU310" s="160"/>
      <c r="VGV310" s="160"/>
      <c r="VGW310" s="160"/>
      <c r="VGX310" s="18"/>
      <c r="VGY310" s="18"/>
      <c r="VGZ310" s="18"/>
      <c r="VHB310" s="18"/>
      <c r="VHC310" s="18"/>
      <c r="VHD310" s="18"/>
      <c r="VHE310" s="18"/>
      <c r="VHG310" s="25"/>
      <c r="VHH310" s="37"/>
      <c r="VHJ310" s="37"/>
      <c r="VHL310" s="37"/>
      <c r="VHN310" s="37"/>
      <c r="VHO310" s="204"/>
      <c r="VHP310" s="204"/>
      <c r="VHQ310" s="204"/>
      <c r="VHR310" s="204"/>
      <c r="VHS310" s="204"/>
      <c r="VHT310" s="204"/>
      <c r="VHU310" s="204"/>
      <c r="VHV310" s="204"/>
      <c r="VHW310" s="204"/>
      <c r="VHX310" s="159"/>
      <c r="VHY310" s="159"/>
      <c r="VHZ310" s="159"/>
      <c r="VIA310" s="159"/>
      <c r="VIB310" s="159"/>
      <c r="VIC310" s="45"/>
      <c r="VID310" s="160"/>
      <c r="VIE310" s="160"/>
      <c r="VIF310" s="160"/>
      <c r="VIG310" s="160"/>
      <c r="VIH310" s="160"/>
      <c r="VII310" s="18"/>
      <c r="VIJ310" s="18"/>
      <c r="VIK310" s="18"/>
      <c r="VIM310" s="18"/>
      <c r="VIN310" s="18"/>
      <c r="VIO310" s="18"/>
      <c r="VIP310" s="18"/>
      <c r="VIR310" s="25"/>
      <c r="VIS310" s="37"/>
      <c r="VIU310" s="37"/>
      <c r="VIW310" s="37"/>
      <c r="VIY310" s="37"/>
      <c r="VIZ310" s="204"/>
      <c r="VJA310" s="204"/>
      <c r="VJB310" s="204"/>
      <c r="VJC310" s="204"/>
      <c r="VJD310" s="204"/>
      <c r="VJE310" s="204"/>
      <c r="VJF310" s="204"/>
      <c r="VJG310" s="204"/>
      <c r="VJH310" s="204"/>
      <c r="VJI310" s="159"/>
      <c r="VJJ310" s="159"/>
      <c r="VJK310" s="159"/>
      <c r="VJL310" s="159"/>
      <c r="VJM310" s="159"/>
      <c r="VJN310" s="45"/>
      <c r="VJO310" s="160"/>
      <c r="VJP310" s="160"/>
      <c r="VJQ310" s="160"/>
      <c r="VJR310" s="160"/>
      <c r="VJS310" s="160"/>
      <c r="VJT310" s="18"/>
      <c r="VJU310" s="18"/>
      <c r="VJV310" s="18"/>
      <c r="VJX310" s="18"/>
      <c r="VJY310" s="18"/>
      <c r="VJZ310" s="18"/>
      <c r="VKA310" s="18"/>
      <c r="VKC310" s="25"/>
      <c r="VKD310" s="37"/>
      <c r="VKF310" s="37"/>
      <c r="VKH310" s="37"/>
      <c r="VKJ310" s="37"/>
      <c r="VKK310" s="204"/>
      <c r="VKL310" s="204"/>
      <c r="VKM310" s="204"/>
      <c r="VKN310" s="204"/>
      <c r="VKO310" s="204"/>
      <c r="VKP310" s="204"/>
      <c r="VKQ310" s="204"/>
      <c r="VKR310" s="204"/>
      <c r="VKS310" s="204"/>
      <c r="VKT310" s="159"/>
      <c r="VKU310" s="159"/>
      <c r="VKV310" s="159"/>
      <c r="VKW310" s="159"/>
      <c r="VKX310" s="159"/>
      <c r="VKY310" s="45"/>
      <c r="VKZ310" s="160"/>
      <c r="VLA310" s="160"/>
      <c r="VLB310" s="160"/>
      <c r="VLC310" s="160"/>
      <c r="VLD310" s="160"/>
      <c r="VLE310" s="18"/>
      <c r="VLF310" s="18"/>
      <c r="VLG310" s="18"/>
      <c r="VLI310" s="18"/>
      <c r="VLJ310" s="18"/>
      <c r="VLK310" s="18"/>
      <c r="VLL310" s="18"/>
      <c r="VLN310" s="25"/>
      <c r="VLO310" s="37"/>
      <c r="VLQ310" s="37"/>
      <c r="VLS310" s="37"/>
      <c r="VLU310" s="37"/>
      <c r="VLV310" s="204"/>
      <c r="VLW310" s="204"/>
      <c r="VLX310" s="204"/>
      <c r="VLY310" s="204"/>
      <c r="VLZ310" s="204"/>
      <c r="VMA310" s="204"/>
      <c r="VMB310" s="204"/>
      <c r="VMC310" s="204"/>
      <c r="VMD310" s="204"/>
      <c r="VME310" s="159"/>
      <c r="VMF310" s="159"/>
      <c r="VMG310" s="159"/>
      <c r="VMH310" s="159"/>
      <c r="VMI310" s="159"/>
      <c r="VMJ310" s="45"/>
      <c r="VMK310" s="160"/>
      <c r="VML310" s="160"/>
      <c r="VMM310" s="160"/>
      <c r="VMN310" s="160"/>
      <c r="VMO310" s="160"/>
      <c r="VMP310" s="18"/>
      <c r="VMQ310" s="18"/>
      <c r="VMR310" s="18"/>
      <c r="VMT310" s="18"/>
      <c r="VMU310" s="18"/>
      <c r="VMV310" s="18"/>
      <c r="VMW310" s="18"/>
      <c r="VMY310" s="25"/>
      <c r="VMZ310" s="37"/>
      <c r="VNB310" s="37"/>
      <c r="VND310" s="37"/>
      <c r="VNF310" s="37"/>
      <c r="VNG310" s="204"/>
      <c r="VNH310" s="204"/>
      <c r="VNI310" s="204"/>
      <c r="VNJ310" s="204"/>
      <c r="VNK310" s="204"/>
      <c r="VNL310" s="204"/>
      <c r="VNM310" s="204"/>
      <c r="VNN310" s="204"/>
      <c r="VNO310" s="204"/>
      <c r="VNP310" s="159"/>
      <c r="VNQ310" s="159"/>
      <c r="VNR310" s="159"/>
      <c r="VNS310" s="159"/>
      <c r="VNT310" s="159"/>
      <c r="VNU310" s="45"/>
      <c r="VNV310" s="160"/>
      <c r="VNW310" s="160"/>
      <c r="VNX310" s="160"/>
      <c r="VNY310" s="160"/>
      <c r="VNZ310" s="160"/>
      <c r="VOA310" s="18"/>
      <c r="VOB310" s="18"/>
      <c r="VOC310" s="18"/>
      <c r="VOE310" s="18"/>
      <c r="VOF310" s="18"/>
      <c r="VOG310" s="18"/>
      <c r="VOH310" s="18"/>
      <c r="VOJ310" s="25"/>
      <c r="VOK310" s="37"/>
      <c r="VOM310" s="37"/>
      <c r="VOO310" s="37"/>
      <c r="VOQ310" s="37"/>
      <c r="VOR310" s="204"/>
      <c r="VOS310" s="204"/>
      <c r="VOT310" s="204"/>
      <c r="VOU310" s="204"/>
      <c r="VOV310" s="204"/>
      <c r="VOW310" s="204"/>
      <c r="VOX310" s="204"/>
      <c r="VOY310" s="204"/>
      <c r="VOZ310" s="204"/>
      <c r="VPA310" s="159"/>
      <c r="VPB310" s="159"/>
      <c r="VPC310" s="159"/>
      <c r="VPD310" s="159"/>
      <c r="VPE310" s="159"/>
      <c r="VPF310" s="45"/>
      <c r="VPG310" s="160"/>
      <c r="VPH310" s="160"/>
      <c r="VPI310" s="160"/>
      <c r="VPJ310" s="160"/>
      <c r="VPK310" s="160"/>
      <c r="VPL310" s="18"/>
      <c r="VPM310" s="18"/>
      <c r="VPN310" s="18"/>
      <c r="VPP310" s="18"/>
      <c r="VPQ310" s="18"/>
      <c r="VPR310" s="18"/>
      <c r="VPS310" s="18"/>
      <c r="VPU310" s="25"/>
      <c r="VPV310" s="37"/>
      <c r="VPX310" s="37"/>
      <c r="VPZ310" s="37"/>
      <c r="VQB310" s="37"/>
      <c r="VQC310" s="204"/>
      <c r="VQD310" s="204"/>
      <c r="VQE310" s="204"/>
      <c r="VQF310" s="204"/>
      <c r="VQG310" s="204"/>
      <c r="VQH310" s="204"/>
      <c r="VQI310" s="204"/>
      <c r="VQJ310" s="204"/>
      <c r="VQK310" s="204"/>
      <c r="VQL310" s="159"/>
      <c r="VQM310" s="159"/>
      <c r="VQN310" s="159"/>
      <c r="VQO310" s="159"/>
      <c r="VQP310" s="159"/>
      <c r="VQQ310" s="45"/>
      <c r="VQR310" s="160"/>
      <c r="VQS310" s="160"/>
      <c r="VQT310" s="160"/>
      <c r="VQU310" s="160"/>
      <c r="VQV310" s="160"/>
      <c r="VQW310" s="18"/>
      <c r="VQX310" s="18"/>
      <c r="VQY310" s="18"/>
      <c r="VRA310" s="18"/>
      <c r="VRB310" s="18"/>
      <c r="VRC310" s="18"/>
      <c r="VRD310" s="18"/>
      <c r="VRF310" s="25"/>
      <c r="VRG310" s="37"/>
      <c r="VRI310" s="37"/>
      <c r="VRK310" s="37"/>
      <c r="VRM310" s="37"/>
      <c r="VRN310" s="204"/>
      <c r="VRO310" s="204"/>
      <c r="VRP310" s="204"/>
      <c r="VRQ310" s="204"/>
      <c r="VRR310" s="204"/>
      <c r="VRS310" s="204"/>
      <c r="VRT310" s="204"/>
      <c r="VRU310" s="204"/>
      <c r="VRV310" s="204"/>
      <c r="VRW310" s="159"/>
      <c r="VRX310" s="159"/>
      <c r="VRY310" s="159"/>
      <c r="VRZ310" s="159"/>
      <c r="VSA310" s="159"/>
      <c r="VSB310" s="45"/>
      <c r="VSC310" s="160"/>
      <c r="VSD310" s="160"/>
      <c r="VSE310" s="160"/>
      <c r="VSF310" s="160"/>
      <c r="VSG310" s="160"/>
      <c r="VSH310" s="18"/>
      <c r="VSI310" s="18"/>
      <c r="VSJ310" s="18"/>
      <c r="VSL310" s="18"/>
      <c r="VSM310" s="18"/>
      <c r="VSN310" s="18"/>
      <c r="VSO310" s="18"/>
      <c r="VSQ310" s="25"/>
      <c r="VSR310" s="37"/>
      <c r="VST310" s="37"/>
      <c r="VSV310" s="37"/>
      <c r="VSX310" s="37"/>
      <c r="VSY310" s="204"/>
      <c r="VSZ310" s="204"/>
      <c r="VTA310" s="204"/>
      <c r="VTB310" s="204"/>
      <c r="VTC310" s="204"/>
      <c r="VTD310" s="204"/>
      <c r="VTE310" s="204"/>
      <c r="VTF310" s="204"/>
      <c r="VTG310" s="204"/>
      <c r="VTH310" s="159"/>
      <c r="VTI310" s="159"/>
      <c r="VTJ310" s="159"/>
      <c r="VTK310" s="159"/>
      <c r="VTL310" s="159"/>
      <c r="VTM310" s="45"/>
      <c r="VTN310" s="160"/>
      <c r="VTO310" s="160"/>
      <c r="VTP310" s="160"/>
      <c r="VTQ310" s="160"/>
      <c r="VTR310" s="160"/>
      <c r="VTS310" s="18"/>
      <c r="VTT310" s="18"/>
      <c r="VTU310" s="18"/>
      <c r="VTW310" s="18"/>
      <c r="VTX310" s="18"/>
      <c r="VTY310" s="18"/>
      <c r="VTZ310" s="18"/>
      <c r="VUB310" s="25"/>
      <c r="VUC310" s="37"/>
      <c r="VUE310" s="37"/>
      <c r="VUG310" s="37"/>
      <c r="VUI310" s="37"/>
      <c r="VUJ310" s="204"/>
      <c r="VUK310" s="204"/>
      <c r="VUL310" s="204"/>
      <c r="VUM310" s="204"/>
      <c r="VUN310" s="204"/>
      <c r="VUO310" s="204"/>
      <c r="VUP310" s="204"/>
      <c r="VUQ310" s="204"/>
      <c r="VUR310" s="204"/>
      <c r="VUS310" s="159"/>
      <c r="VUT310" s="159"/>
      <c r="VUU310" s="159"/>
      <c r="VUV310" s="159"/>
      <c r="VUW310" s="159"/>
      <c r="VUX310" s="45"/>
      <c r="VUY310" s="160"/>
      <c r="VUZ310" s="160"/>
      <c r="VVA310" s="160"/>
      <c r="VVB310" s="160"/>
      <c r="VVC310" s="160"/>
      <c r="VVD310" s="18"/>
      <c r="VVE310" s="18"/>
      <c r="VVF310" s="18"/>
      <c r="VVH310" s="18"/>
      <c r="VVI310" s="18"/>
      <c r="VVJ310" s="18"/>
      <c r="VVK310" s="18"/>
      <c r="VVM310" s="25"/>
      <c r="VVN310" s="37"/>
      <c r="VVP310" s="37"/>
      <c r="VVR310" s="37"/>
      <c r="VVT310" s="37"/>
      <c r="VVU310" s="204"/>
      <c r="VVV310" s="204"/>
      <c r="VVW310" s="204"/>
      <c r="VVX310" s="204"/>
      <c r="VVY310" s="204"/>
      <c r="VVZ310" s="204"/>
      <c r="VWA310" s="204"/>
      <c r="VWB310" s="204"/>
      <c r="VWC310" s="204"/>
      <c r="VWD310" s="159"/>
      <c r="VWE310" s="159"/>
      <c r="VWF310" s="159"/>
      <c r="VWG310" s="159"/>
      <c r="VWH310" s="159"/>
      <c r="VWI310" s="45"/>
      <c r="VWJ310" s="160"/>
      <c r="VWK310" s="160"/>
      <c r="VWL310" s="160"/>
      <c r="VWM310" s="160"/>
      <c r="VWN310" s="160"/>
      <c r="VWO310" s="18"/>
      <c r="VWP310" s="18"/>
      <c r="VWQ310" s="18"/>
      <c r="VWS310" s="18"/>
      <c r="VWT310" s="18"/>
      <c r="VWU310" s="18"/>
      <c r="VWV310" s="18"/>
      <c r="VWX310" s="25"/>
      <c r="VWY310" s="37"/>
      <c r="VXA310" s="37"/>
      <c r="VXC310" s="37"/>
      <c r="VXE310" s="37"/>
      <c r="VXF310" s="204"/>
      <c r="VXG310" s="204"/>
      <c r="VXH310" s="204"/>
      <c r="VXI310" s="204"/>
      <c r="VXJ310" s="204"/>
      <c r="VXK310" s="204"/>
      <c r="VXL310" s="204"/>
      <c r="VXM310" s="204"/>
      <c r="VXN310" s="204"/>
      <c r="VXO310" s="159"/>
      <c r="VXP310" s="159"/>
      <c r="VXQ310" s="159"/>
      <c r="VXR310" s="159"/>
      <c r="VXS310" s="159"/>
      <c r="VXT310" s="45"/>
      <c r="VXU310" s="160"/>
      <c r="VXV310" s="160"/>
      <c r="VXW310" s="160"/>
      <c r="VXX310" s="160"/>
      <c r="VXY310" s="160"/>
      <c r="VXZ310" s="18"/>
      <c r="VYA310" s="18"/>
      <c r="VYB310" s="18"/>
      <c r="VYD310" s="18"/>
      <c r="VYE310" s="18"/>
      <c r="VYF310" s="18"/>
      <c r="VYG310" s="18"/>
      <c r="VYI310" s="25"/>
      <c r="VYJ310" s="37"/>
      <c r="VYL310" s="37"/>
      <c r="VYN310" s="37"/>
      <c r="VYP310" s="37"/>
      <c r="VYQ310" s="204"/>
      <c r="VYR310" s="204"/>
      <c r="VYS310" s="204"/>
      <c r="VYT310" s="204"/>
      <c r="VYU310" s="204"/>
      <c r="VYV310" s="204"/>
      <c r="VYW310" s="204"/>
      <c r="VYX310" s="204"/>
      <c r="VYY310" s="204"/>
      <c r="VYZ310" s="159"/>
      <c r="VZA310" s="159"/>
      <c r="VZB310" s="159"/>
      <c r="VZC310" s="159"/>
      <c r="VZD310" s="159"/>
      <c r="VZE310" s="45"/>
      <c r="VZF310" s="160"/>
      <c r="VZG310" s="160"/>
      <c r="VZH310" s="160"/>
      <c r="VZI310" s="160"/>
      <c r="VZJ310" s="160"/>
      <c r="VZK310" s="18"/>
      <c r="VZL310" s="18"/>
      <c r="VZM310" s="18"/>
      <c r="VZO310" s="18"/>
      <c r="VZP310" s="18"/>
      <c r="VZQ310" s="18"/>
      <c r="VZR310" s="18"/>
      <c r="VZT310" s="25"/>
      <c r="VZU310" s="37"/>
      <c r="VZW310" s="37"/>
      <c r="VZY310" s="37"/>
      <c r="WAA310" s="37"/>
      <c r="WAB310" s="204"/>
      <c r="WAC310" s="204"/>
      <c r="WAD310" s="204"/>
      <c r="WAE310" s="204"/>
      <c r="WAF310" s="204"/>
      <c r="WAG310" s="204"/>
      <c r="WAH310" s="204"/>
      <c r="WAI310" s="204"/>
      <c r="WAJ310" s="204"/>
      <c r="WAK310" s="159"/>
      <c r="WAL310" s="159"/>
      <c r="WAM310" s="159"/>
      <c r="WAN310" s="159"/>
      <c r="WAO310" s="159"/>
      <c r="WAP310" s="45"/>
      <c r="WAQ310" s="160"/>
      <c r="WAR310" s="160"/>
      <c r="WAS310" s="160"/>
      <c r="WAT310" s="160"/>
      <c r="WAU310" s="160"/>
      <c r="WAV310" s="18"/>
      <c r="WAW310" s="18"/>
      <c r="WAX310" s="18"/>
      <c r="WAZ310" s="18"/>
      <c r="WBA310" s="18"/>
      <c r="WBB310" s="18"/>
      <c r="WBC310" s="18"/>
      <c r="WBE310" s="25"/>
      <c r="WBF310" s="37"/>
      <c r="WBH310" s="37"/>
      <c r="WBJ310" s="37"/>
      <c r="WBL310" s="37"/>
      <c r="WBM310" s="204"/>
      <c r="WBN310" s="204"/>
      <c r="WBO310" s="204"/>
      <c r="WBP310" s="204"/>
      <c r="WBQ310" s="204"/>
      <c r="WBR310" s="204"/>
      <c r="WBS310" s="204"/>
      <c r="WBT310" s="204"/>
      <c r="WBU310" s="204"/>
      <c r="WBV310" s="159"/>
      <c r="WBW310" s="159"/>
      <c r="WBX310" s="159"/>
      <c r="WBY310" s="159"/>
      <c r="WBZ310" s="159"/>
      <c r="WCA310" s="45"/>
      <c r="WCB310" s="160"/>
      <c r="WCC310" s="160"/>
      <c r="WCD310" s="160"/>
      <c r="WCE310" s="160"/>
      <c r="WCF310" s="160"/>
      <c r="WCG310" s="18"/>
      <c r="WCH310" s="18"/>
      <c r="WCI310" s="18"/>
      <c r="WCK310" s="18"/>
      <c r="WCL310" s="18"/>
      <c r="WCM310" s="18"/>
      <c r="WCN310" s="18"/>
      <c r="WCP310" s="25"/>
      <c r="WCQ310" s="37"/>
      <c r="WCS310" s="37"/>
      <c r="WCU310" s="37"/>
      <c r="WCW310" s="37"/>
      <c r="WCX310" s="204"/>
      <c r="WCY310" s="204"/>
      <c r="WCZ310" s="204"/>
      <c r="WDA310" s="204"/>
      <c r="WDB310" s="204"/>
      <c r="WDC310" s="204"/>
      <c r="WDD310" s="204"/>
      <c r="WDE310" s="204"/>
      <c r="WDF310" s="204"/>
      <c r="WDG310" s="159"/>
      <c r="WDH310" s="159"/>
      <c r="WDI310" s="159"/>
      <c r="WDJ310" s="159"/>
      <c r="WDK310" s="159"/>
      <c r="WDL310" s="45"/>
      <c r="WDM310" s="160"/>
      <c r="WDN310" s="160"/>
      <c r="WDO310" s="160"/>
      <c r="WDP310" s="160"/>
      <c r="WDQ310" s="160"/>
      <c r="WDR310" s="18"/>
      <c r="WDS310" s="18"/>
      <c r="WDT310" s="18"/>
      <c r="WDV310" s="18"/>
      <c r="WDW310" s="18"/>
      <c r="WDX310" s="18"/>
      <c r="WDY310" s="18"/>
      <c r="WEA310" s="25"/>
      <c r="WEB310" s="37"/>
      <c r="WED310" s="37"/>
      <c r="WEF310" s="37"/>
      <c r="WEH310" s="37"/>
      <c r="WEI310" s="204"/>
      <c r="WEJ310" s="204"/>
      <c r="WEK310" s="204"/>
      <c r="WEL310" s="204"/>
      <c r="WEM310" s="204"/>
      <c r="WEN310" s="204"/>
      <c r="WEO310" s="204"/>
      <c r="WEP310" s="204"/>
      <c r="WEQ310" s="204"/>
      <c r="WER310" s="159"/>
      <c r="WES310" s="159"/>
      <c r="WET310" s="159"/>
      <c r="WEU310" s="159"/>
      <c r="WEV310" s="159"/>
      <c r="WEW310" s="45"/>
      <c r="WEX310" s="160"/>
      <c r="WEY310" s="160"/>
      <c r="WEZ310" s="160"/>
      <c r="WFA310" s="160"/>
      <c r="WFB310" s="160"/>
      <c r="WFC310" s="18"/>
      <c r="WFD310" s="18"/>
      <c r="WFE310" s="18"/>
      <c r="WFG310" s="18"/>
      <c r="WFH310" s="18"/>
      <c r="WFI310" s="18"/>
      <c r="WFJ310" s="18"/>
      <c r="WFL310" s="25"/>
      <c r="WFM310" s="37"/>
      <c r="WFO310" s="37"/>
      <c r="WFQ310" s="37"/>
      <c r="WFS310" s="37"/>
      <c r="WFT310" s="204"/>
      <c r="WFU310" s="204"/>
      <c r="WFV310" s="204"/>
      <c r="WFW310" s="204"/>
      <c r="WFX310" s="204"/>
      <c r="WFY310" s="204"/>
      <c r="WFZ310" s="204"/>
      <c r="WGA310" s="204"/>
      <c r="WGB310" s="204"/>
      <c r="WGC310" s="159"/>
      <c r="WGD310" s="159"/>
      <c r="WGE310" s="159"/>
      <c r="WGF310" s="159"/>
      <c r="WGG310" s="159"/>
      <c r="WGH310" s="45"/>
      <c r="WGI310" s="160"/>
      <c r="WGJ310" s="160"/>
      <c r="WGK310" s="160"/>
      <c r="WGL310" s="160"/>
      <c r="WGM310" s="160"/>
      <c r="WGN310" s="18"/>
      <c r="WGO310" s="18"/>
      <c r="WGP310" s="18"/>
      <c r="WGR310" s="18"/>
      <c r="WGS310" s="18"/>
      <c r="WGT310" s="18"/>
      <c r="WGU310" s="18"/>
      <c r="WGW310" s="25"/>
      <c r="WGX310" s="37"/>
      <c r="WGZ310" s="37"/>
      <c r="WHB310" s="37"/>
      <c r="WHD310" s="37"/>
      <c r="WHE310" s="204"/>
      <c r="WHF310" s="204"/>
      <c r="WHG310" s="204"/>
      <c r="WHH310" s="204"/>
      <c r="WHI310" s="204"/>
      <c r="WHJ310" s="204"/>
      <c r="WHK310" s="204"/>
      <c r="WHL310" s="204"/>
      <c r="WHM310" s="204"/>
      <c r="WHN310" s="159"/>
      <c r="WHO310" s="159"/>
      <c r="WHP310" s="159"/>
      <c r="WHQ310" s="159"/>
      <c r="WHR310" s="159"/>
      <c r="WHS310" s="45"/>
      <c r="WHT310" s="160"/>
      <c r="WHU310" s="160"/>
      <c r="WHV310" s="160"/>
      <c r="WHW310" s="160"/>
      <c r="WHX310" s="160"/>
      <c r="WHY310" s="18"/>
      <c r="WHZ310" s="18"/>
      <c r="WIA310" s="18"/>
      <c r="WIC310" s="18"/>
      <c r="WID310" s="18"/>
      <c r="WIE310" s="18"/>
      <c r="WIF310" s="18"/>
      <c r="WIH310" s="25"/>
      <c r="WII310" s="37"/>
      <c r="WIK310" s="37"/>
      <c r="WIM310" s="37"/>
      <c r="WIO310" s="37"/>
      <c r="WIP310" s="204"/>
      <c r="WIQ310" s="204"/>
      <c r="WIR310" s="204"/>
      <c r="WIS310" s="204"/>
      <c r="WIT310" s="204"/>
      <c r="WIU310" s="204"/>
      <c r="WIV310" s="204"/>
      <c r="WIW310" s="204"/>
      <c r="WIX310" s="204"/>
      <c r="WIY310" s="159"/>
      <c r="WIZ310" s="159"/>
      <c r="WJA310" s="159"/>
      <c r="WJB310" s="159"/>
      <c r="WJC310" s="159"/>
      <c r="WJD310" s="45"/>
      <c r="WJE310" s="160"/>
      <c r="WJF310" s="160"/>
      <c r="WJG310" s="160"/>
      <c r="WJH310" s="160"/>
      <c r="WJI310" s="160"/>
      <c r="WJJ310" s="18"/>
      <c r="WJK310" s="18"/>
      <c r="WJL310" s="18"/>
      <c r="WJN310" s="18"/>
      <c r="WJO310" s="18"/>
      <c r="WJP310" s="18"/>
      <c r="WJQ310" s="18"/>
      <c r="WJS310" s="25"/>
      <c r="WJT310" s="37"/>
      <c r="WJV310" s="37"/>
      <c r="WJX310" s="37"/>
      <c r="WJZ310" s="37"/>
      <c r="WKA310" s="204"/>
      <c r="WKB310" s="204"/>
      <c r="WKC310" s="204"/>
      <c r="WKD310" s="204"/>
      <c r="WKE310" s="204"/>
      <c r="WKF310" s="204"/>
      <c r="WKG310" s="204"/>
      <c r="WKH310" s="204"/>
      <c r="WKI310" s="204"/>
      <c r="WKJ310" s="159"/>
      <c r="WKK310" s="159"/>
      <c r="WKL310" s="159"/>
      <c r="WKM310" s="159"/>
      <c r="WKN310" s="159"/>
      <c r="WKO310" s="45"/>
      <c r="WKP310" s="160"/>
      <c r="WKQ310" s="160"/>
      <c r="WKR310" s="160"/>
      <c r="WKS310" s="160"/>
      <c r="WKT310" s="160"/>
      <c r="WKU310" s="18"/>
      <c r="WKV310" s="18"/>
      <c r="WKW310" s="18"/>
      <c r="WKY310" s="18"/>
      <c r="WKZ310" s="18"/>
      <c r="WLA310" s="18"/>
      <c r="WLB310" s="18"/>
      <c r="WLD310" s="25"/>
      <c r="WLE310" s="37"/>
      <c r="WLG310" s="37"/>
      <c r="WLI310" s="37"/>
      <c r="WLK310" s="37"/>
      <c r="WLL310" s="204"/>
      <c r="WLM310" s="204"/>
      <c r="WLN310" s="204"/>
      <c r="WLO310" s="204"/>
      <c r="WLP310" s="204"/>
      <c r="WLQ310" s="204"/>
      <c r="WLR310" s="204"/>
      <c r="WLS310" s="204"/>
      <c r="WLT310" s="204"/>
      <c r="WLU310" s="159"/>
      <c r="WLV310" s="159"/>
      <c r="WLW310" s="159"/>
      <c r="WLX310" s="159"/>
      <c r="WLY310" s="159"/>
      <c r="WLZ310" s="45"/>
      <c r="WMA310" s="160"/>
      <c r="WMB310" s="160"/>
      <c r="WMC310" s="160"/>
      <c r="WMD310" s="160"/>
      <c r="WME310" s="160"/>
      <c r="WMF310" s="18"/>
      <c r="WMG310" s="18"/>
      <c r="WMH310" s="18"/>
      <c r="WMJ310" s="18"/>
      <c r="WMK310" s="18"/>
      <c r="WML310" s="18"/>
      <c r="WMM310" s="18"/>
      <c r="WMO310" s="25"/>
      <c r="WMP310" s="37"/>
      <c r="WMR310" s="37"/>
      <c r="WMT310" s="37"/>
      <c r="WMV310" s="37"/>
      <c r="WMW310" s="204"/>
      <c r="WMX310" s="204"/>
      <c r="WMY310" s="204"/>
      <c r="WMZ310" s="204"/>
      <c r="WNA310" s="204"/>
      <c r="WNB310" s="204"/>
      <c r="WNC310" s="204"/>
      <c r="WND310" s="204"/>
      <c r="WNE310" s="204"/>
      <c r="WNF310" s="159"/>
      <c r="WNG310" s="159"/>
      <c r="WNH310" s="159"/>
      <c r="WNI310" s="159"/>
      <c r="WNJ310" s="159"/>
      <c r="WNK310" s="45"/>
      <c r="WNL310" s="160"/>
      <c r="WNM310" s="160"/>
      <c r="WNN310" s="160"/>
      <c r="WNO310" s="160"/>
      <c r="WNP310" s="160"/>
      <c r="WNQ310" s="18"/>
      <c r="WNR310" s="18"/>
      <c r="WNS310" s="18"/>
      <c r="WNU310" s="18"/>
      <c r="WNV310" s="18"/>
      <c r="WNW310" s="18"/>
      <c r="WNX310" s="18"/>
      <c r="WNZ310" s="25"/>
      <c r="WOA310" s="37"/>
      <c r="WOC310" s="37"/>
      <c r="WOE310" s="37"/>
      <c r="WOG310" s="37"/>
      <c r="WOH310" s="204"/>
      <c r="WOI310" s="204"/>
      <c r="WOJ310" s="204"/>
      <c r="WOK310" s="204"/>
      <c r="WOL310" s="204"/>
      <c r="WOM310" s="204"/>
      <c r="WON310" s="204"/>
      <c r="WOO310" s="204"/>
      <c r="WOP310" s="204"/>
      <c r="WOQ310" s="159"/>
      <c r="WOR310" s="159"/>
      <c r="WOS310" s="159"/>
      <c r="WOT310" s="159"/>
      <c r="WOU310" s="159"/>
      <c r="WOV310" s="45"/>
      <c r="WOW310" s="160"/>
      <c r="WOX310" s="160"/>
      <c r="WOY310" s="160"/>
      <c r="WOZ310" s="160"/>
      <c r="WPA310" s="160"/>
      <c r="WPB310" s="18"/>
      <c r="WPC310" s="18"/>
      <c r="WPD310" s="18"/>
      <c r="WPF310" s="18"/>
      <c r="WPG310" s="18"/>
      <c r="WPH310" s="18"/>
      <c r="WPI310" s="18"/>
      <c r="WPK310" s="25"/>
      <c r="WPL310" s="37"/>
      <c r="WPN310" s="37"/>
      <c r="WPP310" s="37"/>
      <c r="WPR310" s="37"/>
      <c r="WPS310" s="204"/>
      <c r="WPT310" s="204"/>
      <c r="WPU310" s="204"/>
      <c r="WPV310" s="204"/>
      <c r="WPW310" s="204"/>
      <c r="WPX310" s="204"/>
      <c r="WPY310" s="204"/>
      <c r="WPZ310" s="204"/>
      <c r="WQA310" s="204"/>
      <c r="WQB310" s="159"/>
      <c r="WQC310" s="159"/>
      <c r="WQD310" s="159"/>
      <c r="WQE310" s="159"/>
      <c r="WQF310" s="159"/>
      <c r="WQG310" s="45"/>
      <c r="WQH310" s="160"/>
      <c r="WQI310" s="160"/>
      <c r="WQJ310" s="160"/>
      <c r="WQK310" s="160"/>
      <c r="WQL310" s="160"/>
      <c r="WQM310" s="18"/>
      <c r="WQN310" s="18"/>
      <c r="WQO310" s="18"/>
      <c r="WQQ310" s="18"/>
      <c r="WQR310" s="18"/>
      <c r="WQS310" s="18"/>
      <c r="WQT310" s="18"/>
      <c r="WQV310" s="25"/>
      <c r="WQW310" s="37"/>
      <c r="WQY310" s="37"/>
      <c r="WRA310" s="37"/>
      <c r="WRC310" s="37"/>
      <c r="WRD310" s="204"/>
      <c r="WRE310" s="204"/>
      <c r="WRF310" s="204"/>
      <c r="WRG310" s="204"/>
      <c r="WRH310" s="204"/>
      <c r="WRI310" s="204"/>
      <c r="WRJ310" s="204"/>
      <c r="WRK310" s="204"/>
      <c r="WRL310" s="204"/>
      <c r="WRM310" s="159"/>
      <c r="WRN310" s="159"/>
      <c r="WRO310" s="159"/>
      <c r="WRP310" s="159"/>
      <c r="WRQ310" s="159"/>
      <c r="WRR310" s="45"/>
      <c r="WRS310" s="160"/>
      <c r="WRT310" s="160"/>
      <c r="WRU310" s="160"/>
      <c r="WRV310" s="160"/>
      <c r="WRW310" s="160"/>
      <c r="WRX310" s="18"/>
      <c r="WRY310" s="18"/>
      <c r="WRZ310" s="18"/>
      <c r="WSB310" s="18"/>
      <c r="WSC310" s="18"/>
      <c r="WSD310" s="18"/>
      <c r="WSE310" s="18"/>
      <c r="WSG310" s="25"/>
      <c r="WSH310" s="37"/>
      <c r="WSJ310" s="37"/>
      <c r="WSL310" s="37"/>
      <c r="WSN310" s="37"/>
      <c r="WSO310" s="204"/>
      <c r="WSP310" s="204"/>
      <c r="WSQ310" s="204"/>
      <c r="WSR310" s="204"/>
      <c r="WSS310" s="204"/>
      <c r="WST310" s="204"/>
      <c r="WSU310" s="204"/>
      <c r="WSV310" s="204"/>
      <c r="WSW310" s="204"/>
      <c r="WSX310" s="159"/>
      <c r="WSY310" s="159"/>
      <c r="WSZ310" s="159"/>
      <c r="WTA310" s="159"/>
      <c r="WTB310" s="159"/>
      <c r="WTC310" s="45"/>
      <c r="WTD310" s="160"/>
      <c r="WTE310" s="160"/>
      <c r="WTF310" s="160"/>
      <c r="WTG310" s="160"/>
      <c r="WTH310" s="160"/>
      <c r="WTI310" s="18"/>
      <c r="WTJ310" s="18"/>
      <c r="WTK310" s="18"/>
      <c r="WTM310" s="18"/>
      <c r="WTN310" s="18"/>
      <c r="WTO310" s="18"/>
      <c r="WTP310" s="18"/>
      <c r="WTR310" s="25"/>
      <c r="WTS310" s="37"/>
      <c r="WTU310" s="37"/>
      <c r="WTW310" s="37"/>
      <c r="WTY310" s="37"/>
      <c r="WTZ310" s="204"/>
      <c r="WUA310" s="204"/>
      <c r="WUB310" s="204"/>
      <c r="WUC310" s="204"/>
      <c r="WUD310" s="204"/>
      <c r="WUE310" s="204"/>
      <c r="WUF310" s="204"/>
      <c r="WUG310" s="204"/>
      <c r="WUH310" s="204"/>
      <c r="WUI310" s="159"/>
      <c r="WUJ310" s="159"/>
      <c r="WUK310" s="159"/>
      <c r="WUL310" s="159"/>
      <c r="WUM310" s="159"/>
      <c r="WUN310" s="45"/>
      <c r="WUO310" s="160"/>
      <c r="WUP310" s="160"/>
      <c r="WUQ310" s="160"/>
      <c r="WUR310" s="160"/>
      <c r="WUS310" s="160"/>
      <c r="WUT310" s="18"/>
      <c r="WUU310" s="18"/>
      <c r="WUV310" s="18"/>
      <c r="WUX310" s="18"/>
      <c r="WUY310" s="18"/>
      <c r="WUZ310" s="18"/>
      <c r="WVA310" s="18"/>
      <c r="WVC310" s="25"/>
      <c r="WVD310" s="37"/>
      <c r="WVF310" s="37"/>
      <c r="WVH310" s="37"/>
      <c r="WVJ310" s="37"/>
      <c r="WVK310" s="204"/>
      <c r="WVL310" s="204"/>
      <c r="WVM310" s="204"/>
      <c r="WVN310" s="204"/>
      <c r="WVO310" s="204"/>
      <c r="WVP310" s="204"/>
      <c r="WVQ310" s="204"/>
      <c r="WVR310" s="204"/>
      <c r="WVS310" s="204"/>
      <c r="WVT310" s="159"/>
      <c r="WVU310" s="159"/>
      <c r="WVV310" s="159"/>
      <c r="WVW310" s="159"/>
      <c r="WVX310" s="159"/>
      <c r="WVY310" s="45"/>
      <c r="WVZ310" s="160"/>
      <c r="WWA310" s="160"/>
      <c r="WWB310" s="160"/>
      <c r="WWC310" s="160"/>
      <c r="WWD310" s="160"/>
      <c r="WWE310" s="18"/>
      <c r="WWF310" s="18"/>
      <c r="WWG310" s="18"/>
      <c r="WWI310" s="18"/>
      <c r="WWJ310" s="18"/>
      <c r="WWK310" s="18"/>
      <c r="WWL310" s="18"/>
      <c r="WWN310" s="25"/>
      <c r="WWO310" s="37"/>
      <c r="WWQ310" s="37"/>
      <c r="WWS310" s="37"/>
      <c r="WWU310" s="37"/>
      <c r="WWV310" s="204"/>
      <c r="WWW310" s="204"/>
      <c r="WWX310" s="204"/>
      <c r="WWY310" s="204"/>
      <c r="WWZ310" s="204"/>
      <c r="WXA310" s="204"/>
      <c r="WXB310" s="204"/>
      <c r="WXC310" s="204"/>
      <c r="WXD310" s="204"/>
      <c r="WXE310" s="159"/>
      <c r="WXF310" s="159"/>
      <c r="WXG310" s="159"/>
      <c r="WXH310" s="159"/>
      <c r="WXI310" s="159"/>
      <c r="WXJ310" s="45"/>
      <c r="WXK310" s="160"/>
      <c r="WXL310" s="160"/>
      <c r="WXM310" s="160"/>
      <c r="WXN310" s="160"/>
      <c r="WXO310" s="160"/>
      <c r="WXP310" s="18"/>
      <c r="WXQ310" s="18"/>
      <c r="WXR310" s="18"/>
      <c r="WXT310" s="18"/>
      <c r="WXU310" s="18"/>
      <c r="WXV310" s="18"/>
      <c r="WXW310" s="18"/>
      <c r="WXY310" s="25"/>
      <c r="WXZ310" s="37"/>
      <c r="WYB310" s="37"/>
      <c r="WYD310" s="37"/>
      <c r="WYF310" s="37"/>
      <c r="WYG310" s="204"/>
      <c r="WYH310" s="204"/>
      <c r="WYI310" s="204"/>
      <c r="WYJ310" s="204"/>
      <c r="WYK310" s="204"/>
      <c r="WYL310" s="204"/>
      <c r="WYM310" s="204"/>
      <c r="WYN310" s="204"/>
      <c r="WYO310" s="204"/>
      <c r="WYP310" s="159"/>
      <c r="WYQ310" s="159"/>
      <c r="WYR310" s="159"/>
      <c r="WYS310" s="159"/>
      <c r="WYT310" s="159"/>
      <c r="WYU310" s="45"/>
      <c r="WYV310" s="160"/>
      <c r="WYW310" s="160"/>
      <c r="WYX310" s="160"/>
      <c r="WYY310" s="160"/>
      <c r="WYZ310" s="160"/>
      <c r="WZA310" s="18"/>
      <c r="WZB310" s="18"/>
      <c r="WZC310" s="18"/>
      <c r="WZE310" s="18"/>
      <c r="WZF310" s="18"/>
      <c r="WZG310" s="18"/>
      <c r="WZH310" s="18"/>
      <c r="WZJ310" s="25"/>
      <c r="WZK310" s="37"/>
      <c r="WZM310" s="37"/>
      <c r="WZO310" s="37"/>
      <c r="WZQ310" s="37"/>
      <c r="WZR310" s="204"/>
      <c r="WZS310" s="204"/>
      <c r="WZT310" s="204"/>
      <c r="WZU310" s="204"/>
      <c r="WZV310" s="204"/>
      <c r="WZW310" s="204"/>
      <c r="WZX310" s="204"/>
      <c r="WZY310" s="204"/>
      <c r="WZZ310" s="204"/>
      <c r="XAA310" s="159"/>
      <c r="XAB310" s="159"/>
      <c r="XAC310" s="159"/>
      <c r="XAD310" s="159"/>
      <c r="XAE310" s="159"/>
      <c r="XAF310" s="45"/>
      <c r="XAG310" s="160"/>
      <c r="XAH310" s="160"/>
      <c r="XAI310" s="160"/>
      <c r="XAJ310" s="160"/>
      <c r="XAK310" s="160"/>
      <c r="XAL310" s="18"/>
      <c r="XAM310" s="18"/>
      <c r="XAN310" s="18"/>
      <c r="XAP310" s="18"/>
      <c r="XAQ310" s="18"/>
      <c r="XAR310" s="18"/>
      <c r="XAS310" s="18"/>
      <c r="XAU310" s="25"/>
      <c r="XAV310" s="37"/>
      <c r="XAX310" s="37"/>
      <c r="XAZ310" s="37"/>
      <c r="XBB310" s="37"/>
      <c r="XBC310" s="204"/>
      <c r="XBD310" s="204"/>
      <c r="XBE310" s="204"/>
      <c r="XBF310" s="204"/>
      <c r="XBG310" s="204"/>
      <c r="XBH310" s="204"/>
      <c r="XBI310" s="204"/>
      <c r="XBJ310" s="204"/>
      <c r="XBK310" s="204"/>
      <c r="XBL310" s="159"/>
      <c r="XBM310" s="159"/>
      <c r="XBN310" s="159"/>
      <c r="XBO310" s="159"/>
      <c r="XBP310" s="159"/>
      <c r="XBQ310" s="45"/>
      <c r="XBR310" s="160"/>
      <c r="XBS310" s="160"/>
      <c r="XBT310" s="160"/>
      <c r="XBU310" s="160"/>
      <c r="XBV310" s="160"/>
      <c r="XBW310" s="18"/>
      <c r="XBX310" s="18"/>
      <c r="XBY310" s="18"/>
      <c r="XCA310" s="18"/>
      <c r="XCB310" s="18"/>
      <c r="XCC310" s="18"/>
      <c r="XCD310" s="18"/>
      <c r="XCF310" s="25"/>
      <c r="XCG310" s="37"/>
      <c r="XCI310" s="37"/>
      <c r="XCK310" s="37"/>
      <c r="XCM310" s="37"/>
      <c r="XCN310" s="204"/>
      <c r="XCO310" s="204"/>
      <c r="XCP310" s="204"/>
      <c r="XCQ310" s="204"/>
      <c r="XCR310" s="204"/>
      <c r="XCS310" s="204"/>
      <c r="XCT310" s="204"/>
      <c r="XCU310" s="204"/>
      <c r="XCV310" s="204"/>
      <c r="XCW310" s="159"/>
      <c r="XCX310" s="159"/>
      <c r="XCY310" s="159"/>
      <c r="XCZ310" s="159"/>
      <c r="XDA310" s="159"/>
      <c r="XDB310" s="45"/>
      <c r="XDC310" s="160"/>
      <c r="XDD310" s="160"/>
      <c r="XDE310" s="160"/>
      <c r="XDF310" s="160"/>
      <c r="XDG310" s="160"/>
      <c r="XDH310" s="18"/>
      <c r="XDI310" s="18"/>
      <c r="XDJ310" s="18"/>
      <c r="XDL310" s="18"/>
      <c r="XDM310" s="18"/>
      <c r="XDN310" s="18"/>
      <c r="XDO310" s="18"/>
      <c r="XDQ310" s="25"/>
      <c r="XDR310" s="37"/>
      <c r="XDT310" s="37"/>
      <c r="XDV310" s="37"/>
      <c r="XDX310" s="37"/>
      <c r="XDY310" s="204"/>
      <c r="XDZ310" s="204"/>
      <c r="XEA310" s="204"/>
      <c r="XEB310" s="204"/>
      <c r="XEC310" s="204"/>
      <c r="XED310" s="204"/>
      <c r="XEE310" s="204"/>
      <c r="XEF310" s="204"/>
      <c r="XEG310" s="204"/>
      <c r="XEH310" s="159"/>
      <c r="XEI310" s="159"/>
      <c r="XEJ310" s="159"/>
      <c r="XEK310" s="159"/>
      <c r="XEL310" s="159"/>
      <c r="XEM310" s="45"/>
      <c r="XEN310" s="160"/>
      <c r="XEO310" s="160"/>
      <c r="XEP310" s="160"/>
      <c r="XEQ310" s="160"/>
      <c r="XER310" s="160"/>
      <c r="XES310" s="18"/>
      <c r="XET310" s="18"/>
      <c r="XEU310" s="18"/>
      <c r="XEW310" s="18"/>
      <c r="XEX310" s="18"/>
      <c r="XEY310" s="18"/>
      <c r="XEZ310" s="18"/>
    </row>
    <row r="311" spans="1:4096 4098:7167 7169:13312 13314:16380" ht="12.75" customHeight="1" x14ac:dyDescent="0.3">
      <c r="A311" s="204" t="s">
        <v>477</v>
      </c>
      <c r="B311" s="204"/>
      <c r="C311" s="204"/>
      <c r="D311" s="204"/>
      <c r="E311" s="204"/>
      <c r="F311" s="204"/>
      <c r="G311" s="204"/>
      <c r="H311" s="204"/>
      <c r="I311" s="204"/>
      <c r="J311" s="159" t="s">
        <v>478</v>
      </c>
      <c r="K311" s="159"/>
      <c r="L311" s="159"/>
      <c r="M311" s="159"/>
      <c r="N311" s="159"/>
      <c r="O311" s="45">
        <v>40</v>
      </c>
      <c r="P311" s="160">
        <v>60000</v>
      </c>
      <c r="Q311" s="160"/>
      <c r="R311" s="160"/>
      <c r="S311" s="160"/>
      <c r="T311" s="160"/>
      <c r="U311" s="18"/>
      <c r="V311" s="18"/>
      <c r="W311" s="18"/>
      <c r="Y311" s="18"/>
      <c r="Z311" s="18"/>
      <c r="AA311" s="18"/>
      <c r="AB311" s="18"/>
      <c r="AD311" s="25"/>
      <c r="AE311" s="37"/>
      <c r="AG311" s="37">
        <f t="shared" si="62"/>
        <v>0</v>
      </c>
      <c r="AI311" s="37">
        <v>0</v>
      </c>
      <c r="AK311" s="37">
        <f t="shared" si="63"/>
        <v>0</v>
      </c>
      <c r="AL311" s="95"/>
      <c r="AM311" s="37">
        <f t="shared" si="65"/>
        <v>0</v>
      </c>
      <c r="AN311" s="95"/>
      <c r="AO311" s="81">
        <f t="shared" si="58"/>
        <v>1500</v>
      </c>
      <c r="AP311" s="95"/>
      <c r="AQ311" s="37">
        <f t="shared" si="64"/>
        <v>1500</v>
      </c>
      <c r="AR311" s="37">
        <v>1500</v>
      </c>
      <c r="AS311" s="37">
        <f t="shared" si="55"/>
        <v>3000</v>
      </c>
      <c r="AT311" s="134"/>
      <c r="AU311" s="134"/>
      <c r="AV311" s="134"/>
      <c r="AW311" s="134"/>
      <c r="AX311" s="45"/>
      <c r="AY311" s="160"/>
      <c r="AZ311" s="160"/>
      <c r="BA311" s="160"/>
      <c r="BB311" s="160"/>
      <c r="BC311" s="160"/>
      <c r="BD311" s="18"/>
      <c r="BE311" s="18"/>
      <c r="BF311" s="18"/>
      <c r="BH311" s="18"/>
      <c r="BI311" s="18"/>
      <c r="BJ311" s="18"/>
      <c r="BK311" s="18"/>
      <c r="BM311" s="25"/>
      <c r="BN311" s="37"/>
      <c r="BP311" s="37"/>
      <c r="BR311" s="37"/>
      <c r="BT311" s="37"/>
      <c r="BU311" s="204"/>
      <c r="BV311" s="204"/>
      <c r="BW311" s="204"/>
      <c r="BX311" s="204"/>
      <c r="BY311" s="204"/>
      <c r="BZ311" s="204"/>
      <c r="CA311" s="204"/>
      <c r="CB311" s="204"/>
      <c r="CC311" s="204"/>
      <c r="CD311" s="159"/>
      <c r="CE311" s="159"/>
      <c r="CF311" s="159"/>
      <c r="CG311" s="159"/>
      <c r="CH311" s="159"/>
      <c r="CI311" s="45"/>
      <c r="CJ311" s="160"/>
      <c r="CK311" s="160"/>
      <c r="CL311" s="160"/>
      <c r="CM311" s="160"/>
      <c r="CN311" s="160"/>
      <c r="CO311" s="18"/>
      <c r="CP311" s="18"/>
      <c r="CQ311" s="18"/>
      <c r="CS311" s="18"/>
      <c r="CT311" s="18"/>
      <c r="CU311" s="18"/>
      <c r="CV311" s="18"/>
      <c r="CX311" s="25"/>
      <c r="CY311" s="37"/>
      <c r="DA311" s="37"/>
      <c r="DC311" s="37"/>
      <c r="DE311" s="37"/>
      <c r="DF311" s="204"/>
      <c r="DG311" s="204"/>
      <c r="DH311" s="204"/>
      <c r="DI311" s="204"/>
      <c r="DJ311" s="204"/>
      <c r="DK311" s="204"/>
      <c r="DL311" s="204"/>
      <c r="DM311" s="204"/>
      <c r="DN311" s="204"/>
      <c r="DO311" s="159"/>
      <c r="DP311" s="159"/>
      <c r="DQ311" s="159"/>
      <c r="DR311" s="159"/>
      <c r="DS311" s="159"/>
      <c r="DT311" s="45"/>
      <c r="DU311" s="160"/>
      <c r="DV311" s="160"/>
      <c r="DW311" s="160"/>
      <c r="DX311" s="160"/>
      <c r="DY311" s="160"/>
      <c r="DZ311" s="18"/>
      <c r="EA311" s="18"/>
      <c r="EB311" s="18"/>
      <c r="ED311" s="18"/>
      <c r="EE311" s="18"/>
      <c r="EF311" s="18"/>
      <c r="EG311" s="18"/>
      <c r="EI311" s="25"/>
      <c r="EJ311" s="37"/>
      <c r="EL311" s="37"/>
      <c r="EN311" s="37"/>
      <c r="EP311" s="37"/>
      <c r="EQ311" s="204"/>
      <c r="ER311" s="204"/>
      <c r="ES311" s="204"/>
      <c r="ET311" s="204"/>
      <c r="EU311" s="204"/>
      <c r="EV311" s="204"/>
      <c r="EW311" s="204"/>
      <c r="EX311" s="204"/>
      <c r="EY311" s="204"/>
      <c r="EZ311" s="159"/>
      <c r="FA311" s="159"/>
      <c r="FB311" s="159"/>
      <c r="FC311" s="159"/>
      <c r="FD311" s="159"/>
      <c r="FE311" s="45"/>
      <c r="FF311" s="160"/>
      <c r="FG311" s="160"/>
      <c r="FH311" s="160"/>
      <c r="FI311" s="160"/>
      <c r="FJ311" s="160"/>
      <c r="FK311" s="18"/>
      <c r="FL311" s="18"/>
      <c r="FM311" s="18"/>
      <c r="FO311" s="18"/>
      <c r="FP311" s="18"/>
      <c r="FQ311" s="18"/>
      <c r="FR311" s="18"/>
      <c r="FT311" s="25"/>
      <c r="FU311" s="37"/>
      <c r="FW311" s="37"/>
      <c r="FY311" s="37"/>
      <c r="GA311" s="37"/>
      <c r="GB311" s="204"/>
      <c r="GC311" s="204"/>
      <c r="GD311" s="204"/>
      <c r="GE311" s="204"/>
      <c r="GF311" s="204"/>
      <c r="GG311" s="204"/>
      <c r="GH311" s="204"/>
      <c r="GI311" s="204"/>
      <c r="GJ311" s="204"/>
      <c r="GK311" s="159"/>
      <c r="GL311" s="159"/>
      <c r="GM311" s="159"/>
      <c r="GN311" s="159"/>
      <c r="GO311" s="159"/>
      <c r="GP311" s="45"/>
      <c r="GQ311" s="160"/>
      <c r="GR311" s="160"/>
      <c r="GS311" s="160"/>
      <c r="GT311" s="160"/>
      <c r="GU311" s="160"/>
      <c r="GV311" s="18"/>
      <c r="GW311" s="18"/>
      <c r="GX311" s="18"/>
      <c r="GZ311" s="18"/>
      <c r="HA311" s="18"/>
      <c r="HB311" s="18"/>
      <c r="HC311" s="18"/>
      <c r="HE311" s="25"/>
      <c r="HF311" s="37"/>
      <c r="HH311" s="37"/>
      <c r="HJ311" s="37"/>
      <c r="HL311" s="37"/>
      <c r="HM311" s="204"/>
      <c r="HN311" s="204"/>
      <c r="HO311" s="204"/>
      <c r="HP311" s="204"/>
      <c r="HQ311" s="204"/>
      <c r="HR311" s="204"/>
      <c r="HS311" s="204"/>
      <c r="HT311" s="204"/>
      <c r="HU311" s="204"/>
      <c r="HV311" s="159"/>
      <c r="HW311" s="159"/>
      <c r="HX311" s="159"/>
      <c r="HY311" s="159"/>
      <c r="HZ311" s="159"/>
      <c r="IA311" s="45"/>
      <c r="IB311" s="160"/>
      <c r="IC311" s="160"/>
      <c r="ID311" s="160"/>
      <c r="IE311" s="160"/>
      <c r="IF311" s="160"/>
      <c r="IG311" s="18"/>
      <c r="IH311" s="18"/>
      <c r="II311" s="18"/>
      <c r="IK311" s="18"/>
      <c r="IL311" s="18"/>
      <c r="IM311" s="18"/>
      <c r="IN311" s="18"/>
      <c r="IP311" s="25"/>
      <c r="IQ311" s="37"/>
      <c r="IS311" s="37"/>
      <c r="IU311" s="37"/>
      <c r="IW311" s="37"/>
      <c r="IX311" s="204"/>
      <c r="IY311" s="204"/>
      <c r="IZ311" s="204"/>
      <c r="JA311" s="204"/>
      <c r="JB311" s="204"/>
      <c r="JC311" s="204"/>
      <c r="JD311" s="204"/>
      <c r="JE311" s="204"/>
      <c r="JF311" s="204"/>
      <c r="JG311" s="159"/>
      <c r="JH311" s="159"/>
      <c r="JI311" s="159"/>
      <c r="JJ311" s="159"/>
      <c r="JK311" s="159"/>
      <c r="JL311" s="45"/>
      <c r="JM311" s="160"/>
      <c r="JN311" s="160"/>
      <c r="JO311" s="160"/>
      <c r="JP311" s="160"/>
      <c r="JQ311" s="160"/>
      <c r="JR311" s="18"/>
      <c r="JS311" s="18"/>
      <c r="JT311" s="18"/>
      <c r="JV311" s="18"/>
      <c r="JW311" s="18"/>
      <c r="JX311" s="18"/>
      <c r="JY311" s="18"/>
      <c r="KA311" s="25"/>
      <c r="KB311" s="37"/>
      <c r="KD311" s="37"/>
      <c r="KF311" s="37"/>
      <c r="KH311" s="37"/>
      <c r="KI311" s="204"/>
      <c r="KJ311" s="204"/>
      <c r="KK311" s="204"/>
      <c r="KL311" s="204"/>
      <c r="KM311" s="204"/>
      <c r="KN311" s="204"/>
      <c r="KO311" s="204"/>
      <c r="KP311" s="204"/>
      <c r="KQ311" s="204"/>
      <c r="KR311" s="159"/>
      <c r="KS311" s="159"/>
      <c r="KT311" s="159"/>
      <c r="KU311" s="159"/>
      <c r="KV311" s="159"/>
      <c r="KW311" s="45"/>
      <c r="KX311" s="160"/>
      <c r="KY311" s="160"/>
      <c r="KZ311" s="160"/>
      <c r="LA311" s="160"/>
      <c r="LB311" s="160"/>
      <c r="LC311" s="18"/>
      <c r="LD311" s="18"/>
      <c r="LE311" s="18"/>
      <c r="LG311" s="18"/>
      <c r="LH311" s="18"/>
      <c r="LI311" s="18"/>
      <c r="LJ311" s="18"/>
      <c r="LL311" s="25"/>
      <c r="LM311" s="37"/>
      <c r="LO311" s="37"/>
      <c r="LQ311" s="37"/>
      <c r="LS311" s="37"/>
      <c r="LT311" s="204"/>
      <c r="LU311" s="204"/>
      <c r="LV311" s="204"/>
      <c r="LW311" s="204"/>
      <c r="LX311" s="204"/>
      <c r="LY311" s="204"/>
      <c r="LZ311" s="204"/>
      <c r="MA311" s="204"/>
      <c r="MB311" s="204"/>
      <c r="MC311" s="159"/>
      <c r="MD311" s="159"/>
      <c r="ME311" s="159"/>
      <c r="MF311" s="159"/>
      <c r="MG311" s="159"/>
      <c r="MH311" s="45"/>
      <c r="MI311" s="160"/>
      <c r="MJ311" s="160"/>
      <c r="MK311" s="160"/>
      <c r="ML311" s="160"/>
      <c r="MM311" s="160"/>
      <c r="MN311" s="18"/>
      <c r="MO311" s="18"/>
      <c r="MP311" s="18"/>
      <c r="MR311" s="18"/>
      <c r="MS311" s="18"/>
      <c r="MT311" s="18"/>
      <c r="MU311" s="18"/>
      <c r="MW311" s="25"/>
      <c r="MX311" s="37"/>
      <c r="MZ311" s="37"/>
      <c r="NB311" s="37"/>
      <c r="ND311" s="37"/>
      <c r="NE311" s="204"/>
      <c r="NF311" s="204"/>
      <c r="NG311" s="204"/>
      <c r="NH311" s="204"/>
      <c r="NI311" s="204"/>
      <c r="NJ311" s="204"/>
      <c r="NK311" s="204"/>
      <c r="NL311" s="204"/>
      <c r="NM311" s="204"/>
      <c r="NN311" s="159"/>
      <c r="NO311" s="159"/>
      <c r="NP311" s="159"/>
      <c r="NQ311" s="159"/>
      <c r="NR311" s="159"/>
      <c r="NS311" s="45"/>
      <c r="NT311" s="160"/>
      <c r="NU311" s="160"/>
      <c r="NV311" s="160"/>
      <c r="NW311" s="160"/>
      <c r="NX311" s="160"/>
      <c r="NY311" s="18"/>
      <c r="NZ311" s="18"/>
      <c r="OA311" s="18"/>
      <c r="OC311" s="18"/>
      <c r="OD311" s="18"/>
      <c r="OE311" s="18"/>
      <c r="OF311" s="18"/>
      <c r="OH311" s="25"/>
      <c r="OI311" s="37"/>
      <c r="OK311" s="37"/>
      <c r="OM311" s="37"/>
      <c r="OO311" s="37"/>
      <c r="OP311" s="204"/>
      <c r="OQ311" s="204"/>
      <c r="OR311" s="204"/>
      <c r="OS311" s="204"/>
      <c r="OT311" s="204"/>
      <c r="OU311" s="204"/>
      <c r="OV311" s="204"/>
      <c r="OW311" s="204"/>
      <c r="OX311" s="204"/>
      <c r="OY311" s="159"/>
      <c r="OZ311" s="159"/>
      <c r="PA311" s="159"/>
      <c r="PB311" s="159"/>
      <c r="PC311" s="159"/>
      <c r="PD311" s="45"/>
      <c r="PE311" s="160"/>
      <c r="PF311" s="160"/>
      <c r="PG311" s="160"/>
      <c r="PH311" s="160"/>
      <c r="PI311" s="160"/>
      <c r="PJ311" s="18"/>
      <c r="PK311" s="18"/>
      <c r="PL311" s="18"/>
      <c r="PN311" s="18"/>
      <c r="PO311" s="18"/>
      <c r="PP311" s="18"/>
      <c r="PQ311" s="18"/>
      <c r="PS311" s="25"/>
      <c r="PT311" s="37"/>
      <c r="PV311" s="37"/>
      <c r="PX311" s="37"/>
      <c r="PZ311" s="37"/>
      <c r="QA311" s="204"/>
      <c r="QB311" s="204"/>
      <c r="QC311" s="204"/>
      <c r="QD311" s="204"/>
      <c r="QE311" s="204"/>
      <c r="QF311" s="204"/>
      <c r="QG311" s="204"/>
      <c r="QH311" s="204"/>
      <c r="QI311" s="204"/>
      <c r="QJ311" s="159"/>
      <c r="QK311" s="159"/>
      <c r="QL311" s="159"/>
      <c r="QM311" s="159"/>
      <c r="QN311" s="159"/>
      <c r="QO311" s="45"/>
      <c r="QP311" s="160"/>
      <c r="QQ311" s="160"/>
      <c r="QR311" s="160"/>
      <c r="QS311" s="160"/>
      <c r="QT311" s="160"/>
      <c r="QU311" s="18"/>
      <c r="QV311" s="18"/>
      <c r="QW311" s="18"/>
      <c r="QY311" s="18"/>
      <c r="QZ311" s="18"/>
      <c r="RA311" s="18"/>
      <c r="RB311" s="18"/>
      <c r="RD311" s="25"/>
      <c r="RE311" s="37"/>
      <c r="RG311" s="37"/>
      <c r="RI311" s="37"/>
      <c r="RK311" s="37"/>
      <c r="RL311" s="204"/>
      <c r="RM311" s="204"/>
      <c r="RN311" s="204"/>
      <c r="RO311" s="204"/>
      <c r="RP311" s="204"/>
      <c r="RQ311" s="204"/>
      <c r="RR311" s="204"/>
      <c r="RS311" s="204"/>
      <c r="RT311" s="204"/>
      <c r="RU311" s="159"/>
      <c r="RV311" s="159"/>
      <c r="RW311" s="159"/>
      <c r="RX311" s="159"/>
      <c r="RY311" s="159"/>
      <c r="RZ311" s="45"/>
      <c r="SA311" s="160"/>
      <c r="SB311" s="160"/>
      <c r="SC311" s="160"/>
      <c r="SD311" s="160"/>
      <c r="SE311" s="160"/>
      <c r="SF311" s="18"/>
      <c r="SG311" s="18"/>
      <c r="SH311" s="18"/>
      <c r="SJ311" s="18"/>
      <c r="SK311" s="18"/>
      <c r="SL311" s="18"/>
      <c r="SM311" s="18"/>
      <c r="SO311" s="25"/>
      <c r="SP311" s="37"/>
      <c r="SR311" s="37"/>
      <c r="ST311" s="37"/>
      <c r="SV311" s="37"/>
      <c r="SW311" s="204"/>
      <c r="SX311" s="204"/>
      <c r="SY311" s="204"/>
      <c r="SZ311" s="204"/>
      <c r="TA311" s="204"/>
      <c r="TB311" s="204"/>
      <c r="TC311" s="204"/>
      <c r="TD311" s="204"/>
      <c r="TE311" s="204"/>
      <c r="TF311" s="159"/>
      <c r="TG311" s="159"/>
      <c r="TH311" s="159"/>
      <c r="TI311" s="159"/>
      <c r="TJ311" s="159"/>
      <c r="TK311" s="45"/>
      <c r="TL311" s="160"/>
      <c r="TM311" s="160"/>
      <c r="TN311" s="160"/>
      <c r="TO311" s="160"/>
      <c r="TP311" s="160"/>
      <c r="TQ311" s="18"/>
      <c r="TR311" s="18"/>
      <c r="TS311" s="18"/>
      <c r="TU311" s="18"/>
      <c r="TV311" s="18"/>
      <c r="TW311" s="18"/>
      <c r="TX311" s="18"/>
      <c r="TZ311" s="25"/>
      <c r="UA311" s="37"/>
      <c r="UC311" s="37"/>
      <c r="UE311" s="37"/>
      <c r="UG311" s="37"/>
      <c r="UH311" s="204"/>
      <c r="UI311" s="204"/>
      <c r="UJ311" s="204"/>
      <c r="UK311" s="204"/>
      <c r="UL311" s="204"/>
      <c r="UM311" s="204"/>
      <c r="UN311" s="204"/>
      <c r="UO311" s="204"/>
      <c r="UP311" s="204"/>
      <c r="UQ311" s="159"/>
      <c r="UR311" s="159"/>
      <c r="US311" s="159"/>
      <c r="UT311" s="159"/>
      <c r="UU311" s="159"/>
      <c r="UV311" s="45"/>
      <c r="UW311" s="160"/>
      <c r="UX311" s="160"/>
      <c r="UY311" s="160"/>
      <c r="UZ311" s="160"/>
      <c r="VA311" s="160"/>
      <c r="VB311" s="18"/>
      <c r="VC311" s="18"/>
      <c r="VD311" s="18"/>
      <c r="VF311" s="18"/>
      <c r="VG311" s="18"/>
      <c r="VH311" s="18"/>
      <c r="VI311" s="18"/>
      <c r="VK311" s="25"/>
      <c r="VL311" s="37"/>
      <c r="VN311" s="37"/>
      <c r="VP311" s="37"/>
      <c r="VR311" s="37"/>
      <c r="VS311" s="204"/>
      <c r="VT311" s="204"/>
      <c r="VU311" s="204"/>
      <c r="VV311" s="204"/>
      <c r="VW311" s="204"/>
      <c r="VX311" s="204"/>
      <c r="VY311" s="204"/>
      <c r="VZ311" s="204"/>
      <c r="WA311" s="204"/>
      <c r="WB311" s="159"/>
      <c r="WC311" s="159"/>
      <c r="WD311" s="159"/>
      <c r="WE311" s="159"/>
      <c r="WF311" s="159"/>
      <c r="WG311" s="45"/>
      <c r="WH311" s="160"/>
      <c r="WI311" s="160"/>
      <c r="WJ311" s="160"/>
      <c r="WK311" s="160"/>
      <c r="WL311" s="160"/>
      <c r="WM311" s="18"/>
      <c r="WN311" s="18"/>
      <c r="WO311" s="18"/>
      <c r="WQ311" s="18"/>
      <c r="WR311" s="18"/>
      <c r="WS311" s="18"/>
      <c r="WT311" s="18"/>
      <c r="WV311" s="25"/>
      <c r="WW311" s="37"/>
      <c r="WY311" s="37"/>
      <c r="XA311" s="37"/>
      <c r="XC311" s="37"/>
      <c r="XD311" s="204"/>
      <c r="XE311" s="204"/>
      <c r="XF311" s="204"/>
      <c r="XG311" s="204"/>
      <c r="XH311" s="204"/>
      <c r="XI311" s="204"/>
      <c r="XJ311" s="204"/>
      <c r="XK311" s="204"/>
      <c r="XL311" s="204"/>
      <c r="XM311" s="159"/>
      <c r="XN311" s="159"/>
      <c r="XO311" s="159"/>
      <c r="XP311" s="159"/>
      <c r="XQ311" s="159"/>
      <c r="XR311" s="45"/>
      <c r="XS311" s="160"/>
      <c r="XT311" s="160"/>
      <c r="XU311" s="160"/>
      <c r="XV311" s="160"/>
      <c r="XW311" s="160"/>
      <c r="XX311" s="18"/>
      <c r="XY311" s="18"/>
      <c r="XZ311" s="18"/>
      <c r="YB311" s="18"/>
      <c r="YC311" s="18"/>
      <c r="YD311" s="18"/>
      <c r="YE311" s="18"/>
      <c r="YG311" s="25"/>
      <c r="YH311" s="37"/>
      <c r="YJ311" s="37"/>
      <c r="YL311" s="37"/>
      <c r="YN311" s="37"/>
      <c r="YO311" s="204"/>
      <c r="YP311" s="204"/>
      <c r="YQ311" s="204"/>
      <c r="YR311" s="204"/>
      <c r="YS311" s="204"/>
      <c r="YT311" s="204"/>
      <c r="YU311" s="204"/>
      <c r="YV311" s="204"/>
      <c r="YW311" s="204"/>
      <c r="YX311" s="159"/>
      <c r="YY311" s="159"/>
      <c r="YZ311" s="159"/>
      <c r="ZA311" s="159"/>
      <c r="ZB311" s="159"/>
      <c r="ZC311" s="45"/>
      <c r="ZD311" s="160"/>
      <c r="ZE311" s="160"/>
      <c r="ZF311" s="160"/>
      <c r="ZG311" s="160"/>
      <c r="ZH311" s="160"/>
      <c r="ZI311" s="18"/>
      <c r="ZJ311" s="18"/>
      <c r="ZK311" s="18"/>
      <c r="ZM311" s="18"/>
      <c r="ZN311" s="18"/>
      <c r="ZO311" s="18"/>
      <c r="ZP311" s="18"/>
      <c r="ZR311" s="25"/>
      <c r="ZS311" s="37"/>
      <c r="ZU311" s="37"/>
      <c r="ZW311" s="37"/>
      <c r="ZY311" s="37"/>
      <c r="ZZ311" s="204"/>
      <c r="AAA311" s="204"/>
      <c r="AAB311" s="204"/>
      <c r="AAC311" s="204"/>
      <c r="AAD311" s="204"/>
      <c r="AAE311" s="204"/>
      <c r="AAF311" s="204"/>
      <c r="AAG311" s="204"/>
      <c r="AAH311" s="204"/>
      <c r="AAI311" s="159"/>
      <c r="AAJ311" s="159"/>
      <c r="AAK311" s="159"/>
      <c r="AAL311" s="159"/>
      <c r="AAM311" s="159"/>
      <c r="AAN311" s="45"/>
      <c r="AAO311" s="160"/>
      <c r="AAP311" s="160"/>
      <c r="AAQ311" s="160"/>
      <c r="AAR311" s="160"/>
      <c r="AAS311" s="160"/>
      <c r="AAT311" s="18"/>
      <c r="AAU311" s="18"/>
      <c r="AAV311" s="18"/>
      <c r="AAX311" s="18"/>
      <c r="AAY311" s="18"/>
      <c r="AAZ311" s="18"/>
      <c r="ABA311" s="18"/>
      <c r="ABC311" s="25"/>
      <c r="ABD311" s="37"/>
      <c r="ABF311" s="37"/>
      <c r="ABH311" s="37"/>
      <c r="ABJ311" s="37"/>
      <c r="ABK311" s="204"/>
      <c r="ABL311" s="204"/>
      <c r="ABM311" s="204"/>
      <c r="ABN311" s="204"/>
      <c r="ABO311" s="204"/>
      <c r="ABP311" s="204"/>
      <c r="ABQ311" s="204"/>
      <c r="ABR311" s="204"/>
      <c r="ABS311" s="204"/>
      <c r="ABT311" s="159"/>
      <c r="ABU311" s="159"/>
      <c r="ABV311" s="159"/>
      <c r="ABW311" s="159"/>
      <c r="ABX311" s="159"/>
      <c r="ABY311" s="45"/>
      <c r="ABZ311" s="160"/>
      <c r="ACA311" s="160"/>
      <c r="ACB311" s="160"/>
      <c r="ACC311" s="160"/>
      <c r="ACD311" s="160"/>
      <c r="ACE311" s="18"/>
      <c r="ACF311" s="18"/>
      <c r="ACG311" s="18"/>
      <c r="ACI311" s="18"/>
      <c r="ACJ311" s="18"/>
      <c r="ACK311" s="18"/>
      <c r="ACL311" s="18"/>
      <c r="ACN311" s="25"/>
      <c r="ACO311" s="37"/>
      <c r="ACQ311" s="37"/>
      <c r="ACS311" s="37"/>
      <c r="ACU311" s="37"/>
      <c r="ACV311" s="204"/>
      <c r="ACW311" s="204"/>
      <c r="ACX311" s="204"/>
      <c r="ACY311" s="204"/>
      <c r="ACZ311" s="204"/>
      <c r="ADA311" s="204"/>
      <c r="ADB311" s="204"/>
      <c r="ADC311" s="204"/>
      <c r="ADD311" s="204"/>
      <c r="ADE311" s="159"/>
      <c r="ADF311" s="159"/>
      <c r="ADG311" s="159"/>
      <c r="ADH311" s="159"/>
      <c r="ADI311" s="159"/>
      <c r="ADJ311" s="45"/>
      <c r="ADK311" s="160"/>
      <c r="ADL311" s="160"/>
      <c r="ADM311" s="160"/>
      <c r="ADN311" s="160"/>
      <c r="ADO311" s="160"/>
      <c r="ADP311" s="18"/>
      <c r="ADQ311" s="18"/>
      <c r="ADR311" s="18"/>
      <c r="ADT311" s="18"/>
      <c r="ADU311" s="18"/>
      <c r="ADV311" s="18"/>
      <c r="ADW311" s="18"/>
      <c r="ADY311" s="25"/>
      <c r="ADZ311" s="37"/>
      <c r="AEB311" s="37"/>
      <c r="AED311" s="37"/>
      <c r="AEF311" s="37"/>
      <c r="AEG311" s="204"/>
      <c r="AEH311" s="204"/>
      <c r="AEI311" s="204"/>
      <c r="AEJ311" s="204"/>
      <c r="AEK311" s="204"/>
      <c r="AEL311" s="204"/>
      <c r="AEM311" s="204"/>
      <c r="AEN311" s="204"/>
      <c r="AEO311" s="204"/>
      <c r="AEP311" s="159"/>
      <c r="AEQ311" s="159"/>
      <c r="AER311" s="159"/>
      <c r="AES311" s="159"/>
      <c r="AET311" s="159"/>
      <c r="AEU311" s="45"/>
      <c r="AEV311" s="160"/>
      <c r="AEW311" s="160"/>
      <c r="AEX311" s="160"/>
      <c r="AEY311" s="160"/>
      <c r="AEZ311" s="160"/>
      <c r="AFA311" s="18"/>
      <c r="AFB311" s="18"/>
      <c r="AFC311" s="18"/>
      <c r="AFE311" s="18"/>
      <c r="AFF311" s="18"/>
      <c r="AFG311" s="18"/>
      <c r="AFH311" s="18"/>
      <c r="AFJ311" s="25"/>
      <c r="AFK311" s="37"/>
      <c r="AFM311" s="37"/>
      <c r="AFO311" s="37"/>
      <c r="AFQ311" s="37"/>
      <c r="AFR311" s="204"/>
      <c r="AFS311" s="204"/>
      <c r="AFT311" s="204"/>
      <c r="AFU311" s="204"/>
      <c r="AFV311" s="204"/>
      <c r="AFW311" s="204"/>
      <c r="AFX311" s="204"/>
      <c r="AFY311" s="204"/>
      <c r="AFZ311" s="204"/>
      <c r="AGA311" s="159"/>
      <c r="AGB311" s="159"/>
      <c r="AGC311" s="159"/>
      <c r="AGD311" s="159"/>
      <c r="AGE311" s="159"/>
      <c r="AGF311" s="45"/>
      <c r="AGG311" s="160"/>
      <c r="AGH311" s="160"/>
      <c r="AGI311" s="160"/>
      <c r="AGJ311" s="160"/>
      <c r="AGK311" s="160"/>
      <c r="AGL311" s="18"/>
      <c r="AGM311" s="18"/>
      <c r="AGN311" s="18"/>
      <c r="AGP311" s="18"/>
      <c r="AGQ311" s="18"/>
      <c r="AGR311" s="18"/>
      <c r="AGS311" s="18"/>
      <c r="AGU311" s="25"/>
      <c r="AGV311" s="37"/>
      <c r="AGX311" s="37"/>
      <c r="AGZ311" s="37"/>
      <c r="AHB311" s="37"/>
      <c r="AHC311" s="204"/>
      <c r="AHD311" s="204"/>
      <c r="AHE311" s="204"/>
      <c r="AHF311" s="204"/>
      <c r="AHG311" s="204"/>
      <c r="AHH311" s="204"/>
      <c r="AHI311" s="204"/>
      <c r="AHJ311" s="204"/>
      <c r="AHK311" s="204"/>
      <c r="AHL311" s="159"/>
      <c r="AHM311" s="159"/>
      <c r="AHN311" s="159"/>
      <c r="AHO311" s="159"/>
      <c r="AHP311" s="159"/>
      <c r="AHQ311" s="45"/>
      <c r="AHR311" s="160"/>
      <c r="AHS311" s="160"/>
      <c r="AHT311" s="160"/>
      <c r="AHU311" s="160"/>
      <c r="AHV311" s="160"/>
      <c r="AHW311" s="18"/>
      <c r="AHX311" s="18"/>
      <c r="AHY311" s="18"/>
      <c r="AIA311" s="18"/>
      <c r="AIB311" s="18"/>
      <c r="AIC311" s="18"/>
      <c r="AID311" s="18"/>
      <c r="AIF311" s="25"/>
      <c r="AIG311" s="37"/>
      <c r="AII311" s="37"/>
      <c r="AIK311" s="37"/>
      <c r="AIM311" s="37"/>
      <c r="AIN311" s="204"/>
      <c r="AIO311" s="204"/>
      <c r="AIP311" s="204"/>
      <c r="AIQ311" s="204"/>
      <c r="AIR311" s="204"/>
      <c r="AIS311" s="204"/>
      <c r="AIT311" s="204"/>
      <c r="AIU311" s="204"/>
      <c r="AIV311" s="204"/>
      <c r="AIW311" s="159"/>
      <c r="AIX311" s="159"/>
      <c r="AIY311" s="159"/>
      <c r="AIZ311" s="159"/>
      <c r="AJA311" s="159"/>
      <c r="AJB311" s="45"/>
      <c r="AJC311" s="160"/>
      <c r="AJD311" s="160"/>
      <c r="AJE311" s="160"/>
      <c r="AJF311" s="160"/>
      <c r="AJG311" s="160"/>
      <c r="AJH311" s="18"/>
      <c r="AJI311" s="18"/>
      <c r="AJJ311" s="18"/>
      <c r="AJL311" s="18"/>
      <c r="AJM311" s="18"/>
      <c r="AJN311" s="18"/>
      <c r="AJO311" s="18"/>
      <c r="AJQ311" s="25"/>
      <c r="AJR311" s="37"/>
      <c r="AJT311" s="37"/>
      <c r="AJV311" s="37"/>
      <c r="AJX311" s="37"/>
      <c r="AJY311" s="204"/>
      <c r="AJZ311" s="204"/>
      <c r="AKA311" s="204"/>
      <c r="AKB311" s="204"/>
      <c r="AKC311" s="204"/>
      <c r="AKD311" s="204"/>
      <c r="AKE311" s="204"/>
      <c r="AKF311" s="204"/>
      <c r="AKG311" s="204"/>
      <c r="AKH311" s="159"/>
      <c r="AKI311" s="159"/>
      <c r="AKJ311" s="159"/>
      <c r="AKK311" s="159"/>
      <c r="AKL311" s="159"/>
      <c r="AKM311" s="45"/>
      <c r="AKN311" s="160"/>
      <c r="AKO311" s="160"/>
      <c r="AKP311" s="160"/>
      <c r="AKQ311" s="160"/>
      <c r="AKR311" s="160"/>
      <c r="AKS311" s="18"/>
      <c r="AKT311" s="18"/>
      <c r="AKU311" s="18"/>
      <c r="AKW311" s="18"/>
      <c r="AKX311" s="18"/>
      <c r="AKY311" s="18"/>
      <c r="AKZ311" s="18"/>
      <c r="ALB311" s="25"/>
      <c r="ALC311" s="37"/>
      <c r="ALE311" s="37"/>
      <c r="ALG311" s="37"/>
      <c r="ALI311" s="37"/>
      <c r="ALJ311" s="204"/>
      <c r="ALK311" s="204"/>
      <c r="ALL311" s="204"/>
      <c r="ALM311" s="204"/>
      <c r="ALN311" s="204"/>
      <c r="ALO311" s="204"/>
      <c r="ALP311" s="204"/>
      <c r="ALQ311" s="204"/>
      <c r="ALR311" s="204"/>
      <c r="ALS311" s="159"/>
      <c r="ALT311" s="159"/>
      <c r="ALU311" s="159"/>
      <c r="ALV311" s="159"/>
      <c r="ALW311" s="159"/>
      <c r="ALX311" s="45"/>
      <c r="ALY311" s="160"/>
      <c r="ALZ311" s="160"/>
      <c r="AMA311" s="160"/>
      <c r="AMB311" s="160"/>
      <c r="AMC311" s="160"/>
      <c r="AMD311" s="18"/>
      <c r="AME311" s="18"/>
      <c r="AMF311" s="18"/>
      <c r="AMH311" s="18"/>
      <c r="AMI311" s="18"/>
      <c r="AMJ311" s="18"/>
      <c r="AMK311" s="18"/>
      <c r="AMM311" s="25"/>
      <c r="AMN311" s="37"/>
      <c r="AMP311" s="37"/>
      <c r="AMR311" s="37"/>
      <c r="AMT311" s="37"/>
      <c r="AMU311" s="204"/>
      <c r="AMV311" s="204"/>
      <c r="AMW311" s="204"/>
      <c r="AMX311" s="204"/>
      <c r="AMY311" s="204"/>
      <c r="AMZ311" s="204"/>
      <c r="ANA311" s="204"/>
      <c r="ANB311" s="204"/>
      <c r="ANC311" s="204"/>
      <c r="AND311" s="159"/>
      <c r="ANE311" s="159"/>
      <c r="ANF311" s="159"/>
      <c r="ANG311" s="159"/>
      <c r="ANH311" s="159"/>
      <c r="ANI311" s="45"/>
      <c r="ANJ311" s="160"/>
      <c r="ANK311" s="160"/>
      <c r="ANL311" s="160"/>
      <c r="ANM311" s="160"/>
      <c r="ANN311" s="160"/>
      <c r="ANO311" s="18"/>
      <c r="ANP311" s="18"/>
      <c r="ANQ311" s="18"/>
      <c r="ANS311" s="18"/>
      <c r="ANT311" s="18"/>
      <c r="ANU311" s="18"/>
      <c r="ANV311" s="18"/>
      <c r="ANX311" s="25"/>
      <c r="ANY311" s="37"/>
      <c r="AOA311" s="37"/>
      <c r="AOC311" s="37"/>
      <c r="AOE311" s="37"/>
      <c r="AOF311" s="204"/>
      <c r="AOG311" s="204"/>
      <c r="AOH311" s="204"/>
      <c r="AOI311" s="204"/>
      <c r="AOJ311" s="204"/>
      <c r="AOK311" s="204"/>
      <c r="AOL311" s="204"/>
      <c r="AOM311" s="204"/>
      <c r="AON311" s="204"/>
      <c r="AOO311" s="159"/>
      <c r="AOP311" s="159"/>
      <c r="AOQ311" s="159"/>
      <c r="AOR311" s="159"/>
      <c r="AOS311" s="159"/>
      <c r="AOT311" s="45"/>
      <c r="AOU311" s="160"/>
      <c r="AOV311" s="160"/>
      <c r="AOW311" s="160"/>
      <c r="AOX311" s="160"/>
      <c r="AOY311" s="160"/>
      <c r="AOZ311" s="18"/>
      <c r="APA311" s="18"/>
      <c r="APB311" s="18"/>
      <c r="APD311" s="18"/>
      <c r="APE311" s="18"/>
      <c r="APF311" s="18"/>
      <c r="APG311" s="18"/>
      <c r="API311" s="25"/>
      <c r="APJ311" s="37"/>
      <c r="APL311" s="37"/>
      <c r="APN311" s="37"/>
      <c r="APP311" s="37"/>
      <c r="APQ311" s="204"/>
      <c r="APR311" s="204"/>
      <c r="APS311" s="204"/>
      <c r="APT311" s="204"/>
      <c r="APU311" s="204"/>
      <c r="APV311" s="204"/>
      <c r="APW311" s="204"/>
      <c r="APX311" s="204"/>
      <c r="APY311" s="204"/>
      <c r="APZ311" s="159"/>
      <c r="AQA311" s="159"/>
      <c r="AQB311" s="159"/>
      <c r="AQC311" s="159"/>
      <c r="AQD311" s="159"/>
      <c r="AQE311" s="45"/>
      <c r="AQF311" s="160"/>
      <c r="AQG311" s="160"/>
      <c r="AQH311" s="160"/>
      <c r="AQI311" s="160"/>
      <c r="AQJ311" s="160"/>
      <c r="AQK311" s="18"/>
      <c r="AQL311" s="18"/>
      <c r="AQM311" s="18"/>
      <c r="AQO311" s="18"/>
      <c r="AQP311" s="18"/>
      <c r="AQQ311" s="18"/>
      <c r="AQR311" s="18"/>
      <c r="AQT311" s="25"/>
      <c r="AQU311" s="37"/>
      <c r="AQW311" s="37"/>
      <c r="AQY311" s="37"/>
      <c r="ARA311" s="37"/>
      <c r="ARB311" s="204"/>
      <c r="ARC311" s="204"/>
      <c r="ARD311" s="204"/>
      <c r="ARE311" s="204"/>
      <c r="ARF311" s="204"/>
      <c r="ARG311" s="204"/>
      <c r="ARH311" s="204"/>
      <c r="ARI311" s="204"/>
      <c r="ARJ311" s="204"/>
      <c r="ARK311" s="159"/>
      <c r="ARL311" s="159"/>
      <c r="ARM311" s="159"/>
      <c r="ARN311" s="159"/>
      <c r="ARO311" s="159"/>
      <c r="ARP311" s="45"/>
      <c r="ARQ311" s="160"/>
      <c r="ARR311" s="160"/>
      <c r="ARS311" s="160"/>
      <c r="ART311" s="160"/>
      <c r="ARU311" s="160"/>
      <c r="ARV311" s="18"/>
      <c r="ARW311" s="18"/>
      <c r="ARX311" s="18"/>
      <c r="ARZ311" s="18"/>
      <c r="ASA311" s="18"/>
      <c r="ASB311" s="18"/>
      <c r="ASC311" s="18"/>
      <c r="ASE311" s="25"/>
      <c r="ASF311" s="37"/>
      <c r="ASH311" s="37"/>
      <c r="ASJ311" s="37"/>
      <c r="ASL311" s="37"/>
      <c r="ASM311" s="204"/>
      <c r="ASN311" s="204"/>
      <c r="ASO311" s="204"/>
      <c r="ASP311" s="204"/>
      <c r="ASQ311" s="204"/>
      <c r="ASR311" s="204"/>
      <c r="ASS311" s="204"/>
      <c r="AST311" s="204"/>
      <c r="ASU311" s="204"/>
      <c r="ASV311" s="159"/>
      <c r="ASW311" s="159"/>
      <c r="ASX311" s="159"/>
      <c r="ASY311" s="159"/>
      <c r="ASZ311" s="159"/>
      <c r="ATA311" s="45"/>
      <c r="ATB311" s="160"/>
      <c r="ATC311" s="160"/>
      <c r="ATD311" s="160"/>
      <c r="ATE311" s="160"/>
      <c r="ATF311" s="160"/>
      <c r="ATG311" s="18"/>
      <c r="ATH311" s="18"/>
      <c r="ATI311" s="18"/>
      <c r="ATK311" s="18"/>
      <c r="ATL311" s="18"/>
      <c r="ATM311" s="18"/>
      <c r="ATN311" s="18"/>
      <c r="ATP311" s="25"/>
      <c r="ATQ311" s="37"/>
      <c r="ATS311" s="37"/>
      <c r="ATU311" s="37"/>
      <c r="ATW311" s="37"/>
      <c r="ATX311" s="204"/>
      <c r="ATY311" s="204"/>
      <c r="ATZ311" s="204"/>
      <c r="AUA311" s="204"/>
      <c r="AUB311" s="204"/>
      <c r="AUC311" s="204"/>
      <c r="AUD311" s="204"/>
      <c r="AUE311" s="204"/>
      <c r="AUF311" s="204"/>
      <c r="AUG311" s="159"/>
      <c r="AUH311" s="159"/>
      <c r="AUI311" s="159"/>
      <c r="AUJ311" s="159"/>
      <c r="AUK311" s="159"/>
      <c r="AUL311" s="45"/>
      <c r="AUM311" s="160"/>
      <c r="AUN311" s="160"/>
      <c r="AUO311" s="160"/>
      <c r="AUP311" s="160"/>
      <c r="AUQ311" s="160"/>
      <c r="AUR311" s="18"/>
      <c r="AUS311" s="18"/>
      <c r="AUT311" s="18"/>
      <c r="AUV311" s="18"/>
      <c r="AUW311" s="18"/>
      <c r="AUX311" s="18"/>
      <c r="AUY311" s="18"/>
      <c r="AVA311" s="25"/>
      <c r="AVB311" s="37"/>
      <c r="AVD311" s="37"/>
      <c r="AVF311" s="37"/>
      <c r="AVH311" s="37"/>
      <c r="AVI311" s="204"/>
      <c r="AVJ311" s="204"/>
      <c r="AVK311" s="204"/>
      <c r="AVL311" s="204"/>
      <c r="AVM311" s="204"/>
      <c r="AVN311" s="204"/>
      <c r="AVO311" s="204"/>
      <c r="AVP311" s="204"/>
      <c r="AVQ311" s="204"/>
      <c r="AVR311" s="159"/>
      <c r="AVS311" s="159"/>
      <c r="AVT311" s="159"/>
      <c r="AVU311" s="159"/>
      <c r="AVV311" s="159"/>
      <c r="AVW311" s="45"/>
      <c r="AVX311" s="160"/>
      <c r="AVY311" s="160"/>
      <c r="AVZ311" s="160"/>
      <c r="AWA311" s="160"/>
      <c r="AWB311" s="160"/>
      <c r="AWC311" s="18"/>
      <c r="AWD311" s="18"/>
      <c r="AWE311" s="18"/>
      <c r="AWG311" s="18"/>
      <c r="AWH311" s="18"/>
      <c r="AWI311" s="18"/>
      <c r="AWJ311" s="18"/>
      <c r="AWL311" s="25"/>
      <c r="AWM311" s="37"/>
      <c r="AWO311" s="37"/>
      <c r="AWQ311" s="37"/>
      <c r="AWS311" s="37"/>
      <c r="AWT311" s="204"/>
      <c r="AWU311" s="204"/>
      <c r="AWV311" s="204"/>
      <c r="AWW311" s="204"/>
      <c r="AWX311" s="204"/>
      <c r="AWY311" s="204"/>
      <c r="AWZ311" s="204"/>
      <c r="AXA311" s="204"/>
      <c r="AXB311" s="204"/>
      <c r="AXC311" s="159"/>
      <c r="AXD311" s="159"/>
      <c r="AXE311" s="159"/>
      <c r="AXF311" s="159"/>
      <c r="AXG311" s="159"/>
      <c r="AXH311" s="45"/>
      <c r="AXI311" s="160"/>
      <c r="AXJ311" s="160"/>
      <c r="AXK311" s="160"/>
      <c r="AXL311" s="160"/>
      <c r="AXM311" s="160"/>
      <c r="AXN311" s="18"/>
      <c r="AXO311" s="18"/>
      <c r="AXP311" s="18"/>
      <c r="AXR311" s="18"/>
      <c r="AXS311" s="18"/>
      <c r="AXT311" s="18"/>
      <c r="AXU311" s="18"/>
      <c r="AXW311" s="25"/>
      <c r="AXX311" s="37"/>
      <c r="AXZ311" s="37"/>
      <c r="AYB311" s="37"/>
      <c r="AYD311" s="37"/>
      <c r="AYE311" s="204"/>
      <c r="AYF311" s="204"/>
      <c r="AYG311" s="204"/>
      <c r="AYH311" s="204"/>
      <c r="AYI311" s="204"/>
      <c r="AYJ311" s="204"/>
      <c r="AYK311" s="204"/>
      <c r="AYL311" s="204"/>
      <c r="AYM311" s="204"/>
      <c r="AYN311" s="159"/>
      <c r="AYO311" s="159"/>
      <c r="AYP311" s="159"/>
      <c r="AYQ311" s="159"/>
      <c r="AYR311" s="159"/>
      <c r="AYS311" s="45"/>
      <c r="AYT311" s="160"/>
      <c r="AYU311" s="160"/>
      <c r="AYV311" s="160"/>
      <c r="AYW311" s="160"/>
      <c r="AYX311" s="160"/>
      <c r="AYY311" s="18"/>
      <c r="AYZ311" s="18"/>
      <c r="AZA311" s="18"/>
      <c r="AZC311" s="18"/>
      <c r="AZD311" s="18"/>
      <c r="AZE311" s="18"/>
      <c r="AZF311" s="18"/>
      <c r="AZH311" s="25"/>
      <c r="AZI311" s="37"/>
      <c r="AZK311" s="37"/>
      <c r="AZM311" s="37"/>
      <c r="AZO311" s="37"/>
      <c r="AZP311" s="204"/>
      <c r="AZQ311" s="204"/>
      <c r="AZR311" s="204"/>
      <c r="AZS311" s="204"/>
      <c r="AZT311" s="204"/>
      <c r="AZU311" s="204"/>
      <c r="AZV311" s="204"/>
      <c r="AZW311" s="204"/>
      <c r="AZX311" s="204"/>
      <c r="AZY311" s="159"/>
      <c r="AZZ311" s="159"/>
      <c r="BAA311" s="159"/>
      <c r="BAB311" s="159"/>
      <c r="BAC311" s="159"/>
      <c r="BAD311" s="45"/>
      <c r="BAE311" s="160"/>
      <c r="BAF311" s="160"/>
      <c r="BAG311" s="160"/>
      <c r="BAH311" s="160"/>
      <c r="BAI311" s="160"/>
      <c r="BAJ311" s="18"/>
      <c r="BAK311" s="18"/>
      <c r="BAL311" s="18"/>
      <c r="BAN311" s="18"/>
      <c r="BAO311" s="18"/>
      <c r="BAP311" s="18"/>
      <c r="BAQ311" s="18"/>
      <c r="BAS311" s="25"/>
      <c r="BAT311" s="37"/>
      <c r="BAV311" s="37"/>
      <c r="BAX311" s="37"/>
      <c r="BAZ311" s="37"/>
      <c r="BBA311" s="204"/>
      <c r="BBB311" s="204"/>
      <c r="BBC311" s="204"/>
      <c r="BBD311" s="204"/>
      <c r="BBE311" s="204"/>
      <c r="BBF311" s="204"/>
      <c r="BBG311" s="204"/>
      <c r="BBH311" s="204"/>
      <c r="BBI311" s="204"/>
      <c r="BBJ311" s="159"/>
      <c r="BBK311" s="159"/>
      <c r="BBL311" s="159"/>
      <c r="BBM311" s="159"/>
      <c r="BBN311" s="159"/>
      <c r="BBO311" s="45"/>
      <c r="BBP311" s="160"/>
      <c r="BBQ311" s="160"/>
      <c r="BBR311" s="160"/>
      <c r="BBS311" s="160"/>
      <c r="BBT311" s="160"/>
      <c r="BBU311" s="18"/>
      <c r="BBV311" s="18"/>
      <c r="BBW311" s="18"/>
      <c r="BBY311" s="18"/>
      <c r="BBZ311" s="18"/>
      <c r="BCA311" s="18"/>
      <c r="BCB311" s="18"/>
      <c r="BCD311" s="25"/>
      <c r="BCE311" s="37"/>
      <c r="BCG311" s="37"/>
      <c r="BCI311" s="37"/>
      <c r="BCK311" s="37"/>
      <c r="BCL311" s="204"/>
      <c r="BCM311" s="204"/>
      <c r="BCN311" s="204"/>
      <c r="BCO311" s="204"/>
      <c r="BCP311" s="204"/>
      <c r="BCQ311" s="204"/>
      <c r="BCR311" s="204"/>
      <c r="BCS311" s="204"/>
      <c r="BCT311" s="204"/>
      <c r="BCU311" s="159"/>
      <c r="BCV311" s="159"/>
      <c r="BCW311" s="159"/>
      <c r="BCX311" s="159"/>
      <c r="BCY311" s="159"/>
      <c r="BCZ311" s="45"/>
      <c r="BDA311" s="160"/>
      <c r="BDB311" s="160"/>
      <c r="BDC311" s="160"/>
      <c r="BDD311" s="160"/>
      <c r="BDE311" s="160"/>
      <c r="BDF311" s="18"/>
      <c r="BDG311" s="18"/>
      <c r="BDH311" s="18"/>
      <c r="BDJ311" s="18"/>
      <c r="BDK311" s="18"/>
      <c r="BDL311" s="18"/>
      <c r="BDM311" s="18"/>
      <c r="BDO311" s="25"/>
      <c r="BDP311" s="37"/>
      <c r="BDR311" s="37"/>
      <c r="BDT311" s="37"/>
      <c r="BDV311" s="37"/>
      <c r="BDW311" s="204"/>
      <c r="BDX311" s="204"/>
      <c r="BDY311" s="204"/>
      <c r="BDZ311" s="204"/>
      <c r="BEA311" s="204"/>
      <c r="BEB311" s="204"/>
      <c r="BEC311" s="204"/>
      <c r="BED311" s="204"/>
      <c r="BEE311" s="204"/>
      <c r="BEF311" s="159"/>
      <c r="BEG311" s="159"/>
      <c r="BEH311" s="159"/>
      <c r="BEI311" s="159"/>
      <c r="BEJ311" s="159"/>
      <c r="BEK311" s="45"/>
      <c r="BEL311" s="160"/>
      <c r="BEM311" s="160"/>
      <c r="BEN311" s="160"/>
      <c r="BEO311" s="160"/>
      <c r="BEP311" s="160"/>
      <c r="BEQ311" s="18"/>
      <c r="BER311" s="18"/>
      <c r="BES311" s="18"/>
      <c r="BEU311" s="18"/>
      <c r="BEV311" s="18"/>
      <c r="BEW311" s="18"/>
      <c r="BEX311" s="18"/>
      <c r="BEZ311" s="25"/>
      <c r="BFA311" s="37"/>
      <c r="BFC311" s="37"/>
      <c r="BFE311" s="37"/>
      <c r="BFG311" s="37"/>
      <c r="BFH311" s="204"/>
      <c r="BFI311" s="204"/>
      <c r="BFJ311" s="204"/>
      <c r="BFK311" s="204"/>
      <c r="BFL311" s="204"/>
      <c r="BFM311" s="204"/>
      <c r="BFN311" s="204"/>
      <c r="BFO311" s="204"/>
      <c r="BFP311" s="204"/>
      <c r="BFQ311" s="159"/>
      <c r="BFR311" s="159"/>
      <c r="BFS311" s="159"/>
      <c r="BFT311" s="159"/>
      <c r="BFU311" s="159"/>
      <c r="BFV311" s="45"/>
      <c r="BFW311" s="160"/>
      <c r="BFX311" s="160"/>
      <c r="BFY311" s="160"/>
      <c r="BFZ311" s="160"/>
      <c r="BGA311" s="160"/>
      <c r="BGB311" s="18"/>
      <c r="BGC311" s="18"/>
      <c r="BGD311" s="18"/>
      <c r="BGF311" s="18"/>
      <c r="BGG311" s="18"/>
      <c r="BGH311" s="18"/>
      <c r="BGI311" s="18"/>
      <c r="BGK311" s="25"/>
      <c r="BGL311" s="37"/>
      <c r="BGN311" s="37"/>
      <c r="BGP311" s="37"/>
      <c r="BGR311" s="37"/>
      <c r="BGS311" s="204"/>
      <c r="BGT311" s="204"/>
      <c r="BGU311" s="204"/>
      <c r="BGV311" s="204"/>
      <c r="BGW311" s="204"/>
      <c r="BGX311" s="204"/>
      <c r="BGY311" s="204"/>
      <c r="BGZ311" s="204"/>
      <c r="BHA311" s="204"/>
      <c r="BHB311" s="159"/>
      <c r="BHC311" s="159"/>
      <c r="BHD311" s="159"/>
      <c r="BHE311" s="159"/>
      <c r="BHF311" s="159"/>
      <c r="BHG311" s="45"/>
      <c r="BHH311" s="160"/>
      <c r="BHI311" s="160"/>
      <c r="BHJ311" s="160"/>
      <c r="BHK311" s="160"/>
      <c r="BHL311" s="160"/>
      <c r="BHM311" s="18"/>
      <c r="BHN311" s="18"/>
      <c r="BHO311" s="18"/>
      <c r="BHQ311" s="18"/>
      <c r="BHR311" s="18"/>
      <c r="BHS311" s="18"/>
      <c r="BHT311" s="18"/>
      <c r="BHV311" s="25"/>
      <c r="BHW311" s="37"/>
      <c r="BHY311" s="37"/>
      <c r="BIA311" s="37"/>
      <c r="BIC311" s="37"/>
      <c r="BID311" s="204"/>
      <c r="BIE311" s="204"/>
      <c r="BIF311" s="204"/>
      <c r="BIG311" s="204"/>
      <c r="BIH311" s="204"/>
      <c r="BII311" s="204"/>
      <c r="BIJ311" s="204"/>
      <c r="BIK311" s="204"/>
      <c r="BIL311" s="204"/>
      <c r="BIM311" s="159"/>
      <c r="BIN311" s="159"/>
      <c r="BIO311" s="159"/>
      <c r="BIP311" s="159"/>
      <c r="BIQ311" s="159"/>
      <c r="BIR311" s="45"/>
      <c r="BIS311" s="160"/>
      <c r="BIT311" s="160"/>
      <c r="BIU311" s="160"/>
      <c r="BIV311" s="160"/>
      <c r="BIW311" s="160"/>
      <c r="BIX311" s="18"/>
      <c r="BIY311" s="18"/>
      <c r="BIZ311" s="18"/>
      <c r="BJB311" s="18"/>
      <c r="BJC311" s="18"/>
      <c r="BJD311" s="18"/>
      <c r="BJE311" s="18"/>
      <c r="BJG311" s="25"/>
      <c r="BJH311" s="37"/>
      <c r="BJJ311" s="37"/>
      <c r="BJL311" s="37"/>
      <c r="BJN311" s="37"/>
      <c r="BJO311" s="204"/>
      <c r="BJP311" s="204"/>
      <c r="BJQ311" s="204"/>
      <c r="BJR311" s="204"/>
      <c r="BJS311" s="204"/>
      <c r="BJT311" s="204"/>
      <c r="BJU311" s="204"/>
      <c r="BJV311" s="204"/>
      <c r="BJW311" s="204"/>
      <c r="BJX311" s="159"/>
      <c r="BJY311" s="159"/>
      <c r="BJZ311" s="159"/>
      <c r="BKA311" s="159"/>
      <c r="BKB311" s="159"/>
      <c r="BKC311" s="45"/>
      <c r="BKD311" s="160"/>
      <c r="BKE311" s="160"/>
      <c r="BKF311" s="160"/>
      <c r="BKG311" s="160"/>
      <c r="BKH311" s="160"/>
      <c r="BKI311" s="18"/>
      <c r="BKJ311" s="18"/>
      <c r="BKK311" s="18"/>
      <c r="BKM311" s="18"/>
      <c r="BKN311" s="18"/>
      <c r="BKO311" s="18"/>
      <c r="BKP311" s="18"/>
      <c r="BKR311" s="25"/>
      <c r="BKS311" s="37"/>
      <c r="BKU311" s="37"/>
      <c r="BKW311" s="37"/>
      <c r="BKY311" s="37"/>
      <c r="BKZ311" s="204"/>
      <c r="BLA311" s="204"/>
      <c r="BLB311" s="204"/>
      <c r="BLC311" s="204"/>
      <c r="BLD311" s="204"/>
      <c r="BLE311" s="204"/>
      <c r="BLF311" s="204"/>
      <c r="BLG311" s="204"/>
      <c r="BLH311" s="204"/>
      <c r="BLI311" s="159"/>
      <c r="BLJ311" s="159"/>
      <c r="BLK311" s="159"/>
      <c r="BLL311" s="159"/>
      <c r="BLM311" s="159"/>
      <c r="BLN311" s="45"/>
      <c r="BLO311" s="160"/>
      <c r="BLP311" s="160"/>
      <c r="BLQ311" s="160"/>
      <c r="BLR311" s="160"/>
      <c r="BLS311" s="160"/>
      <c r="BLT311" s="18"/>
      <c r="BLU311" s="18"/>
      <c r="BLV311" s="18"/>
      <c r="BLX311" s="18"/>
      <c r="BLY311" s="18"/>
      <c r="BLZ311" s="18"/>
      <c r="BMA311" s="18"/>
      <c r="BMC311" s="25"/>
      <c r="BMD311" s="37"/>
      <c r="BMF311" s="37"/>
      <c r="BMH311" s="37"/>
      <c r="BMJ311" s="37"/>
      <c r="BMK311" s="204"/>
      <c r="BML311" s="204"/>
      <c r="BMM311" s="204"/>
      <c r="BMN311" s="204"/>
      <c r="BMO311" s="204"/>
      <c r="BMP311" s="204"/>
      <c r="BMQ311" s="204"/>
      <c r="BMR311" s="204"/>
      <c r="BMS311" s="204"/>
      <c r="BMT311" s="159"/>
      <c r="BMU311" s="159"/>
      <c r="BMV311" s="159"/>
      <c r="BMW311" s="159"/>
      <c r="BMX311" s="159"/>
      <c r="BMY311" s="45"/>
      <c r="BMZ311" s="160"/>
      <c r="BNA311" s="160"/>
      <c r="BNB311" s="160"/>
      <c r="BNC311" s="160"/>
      <c r="BND311" s="160"/>
      <c r="BNE311" s="18"/>
      <c r="BNF311" s="18"/>
      <c r="BNG311" s="18"/>
      <c r="BNI311" s="18"/>
      <c r="BNJ311" s="18"/>
      <c r="BNK311" s="18"/>
      <c r="BNL311" s="18"/>
      <c r="BNN311" s="25"/>
      <c r="BNO311" s="37"/>
      <c r="BNQ311" s="37"/>
      <c r="BNS311" s="37"/>
      <c r="BNU311" s="37"/>
      <c r="BNV311" s="204"/>
      <c r="BNW311" s="204"/>
      <c r="BNX311" s="204"/>
      <c r="BNY311" s="204"/>
      <c r="BNZ311" s="204"/>
      <c r="BOA311" s="204"/>
      <c r="BOB311" s="204"/>
      <c r="BOC311" s="204"/>
      <c r="BOD311" s="204"/>
      <c r="BOE311" s="159"/>
      <c r="BOF311" s="159"/>
      <c r="BOG311" s="159"/>
      <c r="BOH311" s="159"/>
      <c r="BOI311" s="159"/>
      <c r="BOJ311" s="45"/>
      <c r="BOK311" s="160"/>
      <c r="BOL311" s="160"/>
      <c r="BOM311" s="160"/>
      <c r="BON311" s="160"/>
      <c r="BOO311" s="160"/>
      <c r="BOP311" s="18"/>
      <c r="BOQ311" s="18"/>
      <c r="BOR311" s="18"/>
      <c r="BOT311" s="18"/>
      <c r="BOU311" s="18"/>
      <c r="BOV311" s="18"/>
      <c r="BOW311" s="18"/>
      <c r="BOY311" s="25"/>
      <c r="BOZ311" s="37"/>
      <c r="BPB311" s="37"/>
      <c r="BPD311" s="37"/>
      <c r="BPF311" s="37"/>
      <c r="BPG311" s="204"/>
      <c r="BPH311" s="204"/>
      <c r="BPI311" s="204"/>
      <c r="BPJ311" s="204"/>
      <c r="BPK311" s="204"/>
      <c r="BPL311" s="204"/>
      <c r="BPM311" s="204"/>
      <c r="BPN311" s="204"/>
      <c r="BPO311" s="204"/>
      <c r="BPP311" s="159"/>
      <c r="BPQ311" s="159"/>
      <c r="BPR311" s="159"/>
      <c r="BPS311" s="159"/>
      <c r="BPT311" s="159"/>
      <c r="BPU311" s="45"/>
      <c r="BPV311" s="160"/>
      <c r="BPW311" s="160"/>
      <c r="BPX311" s="160"/>
      <c r="BPY311" s="160"/>
      <c r="BPZ311" s="160"/>
      <c r="BQA311" s="18"/>
      <c r="BQB311" s="18"/>
      <c r="BQC311" s="18"/>
      <c r="BQE311" s="18"/>
      <c r="BQF311" s="18"/>
      <c r="BQG311" s="18"/>
      <c r="BQH311" s="18"/>
      <c r="BQJ311" s="25"/>
      <c r="BQK311" s="37"/>
      <c r="BQM311" s="37"/>
      <c r="BQO311" s="37"/>
      <c r="BQQ311" s="37"/>
      <c r="BQR311" s="204"/>
      <c r="BQS311" s="204"/>
      <c r="BQT311" s="204"/>
      <c r="BQU311" s="204"/>
      <c r="BQV311" s="204"/>
      <c r="BQW311" s="204"/>
      <c r="BQX311" s="204"/>
      <c r="BQY311" s="204"/>
      <c r="BQZ311" s="204"/>
      <c r="BRA311" s="159"/>
      <c r="BRB311" s="159"/>
      <c r="BRC311" s="159"/>
      <c r="BRD311" s="159"/>
      <c r="BRE311" s="159"/>
      <c r="BRF311" s="45"/>
      <c r="BRG311" s="160"/>
      <c r="BRH311" s="160"/>
      <c r="BRI311" s="160"/>
      <c r="BRJ311" s="160"/>
      <c r="BRK311" s="160"/>
      <c r="BRL311" s="18"/>
      <c r="BRM311" s="18"/>
      <c r="BRN311" s="18"/>
      <c r="BRP311" s="18"/>
      <c r="BRQ311" s="18"/>
      <c r="BRR311" s="18"/>
      <c r="BRS311" s="18"/>
      <c r="BRU311" s="25"/>
      <c r="BRV311" s="37"/>
      <c r="BRX311" s="37"/>
      <c r="BRZ311" s="37"/>
      <c r="BSB311" s="37"/>
      <c r="BSC311" s="204"/>
      <c r="BSD311" s="204"/>
      <c r="BSE311" s="204"/>
      <c r="BSF311" s="204"/>
      <c r="BSG311" s="204"/>
      <c r="BSH311" s="204"/>
      <c r="BSI311" s="204"/>
      <c r="BSJ311" s="204"/>
      <c r="BSK311" s="204"/>
      <c r="BSL311" s="159"/>
      <c r="BSM311" s="159"/>
      <c r="BSN311" s="159"/>
      <c r="BSO311" s="159"/>
      <c r="BSP311" s="159"/>
      <c r="BSQ311" s="45"/>
      <c r="BSR311" s="160"/>
      <c r="BSS311" s="160"/>
      <c r="BST311" s="160"/>
      <c r="BSU311" s="160"/>
      <c r="BSV311" s="160"/>
      <c r="BSW311" s="18"/>
      <c r="BSX311" s="18"/>
      <c r="BSY311" s="18"/>
      <c r="BTA311" s="18"/>
      <c r="BTB311" s="18"/>
      <c r="BTC311" s="18"/>
      <c r="BTD311" s="18"/>
      <c r="BTF311" s="25"/>
      <c r="BTG311" s="37"/>
      <c r="BTI311" s="37"/>
      <c r="BTK311" s="37"/>
      <c r="BTM311" s="37"/>
      <c r="BTN311" s="204"/>
      <c r="BTO311" s="204"/>
      <c r="BTP311" s="204"/>
      <c r="BTQ311" s="204"/>
      <c r="BTR311" s="204"/>
      <c r="BTS311" s="204"/>
      <c r="BTT311" s="204"/>
      <c r="BTU311" s="204"/>
      <c r="BTV311" s="204"/>
      <c r="BTW311" s="159"/>
      <c r="BTX311" s="159"/>
      <c r="BTY311" s="159"/>
      <c r="BTZ311" s="159"/>
      <c r="BUA311" s="159"/>
      <c r="BUB311" s="45"/>
      <c r="BUC311" s="160"/>
      <c r="BUD311" s="160"/>
      <c r="BUE311" s="160"/>
      <c r="BUF311" s="160"/>
      <c r="BUG311" s="160"/>
      <c r="BUH311" s="18"/>
      <c r="BUI311" s="18"/>
      <c r="BUJ311" s="18"/>
      <c r="BUL311" s="18"/>
      <c r="BUM311" s="18"/>
      <c r="BUN311" s="18"/>
      <c r="BUO311" s="18"/>
      <c r="BUQ311" s="25"/>
      <c r="BUR311" s="37"/>
      <c r="BUT311" s="37"/>
      <c r="BUV311" s="37"/>
      <c r="BUX311" s="37"/>
      <c r="BUY311" s="204"/>
      <c r="BUZ311" s="204"/>
      <c r="BVA311" s="204"/>
      <c r="BVB311" s="204"/>
      <c r="BVC311" s="204"/>
      <c r="BVD311" s="204"/>
      <c r="BVE311" s="204"/>
      <c r="BVF311" s="204"/>
      <c r="BVG311" s="204"/>
      <c r="BVH311" s="159"/>
      <c r="BVI311" s="159"/>
      <c r="BVJ311" s="159"/>
      <c r="BVK311" s="159"/>
      <c r="BVL311" s="159"/>
      <c r="BVM311" s="45"/>
      <c r="BVN311" s="160"/>
      <c r="BVO311" s="160"/>
      <c r="BVP311" s="160"/>
      <c r="BVQ311" s="160"/>
      <c r="BVR311" s="160"/>
      <c r="BVS311" s="18"/>
      <c r="BVT311" s="18"/>
      <c r="BVU311" s="18"/>
      <c r="BVW311" s="18"/>
      <c r="BVX311" s="18"/>
      <c r="BVY311" s="18"/>
      <c r="BVZ311" s="18"/>
      <c r="BWB311" s="25"/>
      <c r="BWC311" s="37"/>
      <c r="BWE311" s="37"/>
      <c r="BWG311" s="37"/>
      <c r="BWI311" s="37"/>
      <c r="BWJ311" s="204"/>
      <c r="BWK311" s="204"/>
      <c r="BWL311" s="204"/>
      <c r="BWM311" s="204"/>
      <c r="BWN311" s="204"/>
      <c r="BWO311" s="204"/>
      <c r="BWP311" s="204"/>
      <c r="BWQ311" s="204"/>
      <c r="BWR311" s="204"/>
      <c r="BWS311" s="159"/>
      <c r="BWT311" s="159"/>
      <c r="BWU311" s="159"/>
      <c r="BWV311" s="159"/>
      <c r="BWW311" s="159"/>
      <c r="BWX311" s="45"/>
      <c r="BWY311" s="160"/>
      <c r="BWZ311" s="160"/>
      <c r="BXA311" s="160"/>
      <c r="BXB311" s="160"/>
      <c r="BXC311" s="160"/>
      <c r="BXD311" s="18"/>
      <c r="BXE311" s="18"/>
      <c r="BXF311" s="18"/>
      <c r="BXH311" s="18"/>
      <c r="BXI311" s="18"/>
      <c r="BXJ311" s="18"/>
      <c r="BXK311" s="18"/>
      <c r="BXM311" s="25"/>
      <c r="BXN311" s="37"/>
      <c r="BXP311" s="37"/>
      <c r="BXR311" s="37"/>
      <c r="BXT311" s="37"/>
      <c r="BXU311" s="204"/>
      <c r="BXV311" s="204"/>
      <c r="BXW311" s="204"/>
      <c r="BXX311" s="204"/>
      <c r="BXY311" s="204"/>
      <c r="BXZ311" s="204"/>
      <c r="BYA311" s="204"/>
      <c r="BYB311" s="204"/>
      <c r="BYC311" s="204"/>
      <c r="BYD311" s="159"/>
      <c r="BYE311" s="159"/>
      <c r="BYF311" s="159"/>
      <c r="BYG311" s="159"/>
      <c r="BYH311" s="159"/>
      <c r="BYI311" s="45"/>
      <c r="BYJ311" s="160"/>
      <c r="BYK311" s="160"/>
      <c r="BYL311" s="160"/>
      <c r="BYM311" s="160"/>
      <c r="BYN311" s="160"/>
      <c r="BYO311" s="18"/>
      <c r="BYP311" s="18"/>
      <c r="BYQ311" s="18"/>
      <c r="BYS311" s="18"/>
      <c r="BYT311" s="18"/>
      <c r="BYU311" s="18"/>
      <c r="BYV311" s="18"/>
      <c r="BYX311" s="25"/>
      <c r="BYY311" s="37"/>
      <c r="BZA311" s="37"/>
      <c r="BZC311" s="37"/>
      <c r="BZE311" s="37"/>
      <c r="BZF311" s="204"/>
      <c r="BZG311" s="204"/>
      <c r="BZH311" s="204"/>
      <c r="BZI311" s="204"/>
      <c r="BZJ311" s="204"/>
      <c r="BZK311" s="204"/>
      <c r="BZL311" s="204"/>
      <c r="BZM311" s="204"/>
      <c r="BZN311" s="204"/>
      <c r="BZO311" s="159"/>
      <c r="BZP311" s="159"/>
      <c r="BZQ311" s="159"/>
      <c r="BZR311" s="159"/>
      <c r="BZS311" s="159"/>
      <c r="BZT311" s="45"/>
      <c r="BZU311" s="160"/>
      <c r="BZV311" s="160"/>
      <c r="BZW311" s="160"/>
      <c r="BZX311" s="160"/>
      <c r="BZY311" s="160"/>
      <c r="BZZ311" s="18"/>
      <c r="CAA311" s="18"/>
      <c r="CAB311" s="18"/>
      <c r="CAD311" s="18"/>
      <c r="CAE311" s="18"/>
      <c r="CAF311" s="18"/>
      <c r="CAG311" s="18"/>
      <c r="CAI311" s="25"/>
      <c r="CAJ311" s="37"/>
      <c r="CAL311" s="37"/>
      <c r="CAN311" s="37"/>
      <c r="CAP311" s="37"/>
      <c r="CAQ311" s="204"/>
      <c r="CAR311" s="204"/>
      <c r="CAS311" s="204"/>
      <c r="CAT311" s="204"/>
      <c r="CAU311" s="204"/>
      <c r="CAV311" s="204"/>
      <c r="CAW311" s="204"/>
      <c r="CAX311" s="204"/>
      <c r="CAY311" s="204"/>
      <c r="CAZ311" s="159"/>
      <c r="CBA311" s="159"/>
      <c r="CBB311" s="159"/>
      <c r="CBC311" s="159"/>
      <c r="CBD311" s="159"/>
      <c r="CBE311" s="45"/>
      <c r="CBF311" s="160"/>
      <c r="CBG311" s="160"/>
      <c r="CBH311" s="160"/>
      <c r="CBI311" s="160"/>
      <c r="CBJ311" s="160"/>
      <c r="CBK311" s="18"/>
      <c r="CBL311" s="18"/>
      <c r="CBM311" s="18"/>
      <c r="CBO311" s="18"/>
      <c r="CBP311" s="18"/>
      <c r="CBQ311" s="18"/>
      <c r="CBR311" s="18"/>
      <c r="CBT311" s="25"/>
      <c r="CBU311" s="37"/>
      <c r="CBW311" s="37"/>
      <c r="CBY311" s="37"/>
      <c r="CCA311" s="37"/>
      <c r="CCB311" s="204"/>
      <c r="CCC311" s="204"/>
      <c r="CCD311" s="204"/>
      <c r="CCE311" s="204"/>
      <c r="CCF311" s="204"/>
      <c r="CCG311" s="204"/>
      <c r="CCH311" s="204"/>
      <c r="CCI311" s="204"/>
      <c r="CCJ311" s="204"/>
      <c r="CCK311" s="159"/>
      <c r="CCL311" s="159"/>
      <c r="CCM311" s="159"/>
      <c r="CCN311" s="159"/>
      <c r="CCO311" s="159"/>
      <c r="CCP311" s="45"/>
      <c r="CCQ311" s="160"/>
      <c r="CCR311" s="160"/>
      <c r="CCS311" s="160"/>
      <c r="CCT311" s="160"/>
      <c r="CCU311" s="160"/>
      <c r="CCV311" s="18"/>
      <c r="CCW311" s="18"/>
      <c r="CCX311" s="18"/>
      <c r="CCZ311" s="18"/>
      <c r="CDA311" s="18"/>
      <c r="CDB311" s="18"/>
      <c r="CDC311" s="18"/>
      <c r="CDE311" s="25"/>
      <c r="CDF311" s="37"/>
      <c r="CDH311" s="37"/>
      <c r="CDJ311" s="37"/>
      <c r="CDL311" s="37"/>
      <c r="CDM311" s="204"/>
      <c r="CDN311" s="204"/>
      <c r="CDO311" s="204"/>
      <c r="CDP311" s="204"/>
      <c r="CDQ311" s="204"/>
      <c r="CDR311" s="204"/>
      <c r="CDS311" s="204"/>
      <c r="CDT311" s="204"/>
      <c r="CDU311" s="204"/>
      <c r="CDV311" s="159"/>
      <c r="CDW311" s="159"/>
      <c r="CDX311" s="159"/>
      <c r="CDY311" s="159"/>
      <c r="CDZ311" s="159"/>
      <c r="CEA311" s="45"/>
      <c r="CEB311" s="160"/>
      <c r="CEC311" s="160"/>
      <c r="CED311" s="160"/>
      <c r="CEE311" s="160"/>
      <c r="CEF311" s="160"/>
      <c r="CEG311" s="18"/>
      <c r="CEH311" s="18"/>
      <c r="CEI311" s="18"/>
      <c r="CEK311" s="18"/>
      <c r="CEL311" s="18"/>
      <c r="CEM311" s="18"/>
      <c r="CEN311" s="18"/>
      <c r="CEP311" s="25"/>
      <c r="CEQ311" s="37"/>
      <c r="CES311" s="37"/>
      <c r="CEU311" s="37"/>
      <c r="CEW311" s="37"/>
      <c r="CEX311" s="204"/>
      <c r="CEY311" s="204"/>
      <c r="CEZ311" s="204"/>
      <c r="CFA311" s="204"/>
      <c r="CFB311" s="204"/>
      <c r="CFC311" s="204"/>
      <c r="CFD311" s="204"/>
      <c r="CFE311" s="204"/>
      <c r="CFF311" s="204"/>
      <c r="CFG311" s="159"/>
      <c r="CFH311" s="159"/>
      <c r="CFI311" s="159"/>
      <c r="CFJ311" s="159"/>
      <c r="CFK311" s="159"/>
      <c r="CFL311" s="45"/>
      <c r="CFM311" s="160"/>
      <c r="CFN311" s="160"/>
      <c r="CFO311" s="160"/>
      <c r="CFP311" s="160"/>
      <c r="CFQ311" s="160"/>
      <c r="CFR311" s="18"/>
      <c r="CFS311" s="18"/>
      <c r="CFT311" s="18"/>
      <c r="CFV311" s="18"/>
      <c r="CFW311" s="18"/>
      <c r="CFX311" s="18"/>
      <c r="CFY311" s="18"/>
      <c r="CGA311" s="25"/>
      <c r="CGB311" s="37"/>
      <c r="CGD311" s="37"/>
      <c r="CGF311" s="37"/>
      <c r="CGH311" s="37"/>
      <c r="CGI311" s="204"/>
      <c r="CGJ311" s="204"/>
      <c r="CGK311" s="204"/>
      <c r="CGL311" s="204"/>
      <c r="CGM311" s="204"/>
      <c r="CGN311" s="204"/>
      <c r="CGO311" s="204"/>
      <c r="CGP311" s="204"/>
      <c r="CGQ311" s="204"/>
      <c r="CGR311" s="159"/>
      <c r="CGS311" s="159"/>
      <c r="CGT311" s="159"/>
      <c r="CGU311" s="159"/>
      <c r="CGV311" s="159"/>
      <c r="CGW311" s="45"/>
      <c r="CGX311" s="160"/>
      <c r="CGY311" s="160"/>
      <c r="CGZ311" s="160"/>
      <c r="CHA311" s="160"/>
      <c r="CHB311" s="160"/>
      <c r="CHC311" s="18"/>
      <c r="CHD311" s="18"/>
      <c r="CHE311" s="18"/>
      <c r="CHG311" s="18"/>
      <c r="CHH311" s="18"/>
      <c r="CHI311" s="18"/>
      <c r="CHJ311" s="18"/>
      <c r="CHL311" s="25"/>
      <c r="CHM311" s="37"/>
      <c r="CHO311" s="37"/>
      <c r="CHQ311" s="37"/>
      <c r="CHS311" s="37"/>
      <c r="CHT311" s="204"/>
      <c r="CHU311" s="204"/>
      <c r="CHV311" s="204"/>
      <c r="CHW311" s="204"/>
      <c r="CHX311" s="204"/>
      <c r="CHY311" s="204"/>
      <c r="CHZ311" s="204"/>
      <c r="CIA311" s="204"/>
      <c r="CIB311" s="204"/>
      <c r="CIC311" s="159"/>
      <c r="CID311" s="159"/>
      <c r="CIE311" s="159"/>
      <c r="CIF311" s="159"/>
      <c r="CIG311" s="159"/>
      <c r="CIH311" s="45"/>
      <c r="CII311" s="160"/>
      <c r="CIJ311" s="160"/>
      <c r="CIK311" s="160"/>
      <c r="CIL311" s="160"/>
      <c r="CIM311" s="160"/>
      <c r="CIN311" s="18"/>
      <c r="CIO311" s="18"/>
      <c r="CIP311" s="18"/>
      <c r="CIR311" s="18"/>
      <c r="CIS311" s="18"/>
      <c r="CIT311" s="18"/>
      <c r="CIU311" s="18"/>
      <c r="CIW311" s="25"/>
      <c r="CIX311" s="37"/>
      <c r="CIZ311" s="37"/>
      <c r="CJB311" s="37"/>
      <c r="CJD311" s="37"/>
      <c r="CJE311" s="204"/>
      <c r="CJF311" s="204"/>
      <c r="CJG311" s="204"/>
      <c r="CJH311" s="204"/>
      <c r="CJI311" s="204"/>
      <c r="CJJ311" s="204"/>
      <c r="CJK311" s="204"/>
      <c r="CJL311" s="204"/>
      <c r="CJM311" s="204"/>
      <c r="CJN311" s="159"/>
      <c r="CJO311" s="159"/>
      <c r="CJP311" s="159"/>
      <c r="CJQ311" s="159"/>
      <c r="CJR311" s="159"/>
      <c r="CJS311" s="45"/>
      <c r="CJT311" s="160"/>
      <c r="CJU311" s="160"/>
      <c r="CJV311" s="160"/>
      <c r="CJW311" s="160"/>
      <c r="CJX311" s="160"/>
      <c r="CJY311" s="18"/>
      <c r="CJZ311" s="18"/>
      <c r="CKA311" s="18"/>
      <c r="CKC311" s="18"/>
      <c r="CKD311" s="18"/>
      <c r="CKE311" s="18"/>
      <c r="CKF311" s="18"/>
      <c r="CKH311" s="25"/>
      <c r="CKI311" s="37"/>
      <c r="CKK311" s="37"/>
      <c r="CKM311" s="37"/>
      <c r="CKO311" s="37"/>
      <c r="CKP311" s="204"/>
      <c r="CKQ311" s="204"/>
      <c r="CKR311" s="204"/>
      <c r="CKS311" s="204"/>
      <c r="CKT311" s="204"/>
      <c r="CKU311" s="204"/>
      <c r="CKV311" s="204"/>
      <c r="CKW311" s="204"/>
      <c r="CKX311" s="204"/>
      <c r="CKY311" s="159"/>
      <c r="CKZ311" s="159"/>
      <c r="CLA311" s="159"/>
      <c r="CLB311" s="159"/>
      <c r="CLC311" s="159"/>
      <c r="CLD311" s="45"/>
      <c r="CLE311" s="160"/>
      <c r="CLF311" s="160"/>
      <c r="CLG311" s="160"/>
      <c r="CLH311" s="160"/>
      <c r="CLI311" s="160"/>
      <c r="CLJ311" s="18"/>
      <c r="CLK311" s="18"/>
      <c r="CLL311" s="18"/>
      <c r="CLN311" s="18"/>
      <c r="CLO311" s="18"/>
      <c r="CLP311" s="18"/>
      <c r="CLQ311" s="18"/>
      <c r="CLS311" s="25"/>
      <c r="CLT311" s="37"/>
      <c r="CLV311" s="37"/>
      <c r="CLX311" s="37"/>
      <c r="CLZ311" s="37"/>
      <c r="CMA311" s="204"/>
      <c r="CMB311" s="204"/>
      <c r="CMC311" s="204"/>
      <c r="CMD311" s="204"/>
      <c r="CME311" s="204"/>
      <c r="CMF311" s="204"/>
      <c r="CMG311" s="204"/>
      <c r="CMH311" s="204"/>
      <c r="CMI311" s="204"/>
      <c r="CMJ311" s="159"/>
      <c r="CMK311" s="159"/>
      <c r="CML311" s="159"/>
      <c r="CMM311" s="159"/>
      <c r="CMN311" s="159"/>
      <c r="CMO311" s="45"/>
      <c r="CMP311" s="160"/>
      <c r="CMQ311" s="160"/>
      <c r="CMR311" s="160"/>
      <c r="CMS311" s="160"/>
      <c r="CMT311" s="160"/>
      <c r="CMU311" s="18"/>
      <c r="CMV311" s="18"/>
      <c r="CMW311" s="18"/>
      <c r="CMY311" s="18"/>
      <c r="CMZ311" s="18"/>
      <c r="CNA311" s="18"/>
      <c r="CNB311" s="18"/>
      <c r="CND311" s="25"/>
      <c r="CNE311" s="37"/>
      <c r="CNG311" s="37"/>
      <c r="CNI311" s="37"/>
      <c r="CNK311" s="37"/>
      <c r="CNL311" s="204"/>
      <c r="CNM311" s="204"/>
      <c r="CNN311" s="204"/>
      <c r="CNO311" s="204"/>
      <c r="CNP311" s="204"/>
      <c r="CNQ311" s="204"/>
      <c r="CNR311" s="204"/>
      <c r="CNS311" s="204"/>
      <c r="CNT311" s="204"/>
      <c r="CNU311" s="159"/>
      <c r="CNV311" s="159"/>
      <c r="CNW311" s="159"/>
      <c r="CNX311" s="159"/>
      <c r="CNY311" s="159"/>
      <c r="CNZ311" s="45"/>
      <c r="COA311" s="160"/>
      <c r="COB311" s="160"/>
      <c r="COC311" s="160"/>
      <c r="COD311" s="160"/>
      <c r="COE311" s="160"/>
      <c r="COF311" s="18"/>
      <c r="COG311" s="18"/>
      <c r="COH311" s="18"/>
      <c r="COJ311" s="18"/>
      <c r="COK311" s="18"/>
      <c r="COL311" s="18"/>
      <c r="COM311" s="18"/>
      <c r="COO311" s="25"/>
      <c r="COP311" s="37"/>
      <c r="COR311" s="37"/>
      <c r="COT311" s="37"/>
      <c r="COV311" s="37"/>
      <c r="COW311" s="204"/>
      <c r="COX311" s="204"/>
      <c r="COY311" s="204"/>
      <c r="COZ311" s="204"/>
      <c r="CPA311" s="204"/>
      <c r="CPB311" s="204"/>
      <c r="CPC311" s="204"/>
      <c r="CPD311" s="204"/>
      <c r="CPE311" s="204"/>
      <c r="CPF311" s="159"/>
      <c r="CPG311" s="159"/>
      <c r="CPH311" s="159"/>
      <c r="CPI311" s="159"/>
      <c r="CPJ311" s="159"/>
      <c r="CPK311" s="45"/>
      <c r="CPL311" s="160"/>
      <c r="CPM311" s="160"/>
      <c r="CPN311" s="160"/>
      <c r="CPO311" s="160"/>
      <c r="CPP311" s="160"/>
      <c r="CPQ311" s="18"/>
      <c r="CPR311" s="18"/>
      <c r="CPS311" s="18"/>
      <c r="CPU311" s="18"/>
      <c r="CPV311" s="18"/>
      <c r="CPW311" s="18"/>
      <c r="CPX311" s="18"/>
      <c r="CPZ311" s="25"/>
      <c r="CQA311" s="37"/>
      <c r="CQC311" s="37"/>
      <c r="CQE311" s="37"/>
      <c r="CQG311" s="37"/>
      <c r="CQH311" s="204"/>
      <c r="CQI311" s="204"/>
      <c r="CQJ311" s="204"/>
      <c r="CQK311" s="204"/>
      <c r="CQL311" s="204"/>
      <c r="CQM311" s="204"/>
      <c r="CQN311" s="204"/>
      <c r="CQO311" s="204"/>
      <c r="CQP311" s="204"/>
      <c r="CQQ311" s="159"/>
      <c r="CQR311" s="159"/>
      <c r="CQS311" s="159"/>
      <c r="CQT311" s="159"/>
      <c r="CQU311" s="159"/>
      <c r="CQV311" s="45"/>
      <c r="CQW311" s="160"/>
      <c r="CQX311" s="160"/>
      <c r="CQY311" s="160"/>
      <c r="CQZ311" s="160"/>
      <c r="CRA311" s="160"/>
      <c r="CRB311" s="18"/>
      <c r="CRC311" s="18"/>
      <c r="CRD311" s="18"/>
      <c r="CRF311" s="18"/>
      <c r="CRG311" s="18"/>
      <c r="CRH311" s="18"/>
      <c r="CRI311" s="18"/>
      <c r="CRK311" s="25"/>
      <c r="CRL311" s="37"/>
      <c r="CRN311" s="37"/>
      <c r="CRP311" s="37"/>
      <c r="CRR311" s="37"/>
      <c r="CRS311" s="204"/>
      <c r="CRT311" s="204"/>
      <c r="CRU311" s="204"/>
      <c r="CRV311" s="204"/>
      <c r="CRW311" s="204"/>
      <c r="CRX311" s="204"/>
      <c r="CRY311" s="204"/>
      <c r="CRZ311" s="204"/>
      <c r="CSA311" s="204"/>
      <c r="CSB311" s="159"/>
      <c r="CSC311" s="159"/>
      <c r="CSD311" s="159"/>
      <c r="CSE311" s="159"/>
      <c r="CSF311" s="159"/>
      <c r="CSG311" s="45"/>
      <c r="CSH311" s="160"/>
      <c r="CSI311" s="160"/>
      <c r="CSJ311" s="160"/>
      <c r="CSK311" s="160"/>
      <c r="CSL311" s="160"/>
      <c r="CSM311" s="18"/>
      <c r="CSN311" s="18"/>
      <c r="CSO311" s="18"/>
      <c r="CSQ311" s="18"/>
      <c r="CSR311" s="18"/>
      <c r="CSS311" s="18"/>
      <c r="CST311" s="18"/>
      <c r="CSV311" s="25"/>
      <c r="CSW311" s="37"/>
      <c r="CSY311" s="37"/>
      <c r="CTA311" s="37"/>
      <c r="CTC311" s="37"/>
      <c r="CTD311" s="204"/>
      <c r="CTE311" s="204"/>
      <c r="CTF311" s="204"/>
      <c r="CTG311" s="204"/>
      <c r="CTH311" s="204"/>
      <c r="CTI311" s="204"/>
      <c r="CTJ311" s="204"/>
      <c r="CTK311" s="204"/>
      <c r="CTL311" s="204"/>
      <c r="CTM311" s="159"/>
      <c r="CTN311" s="159"/>
      <c r="CTO311" s="159"/>
      <c r="CTP311" s="159"/>
      <c r="CTQ311" s="159"/>
      <c r="CTR311" s="45"/>
      <c r="CTS311" s="160"/>
      <c r="CTT311" s="160"/>
      <c r="CTU311" s="160"/>
      <c r="CTV311" s="160"/>
      <c r="CTW311" s="160"/>
      <c r="CTX311" s="18"/>
      <c r="CTY311" s="18"/>
      <c r="CTZ311" s="18"/>
      <c r="CUB311" s="18"/>
      <c r="CUC311" s="18"/>
      <c r="CUD311" s="18"/>
      <c r="CUE311" s="18"/>
      <c r="CUG311" s="25"/>
      <c r="CUH311" s="37"/>
      <c r="CUJ311" s="37"/>
      <c r="CUL311" s="37"/>
      <c r="CUN311" s="37"/>
      <c r="CUO311" s="204"/>
      <c r="CUP311" s="204"/>
      <c r="CUQ311" s="204"/>
      <c r="CUR311" s="204"/>
      <c r="CUS311" s="204"/>
      <c r="CUT311" s="204"/>
      <c r="CUU311" s="204"/>
      <c r="CUV311" s="204"/>
      <c r="CUW311" s="204"/>
      <c r="CUX311" s="159"/>
      <c r="CUY311" s="159"/>
      <c r="CUZ311" s="159"/>
      <c r="CVA311" s="159"/>
      <c r="CVB311" s="159"/>
      <c r="CVC311" s="45"/>
      <c r="CVD311" s="160"/>
      <c r="CVE311" s="160"/>
      <c r="CVF311" s="160"/>
      <c r="CVG311" s="160"/>
      <c r="CVH311" s="160"/>
      <c r="CVI311" s="18"/>
      <c r="CVJ311" s="18"/>
      <c r="CVK311" s="18"/>
      <c r="CVM311" s="18"/>
      <c r="CVN311" s="18"/>
      <c r="CVO311" s="18"/>
      <c r="CVP311" s="18"/>
      <c r="CVR311" s="25"/>
      <c r="CVS311" s="37"/>
      <c r="CVU311" s="37"/>
      <c r="CVW311" s="37"/>
      <c r="CVY311" s="37"/>
      <c r="CVZ311" s="204"/>
      <c r="CWA311" s="204"/>
      <c r="CWB311" s="204"/>
      <c r="CWC311" s="204"/>
      <c r="CWD311" s="204"/>
      <c r="CWE311" s="204"/>
      <c r="CWF311" s="204"/>
      <c r="CWG311" s="204"/>
      <c r="CWH311" s="204"/>
      <c r="CWI311" s="159"/>
      <c r="CWJ311" s="159"/>
      <c r="CWK311" s="159"/>
      <c r="CWL311" s="159"/>
      <c r="CWM311" s="159"/>
      <c r="CWN311" s="45"/>
      <c r="CWO311" s="160"/>
      <c r="CWP311" s="160"/>
      <c r="CWQ311" s="160"/>
      <c r="CWR311" s="160"/>
      <c r="CWS311" s="160"/>
      <c r="CWT311" s="18"/>
      <c r="CWU311" s="18"/>
      <c r="CWV311" s="18"/>
      <c r="CWX311" s="18"/>
      <c r="CWY311" s="18"/>
      <c r="CWZ311" s="18"/>
      <c r="CXA311" s="18"/>
      <c r="CXC311" s="25"/>
      <c r="CXD311" s="37"/>
      <c r="CXF311" s="37"/>
      <c r="CXH311" s="37"/>
      <c r="CXJ311" s="37"/>
      <c r="CXK311" s="204"/>
      <c r="CXL311" s="204"/>
      <c r="CXM311" s="204"/>
      <c r="CXN311" s="204"/>
      <c r="CXO311" s="204"/>
      <c r="CXP311" s="204"/>
      <c r="CXQ311" s="204"/>
      <c r="CXR311" s="204"/>
      <c r="CXS311" s="204"/>
      <c r="CXT311" s="159"/>
      <c r="CXU311" s="159"/>
      <c r="CXV311" s="159"/>
      <c r="CXW311" s="159"/>
      <c r="CXX311" s="159"/>
      <c r="CXY311" s="45"/>
      <c r="CXZ311" s="160"/>
      <c r="CYA311" s="160"/>
      <c r="CYB311" s="160"/>
      <c r="CYC311" s="160"/>
      <c r="CYD311" s="160"/>
      <c r="CYE311" s="18"/>
      <c r="CYF311" s="18"/>
      <c r="CYG311" s="18"/>
      <c r="CYI311" s="18"/>
      <c r="CYJ311" s="18"/>
      <c r="CYK311" s="18"/>
      <c r="CYL311" s="18"/>
      <c r="CYN311" s="25"/>
      <c r="CYO311" s="37"/>
      <c r="CYQ311" s="37"/>
      <c r="CYS311" s="37"/>
      <c r="CYU311" s="37"/>
      <c r="CYV311" s="204"/>
      <c r="CYW311" s="204"/>
      <c r="CYX311" s="204"/>
      <c r="CYY311" s="204"/>
      <c r="CYZ311" s="204"/>
      <c r="CZA311" s="204"/>
      <c r="CZB311" s="204"/>
      <c r="CZC311" s="204"/>
      <c r="CZD311" s="204"/>
      <c r="CZE311" s="159"/>
      <c r="CZF311" s="159"/>
      <c r="CZG311" s="159"/>
      <c r="CZH311" s="159"/>
      <c r="CZI311" s="159"/>
      <c r="CZJ311" s="45"/>
      <c r="CZK311" s="160"/>
      <c r="CZL311" s="160"/>
      <c r="CZM311" s="160"/>
      <c r="CZN311" s="160"/>
      <c r="CZO311" s="160"/>
      <c r="CZP311" s="18"/>
      <c r="CZQ311" s="18"/>
      <c r="CZR311" s="18"/>
      <c r="CZT311" s="18"/>
      <c r="CZU311" s="18"/>
      <c r="CZV311" s="18"/>
      <c r="CZW311" s="18"/>
      <c r="CZY311" s="25"/>
      <c r="CZZ311" s="37"/>
      <c r="DAB311" s="37"/>
      <c r="DAD311" s="37"/>
      <c r="DAF311" s="37"/>
      <c r="DAG311" s="204"/>
      <c r="DAH311" s="204"/>
      <c r="DAI311" s="204"/>
      <c r="DAJ311" s="204"/>
      <c r="DAK311" s="204"/>
      <c r="DAL311" s="204"/>
      <c r="DAM311" s="204"/>
      <c r="DAN311" s="204"/>
      <c r="DAO311" s="204"/>
      <c r="DAP311" s="159"/>
      <c r="DAQ311" s="159"/>
      <c r="DAR311" s="159"/>
      <c r="DAS311" s="159"/>
      <c r="DAT311" s="159"/>
      <c r="DAU311" s="45"/>
      <c r="DAV311" s="160"/>
      <c r="DAW311" s="160"/>
      <c r="DAX311" s="160"/>
      <c r="DAY311" s="160"/>
      <c r="DAZ311" s="160"/>
      <c r="DBA311" s="18"/>
      <c r="DBB311" s="18"/>
      <c r="DBC311" s="18"/>
      <c r="DBE311" s="18"/>
      <c r="DBF311" s="18"/>
      <c r="DBG311" s="18"/>
      <c r="DBH311" s="18"/>
      <c r="DBJ311" s="25"/>
      <c r="DBK311" s="37"/>
      <c r="DBM311" s="37"/>
      <c r="DBO311" s="37"/>
      <c r="DBQ311" s="37"/>
      <c r="DBR311" s="204"/>
      <c r="DBS311" s="204"/>
      <c r="DBT311" s="204"/>
      <c r="DBU311" s="204"/>
      <c r="DBV311" s="204"/>
      <c r="DBW311" s="204"/>
      <c r="DBX311" s="204"/>
      <c r="DBY311" s="204"/>
      <c r="DBZ311" s="204"/>
      <c r="DCA311" s="159"/>
      <c r="DCB311" s="159"/>
      <c r="DCC311" s="159"/>
      <c r="DCD311" s="159"/>
      <c r="DCE311" s="159"/>
      <c r="DCF311" s="45"/>
      <c r="DCG311" s="160"/>
      <c r="DCH311" s="160"/>
      <c r="DCI311" s="160"/>
      <c r="DCJ311" s="160"/>
      <c r="DCK311" s="160"/>
      <c r="DCL311" s="18"/>
      <c r="DCM311" s="18"/>
      <c r="DCN311" s="18"/>
      <c r="DCP311" s="18"/>
      <c r="DCQ311" s="18"/>
      <c r="DCR311" s="18"/>
      <c r="DCS311" s="18"/>
      <c r="DCU311" s="25"/>
      <c r="DCV311" s="37"/>
      <c r="DCX311" s="37"/>
      <c r="DCZ311" s="37"/>
      <c r="DDB311" s="37"/>
      <c r="DDC311" s="204"/>
      <c r="DDD311" s="204"/>
      <c r="DDE311" s="204"/>
      <c r="DDF311" s="204"/>
      <c r="DDG311" s="204"/>
      <c r="DDH311" s="204"/>
      <c r="DDI311" s="204"/>
      <c r="DDJ311" s="204"/>
      <c r="DDK311" s="204"/>
      <c r="DDL311" s="159"/>
      <c r="DDM311" s="159"/>
      <c r="DDN311" s="159"/>
      <c r="DDO311" s="159"/>
      <c r="DDP311" s="159"/>
      <c r="DDQ311" s="45"/>
      <c r="DDR311" s="160"/>
      <c r="DDS311" s="160"/>
      <c r="DDT311" s="160"/>
      <c r="DDU311" s="160"/>
      <c r="DDV311" s="160"/>
      <c r="DDW311" s="18"/>
      <c r="DDX311" s="18"/>
      <c r="DDY311" s="18"/>
      <c r="DEA311" s="18"/>
      <c r="DEB311" s="18"/>
      <c r="DEC311" s="18"/>
      <c r="DED311" s="18"/>
      <c r="DEF311" s="25"/>
      <c r="DEG311" s="37"/>
      <c r="DEI311" s="37"/>
      <c r="DEK311" s="37"/>
      <c r="DEM311" s="37"/>
      <c r="DEN311" s="204"/>
      <c r="DEO311" s="204"/>
      <c r="DEP311" s="204"/>
      <c r="DEQ311" s="204"/>
      <c r="DER311" s="204"/>
      <c r="DES311" s="204"/>
      <c r="DET311" s="204"/>
      <c r="DEU311" s="204"/>
      <c r="DEV311" s="204"/>
      <c r="DEW311" s="159"/>
      <c r="DEX311" s="159"/>
      <c r="DEY311" s="159"/>
      <c r="DEZ311" s="159"/>
      <c r="DFA311" s="159"/>
      <c r="DFB311" s="45"/>
      <c r="DFC311" s="160"/>
      <c r="DFD311" s="160"/>
      <c r="DFE311" s="160"/>
      <c r="DFF311" s="160"/>
      <c r="DFG311" s="160"/>
      <c r="DFH311" s="18"/>
      <c r="DFI311" s="18"/>
      <c r="DFJ311" s="18"/>
      <c r="DFL311" s="18"/>
      <c r="DFM311" s="18"/>
      <c r="DFN311" s="18"/>
      <c r="DFO311" s="18"/>
      <c r="DFQ311" s="25"/>
      <c r="DFR311" s="37"/>
      <c r="DFT311" s="37"/>
      <c r="DFV311" s="37"/>
      <c r="DFX311" s="37"/>
      <c r="DFY311" s="204"/>
      <c r="DFZ311" s="204"/>
      <c r="DGA311" s="204"/>
      <c r="DGB311" s="204"/>
      <c r="DGC311" s="204"/>
      <c r="DGD311" s="204"/>
      <c r="DGE311" s="204"/>
      <c r="DGF311" s="204"/>
      <c r="DGG311" s="204"/>
      <c r="DGH311" s="159"/>
      <c r="DGI311" s="159"/>
      <c r="DGJ311" s="159"/>
      <c r="DGK311" s="159"/>
      <c r="DGL311" s="159"/>
      <c r="DGM311" s="45"/>
      <c r="DGN311" s="160"/>
      <c r="DGO311" s="160"/>
      <c r="DGP311" s="160"/>
      <c r="DGQ311" s="160"/>
      <c r="DGR311" s="160"/>
      <c r="DGS311" s="18"/>
      <c r="DGT311" s="18"/>
      <c r="DGU311" s="18"/>
      <c r="DGW311" s="18"/>
      <c r="DGX311" s="18"/>
      <c r="DGY311" s="18"/>
      <c r="DGZ311" s="18"/>
      <c r="DHB311" s="25"/>
      <c r="DHC311" s="37"/>
      <c r="DHE311" s="37"/>
      <c r="DHG311" s="37"/>
      <c r="DHI311" s="37"/>
      <c r="DHJ311" s="204"/>
      <c r="DHK311" s="204"/>
      <c r="DHL311" s="204"/>
      <c r="DHM311" s="204"/>
      <c r="DHN311" s="204"/>
      <c r="DHO311" s="204"/>
      <c r="DHP311" s="204"/>
      <c r="DHQ311" s="204"/>
      <c r="DHR311" s="204"/>
      <c r="DHS311" s="159"/>
      <c r="DHT311" s="159"/>
      <c r="DHU311" s="159"/>
      <c r="DHV311" s="159"/>
      <c r="DHW311" s="159"/>
      <c r="DHX311" s="45"/>
      <c r="DHY311" s="160"/>
      <c r="DHZ311" s="160"/>
      <c r="DIA311" s="160"/>
      <c r="DIB311" s="160"/>
      <c r="DIC311" s="160"/>
      <c r="DID311" s="18"/>
      <c r="DIE311" s="18"/>
      <c r="DIF311" s="18"/>
      <c r="DIH311" s="18"/>
      <c r="DII311" s="18"/>
      <c r="DIJ311" s="18"/>
      <c r="DIK311" s="18"/>
      <c r="DIM311" s="25"/>
      <c r="DIN311" s="37"/>
      <c r="DIP311" s="37"/>
      <c r="DIR311" s="37"/>
      <c r="DIT311" s="37"/>
      <c r="DIU311" s="204"/>
      <c r="DIV311" s="204"/>
      <c r="DIW311" s="204"/>
      <c r="DIX311" s="204"/>
      <c r="DIY311" s="204"/>
      <c r="DIZ311" s="204"/>
      <c r="DJA311" s="204"/>
      <c r="DJB311" s="204"/>
      <c r="DJC311" s="204"/>
      <c r="DJD311" s="159"/>
      <c r="DJE311" s="159"/>
      <c r="DJF311" s="159"/>
      <c r="DJG311" s="159"/>
      <c r="DJH311" s="159"/>
      <c r="DJI311" s="45"/>
      <c r="DJJ311" s="160"/>
      <c r="DJK311" s="160"/>
      <c r="DJL311" s="160"/>
      <c r="DJM311" s="160"/>
      <c r="DJN311" s="160"/>
      <c r="DJO311" s="18"/>
      <c r="DJP311" s="18"/>
      <c r="DJQ311" s="18"/>
      <c r="DJS311" s="18"/>
      <c r="DJT311" s="18"/>
      <c r="DJU311" s="18"/>
      <c r="DJV311" s="18"/>
      <c r="DJX311" s="25"/>
      <c r="DJY311" s="37"/>
      <c r="DKA311" s="37"/>
      <c r="DKC311" s="37"/>
      <c r="DKE311" s="37"/>
      <c r="DKF311" s="204"/>
      <c r="DKG311" s="204"/>
      <c r="DKH311" s="204"/>
      <c r="DKI311" s="204"/>
      <c r="DKJ311" s="204"/>
      <c r="DKK311" s="204"/>
      <c r="DKL311" s="204"/>
      <c r="DKM311" s="204"/>
      <c r="DKN311" s="204"/>
      <c r="DKO311" s="159"/>
      <c r="DKP311" s="159"/>
      <c r="DKQ311" s="159"/>
      <c r="DKR311" s="159"/>
      <c r="DKS311" s="159"/>
      <c r="DKT311" s="45"/>
      <c r="DKU311" s="160"/>
      <c r="DKV311" s="160"/>
      <c r="DKW311" s="160"/>
      <c r="DKX311" s="160"/>
      <c r="DKY311" s="160"/>
      <c r="DKZ311" s="18"/>
      <c r="DLA311" s="18"/>
      <c r="DLB311" s="18"/>
      <c r="DLD311" s="18"/>
      <c r="DLE311" s="18"/>
      <c r="DLF311" s="18"/>
      <c r="DLG311" s="18"/>
      <c r="DLI311" s="25"/>
      <c r="DLJ311" s="37"/>
      <c r="DLL311" s="37"/>
      <c r="DLN311" s="37"/>
      <c r="DLP311" s="37"/>
      <c r="DLQ311" s="204"/>
      <c r="DLR311" s="204"/>
      <c r="DLS311" s="204"/>
      <c r="DLT311" s="204"/>
      <c r="DLU311" s="204"/>
      <c r="DLV311" s="204"/>
      <c r="DLW311" s="204"/>
      <c r="DLX311" s="204"/>
      <c r="DLY311" s="204"/>
      <c r="DLZ311" s="159"/>
      <c r="DMA311" s="159"/>
      <c r="DMB311" s="159"/>
      <c r="DMC311" s="159"/>
      <c r="DMD311" s="159"/>
      <c r="DME311" s="45"/>
      <c r="DMF311" s="160"/>
      <c r="DMG311" s="160"/>
      <c r="DMH311" s="160"/>
      <c r="DMI311" s="160"/>
      <c r="DMJ311" s="160"/>
      <c r="DMK311" s="18"/>
      <c r="DML311" s="18"/>
      <c r="DMM311" s="18"/>
      <c r="DMO311" s="18"/>
      <c r="DMP311" s="18"/>
      <c r="DMQ311" s="18"/>
      <c r="DMR311" s="18"/>
      <c r="DMT311" s="25"/>
      <c r="DMU311" s="37"/>
      <c r="DMW311" s="37"/>
      <c r="DMY311" s="37"/>
      <c r="DNA311" s="37"/>
      <c r="DNB311" s="204"/>
      <c r="DNC311" s="204"/>
      <c r="DND311" s="204"/>
      <c r="DNE311" s="204"/>
      <c r="DNF311" s="204"/>
      <c r="DNG311" s="204"/>
      <c r="DNH311" s="204"/>
      <c r="DNI311" s="204"/>
      <c r="DNJ311" s="204"/>
      <c r="DNK311" s="159"/>
      <c r="DNL311" s="159"/>
      <c r="DNM311" s="159"/>
      <c r="DNN311" s="159"/>
      <c r="DNO311" s="159"/>
      <c r="DNP311" s="45"/>
      <c r="DNQ311" s="160"/>
      <c r="DNR311" s="160"/>
      <c r="DNS311" s="160"/>
      <c r="DNT311" s="160"/>
      <c r="DNU311" s="160"/>
      <c r="DNV311" s="18"/>
      <c r="DNW311" s="18"/>
      <c r="DNX311" s="18"/>
      <c r="DNZ311" s="18"/>
      <c r="DOA311" s="18"/>
      <c r="DOB311" s="18"/>
      <c r="DOC311" s="18"/>
      <c r="DOE311" s="25"/>
      <c r="DOF311" s="37"/>
      <c r="DOH311" s="37"/>
      <c r="DOJ311" s="37"/>
      <c r="DOL311" s="37"/>
      <c r="DOM311" s="204"/>
      <c r="DON311" s="204"/>
      <c r="DOO311" s="204"/>
      <c r="DOP311" s="204"/>
      <c r="DOQ311" s="204"/>
      <c r="DOR311" s="204"/>
      <c r="DOS311" s="204"/>
      <c r="DOT311" s="204"/>
      <c r="DOU311" s="204"/>
      <c r="DOV311" s="159"/>
      <c r="DOW311" s="159"/>
      <c r="DOX311" s="159"/>
      <c r="DOY311" s="159"/>
      <c r="DOZ311" s="159"/>
      <c r="DPA311" s="45"/>
      <c r="DPB311" s="160"/>
      <c r="DPC311" s="160"/>
      <c r="DPD311" s="160"/>
      <c r="DPE311" s="160"/>
      <c r="DPF311" s="160"/>
      <c r="DPG311" s="18"/>
      <c r="DPH311" s="18"/>
      <c r="DPI311" s="18"/>
      <c r="DPK311" s="18"/>
      <c r="DPL311" s="18"/>
      <c r="DPM311" s="18"/>
      <c r="DPN311" s="18"/>
      <c r="DPP311" s="25"/>
      <c r="DPQ311" s="37"/>
      <c r="DPS311" s="37"/>
      <c r="DPU311" s="37"/>
      <c r="DPW311" s="37"/>
      <c r="DPX311" s="204"/>
      <c r="DPY311" s="204"/>
      <c r="DPZ311" s="204"/>
      <c r="DQA311" s="204"/>
      <c r="DQB311" s="204"/>
      <c r="DQC311" s="204"/>
      <c r="DQD311" s="204"/>
      <c r="DQE311" s="204"/>
      <c r="DQF311" s="204"/>
      <c r="DQG311" s="159"/>
      <c r="DQH311" s="159"/>
      <c r="DQI311" s="159"/>
      <c r="DQJ311" s="159"/>
      <c r="DQK311" s="159"/>
      <c r="DQL311" s="45"/>
      <c r="DQM311" s="160"/>
      <c r="DQN311" s="160"/>
      <c r="DQO311" s="160"/>
      <c r="DQP311" s="160"/>
      <c r="DQQ311" s="160"/>
      <c r="DQR311" s="18"/>
      <c r="DQS311" s="18"/>
      <c r="DQT311" s="18"/>
      <c r="DQV311" s="18"/>
      <c r="DQW311" s="18"/>
      <c r="DQX311" s="18"/>
      <c r="DQY311" s="18"/>
      <c r="DRA311" s="25"/>
      <c r="DRB311" s="37"/>
      <c r="DRD311" s="37"/>
      <c r="DRF311" s="37"/>
      <c r="DRH311" s="37"/>
      <c r="DRI311" s="204"/>
      <c r="DRJ311" s="204"/>
      <c r="DRK311" s="204"/>
      <c r="DRL311" s="204"/>
      <c r="DRM311" s="204"/>
      <c r="DRN311" s="204"/>
      <c r="DRO311" s="204"/>
      <c r="DRP311" s="204"/>
      <c r="DRQ311" s="204"/>
      <c r="DRR311" s="159"/>
      <c r="DRS311" s="159"/>
      <c r="DRT311" s="159"/>
      <c r="DRU311" s="159"/>
      <c r="DRV311" s="159"/>
      <c r="DRW311" s="45"/>
      <c r="DRX311" s="160"/>
      <c r="DRY311" s="160"/>
      <c r="DRZ311" s="160"/>
      <c r="DSA311" s="160"/>
      <c r="DSB311" s="160"/>
      <c r="DSC311" s="18"/>
      <c r="DSD311" s="18"/>
      <c r="DSE311" s="18"/>
      <c r="DSG311" s="18"/>
      <c r="DSH311" s="18"/>
      <c r="DSI311" s="18"/>
      <c r="DSJ311" s="18"/>
      <c r="DSL311" s="25"/>
      <c r="DSM311" s="37"/>
      <c r="DSO311" s="37"/>
      <c r="DSQ311" s="37"/>
      <c r="DSS311" s="37"/>
      <c r="DST311" s="204"/>
      <c r="DSU311" s="204"/>
      <c r="DSV311" s="204"/>
      <c r="DSW311" s="204"/>
      <c r="DSX311" s="204"/>
      <c r="DSY311" s="204"/>
      <c r="DSZ311" s="204"/>
      <c r="DTA311" s="204"/>
      <c r="DTB311" s="204"/>
      <c r="DTC311" s="159"/>
      <c r="DTD311" s="159"/>
      <c r="DTE311" s="159"/>
      <c r="DTF311" s="159"/>
      <c r="DTG311" s="159"/>
      <c r="DTH311" s="45"/>
      <c r="DTI311" s="160"/>
      <c r="DTJ311" s="160"/>
      <c r="DTK311" s="160"/>
      <c r="DTL311" s="160"/>
      <c r="DTM311" s="160"/>
      <c r="DTN311" s="18"/>
      <c r="DTO311" s="18"/>
      <c r="DTP311" s="18"/>
      <c r="DTR311" s="18"/>
      <c r="DTS311" s="18"/>
      <c r="DTT311" s="18"/>
      <c r="DTU311" s="18"/>
      <c r="DTW311" s="25"/>
      <c r="DTX311" s="37"/>
      <c r="DTZ311" s="37"/>
      <c r="DUB311" s="37"/>
      <c r="DUD311" s="37"/>
      <c r="DUE311" s="204"/>
      <c r="DUF311" s="204"/>
      <c r="DUG311" s="204"/>
      <c r="DUH311" s="204"/>
      <c r="DUI311" s="204"/>
      <c r="DUJ311" s="204"/>
      <c r="DUK311" s="204"/>
      <c r="DUL311" s="204"/>
      <c r="DUM311" s="204"/>
      <c r="DUN311" s="159"/>
      <c r="DUO311" s="159"/>
      <c r="DUP311" s="159"/>
      <c r="DUQ311" s="159"/>
      <c r="DUR311" s="159"/>
      <c r="DUS311" s="45"/>
      <c r="DUT311" s="160"/>
      <c r="DUU311" s="160"/>
      <c r="DUV311" s="160"/>
      <c r="DUW311" s="160"/>
      <c r="DUX311" s="160"/>
      <c r="DUY311" s="18"/>
      <c r="DUZ311" s="18"/>
      <c r="DVA311" s="18"/>
      <c r="DVC311" s="18"/>
      <c r="DVD311" s="18"/>
      <c r="DVE311" s="18"/>
      <c r="DVF311" s="18"/>
      <c r="DVH311" s="25"/>
      <c r="DVI311" s="37"/>
      <c r="DVK311" s="37"/>
      <c r="DVM311" s="37"/>
      <c r="DVO311" s="37"/>
      <c r="DVP311" s="204"/>
      <c r="DVQ311" s="204"/>
      <c r="DVR311" s="204"/>
      <c r="DVS311" s="204"/>
      <c r="DVT311" s="204"/>
      <c r="DVU311" s="204"/>
      <c r="DVV311" s="204"/>
      <c r="DVW311" s="204"/>
      <c r="DVX311" s="204"/>
      <c r="DVY311" s="159"/>
      <c r="DVZ311" s="159"/>
      <c r="DWA311" s="159"/>
      <c r="DWB311" s="159"/>
      <c r="DWC311" s="159"/>
      <c r="DWD311" s="45"/>
      <c r="DWE311" s="160"/>
      <c r="DWF311" s="160"/>
      <c r="DWG311" s="160"/>
      <c r="DWH311" s="160"/>
      <c r="DWI311" s="160"/>
      <c r="DWJ311" s="18"/>
      <c r="DWK311" s="18"/>
      <c r="DWL311" s="18"/>
      <c r="DWN311" s="18"/>
      <c r="DWO311" s="18"/>
      <c r="DWP311" s="18"/>
      <c r="DWQ311" s="18"/>
      <c r="DWS311" s="25"/>
      <c r="DWT311" s="37"/>
      <c r="DWV311" s="37"/>
      <c r="DWX311" s="37"/>
      <c r="DWZ311" s="37"/>
      <c r="DXA311" s="204"/>
      <c r="DXB311" s="204"/>
      <c r="DXC311" s="204"/>
      <c r="DXD311" s="204"/>
      <c r="DXE311" s="204"/>
      <c r="DXF311" s="204"/>
      <c r="DXG311" s="204"/>
      <c r="DXH311" s="204"/>
      <c r="DXI311" s="204"/>
      <c r="DXJ311" s="159"/>
      <c r="DXK311" s="159"/>
      <c r="DXL311" s="159"/>
      <c r="DXM311" s="159"/>
      <c r="DXN311" s="159"/>
      <c r="DXO311" s="45"/>
      <c r="DXP311" s="160"/>
      <c r="DXQ311" s="160"/>
      <c r="DXR311" s="160"/>
      <c r="DXS311" s="160"/>
      <c r="DXT311" s="160"/>
      <c r="DXU311" s="18"/>
      <c r="DXV311" s="18"/>
      <c r="DXW311" s="18"/>
      <c r="DXY311" s="18"/>
      <c r="DXZ311" s="18"/>
      <c r="DYA311" s="18"/>
      <c r="DYB311" s="18"/>
      <c r="DYD311" s="25"/>
      <c r="DYE311" s="37"/>
      <c r="DYG311" s="37"/>
      <c r="DYI311" s="37"/>
      <c r="DYK311" s="37"/>
      <c r="DYL311" s="204"/>
      <c r="DYM311" s="204"/>
      <c r="DYN311" s="204"/>
      <c r="DYO311" s="204"/>
      <c r="DYP311" s="204"/>
      <c r="DYQ311" s="204"/>
      <c r="DYR311" s="204"/>
      <c r="DYS311" s="204"/>
      <c r="DYT311" s="204"/>
      <c r="DYU311" s="159"/>
      <c r="DYV311" s="159"/>
      <c r="DYW311" s="159"/>
      <c r="DYX311" s="159"/>
      <c r="DYY311" s="159"/>
      <c r="DYZ311" s="45"/>
      <c r="DZA311" s="160"/>
      <c r="DZB311" s="160"/>
      <c r="DZC311" s="160"/>
      <c r="DZD311" s="160"/>
      <c r="DZE311" s="160"/>
      <c r="DZF311" s="18"/>
      <c r="DZG311" s="18"/>
      <c r="DZH311" s="18"/>
      <c r="DZJ311" s="18"/>
      <c r="DZK311" s="18"/>
      <c r="DZL311" s="18"/>
      <c r="DZM311" s="18"/>
      <c r="DZO311" s="25"/>
      <c r="DZP311" s="37"/>
      <c r="DZR311" s="37"/>
      <c r="DZT311" s="37"/>
      <c r="DZV311" s="37"/>
      <c r="DZW311" s="204"/>
      <c r="DZX311" s="204"/>
      <c r="DZY311" s="204"/>
      <c r="DZZ311" s="204"/>
      <c r="EAA311" s="204"/>
      <c r="EAB311" s="204"/>
      <c r="EAC311" s="204"/>
      <c r="EAD311" s="204"/>
      <c r="EAE311" s="204"/>
      <c r="EAF311" s="159"/>
      <c r="EAG311" s="159"/>
      <c r="EAH311" s="159"/>
      <c r="EAI311" s="159"/>
      <c r="EAJ311" s="159"/>
      <c r="EAK311" s="45"/>
      <c r="EAL311" s="160"/>
      <c r="EAM311" s="160"/>
      <c r="EAN311" s="160"/>
      <c r="EAO311" s="160"/>
      <c r="EAP311" s="160"/>
      <c r="EAQ311" s="18"/>
      <c r="EAR311" s="18"/>
      <c r="EAS311" s="18"/>
      <c r="EAU311" s="18"/>
      <c r="EAV311" s="18"/>
      <c r="EAW311" s="18"/>
      <c r="EAX311" s="18"/>
      <c r="EAZ311" s="25"/>
      <c r="EBA311" s="37"/>
      <c r="EBC311" s="37"/>
      <c r="EBE311" s="37"/>
      <c r="EBG311" s="37"/>
      <c r="EBH311" s="204"/>
      <c r="EBI311" s="204"/>
      <c r="EBJ311" s="204"/>
      <c r="EBK311" s="204"/>
      <c r="EBL311" s="204"/>
      <c r="EBM311" s="204"/>
      <c r="EBN311" s="204"/>
      <c r="EBO311" s="204"/>
      <c r="EBP311" s="204"/>
      <c r="EBQ311" s="159"/>
      <c r="EBR311" s="159"/>
      <c r="EBS311" s="159"/>
      <c r="EBT311" s="159"/>
      <c r="EBU311" s="159"/>
      <c r="EBV311" s="45"/>
      <c r="EBW311" s="160"/>
      <c r="EBX311" s="160"/>
      <c r="EBY311" s="160"/>
      <c r="EBZ311" s="160"/>
      <c r="ECA311" s="160"/>
      <c r="ECB311" s="18"/>
      <c r="ECC311" s="18"/>
      <c r="ECD311" s="18"/>
      <c r="ECF311" s="18"/>
      <c r="ECG311" s="18"/>
      <c r="ECH311" s="18"/>
      <c r="ECI311" s="18"/>
      <c r="ECK311" s="25"/>
      <c r="ECL311" s="37"/>
      <c r="ECN311" s="37"/>
      <c r="ECP311" s="37"/>
      <c r="ECR311" s="37"/>
      <c r="ECS311" s="204"/>
      <c r="ECT311" s="204"/>
      <c r="ECU311" s="204"/>
      <c r="ECV311" s="204"/>
      <c r="ECW311" s="204"/>
      <c r="ECX311" s="204"/>
      <c r="ECY311" s="204"/>
      <c r="ECZ311" s="204"/>
      <c r="EDA311" s="204"/>
      <c r="EDB311" s="159"/>
      <c r="EDC311" s="159"/>
      <c r="EDD311" s="159"/>
      <c r="EDE311" s="159"/>
      <c r="EDF311" s="159"/>
      <c r="EDG311" s="45"/>
      <c r="EDH311" s="160"/>
      <c r="EDI311" s="160"/>
      <c r="EDJ311" s="160"/>
      <c r="EDK311" s="160"/>
      <c r="EDL311" s="160"/>
      <c r="EDM311" s="18"/>
      <c r="EDN311" s="18"/>
      <c r="EDO311" s="18"/>
      <c r="EDQ311" s="18"/>
      <c r="EDR311" s="18"/>
      <c r="EDS311" s="18"/>
      <c r="EDT311" s="18"/>
      <c r="EDV311" s="25"/>
      <c r="EDW311" s="37"/>
      <c r="EDY311" s="37"/>
      <c r="EEA311" s="37"/>
      <c r="EEC311" s="37"/>
      <c r="EED311" s="204"/>
      <c r="EEE311" s="204"/>
      <c r="EEF311" s="204"/>
      <c r="EEG311" s="204"/>
      <c r="EEH311" s="204"/>
      <c r="EEI311" s="204"/>
      <c r="EEJ311" s="204"/>
      <c r="EEK311" s="204"/>
      <c r="EEL311" s="204"/>
      <c r="EEM311" s="159"/>
      <c r="EEN311" s="159"/>
      <c r="EEO311" s="159"/>
      <c r="EEP311" s="159"/>
      <c r="EEQ311" s="159"/>
      <c r="EER311" s="45"/>
      <c r="EES311" s="160"/>
      <c r="EET311" s="160"/>
      <c r="EEU311" s="160"/>
      <c r="EEV311" s="160"/>
      <c r="EEW311" s="160"/>
      <c r="EEX311" s="18"/>
      <c r="EEY311" s="18"/>
      <c r="EEZ311" s="18"/>
      <c r="EFB311" s="18"/>
      <c r="EFC311" s="18"/>
      <c r="EFD311" s="18"/>
      <c r="EFE311" s="18"/>
      <c r="EFG311" s="25"/>
      <c r="EFH311" s="37"/>
      <c r="EFJ311" s="37"/>
      <c r="EFL311" s="37"/>
      <c r="EFN311" s="37"/>
      <c r="EFO311" s="204"/>
      <c r="EFP311" s="204"/>
      <c r="EFQ311" s="204"/>
      <c r="EFR311" s="204"/>
      <c r="EFS311" s="204"/>
      <c r="EFT311" s="204"/>
      <c r="EFU311" s="204"/>
      <c r="EFV311" s="204"/>
      <c r="EFW311" s="204"/>
      <c r="EFX311" s="159"/>
      <c r="EFY311" s="159"/>
      <c r="EFZ311" s="159"/>
      <c r="EGA311" s="159"/>
      <c r="EGB311" s="159"/>
      <c r="EGC311" s="45"/>
      <c r="EGD311" s="160"/>
      <c r="EGE311" s="160"/>
      <c r="EGF311" s="160"/>
      <c r="EGG311" s="160"/>
      <c r="EGH311" s="160"/>
      <c r="EGI311" s="18"/>
      <c r="EGJ311" s="18"/>
      <c r="EGK311" s="18"/>
      <c r="EGM311" s="18"/>
      <c r="EGN311" s="18"/>
      <c r="EGO311" s="18"/>
      <c r="EGP311" s="18"/>
      <c r="EGR311" s="25"/>
      <c r="EGS311" s="37"/>
      <c r="EGU311" s="37"/>
      <c r="EGW311" s="37"/>
      <c r="EGY311" s="37"/>
      <c r="EGZ311" s="204"/>
      <c r="EHA311" s="204"/>
      <c r="EHB311" s="204"/>
      <c r="EHC311" s="204"/>
      <c r="EHD311" s="204"/>
      <c r="EHE311" s="204"/>
      <c r="EHF311" s="204"/>
      <c r="EHG311" s="204"/>
      <c r="EHH311" s="204"/>
      <c r="EHI311" s="159"/>
      <c r="EHJ311" s="159"/>
      <c r="EHK311" s="159"/>
      <c r="EHL311" s="159"/>
      <c r="EHM311" s="159"/>
      <c r="EHN311" s="45"/>
      <c r="EHO311" s="160"/>
      <c r="EHP311" s="160"/>
      <c r="EHQ311" s="160"/>
      <c r="EHR311" s="160"/>
      <c r="EHS311" s="160"/>
      <c r="EHT311" s="18"/>
      <c r="EHU311" s="18"/>
      <c r="EHV311" s="18"/>
      <c r="EHX311" s="18"/>
      <c r="EHY311" s="18"/>
      <c r="EHZ311" s="18"/>
      <c r="EIA311" s="18"/>
      <c r="EIC311" s="25"/>
      <c r="EID311" s="37"/>
      <c r="EIF311" s="37"/>
      <c r="EIH311" s="37"/>
      <c r="EIJ311" s="37"/>
      <c r="EIK311" s="204"/>
      <c r="EIL311" s="204"/>
      <c r="EIM311" s="204"/>
      <c r="EIN311" s="204"/>
      <c r="EIO311" s="204"/>
      <c r="EIP311" s="204"/>
      <c r="EIQ311" s="204"/>
      <c r="EIR311" s="204"/>
      <c r="EIS311" s="204"/>
      <c r="EIT311" s="159"/>
      <c r="EIU311" s="159"/>
      <c r="EIV311" s="159"/>
      <c r="EIW311" s="159"/>
      <c r="EIX311" s="159"/>
      <c r="EIY311" s="45"/>
      <c r="EIZ311" s="160"/>
      <c r="EJA311" s="160"/>
      <c r="EJB311" s="160"/>
      <c r="EJC311" s="160"/>
      <c r="EJD311" s="160"/>
      <c r="EJE311" s="18"/>
      <c r="EJF311" s="18"/>
      <c r="EJG311" s="18"/>
      <c r="EJI311" s="18"/>
      <c r="EJJ311" s="18"/>
      <c r="EJK311" s="18"/>
      <c r="EJL311" s="18"/>
      <c r="EJN311" s="25"/>
      <c r="EJO311" s="37"/>
      <c r="EJQ311" s="37"/>
      <c r="EJS311" s="37"/>
      <c r="EJU311" s="37"/>
      <c r="EJV311" s="204"/>
      <c r="EJW311" s="204"/>
      <c r="EJX311" s="204"/>
      <c r="EJY311" s="204"/>
      <c r="EJZ311" s="204"/>
      <c r="EKA311" s="204"/>
      <c r="EKB311" s="204"/>
      <c r="EKC311" s="204"/>
      <c r="EKD311" s="204"/>
      <c r="EKE311" s="159"/>
      <c r="EKF311" s="159"/>
      <c r="EKG311" s="159"/>
      <c r="EKH311" s="159"/>
      <c r="EKI311" s="159"/>
      <c r="EKJ311" s="45"/>
      <c r="EKK311" s="160"/>
      <c r="EKL311" s="160"/>
      <c r="EKM311" s="160"/>
      <c r="EKN311" s="160"/>
      <c r="EKO311" s="160"/>
      <c r="EKP311" s="18"/>
      <c r="EKQ311" s="18"/>
      <c r="EKR311" s="18"/>
      <c r="EKT311" s="18"/>
      <c r="EKU311" s="18"/>
      <c r="EKV311" s="18"/>
      <c r="EKW311" s="18"/>
      <c r="EKY311" s="25"/>
      <c r="EKZ311" s="37"/>
      <c r="ELB311" s="37"/>
      <c r="ELD311" s="37"/>
      <c r="ELF311" s="37"/>
      <c r="ELG311" s="204"/>
      <c r="ELH311" s="204"/>
      <c r="ELI311" s="204"/>
      <c r="ELJ311" s="204"/>
      <c r="ELK311" s="204"/>
      <c r="ELL311" s="204"/>
      <c r="ELM311" s="204"/>
      <c r="ELN311" s="204"/>
      <c r="ELO311" s="204"/>
      <c r="ELP311" s="159"/>
      <c r="ELQ311" s="159"/>
      <c r="ELR311" s="159"/>
      <c r="ELS311" s="159"/>
      <c r="ELT311" s="159"/>
      <c r="ELU311" s="45"/>
      <c r="ELV311" s="160"/>
      <c r="ELW311" s="160"/>
      <c r="ELX311" s="160"/>
      <c r="ELY311" s="160"/>
      <c r="ELZ311" s="160"/>
      <c r="EMA311" s="18"/>
      <c r="EMB311" s="18"/>
      <c r="EMC311" s="18"/>
      <c r="EME311" s="18"/>
      <c r="EMF311" s="18"/>
      <c r="EMG311" s="18"/>
      <c r="EMH311" s="18"/>
      <c r="EMJ311" s="25"/>
      <c r="EMK311" s="37"/>
      <c r="EMM311" s="37"/>
      <c r="EMO311" s="37"/>
      <c r="EMQ311" s="37"/>
      <c r="EMR311" s="204"/>
      <c r="EMS311" s="204"/>
      <c r="EMT311" s="204"/>
      <c r="EMU311" s="204"/>
      <c r="EMV311" s="204"/>
      <c r="EMW311" s="204"/>
      <c r="EMX311" s="204"/>
      <c r="EMY311" s="204"/>
      <c r="EMZ311" s="204"/>
      <c r="ENA311" s="159"/>
      <c r="ENB311" s="159"/>
      <c r="ENC311" s="159"/>
      <c r="END311" s="159"/>
      <c r="ENE311" s="159"/>
      <c r="ENF311" s="45"/>
      <c r="ENG311" s="160"/>
      <c r="ENH311" s="160"/>
      <c r="ENI311" s="160"/>
      <c r="ENJ311" s="160"/>
      <c r="ENK311" s="160"/>
      <c r="ENL311" s="18"/>
      <c r="ENM311" s="18"/>
      <c r="ENN311" s="18"/>
      <c r="ENP311" s="18"/>
      <c r="ENQ311" s="18"/>
      <c r="ENR311" s="18"/>
      <c r="ENS311" s="18"/>
      <c r="ENU311" s="25"/>
      <c r="ENV311" s="37"/>
      <c r="ENX311" s="37"/>
      <c r="ENZ311" s="37"/>
      <c r="EOB311" s="37"/>
      <c r="EOC311" s="204"/>
      <c r="EOD311" s="204"/>
      <c r="EOE311" s="204"/>
      <c r="EOF311" s="204"/>
      <c r="EOG311" s="204"/>
      <c r="EOH311" s="204"/>
      <c r="EOI311" s="204"/>
      <c r="EOJ311" s="204"/>
      <c r="EOK311" s="204"/>
      <c r="EOL311" s="159"/>
      <c r="EOM311" s="159"/>
      <c r="EON311" s="159"/>
      <c r="EOO311" s="159"/>
      <c r="EOP311" s="159"/>
      <c r="EOQ311" s="45"/>
      <c r="EOR311" s="160"/>
      <c r="EOS311" s="160"/>
      <c r="EOT311" s="160"/>
      <c r="EOU311" s="160"/>
      <c r="EOV311" s="160"/>
      <c r="EOW311" s="18"/>
      <c r="EOX311" s="18"/>
      <c r="EOY311" s="18"/>
      <c r="EPA311" s="18"/>
      <c r="EPB311" s="18"/>
      <c r="EPC311" s="18"/>
      <c r="EPD311" s="18"/>
      <c r="EPF311" s="25"/>
      <c r="EPG311" s="37"/>
      <c r="EPI311" s="37"/>
      <c r="EPK311" s="37"/>
      <c r="EPM311" s="37"/>
      <c r="EPN311" s="204"/>
      <c r="EPO311" s="204"/>
      <c r="EPP311" s="204"/>
      <c r="EPQ311" s="204"/>
      <c r="EPR311" s="204"/>
      <c r="EPS311" s="204"/>
      <c r="EPT311" s="204"/>
      <c r="EPU311" s="204"/>
      <c r="EPV311" s="204"/>
      <c r="EPW311" s="159"/>
      <c r="EPX311" s="159"/>
      <c r="EPY311" s="159"/>
      <c r="EPZ311" s="159"/>
      <c r="EQA311" s="159"/>
      <c r="EQB311" s="45"/>
      <c r="EQC311" s="160"/>
      <c r="EQD311" s="160"/>
      <c r="EQE311" s="160"/>
      <c r="EQF311" s="160"/>
      <c r="EQG311" s="160"/>
      <c r="EQH311" s="18"/>
      <c r="EQI311" s="18"/>
      <c r="EQJ311" s="18"/>
      <c r="EQL311" s="18"/>
      <c r="EQM311" s="18"/>
      <c r="EQN311" s="18"/>
      <c r="EQO311" s="18"/>
      <c r="EQQ311" s="25"/>
      <c r="EQR311" s="37"/>
      <c r="EQT311" s="37"/>
      <c r="EQV311" s="37"/>
      <c r="EQX311" s="37"/>
      <c r="EQY311" s="204"/>
      <c r="EQZ311" s="204"/>
      <c r="ERA311" s="204"/>
      <c r="ERB311" s="204"/>
      <c r="ERC311" s="204"/>
      <c r="ERD311" s="204"/>
      <c r="ERE311" s="204"/>
      <c r="ERF311" s="204"/>
      <c r="ERG311" s="204"/>
      <c r="ERH311" s="159"/>
      <c r="ERI311" s="159"/>
      <c r="ERJ311" s="159"/>
      <c r="ERK311" s="159"/>
      <c r="ERL311" s="159"/>
      <c r="ERM311" s="45"/>
      <c r="ERN311" s="160"/>
      <c r="ERO311" s="160"/>
      <c r="ERP311" s="160"/>
      <c r="ERQ311" s="160"/>
      <c r="ERR311" s="160"/>
      <c r="ERS311" s="18"/>
      <c r="ERT311" s="18"/>
      <c r="ERU311" s="18"/>
      <c r="ERW311" s="18"/>
      <c r="ERX311" s="18"/>
      <c r="ERY311" s="18"/>
      <c r="ERZ311" s="18"/>
      <c r="ESB311" s="25"/>
      <c r="ESC311" s="37"/>
      <c r="ESE311" s="37"/>
      <c r="ESG311" s="37"/>
      <c r="ESI311" s="37"/>
      <c r="ESJ311" s="204"/>
      <c r="ESK311" s="204"/>
      <c r="ESL311" s="204"/>
      <c r="ESM311" s="204"/>
      <c r="ESN311" s="204"/>
      <c r="ESO311" s="204"/>
      <c r="ESP311" s="204"/>
      <c r="ESQ311" s="204"/>
      <c r="ESR311" s="204"/>
      <c r="ESS311" s="159"/>
      <c r="EST311" s="159"/>
      <c r="ESU311" s="159"/>
      <c r="ESV311" s="159"/>
      <c r="ESW311" s="159"/>
      <c r="ESX311" s="45"/>
      <c r="ESY311" s="160"/>
      <c r="ESZ311" s="160"/>
      <c r="ETA311" s="160"/>
      <c r="ETB311" s="160"/>
      <c r="ETC311" s="160"/>
      <c r="ETD311" s="18"/>
      <c r="ETE311" s="18"/>
      <c r="ETF311" s="18"/>
      <c r="ETH311" s="18"/>
      <c r="ETI311" s="18"/>
      <c r="ETJ311" s="18"/>
      <c r="ETK311" s="18"/>
      <c r="ETM311" s="25"/>
      <c r="ETN311" s="37"/>
      <c r="ETP311" s="37"/>
      <c r="ETR311" s="37"/>
      <c r="ETT311" s="37"/>
      <c r="ETU311" s="204"/>
      <c r="ETV311" s="204"/>
      <c r="ETW311" s="204"/>
      <c r="ETX311" s="204"/>
      <c r="ETY311" s="204"/>
      <c r="ETZ311" s="204"/>
      <c r="EUA311" s="204"/>
      <c r="EUB311" s="204"/>
      <c r="EUC311" s="204"/>
      <c r="EUD311" s="159"/>
      <c r="EUE311" s="159"/>
      <c r="EUF311" s="159"/>
      <c r="EUG311" s="159"/>
      <c r="EUH311" s="159"/>
      <c r="EUI311" s="45"/>
      <c r="EUJ311" s="160"/>
      <c r="EUK311" s="160"/>
      <c r="EUL311" s="160"/>
      <c r="EUM311" s="160"/>
      <c r="EUN311" s="160"/>
      <c r="EUO311" s="18"/>
      <c r="EUP311" s="18"/>
      <c r="EUQ311" s="18"/>
      <c r="EUS311" s="18"/>
      <c r="EUT311" s="18"/>
      <c r="EUU311" s="18"/>
      <c r="EUV311" s="18"/>
      <c r="EUX311" s="25"/>
      <c r="EUY311" s="37"/>
      <c r="EVA311" s="37"/>
      <c r="EVC311" s="37"/>
      <c r="EVE311" s="37"/>
      <c r="EVF311" s="204"/>
      <c r="EVG311" s="204"/>
      <c r="EVH311" s="204"/>
      <c r="EVI311" s="204"/>
      <c r="EVJ311" s="204"/>
      <c r="EVK311" s="204"/>
      <c r="EVL311" s="204"/>
      <c r="EVM311" s="204"/>
      <c r="EVN311" s="204"/>
      <c r="EVO311" s="159"/>
      <c r="EVP311" s="159"/>
      <c r="EVQ311" s="159"/>
      <c r="EVR311" s="159"/>
      <c r="EVS311" s="159"/>
      <c r="EVT311" s="45"/>
      <c r="EVU311" s="160"/>
      <c r="EVV311" s="160"/>
      <c r="EVW311" s="160"/>
      <c r="EVX311" s="160"/>
      <c r="EVY311" s="160"/>
      <c r="EVZ311" s="18"/>
      <c r="EWA311" s="18"/>
      <c r="EWB311" s="18"/>
      <c r="EWD311" s="18"/>
      <c r="EWE311" s="18"/>
      <c r="EWF311" s="18"/>
      <c r="EWG311" s="18"/>
      <c r="EWI311" s="25"/>
      <c r="EWJ311" s="37"/>
      <c r="EWL311" s="37"/>
      <c r="EWN311" s="37"/>
      <c r="EWP311" s="37"/>
      <c r="EWQ311" s="204"/>
      <c r="EWR311" s="204"/>
      <c r="EWS311" s="204"/>
      <c r="EWT311" s="204"/>
      <c r="EWU311" s="204"/>
      <c r="EWV311" s="204"/>
      <c r="EWW311" s="204"/>
      <c r="EWX311" s="204"/>
      <c r="EWY311" s="204"/>
      <c r="EWZ311" s="159"/>
      <c r="EXA311" s="159"/>
      <c r="EXB311" s="159"/>
      <c r="EXC311" s="159"/>
      <c r="EXD311" s="159"/>
      <c r="EXE311" s="45"/>
      <c r="EXF311" s="160"/>
      <c r="EXG311" s="160"/>
      <c r="EXH311" s="160"/>
      <c r="EXI311" s="160"/>
      <c r="EXJ311" s="160"/>
      <c r="EXK311" s="18"/>
      <c r="EXL311" s="18"/>
      <c r="EXM311" s="18"/>
      <c r="EXO311" s="18"/>
      <c r="EXP311" s="18"/>
      <c r="EXQ311" s="18"/>
      <c r="EXR311" s="18"/>
      <c r="EXT311" s="25"/>
      <c r="EXU311" s="37"/>
      <c r="EXW311" s="37"/>
      <c r="EXY311" s="37"/>
      <c r="EYA311" s="37"/>
      <c r="EYB311" s="204"/>
      <c r="EYC311" s="204"/>
      <c r="EYD311" s="204"/>
      <c r="EYE311" s="204"/>
      <c r="EYF311" s="204"/>
      <c r="EYG311" s="204"/>
      <c r="EYH311" s="204"/>
      <c r="EYI311" s="204"/>
      <c r="EYJ311" s="204"/>
      <c r="EYK311" s="159"/>
      <c r="EYL311" s="159"/>
      <c r="EYM311" s="159"/>
      <c r="EYN311" s="159"/>
      <c r="EYO311" s="159"/>
      <c r="EYP311" s="45"/>
      <c r="EYQ311" s="160"/>
      <c r="EYR311" s="160"/>
      <c r="EYS311" s="160"/>
      <c r="EYT311" s="160"/>
      <c r="EYU311" s="160"/>
      <c r="EYV311" s="18"/>
      <c r="EYW311" s="18"/>
      <c r="EYX311" s="18"/>
      <c r="EYZ311" s="18"/>
      <c r="EZA311" s="18"/>
      <c r="EZB311" s="18"/>
      <c r="EZC311" s="18"/>
      <c r="EZE311" s="25"/>
      <c r="EZF311" s="37"/>
      <c r="EZH311" s="37"/>
      <c r="EZJ311" s="37"/>
      <c r="EZL311" s="37"/>
      <c r="EZM311" s="204"/>
      <c r="EZN311" s="204"/>
      <c r="EZO311" s="204"/>
      <c r="EZP311" s="204"/>
      <c r="EZQ311" s="204"/>
      <c r="EZR311" s="204"/>
      <c r="EZS311" s="204"/>
      <c r="EZT311" s="204"/>
      <c r="EZU311" s="204"/>
      <c r="EZV311" s="159"/>
      <c r="EZW311" s="159"/>
      <c r="EZX311" s="159"/>
      <c r="EZY311" s="159"/>
      <c r="EZZ311" s="159"/>
      <c r="FAA311" s="45"/>
      <c r="FAB311" s="160"/>
      <c r="FAC311" s="160"/>
      <c r="FAD311" s="160"/>
      <c r="FAE311" s="160"/>
      <c r="FAF311" s="160"/>
      <c r="FAG311" s="18"/>
      <c r="FAH311" s="18"/>
      <c r="FAI311" s="18"/>
      <c r="FAK311" s="18"/>
      <c r="FAL311" s="18"/>
      <c r="FAM311" s="18"/>
      <c r="FAN311" s="18"/>
      <c r="FAP311" s="25"/>
      <c r="FAQ311" s="37"/>
      <c r="FAS311" s="37"/>
      <c r="FAU311" s="37"/>
      <c r="FAW311" s="37"/>
      <c r="FAX311" s="204"/>
      <c r="FAY311" s="204"/>
      <c r="FAZ311" s="204"/>
      <c r="FBA311" s="204"/>
      <c r="FBB311" s="204"/>
      <c r="FBC311" s="204"/>
      <c r="FBD311" s="204"/>
      <c r="FBE311" s="204"/>
      <c r="FBF311" s="204"/>
      <c r="FBG311" s="159"/>
      <c r="FBH311" s="159"/>
      <c r="FBI311" s="159"/>
      <c r="FBJ311" s="159"/>
      <c r="FBK311" s="159"/>
      <c r="FBL311" s="45"/>
      <c r="FBM311" s="160"/>
      <c r="FBN311" s="160"/>
      <c r="FBO311" s="160"/>
      <c r="FBP311" s="160"/>
      <c r="FBQ311" s="160"/>
      <c r="FBR311" s="18"/>
      <c r="FBS311" s="18"/>
      <c r="FBT311" s="18"/>
      <c r="FBV311" s="18"/>
      <c r="FBW311" s="18"/>
      <c r="FBX311" s="18"/>
      <c r="FBY311" s="18"/>
      <c r="FCA311" s="25"/>
      <c r="FCB311" s="37"/>
      <c r="FCD311" s="37"/>
      <c r="FCF311" s="37"/>
      <c r="FCH311" s="37"/>
      <c r="FCI311" s="204"/>
      <c r="FCJ311" s="204"/>
      <c r="FCK311" s="204"/>
      <c r="FCL311" s="204"/>
      <c r="FCM311" s="204"/>
      <c r="FCN311" s="204"/>
      <c r="FCO311" s="204"/>
      <c r="FCP311" s="204"/>
      <c r="FCQ311" s="204"/>
      <c r="FCR311" s="159"/>
      <c r="FCS311" s="159"/>
      <c r="FCT311" s="159"/>
      <c r="FCU311" s="159"/>
      <c r="FCV311" s="159"/>
      <c r="FCW311" s="45"/>
      <c r="FCX311" s="160"/>
      <c r="FCY311" s="160"/>
      <c r="FCZ311" s="160"/>
      <c r="FDA311" s="160"/>
      <c r="FDB311" s="160"/>
      <c r="FDC311" s="18"/>
      <c r="FDD311" s="18"/>
      <c r="FDE311" s="18"/>
      <c r="FDG311" s="18"/>
      <c r="FDH311" s="18"/>
      <c r="FDI311" s="18"/>
      <c r="FDJ311" s="18"/>
      <c r="FDL311" s="25"/>
      <c r="FDM311" s="37"/>
      <c r="FDO311" s="37"/>
      <c r="FDQ311" s="37"/>
      <c r="FDS311" s="37"/>
      <c r="FDT311" s="204"/>
      <c r="FDU311" s="204"/>
      <c r="FDV311" s="204"/>
      <c r="FDW311" s="204"/>
      <c r="FDX311" s="204"/>
      <c r="FDY311" s="204"/>
      <c r="FDZ311" s="204"/>
      <c r="FEA311" s="204"/>
      <c r="FEB311" s="204"/>
      <c r="FEC311" s="159"/>
      <c r="FED311" s="159"/>
      <c r="FEE311" s="159"/>
      <c r="FEF311" s="159"/>
      <c r="FEG311" s="159"/>
      <c r="FEH311" s="45"/>
      <c r="FEI311" s="160"/>
      <c r="FEJ311" s="160"/>
      <c r="FEK311" s="160"/>
      <c r="FEL311" s="160"/>
      <c r="FEM311" s="160"/>
      <c r="FEN311" s="18"/>
      <c r="FEO311" s="18"/>
      <c r="FEP311" s="18"/>
      <c r="FER311" s="18"/>
      <c r="FES311" s="18"/>
      <c r="FET311" s="18"/>
      <c r="FEU311" s="18"/>
      <c r="FEW311" s="25"/>
      <c r="FEX311" s="37"/>
      <c r="FEZ311" s="37"/>
      <c r="FFB311" s="37"/>
      <c r="FFD311" s="37"/>
      <c r="FFE311" s="204"/>
      <c r="FFF311" s="204"/>
      <c r="FFG311" s="204"/>
      <c r="FFH311" s="204"/>
      <c r="FFI311" s="204"/>
      <c r="FFJ311" s="204"/>
      <c r="FFK311" s="204"/>
      <c r="FFL311" s="204"/>
      <c r="FFM311" s="204"/>
      <c r="FFN311" s="159"/>
      <c r="FFO311" s="159"/>
      <c r="FFP311" s="159"/>
      <c r="FFQ311" s="159"/>
      <c r="FFR311" s="159"/>
      <c r="FFS311" s="45"/>
      <c r="FFT311" s="160"/>
      <c r="FFU311" s="160"/>
      <c r="FFV311" s="160"/>
      <c r="FFW311" s="160"/>
      <c r="FFX311" s="160"/>
      <c r="FFY311" s="18"/>
      <c r="FFZ311" s="18"/>
      <c r="FGA311" s="18"/>
      <c r="FGC311" s="18"/>
      <c r="FGD311" s="18"/>
      <c r="FGE311" s="18"/>
      <c r="FGF311" s="18"/>
      <c r="FGH311" s="25"/>
      <c r="FGI311" s="37"/>
      <c r="FGK311" s="37"/>
      <c r="FGM311" s="37"/>
      <c r="FGO311" s="37"/>
      <c r="FGP311" s="204"/>
      <c r="FGQ311" s="204"/>
      <c r="FGR311" s="204"/>
      <c r="FGS311" s="204"/>
      <c r="FGT311" s="204"/>
      <c r="FGU311" s="204"/>
      <c r="FGV311" s="204"/>
      <c r="FGW311" s="204"/>
      <c r="FGX311" s="204"/>
      <c r="FGY311" s="159"/>
      <c r="FGZ311" s="159"/>
      <c r="FHA311" s="159"/>
      <c r="FHB311" s="159"/>
      <c r="FHC311" s="159"/>
      <c r="FHD311" s="45"/>
      <c r="FHE311" s="160"/>
      <c r="FHF311" s="160"/>
      <c r="FHG311" s="160"/>
      <c r="FHH311" s="160"/>
      <c r="FHI311" s="160"/>
      <c r="FHJ311" s="18"/>
      <c r="FHK311" s="18"/>
      <c r="FHL311" s="18"/>
      <c r="FHN311" s="18"/>
      <c r="FHO311" s="18"/>
      <c r="FHP311" s="18"/>
      <c r="FHQ311" s="18"/>
      <c r="FHS311" s="25"/>
      <c r="FHT311" s="37"/>
      <c r="FHV311" s="37"/>
      <c r="FHX311" s="37"/>
      <c r="FHZ311" s="37"/>
      <c r="FIA311" s="204"/>
      <c r="FIB311" s="204"/>
      <c r="FIC311" s="204"/>
      <c r="FID311" s="204"/>
      <c r="FIE311" s="204"/>
      <c r="FIF311" s="204"/>
      <c r="FIG311" s="204"/>
      <c r="FIH311" s="204"/>
      <c r="FII311" s="204"/>
      <c r="FIJ311" s="159"/>
      <c r="FIK311" s="159"/>
      <c r="FIL311" s="159"/>
      <c r="FIM311" s="159"/>
      <c r="FIN311" s="159"/>
      <c r="FIO311" s="45"/>
      <c r="FIP311" s="160"/>
      <c r="FIQ311" s="160"/>
      <c r="FIR311" s="160"/>
      <c r="FIS311" s="160"/>
      <c r="FIT311" s="160"/>
      <c r="FIU311" s="18"/>
      <c r="FIV311" s="18"/>
      <c r="FIW311" s="18"/>
      <c r="FIY311" s="18"/>
      <c r="FIZ311" s="18"/>
      <c r="FJA311" s="18"/>
      <c r="FJB311" s="18"/>
      <c r="FJD311" s="25"/>
      <c r="FJE311" s="37"/>
      <c r="FJG311" s="37"/>
      <c r="FJI311" s="37"/>
      <c r="FJK311" s="37"/>
      <c r="FJL311" s="204"/>
      <c r="FJM311" s="204"/>
      <c r="FJN311" s="204"/>
      <c r="FJO311" s="204"/>
      <c r="FJP311" s="204"/>
      <c r="FJQ311" s="204"/>
      <c r="FJR311" s="204"/>
      <c r="FJS311" s="204"/>
      <c r="FJT311" s="204"/>
      <c r="FJU311" s="159"/>
      <c r="FJV311" s="159"/>
      <c r="FJW311" s="159"/>
      <c r="FJX311" s="159"/>
      <c r="FJY311" s="159"/>
      <c r="FJZ311" s="45"/>
      <c r="FKA311" s="160"/>
      <c r="FKB311" s="160"/>
      <c r="FKC311" s="160"/>
      <c r="FKD311" s="160"/>
      <c r="FKE311" s="160"/>
      <c r="FKF311" s="18"/>
      <c r="FKG311" s="18"/>
      <c r="FKH311" s="18"/>
      <c r="FKJ311" s="18"/>
      <c r="FKK311" s="18"/>
      <c r="FKL311" s="18"/>
      <c r="FKM311" s="18"/>
      <c r="FKO311" s="25"/>
      <c r="FKP311" s="37"/>
      <c r="FKR311" s="37"/>
      <c r="FKT311" s="37"/>
      <c r="FKV311" s="37"/>
      <c r="FKW311" s="204"/>
      <c r="FKX311" s="204"/>
      <c r="FKY311" s="204"/>
      <c r="FKZ311" s="204"/>
      <c r="FLA311" s="204"/>
      <c r="FLB311" s="204"/>
      <c r="FLC311" s="204"/>
      <c r="FLD311" s="204"/>
      <c r="FLE311" s="204"/>
      <c r="FLF311" s="159"/>
      <c r="FLG311" s="159"/>
      <c r="FLH311" s="159"/>
      <c r="FLI311" s="159"/>
      <c r="FLJ311" s="159"/>
      <c r="FLK311" s="45"/>
      <c r="FLL311" s="160"/>
      <c r="FLM311" s="160"/>
      <c r="FLN311" s="160"/>
      <c r="FLO311" s="160"/>
      <c r="FLP311" s="160"/>
      <c r="FLQ311" s="18"/>
      <c r="FLR311" s="18"/>
      <c r="FLS311" s="18"/>
      <c r="FLU311" s="18"/>
      <c r="FLV311" s="18"/>
      <c r="FLW311" s="18"/>
      <c r="FLX311" s="18"/>
      <c r="FLZ311" s="25"/>
      <c r="FMA311" s="37"/>
      <c r="FMC311" s="37"/>
      <c r="FME311" s="37"/>
      <c r="FMG311" s="37"/>
      <c r="FMH311" s="204"/>
      <c r="FMI311" s="204"/>
      <c r="FMJ311" s="204"/>
      <c r="FMK311" s="204"/>
      <c r="FML311" s="204"/>
      <c r="FMM311" s="204"/>
      <c r="FMN311" s="204"/>
      <c r="FMO311" s="204"/>
      <c r="FMP311" s="204"/>
      <c r="FMQ311" s="159"/>
      <c r="FMR311" s="159"/>
      <c r="FMS311" s="159"/>
      <c r="FMT311" s="159"/>
      <c r="FMU311" s="159"/>
      <c r="FMV311" s="45"/>
      <c r="FMW311" s="160"/>
      <c r="FMX311" s="160"/>
      <c r="FMY311" s="160"/>
      <c r="FMZ311" s="160"/>
      <c r="FNA311" s="160"/>
      <c r="FNB311" s="18"/>
      <c r="FNC311" s="18"/>
      <c r="FND311" s="18"/>
      <c r="FNF311" s="18"/>
      <c r="FNG311" s="18"/>
      <c r="FNH311" s="18"/>
      <c r="FNI311" s="18"/>
      <c r="FNK311" s="25"/>
      <c r="FNL311" s="37"/>
      <c r="FNN311" s="37"/>
      <c r="FNP311" s="37"/>
      <c r="FNR311" s="37"/>
      <c r="FNS311" s="204"/>
      <c r="FNT311" s="204"/>
      <c r="FNU311" s="204"/>
      <c r="FNV311" s="204"/>
      <c r="FNW311" s="204"/>
      <c r="FNX311" s="204"/>
      <c r="FNY311" s="204"/>
      <c r="FNZ311" s="204"/>
      <c r="FOA311" s="204"/>
      <c r="FOB311" s="159"/>
      <c r="FOC311" s="159"/>
      <c r="FOD311" s="159"/>
      <c r="FOE311" s="159"/>
      <c r="FOF311" s="159"/>
      <c r="FOG311" s="45"/>
      <c r="FOH311" s="160"/>
      <c r="FOI311" s="160"/>
      <c r="FOJ311" s="160"/>
      <c r="FOK311" s="160"/>
      <c r="FOL311" s="160"/>
      <c r="FOM311" s="18"/>
      <c r="FON311" s="18"/>
      <c r="FOO311" s="18"/>
      <c r="FOQ311" s="18"/>
      <c r="FOR311" s="18"/>
      <c r="FOS311" s="18"/>
      <c r="FOT311" s="18"/>
      <c r="FOV311" s="25"/>
      <c r="FOW311" s="37"/>
      <c r="FOY311" s="37"/>
      <c r="FPA311" s="37"/>
      <c r="FPC311" s="37"/>
      <c r="FPD311" s="204"/>
      <c r="FPE311" s="204"/>
      <c r="FPF311" s="204"/>
      <c r="FPG311" s="204"/>
      <c r="FPH311" s="204"/>
      <c r="FPI311" s="204"/>
      <c r="FPJ311" s="204"/>
      <c r="FPK311" s="204"/>
      <c r="FPL311" s="204"/>
      <c r="FPM311" s="159"/>
      <c r="FPN311" s="159"/>
      <c r="FPO311" s="159"/>
      <c r="FPP311" s="159"/>
      <c r="FPQ311" s="159"/>
      <c r="FPR311" s="45"/>
      <c r="FPS311" s="160"/>
      <c r="FPT311" s="160"/>
      <c r="FPU311" s="160"/>
      <c r="FPV311" s="160"/>
      <c r="FPW311" s="160"/>
      <c r="FPX311" s="18"/>
      <c r="FPY311" s="18"/>
      <c r="FPZ311" s="18"/>
      <c r="FQB311" s="18"/>
      <c r="FQC311" s="18"/>
      <c r="FQD311" s="18"/>
      <c r="FQE311" s="18"/>
      <c r="FQG311" s="25"/>
      <c r="FQH311" s="37"/>
      <c r="FQJ311" s="37"/>
      <c r="FQL311" s="37"/>
      <c r="FQN311" s="37"/>
      <c r="FQO311" s="204"/>
      <c r="FQP311" s="204"/>
      <c r="FQQ311" s="204"/>
      <c r="FQR311" s="204"/>
      <c r="FQS311" s="204"/>
      <c r="FQT311" s="204"/>
      <c r="FQU311" s="204"/>
      <c r="FQV311" s="204"/>
      <c r="FQW311" s="204"/>
      <c r="FQX311" s="159"/>
      <c r="FQY311" s="159"/>
      <c r="FQZ311" s="159"/>
      <c r="FRA311" s="159"/>
      <c r="FRB311" s="159"/>
      <c r="FRC311" s="45"/>
      <c r="FRD311" s="160"/>
      <c r="FRE311" s="160"/>
      <c r="FRF311" s="160"/>
      <c r="FRG311" s="160"/>
      <c r="FRH311" s="160"/>
      <c r="FRI311" s="18"/>
      <c r="FRJ311" s="18"/>
      <c r="FRK311" s="18"/>
      <c r="FRM311" s="18"/>
      <c r="FRN311" s="18"/>
      <c r="FRO311" s="18"/>
      <c r="FRP311" s="18"/>
      <c r="FRR311" s="25"/>
      <c r="FRS311" s="37"/>
      <c r="FRU311" s="37"/>
      <c r="FRW311" s="37"/>
      <c r="FRY311" s="37"/>
      <c r="FRZ311" s="204"/>
      <c r="FSA311" s="204"/>
      <c r="FSB311" s="204"/>
      <c r="FSC311" s="204"/>
      <c r="FSD311" s="204"/>
      <c r="FSE311" s="204"/>
      <c r="FSF311" s="204"/>
      <c r="FSG311" s="204"/>
      <c r="FSH311" s="204"/>
      <c r="FSI311" s="159"/>
      <c r="FSJ311" s="159"/>
      <c r="FSK311" s="159"/>
      <c r="FSL311" s="159"/>
      <c r="FSM311" s="159"/>
      <c r="FSN311" s="45"/>
      <c r="FSO311" s="160"/>
      <c r="FSP311" s="160"/>
      <c r="FSQ311" s="160"/>
      <c r="FSR311" s="160"/>
      <c r="FSS311" s="160"/>
      <c r="FST311" s="18"/>
      <c r="FSU311" s="18"/>
      <c r="FSV311" s="18"/>
      <c r="FSX311" s="18"/>
      <c r="FSY311" s="18"/>
      <c r="FSZ311" s="18"/>
      <c r="FTA311" s="18"/>
      <c r="FTC311" s="25"/>
      <c r="FTD311" s="37"/>
      <c r="FTF311" s="37"/>
      <c r="FTH311" s="37"/>
      <c r="FTJ311" s="37"/>
      <c r="FTK311" s="204"/>
      <c r="FTL311" s="204"/>
      <c r="FTM311" s="204"/>
      <c r="FTN311" s="204"/>
      <c r="FTO311" s="204"/>
      <c r="FTP311" s="204"/>
      <c r="FTQ311" s="204"/>
      <c r="FTR311" s="204"/>
      <c r="FTS311" s="204"/>
      <c r="FTT311" s="159"/>
      <c r="FTU311" s="159"/>
      <c r="FTV311" s="159"/>
      <c r="FTW311" s="159"/>
      <c r="FTX311" s="159"/>
      <c r="FTY311" s="45"/>
      <c r="FTZ311" s="160"/>
      <c r="FUA311" s="160"/>
      <c r="FUB311" s="160"/>
      <c r="FUC311" s="160"/>
      <c r="FUD311" s="160"/>
      <c r="FUE311" s="18"/>
      <c r="FUF311" s="18"/>
      <c r="FUG311" s="18"/>
      <c r="FUI311" s="18"/>
      <c r="FUJ311" s="18"/>
      <c r="FUK311" s="18"/>
      <c r="FUL311" s="18"/>
      <c r="FUN311" s="25"/>
      <c r="FUO311" s="37"/>
      <c r="FUQ311" s="37"/>
      <c r="FUS311" s="37"/>
      <c r="FUU311" s="37"/>
      <c r="FUV311" s="204"/>
      <c r="FUW311" s="204"/>
      <c r="FUX311" s="204"/>
      <c r="FUY311" s="204"/>
      <c r="FUZ311" s="204"/>
      <c r="FVA311" s="204"/>
      <c r="FVB311" s="204"/>
      <c r="FVC311" s="204"/>
      <c r="FVD311" s="204"/>
      <c r="FVE311" s="159"/>
      <c r="FVF311" s="159"/>
      <c r="FVG311" s="159"/>
      <c r="FVH311" s="159"/>
      <c r="FVI311" s="159"/>
      <c r="FVJ311" s="45"/>
      <c r="FVK311" s="160"/>
      <c r="FVL311" s="160"/>
      <c r="FVM311" s="160"/>
      <c r="FVN311" s="160"/>
      <c r="FVO311" s="160"/>
      <c r="FVP311" s="18"/>
      <c r="FVQ311" s="18"/>
      <c r="FVR311" s="18"/>
      <c r="FVT311" s="18"/>
      <c r="FVU311" s="18"/>
      <c r="FVV311" s="18"/>
      <c r="FVW311" s="18"/>
      <c r="FVY311" s="25"/>
      <c r="FVZ311" s="37"/>
      <c r="FWB311" s="37"/>
      <c r="FWD311" s="37"/>
      <c r="FWF311" s="37"/>
      <c r="FWG311" s="204"/>
      <c r="FWH311" s="204"/>
      <c r="FWI311" s="204"/>
      <c r="FWJ311" s="204"/>
      <c r="FWK311" s="204"/>
      <c r="FWL311" s="204"/>
      <c r="FWM311" s="204"/>
      <c r="FWN311" s="204"/>
      <c r="FWO311" s="204"/>
      <c r="FWP311" s="159"/>
      <c r="FWQ311" s="159"/>
      <c r="FWR311" s="159"/>
      <c r="FWS311" s="159"/>
      <c r="FWT311" s="159"/>
      <c r="FWU311" s="45"/>
      <c r="FWV311" s="160"/>
      <c r="FWW311" s="160"/>
      <c r="FWX311" s="160"/>
      <c r="FWY311" s="160"/>
      <c r="FWZ311" s="160"/>
      <c r="FXA311" s="18"/>
      <c r="FXB311" s="18"/>
      <c r="FXC311" s="18"/>
      <c r="FXE311" s="18"/>
      <c r="FXF311" s="18"/>
      <c r="FXG311" s="18"/>
      <c r="FXH311" s="18"/>
      <c r="FXJ311" s="25"/>
      <c r="FXK311" s="37"/>
      <c r="FXM311" s="37"/>
      <c r="FXO311" s="37"/>
      <c r="FXQ311" s="37"/>
      <c r="FXR311" s="204"/>
      <c r="FXS311" s="204"/>
      <c r="FXT311" s="204"/>
      <c r="FXU311" s="204"/>
      <c r="FXV311" s="204"/>
      <c r="FXW311" s="204"/>
      <c r="FXX311" s="204"/>
      <c r="FXY311" s="204"/>
      <c r="FXZ311" s="204"/>
      <c r="FYA311" s="159"/>
      <c r="FYB311" s="159"/>
      <c r="FYC311" s="159"/>
      <c r="FYD311" s="159"/>
      <c r="FYE311" s="159"/>
      <c r="FYF311" s="45"/>
      <c r="FYG311" s="160"/>
      <c r="FYH311" s="160"/>
      <c r="FYI311" s="160"/>
      <c r="FYJ311" s="160"/>
      <c r="FYK311" s="160"/>
      <c r="FYL311" s="18"/>
      <c r="FYM311" s="18"/>
      <c r="FYN311" s="18"/>
      <c r="FYP311" s="18"/>
      <c r="FYQ311" s="18"/>
      <c r="FYR311" s="18"/>
      <c r="FYS311" s="18"/>
      <c r="FYU311" s="25"/>
      <c r="FYV311" s="37"/>
      <c r="FYX311" s="37"/>
      <c r="FYZ311" s="37"/>
      <c r="FZB311" s="37"/>
      <c r="FZC311" s="204"/>
      <c r="FZD311" s="204"/>
      <c r="FZE311" s="204"/>
      <c r="FZF311" s="204"/>
      <c r="FZG311" s="204"/>
      <c r="FZH311" s="204"/>
      <c r="FZI311" s="204"/>
      <c r="FZJ311" s="204"/>
      <c r="FZK311" s="204"/>
      <c r="FZL311" s="159"/>
      <c r="FZM311" s="159"/>
      <c r="FZN311" s="159"/>
      <c r="FZO311" s="159"/>
      <c r="FZP311" s="159"/>
      <c r="FZQ311" s="45"/>
      <c r="FZR311" s="160"/>
      <c r="FZS311" s="160"/>
      <c r="FZT311" s="160"/>
      <c r="FZU311" s="160"/>
      <c r="FZV311" s="160"/>
      <c r="FZW311" s="18"/>
      <c r="FZX311" s="18"/>
      <c r="FZY311" s="18"/>
      <c r="GAA311" s="18"/>
      <c r="GAB311" s="18"/>
      <c r="GAC311" s="18"/>
      <c r="GAD311" s="18"/>
      <c r="GAF311" s="25"/>
      <c r="GAG311" s="37"/>
      <c r="GAI311" s="37"/>
      <c r="GAK311" s="37"/>
      <c r="GAM311" s="37"/>
      <c r="GAN311" s="204"/>
      <c r="GAO311" s="204"/>
      <c r="GAP311" s="204"/>
      <c r="GAQ311" s="204"/>
      <c r="GAR311" s="204"/>
      <c r="GAS311" s="204"/>
      <c r="GAT311" s="204"/>
      <c r="GAU311" s="204"/>
      <c r="GAV311" s="204"/>
      <c r="GAW311" s="159"/>
      <c r="GAX311" s="159"/>
      <c r="GAY311" s="159"/>
      <c r="GAZ311" s="159"/>
      <c r="GBA311" s="159"/>
      <c r="GBB311" s="45"/>
      <c r="GBC311" s="160"/>
      <c r="GBD311" s="160"/>
      <c r="GBE311" s="160"/>
      <c r="GBF311" s="160"/>
      <c r="GBG311" s="160"/>
      <c r="GBH311" s="18"/>
      <c r="GBI311" s="18"/>
      <c r="GBJ311" s="18"/>
      <c r="GBL311" s="18"/>
      <c r="GBM311" s="18"/>
      <c r="GBN311" s="18"/>
      <c r="GBO311" s="18"/>
      <c r="GBQ311" s="25"/>
      <c r="GBR311" s="37"/>
      <c r="GBT311" s="37"/>
      <c r="GBV311" s="37"/>
      <c r="GBX311" s="37"/>
      <c r="GBY311" s="204"/>
      <c r="GBZ311" s="204"/>
      <c r="GCA311" s="204"/>
      <c r="GCB311" s="204"/>
      <c r="GCC311" s="204"/>
      <c r="GCD311" s="204"/>
      <c r="GCE311" s="204"/>
      <c r="GCF311" s="204"/>
      <c r="GCG311" s="204"/>
      <c r="GCH311" s="159"/>
      <c r="GCI311" s="159"/>
      <c r="GCJ311" s="159"/>
      <c r="GCK311" s="159"/>
      <c r="GCL311" s="159"/>
      <c r="GCM311" s="45"/>
      <c r="GCN311" s="160"/>
      <c r="GCO311" s="160"/>
      <c r="GCP311" s="160"/>
      <c r="GCQ311" s="160"/>
      <c r="GCR311" s="160"/>
      <c r="GCS311" s="18"/>
      <c r="GCT311" s="18"/>
      <c r="GCU311" s="18"/>
      <c r="GCW311" s="18"/>
      <c r="GCX311" s="18"/>
      <c r="GCY311" s="18"/>
      <c r="GCZ311" s="18"/>
      <c r="GDB311" s="25"/>
      <c r="GDC311" s="37"/>
      <c r="GDE311" s="37"/>
      <c r="GDG311" s="37"/>
      <c r="GDI311" s="37"/>
      <c r="GDJ311" s="204"/>
      <c r="GDK311" s="204"/>
      <c r="GDL311" s="204"/>
      <c r="GDM311" s="204"/>
      <c r="GDN311" s="204"/>
      <c r="GDO311" s="204"/>
      <c r="GDP311" s="204"/>
      <c r="GDQ311" s="204"/>
      <c r="GDR311" s="204"/>
      <c r="GDS311" s="159"/>
      <c r="GDT311" s="159"/>
      <c r="GDU311" s="159"/>
      <c r="GDV311" s="159"/>
      <c r="GDW311" s="159"/>
      <c r="GDX311" s="45"/>
      <c r="GDY311" s="160"/>
      <c r="GDZ311" s="160"/>
      <c r="GEA311" s="160"/>
      <c r="GEB311" s="160"/>
      <c r="GEC311" s="160"/>
      <c r="GED311" s="18"/>
      <c r="GEE311" s="18"/>
      <c r="GEF311" s="18"/>
      <c r="GEH311" s="18"/>
      <c r="GEI311" s="18"/>
      <c r="GEJ311" s="18"/>
      <c r="GEK311" s="18"/>
      <c r="GEM311" s="25"/>
      <c r="GEN311" s="37"/>
      <c r="GEP311" s="37"/>
      <c r="GER311" s="37"/>
      <c r="GET311" s="37"/>
      <c r="GEU311" s="204"/>
      <c r="GEV311" s="204"/>
      <c r="GEW311" s="204"/>
      <c r="GEX311" s="204"/>
      <c r="GEY311" s="204"/>
      <c r="GEZ311" s="204"/>
      <c r="GFA311" s="204"/>
      <c r="GFB311" s="204"/>
      <c r="GFC311" s="204"/>
      <c r="GFD311" s="159"/>
      <c r="GFE311" s="159"/>
      <c r="GFF311" s="159"/>
      <c r="GFG311" s="159"/>
      <c r="GFH311" s="159"/>
      <c r="GFI311" s="45"/>
      <c r="GFJ311" s="160"/>
      <c r="GFK311" s="160"/>
      <c r="GFL311" s="160"/>
      <c r="GFM311" s="160"/>
      <c r="GFN311" s="160"/>
      <c r="GFO311" s="18"/>
      <c r="GFP311" s="18"/>
      <c r="GFQ311" s="18"/>
      <c r="GFS311" s="18"/>
      <c r="GFT311" s="18"/>
      <c r="GFU311" s="18"/>
      <c r="GFV311" s="18"/>
      <c r="GFX311" s="25"/>
      <c r="GFY311" s="37"/>
      <c r="GGA311" s="37"/>
      <c r="GGC311" s="37"/>
      <c r="GGE311" s="37"/>
      <c r="GGF311" s="204"/>
      <c r="GGG311" s="204"/>
      <c r="GGH311" s="204"/>
      <c r="GGI311" s="204"/>
      <c r="GGJ311" s="204"/>
      <c r="GGK311" s="204"/>
      <c r="GGL311" s="204"/>
      <c r="GGM311" s="204"/>
      <c r="GGN311" s="204"/>
      <c r="GGO311" s="159"/>
      <c r="GGP311" s="159"/>
      <c r="GGQ311" s="159"/>
      <c r="GGR311" s="159"/>
      <c r="GGS311" s="159"/>
      <c r="GGT311" s="45"/>
      <c r="GGU311" s="160"/>
      <c r="GGV311" s="160"/>
      <c r="GGW311" s="160"/>
      <c r="GGX311" s="160"/>
      <c r="GGY311" s="160"/>
      <c r="GGZ311" s="18"/>
      <c r="GHA311" s="18"/>
      <c r="GHB311" s="18"/>
      <c r="GHD311" s="18"/>
      <c r="GHE311" s="18"/>
      <c r="GHF311" s="18"/>
      <c r="GHG311" s="18"/>
      <c r="GHI311" s="25"/>
      <c r="GHJ311" s="37"/>
      <c r="GHL311" s="37"/>
      <c r="GHN311" s="37"/>
      <c r="GHP311" s="37"/>
      <c r="GHQ311" s="204"/>
      <c r="GHR311" s="204"/>
      <c r="GHS311" s="204"/>
      <c r="GHT311" s="204"/>
      <c r="GHU311" s="204"/>
      <c r="GHV311" s="204"/>
      <c r="GHW311" s="204"/>
      <c r="GHX311" s="204"/>
      <c r="GHY311" s="204"/>
      <c r="GHZ311" s="159"/>
      <c r="GIA311" s="159"/>
      <c r="GIB311" s="159"/>
      <c r="GIC311" s="159"/>
      <c r="GID311" s="159"/>
      <c r="GIE311" s="45"/>
      <c r="GIF311" s="160"/>
      <c r="GIG311" s="160"/>
      <c r="GIH311" s="160"/>
      <c r="GII311" s="160"/>
      <c r="GIJ311" s="160"/>
      <c r="GIK311" s="18"/>
      <c r="GIL311" s="18"/>
      <c r="GIM311" s="18"/>
      <c r="GIO311" s="18"/>
      <c r="GIP311" s="18"/>
      <c r="GIQ311" s="18"/>
      <c r="GIR311" s="18"/>
      <c r="GIT311" s="25"/>
      <c r="GIU311" s="37"/>
      <c r="GIW311" s="37"/>
      <c r="GIY311" s="37"/>
      <c r="GJA311" s="37"/>
      <c r="GJB311" s="204"/>
      <c r="GJC311" s="204"/>
      <c r="GJD311" s="204"/>
      <c r="GJE311" s="204"/>
      <c r="GJF311" s="204"/>
      <c r="GJG311" s="204"/>
      <c r="GJH311" s="204"/>
      <c r="GJI311" s="204"/>
      <c r="GJJ311" s="204"/>
      <c r="GJK311" s="159"/>
      <c r="GJL311" s="159"/>
      <c r="GJM311" s="159"/>
      <c r="GJN311" s="159"/>
      <c r="GJO311" s="159"/>
      <c r="GJP311" s="45"/>
      <c r="GJQ311" s="160"/>
      <c r="GJR311" s="160"/>
      <c r="GJS311" s="160"/>
      <c r="GJT311" s="160"/>
      <c r="GJU311" s="160"/>
      <c r="GJV311" s="18"/>
      <c r="GJW311" s="18"/>
      <c r="GJX311" s="18"/>
      <c r="GJZ311" s="18"/>
      <c r="GKA311" s="18"/>
      <c r="GKB311" s="18"/>
      <c r="GKC311" s="18"/>
      <c r="GKE311" s="25"/>
      <c r="GKF311" s="37"/>
      <c r="GKH311" s="37"/>
      <c r="GKJ311" s="37"/>
      <c r="GKL311" s="37"/>
      <c r="GKM311" s="204"/>
      <c r="GKN311" s="204"/>
      <c r="GKO311" s="204"/>
      <c r="GKP311" s="204"/>
      <c r="GKQ311" s="204"/>
      <c r="GKR311" s="204"/>
      <c r="GKS311" s="204"/>
      <c r="GKT311" s="204"/>
      <c r="GKU311" s="204"/>
      <c r="GKV311" s="159"/>
      <c r="GKW311" s="159"/>
      <c r="GKX311" s="159"/>
      <c r="GKY311" s="159"/>
      <c r="GKZ311" s="159"/>
      <c r="GLA311" s="45"/>
      <c r="GLB311" s="160"/>
      <c r="GLC311" s="160"/>
      <c r="GLD311" s="160"/>
      <c r="GLE311" s="160"/>
      <c r="GLF311" s="160"/>
      <c r="GLG311" s="18"/>
      <c r="GLH311" s="18"/>
      <c r="GLI311" s="18"/>
      <c r="GLK311" s="18"/>
      <c r="GLL311" s="18"/>
      <c r="GLM311" s="18"/>
      <c r="GLN311" s="18"/>
      <c r="GLP311" s="25"/>
      <c r="GLQ311" s="37"/>
      <c r="GLS311" s="37"/>
      <c r="GLU311" s="37"/>
      <c r="GLW311" s="37"/>
      <c r="GLX311" s="204"/>
      <c r="GLY311" s="204"/>
      <c r="GLZ311" s="204"/>
      <c r="GMA311" s="204"/>
      <c r="GMB311" s="204"/>
      <c r="GMC311" s="204"/>
      <c r="GMD311" s="204"/>
      <c r="GME311" s="204"/>
      <c r="GMF311" s="204"/>
      <c r="GMG311" s="159"/>
      <c r="GMH311" s="159"/>
      <c r="GMI311" s="159"/>
      <c r="GMJ311" s="159"/>
      <c r="GMK311" s="159"/>
      <c r="GML311" s="45"/>
      <c r="GMM311" s="160"/>
      <c r="GMN311" s="160"/>
      <c r="GMO311" s="160"/>
      <c r="GMP311" s="160"/>
      <c r="GMQ311" s="160"/>
      <c r="GMR311" s="18"/>
      <c r="GMS311" s="18"/>
      <c r="GMT311" s="18"/>
      <c r="GMV311" s="18"/>
      <c r="GMW311" s="18"/>
      <c r="GMX311" s="18"/>
      <c r="GMY311" s="18"/>
      <c r="GNA311" s="25"/>
      <c r="GNB311" s="37"/>
      <c r="GND311" s="37"/>
      <c r="GNF311" s="37"/>
      <c r="GNH311" s="37"/>
      <c r="GNI311" s="204"/>
      <c r="GNJ311" s="204"/>
      <c r="GNK311" s="204"/>
      <c r="GNL311" s="204"/>
      <c r="GNM311" s="204"/>
      <c r="GNN311" s="204"/>
      <c r="GNO311" s="204"/>
      <c r="GNP311" s="204"/>
      <c r="GNQ311" s="204"/>
      <c r="GNR311" s="159"/>
      <c r="GNS311" s="159"/>
      <c r="GNT311" s="159"/>
      <c r="GNU311" s="159"/>
      <c r="GNV311" s="159"/>
      <c r="GNW311" s="45"/>
      <c r="GNX311" s="160"/>
      <c r="GNY311" s="160"/>
      <c r="GNZ311" s="160"/>
      <c r="GOA311" s="160"/>
      <c r="GOB311" s="160"/>
      <c r="GOC311" s="18"/>
      <c r="GOD311" s="18"/>
      <c r="GOE311" s="18"/>
      <c r="GOG311" s="18"/>
      <c r="GOH311" s="18"/>
      <c r="GOI311" s="18"/>
      <c r="GOJ311" s="18"/>
      <c r="GOL311" s="25"/>
      <c r="GOM311" s="37"/>
      <c r="GOO311" s="37"/>
      <c r="GOQ311" s="37"/>
      <c r="GOS311" s="37"/>
      <c r="GOT311" s="204"/>
      <c r="GOU311" s="204"/>
      <c r="GOV311" s="204"/>
      <c r="GOW311" s="204"/>
      <c r="GOX311" s="204"/>
      <c r="GOY311" s="204"/>
      <c r="GOZ311" s="204"/>
      <c r="GPA311" s="204"/>
      <c r="GPB311" s="204"/>
      <c r="GPC311" s="159"/>
      <c r="GPD311" s="159"/>
      <c r="GPE311" s="159"/>
      <c r="GPF311" s="159"/>
      <c r="GPG311" s="159"/>
      <c r="GPH311" s="45"/>
      <c r="GPI311" s="160"/>
      <c r="GPJ311" s="160"/>
      <c r="GPK311" s="160"/>
      <c r="GPL311" s="160"/>
      <c r="GPM311" s="160"/>
      <c r="GPN311" s="18"/>
      <c r="GPO311" s="18"/>
      <c r="GPP311" s="18"/>
      <c r="GPR311" s="18"/>
      <c r="GPS311" s="18"/>
      <c r="GPT311" s="18"/>
      <c r="GPU311" s="18"/>
      <c r="GPW311" s="25"/>
      <c r="GPX311" s="37"/>
      <c r="GPZ311" s="37"/>
      <c r="GQB311" s="37"/>
      <c r="GQD311" s="37"/>
      <c r="GQE311" s="204"/>
      <c r="GQF311" s="204"/>
      <c r="GQG311" s="204"/>
      <c r="GQH311" s="204"/>
      <c r="GQI311" s="204"/>
      <c r="GQJ311" s="204"/>
      <c r="GQK311" s="204"/>
      <c r="GQL311" s="204"/>
      <c r="GQM311" s="204"/>
      <c r="GQN311" s="159"/>
      <c r="GQO311" s="159"/>
      <c r="GQP311" s="159"/>
      <c r="GQQ311" s="159"/>
      <c r="GQR311" s="159"/>
      <c r="GQS311" s="45"/>
      <c r="GQT311" s="160"/>
      <c r="GQU311" s="160"/>
      <c r="GQV311" s="160"/>
      <c r="GQW311" s="160"/>
      <c r="GQX311" s="160"/>
      <c r="GQY311" s="18"/>
      <c r="GQZ311" s="18"/>
      <c r="GRA311" s="18"/>
      <c r="GRC311" s="18"/>
      <c r="GRD311" s="18"/>
      <c r="GRE311" s="18"/>
      <c r="GRF311" s="18"/>
      <c r="GRH311" s="25"/>
      <c r="GRI311" s="37"/>
      <c r="GRK311" s="37"/>
      <c r="GRM311" s="37"/>
      <c r="GRO311" s="37"/>
      <c r="GRP311" s="204"/>
      <c r="GRQ311" s="204"/>
      <c r="GRR311" s="204"/>
      <c r="GRS311" s="204"/>
      <c r="GRT311" s="204"/>
      <c r="GRU311" s="204"/>
      <c r="GRV311" s="204"/>
      <c r="GRW311" s="204"/>
      <c r="GRX311" s="204"/>
      <c r="GRY311" s="159"/>
      <c r="GRZ311" s="159"/>
      <c r="GSA311" s="159"/>
      <c r="GSB311" s="159"/>
      <c r="GSC311" s="159"/>
      <c r="GSD311" s="45"/>
      <c r="GSE311" s="160"/>
      <c r="GSF311" s="160"/>
      <c r="GSG311" s="160"/>
      <c r="GSH311" s="160"/>
      <c r="GSI311" s="160"/>
      <c r="GSJ311" s="18"/>
      <c r="GSK311" s="18"/>
      <c r="GSL311" s="18"/>
      <c r="GSN311" s="18"/>
      <c r="GSO311" s="18"/>
      <c r="GSP311" s="18"/>
      <c r="GSQ311" s="18"/>
      <c r="GSS311" s="25"/>
      <c r="GST311" s="37"/>
      <c r="GSV311" s="37"/>
      <c r="GSX311" s="37"/>
      <c r="GSZ311" s="37"/>
      <c r="GTA311" s="204"/>
      <c r="GTB311" s="204"/>
      <c r="GTC311" s="204"/>
      <c r="GTD311" s="204"/>
      <c r="GTE311" s="204"/>
      <c r="GTF311" s="204"/>
      <c r="GTG311" s="204"/>
      <c r="GTH311" s="204"/>
      <c r="GTI311" s="204"/>
      <c r="GTJ311" s="159"/>
      <c r="GTK311" s="159"/>
      <c r="GTL311" s="159"/>
      <c r="GTM311" s="159"/>
      <c r="GTN311" s="159"/>
      <c r="GTO311" s="45"/>
      <c r="GTP311" s="160"/>
      <c r="GTQ311" s="160"/>
      <c r="GTR311" s="160"/>
      <c r="GTS311" s="160"/>
      <c r="GTT311" s="160"/>
      <c r="GTU311" s="18"/>
      <c r="GTV311" s="18"/>
      <c r="GTW311" s="18"/>
      <c r="GTY311" s="18"/>
      <c r="GTZ311" s="18"/>
      <c r="GUA311" s="18"/>
      <c r="GUB311" s="18"/>
      <c r="GUD311" s="25"/>
      <c r="GUE311" s="37"/>
      <c r="GUG311" s="37"/>
      <c r="GUI311" s="37"/>
      <c r="GUK311" s="37"/>
      <c r="GUL311" s="204"/>
      <c r="GUM311" s="204"/>
      <c r="GUN311" s="204"/>
      <c r="GUO311" s="204"/>
      <c r="GUP311" s="204"/>
      <c r="GUQ311" s="204"/>
      <c r="GUR311" s="204"/>
      <c r="GUS311" s="204"/>
      <c r="GUT311" s="204"/>
      <c r="GUU311" s="159"/>
      <c r="GUV311" s="159"/>
      <c r="GUW311" s="159"/>
      <c r="GUX311" s="159"/>
      <c r="GUY311" s="159"/>
      <c r="GUZ311" s="45"/>
      <c r="GVA311" s="160"/>
      <c r="GVB311" s="160"/>
      <c r="GVC311" s="160"/>
      <c r="GVD311" s="160"/>
      <c r="GVE311" s="160"/>
      <c r="GVF311" s="18"/>
      <c r="GVG311" s="18"/>
      <c r="GVH311" s="18"/>
      <c r="GVJ311" s="18"/>
      <c r="GVK311" s="18"/>
      <c r="GVL311" s="18"/>
      <c r="GVM311" s="18"/>
      <c r="GVO311" s="25"/>
      <c r="GVP311" s="37"/>
      <c r="GVR311" s="37"/>
      <c r="GVT311" s="37"/>
      <c r="GVV311" s="37"/>
      <c r="GVW311" s="204"/>
      <c r="GVX311" s="204"/>
      <c r="GVY311" s="204"/>
      <c r="GVZ311" s="204"/>
      <c r="GWA311" s="204"/>
      <c r="GWB311" s="204"/>
      <c r="GWC311" s="204"/>
      <c r="GWD311" s="204"/>
      <c r="GWE311" s="204"/>
      <c r="GWF311" s="159"/>
      <c r="GWG311" s="159"/>
      <c r="GWH311" s="159"/>
      <c r="GWI311" s="159"/>
      <c r="GWJ311" s="159"/>
      <c r="GWK311" s="45"/>
      <c r="GWL311" s="160"/>
      <c r="GWM311" s="160"/>
      <c r="GWN311" s="160"/>
      <c r="GWO311" s="160"/>
      <c r="GWP311" s="160"/>
      <c r="GWQ311" s="18"/>
      <c r="GWR311" s="18"/>
      <c r="GWS311" s="18"/>
      <c r="GWU311" s="18"/>
      <c r="GWV311" s="18"/>
      <c r="GWW311" s="18"/>
      <c r="GWX311" s="18"/>
      <c r="GWZ311" s="25"/>
      <c r="GXA311" s="37"/>
      <c r="GXC311" s="37"/>
      <c r="GXE311" s="37"/>
      <c r="GXG311" s="37"/>
      <c r="GXH311" s="204"/>
      <c r="GXI311" s="204"/>
      <c r="GXJ311" s="204"/>
      <c r="GXK311" s="204"/>
      <c r="GXL311" s="204"/>
      <c r="GXM311" s="204"/>
      <c r="GXN311" s="204"/>
      <c r="GXO311" s="204"/>
      <c r="GXP311" s="204"/>
      <c r="GXQ311" s="159"/>
      <c r="GXR311" s="159"/>
      <c r="GXS311" s="159"/>
      <c r="GXT311" s="159"/>
      <c r="GXU311" s="159"/>
      <c r="GXV311" s="45"/>
      <c r="GXW311" s="160"/>
      <c r="GXX311" s="160"/>
      <c r="GXY311" s="160"/>
      <c r="GXZ311" s="160"/>
      <c r="GYA311" s="160"/>
      <c r="GYB311" s="18"/>
      <c r="GYC311" s="18"/>
      <c r="GYD311" s="18"/>
      <c r="GYF311" s="18"/>
      <c r="GYG311" s="18"/>
      <c r="GYH311" s="18"/>
      <c r="GYI311" s="18"/>
      <c r="GYK311" s="25"/>
      <c r="GYL311" s="37"/>
      <c r="GYN311" s="37"/>
      <c r="GYP311" s="37"/>
      <c r="GYR311" s="37"/>
      <c r="GYS311" s="204"/>
      <c r="GYT311" s="204"/>
      <c r="GYU311" s="204"/>
      <c r="GYV311" s="204"/>
      <c r="GYW311" s="204"/>
      <c r="GYX311" s="204"/>
      <c r="GYY311" s="204"/>
      <c r="GYZ311" s="204"/>
      <c r="GZA311" s="204"/>
      <c r="GZB311" s="159"/>
      <c r="GZC311" s="159"/>
      <c r="GZD311" s="159"/>
      <c r="GZE311" s="159"/>
      <c r="GZF311" s="159"/>
      <c r="GZG311" s="45"/>
      <c r="GZH311" s="160"/>
      <c r="GZI311" s="160"/>
      <c r="GZJ311" s="160"/>
      <c r="GZK311" s="160"/>
      <c r="GZL311" s="160"/>
      <c r="GZM311" s="18"/>
      <c r="GZN311" s="18"/>
      <c r="GZO311" s="18"/>
      <c r="GZQ311" s="18"/>
      <c r="GZR311" s="18"/>
      <c r="GZS311" s="18"/>
      <c r="GZT311" s="18"/>
      <c r="GZV311" s="25"/>
      <c r="GZW311" s="37"/>
      <c r="GZY311" s="37"/>
      <c r="HAA311" s="37"/>
      <c r="HAC311" s="37"/>
      <c r="HAD311" s="204"/>
      <c r="HAE311" s="204"/>
      <c r="HAF311" s="204"/>
      <c r="HAG311" s="204"/>
      <c r="HAH311" s="204"/>
      <c r="HAI311" s="204"/>
      <c r="HAJ311" s="204"/>
      <c r="HAK311" s="204"/>
      <c r="HAL311" s="204"/>
      <c r="HAM311" s="159"/>
      <c r="HAN311" s="159"/>
      <c r="HAO311" s="159"/>
      <c r="HAP311" s="159"/>
      <c r="HAQ311" s="159"/>
      <c r="HAR311" s="45"/>
      <c r="HAS311" s="160"/>
      <c r="HAT311" s="160"/>
      <c r="HAU311" s="160"/>
      <c r="HAV311" s="160"/>
      <c r="HAW311" s="160"/>
      <c r="HAX311" s="18"/>
      <c r="HAY311" s="18"/>
      <c r="HAZ311" s="18"/>
      <c r="HBB311" s="18"/>
      <c r="HBC311" s="18"/>
      <c r="HBD311" s="18"/>
      <c r="HBE311" s="18"/>
      <c r="HBG311" s="25"/>
      <c r="HBH311" s="37"/>
      <c r="HBJ311" s="37"/>
      <c r="HBL311" s="37"/>
      <c r="HBN311" s="37"/>
      <c r="HBO311" s="204"/>
      <c r="HBP311" s="204"/>
      <c r="HBQ311" s="204"/>
      <c r="HBR311" s="204"/>
      <c r="HBS311" s="204"/>
      <c r="HBT311" s="204"/>
      <c r="HBU311" s="204"/>
      <c r="HBV311" s="204"/>
      <c r="HBW311" s="204"/>
      <c r="HBX311" s="159"/>
      <c r="HBY311" s="159"/>
      <c r="HBZ311" s="159"/>
      <c r="HCA311" s="159"/>
      <c r="HCB311" s="159"/>
      <c r="HCC311" s="45"/>
      <c r="HCD311" s="160"/>
      <c r="HCE311" s="160"/>
      <c r="HCF311" s="160"/>
      <c r="HCG311" s="160"/>
      <c r="HCH311" s="160"/>
      <c r="HCI311" s="18"/>
      <c r="HCJ311" s="18"/>
      <c r="HCK311" s="18"/>
      <c r="HCM311" s="18"/>
      <c r="HCN311" s="18"/>
      <c r="HCO311" s="18"/>
      <c r="HCP311" s="18"/>
      <c r="HCR311" s="25"/>
      <c r="HCS311" s="37"/>
      <c r="HCU311" s="37"/>
      <c r="HCW311" s="37"/>
      <c r="HCY311" s="37"/>
      <c r="HCZ311" s="204"/>
      <c r="HDA311" s="204"/>
      <c r="HDB311" s="204"/>
      <c r="HDC311" s="204"/>
      <c r="HDD311" s="204"/>
      <c r="HDE311" s="204"/>
      <c r="HDF311" s="204"/>
      <c r="HDG311" s="204"/>
      <c r="HDH311" s="204"/>
      <c r="HDI311" s="159"/>
      <c r="HDJ311" s="159"/>
      <c r="HDK311" s="159"/>
      <c r="HDL311" s="159"/>
      <c r="HDM311" s="159"/>
      <c r="HDN311" s="45"/>
      <c r="HDO311" s="160"/>
      <c r="HDP311" s="160"/>
      <c r="HDQ311" s="160"/>
      <c r="HDR311" s="160"/>
      <c r="HDS311" s="160"/>
      <c r="HDT311" s="18"/>
      <c r="HDU311" s="18"/>
      <c r="HDV311" s="18"/>
      <c r="HDX311" s="18"/>
      <c r="HDY311" s="18"/>
      <c r="HDZ311" s="18"/>
      <c r="HEA311" s="18"/>
      <c r="HEC311" s="25"/>
      <c r="HED311" s="37"/>
      <c r="HEF311" s="37"/>
      <c r="HEH311" s="37"/>
      <c r="HEJ311" s="37"/>
      <c r="HEK311" s="204"/>
      <c r="HEL311" s="204"/>
      <c r="HEM311" s="204"/>
      <c r="HEN311" s="204"/>
      <c r="HEO311" s="204"/>
      <c r="HEP311" s="204"/>
      <c r="HEQ311" s="204"/>
      <c r="HER311" s="204"/>
      <c r="HES311" s="204"/>
      <c r="HET311" s="159"/>
      <c r="HEU311" s="159"/>
      <c r="HEV311" s="159"/>
      <c r="HEW311" s="159"/>
      <c r="HEX311" s="159"/>
      <c r="HEY311" s="45"/>
      <c r="HEZ311" s="160"/>
      <c r="HFA311" s="160"/>
      <c r="HFB311" s="160"/>
      <c r="HFC311" s="160"/>
      <c r="HFD311" s="160"/>
      <c r="HFE311" s="18"/>
      <c r="HFF311" s="18"/>
      <c r="HFG311" s="18"/>
      <c r="HFI311" s="18"/>
      <c r="HFJ311" s="18"/>
      <c r="HFK311" s="18"/>
      <c r="HFL311" s="18"/>
      <c r="HFN311" s="25"/>
      <c r="HFO311" s="37"/>
      <c r="HFQ311" s="37"/>
      <c r="HFS311" s="37"/>
      <c r="HFU311" s="37"/>
      <c r="HFV311" s="204"/>
      <c r="HFW311" s="204"/>
      <c r="HFX311" s="204"/>
      <c r="HFY311" s="204"/>
      <c r="HFZ311" s="204"/>
      <c r="HGA311" s="204"/>
      <c r="HGB311" s="204"/>
      <c r="HGC311" s="204"/>
      <c r="HGD311" s="204"/>
      <c r="HGE311" s="159"/>
      <c r="HGF311" s="159"/>
      <c r="HGG311" s="159"/>
      <c r="HGH311" s="159"/>
      <c r="HGI311" s="159"/>
      <c r="HGJ311" s="45"/>
      <c r="HGK311" s="160"/>
      <c r="HGL311" s="160"/>
      <c r="HGM311" s="160"/>
      <c r="HGN311" s="160"/>
      <c r="HGO311" s="160"/>
      <c r="HGP311" s="18"/>
      <c r="HGQ311" s="18"/>
      <c r="HGR311" s="18"/>
      <c r="HGT311" s="18"/>
      <c r="HGU311" s="18"/>
      <c r="HGV311" s="18"/>
      <c r="HGW311" s="18"/>
      <c r="HGY311" s="25"/>
      <c r="HGZ311" s="37"/>
      <c r="HHB311" s="37"/>
      <c r="HHD311" s="37"/>
      <c r="HHF311" s="37"/>
      <c r="HHG311" s="204"/>
      <c r="HHH311" s="204"/>
      <c r="HHI311" s="204"/>
      <c r="HHJ311" s="204"/>
      <c r="HHK311" s="204"/>
      <c r="HHL311" s="204"/>
      <c r="HHM311" s="204"/>
      <c r="HHN311" s="204"/>
      <c r="HHO311" s="204"/>
      <c r="HHP311" s="159"/>
      <c r="HHQ311" s="159"/>
      <c r="HHR311" s="159"/>
      <c r="HHS311" s="159"/>
      <c r="HHT311" s="159"/>
      <c r="HHU311" s="45"/>
      <c r="HHV311" s="160"/>
      <c r="HHW311" s="160"/>
      <c r="HHX311" s="160"/>
      <c r="HHY311" s="160"/>
      <c r="HHZ311" s="160"/>
      <c r="HIA311" s="18"/>
      <c r="HIB311" s="18"/>
      <c r="HIC311" s="18"/>
      <c r="HIE311" s="18"/>
      <c r="HIF311" s="18"/>
      <c r="HIG311" s="18"/>
      <c r="HIH311" s="18"/>
      <c r="HIJ311" s="25"/>
      <c r="HIK311" s="37"/>
      <c r="HIM311" s="37"/>
      <c r="HIO311" s="37"/>
      <c r="HIQ311" s="37"/>
      <c r="HIR311" s="204"/>
      <c r="HIS311" s="204"/>
      <c r="HIT311" s="204"/>
      <c r="HIU311" s="204"/>
      <c r="HIV311" s="204"/>
      <c r="HIW311" s="204"/>
      <c r="HIX311" s="204"/>
      <c r="HIY311" s="204"/>
      <c r="HIZ311" s="204"/>
      <c r="HJA311" s="159"/>
      <c r="HJB311" s="159"/>
      <c r="HJC311" s="159"/>
      <c r="HJD311" s="159"/>
      <c r="HJE311" s="159"/>
      <c r="HJF311" s="45"/>
      <c r="HJG311" s="160"/>
      <c r="HJH311" s="160"/>
      <c r="HJI311" s="160"/>
      <c r="HJJ311" s="160"/>
      <c r="HJK311" s="160"/>
      <c r="HJL311" s="18"/>
      <c r="HJM311" s="18"/>
      <c r="HJN311" s="18"/>
      <c r="HJP311" s="18"/>
      <c r="HJQ311" s="18"/>
      <c r="HJR311" s="18"/>
      <c r="HJS311" s="18"/>
      <c r="HJU311" s="25"/>
      <c r="HJV311" s="37"/>
      <c r="HJX311" s="37"/>
      <c r="HJZ311" s="37"/>
      <c r="HKB311" s="37"/>
      <c r="HKC311" s="204"/>
      <c r="HKD311" s="204"/>
      <c r="HKE311" s="204"/>
      <c r="HKF311" s="204"/>
      <c r="HKG311" s="204"/>
      <c r="HKH311" s="204"/>
      <c r="HKI311" s="204"/>
      <c r="HKJ311" s="204"/>
      <c r="HKK311" s="204"/>
      <c r="HKL311" s="159"/>
      <c r="HKM311" s="159"/>
      <c r="HKN311" s="159"/>
      <c r="HKO311" s="159"/>
      <c r="HKP311" s="159"/>
      <c r="HKQ311" s="45"/>
      <c r="HKR311" s="160"/>
      <c r="HKS311" s="160"/>
      <c r="HKT311" s="160"/>
      <c r="HKU311" s="160"/>
      <c r="HKV311" s="160"/>
      <c r="HKW311" s="18"/>
      <c r="HKX311" s="18"/>
      <c r="HKY311" s="18"/>
      <c r="HLA311" s="18"/>
      <c r="HLB311" s="18"/>
      <c r="HLC311" s="18"/>
      <c r="HLD311" s="18"/>
      <c r="HLF311" s="25"/>
      <c r="HLG311" s="37"/>
      <c r="HLI311" s="37"/>
      <c r="HLK311" s="37"/>
      <c r="HLM311" s="37"/>
      <c r="HLN311" s="204"/>
      <c r="HLO311" s="204"/>
      <c r="HLP311" s="204"/>
      <c r="HLQ311" s="204"/>
      <c r="HLR311" s="204"/>
      <c r="HLS311" s="204"/>
      <c r="HLT311" s="204"/>
      <c r="HLU311" s="204"/>
      <c r="HLV311" s="204"/>
      <c r="HLW311" s="159"/>
      <c r="HLX311" s="159"/>
      <c r="HLY311" s="159"/>
      <c r="HLZ311" s="159"/>
      <c r="HMA311" s="159"/>
      <c r="HMB311" s="45"/>
      <c r="HMC311" s="160"/>
      <c r="HMD311" s="160"/>
      <c r="HME311" s="160"/>
      <c r="HMF311" s="160"/>
      <c r="HMG311" s="160"/>
      <c r="HMH311" s="18"/>
      <c r="HMI311" s="18"/>
      <c r="HMJ311" s="18"/>
      <c r="HML311" s="18"/>
      <c r="HMM311" s="18"/>
      <c r="HMN311" s="18"/>
      <c r="HMO311" s="18"/>
      <c r="HMQ311" s="25"/>
      <c r="HMR311" s="37"/>
      <c r="HMT311" s="37"/>
      <c r="HMV311" s="37"/>
      <c r="HMX311" s="37"/>
      <c r="HMY311" s="204"/>
      <c r="HMZ311" s="204"/>
      <c r="HNA311" s="204"/>
      <c r="HNB311" s="204"/>
      <c r="HNC311" s="204"/>
      <c r="HND311" s="204"/>
      <c r="HNE311" s="204"/>
      <c r="HNF311" s="204"/>
      <c r="HNG311" s="204"/>
      <c r="HNH311" s="159"/>
      <c r="HNI311" s="159"/>
      <c r="HNJ311" s="159"/>
      <c r="HNK311" s="159"/>
      <c r="HNL311" s="159"/>
      <c r="HNM311" s="45"/>
      <c r="HNN311" s="160"/>
      <c r="HNO311" s="160"/>
      <c r="HNP311" s="160"/>
      <c r="HNQ311" s="160"/>
      <c r="HNR311" s="160"/>
      <c r="HNS311" s="18"/>
      <c r="HNT311" s="18"/>
      <c r="HNU311" s="18"/>
      <c r="HNW311" s="18"/>
      <c r="HNX311" s="18"/>
      <c r="HNY311" s="18"/>
      <c r="HNZ311" s="18"/>
      <c r="HOB311" s="25"/>
      <c r="HOC311" s="37"/>
      <c r="HOE311" s="37"/>
      <c r="HOG311" s="37"/>
      <c r="HOI311" s="37"/>
      <c r="HOJ311" s="204"/>
      <c r="HOK311" s="204"/>
      <c r="HOL311" s="204"/>
      <c r="HOM311" s="204"/>
      <c r="HON311" s="204"/>
      <c r="HOO311" s="204"/>
      <c r="HOP311" s="204"/>
      <c r="HOQ311" s="204"/>
      <c r="HOR311" s="204"/>
      <c r="HOS311" s="159"/>
      <c r="HOT311" s="159"/>
      <c r="HOU311" s="159"/>
      <c r="HOV311" s="159"/>
      <c r="HOW311" s="159"/>
      <c r="HOX311" s="45"/>
      <c r="HOY311" s="160"/>
      <c r="HOZ311" s="160"/>
      <c r="HPA311" s="160"/>
      <c r="HPB311" s="160"/>
      <c r="HPC311" s="160"/>
      <c r="HPD311" s="18"/>
      <c r="HPE311" s="18"/>
      <c r="HPF311" s="18"/>
      <c r="HPH311" s="18"/>
      <c r="HPI311" s="18"/>
      <c r="HPJ311" s="18"/>
      <c r="HPK311" s="18"/>
      <c r="HPM311" s="25"/>
      <c r="HPN311" s="37"/>
      <c r="HPP311" s="37"/>
      <c r="HPR311" s="37"/>
      <c r="HPT311" s="37"/>
      <c r="HPU311" s="204"/>
      <c r="HPV311" s="204"/>
      <c r="HPW311" s="204"/>
      <c r="HPX311" s="204"/>
      <c r="HPY311" s="204"/>
      <c r="HPZ311" s="204"/>
      <c r="HQA311" s="204"/>
      <c r="HQB311" s="204"/>
      <c r="HQC311" s="204"/>
      <c r="HQD311" s="159"/>
      <c r="HQE311" s="159"/>
      <c r="HQF311" s="159"/>
      <c r="HQG311" s="159"/>
      <c r="HQH311" s="159"/>
      <c r="HQI311" s="45"/>
      <c r="HQJ311" s="160"/>
      <c r="HQK311" s="160"/>
      <c r="HQL311" s="160"/>
      <c r="HQM311" s="160"/>
      <c r="HQN311" s="160"/>
      <c r="HQO311" s="18"/>
      <c r="HQP311" s="18"/>
      <c r="HQQ311" s="18"/>
      <c r="HQS311" s="18"/>
      <c r="HQT311" s="18"/>
      <c r="HQU311" s="18"/>
      <c r="HQV311" s="18"/>
      <c r="HQX311" s="25"/>
      <c r="HQY311" s="37"/>
      <c r="HRA311" s="37"/>
      <c r="HRC311" s="37"/>
      <c r="HRE311" s="37"/>
      <c r="HRF311" s="204"/>
      <c r="HRG311" s="204"/>
      <c r="HRH311" s="204"/>
      <c r="HRI311" s="204"/>
      <c r="HRJ311" s="204"/>
      <c r="HRK311" s="204"/>
      <c r="HRL311" s="204"/>
      <c r="HRM311" s="204"/>
      <c r="HRN311" s="204"/>
      <c r="HRO311" s="159"/>
      <c r="HRP311" s="159"/>
      <c r="HRQ311" s="159"/>
      <c r="HRR311" s="159"/>
      <c r="HRS311" s="159"/>
      <c r="HRT311" s="45"/>
      <c r="HRU311" s="160"/>
      <c r="HRV311" s="160"/>
      <c r="HRW311" s="160"/>
      <c r="HRX311" s="160"/>
      <c r="HRY311" s="160"/>
      <c r="HRZ311" s="18"/>
      <c r="HSA311" s="18"/>
      <c r="HSB311" s="18"/>
      <c r="HSD311" s="18"/>
      <c r="HSE311" s="18"/>
      <c r="HSF311" s="18"/>
      <c r="HSG311" s="18"/>
      <c r="HSI311" s="25"/>
      <c r="HSJ311" s="37"/>
      <c r="HSL311" s="37"/>
      <c r="HSN311" s="37"/>
      <c r="HSP311" s="37"/>
      <c r="HSQ311" s="204"/>
      <c r="HSR311" s="204"/>
      <c r="HSS311" s="204"/>
      <c r="HST311" s="204"/>
      <c r="HSU311" s="204"/>
      <c r="HSV311" s="204"/>
      <c r="HSW311" s="204"/>
      <c r="HSX311" s="204"/>
      <c r="HSY311" s="204"/>
      <c r="HSZ311" s="159"/>
      <c r="HTA311" s="159"/>
      <c r="HTB311" s="159"/>
      <c r="HTC311" s="159"/>
      <c r="HTD311" s="159"/>
      <c r="HTE311" s="45"/>
      <c r="HTF311" s="160"/>
      <c r="HTG311" s="160"/>
      <c r="HTH311" s="160"/>
      <c r="HTI311" s="160"/>
      <c r="HTJ311" s="160"/>
      <c r="HTK311" s="18"/>
      <c r="HTL311" s="18"/>
      <c r="HTM311" s="18"/>
      <c r="HTO311" s="18"/>
      <c r="HTP311" s="18"/>
      <c r="HTQ311" s="18"/>
      <c r="HTR311" s="18"/>
      <c r="HTT311" s="25"/>
      <c r="HTU311" s="37"/>
      <c r="HTW311" s="37"/>
      <c r="HTY311" s="37"/>
      <c r="HUA311" s="37"/>
      <c r="HUB311" s="204"/>
      <c r="HUC311" s="204"/>
      <c r="HUD311" s="204"/>
      <c r="HUE311" s="204"/>
      <c r="HUF311" s="204"/>
      <c r="HUG311" s="204"/>
      <c r="HUH311" s="204"/>
      <c r="HUI311" s="204"/>
      <c r="HUJ311" s="204"/>
      <c r="HUK311" s="159"/>
      <c r="HUL311" s="159"/>
      <c r="HUM311" s="159"/>
      <c r="HUN311" s="159"/>
      <c r="HUO311" s="159"/>
      <c r="HUP311" s="45"/>
      <c r="HUQ311" s="160"/>
      <c r="HUR311" s="160"/>
      <c r="HUS311" s="160"/>
      <c r="HUT311" s="160"/>
      <c r="HUU311" s="160"/>
      <c r="HUV311" s="18"/>
      <c r="HUW311" s="18"/>
      <c r="HUX311" s="18"/>
      <c r="HUZ311" s="18"/>
      <c r="HVA311" s="18"/>
      <c r="HVB311" s="18"/>
      <c r="HVC311" s="18"/>
      <c r="HVE311" s="25"/>
      <c r="HVF311" s="37"/>
      <c r="HVH311" s="37"/>
      <c r="HVJ311" s="37"/>
      <c r="HVL311" s="37"/>
      <c r="HVM311" s="204"/>
      <c r="HVN311" s="204"/>
      <c r="HVO311" s="204"/>
      <c r="HVP311" s="204"/>
      <c r="HVQ311" s="204"/>
      <c r="HVR311" s="204"/>
      <c r="HVS311" s="204"/>
      <c r="HVT311" s="204"/>
      <c r="HVU311" s="204"/>
      <c r="HVV311" s="159"/>
      <c r="HVW311" s="159"/>
      <c r="HVX311" s="159"/>
      <c r="HVY311" s="159"/>
      <c r="HVZ311" s="159"/>
      <c r="HWA311" s="45"/>
      <c r="HWB311" s="160"/>
      <c r="HWC311" s="160"/>
      <c r="HWD311" s="160"/>
      <c r="HWE311" s="160"/>
      <c r="HWF311" s="160"/>
      <c r="HWG311" s="18"/>
      <c r="HWH311" s="18"/>
      <c r="HWI311" s="18"/>
      <c r="HWK311" s="18"/>
      <c r="HWL311" s="18"/>
      <c r="HWM311" s="18"/>
      <c r="HWN311" s="18"/>
      <c r="HWP311" s="25"/>
      <c r="HWQ311" s="37"/>
      <c r="HWS311" s="37"/>
      <c r="HWU311" s="37"/>
      <c r="HWW311" s="37"/>
      <c r="HWX311" s="204"/>
      <c r="HWY311" s="204"/>
      <c r="HWZ311" s="204"/>
      <c r="HXA311" s="204"/>
      <c r="HXB311" s="204"/>
      <c r="HXC311" s="204"/>
      <c r="HXD311" s="204"/>
      <c r="HXE311" s="204"/>
      <c r="HXF311" s="204"/>
      <c r="HXG311" s="159"/>
      <c r="HXH311" s="159"/>
      <c r="HXI311" s="159"/>
      <c r="HXJ311" s="159"/>
      <c r="HXK311" s="159"/>
      <c r="HXL311" s="45"/>
      <c r="HXM311" s="160"/>
      <c r="HXN311" s="160"/>
      <c r="HXO311" s="160"/>
      <c r="HXP311" s="160"/>
      <c r="HXQ311" s="160"/>
      <c r="HXR311" s="18"/>
      <c r="HXS311" s="18"/>
      <c r="HXT311" s="18"/>
      <c r="HXV311" s="18"/>
      <c r="HXW311" s="18"/>
      <c r="HXX311" s="18"/>
      <c r="HXY311" s="18"/>
      <c r="HYA311" s="25"/>
      <c r="HYB311" s="37"/>
      <c r="HYD311" s="37"/>
      <c r="HYF311" s="37"/>
      <c r="HYH311" s="37"/>
      <c r="HYI311" s="204"/>
      <c r="HYJ311" s="204"/>
      <c r="HYK311" s="204"/>
      <c r="HYL311" s="204"/>
      <c r="HYM311" s="204"/>
      <c r="HYN311" s="204"/>
      <c r="HYO311" s="204"/>
      <c r="HYP311" s="204"/>
      <c r="HYQ311" s="204"/>
      <c r="HYR311" s="159"/>
      <c r="HYS311" s="159"/>
      <c r="HYT311" s="159"/>
      <c r="HYU311" s="159"/>
      <c r="HYV311" s="159"/>
      <c r="HYW311" s="45"/>
      <c r="HYX311" s="160"/>
      <c r="HYY311" s="160"/>
      <c r="HYZ311" s="160"/>
      <c r="HZA311" s="160"/>
      <c r="HZB311" s="160"/>
      <c r="HZC311" s="18"/>
      <c r="HZD311" s="18"/>
      <c r="HZE311" s="18"/>
      <c r="HZG311" s="18"/>
      <c r="HZH311" s="18"/>
      <c r="HZI311" s="18"/>
      <c r="HZJ311" s="18"/>
      <c r="HZL311" s="25"/>
      <c r="HZM311" s="37"/>
      <c r="HZO311" s="37"/>
      <c r="HZQ311" s="37"/>
      <c r="HZS311" s="37"/>
      <c r="HZT311" s="204"/>
      <c r="HZU311" s="204"/>
      <c r="HZV311" s="204"/>
      <c r="HZW311" s="204"/>
      <c r="HZX311" s="204"/>
      <c r="HZY311" s="204"/>
      <c r="HZZ311" s="204"/>
      <c r="IAA311" s="204"/>
      <c r="IAB311" s="204"/>
      <c r="IAC311" s="159"/>
      <c r="IAD311" s="159"/>
      <c r="IAE311" s="159"/>
      <c r="IAF311" s="159"/>
      <c r="IAG311" s="159"/>
      <c r="IAH311" s="45"/>
      <c r="IAI311" s="160"/>
      <c r="IAJ311" s="160"/>
      <c r="IAK311" s="160"/>
      <c r="IAL311" s="160"/>
      <c r="IAM311" s="160"/>
      <c r="IAN311" s="18"/>
      <c r="IAO311" s="18"/>
      <c r="IAP311" s="18"/>
      <c r="IAR311" s="18"/>
      <c r="IAS311" s="18"/>
      <c r="IAT311" s="18"/>
      <c r="IAU311" s="18"/>
      <c r="IAW311" s="25"/>
      <c r="IAX311" s="37"/>
      <c r="IAZ311" s="37"/>
      <c r="IBB311" s="37"/>
      <c r="IBD311" s="37"/>
      <c r="IBE311" s="204"/>
      <c r="IBF311" s="204"/>
      <c r="IBG311" s="204"/>
      <c r="IBH311" s="204"/>
      <c r="IBI311" s="204"/>
      <c r="IBJ311" s="204"/>
      <c r="IBK311" s="204"/>
      <c r="IBL311" s="204"/>
      <c r="IBM311" s="204"/>
      <c r="IBN311" s="159"/>
      <c r="IBO311" s="159"/>
      <c r="IBP311" s="159"/>
      <c r="IBQ311" s="159"/>
      <c r="IBR311" s="159"/>
      <c r="IBS311" s="45"/>
      <c r="IBT311" s="160"/>
      <c r="IBU311" s="160"/>
      <c r="IBV311" s="160"/>
      <c r="IBW311" s="160"/>
      <c r="IBX311" s="160"/>
      <c r="IBY311" s="18"/>
      <c r="IBZ311" s="18"/>
      <c r="ICA311" s="18"/>
      <c r="ICC311" s="18"/>
      <c r="ICD311" s="18"/>
      <c r="ICE311" s="18"/>
      <c r="ICF311" s="18"/>
      <c r="ICH311" s="25"/>
      <c r="ICI311" s="37"/>
      <c r="ICK311" s="37"/>
      <c r="ICM311" s="37"/>
      <c r="ICO311" s="37"/>
      <c r="ICP311" s="204"/>
      <c r="ICQ311" s="204"/>
      <c r="ICR311" s="204"/>
      <c r="ICS311" s="204"/>
      <c r="ICT311" s="204"/>
      <c r="ICU311" s="204"/>
      <c r="ICV311" s="204"/>
      <c r="ICW311" s="204"/>
      <c r="ICX311" s="204"/>
      <c r="ICY311" s="159"/>
      <c r="ICZ311" s="159"/>
      <c r="IDA311" s="159"/>
      <c r="IDB311" s="159"/>
      <c r="IDC311" s="159"/>
      <c r="IDD311" s="45"/>
      <c r="IDE311" s="160"/>
      <c r="IDF311" s="160"/>
      <c r="IDG311" s="160"/>
      <c r="IDH311" s="160"/>
      <c r="IDI311" s="160"/>
      <c r="IDJ311" s="18"/>
      <c r="IDK311" s="18"/>
      <c r="IDL311" s="18"/>
      <c r="IDN311" s="18"/>
      <c r="IDO311" s="18"/>
      <c r="IDP311" s="18"/>
      <c r="IDQ311" s="18"/>
      <c r="IDS311" s="25"/>
      <c r="IDT311" s="37"/>
      <c r="IDV311" s="37"/>
      <c r="IDX311" s="37"/>
      <c r="IDZ311" s="37"/>
      <c r="IEA311" s="204"/>
      <c r="IEB311" s="204"/>
      <c r="IEC311" s="204"/>
      <c r="IED311" s="204"/>
      <c r="IEE311" s="204"/>
      <c r="IEF311" s="204"/>
      <c r="IEG311" s="204"/>
      <c r="IEH311" s="204"/>
      <c r="IEI311" s="204"/>
      <c r="IEJ311" s="159"/>
      <c r="IEK311" s="159"/>
      <c r="IEL311" s="159"/>
      <c r="IEM311" s="159"/>
      <c r="IEN311" s="159"/>
      <c r="IEO311" s="45"/>
      <c r="IEP311" s="160"/>
      <c r="IEQ311" s="160"/>
      <c r="IER311" s="160"/>
      <c r="IES311" s="160"/>
      <c r="IET311" s="160"/>
      <c r="IEU311" s="18"/>
      <c r="IEV311" s="18"/>
      <c r="IEW311" s="18"/>
      <c r="IEY311" s="18"/>
      <c r="IEZ311" s="18"/>
      <c r="IFA311" s="18"/>
      <c r="IFB311" s="18"/>
      <c r="IFD311" s="25"/>
      <c r="IFE311" s="37"/>
      <c r="IFG311" s="37"/>
      <c r="IFI311" s="37"/>
      <c r="IFK311" s="37"/>
      <c r="IFL311" s="204"/>
      <c r="IFM311" s="204"/>
      <c r="IFN311" s="204"/>
      <c r="IFO311" s="204"/>
      <c r="IFP311" s="204"/>
      <c r="IFQ311" s="204"/>
      <c r="IFR311" s="204"/>
      <c r="IFS311" s="204"/>
      <c r="IFT311" s="204"/>
      <c r="IFU311" s="159"/>
      <c r="IFV311" s="159"/>
      <c r="IFW311" s="159"/>
      <c r="IFX311" s="159"/>
      <c r="IFY311" s="159"/>
      <c r="IFZ311" s="45"/>
      <c r="IGA311" s="160"/>
      <c r="IGB311" s="160"/>
      <c r="IGC311" s="160"/>
      <c r="IGD311" s="160"/>
      <c r="IGE311" s="160"/>
      <c r="IGF311" s="18"/>
      <c r="IGG311" s="18"/>
      <c r="IGH311" s="18"/>
      <c r="IGJ311" s="18"/>
      <c r="IGK311" s="18"/>
      <c r="IGL311" s="18"/>
      <c r="IGM311" s="18"/>
      <c r="IGO311" s="25"/>
      <c r="IGP311" s="37"/>
      <c r="IGR311" s="37"/>
      <c r="IGT311" s="37"/>
      <c r="IGV311" s="37"/>
      <c r="IGW311" s="204"/>
      <c r="IGX311" s="204"/>
      <c r="IGY311" s="204"/>
      <c r="IGZ311" s="204"/>
      <c r="IHA311" s="204"/>
      <c r="IHB311" s="204"/>
      <c r="IHC311" s="204"/>
      <c r="IHD311" s="204"/>
      <c r="IHE311" s="204"/>
      <c r="IHF311" s="159"/>
      <c r="IHG311" s="159"/>
      <c r="IHH311" s="159"/>
      <c r="IHI311" s="159"/>
      <c r="IHJ311" s="159"/>
      <c r="IHK311" s="45"/>
      <c r="IHL311" s="160"/>
      <c r="IHM311" s="160"/>
      <c r="IHN311" s="160"/>
      <c r="IHO311" s="160"/>
      <c r="IHP311" s="160"/>
      <c r="IHQ311" s="18"/>
      <c r="IHR311" s="18"/>
      <c r="IHS311" s="18"/>
      <c r="IHU311" s="18"/>
      <c r="IHV311" s="18"/>
      <c r="IHW311" s="18"/>
      <c r="IHX311" s="18"/>
      <c r="IHZ311" s="25"/>
      <c r="IIA311" s="37"/>
      <c r="IIC311" s="37"/>
      <c r="IIE311" s="37"/>
      <c r="IIG311" s="37"/>
      <c r="IIH311" s="204"/>
      <c r="III311" s="204"/>
      <c r="IIJ311" s="204"/>
      <c r="IIK311" s="204"/>
      <c r="IIL311" s="204"/>
      <c r="IIM311" s="204"/>
      <c r="IIN311" s="204"/>
      <c r="IIO311" s="204"/>
      <c r="IIP311" s="204"/>
      <c r="IIQ311" s="159"/>
      <c r="IIR311" s="159"/>
      <c r="IIS311" s="159"/>
      <c r="IIT311" s="159"/>
      <c r="IIU311" s="159"/>
      <c r="IIV311" s="45"/>
      <c r="IIW311" s="160"/>
      <c r="IIX311" s="160"/>
      <c r="IIY311" s="160"/>
      <c r="IIZ311" s="160"/>
      <c r="IJA311" s="160"/>
      <c r="IJB311" s="18"/>
      <c r="IJC311" s="18"/>
      <c r="IJD311" s="18"/>
      <c r="IJF311" s="18"/>
      <c r="IJG311" s="18"/>
      <c r="IJH311" s="18"/>
      <c r="IJI311" s="18"/>
      <c r="IJK311" s="25"/>
      <c r="IJL311" s="37"/>
      <c r="IJN311" s="37"/>
      <c r="IJP311" s="37"/>
      <c r="IJR311" s="37"/>
      <c r="IJS311" s="204"/>
      <c r="IJT311" s="204"/>
      <c r="IJU311" s="204"/>
      <c r="IJV311" s="204"/>
      <c r="IJW311" s="204"/>
      <c r="IJX311" s="204"/>
      <c r="IJY311" s="204"/>
      <c r="IJZ311" s="204"/>
      <c r="IKA311" s="204"/>
      <c r="IKB311" s="159"/>
      <c r="IKC311" s="159"/>
      <c r="IKD311" s="159"/>
      <c r="IKE311" s="159"/>
      <c r="IKF311" s="159"/>
      <c r="IKG311" s="45"/>
      <c r="IKH311" s="160"/>
      <c r="IKI311" s="160"/>
      <c r="IKJ311" s="160"/>
      <c r="IKK311" s="160"/>
      <c r="IKL311" s="160"/>
      <c r="IKM311" s="18"/>
      <c r="IKN311" s="18"/>
      <c r="IKO311" s="18"/>
      <c r="IKQ311" s="18"/>
      <c r="IKR311" s="18"/>
      <c r="IKS311" s="18"/>
      <c r="IKT311" s="18"/>
      <c r="IKV311" s="25"/>
      <c r="IKW311" s="37"/>
      <c r="IKY311" s="37"/>
      <c r="ILA311" s="37"/>
      <c r="ILC311" s="37"/>
      <c r="ILD311" s="204"/>
      <c r="ILE311" s="204"/>
      <c r="ILF311" s="204"/>
      <c r="ILG311" s="204"/>
      <c r="ILH311" s="204"/>
      <c r="ILI311" s="204"/>
      <c r="ILJ311" s="204"/>
      <c r="ILK311" s="204"/>
      <c r="ILL311" s="204"/>
      <c r="ILM311" s="159"/>
      <c r="ILN311" s="159"/>
      <c r="ILO311" s="159"/>
      <c r="ILP311" s="159"/>
      <c r="ILQ311" s="159"/>
      <c r="ILR311" s="45"/>
      <c r="ILS311" s="160"/>
      <c r="ILT311" s="160"/>
      <c r="ILU311" s="160"/>
      <c r="ILV311" s="160"/>
      <c r="ILW311" s="160"/>
      <c r="ILX311" s="18"/>
      <c r="ILY311" s="18"/>
      <c r="ILZ311" s="18"/>
      <c r="IMB311" s="18"/>
      <c r="IMC311" s="18"/>
      <c r="IMD311" s="18"/>
      <c r="IME311" s="18"/>
      <c r="IMG311" s="25"/>
      <c r="IMH311" s="37"/>
      <c r="IMJ311" s="37"/>
      <c r="IML311" s="37"/>
      <c r="IMN311" s="37"/>
      <c r="IMO311" s="204"/>
      <c r="IMP311" s="204"/>
      <c r="IMQ311" s="204"/>
      <c r="IMR311" s="204"/>
      <c r="IMS311" s="204"/>
      <c r="IMT311" s="204"/>
      <c r="IMU311" s="204"/>
      <c r="IMV311" s="204"/>
      <c r="IMW311" s="204"/>
      <c r="IMX311" s="159"/>
      <c r="IMY311" s="159"/>
      <c r="IMZ311" s="159"/>
      <c r="INA311" s="159"/>
      <c r="INB311" s="159"/>
      <c r="INC311" s="45"/>
      <c r="IND311" s="160"/>
      <c r="INE311" s="160"/>
      <c r="INF311" s="160"/>
      <c r="ING311" s="160"/>
      <c r="INH311" s="160"/>
      <c r="INI311" s="18"/>
      <c r="INJ311" s="18"/>
      <c r="INK311" s="18"/>
      <c r="INM311" s="18"/>
      <c r="INN311" s="18"/>
      <c r="INO311" s="18"/>
      <c r="INP311" s="18"/>
      <c r="INR311" s="25"/>
      <c r="INS311" s="37"/>
      <c r="INU311" s="37"/>
      <c r="INW311" s="37"/>
      <c r="INY311" s="37"/>
      <c r="INZ311" s="204"/>
      <c r="IOA311" s="204"/>
      <c r="IOB311" s="204"/>
      <c r="IOC311" s="204"/>
      <c r="IOD311" s="204"/>
      <c r="IOE311" s="204"/>
      <c r="IOF311" s="204"/>
      <c r="IOG311" s="204"/>
      <c r="IOH311" s="204"/>
      <c r="IOI311" s="159"/>
      <c r="IOJ311" s="159"/>
      <c r="IOK311" s="159"/>
      <c r="IOL311" s="159"/>
      <c r="IOM311" s="159"/>
      <c r="ION311" s="45"/>
      <c r="IOO311" s="160"/>
      <c r="IOP311" s="160"/>
      <c r="IOQ311" s="160"/>
      <c r="IOR311" s="160"/>
      <c r="IOS311" s="160"/>
      <c r="IOT311" s="18"/>
      <c r="IOU311" s="18"/>
      <c r="IOV311" s="18"/>
      <c r="IOX311" s="18"/>
      <c r="IOY311" s="18"/>
      <c r="IOZ311" s="18"/>
      <c r="IPA311" s="18"/>
      <c r="IPC311" s="25"/>
      <c r="IPD311" s="37"/>
      <c r="IPF311" s="37"/>
      <c r="IPH311" s="37"/>
      <c r="IPJ311" s="37"/>
      <c r="IPK311" s="204"/>
      <c r="IPL311" s="204"/>
      <c r="IPM311" s="204"/>
      <c r="IPN311" s="204"/>
      <c r="IPO311" s="204"/>
      <c r="IPP311" s="204"/>
      <c r="IPQ311" s="204"/>
      <c r="IPR311" s="204"/>
      <c r="IPS311" s="204"/>
      <c r="IPT311" s="159"/>
      <c r="IPU311" s="159"/>
      <c r="IPV311" s="159"/>
      <c r="IPW311" s="159"/>
      <c r="IPX311" s="159"/>
      <c r="IPY311" s="45"/>
      <c r="IPZ311" s="160"/>
      <c r="IQA311" s="160"/>
      <c r="IQB311" s="160"/>
      <c r="IQC311" s="160"/>
      <c r="IQD311" s="160"/>
      <c r="IQE311" s="18"/>
      <c r="IQF311" s="18"/>
      <c r="IQG311" s="18"/>
      <c r="IQI311" s="18"/>
      <c r="IQJ311" s="18"/>
      <c r="IQK311" s="18"/>
      <c r="IQL311" s="18"/>
      <c r="IQN311" s="25"/>
      <c r="IQO311" s="37"/>
      <c r="IQQ311" s="37"/>
      <c r="IQS311" s="37"/>
      <c r="IQU311" s="37"/>
      <c r="IQV311" s="204"/>
      <c r="IQW311" s="204"/>
      <c r="IQX311" s="204"/>
      <c r="IQY311" s="204"/>
      <c r="IQZ311" s="204"/>
      <c r="IRA311" s="204"/>
      <c r="IRB311" s="204"/>
      <c r="IRC311" s="204"/>
      <c r="IRD311" s="204"/>
      <c r="IRE311" s="159"/>
      <c r="IRF311" s="159"/>
      <c r="IRG311" s="159"/>
      <c r="IRH311" s="159"/>
      <c r="IRI311" s="159"/>
      <c r="IRJ311" s="45"/>
      <c r="IRK311" s="160"/>
      <c r="IRL311" s="160"/>
      <c r="IRM311" s="160"/>
      <c r="IRN311" s="160"/>
      <c r="IRO311" s="160"/>
      <c r="IRP311" s="18"/>
      <c r="IRQ311" s="18"/>
      <c r="IRR311" s="18"/>
      <c r="IRT311" s="18"/>
      <c r="IRU311" s="18"/>
      <c r="IRV311" s="18"/>
      <c r="IRW311" s="18"/>
      <c r="IRY311" s="25"/>
      <c r="IRZ311" s="37"/>
      <c r="ISB311" s="37"/>
      <c r="ISD311" s="37"/>
      <c r="ISF311" s="37"/>
      <c r="ISG311" s="204"/>
      <c r="ISH311" s="204"/>
      <c r="ISI311" s="204"/>
      <c r="ISJ311" s="204"/>
      <c r="ISK311" s="204"/>
      <c r="ISL311" s="204"/>
      <c r="ISM311" s="204"/>
      <c r="ISN311" s="204"/>
      <c r="ISO311" s="204"/>
      <c r="ISP311" s="159"/>
      <c r="ISQ311" s="159"/>
      <c r="ISR311" s="159"/>
      <c r="ISS311" s="159"/>
      <c r="IST311" s="159"/>
      <c r="ISU311" s="45"/>
      <c r="ISV311" s="160"/>
      <c r="ISW311" s="160"/>
      <c r="ISX311" s="160"/>
      <c r="ISY311" s="160"/>
      <c r="ISZ311" s="160"/>
      <c r="ITA311" s="18"/>
      <c r="ITB311" s="18"/>
      <c r="ITC311" s="18"/>
      <c r="ITE311" s="18"/>
      <c r="ITF311" s="18"/>
      <c r="ITG311" s="18"/>
      <c r="ITH311" s="18"/>
      <c r="ITJ311" s="25"/>
      <c r="ITK311" s="37"/>
      <c r="ITM311" s="37"/>
      <c r="ITO311" s="37"/>
      <c r="ITQ311" s="37"/>
      <c r="ITR311" s="204"/>
      <c r="ITS311" s="204"/>
      <c r="ITT311" s="204"/>
      <c r="ITU311" s="204"/>
      <c r="ITV311" s="204"/>
      <c r="ITW311" s="204"/>
      <c r="ITX311" s="204"/>
      <c r="ITY311" s="204"/>
      <c r="ITZ311" s="204"/>
      <c r="IUA311" s="159"/>
      <c r="IUB311" s="159"/>
      <c r="IUC311" s="159"/>
      <c r="IUD311" s="159"/>
      <c r="IUE311" s="159"/>
      <c r="IUF311" s="45"/>
      <c r="IUG311" s="160"/>
      <c r="IUH311" s="160"/>
      <c r="IUI311" s="160"/>
      <c r="IUJ311" s="160"/>
      <c r="IUK311" s="160"/>
      <c r="IUL311" s="18"/>
      <c r="IUM311" s="18"/>
      <c r="IUN311" s="18"/>
      <c r="IUP311" s="18"/>
      <c r="IUQ311" s="18"/>
      <c r="IUR311" s="18"/>
      <c r="IUS311" s="18"/>
      <c r="IUU311" s="25"/>
      <c r="IUV311" s="37"/>
      <c r="IUX311" s="37"/>
      <c r="IUZ311" s="37"/>
      <c r="IVB311" s="37"/>
      <c r="IVC311" s="204"/>
      <c r="IVD311" s="204"/>
      <c r="IVE311" s="204"/>
      <c r="IVF311" s="204"/>
      <c r="IVG311" s="204"/>
      <c r="IVH311" s="204"/>
      <c r="IVI311" s="204"/>
      <c r="IVJ311" s="204"/>
      <c r="IVK311" s="204"/>
      <c r="IVL311" s="159"/>
      <c r="IVM311" s="159"/>
      <c r="IVN311" s="159"/>
      <c r="IVO311" s="159"/>
      <c r="IVP311" s="159"/>
      <c r="IVQ311" s="45"/>
      <c r="IVR311" s="160"/>
      <c r="IVS311" s="160"/>
      <c r="IVT311" s="160"/>
      <c r="IVU311" s="160"/>
      <c r="IVV311" s="160"/>
      <c r="IVW311" s="18"/>
      <c r="IVX311" s="18"/>
      <c r="IVY311" s="18"/>
      <c r="IWA311" s="18"/>
      <c r="IWB311" s="18"/>
      <c r="IWC311" s="18"/>
      <c r="IWD311" s="18"/>
      <c r="IWF311" s="25"/>
      <c r="IWG311" s="37"/>
      <c r="IWI311" s="37"/>
      <c r="IWK311" s="37"/>
      <c r="IWM311" s="37"/>
      <c r="IWN311" s="204"/>
      <c r="IWO311" s="204"/>
      <c r="IWP311" s="204"/>
      <c r="IWQ311" s="204"/>
      <c r="IWR311" s="204"/>
      <c r="IWS311" s="204"/>
      <c r="IWT311" s="204"/>
      <c r="IWU311" s="204"/>
      <c r="IWV311" s="204"/>
      <c r="IWW311" s="159"/>
      <c r="IWX311" s="159"/>
      <c r="IWY311" s="159"/>
      <c r="IWZ311" s="159"/>
      <c r="IXA311" s="159"/>
      <c r="IXB311" s="45"/>
      <c r="IXC311" s="160"/>
      <c r="IXD311" s="160"/>
      <c r="IXE311" s="160"/>
      <c r="IXF311" s="160"/>
      <c r="IXG311" s="160"/>
      <c r="IXH311" s="18"/>
      <c r="IXI311" s="18"/>
      <c r="IXJ311" s="18"/>
      <c r="IXL311" s="18"/>
      <c r="IXM311" s="18"/>
      <c r="IXN311" s="18"/>
      <c r="IXO311" s="18"/>
      <c r="IXQ311" s="25"/>
      <c r="IXR311" s="37"/>
      <c r="IXT311" s="37"/>
      <c r="IXV311" s="37"/>
      <c r="IXX311" s="37"/>
      <c r="IXY311" s="204"/>
      <c r="IXZ311" s="204"/>
      <c r="IYA311" s="204"/>
      <c r="IYB311" s="204"/>
      <c r="IYC311" s="204"/>
      <c r="IYD311" s="204"/>
      <c r="IYE311" s="204"/>
      <c r="IYF311" s="204"/>
      <c r="IYG311" s="204"/>
      <c r="IYH311" s="159"/>
      <c r="IYI311" s="159"/>
      <c r="IYJ311" s="159"/>
      <c r="IYK311" s="159"/>
      <c r="IYL311" s="159"/>
      <c r="IYM311" s="45"/>
      <c r="IYN311" s="160"/>
      <c r="IYO311" s="160"/>
      <c r="IYP311" s="160"/>
      <c r="IYQ311" s="160"/>
      <c r="IYR311" s="160"/>
      <c r="IYS311" s="18"/>
      <c r="IYT311" s="18"/>
      <c r="IYU311" s="18"/>
      <c r="IYW311" s="18"/>
      <c r="IYX311" s="18"/>
      <c r="IYY311" s="18"/>
      <c r="IYZ311" s="18"/>
      <c r="IZB311" s="25"/>
      <c r="IZC311" s="37"/>
      <c r="IZE311" s="37"/>
      <c r="IZG311" s="37"/>
      <c r="IZI311" s="37"/>
      <c r="IZJ311" s="204"/>
      <c r="IZK311" s="204"/>
      <c r="IZL311" s="204"/>
      <c r="IZM311" s="204"/>
      <c r="IZN311" s="204"/>
      <c r="IZO311" s="204"/>
      <c r="IZP311" s="204"/>
      <c r="IZQ311" s="204"/>
      <c r="IZR311" s="204"/>
      <c r="IZS311" s="159"/>
      <c r="IZT311" s="159"/>
      <c r="IZU311" s="159"/>
      <c r="IZV311" s="159"/>
      <c r="IZW311" s="159"/>
      <c r="IZX311" s="45"/>
      <c r="IZY311" s="160"/>
      <c r="IZZ311" s="160"/>
      <c r="JAA311" s="160"/>
      <c r="JAB311" s="160"/>
      <c r="JAC311" s="160"/>
      <c r="JAD311" s="18"/>
      <c r="JAE311" s="18"/>
      <c r="JAF311" s="18"/>
      <c r="JAH311" s="18"/>
      <c r="JAI311" s="18"/>
      <c r="JAJ311" s="18"/>
      <c r="JAK311" s="18"/>
      <c r="JAM311" s="25"/>
      <c r="JAN311" s="37"/>
      <c r="JAP311" s="37"/>
      <c r="JAR311" s="37"/>
      <c r="JAT311" s="37"/>
      <c r="JAU311" s="204"/>
      <c r="JAV311" s="204"/>
      <c r="JAW311" s="204"/>
      <c r="JAX311" s="204"/>
      <c r="JAY311" s="204"/>
      <c r="JAZ311" s="204"/>
      <c r="JBA311" s="204"/>
      <c r="JBB311" s="204"/>
      <c r="JBC311" s="204"/>
      <c r="JBD311" s="159"/>
      <c r="JBE311" s="159"/>
      <c r="JBF311" s="159"/>
      <c r="JBG311" s="159"/>
      <c r="JBH311" s="159"/>
      <c r="JBI311" s="45"/>
      <c r="JBJ311" s="160"/>
      <c r="JBK311" s="160"/>
      <c r="JBL311" s="160"/>
      <c r="JBM311" s="160"/>
      <c r="JBN311" s="160"/>
      <c r="JBO311" s="18"/>
      <c r="JBP311" s="18"/>
      <c r="JBQ311" s="18"/>
      <c r="JBS311" s="18"/>
      <c r="JBT311" s="18"/>
      <c r="JBU311" s="18"/>
      <c r="JBV311" s="18"/>
      <c r="JBX311" s="25"/>
      <c r="JBY311" s="37"/>
      <c r="JCA311" s="37"/>
      <c r="JCC311" s="37"/>
      <c r="JCE311" s="37"/>
      <c r="JCF311" s="204"/>
      <c r="JCG311" s="204"/>
      <c r="JCH311" s="204"/>
      <c r="JCI311" s="204"/>
      <c r="JCJ311" s="204"/>
      <c r="JCK311" s="204"/>
      <c r="JCL311" s="204"/>
      <c r="JCM311" s="204"/>
      <c r="JCN311" s="204"/>
      <c r="JCO311" s="159"/>
      <c r="JCP311" s="159"/>
      <c r="JCQ311" s="159"/>
      <c r="JCR311" s="159"/>
      <c r="JCS311" s="159"/>
      <c r="JCT311" s="45"/>
      <c r="JCU311" s="160"/>
      <c r="JCV311" s="160"/>
      <c r="JCW311" s="160"/>
      <c r="JCX311" s="160"/>
      <c r="JCY311" s="160"/>
      <c r="JCZ311" s="18"/>
      <c r="JDA311" s="18"/>
      <c r="JDB311" s="18"/>
      <c r="JDD311" s="18"/>
      <c r="JDE311" s="18"/>
      <c r="JDF311" s="18"/>
      <c r="JDG311" s="18"/>
      <c r="JDI311" s="25"/>
      <c r="JDJ311" s="37"/>
      <c r="JDL311" s="37"/>
      <c r="JDN311" s="37"/>
      <c r="JDP311" s="37"/>
      <c r="JDQ311" s="204"/>
      <c r="JDR311" s="204"/>
      <c r="JDS311" s="204"/>
      <c r="JDT311" s="204"/>
      <c r="JDU311" s="204"/>
      <c r="JDV311" s="204"/>
      <c r="JDW311" s="204"/>
      <c r="JDX311" s="204"/>
      <c r="JDY311" s="204"/>
      <c r="JDZ311" s="159"/>
      <c r="JEA311" s="159"/>
      <c r="JEB311" s="159"/>
      <c r="JEC311" s="159"/>
      <c r="JED311" s="159"/>
      <c r="JEE311" s="45"/>
      <c r="JEF311" s="160"/>
      <c r="JEG311" s="160"/>
      <c r="JEH311" s="160"/>
      <c r="JEI311" s="160"/>
      <c r="JEJ311" s="160"/>
      <c r="JEK311" s="18"/>
      <c r="JEL311" s="18"/>
      <c r="JEM311" s="18"/>
      <c r="JEO311" s="18"/>
      <c r="JEP311" s="18"/>
      <c r="JEQ311" s="18"/>
      <c r="JER311" s="18"/>
      <c r="JET311" s="25"/>
      <c r="JEU311" s="37"/>
      <c r="JEW311" s="37"/>
      <c r="JEY311" s="37"/>
      <c r="JFA311" s="37"/>
      <c r="JFB311" s="204"/>
      <c r="JFC311" s="204"/>
      <c r="JFD311" s="204"/>
      <c r="JFE311" s="204"/>
      <c r="JFF311" s="204"/>
      <c r="JFG311" s="204"/>
      <c r="JFH311" s="204"/>
      <c r="JFI311" s="204"/>
      <c r="JFJ311" s="204"/>
      <c r="JFK311" s="159"/>
      <c r="JFL311" s="159"/>
      <c r="JFM311" s="159"/>
      <c r="JFN311" s="159"/>
      <c r="JFO311" s="159"/>
      <c r="JFP311" s="45"/>
      <c r="JFQ311" s="160"/>
      <c r="JFR311" s="160"/>
      <c r="JFS311" s="160"/>
      <c r="JFT311" s="160"/>
      <c r="JFU311" s="160"/>
      <c r="JFV311" s="18"/>
      <c r="JFW311" s="18"/>
      <c r="JFX311" s="18"/>
      <c r="JFZ311" s="18"/>
      <c r="JGA311" s="18"/>
      <c r="JGB311" s="18"/>
      <c r="JGC311" s="18"/>
      <c r="JGE311" s="25"/>
      <c r="JGF311" s="37"/>
      <c r="JGH311" s="37"/>
      <c r="JGJ311" s="37"/>
      <c r="JGL311" s="37"/>
      <c r="JGM311" s="204"/>
      <c r="JGN311" s="204"/>
      <c r="JGO311" s="204"/>
      <c r="JGP311" s="204"/>
      <c r="JGQ311" s="204"/>
      <c r="JGR311" s="204"/>
      <c r="JGS311" s="204"/>
      <c r="JGT311" s="204"/>
      <c r="JGU311" s="204"/>
      <c r="JGV311" s="159"/>
      <c r="JGW311" s="159"/>
      <c r="JGX311" s="159"/>
      <c r="JGY311" s="159"/>
      <c r="JGZ311" s="159"/>
      <c r="JHA311" s="45"/>
      <c r="JHB311" s="160"/>
      <c r="JHC311" s="160"/>
      <c r="JHD311" s="160"/>
      <c r="JHE311" s="160"/>
      <c r="JHF311" s="160"/>
      <c r="JHG311" s="18"/>
      <c r="JHH311" s="18"/>
      <c r="JHI311" s="18"/>
      <c r="JHK311" s="18"/>
      <c r="JHL311" s="18"/>
      <c r="JHM311" s="18"/>
      <c r="JHN311" s="18"/>
      <c r="JHP311" s="25"/>
      <c r="JHQ311" s="37"/>
      <c r="JHS311" s="37"/>
      <c r="JHU311" s="37"/>
      <c r="JHW311" s="37"/>
      <c r="JHX311" s="204"/>
      <c r="JHY311" s="204"/>
      <c r="JHZ311" s="204"/>
      <c r="JIA311" s="204"/>
      <c r="JIB311" s="204"/>
      <c r="JIC311" s="204"/>
      <c r="JID311" s="204"/>
      <c r="JIE311" s="204"/>
      <c r="JIF311" s="204"/>
      <c r="JIG311" s="159"/>
      <c r="JIH311" s="159"/>
      <c r="JII311" s="159"/>
      <c r="JIJ311" s="159"/>
      <c r="JIK311" s="159"/>
      <c r="JIL311" s="45"/>
      <c r="JIM311" s="160"/>
      <c r="JIN311" s="160"/>
      <c r="JIO311" s="160"/>
      <c r="JIP311" s="160"/>
      <c r="JIQ311" s="160"/>
      <c r="JIR311" s="18"/>
      <c r="JIS311" s="18"/>
      <c r="JIT311" s="18"/>
      <c r="JIV311" s="18"/>
      <c r="JIW311" s="18"/>
      <c r="JIX311" s="18"/>
      <c r="JIY311" s="18"/>
      <c r="JJA311" s="25"/>
      <c r="JJB311" s="37"/>
      <c r="JJD311" s="37"/>
      <c r="JJF311" s="37"/>
      <c r="JJH311" s="37"/>
      <c r="JJI311" s="204"/>
      <c r="JJJ311" s="204"/>
      <c r="JJK311" s="204"/>
      <c r="JJL311" s="204"/>
      <c r="JJM311" s="204"/>
      <c r="JJN311" s="204"/>
      <c r="JJO311" s="204"/>
      <c r="JJP311" s="204"/>
      <c r="JJQ311" s="204"/>
      <c r="JJR311" s="159"/>
      <c r="JJS311" s="159"/>
      <c r="JJT311" s="159"/>
      <c r="JJU311" s="159"/>
      <c r="JJV311" s="159"/>
      <c r="JJW311" s="45"/>
      <c r="JJX311" s="160"/>
      <c r="JJY311" s="160"/>
      <c r="JJZ311" s="160"/>
      <c r="JKA311" s="160"/>
      <c r="JKB311" s="160"/>
      <c r="JKC311" s="18"/>
      <c r="JKD311" s="18"/>
      <c r="JKE311" s="18"/>
      <c r="JKG311" s="18"/>
      <c r="JKH311" s="18"/>
      <c r="JKI311" s="18"/>
      <c r="JKJ311" s="18"/>
      <c r="JKL311" s="25"/>
      <c r="JKM311" s="37"/>
      <c r="JKO311" s="37"/>
      <c r="JKQ311" s="37"/>
      <c r="JKS311" s="37"/>
      <c r="JKT311" s="204"/>
      <c r="JKU311" s="204"/>
      <c r="JKV311" s="204"/>
      <c r="JKW311" s="204"/>
      <c r="JKX311" s="204"/>
      <c r="JKY311" s="204"/>
      <c r="JKZ311" s="204"/>
      <c r="JLA311" s="204"/>
      <c r="JLB311" s="204"/>
      <c r="JLC311" s="159"/>
      <c r="JLD311" s="159"/>
      <c r="JLE311" s="159"/>
      <c r="JLF311" s="159"/>
      <c r="JLG311" s="159"/>
      <c r="JLH311" s="45"/>
      <c r="JLI311" s="160"/>
      <c r="JLJ311" s="160"/>
      <c r="JLK311" s="160"/>
      <c r="JLL311" s="160"/>
      <c r="JLM311" s="160"/>
      <c r="JLN311" s="18"/>
      <c r="JLO311" s="18"/>
      <c r="JLP311" s="18"/>
      <c r="JLR311" s="18"/>
      <c r="JLS311" s="18"/>
      <c r="JLT311" s="18"/>
      <c r="JLU311" s="18"/>
      <c r="JLW311" s="25"/>
      <c r="JLX311" s="37"/>
      <c r="JLZ311" s="37"/>
      <c r="JMB311" s="37"/>
      <c r="JMD311" s="37"/>
      <c r="JME311" s="204"/>
      <c r="JMF311" s="204"/>
      <c r="JMG311" s="204"/>
      <c r="JMH311" s="204"/>
      <c r="JMI311" s="204"/>
      <c r="JMJ311" s="204"/>
      <c r="JMK311" s="204"/>
      <c r="JML311" s="204"/>
      <c r="JMM311" s="204"/>
      <c r="JMN311" s="159"/>
      <c r="JMO311" s="159"/>
      <c r="JMP311" s="159"/>
      <c r="JMQ311" s="159"/>
      <c r="JMR311" s="159"/>
      <c r="JMS311" s="45"/>
      <c r="JMT311" s="160"/>
      <c r="JMU311" s="160"/>
      <c r="JMV311" s="160"/>
      <c r="JMW311" s="160"/>
      <c r="JMX311" s="160"/>
      <c r="JMY311" s="18"/>
      <c r="JMZ311" s="18"/>
      <c r="JNA311" s="18"/>
      <c r="JNC311" s="18"/>
      <c r="JND311" s="18"/>
      <c r="JNE311" s="18"/>
      <c r="JNF311" s="18"/>
      <c r="JNH311" s="25"/>
      <c r="JNI311" s="37"/>
      <c r="JNK311" s="37"/>
      <c r="JNM311" s="37"/>
      <c r="JNO311" s="37"/>
      <c r="JNP311" s="204"/>
      <c r="JNQ311" s="204"/>
      <c r="JNR311" s="204"/>
      <c r="JNS311" s="204"/>
      <c r="JNT311" s="204"/>
      <c r="JNU311" s="204"/>
      <c r="JNV311" s="204"/>
      <c r="JNW311" s="204"/>
      <c r="JNX311" s="204"/>
      <c r="JNY311" s="159"/>
      <c r="JNZ311" s="159"/>
      <c r="JOA311" s="159"/>
      <c r="JOB311" s="159"/>
      <c r="JOC311" s="159"/>
      <c r="JOD311" s="45"/>
      <c r="JOE311" s="160"/>
      <c r="JOF311" s="160"/>
      <c r="JOG311" s="160"/>
      <c r="JOH311" s="160"/>
      <c r="JOI311" s="160"/>
      <c r="JOJ311" s="18"/>
      <c r="JOK311" s="18"/>
      <c r="JOL311" s="18"/>
      <c r="JON311" s="18"/>
      <c r="JOO311" s="18"/>
      <c r="JOP311" s="18"/>
      <c r="JOQ311" s="18"/>
      <c r="JOS311" s="25"/>
      <c r="JOT311" s="37"/>
      <c r="JOV311" s="37"/>
      <c r="JOX311" s="37"/>
      <c r="JOZ311" s="37"/>
      <c r="JPA311" s="204"/>
      <c r="JPB311" s="204"/>
      <c r="JPC311" s="204"/>
      <c r="JPD311" s="204"/>
      <c r="JPE311" s="204"/>
      <c r="JPF311" s="204"/>
      <c r="JPG311" s="204"/>
      <c r="JPH311" s="204"/>
      <c r="JPI311" s="204"/>
      <c r="JPJ311" s="159"/>
      <c r="JPK311" s="159"/>
      <c r="JPL311" s="159"/>
      <c r="JPM311" s="159"/>
      <c r="JPN311" s="159"/>
      <c r="JPO311" s="45"/>
      <c r="JPP311" s="160"/>
      <c r="JPQ311" s="160"/>
      <c r="JPR311" s="160"/>
      <c r="JPS311" s="160"/>
      <c r="JPT311" s="160"/>
      <c r="JPU311" s="18"/>
      <c r="JPV311" s="18"/>
      <c r="JPW311" s="18"/>
      <c r="JPY311" s="18"/>
      <c r="JPZ311" s="18"/>
      <c r="JQA311" s="18"/>
      <c r="JQB311" s="18"/>
      <c r="JQD311" s="25"/>
      <c r="JQE311" s="37"/>
      <c r="JQG311" s="37"/>
      <c r="JQI311" s="37"/>
      <c r="JQK311" s="37"/>
      <c r="JQL311" s="204"/>
      <c r="JQM311" s="204"/>
      <c r="JQN311" s="204"/>
      <c r="JQO311" s="204"/>
      <c r="JQP311" s="204"/>
      <c r="JQQ311" s="204"/>
      <c r="JQR311" s="204"/>
      <c r="JQS311" s="204"/>
      <c r="JQT311" s="204"/>
      <c r="JQU311" s="159"/>
      <c r="JQV311" s="159"/>
      <c r="JQW311" s="159"/>
      <c r="JQX311" s="159"/>
      <c r="JQY311" s="159"/>
      <c r="JQZ311" s="45"/>
      <c r="JRA311" s="160"/>
      <c r="JRB311" s="160"/>
      <c r="JRC311" s="160"/>
      <c r="JRD311" s="160"/>
      <c r="JRE311" s="160"/>
      <c r="JRF311" s="18"/>
      <c r="JRG311" s="18"/>
      <c r="JRH311" s="18"/>
      <c r="JRJ311" s="18"/>
      <c r="JRK311" s="18"/>
      <c r="JRL311" s="18"/>
      <c r="JRM311" s="18"/>
      <c r="JRO311" s="25"/>
      <c r="JRP311" s="37"/>
      <c r="JRR311" s="37"/>
      <c r="JRT311" s="37"/>
      <c r="JRV311" s="37"/>
      <c r="JRW311" s="204"/>
      <c r="JRX311" s="204"/>
      <c r="JRY311" s="204"/>
      <c r="JRZ311" s="204"/>
      <c r="JSA311" s="204"/>
      <c r="JSB311" s="204"/>
      <c r="JSC311" s="204"/>
      <c r="JSD311" s="204"/>
      <c r="JSE311" s="204"/>
      <c r="JSF311" s="159"/>
      <c r="JSG311" s="159"/>
      <c r="JSH311" s="159"/>
      <c r="JSI311" s="159"/>
      <c r="JSJ311" s="159"/>
      <c r="JSK311" s="45"/>
      <c r="JSL311" s="160"/>
      <c r="JSM311" s="160"/>
      <c r="JSN311" s="160"/>
      <c r="JSO311" s="160"/>
      <c r="JSP311" s="160"/>
      <c r="JSQ311" s="18"/>
      <c r="JSR311" s="18"/>
      <c r="JSS311" s="18"/>
      <c r="JSU311" s="18"/>
      <c r="JSV311" s="18"/>
      <c r="JSW311" s="18"/>
      <c r="JSX311" s="18"/>
      <c r="JSZ311" s="25"/>
      <c r="JTA311" s="37"/>
      <c r="JTC311" s="37"/>
      <c r="JTE311" s="37"/>
      <c r="JTG311" s="37"/>
      <c r="JTH311" s="204"/>
      <c r="JTI311" s="204"/>
      <c r="JTJ311" s="204"/>
      <c r="JTK311" s="204"/>
      <c r="JTL311" s="204"/>
      <c r="JTM311" s="204"/>
      <c r="JTN311" s="204"/>
      <c r="JTO311" s="204"/>
      <c r="JTP311" s="204"/>
      <c r="JTQ311" s="159"/>
      <c r="JTR311" s="159"/>
      <c r="JTS311" s="159"/>
      <c r="JTT311" s="159"/>
      <c r="JTU311" s="159"/>
      <c r="JTV311" s="45"/>
      <c r="JTW311" s="160"/>
      <c r="JTX311" s="160"/>
      <c r="JTY311" s="160"/>
      <c r="JTZ311" s="160"/>
      <c r="JUA311" s="160"/>
      <c r="JUB311" s="18"/>
      <c r="JUC311" s="18"/>
      <c r="JUD311" s="18"/>
      <c r="JUF311" s="18"/>
      <c r="JUG311" s="18"/>
      <c r="JUH311" s="18"/>
      <c r="JUI311" s="18"/>
      <c r="JUK311" s="25"/>
      <c r="JUL311" s="37"/>
      <c r="JUN311" s="37"/>
      <c r="JUP311" s="37"/>
      <c r="JUR311" s="37"/>
      <c r="JUS311" s="204"/>
      <c r="JUT311" s="204"/>
      <c r="JUU311" s="204"/>
      <c r="JUV311" s="204"/>
      <c r="JUW311" s="204"/>
      <c r="JUX311" s="204"/>
      <c r="JUY311" s="204"/>
      <c r="JUZ311" s="204"/>
      <c r="JVA311" s="204"/>
      <c r="JVB311" s="159"/>
      <c r="JVC311" s="159"/>
      <c r="JVD311" s="159"/>
      <c r="JVE311" s="159"/>
      <c r="JVF311" s="159"/>
      <c r="JVG311" s="45"/>
      <c r="JVH311" s="160"/>
      <c r="JVI311" s="160"/>
      <c r="JVJ311" s="160"/>
      <c r="JVK311" s="160"/>
      <c r="JVL311" s="160"/>
      <c r="JVM311" s="18"/>
      <c r="JVN311" s="18"/>
      <c r="JVO311" s="18"/>
      <c r="JVQ311" s="18"/>
      <c r="JVR311" s="18"/>
      <c r="JVS311" s="18"/>
      <c r="JVT311" s="18"/>
      <c r="JVV311" s="25"/>
      <c r="JVW311" s="37"/>
      <c r="JVY311" s="37"/>
      <c r="JWA311" s="37"/>
      <c r="JWC311" s="37"/>
      <c r="JWD311" s="204"/>
      <c r="JWE311" s="204"/>
      <c r="JWF311" s="204"/>
      <c r="JWG311" s="204"/>
      <c r="JWH311" s="204"/>
      <c r="JWI311" s="204"/>
      <c r="JWJ311" s="204"/>
      <c r="JWK311" s="204"/>
      <c r="JWL311" s="204"/>
      <c r="JWM311" s="159"/>
      <c r="JWN311" s="159"/>
      <c r="JWO311" s="159"/>
      <c r="JWP311" s="159"/>
      <c r="JWQ311" s="159"/>
      <c r="JWR311" s="45"/>
      <c r="JWS311" s="160"/>
      <c r="JWT311" s="160"/>
      <c r="JWU311" s="160"/>
      <c r="JWV311" s="160"/>
      <c r="JWW311" s="160"/>
      <c r="JWX311" s="18"/>
      <c r="JWY311" s="18"/>
      <c r="JWZ311" s="18"/>
      <c r="JXB311" s="18"/>
      <c r="JXC311" s="18"/>
      <c r="JXD311" s="18"/>
      <c r="JXE311" s="18"/>
      <c r="JXG311" s="25"/>
      <c r="JXH311" s="37"/>
      <c r="JXJ311" s="37"/>
      <c r="JXL311" s="37"/>
      <c r="JXN311" s="37"/>
      <c r="JXO311" s="204"/>
      <c r="JXP311" s="204"/>
      <c r="JXQ311" s="204"/>
      <c r="JXR311" s="204"/>
      <c r="JXS311" s="204"/>
      <c r="JXT311" s="204"/>
      <c r="JXU311" s="204"/>
      <c r="JXV311" s="204"/>
      <c r="JXW311" s="204"/>
      <c r="JXX311" s="159"/>
      <c r="JXY311" s="159"/>
      <c r="JXZ311" s="159"/>
      <c r="JYA311" s="159"/>
      <c r="JYB311" s="159"/>
      <c r="JYC311" s="45"/>
      <c r="JYD311" s="160"/>
      <c r="JYE311" s="160"/>
      <c r="JYF311" s="160"/>
      <c r="JYG311" s="160"/>
      <c r="JYH311" s="160"/>
      <c r="JYI311" s="18"/>
      <c r="JYJ311" s="18"/>
      <c r="JYK311" s="18"/>
      <c r="JYM311" s="18"/>
      <c r="JYN311" s="18"/>
      <c r="JYO311" s="18"/>
      <c r="JYP311" s="18"/>
      <c r="JYR311" s="25"/>
      <c r="JYS311" s="37"/>
      <c r="JYU311" s="37"/>
      <c r="JYW311" s="37"/>
      <c r="JYY311" s="37"/>
      <c r="JYZ311" s="204"/>
      <c r="JZA311" s="204"/>
      <c r="JZB311" s="204"/>
      <c r="JZC311" s="204"/>
      <c r="JZD311" s="204"/>
      <c r="JZE311" s="204"/>
      <c r="JZF311" s="204"/>
      <c r="JZG311" s="204"/>
      <c r="JZH311" s="204"/>
      <c r="JZI311" s="159"/>
      <c r="JZJ311" s="159"/>
      <c r="JZK311" s="159"/>
      <c r="JZL311" s="159"/>
      <c r="JZM311" s="159"/>
      <c r="JZN311" s="45"/>
      <c r="JZO311" s="160"/>
      <c r="JZP311" s="160"/>
      <c r="JZQ311" s="160"/>
      <c r="JZR311" s="160"/>
      <c r="JZS311" s="160"/>
      <c r="JZT311" s="18"/>
      <c r="JZU311" s="18"/>
      <c r="JZV311" s="18"/>
      <c r="JZX311" s="18"/>
      <c r="JZY311" s="18"/>
      <c r="JZZ311" s="18"/>
      <c r="KAA311" s="18"/>
      <c r="KAC311" s="25"/>
      <c r="KAD311" s="37"/>
      <c r="KAF311" s="37"/>
      <c r="KAH311" s="37"/>
      <c r="KAJ311" s="37"/>
      <c r="KAK311" s="204"/>
      <c r="KAL311" s="204"/>
      <c r="KAM311" s="204"/>
      <c r="KAN311" s="204"/>
      <c r="KAO311" s="204"/>
      <c r="KAP311" s="204"/>
      <c r="KAQ311" s="204"/>
      <c r="KAR311" s="204"/>
      <c r="KAS311" s="204"/>
      <c r="KAT311" s="159"/>
      <c r="KAU311" s="159"/>
      <c r="KAV311" s="159"/>
      <c r="KAW311" s="159"/>
      <c r="KAX311" s="159"/>
      <c r="KAY311" s="45"/>
      <c r="KAZ311" s="160"/>
      <c r="KBA311" s="160"/>
      <c r="KBB311" s="160"/>
      <c r="KBC311" s="160"/>
      <c r="KBD311" s="160"/>
      <c r="KBE311" s="18"/>
      <c r="KBF311" s="18"/>
      <c r="KBG311" s="18"/>
      <c r="KBI311" s="18"/>
      <c r="KBJ311" s="18"/>
      <c r="KBK311" s="18"/>
      <c r="KBL311" s="18"/>
      <c r="KBN311" s="25"/>
      <c r="KBO311" s="37"/>
      <c r="KBQ311" s="37"/>
      <c r="KBS311" s="37"/>
      <c r="KBU311" s="37"/>
      <c r="KBV311" s="204"/>
      <c r="KBW311" s="204"/>
      <c r="KBX311" s="204"/>
      <c r="KBY311" s="204"/>
      <c r="KBZ311" s="204"/>
      <c r="KCA311" s="204"/>
      <c r="KCB311" s="204"/>
      <c r="KCC311" s="204"/>
      <c r="KCD311" s="204"/>
      <c r="KCE311" s="159"/>
      <c r="KCF311" s="159"/>
      <c r="KCG311" s="159"/>
      <c r="KCH311" s="159"/>
      <c r="KCI311" s="159"/>
      <c r="KCJ311" s="45"/>
      <c r="KCK311" s="160"/>
      <c r="KCL311" s="160"/>
      <c r="KCM311" s="160"/>
      <c r="KCN311" s="160"/>
      <c r="KCO311" s="160"/>
      <c r="KCP311" s="18"/>
      <c r="KCQ311" s="18"/>
      <c r="KCR311" s="18"/>
      <c r="KCT311" s="18"/>
      <c r="KCU311" s="18"/>
      <c r="KCV311" s="18"/>
      <c r="KCW311" s="18"/>
      <c r="KCY311" s="25"/>
      <c r="KCZ311" s="37"/>
      <c r="KDB311" s="37"/>
      <c r="KDD311" s="37"/>
      <c r="KDF311" s="37"/>
      <c r="KDG311" s="204"/>
      <c r="KDH311" s="204"/>
      <c r="KDI311" s="204"/>
      <c r="KDJ311" s="204"/>
      <c r="KDK311" s="204"/>
      <c r="KDL311" s="204"/>
      <c r="KDM311" s="204"/>
      <c r="KDN311" s="204"/>
      <c r="KDO311" s="204"/>
      <c r="KDP311" s="159"/>
      <c r="KDQ311" s="159"/>
      <c r="KDR311" s="159"/>
      <c r="KDS311" s="159"/>
      <c r="KDT311" s="159"/>
      <c r="KDU311" s="45"/>
      <c r="KDV311" s="160"/>
      <c r="KDW311" s="160"/>
      <c r="KDX311" s="160"/>
      <c r="KDY311" s="160"/>
      <c r="KDZ311" s="160"/>
      <c r="KEA311" s="18"/>
      <c r="KEB311" s="18"/>
      <c r="KEC311" s="18"/>
      <c r="KEE311" s="18"/>
      <c r="KEF311" s="18"/>
      <c r="KEG311" s="18"/>
      <c r="KEH311" s="18"/>
      <c r="KEJ311" s="25"/>
      <c r="KEK311" s="37"/>
      <c r="KEM311" s="37"/>
      <c r="KEO311" s="37"/>
      <c r="KEQ311" s="37"/>
      <c r="KER311" s="204"/>
      <c r="KES311" s="204"/>
      <c r="KET311" s="204"/>
      <c r="KEU311" s="204"/>
      <c r="KEV311" s="204"/>
      <c r="KEW311" s="204"/>
      <c r="KEX311" s="204"/>
      <c r="KEY311" s="204"/>
      <c r="KEZ311" s="204"/>
      <c r="KFA311" s="159"/>
      <c r="KFB311" s="159"/>
      <c r="KFC311" s="159"/>
      <c r="KFD311" s="159"/>
      <c r="KFE311" s="159"/>
      <c r="KFF311" s="45"/>
      <c r="KFG311" s="160"/>
      <c r="KFH311" s="160"/>
      <c r="KFI311" s="160"/>
      <c r="KFJ311" s="160"/>
      <c r="KFK311" s="160"/>
      <c r="KFL311" s="18"/>
      <c r="KFM311" s="18"/>
      <c r="KFN311" s="18"/>
      <c r="KFP311" s="18"/>
      <c r="KFQ311" s="18"/>
      <c r="KFR311" s="18"/>
      <c r="KFS311" s="18"/>
      <c r="KFU311" s="25"/>
      <c r="KFV311" s="37"/>
      <c r="KFX311" s="37"/>
      <c r="KFZ311" s="37"/>
      <c r="KGB311" s="37"/>
      <c r="KGC311" s="204"/>
      <c r="KGD311" s="204"/>
      <c r="KGE311" s="204"/>
      <c r="KGF311" s="204"/>
      <c r="KGG311" s="204"/>
      <c r="KGH311" s="204"/>
      <c r="KGI311" s="204"/>
      <c r="KGJ311" s="204"/>
      <c r="KGK311" s="204"/>
      <c r="KGL311" s="159"/>
      <c r="KGM311" s="159"/>
      <c r="KGN311" s="159"/>
      <c r="KGO311" s="159"/>
      <c r="KGP311" s="159"/>
      <c r="KGQ311" s="45"/>
      <c r="KGR311" s="160"/>
      <c r="KGS311" s="160"/>
      <c r="KGT311" s="160"/>
      <c r="KGU311" s="160"/>
      <c r="KGV311" s="160"/>
      <c r="KGW311" s="18"/>
      <c r="KGX311" s="18"/>
      <c r="KGY311" s="18"/>
      <c r="KHA311" s="18"/>
      <c r="KHB311" s="18"/>
      <c r="KHC311" s="18"/>
      <c r="KHD311" s="18"/>
      <c r="KHF311" s="25"/>
      <c r="KHG311" s="37"/>
      <c r="KHI311" s="37"/>
      <c r="KHK311" s="37"/>
      <c r="KHM311" s="37"/>
      <c r="KHN311" s="204"/>
      <c r="KHO311" s="204"/>
      <c r="KHP311" s="204"/>
      <c r="KHQ311" s="204"/>
      <c r="KHR311" s="204"/>
      <c r="KHS311" s="204"/>
      <c r="KHT311" s="204"/>
      <c r="KHU311" s="204"/>
      <c r="KHV311" s="204"/>
      <c r="KHW311" s="159"/>
      <c r="KHX311" s="159"/>
      <c r="KHY311" s="159"/>
      <c r="KHZ311" s="159"/>
      <c r="KIA311" s="159"/>
      <c r="KIB311" s="45"/>
      <c r="KIC311" s="160"/>
      <c r="KID311" s="160"/>
      <c r="KIE311" s="160"/>
      <c r="KIF311" s="160"/>
      <c r="KIG311" s="160"/>
      <c r="KIH311" s="18"/>
      <c r="KII311" s="18"/>
      <c r="KIJ311" s="18"/>
      <c r="KIL311" s="18"/>
      <c r="KIM311" s="18"/>
      <c r="KIN311" s="18"/>
      <c r="KIO311" s="18"/>
      <c r="KIQ311" s="25"/>
      <c r="KIR311" s="37"/>
      <c r="KIT311" s="37"/>
      <c r="KIV311" s="37"/>
      <c r="KIX311" s="37"/>
      <c r="KIY311" s="204"/>
      <c r="KIZ311" s="204"/>
      <c r="KJA311" s="204"/>
      <c r="KJB311" s="204"/>
      <c r="KJC311" s="204"/>
      <c r="KJD311" s="204"/>
      <c r="KJE311" s="204"/>
      <c r="KJF311" s="204"/>
      <c r="KJG311" s="204"/>
      <c r="KJH311" s="159"/>
      <c r="KJI311" s="159"/>
      <c r="KJJ311" s="159"/>
      <c r="KJK311" s="159"/>
      <c r="KJL311" s="159"/>
      <c r="KJM311" s="45"/>
      <c r="KJN311" s="160"/>
      <c r="KJO311" s="160"/>
      <c r="KJP311" s="160"/>
      <c r="KJQ311" s="160"/>
      <c r="KJR311" s="160"/>
      <c r="KJS311" s="18"/>
      <c r="KJT311" s="18"/>
      <c r="KJU311" s="18"/>
      <c r="KJW311" s="18"/>
      <c r="KJX311" s="18"/>
      <c r="KJY311" s="18"/>
      <c r="KJZ311" s="18"/>
      <c r="KKB311" s="25"/>
      <c r="KKC311" s="37"/>
      <c r="KKE311" s="37"/>
      <c r="KKG311" s="37"/>
      <c r="KKI311" s="37"/>
      <c r="KKJ311" s="204"/>
      <c r="KKK311" s="204"/>
      <c r="KKL311" s="204"/>
      <c r="KKM311" s="204"/>
      <c r="KKN311" s="204"/>
      <c r="KKO311" s="204"/>
      <c r="KKP311" s="204"/>
      <c r="KKQ311" s="204"/>
      <c r="KKR311" s="204"/>
      <c r="KKS311" s="159"/>
      <c r="KKT311" s="159"/>
      <c r="KKU311" s="159"/>
      <c r="KKV311" s="159"/>
      <c r="KKW311" s="159"/>
      <c r="KKX311" s="45"/>
      <c r="KKY311" s="160"/>
      <c r="KKZ311" s="160"/>
      <c r="KLA311" s="160"/>
      <c r="KLB311" s="160"/>
      <c r="KLC311" s="160"/>
      <c r="KLD311" s="18"/>
      <c r="KLE311" s="18"/>
      <c r="KLF311" s="18"/>
      <c r="KLH311" s="18"/>
      <c r="KLI311" s="18"/>
      <c r="KLJ311" s="18"/>
      <c r="KLK311" s="18"/>
      <c r="KLM311" s="25"/>
      <c r="KLN311" s="37"/>
      <c r="KLP311" s="37"/>
      <c r="KLR311" s="37"/>
      <c r="KLT311" s="37"/>
      <c r="KLU311" s="204"/>
      <c r="KLV311" s="204"/>
      <c r="KLW311" s="204"/>
      <c r="KLX311" s="204"/>
      <c r="KLY311" s="204"/>
      <c r="KLZ311" s="204"/>
      <c r="KMA311" s="204"/>
      <c r="KMB311" s="204"/>
      <c r="KMC311" s="204"/>
      <c r="KMD311" s="159"/>
      <c r="KME311" s="159"/>
      <c r="KMF311" s="159"/>
      <c r="KMG311" s="159"/>
      <c r="KMH311" s="159"/>
      <c r="KMI311" s="45"/>
      <c r="KMJ311" s="160"/>
      <c r="KMK311" s="160"/>
      <c r="KML311" s="160"/>
      <c r="KMM311" s="160"/>
      <c r="KMN311" s="160"/>
      <c r="KMO311" s="18"/>
      <c r="KMP311" s="18"/>
      <c r="KMQ311" s="18"/>
      <c r="KMS311" s="18"/>
      <c r="KMT311" s="18"/>
      <c r="KMU311" s="18"/>
      <c r="KMV311" s="18"/>
      <c r="KMX311" s="25"/>
      <c r="KMY311" s="37"/>
      <c r="KNA311" s="37"/>
      <c r="KNC311" s="37"/>
      <c r="KNE311" s="37"/>
      <c r="KNF311" s="204"/>
      <c r="KNG311" s="204"/>
      <c r="KNH311" s="204"/>
      <c r="KNI311" s="204"/>
      <c r="KNJ311" s="204"/>
      <c r="KNK311" s="204"/>
      <c r="KNL311" s="204"/>
      <c r="KNM311" s="204"/>
      <c r="KNN311" s="204"/>
      <c r="KNO311" s="159"/>
      <c r="KNP311" s="159"/>
      <c r="KNQ311" s="159"/>
      <c r="KNR311" s="159"/>
      <c r="KNS311" s="159"/>
      <c r="KNT311" s="45"/>
      <c r="KNU311" s="160"/>
      <c r="KNV311" s="160"/>
      <c r="KNW311" s="160"/>
      <c r="KNX311" s="160"/>
      <c r="KNY311" s="160"/>
      <c r="KNZ311" s="18"/>
      <c r="KOA311" s="18"/>
      <c r="KOB311" s="18"/>
      <c r="KOD311" s="18"/>
      <c r="KOE311" s="18"/>
      <c r="KOF311" s="18"/>
      <c r="KOG311" s="18"/>
      <c r="KOI311" s="25"/>
      <c r="KOJ311" s="37"/>
      <c r="KOL311" s="37"/>
      <c r="KON311" s="37"/>
      <c r="KOP311" s="37"/>
      <c r="KOQ311" s="204"/>
      <c r="KOR311" s="204"/>
      <c r="KOS311" s="204"/>
      <c r="KOT311" s="204"/>
      <c r="KOU311" s="204"/>
      <c r="KOV311" s="204"/>
      <c r="KOW311" s="204"/>
      <c r="KOX311" s="204"/>
      <c r="KOY311" s="204"/>
      <c r="KOZ311" s="159"/>
      <c r="KPA311" s="159"/>
      <c r="KPB311" s="159"/>
      <c r="KPC311" s="159"/>
      <c r="KPD311" s="159"/>
      <c r="KPE311" s="45"/>
      <c r="KPF311" s="160"/>
      <c r="KPG311" s="160"/>
      <c r="KPH311" s="160"/>
      <c r="KPI311" s="160"/>
      <c r="KPJ311" s="160"/>
      <c r="KPK311" s="18"/>
      <c r="KPL311" s="18"/>
      <c r="KPM311" s="18"/>
      <c r="KPO311" s="18"/>
      <c r="KPP311" s="18"/>
      <c r="KPQ311" s="18"/>
      <c r="KPR311" s="18"/>
      <c r="KPT311" s="25"/>
      <c r="KPU311" s="37"/>
      <c r="KPW311" s="37"/>
      <c r="KPY311" s="37"/>
      <c r="KQA311" s="37"/>
      <c r="KQB311" s="204"/>
      <c r="KQC311" s="204"/>
      <c r="KQD311" s="204"/>
      <c r="KQE311" s="204"/>
      <c r="KQF311" s="204"/>
      <c r="KQG311" s="204"/>
      <c r="KQH311" s="204"/>
      <c r="KQI311" s="204"/>
      <c r="KQJ311" s="204"/>
      <c r="KQK311" s="159"/>
      <c r="KQL311" s="159"/>
      <c r="KQM311" s="159"/>
      <c r="KQN311" s="159"/>
      <c r="KQO311" s="159"/>
      <c r="KQP311" s="45"/>
      <c r="KQQ311" s="160"/>
      <c r="KQR311" s="160"/>
      <c r="KQS311" s="160"/>
      <c r="KQT311" s="160"/>
      <c r="KQU311" s="160"/>
      <c r="KQV311" s="18"/>
      <c r="KQW311" s="18"/>
      <c r="KQX311" s="18"/>
      <c r="KQZ311" s="18"/>
      <c r="KRA311" s="18"/>
      <c r="KRB311" s="18"/>
      <c r="KRC311" s="18"/>
      <c r="KRE311" s="25"/>
      <c r="KRF311" s="37"/>
      <c r="KRH311" s="37"/>
      <c r="KRJ311" s="37"/>
      <c r="KRL311" s="37"/>
      <c r="KRM311" s="204"/>
      <c r="KRN311" s="204"/>
      <c r="KRO311" s="204"/>
      <c r="KRP311" s="204"/>
      <c r="KRQ311" s="204"/>
      <c r="KRR311" s="204"/>
      <c r="KRS311" s="204"/>
      <c r="KRT311" s="204"/>
      <c r="KRU311" s="204"/>
      <c r="KRV311" s="159"/>
      <c r="KRW311" s="159"/>
      <c r="KRX311" s="159"/>
      <c r="KRY311" s="159"/>
      <c r="KRZ311" s="159"/>
      <c r="KSA311" s="45"/>
      <c r="KSB311" s="160"/>
      <c r="KSC311" s="160"/>
      <c r="KSD311" s="160"/>
      <c r="KSE311" s="160"/>
      <c r="KSF311" s="160"/>
      <c r="KSG311" s="18"/>
      <c r="KSH311" s="18"/>
      <c r="KSI311" s="18"/>
      <c r="KSK311" s="18"/>
      <c r="KSL311" s="18"/>
      <c r="KSM311" s="18"/>
      <c r="KSN311" s="18"/>
      <c r="KSP311" s="25"/>
      <c r="KSQ311" s="37"/>
      <c r="KSS311" s="37"/>
      <c r="KSU311" s="37"/>
      <c r="KSW311" s="37"/>
      <c r="KSX311" s="204"/>
      <c r="KSY311" s="204"/>
      <c r="KSZ311" s="204"/>
      <c r="KTA311" s="204"/>
      <c r="KTB311" s="204"/>
      <c r="KTC311" s="204"/>
      <c r="KTD311" s="204"/>
      <c r="KTE311" s="204"/>
      <c r="KTF311" s="204"/>
      <c r="KTG311" s="159"/>
      <c r="KTH311" s="159"/>
      <c r="KTI311" s="159"/>
      <c r="KTJ311" s="159"/>
      <c r="KTK311" s="159"/>
      <c r="KTL311" s="45"/>
      <c r="KTM311" s="160"/>
      <c r="KTN311" s="160"/>
      <c r="KTO311" s="160"/>
      <c r="KTP311" s="160"/>
      <c r="KTQ311" s="160"/>
      <c r="KTR311" s="18"/>
      <c r="KTS311" s="18"/>
      <c r="KTT311" s="18"/>
      <c r="KTV311" s="18"/>
      <c r="KTW311" s="18"/>
      <c r="KTX311" s="18"/>
      <c r="KTY311" s="18"/>
      <c r="KUA311" s="25"/>
      <c r="KUB311" s="37"/>
      <c r="KUD311" s="37"/>
      <c r="KUF311" s="37"/>
      <c r="KUH311" s="37"/>
      <c r="KUI311" s="204"/>
      <c r="KUJ311" s="204"/>
      <c r="KUK311" s="204"/>
      <c r="KUL311" s="204"/>
      <c r="KUM311" s="204"/>
      <c r="KUN311" s="204"/>
      <c r="KUO311" s="204"/>
      <c r="KUP311" s="204"/>
      <c r="KUQ311" s="204"/>
      <c r="KUR311" s="159"/>
      <c r="KUS311" s="159"/>
      <c r="KUT311" s="159"/>
      <c r="KUU311" s="159"/>
      <c r="KUV311" s="159"/>
      <c r="KUW311" s="45"/>
      <c r="KUX311" s="160"/>
      <c r="KUY311" s="160"/>
      <c r="KUZ311" s="160"/>
      <c r="KVA311" s="160"/>
      <c r="KVB311" s="160"/>
      <c r="KVC311" s="18"/>
      <c r="KVD311" s="18"/>
      <c r="KVE311" s="18"/>
      <c r="KVG311" s="18"/>
      <c r="KVH311" s="18"/>
      <c r="KVI311" s="18"/>
      <c r="KVJ311" s="18"/>
      <c r="KVL311" s="25"/>
      <c r="KVM311" s="37"/>
      <c r="KVO311" s="37"/>
      <c r="KVQ311" s="37"/>
      <c r="KVS311" s="37"/>
      <c r="KVT311" s="204"/>
      <c r="KVU311" s="204"/>
      <c r="KVV311" s="204"/>
      <c r="KVW311" s="204"/>
      <c r="KVX311" s="204"/>
      <c r="KVY311" s="204"/>
      <c r="KVZ311" s="204"/>
      <c r="KWA311" s="204"/>
      <c r="KWB311" s="204"/>
      <c r="KWC311" s="159"/>
      <c r="KWD311" s="159"/>
      <c r="KWE311" s="159"/>
      <c r="KWF311" s="159"/>
      <c r="KWG311" s="159"/>
      <c r="KWH311" s="45"/>
      <c r="KWI311" s="160"/>
      <c r="KWJ311" s="160"/>
      <c r="KWK311" s="160"/>
      <c r="KWL311" s="160"/>
      <c r="KWM311" s="160"/>
      <c r="KWN311" s="18"/>
      <c r="KWO311" s="18"/>
      <c r="KWP311" s="18"/>
      <c r="KWR311" s="18"/>
      <c r="KWS311" s="18"/>
      <c r="KWT311" s="18"/>
      <c r="KWU311" s="18"/>
      <c r="KWW311" s="25"/>
      <c r="KWX311" s="37"/>
      <c r="KWZ311" s="37"/>
      <c r="KXB311" s="37"/>
      <c r="KXD311" s="37"/>
      <c r="KXE311" s="204"/>
      <c r="KXF311" s="204"/>
      <c r="KXG311" s="204"/>
      <c r="KXH311" s="204"/>
      <c r="KXI311" s="204"/>
      <c r="KXJ311" s="204"/>
      <c r="KXK311" s="204"/>
      <c r="KXL311" s="204"/>
      <c r="KXM311" s="204"/>
      <c r="KXN311" s="159"/>
      <c r="KXO311" s="159"/>
      <c r="KXP311" s="159"/>
      <c r="KXQ311" s="159"/>
      <c r="KXR311" s="159"/>
      <c r="KXS311" s="45"/>
      <c r="KXT311" s="160"/>
      <c r="KXU311" s="160"/>
      <c r="KXV311" s="160"/>
      <c r="KXW311" s="160"/>
      <c r="KXX311" s="160"/>
      <c r="KXY311" s="18"/>
      <c r="KXZ311" s="18"/>
      <c r="KYA311" s="18"/>
      <c r="KYC311" s="18"/>
      <c r="KYD311" s="18"/>
      <c r="KYE311" s="18"/>
      <c r="KYF311" s="18"/>
      <c r="KYH311" s="25"/>
      <c r="KYI311" s="37"/>
      <c r="KYK311" s="37"/>
      <c r="KYM311" s="37"/>
      <c r="KYO311" s="37"/>
      <c r="KYP311" s="204"/>
      <c r="KYQ311" s="204"/>
      <c r="KYR311" s="204"/>
      <c r="KYS311" s="204"/>
      <c r="KYT311" s="204"/>
      <c r="KYU311" s="204"/>
      <c r="KYV311" s="204"/>
      <c r="KYW311" s="204"/>
      <c r="KYX311" s="204"/>
      <c r="KYY311" s="159"/>
      <c r="KYZ311" s="159"/>
      <c r="KZA311" s="159"/>
      <c r="KZB311" s="159"/>
      <c r="KZC311" s="159"/>
      <c r="KZD311" s="45"/>
      <c r="KZE311" s="160"/>
      <c r="KZF311" s="160"/>
      <c r="KZG311" s="160"/>
      <c r="KZH311" s="160"/>
      <c r="KZI311" s="160"/>
      <c r="KZJ311" s="18"/>
      <c r="KZK311" s="18"/>
      <c r="KZL311" s="18"/>
      <c r="KZN311" s="18"/>
      <c r="KZO311" s="18"/>
      <c r="KZP311" s="18"/>
      <c r="KZQ311" s="18"/>
      <c r="KZS311" s="25"/>
      <c r="KZT311" s="37"/>
      <c r="KZV311" s="37"/>
      <c r="KZX311" s="37"/>
      <c r="KZZ311" s="37"/>
      <c r="LAA311" s="204"/>
      <c r="LAB311" s="204"/>
      <c r="LAC311" s="204"/>
      <c r="LAD311" s="204"/>
      <c r="LAE311" s="204"/>
      <c r="LAF311" s="204"/>
      <c r="LAG311" s="204"/>
      <c r="LAH311" s="204"/>
      <c r="LAI311" s="204"/>
      <c r="LAJ311" s="159"/>
      <c r="LAK311" s="159"/>
      <c r="LAL311" s="159"/>
      <c r="LAM311" s="159"/>
      <c r="LAN311" s="159"/>
      <c r="LAO311" s="45"/>
      <c r="LAP311" s="160"/>
      <c r="LAQ311" s="160"/>
      <c r="LAR311" s="160"/>
      <c r="LAS311" s="160"/>
      <c r="LAT311" s="160"/>
      <c r="LAU311" s="18"/>
      <c r="LAV311" s="18"/>
      <c r="LAW311" s="18"/>
      <c r="LAY311" s="18"/>
      <c r="LAZ311" s="18"/>
      <c r="LBA311" s="18"/>
      <c r="LBB311" s="18"/>
      <c r="LBD311" s="25"/>
      <c r="LBE311" s="37"/>
      <c r="LBG311" s="37"/>
      <c r="LBI311" s="37"/>
      <c r="LBK311" s="37"/>
      <c r="LBL311" s="204"/>
      <c r="LBM311" s="204"/>
      <c r="LBN311" s="204"/>
      <c r="LBO311" s="204"/>
      <c r="LBP311" s="204"/>
      <c r="LBQ311" s="204"/>
      <c r="LBR311" s="204"/>
      <c r="LBS311" s="204"/>
      <c r="LBT311" s="204"/>
      <c r="LBU311" s="159"/>
      <c r="LBV311" s="159"/>
      <c r="LBW311" s="159"/>
      <c r="LBX311" s="159"/>
      <c r="LBY311" s="159"/>
      <c r="LBZ311" s="45"/>
      <c r="LCA311" s="160"/>
      <c r="LCB311" s="160"/>
      <c r="LCC311" s="160"/>
      <c r="LCD311" s="160"/>
      <c r="LCE311" s="160"/>
      <c r="LCF311" s="18"/>
      <c r="LCG311" s="18"/>
      <c r="LCH311" s="18"/>
      <c r="LCJ311" s="18"/>
      <c r="LCK311" s="18"/>
      <c r="LCL311" s="18"/>
      <c r="LCM311" s="18"/>
      <c r="LCO311" s="25"/>
      <c r="LCP311" s="37"/>
      <c r="LCR311" s="37"/>
      <c r="LCT311" s="37"/>
      <c r="LCV311" s="37"/>
      <c r="LCW311" s="204"/>
      <c r="LCX311" s="204"/>
      <c r="LCY311" s="204"/>
      <c r="LCZ311" s="204"/>
      <c r="LDA311" s="204"/>
      <c r="LDB311" s="204"/>
      <c r="LDC311" s="204"/>
      <c r="LDD311" s="204"/>
      <c r="LDE311" s="204"/>
      <c r="LDF311" s="159"/>
      <c r="LDG311" s="159"/>
      <c r="LDH311" s="159"/>
      <c r="LDI311" s="159"/>
      <c r="LDJ311" s="159"/>
      <c r="LDK311" s="45"/>
      <c r="LDL311" s="160"/>
      <c r="LDM311" s="160"/>
      <c r="LDN311" s="160"/>
      <c r="LDO311" s="160"/>
      <c r="LDP311" s="160"/>
      <c r="LDQ311" s="18"/>
      <c r="LDR311" s="18"/>
      <c r="LDS311" s="18"/>
      <c r="LDU311" s="18"/>
      <c r="LDV311" s="18"/>
      <c r="LDW311" s="18"/>
      <c r="LDX311" s="18"/>
      <c r="LDZ311" s="25"/>
      <c r="LEA311" s="37"/>
      <c r="LEC311" s="37"/>
      <c r="LEE311" s="37"/>
      <c r="LEG311" s="37"/>
      <c r="LEH311" s="204"/>
      <c r="LEI311" s="204"/>
      <c r="LEJ311" s="204"/>
      <c r="LEK311" s="204"/>
      <c r="LEL311" s="204"/>
      <c r="LEM311" s="204"/>
      <c r="LEN311" s="204"/>
      <c r="LEO311" s="204"/>
      <c r="LEP311" s="204"/>
      <c r="LEQ311" s="159"/>
      <c r="LER311" s="159"/>
      <c r="LES311" s="159"/>
      <c r="LET311" s="159"/>
      <c r="LEU311" s="159"/>
      <c r="LEV311" s="45"/>
      <c r="LEW311" s="160"/>
      <c r="LEX311" s="160"/>
      <c r="LEY311" s="160"/>
      <c r="LEZ311" s="160"/>
      <c r="LFA311" s="160"/>
      <c r="LFB311" s="18"/>
      <c r="LFC311" s="18"/>
      <c r="LFD311" s="18"/>
      <c r="LFF311" s="18"/>
      <c r="LFG311" s="18"/>
      <c r="LFH311" s="18"/>
      <c r="LFI311" s="18"/>
      <c r="LFK311" s="25"/>
      <c r="LFL311" s="37"/>
      <c r="LFN311" s="37"/>
      <c r="LFP311" s="37"/>
      <c r="LFR311" s="37"/>
      <c r="LFS311" s="204"/>
      <c r="LFT311" s="204"/>
      <c r="LFU311" s="204"/>
      <c r="LFV311" s="204"/>
      <c r="LFW311" s="204"/>
      <c r="LFX311" s="204"/>
      <c r="LFY311" s="204"/>
      <c r="LFZ311" s="204"/>
      <c r="LGA311" s="204"/>
      <c r="LGB311" s="159"/>
      <c r="LGC311" s="159"/>
      <c r="LGD311" s="159"/>
      <c r="LGE311" s="159"/>
      <c r="LGF311" s="159"/>
      <c r="LGG311" s="45"/>
      <c r="LGH311" s="160"/>
      <c r="LGI311" s="160"/>
      <c r="LGJ311" s="160"/>
      <c r="LGK311" s="160"/>
      <c r="LGL311" s="160"/>
      <c r="LGM311" s="18"/>
      <c r="LGN311" s="18"/>
      <c r="LGO311" s="18"/>
      <c r="LGQ311" s="18"/>
      <c r="LGR311" s="18"/>
      <c r="LGS311" s="18"/>
      <c r="LGT311" s="18"/>
      <c r="LGV311" s="25"/>
      <c r="LGW311" s="37"/>
      <c r="LGY311" s="37"/>
      <c r="LHA311" s="37"/>
      <c r="LHC311" s="37"/>
      <c r="LHD311" s="204"/>
      <c r="LHE311" s="204"/>
      <c r="LHF311" s="204"/>
      <c r="LHG311" s="204"/>
      <c r="LHH311" s="204"/>
      <c r="LHI311" s="204"/>
      <c r="LHJ311" s="204"/>
      <c r="LHK311" s="204"/>
      <c r="LHL311" s="204"/>
      <c r="LHM311" s="159"/>
      <c r="LHN311" s="159"/>
      <c r="LHO311" s="159"/>
      <c r="LHP311" s="159"/>
      <c r="LHQ311" s="159"/>
      <c r="LHR311" s="45"/>
      <c r="LHS311" s="160"/>
      <c r="LHT311" s="160"/>
      <c r="LHU311" s="160"/>
      <c r="LHV311" s="160"/>
      <c r="LHW311" s="160"/>
      <c r="LHX311" s="18"/>
      <c r="LHY311" s="18"/>
      <c r="LHZ311" s="18"/>
      <c r="LIB311" s="18"/>
      <c r="LIC311" s="18"/>
      <c r="LID311" s="18"/>
      <c r="LIE311" s="18"/>
      <c r="LIG311" s="25"/>
      <c r="LIH311" s="37"/>
      <c r="LIJ311" s="37"/>
      <c r="LIL311" s="37"/>
      <c r="LIN311" s="37"/>
      <c r="LIO311" s="204"/>
      <c r="LIP311" s="204"/>
      <c r="LIQ311" s="204"/>
      <c r="LIR311" s="204"/>
      <c r="LIS311" s="204"/>
      <c r="LIT311" s="204"/>
      <c r="LIU311" s="204"/>
      <c r="LIV311" s="204"/>
      <c r="LIW311" s="204"/>
      <c r="LIX311" s="159"/>
      <c r="LIY311" s="159"/>
      <c r="LIZ311" s="159"/>
      <c r="LJA311" s="159"/>
      <c r="LJB311" s="159"/>
      <c r="LJC311" s="45"/>
      <c r="LJD311" s="160"/>
      <c r="LJE311" s="160"/>
      <c r="LJF311" s="160"/>
      <c r="LJG311" s="160"/>
      <c r="LJH311" s="160"/>
      <c r="LJI311" s="18"/>
      <c r="LJJ311" s="18"/>
      <c r="LJK311" s="18"/>
      <c r="LJM311" s="18"/>
      <c r="LJN311" s="18"/>
      <c r="LJO311" s="18"/>
      <c r="LJP311" s="18"/>
      <c r="LJR311" s="25"/>
      <c r="LJS311" s="37"/>
      <c r="LJU311" s="37"/>
      <c r="LJW311" s="37"/>
      <c r="LJY311" s="37"/>
      <c r="LJZ311" s="204"/>
      <c r="LKA311" s="204"/>
      <c r="LKB311" s="204"/>
      <c r="LKC311" s="204"/>
      <c r="LKD311" s="204"/>
      <c r="LKE311" s="204"/>
      <c r="LKF311" s="204"/>
      <c r="LKG311" s="204"/>
      <c r="LKH311" s="204"/>
      <c r="LKI311" s="159"/>
      <c r="LKJ311" s="159"/>
      <c r="LKK311" s="159"/>
      <c r="LKL311" s="159"/>
      <c r="LKM311" s="159"/>
      <c r="LKN311" s="45"/>
      <c r="LKO311" s="160"/>
      <c r="LKP311" s="160"/>
      <c r="LKQ311" s="160"/>
      <c r="LKR311" s="160"/>
      <c r="LKS311" s="160"/>
      <c r="LKT311" s="18"/>
      <c r="LKU311" s="18"/>
      <c r="LKV311" s="18"/>
      <c r="LKX311" s="18"/>
      <c r="LKY311" s="18"/>
      <c r="LKZ311" s="18"/>
      <c r="LLA311" s="18"/>
      <c r="LLC311" s="25"/>
      <c r="LLD311" s="37"/>
      <c r="LLF311" s="37"/>
      <c r="LLH311" s="37"/>
      <c r="LLJ311" s="37"/>
      <c r="LLK311" s="204"/>
      <c r="LLL311" s="204"/>
      <c r="LLM311" s="204"/>
      <c r="LLN311" s="204"/>
      <c r="LLO311" s="204"/>
      <c r="LLP311" s="204"/>
      <c r="LLQ311" s="204"/>
      <c r="LLR311" s="204"/>
      <c r="LLS311" s="204"/>
      <c r="LLT311" s="159"/>
      <c r="LLU311" s="159"/>
      <c r="LLV311" s="159"/>
      <c r="LLW311" s="159"/>
      <c r="LLX311" s="159"/>
      <c r="LLY311" s="45"/>
      <c r="LLZ311" s="160"/>
      <c r="LMA311" s="160"/>
      <c r="LMB311" s="160"/>
      <c r="LMC311" s="160"/>
      <c r="LMD311" s="160"/>
      <c r="LME311" s="18"/>
      <c r="LMF311" s="18"/>
      <c r="LMG311" s="18"/>
      <c r="LMI311" s="18"/>
      <c r="LMJ311" s="18"/>
      <c r="LMK311" s="18"/>
      <c r="LML311" s="18"/>
      <c r="LMN311" s="25"/>
      <c r="LMO311" s="37"/>
      <c r="LMQ311" s="37"/>
      <c r="LMS311" s="37"/>
      <c r="LMU311" s="37"/>
      <c r="LMV311" s="204"/>
      <c r="LMW311" s="204"/>
      <c r="LMX311" s="204"/>
      <c r="LMY311" s="204"/>
      <c r="LMZ311" s="204"/>
      <c r="LNA311" s="204"/>
      <c r="LNB311" s="204"/>
      <c r="LNC311" s="204"/>
      <c r="LND311" s="204"/>
      <c r="LNE311" s="159"/>
      <c r="LNF311" s="159"/>
      <c r="LNG311" s="159"/>
      <c r="LNH311" s="159"/>
      <c r="LNI311" s="159"/>
      <c r="LNJ311" s="45"/>
      <c r="LNK311" s="160"/>
      <c r="LNL311" s="160"/>
      <c r="LNM311" s="160"/>
      <c r="LNN311" s="160"/>
      <c r="LNO311" s="160"/>
      <c r="LNP311" s="18"/>
      <c r="LNQ311" s="18"/>
      <c r="LNR311" s="18"/>
      <c r="LNT311" s="18"/>
      <c r="LNU311" s="18"/>
      <c r="LNV311" s="18"/>
      <c r="LNW311" s="18"/>
      <c r="LNY311" s="25"/>
      <c r="LNZ311" s="37"/>
      <c r="LOB311" s="37"/>
      <c r="LOD311" s="37"/>
      <c r="LOF311" s="37"/>
      <c r="LOG311" s="204"/>
      <c r="LOH311" s="204"/>
      <c r="LOI311" s="204"/>
      <c r="LOJ311" s="204"/>
      <c r="LOK311" s="204"/>
      <c r="LOL311" s="204"/>
      <c r="LOM311" s="204"/>
      <c r="LON311" s="204"/>
      <c r="LOO311" s="204"/>
      <c r="LOP311" s="159"/>
      <c r="LOQ311" s="159"/>
      <c r="LOR311" s="159"/>
      <c r="LOS311" s="159"/>
      <c r="LOT311" s="159"/>
      <c r="LOU311" s="45"/>
      <c r="LOV311" s="160"/>
      <c r="LOW311" s="160"/>
      <c r="LOX311" s="160"/>
      <c r="LOY311" s="160"/>
      <c r="LOZ311" s="160"/>
      <c r="LPA311" s="18"/>
      <c r="LPB311" s="18"/>
      <c r="LPC311" s="18"/>
      <c r="LPE311" s="18"/>
      <c r="LPF311" s="18"/>
      <c r="LPG311" s="18"/>
      <c r="LPH311" s="18"/>
      <c r="LPJ311" s="25"/>
      <c r="LPK311" s="37"/>
      <c r="LPM311" s="37"/>
      <c r="LPO311" s="37"/>
      <c r="LPQ311" s="37"/>
      <c r="LPR311" s="204"/>
      <c r="LPS311" s="204"/>
      <c r="LPT311" s="204"/>
      <c r="LPU311" s="204"/>
      <c r="LPV311" s="204"/>
      <c r="LPW311" s="204"/>
      <c r="LPX311" s="204"/>
      <c r="LPY311" s="204"/>
      <c r="LPZ311" s="204"/>
      <c r="LQA311" s="159"/>
      <c r="LQB311" s="159"/>
      <c r="LQC311" s="159"/>
      <c r="LQD311" s="159"/>
      <c r="LQE311" s="159"/>
      <c r="LQF311" s="45"/>
      <c r="LQG311" s="160"/>
      <c r="LQH311" s="160"/>
      <c r="LQI311" s="160"/>
      <c r="LQJ311" s="160"/>
      <c r="LQK311" s="160"/>
      <c r="LQL311" s="18"/>
      <c r="LQM311" s="18"/>
      <c r="LQN311" s="18"/>
      <c r="LQP311" s="18"/>
      <c r="LQQ311" s="18"/>
      <c r="LQR311" s="18"/>
      <c r="LQS311" s="18"/>
      <c r="LQU311" s="25"/>
      <c r="LQV311" s="37"/>
      <c r="LQX311" s="37"/>
      <c r="LQZ311" s="37"/>
      <c r="LRB311" s="37"/>
      <c r="LRC311" s="204"/>
      <c r="LRD311" s="204"/>
      <c r="LRE311" s="204"/>
      <c r="LRF311" s="204"/>
      <c r="LRG311" s="204"/>
      <c r="LRH311" s="204"/>
      <c r="LRI311" s="204"/>
      <c r="LRJ311" s="204"/>
      <c r="LRK311" s="204"/>
      <c r="LRL311" s="159"/>
      <c r="LRM311" s="159"/>
      <c r="LRN311" s="159"/>
      <c r="LRO311" s="159"/>
      <c r="LRP311" s="159"/>
      <c r="LRQ311" s="45"/>
      <c r="LRR311" s="160"/>
      <c r="LRS311" s="160"/>
      <c r="LRT311" s="160"/>
      <c r="LRU311" s="160"/>
      <c r="LRV311" s="160"/>
      <c r="LRW311" s="18"/>
      <c r="LRX311" s="18"/>
      <c r="LRY311" s="18"/>
      <c r="LSA311" s="18"/>
      <c r="LSB311" s="18"/>
      <c r="LSC311" s="18"/>
      <c r="LSD311" s="18"/>
      <c r="LSF311" s="25"/>
      <c r="LSG311" s="37"/>
      <c r="LSI311" s="37"/>
      <c r="LSK311" s="37"/>
      <c r="LSM311" s="37"/>
      <c r="LSN311" s="204"/>
      <c r="LSO311" s="204"/>
      <c r="LSP311" s="204"/>
      <c r="LSQ311" s="204"/>
      <c r="LSR311" s="204"/>
      <c r="LSS311" s="204"/>
      <c r="LST311" s="204"/>
      <c r="LSU311" s="204"/>
      <c r="LSV311" s="204"/>
      <c r="LSW311" s="159"/>
      <c r="LSX311" s="159"/>
      <c r="LSY311" s="159"/>
      <c r="LSZ311" s="159"/>
      <c r="LTA311" s="159"/>
      <c r="LTB311" s="45"/>
      <c r="LTC311" s="160"/>
      <c r="LTD311" s="160"/>
      <c r="LTE311" s="160"/>
      <c r="LTF311" s="160"/>
      <c r="LTG311" s="160"/>
      <c r="LTH311" s="18"/>
      <c r="LTI311" s="18"/>
      <c r="LTJ311" s="18"/>
      <c r="LTL311" s="18"/>
      <c r="LTM311" s="18"/>
      <c r="LTN311" s="18"/>
      <c r="LTO311" s="18"/>
      <c r="LTQ311" s="25"/>
      <c r="LTR311" s="37"/>
      <c r="LTT311" s="37"/>
      <c r="LTV311" s="37"/>
      <c r="LTX311" s="37"/>
      <c r="LTY311" s="204"/>
      <c r="LTZ311" s="204"/>
      <c r="LUA311" s="204"/>
      <c r="LUB311" s="204"/>
      <c r="LUC311" s="204"/>
      <c r="LUD311" s="204"/>
      <c r="LUE311" s="204"/>
      <c r="LUF311" s="204"/>
      <c r="LUG311" s="204"/>
      <c r="LUH311" s="159"/>
      <c r="LUI311" s="159"/>
      <c r="LUJ311" s="159"/>
      <c r="LUK311" s="159"/>
      <c r="LUL311" s="159"/>
      <c r="LUM311" s="45"/>
      <c r="LUN311" s="160"/>
      <c r="LUO311" s="160"/>
      <c r="LUP311" s="160"/>
      <c r="LUQ311" s="160"/>
      <c r="LUR311" s="160"/>
      <c r="LUS311" s="18"/>
      <c r="LUT311" s="18"/>
      <c r="LUU311" s="18"/>
      <c r="LUW311" s="18"/>
      <c r="LUX311" s="18"/>
      <c r="LUY311" s="18"/>
      <c r="LUZ311" s="18"/>
      <c r="LVB311" s="25"/>
      <c r="LVC311" s="37"/>
      <c r="LVE311" s="37"/>
      <c r="LVG311" s="37"/>
      <c r="LVI311" s="37"/>
      <c r="LVJ311" s="204"/>
      <c r="LVK311" s="204"/>
      <c r="LVL311" s="204"/>
      <c r="LVM311" s="204"/>
      <c r="LVN311" s="204"/>
      <c r="LVO311" s="204"/>
      <c r="LVP311" s="204"/>
      <c r="LVQ311" s="204"/>
      <c r="LVR311" s="204"/>
      <c r="LVS311" s="159"/>
      <c r="LVT311" s="159"/>
      <c r="LVU311" s="159"/>
      <c r="LVV311" s="159"/>
      <c r="LVW311" s="159"/>
      <c r="LVX311" s="45"/>
      <c r="LVY311" s="160"/>
      <c r="LVZ311" s="160"/>
      <c r="LWA311" s="160"/>
      <c r="LWB311" s="160"/>
      <c r="LWC311" s="160"/>
      <c r="LWD311" s="18"/>
      <c r="LWE311" s="18"/>
      <c r="LWF311" s="18"/>
      <c r="LWH311" s="18"/>
      <c r="LWI311" s="18"/>
      <c r="LWJ311" s="18"/>
      <c r="LWK311" s="18"/>
      <c r="LWM311" s="25"/>
      <c r="LWN311" s="37"/>
      <c r="LWP311" s="37"/>
      <c r="LWR311" s="37"/>
      <c r="LWT311" s="37"/>
      <c r="LWU311" s="204"/>
      <c r="LWV311" s="204"/>
      <c r="LWW311" s="204"/>
      <c r="LWX311" s="204"/>
      <c r="LWY311" s="204"/>
      <c r="LWZ311" s="204"/>
      <c r="LXA311" s="204"/>
      <c r="LXB311" s="204"/>
      <c r="LXC311" s="204"/>
      <c r="LXD311" s="159"/>
      <c r="LXE311" s="159"/>
      <c r="LXF311" s="159"/>
      <c r="LXG311" s="159"/>
      <c r="LXH311" s="159"/>
      <c r="LXI311" s="45"/>
      <c r="LXJ311" s="160"/>
      <c r="LXK311" s="160"/>
      <c r="LXL311" s="160"/>
      <c r="LXM311" s="160"/>
      <c r="LXN311" s="160"/>
      <c r="LXO311" s="18"/>
      <c r="LXP311" s="18"/>
      <c r="LXQ311" s="18"/>
      <c r="LXS311" s="18"/>
      <c r="LXT311" s="18"/>
      <c r="LXU311" s="18"/>
      <c r="LXV311" s="18"/>
      <c r="LXX311" s="25"/>
      <c r="LXY311" s="37"/>
      <c r="LYA311" s="37"/>
      <c r="LYC311" s="37"/>
      <c r="LYE311" s="37"/>
      <c r="LYF311" s="204"/>
      <c r="LYG311" s="204"/>
      <c r="LYH311" s="204"/>
      <c r="LYI311" s="204"/>
      <c r="LYJ311" s="204"/>
      <c r="LYK311" s="204"/>
      <c r="LYL311" s="204"/>
      <c r="LYM311" s="204"/>
      <c r="LYN311" s="204"/>
      <c r="LYO311" s="159"/>
      <c r="LYP311" s="159"/>
      <c r="LYQ311" s="159"/>
      <c r="LYR311" s="159"/>
      <c r="LYS311" s="159"/>
      <c r="LYT311" s="45"/>
      <c r="LYU311" s="160"/>
      <c r="LYV311" s="160"/>
      <c r="LYW311" s="160"/>
      <c r="LYX311" s="160"/>
      <c r="LYY311" s="160"/>
      <c r="LYZ311" s="18"/>
      <c r="LZA311" s="18"/>
      <c r="LZB311" s="18"/>
      <c r="LZD311" s="18"/>
      <c r="LZE311" s="18"/>
      <c r="LZF311" s="18"/>
      <c r="LZG311" s="18"/>
      <c r="LZI311" s="25"/>
      <c r="LZJ311" s="37"/>
      <c r="LZL311" s="37"/>
      <c r="LZN311" s="37"/>
      <c r="LZP311" s="37"/>
      <c r="LZQ311" s="204"/>
      <c r="LZR311" s="204"/>
      <c r="LZS311" s="204"/>
      <c r="LZT311" s="204"/>
      <c r="LZU311" s="204"/>
      <c r="LZV311" s="204"/>
      <c r="LZW311" s="204"/>
      <c r="LZX311" s="204"/>
      <c r="LZY311" s="204"/>
      <c r="LZZ311" s="159"/>
      <c r="MAA311" s="159"/>
      <c r="MAB311" s="159"/>
      <c r="MAC311" s="159"/>
      <c r="MAD311" s="159"/>
      <c r="MAE311" s="45"/>
      <c r="MAF311" s="160"/>
      <c r="MAG311" s="160"/>
      <c r="MAH311" s="160"/>
      <c r="MAI311" s="160"/>
      <c r="MAJ311" s="160"/>
      <c r="MAK311" s="18"/>
      <c r="MAL311" s="18"/>
      <c r="MAM311" s="18"/>
      <c r="MAO311" s="18"/>
      <c r="MAP311" s="18"/>
      <c r="MAQ311" s="18"/>
      <c r="MAR311" s="18"/>
      <c r="MAT311" s="25"/>
      <c r="MAU311" s="37"/>
      <c r="MAW311" s="37"/>
      <c r="MAY311" s="37"/>
      <c r="MBA311" s="37"/>
      <c r="MBB311" s="204"/>
      <c r="MBC311" s="204"/>
      <c r="MBD311" s="204"/>
      <c r="MBE311" s="204"/>
      <c r="MBF311" s="204"/>
      <c r="MBG311" s="204"/>
      <c r="MBH311" s="204"/>
      <c r="MBI311" s="204"/>
      <c r="MBJ311" s="204"/>
      <c r="MBK311" s="159"/>
      <c r="MBL311" s="159"/>
      <c r="MBM311" s="159"/>
      <c r="MBN311" s="159"/>
      <c r="MBO311" s="159"/>
      <c r="MBP311" s="45"/>
      <c r="MBQ311" s="160"/>
      <c r="MBR311" s="160"/>
      <c r="MBS311" s="160"/>
      <c r="MBT311" s="160"/>
      <c r="MBU311" s="160"/>
      <c r="MBV311" s="18"/>
      <c r="MBW311" s="18"/>
      <c r="MBX311" s="18"/>
      <c r="MBZ311" s="18"/>
      <c r="MCA311" s="18"/>
      <c r="MCB311" s="18"/>
      <c r="MCC311" s="18"/>
      <c r="MCE311" s="25"/>
      <c r="MCF311" s="37"/>
      <c r="MCH311" s="37"/>
      <c r="MCJ311" s="37"/>
      <c r="MCL311" s="37"/>
      <c r="MCM311" s="204"/>
      <c r="MCN311" s="204"/>
      <c r="MCO311" s="204"/>
      <c r="MCP311" s="204"/>
      <c r="MCQ311" s="204"/>
      <c r="MCR311" s="204"/>
      <c r="MCS311" s="204"/>
      <c r="MCT311" s="204"/>
      <c r="MCU311" s="204"/>
      <c r="MCV311" s="159"/>
      <c r="MCW311" s="159"/>
      <c r="MCX311" s="159"/>
      <c r="MCY311" s="159"/>
      <c r="MCZ311" s="159"/>
      <c r="MDA311" s="45"/>
      <c r="MDB311" s="160"/>
      <c r="MDC311" s="160"/>
      <c r="MDD311" s="160"/>
      <c r="MDE311" s="160"/>
      <c r="MDF311" s="160"/>
      <c r="MDG311" s="18"/>
      <c r="MDH311" s="18"/>
      <c r="MDI311" s="18"/>
      <c r="MDK311" s="18"/>
      <c r="MDL311" s="18"/>
      <c r="MDM311" s="18"/>
      <c r="MDN311" s="18"/>
      <c r="MDP311" s="25"/>
      <c r="MDQ311" s="37"/>
      <c r="MDS311" s="37"/>
      <c r="MDU311" s="37"/>
      <c r="MDW311" s="37"/>
      <c r="MDX311" s="204"/>
      <c r="MDY311" s="204"/>
      <c r="MDZ311" s="204"/>
      <c r="MEA311" s="204"/>
      <c r="MEB311" s="204"/>
      <c r="MEC311" s="204"/>
      <c r="MED311" s="204"/>
      <c r="MEE311" s="204"/>
      <c r="MEF311" s="204"/>
      <c r="MEG311" s="159"/>
      <c r="MEH311" s="159"/>
      <c r="MEI311" s="159"/>
      <c r="MEJ311" s="159"/>
      <c r="MEK311" s="159"/>
      <c r="MEL311" s="45"/>
      <c r="MEM311" s="160"/>
      <c r="MEN311" s="160"/>
      <c r="MEO311" s="160"/>
      <c r="MEP311" s="160"/>
      <c r="MEQ311" s="160"/>
      <c r="MER311" s="18"/>
      <c r="MES311" s="18"/>
      <c r="MET311" s="18"/>
      <c r="MEV311" s="18"/>
      <c r="MEW311" s="18"/>
      <c r="MEX311" s="18"/>
      <c r="MEY311" s="18"/>
      <c r="MFA311" s="25"/>
      <c r="MFB311" s="37"/>
      <c r="MFD311" s="37"/>
      <c r="MFF311" s="37"/>
      <c r="MFH311" s="37"/>
      <c r="MFI311" s="204"/>
      <c r="MFJ311" s="204"/>
      <c r="MFK311" s="204"/>
      <c r="MFL311" s="204"/>
      <c r="MFM311" s="204"/>
      <c r="MFN311" s="204"/>
      <c r="MFO311" s="204"/>
      <c r="MFP311" s="204"/>
      <c r="MFQ311" s="204"/>
      <c r="MFR311" s="159"/>
      <c r="MFS311" s="159"/>
      <c r="MFT311" s="159"/>
      <c r="MFU311" s="159"/>
      <c r="MFV311" s="159"/>
      <c r="MFW311" s="45"/>
      <c r="MFX311" s="160"/>
      <c r="MFY311" s="160"/>
      <c r="MFZ311" s="160"/>
      <c r="MGA311" s="160"/>
      <c r="MGB311" s="160"/>
      <c r="MGC311" s="18"/>
      <c r="MGD311" s="18"/>
      <c r="MGE311" s="18"/>
      <c r="MGG311" s="18"/>
      <c r="MGH311" s="18"/>
      <c r="MGI311" s="18"/>
      <c r="MGJ311" s="18"/>
      <c r="MGL311" s="25"/>
      <c r="MGM311" s="37"/>
      <c r="MGO311" s="37"/>
      <c r="MGQ311" s="37"/>
      <c r="MGS311" s="37"/>
      <c r="MGT311" s="204"/>
      <c r="MGU311" s="204"/>
      <c r="MGV311" s="204"/>
      <c r="MGW311" s="204"/>
      <c r="MGX311" s="204"/>
      <c r="MGY311" s="204"/>
      <c r="MGZ311" s="204"/>
      <c r="MHA311" s="204"/>
      <c r="MHB311" s="204"/>
      <c r="MHC311" s="159"/>
      <c r="MHD311" s="159"/>
      <c r="MHE311" s="159"/>
      <c r="MHF311" s="159"/>
      <c r="MHG311" s="159"/>
      <c r="MHH311" s="45"/>
      <c r="MHI311" s="160"/>
      <c r="MHJ311" s="160"/>
      <c r="MHK311" s="160"/>
      <c r="MHL311" s="160"/>
      <c r="MHM311" s="160"/>
      <c r="MHN311" s="18"/>
      <c r="MHO311" s="18"/>
      <c r="MHP311" s="18"/>
      <c r="MHR311" s="18"/>
      <c r="MHS311" s="18"/>
      <c r="MHT311" s="18"/>
      <c r="MHU311" s="18"/>
      <c r="MHW311" s="25"/>
      <c r="MHX311" s="37"/>
      <c r="MHZ311" s="37"/>
      <c r="MIB311" s="37"/>
      <c r="MID311" s="37"/>
      <c r="MIE311" s="204"/>
      <c r="MIF311" s="204"/>
      <c r="MIG311" s="204"/>
      <c r="MIH311" s="204"/>
      <c r="MII311" s="204"/>
      <c r="MIJ311" s="204"/>
      <c r="MIK311" s="204"/>
      <c r="MIL311" s="204"/>
      <c r="MIM311" s="204"/>
      <c r="MIN311" s="159"/>
      <c r="MIO311" s="159"/>
      <c r="MIP311" s="159"/>
      <c r="MIQ311" s="159"/>
      <c r="MIR311" s="159"/>
      <c r="MIS311" s="45"/>
      <c r="MIT311" s="160"/>
      <c r="MIU311" s="160"/>
      <c r="MIV311" s="160"/>
      <c r="MIW311" s="160"/>
      <c r="MIX311" s="160"/>
      <c r="MIY311" s="18"/>
      <c r="MIZ311" s="18"/>
      <c r="MJA311" s="18"/>
      <c r="MJC311" s="18"/>
      <c r="MJD311" s="18"/>
      <c r="MJE311" s="18"/>
      <c r="MJF311" s="18"/>
      <c r="MJH311" s="25"/>
      <c r="MJI311" s="37"/>
      <c r="MJK311" s="37"/>
      <c r="MJM311" s="37"/>
      <c r="MJO311" s="37"/>
      <c r="MJP311" s="204"/>
      <c r="MJQ311" s="204"/>
      <c r="MJR311" s="204"/>
      <c r="MJS311" s="204"/>
      <c r="MJT311" s="204"/>
      <c r="MJU311" s="204"/>
      <c r="MJV311" s="204"/>
      <c r="MJW311" s="204"/>
      <c r="MJX311" s="204"/>
      <c r="MJY311" s="159"/>
      <c r="MJZ311" s="159"/>
      <c r="MKA311" s="159"/>
      <c r="MKB311" s="159"/>
      <c r="MKC311" s="159"/>
      <c r="MKD311" s="45"/>
      <c r="MKE311" s="160"/>
      <c r="MKF311" s="160"/>
      <c r="MKG311" s="160"/>
      <c r="MKH311" s="160"/>
      <c r="MKI311" s="160"/>
      <c r="MKJ311" s="18"/>
      <c r="MKK311" s="18"/>
      <c r="MKL311" s="18"/>
      <c r="MKN311" s="18"/>
      <c r="MKO311" s="18"/>
      <c r="MKP311" s="18"/>
      <c r="MKQ311" s="18"/>
      <c r="MKS311" s="25"/>
      <c r="MKT311" s="37"/>
      <c r="MKV311" s="37"/>
      <c r="MKX311" s="37"/>
      <c r="MKZ311" s="37"/>
      <c r="MLA311" s="204"/>
      <c r="MLB311" s="204"/>
      <c r="MLC311" s="204"/>
      <c r="MLD311" s="204"/>
      <c r="MLE311" s="204"/>
      <c r="MLF311" s="204"/>
      <c r="MLG311" s="204"/>
      <c r="MLH311" s="204"/>
      <c r="MLI311" s="204"/>
      <c r="MLJ311" s="159"/>
      <c r="MLK311" s="159"/>
      <c r="MLL311" s="159"/>
      <c r="MLM311" s="159"/>
      <c r="MLN311" s="159"/>
      <c r="MLO311" s="45"/>
      <c r="MLP311" s="160"/>
      <c r="MLQ311" s="160"/>
      <c r="MLR311" s="160"/>
      <c r="MLS311" s="160"/>
      <c r="MLT311" s="160"/>
      <c r="MLU311" s="18"/>
      <c r="MLV311" s="18"/>
      <c r="MLW311" s="18"/>
      <c r="MLY311" s="18"/>
      <c r="MLZ311" s="18"/>
      <c r="MMA311" s="18"/>
      <c r="MMB311" s="18"/>
      <c r="MMD311" s="25"/>
      <c r="MME311" s="37"/>
      <c r="MMG311" s="37"/>
      <c r="MMI311" s="37"/>
      <c r="MMK311" s="37"/>
      <c r="MML311" s="204"/>
      <c r="MMM311" s="204"/>
      <c r="MMN311" s="204"/>
      <c r="MMO311" s="204"/>
      <c r="MMP311" s="204"/>
      <c r="MMQ311" s="204"/>
      <c r="MMR311" s="204"/>
      <c r="MMS311" s="204"/>
      <c r="MMT311" s="204"/>
      <c r="MMU311" s="159"/>
      <c r="MMV311" s="159"/>
      <c r="MMW311" s="159"/>
      <c r="MMX311" s="159"/>
      <c r="MMY311" s="159"/>
      <c r="MMZ311" s="45"/>
      <c r="MNA311" s="160"/>
      <c r="MNB311" s="160"/>
      <c r="MNC311" s="160"/>
      <c r="MND311" s="160"/>
      <c r="MNE311" s="160"/>
      <c r="MNF311" s="18"/>
      <c r="MNG311" s="18"/>
      <c r="MNH311" s="18"/>
      <c r="MNJ311" s="18"/>
      <c r="MNK311" s="18"/>
      <c r="MNL311" s="18"/>
      <c r="MNM311" s="18"/>
      <c r="MNO311" s="25"/>
      <c r="MNP311" s="37"/>
      <c r="MNR311" s="37"/>
      <c r="MNT311" s="37"/>
      <c r="MNV311" s="37"/>
      <c r="MNW311" s="204"/>
      <c r="MNX311" s="204"/>
      <c r="MNY311" s="204"/>
      <c r="MNZ311" s="204"/>
      <c r="MOA311" s="204"/>
      <c r="MOB311" s="204"/>
      <c r="MOC311" s="204"/>
      <c r="MOD311" s="204"/>
      <c r="MOE311" s="204"/>
      <c r="MOF311" s="159"/>
      <c r="MOG311" s="159"/>
      <c r="MOH311" s="159"/>
      <c r="MOI311" s="159"/>
      <c r="MOJ311" s="159"/>
      <c r="MOK311" s="45"/>
      <c r="MOL311" s="160"/>
      <c r="MOM311" s="160"/>
      <c r="MON311" s="160"/>
      <c r="MOO311" s="160"/>
      <c r="MOP311" s="160"/>
      <c r="MOQ311" s="18"/>
      <c r="MOR311" s="18"/>
      <c r="MOS311" s="18"/>
      <c r="MOU311" s="18"/>
      <c r="MOV311" s="18"/>
      <c r="MOW311" s="18"/>
      <c r="MOX311" s="18"/>
      <c r="MOZ311" s="25"/>
      <c r="MPA311" s="37"/>
      <c r="MPC311" s="37"/>
      <c r="MPE311" s="37"/>
      <c r="MPG311" s="37"/>
      <c r="MPH311" s="204"/>
      <c r="MPI311" s="204"/>
      <c r="MPJ311" s="204"/>
      <c r="MPK311" s="204"/>
      <c r="MPL311" s="204"/>
      <c r="MPM311" s="204"/>
      <c r="MPN311" s="204"/>
      <c r="MPO311" s="204"/>
      <c r="MPP311" s="204"/>
      <c r="MPQ311" s="159"/>
      <c r="MPR311" s="159"/>
      <c r="MPS311" s="159"/>
      <c r="MPT311" s="159"/>
      <c r="MPU311" s="159"/>
      <c r="MPV311" s="45"/>
      <c r="MPW311" s="160"/>
      <c r="MPX311" s="160"/>
      <c r="MPY311" s="160"/>
      <c r="MPZ311" s="160"/>
      <c r="MQA311" s="160"/>
      <c r="MQB311" s="18"/>
      <c r="MQC311" s="18"/>
      <c r="MQD311" s="18"/>
      <c r="MQF311" s="18"/>
      <c r="MQG311" s="18"/>
      <c r="MQH311" s="18"/>
      <c r="MQI311" s="18"/>
      <c r="MQK311" s="25"/>
      <c r="MQL311" s="37"/>
      <c r="MQN311" s="37"/>
      <c r="MQP311" s="37"/>
      <c r="MQR311" s="37"/>
      <c r="MQS311" s="204"/>
      <c r="MQT311" s="204"/>
      <c r="MQU311" s="204"/>
      <c r="MQV311" s="204"/>
      <c r="MQW311" s="204"/>
      <c r="MQX311" s="204"/>
      <c r="MQY311" s="204"/>
      <c r="MQZ311" s="204"/>
      <c r="MRA311" s="204"/>
      <c r="MRB311" s="159"/>
      <c r="MRC311" s="159"/>
      <c r="MRD311" s="159"/>
      <c r="MRE311" s="159"/>
      <c r="MRF311" s="159"/>
      <c r="MRG311" s="45"/>
      <c r="MRH311" s="160"/>
      <c r="MRI311" s="160"/>
      <c r="MRJ311" s="160"/>
      <c r="MRK311" s="160"/>
      <c r="MRL311" s="160"/>
      <c r="MRM311" s="18"/>
      <c r="MRN311" s="18"/>
      <c r="MRO311" s="18"/>
      <c r="MRQ311" s="18"/>
      <c r="MRR311" s="18"/>
      <c r="MRS311" s="18"/>
      <c r="MRT311" s="18"/>
      <c r="MRV311" s="25"/>
      <c r="MRW311" s="37"/>
      <c r="MRY311" s="37"/>
      <c r="MSA311" s="37"/>
      <c r="MSC311" s="37"/>
      <c r="MSD311" s="204"/>
      <c r="MSE311" s="204"/>
      <c r="MSF311" s="204"/>
      <c r="MSG311" s="204"/>
      <c r="MSH311" s="204"/>
      <c r="MSI311" s="204"/>
      <c r="MSJ311" s="204"/>
      <c r="MSK311" s="204"/>
      <c r="MSL311" s="204"/>
      <c r="MSM311" s="159"/>
      <c r="MSN311" s="159"/>
      <c r="MSO311" s="159"/>
      <c r="MSP311" s="159"/>
      <c r="MSQ311" s="159"/>
      <c r="MSR311" s="45"/>
      <c r="MSS311" s="160"/>
      <c r="MST311" s="160"/>
      <c r="MSU311" s="160"/>
      <c r="MSV311" s="160"/>
      <c r="MSW311" s="160"/>
      <c r="MSX311" s="18"/>
      <c r="MSY311" s="18"/>
      <c r="MSZ311" s="18"/>
      <c r="MTB311" s="18"/>
      <c r="MTC311" s="18"/>
      <c r="MTD311" s="18"/>
      <c r="MTE311" s="18"/>
      <c r="MTG311" s="25"/>
      <c r="MTH311" s="37"/>
      <c r="MTJ311" s="37"/>
      <c r="MTL311" s="37"/>
      <c r="MTN311" s="37"/>
      <c r="MTO311" s="204"/>
      <c r="MTP311" s="204"/>
      <c r="MTQ311" s="204"/>
      <c r="MTR311" s="204"/>
      <c r="MTS311" s="204"/>
      <c r="MTT311" s="204"/>
      <c r="MTU311" s="204"/>
      <c r="MTV311" s="204"/>
      <c r="MTW311" s="204"/>
      <c r="MTX311" s="159"/>
      <c r="MTY311" s="159"/>
      <c r="MTZ311" s="159"/>
      <c r="MUA311" s="159"/>
      <c r="MUB311" s="159"/>
      <c r="MUC311" s="45"/>
      <c r="MUD311" s="160"/>
      <c r="MUE311" s="160"/>
      <c r="MUF311" s="160"/>
      <c r="MUG311" s="160"/>
      <c r="MUH311" s="160"/>
      <c r="MUI311" s="18"/>
      <c r="MUJ311" s="18"/>
      <c r="MUK311" s="18"/>
      <c r="MUM311" s="18"/>
      <c r="MUN311" s="18"/>
      <c r="MUO311" s="18"/>
      <c r="MUP311" s="18"/>
      <c r="MUR311" s="25"/>
      <c r="MUS311" s="37"/>
      <c r="MUU311" s="37"/>
      <c r="MUW311" s="37"/>
      <c r="MUY311" s="37"/>
      <c r="MUZ311" s="204"/>
      <c r="MVA311" s="204"/>
      <c r="MVB311" s="204"/>
      <c r="MVC311" s="204"/>
      <c r="MVD311" s="204"/>
      <c r="MVE311" s="204"/>
      <c r="MVF311" s="204"/>
      <c r="MVG311" s="204"/>
      <c r="MVH311" s="204"/>
      <c r="MVI311" s="159"/>
      <c r="MVJ311" s="159"/>
      <c r="MVK311" s="159"/>
      <c r="MVL311" s="159"/>
      <c r="MVM311" s="159"/>
      <c r="MVN311" s="45"/>
      <c r="MVO311" s="160"/>
      <c r="MVP311" s="160"/>
      <c r="MVQ311" s="160"/>
      <c r="MVR311" s="160"/>
      <c r="MVS311" s="160"/>
      <c r="MVT311" s="18"/>
      <c r="MVU311" s="18"/>
      <c r="MVV311" s="18"/>
      <c r="MVX311" s="18"/>
      <c r="MVY311" s="18"/>
      <c r="MVZ311" s="18"/>
      <c r="MWA311" s="18"/>
      <c r="MWC311" s="25"/>
      <c r="MWD311" s="37"/>
      <c r="MWF311" s="37"/>
      <c r="MWH311" s="37"/>
      <c r="MWJ311" s="37"/>
      <c r="MWK311" s="204"/>
      <c r="MWL311" s="204"/>
      <c r="MWM311" s="204"/>
      <c r="MWN311" s="204"/>
      <c r="MWO311" s="204"/>
      <c r="MWP311" s="204"/>
      <c r="MWQ311" s="204"/>
      <c r="MWR311" s="204"/>
      <c r="MWS311" s="204"/>
      <c r="MWT311" s="159"/>
      <c r="MWU311" s="159"/>
      <c r="MWV311" s="159"/>
      <c r="MWW311" s="159"/>
      <c r="MWX311" s="159"/>
      <c r="MWY311" s="45"/>
      <c r="MWZ311" s="160"/>
      <c r="MXA311" s="160"/>
      <c r="MXB311" s="160"/>
      <c r="MXC311" s="160"/>
      <c r="MXD311" s="160"/>
      <c r="MXE311" s="18"/>
      <c r="MXF311" s="18"/>
      <c r="MXG311" s="18"/>
      <c r="MXI311" s="18"/>
      <c r="MXJ311" s="18"/>
      <c r="MXK311" s="18"/>
      <c r="MXL311" s="18"/>
      <c r="MXN311" s="25"/>
      <c r="MXO311" s="37"/>
      <c r="MXQ311" s="37"/>
      <c r="MXS311" s="37"/>
      <c r="MXU311" s="37"/>
      <c r="MXV311" s="204"/>
      <c r="MXW311" s="204"/>
      <c r="MXX311" s="204"/>
      <c r="MXY311" s="204"/>
      <c r="MXZ311" s="204"/>
      <c r="MYA311" s="204"/>
      <c r="MYB311" s="204"/>
      <c r="MYC311" s="204"/>
      <c r="MYD311" s="204"/>
      <c r="MYE311" s="159"/>
      <c r="MYF311" s="159"/>
      <c r="MYG311" s="159"/>
      <c r="MYH311" s="159"/>
      <c r="MYI311" s="159"/>
      <c r="MYJ311" s="45"/>
      <c r="MYK311" s="160"/>
      <c r="MYL311" s="160"/>
      <c r="MYM311" s="160"/>
      <c r="MYN311" s="160"/>
      <c r="MYO311" s="160"/>
      <c r="MYP311" s="18"/>
      <c r="MYQ311" s="18"/>
      <c r="MYR311" s="18"/>
      <c r="MYT311" s="18"/>
      <c r="MYU311" s="18"/>
      <c r="MYV311" s="18"/>
      <c r="MYW311" s="18"/>
      <c r="MYY311" s="25"/>
      <c r="MYZ311" s="37"/>
      <c r="MZB311" s="37"/>
      <c r="MZD311" s="37"/>
      <c r="MZF311" s="37"/>
      <c r="MZG311" s="204"/>
      <c r="MZH311" s="204"/>
      <c r="MZI311" s="204"/>
      <c r="MZJ311" s="204"/>
      <c r="MZK311" s="204"/>
      <c r="MZL311" s="204"/>
      <c r="MZM311" s="204"/>
      <c r="MZN311" s="204"/>
      <c r="MZO311" s="204"/>
      <c r="MZP311" s="159"/>
      <c r="MZQ311" s="159"/>
      <c r="MZR311" s="159"/>
      <c r="MZS311" s="159"/>
      <c r="MZT311" s="159"/>
      <c r="MZU311" s="45"/>
      <c r="MZV311" s="160"/>
      <c r="MZW311" s="160"/>
      <c r="MZX311" s="160"/>
      <c r="MZY311" s="160"/>
      <c r="MZZ311" s="160"/>
      <c r="NAA311" s="18"/>
      <c r="NAB311" s="18"/>
      <c r="NAC311" s="18"/>
      <c r="NAE311" s="18"/>
      <c r="NAF311" s="18"/>
      <c r="NAG311" s="18"/>
      <c r="NAH311" s="18"/>
      <c r="NAJ311" s="25"/>
      <c r="NAK311" s="37"/>
      <c r="NAM311" s="37"/>
      <c r="NAO311" s="37"/>
      <c r="NAQ311" s="37"/>
      <c r="NAR311" s="204"/>
      <c r="NAS311" s="204"/>
      <c r="NAT311" s="204"/>
      <c r="NAU311" s="204"/>
      <c r="NAV311" s="204"/>
      <c r="NAW311" s="204"/>
      <c r="NAX311" s="204"/>
      <c r="NAY311" s="204"/>
      <c r="NAZ311" s="204"/>
      <c r="NBA311" s="159"/>
      <c r="NBB311" s="159"/>
      <c r="NBC311" s="159"/>
      <c r="NBD311" s="159"/>
      <c r="NBE311" s="159"/>
      <c r="NBF311" s="45"/>
      <c r="NBG311" s="160"/>
      <c r="NBH311" s="160"/>
      <c r="NBI311" s="160"/>
      <c r="NBJ311" s="160"/>
      <c r="NBK311" s="160"/>
      <c r="NBL311" s="18"/>
      <c r="NBM311" s="18"/>
      <c r="NBN311" s="18"/>
      <c r="NBP311" s="18"/>
      <c r="NBQ311" s="18"/>
      <c r="NBR311" s="18"/>
      <c r="NBS311" s="18"/>
      <c r="NBU311" s="25"/>
      <c r="NBV311" s="37"/>
      <c r="NBX311" s="37"/>
      <c r="NBZ311" s="37"/>
      <c r="NCB311" s="37"/>
      <c r="NCC311" s="204"/>
      <c r="NCD311" s="204"/>
      <c r="NCE311" s="204"/>
      <c r="NCF311" s="204"/>
      <c r="NCG311" s="204"/>
      <c r="NCH311" s="204"/>
      <c r="NCI311" s="204"/>
      <c r="NCJ311" s="204"/>
      <c r="NCK311" s="204"/>
      <c r="NCL311" s="159"/>
      <c r="NCM311" s="159"/>
      <c r="NCN311" s="159"/>
      <c r="NCO311" s="159"/>
      <c r="NCP311" s="159"/>
      <c r="NCQ311" s="45"/>
      <c r="NCR311" s="160"/>
      <c r="NCS311" s="160"/>
      <c r="NCT311" s="160"/>
      <c r="NCU311" s="160"/>
      <c r="NCV311" s="160"/>
      <c r="NCW311" s="18"/>
      <c r="NCX311" s="18"/>
      <c r="NCY311" s="18"/>
      <c r="NDA311" s="18"/>
      <c r="NDB311" s="18"/>
      <c r="NDC311" s="18"/>
      <c r="NDD311" s="18"/>
      <c r="NDF311" s="25"/>
      <c r="NDG311" s="37"/>
      <c r="NDI311" s="37"/>
      <c r="NDK311" s="37"/>
      <c r="NDM311" s="37"/>
      <c r="NDN311" s="204"/>
      <c r="NDO311" s="204"/>
      <c r="NDP311" s="204"/>
      <c r="NDQ311" s="204"/>
      <c r="NDR311" s="204"/>
      <c r="NDS311" s="204"/>
      <c r="NDT311" s="204"/>
      <c r="NDU311" s="204"/>
      <c r="NDV311" s="204"/>
      <c r="NDW311" s="159"/>
      <c r="NDX311" s="159"/>
      <c r="NDY311" s="159"/>
      <c r="NDZ311" s="159"/>
      <c r="NEA311" s="159"/>
      <c r="NEB311" s="45"/>
      <c r="NEC311" s="160"/>
      <c r="NED311" s="160"/>
      <c r="NEE311" s="160"/>
      <c r="NEF311" s="160"/>
      <c r="NEG311" s="160"/>
      <c r="NEH311" s="18"/>
      <c r="NEI311" s="18"/>
      <c r="NEJ311" s="18"/>
      <c r="NEL311" s="18"/>
      <c r="NEM311" s="18"/>
      <c r="NEN311" s="18"/>
      <c r="NEO311" s="18"/>
      <c r="NEQ311" s="25"/>
      <c r="NER311" s="37"/>
      <c r="NET311" s="37"/>
      <c r="NEV311" s="37"/>
      <c r="NEX311" s="37"/>
      <c r="NEY311" s="204"/>
      <c r="NEZ311" s="204"/>
      <c r="NFA311" s="204"/>
      <c r="NFB311" s="204"/>
      <c r="NFC311" s="204"/>
      <c r="NFD311" s="204"/>
      <c r="NFE311" s="204"/>
      <c r="NFF311" s="204"/>
      <c r="NFG311" s="204"/>
      <c r="NFH311" s="159"/>
      <c r="NFI311" s="159"/>
      <c r="NFJ311" s="159"/>
      <c r="NFK311" s="159"/>
      <c r="NFL311" s="159"/>
      <c r="NFM311" s="45"/>
      <c r="NFN311" s="160"/>
      <c r="NFO311" s="160"/>
      <c r="NFP311" s="160"/>
      <c r="NFQ311" s="160"/>
      <c r="NFR311" s="160"/>
      <c r="NFS311" s="18"/>
      <c r="NFT311" s="18"/>
      <c r="NFU311" s="18"/>
      <c r="NFW311" s="18"/>
      <c r="NFX311" s="18"/>
      <c r="NFY311" s="18"/>
      <c r="NFZ311" s="18"/>
      <c r="NGB311" s="25"/>
      <c r="NGC311" s="37"/>
      <c r="NGE311" s="37"/>
      <c r="NGG311" s="37"/>
      <c r="NGI311" s="37"/>
      <c r="NGJ311" s="204"/>
      <c r="NGK311" s="204"/>
      <c r="NGL311" s="204"/>
      <c r="NGM311" s="204"/>
      <c r="NGN311" s="204"/>
      <c r="NGO311" s="204"/>
      <c r="NGP311" s="204"/>
      <c r="NGQ311" s="204"/>
      <c r="NGR311" s="204"/>
      <c r="NGS311" s="159"/>
      <c r="NGT311" s="159"/>
      <c r="NGU311" s="159"/>
      <c r="NGV311" s="159"/>
      <c r="NGW311" s="159"/>
      <c r="NGX311" s="45"/>
      <c r="NGY311" s="160"/>
      <c r="NGZ311" s="160"/>
      <c r="NHA311" s="160"/>
      <c r="NHB311" s="160"/>
      <c r="NHC311" s="160"/>
      <c r="NHD311" s="18"/>
      <c r="NHE311" s="18"/>
      <c r="NHF311" s="18"/>
      <c r="NHH311" s="18"/>
      <c r="NHI311" s="18"/>
      <c r="NHJ311" s="18"/>
      <c r="NHK311" s="18"/>
      <c r="NHM311" s="25"/>
      <c r="NHN311" s="37"/>
      <c r="NHP311" s="37"/>
      <c r="NHR311" s="37"/>
      <c r="NHT311" s="37"/>
      <c r="NHU311" s="204"/>
      <c r="NHV311" s="204"/>
      <c r="NHW311" s="204"/>
      <c r="NHX311" s="204"/>
      <c r="NHY311" s="204"/>
      <c r="NHZ311" s="204"/>
      <c r="NIA311" s="204"/>
      <c r="NIB311" s="204"/>
      <c r="NIC311" s="204"/>
      <c r="NID311" s="159"/>
      <c r="NIE311" s="159"/>
      <c r="NIF311" s="159"/>
      <c r="NIG311" s="159"/>
      <c r="NIH311" s="159"/>
      <c r="NII311" s="45"/>
      <c r="NIJ311" s="160"/>
      <c r="NIK311" s="160"/>
      <c r="NIL311" s="160"/>
      <c r="NIM311" s="160"/>
      <c r="NIN311" s="160"/>
      <c r="NIO311" s="18"/>
      <c r="NIP311" s="18"/>
      <c r="NIQ311" s="18"/>
      <c r="NIS311" s="18"/>
      <c r="NIT311" s="18"/>
      <c r="NIU311" s="18"/>
      <c r="NIV311" s="18"/>
      <c r="NIX311" s="25"/>
      <c r="NIY311" s="37"/>
      <c r="NJA311" s="37"/>
      <c r="NJC311" s="37"/>
      <c r="NJE311" s="37"/>
      <c r="NJF311" s="204"/>
      <c r="NJG311" s="204"/>
      <c r="NJH311" s="204"/>
      <c r="NJI311" s="204"/>
      <c r="NJJ311" s="204"/>
      <c r="NJK311" s="204"/>
      <c r="NJL311" s="204"/>
      <c r="NJM311" s="204"/>
      <c r="NJN311" s="204"/>
      <c r="NJO311" s="159"/>
      <c r="NJP311" s="159"/>
      <c r="NJQ311" s="159"/>
      <c r="NJR311" s="159"/>
      <c r="NJS311" s="159"/>
      <c r="NJT311" s="45"/>
      <c r="NJU311" s="160"/>
      <c r="NJV311" s="160"/>
      <c r="NJW311" s="160"/>
      <c r="NJX311" s="160"/>
      <c r="NJY311" s="160"/>
      <c r="NJZ311" s="18"/>
      <c r="NKA311" s="18"/>
      <c r="NKB311" s="18"/>
      <c r="NKD311" s="18"/>
      <c r="NKE311" s="18"/>
      <c r="NKF311" s="18"/>
      <c r="NKG311" s="18"/>
      <c r="NKI311" s="25"/>
      <c r="NKJ311" s="37"/>
      <c r="NKL311" s="37"/>
      <c r="NKN311" s="37"/>
      <c r="NKP311" s="37"/>
      <c r="NKQ311" s="204"/>
      <c r="NKR311" s="204"/>
      <c r="NKS311" s="204"/>
      <c r="NKT311" s="204"/>
      <c r="NKU311" s="204"/>
      <c r="NKV311" s="204"/>
      <c r="NKW311" s="204"/>
      <c r="NKX311" s="204"/>
      <c r="NKY311" s="204"/>
      <c r="NKZ311" s="159"/>
      <c r="NLA311" s="159"/>
      <c r="NLB311" s="159"/>
      <c r="NLC311" s="159"/>
      <c r="NLD311" s="159"/>
      <c r="NLE311" s="45"/>
      <c r="NLF311" s="160"/>
      <c r="NLG311" s="160"/>
      <c r="NLH311" s="160"/>
      <c r="NLI311" s="160"/>
      <c r="NLJ311" s="160"/>
      <c r="NLK311" s="18"/>
      <c r="NLL311" s="18"/>
      <c r="NLM311" s="18"/>
      <c r="NLO311" s="18"/>
      <c r="NLP311" s="18"/>
      <c r="NLQ311" s="18"/>
      <c r="NLR311" s="18"/>
      <c r="NLT311" s="25"/>
      <c r="NLU311" s="37"/>
      <c r="NLW311" s="37"/>
      <c r="NLY311" s="37"/>
      <c r="NMA311" s="37"/>
      <c r="NMB311" s="204"/>
      <c r="NMC311" s="204"/>
      <c r="NMD311" s="204"/>
      <c r="NME311" s="204"/>
      <c r="NMF311" s="204"/>
      <c r="NMG311" s="204"/>
      <c r="NMH311" s="204"/>
      <c r="NMI311" s="204"/>
      <c r="NMJ311" s="204"/>
      <c r="NMK311" s="159"/>
      <c r="NML311" s="159"/>
      <c r="NMM311" s="159"/>
      <c r="NMN311" s="159"/>
      <c r="NMO311" s="159"/>
      <c r="NMP311" s="45"/>
      <c r="NMQ311" s="160"/>
      <c r="NMR311" s="160"/>
      <c r="NMS311" s="160"/>
      <c r="NMT311" s="160"/>
      <c r="NMU311" s="160"/>
      <c r="NMV311" s="18"/>
      <c r="NMW311" s="18"/>
      <c r="NMX311" s="18"/>
      <c r="NMZ311" s="18"/>
      <c r="NNA311" s="18"/>
      <c r="NNB311" s="18"/>
      <c r="NNC311" s="18"/>
      <c r="NNE311" s="25"/>
      <c r="NNF311" s="37"/>
      <c r="NNH311" s="37"/>
      <c r="NNJ311" s="37"/>
      <c r="NNL311" s="37"/>
      <c r="NNM311" s="204"/>
      <c r="NNN311" s="204"/>
      <c r="NNO311" s="204"/>
      <c r="NNP311" s="204"/>
      <c r="NNQ311" s="204"/>
      <c r="NNR311" s="204"/>
      <c r="NNS311" s="204"/>
      <c r="NNT311" s="204"/>
      <c r="NNU311" s="204"/>
      <c r="NNV311" s="159"/>
      <c r="NNW311" s="159"/>
      <c r="NNX311" s="159"/>
      <c r="NNY311" s="159"/>
      <c r="NNZ311" s="159"/>
      <c r="NOA311" s="45"/>
      <c r="NOB311" s="160"/>
      <c r="NOC311" s="160"/>
      <c r="NOD311" s="160"/>
      <c r="NOE311" s="160"/>
      <c r="NOF311" s="160"/>
      <c r="NOG311" s="18"/>
      <c r="NOH311" s="18"/>
      <c r="NOI311" s="18"/>
      <c r="NOK311" s="18"/>
      <c r="NOL311" s="18"/>
      <c r="NOM311" s="18"/>
      <c r="NON311" s="18"/>
      <c r="NOP311" s="25"/>
      <c r="NOQ311" s="37"/>
      <c r="NOS311" s="37"/>
      <c r="NOU311" s="37"/>
      <c r="NOW311" s="37"/>
      <c r="NOX311" s="204"/>
      <c r="NOY311" s="204"/>
      <c r="NOZ311" s="204"/>
      <c r="NPA311" s="204"/>
      <c r="NPB311" s="204"/>
      <c r="NPC311" s="204"/>
      <c r="NPD311" s="204"/>
      <c r="NPE311" s="204"/>
      <c r="NPF311" s="204"/>
      <c r="NPG311" s="159"/>
      <c r="NPH311" s="159"/>
      <c r="NPI311" s="159"/>
      <c r="NPJ311" s="159"/>
      <c r="NPK311" s="159"/>
      <c r="NPL311" s="45"/>
      <c r="NPM311" s="160"/>
      <c r="NPN311" s="160"/>
      <c r="NPO311" s="160"/>
      <c r="NPP311" s="160"/>
      <c r="NPQ311" s="160"/>
      <c r="NPR311" s="18"/>
      <c r="NPS311" s="18"/>
      <c r="NPT311" s="18"/>
      <c r="NPV311" s="18"/>
      <c r="NPW311" s="18"/>
      <c r="NPX311" s="18"/>
      <c r="NPY311" s="18"/>
      <c r="NQA311" s="25"/>
      <c r="NQB311" s="37"/>
      <c r="NQD311" s="37"/>
      <c r="NQF311" s="37"/>
      <c r="NQH311" s="37"/>
      <c r="NQI311" s="204"/>
      <c r="NQJ311" s="204"/>
      <c r="NQK311" s="204"/>
      <c r="NQL311" s="204"/>
      <c r="NQM311" s="204"/>
      <c r="NQN311" s="204"/>
      <c r="NQO311" s="204"/>
      <c r="NQP311" s="204"/>
      <c r="NQQ311" s="204"/>
      <c r="NQR311" s="159"/>
      <c r="NQS311" s="159"/>
      <c r="NQT311" s="159"/>
      <c r="NQU311" s="159"/>
      <c r="NQV311" s="159"/>
      <c r="NQW311" s="45"/>
      <c r="NQX311" s="160"/>
      <c r="NQY311" s="160"/>
      <c r="NQZ311" s="160"/>
      <c r="NRA311" s="160"/>
      <c r="NRB311" s="160"/>
      <c r="NRC311" s="18"/>
      <c r="NRD311" s="18"/>
      <c r="NRE311" s="18"/>
      <c r="NRG311" s="18"/>
      <c r="NRH311" s="18"/>
      <c r="NRI311" s="18"/>
      <c r="NRJ311" s="18"/>
      <c r="NRL311" s="25"/>
      <c r="NRM311" s="37"/>
      <c r="NRO311" s="37"/>
      <c r="NRQ311" s="37"/>
      <c r="NRS311" s="37"/>
      <c r="NRT311" s="204"/>
      <c r="NRU311" s="204"/>
      <c r="NRV311" s="204"/>
      <c r="NRW311" s="204"/>
      <c r="NRX311" s="204"/>
      <c r="NRY311" s="204"/>
      <c r="NRZ311" s="204"/>
      <c r="NSA311" s="204"/>
      <c r="NSB311" s="204"/>
      <c r="NSC311" s="159"/>
      <c r="NSD311" s="159"/>
      <c r="NSE311" s="159"/>
      <c r="NSF311" s="159"/>
      <c r="NSG311" s="159"/>
      <c r="NSH311" s="45"/>
      <c r="NSI311" s="160"/>
      <c r="NSJ311" s="160"/>
      <c r="NSK311" s="160"/>
      <c r="NSL311" s="160"/>
      <c r="NSM311" s="160"/>
      <c r="NSN311" s="18"/>
      <c r="NSO311" s="18"/>
      <c r="NSP311" s="18"/>
      <c r="NSR311" s="18"/>
      <c r="NSS311" s="18"/>
      <c r="NST311" s="18"/>
      <c r="NSU311" s="18"/>
      <c r="NSW311" s="25"/>
      <c r="NSX311" s="37"/>
      <c r="NSZ311" s="37"/>
      <c r="NTB311" s="37"/>
      <c r="NTD311" s="37"/>
      <c r="NTE311" s="204"/>
      <c r="NTF311" s="204"/>
      <c r="NTG311" s="204"/>
      <c r="NTH311" s="204"/>
      <c r="NTI311" s="204"/>
      <c r="NTJ311" s="204"/>
      <c r="NTK311" s="204"/>
      <c r="NTL311" s="204"/>
      <c r="NTM311" s="204"/>
      <c r="NTN311" s="159"/>
      <c r="NTO311" s="159"/>
      <c r="NTP311" s="159"/>
      <c r="NTQ311" s="159"/>
      <c r="NTR311" s="159"/>
      <c r="NTS311" s="45"/>
      <c r="NTT311" s="160"/>
      <c r="NTU311" s="160"/>
      <c r="NTV311" s="160"/>
      <c r="NTW311" s="160"/>
      <c r="NTX311" s="160"/>
      <c r="NTY311" s="18"/>
      <c r="NTZ311" s="18"/>
      <c r="NUA311" s="18"/>
      <c r="NUC311" s="18"/>
      <c r="NUD311" s="18"/>
      <c r="NUE311" s="18"/>
      <c r="NUF311" s="18"/>
      <c r="NUH311" s="25"/>
      <c r="NUI311" s="37"/>
      <c r="NUK311" s="37"/>
      <c r="NUM311" s="37"/>
      <c r="NUO311" s="37"/>
      <c r="NUP311" s="204"/>
      <c r="NUQ311" s="204"/>
      <c r="NUR311" s="204"/>
      <c r="NUS311" s="204"/>
      <c r="NUT311" s="204"/>
      <c r="NUU311" s="204"/>
      <c r="NUV311" s="204"/>
      <c r="NUW311" s="204"/>
      <c r="NUX311" s="204"/>
      <c r="NUY311" s="159"/>
      <c r="NUZ311" s="159"/>
      <c r="NVA311" s="159"/>
      <c r="NVB311" s="159"/>
      <c r="NVC311" s="159"/>
      <c r="NVD311" s="45"/>
      <c r="NVE311" s="160"/>
      <c r="NVF311" s="160"/>
      <c r="NVG311" s="160"/>
      <c r="NVH311" s="160"/>
      <c r="NVI311" s="160"/>
      <c r="NVJ311" s="18"/>
      <c r="NVK311" s="18"/>
      <c r="NVL311" s="18"/>
      <c r="NVN311" s="18"/>
      <c r="NVO311" s="18"/>
      <c r="NVP311" s="18"/>
      <c r="NVQ311" s="18"/>
      <c r="NVS311" s="25"/>
      <c r="NVT311" s="37"/>
      <c r="NVV311" s="37"/>
      <c r="NVX311" s="37"/>
      <c r="NVZ311" s="37"/>
      <c r="NWA311" s="204"/>
      <c r="NWB311" s="204"/>
      <c r="NWC311" s="204"/>
      <c r="NWD311" s="204"/>
      <c r="NWE311" s="204"/>
      <c r="NWF311" s="204"/>
      <c r="NWG311" s="204"/>
      <c r="NWH311" s="204"/>
      <c r="NWI311" s="204"/>
      <c r="NWJ311" s="159"/>
      <c r="NWK311" s="159"/>
      <c r="NWL311" s="159"/>
      <c r="NWM311" s="159"/>
      <c r="NWN311" s="159"/>
      <c r="NWO311" s="45"/>
      <c r="NWP311" s="160"/>
      <c r="NWQ311" s="160"/>
      <c r="NWR311" s="160"/>
      <c r="NWS311" s="160"/>
      <c r="NWT311" s="160"/>
      <c r="NWU311" s="18"/>
      <c r="NWV311" s="18"/>
      <c r="NWW311" s="18"/>
      <c r="NWY311" s="18"/>
      <c r="NWZ311" s="18"/>
      <c r="NXA311" s="18"/>
      <c r="NXB311" s="18"/>
      <c r="NXD311" s="25"/>
      <c r="NXE311" s="37"/>
      <c r="NXG311" s="37"/>
      <c r="NXI311" s="37"/>
      <c r="NXK311" s="37"/>
      <c r="NXL311" s="204"/>
      <c r="NXM311" s="204"/>
      <c r="NXN311" s="204"/>
      <c r="NXO311" s="204"/>
      <c r="NXP311" s="204"/>
      <c r="NXQ311" s="204"/>
      <c r="NXR311" s="204"/>
      <c r="NXS311" s="204"/>
      <c r="NXT311" s="204"/>
      <c r="NXU311" s="159"/>
      <c r="NXV311" s="159"/>
      <c r="NXW311" s="159"/>
      <c r="NXX311" s="159"/>
      <c r="NXY311" s="159"/>
      <c r="NXZ311" s="45"/>
      <c r="NYA311" s="160"/>
      <c r="NYB311" s="160"/>
      <c r="NYC311" s="160"/>
      <c r="NYD311" s="160"/>
      <c r="NYE311" s="160"/>
      <c r="NYF311" s="18"/>
      <c r="NYG311" s="18"/>
      <c r="NYH311" s="18"/>
      <c r="NYJ311" s="18"/>
      <c r="NYK311" s="18"/>
      <c r="NYL311" s="18"/>
      <c r="NYM311" s="18"/>
      <c r="NYO311" s="25"/>
      <c r="NYP311" s="37"/>
      <c r="NYR311" s="37"/>
      <c r="NYT311" s="37"/>
      <c r="NYV311" s="37"/>
      <c r="NYW311" s="204"/>
      <c r="NYX311" s="204"/>
      <c r="NYY311" s="204"/>
      <c r="NYZ311" s="204"/>
      <c r="NZA311" s="204"/>
      <c r="NZB311" s="204"/>
      <c r="NZC311" s="204"/>
      <c r="NZD311" s="204"/>
      <c r="NZE311" s="204"/>
      <c r="NZF311" s="159"/>
      <c r="NZG311" s="159"/>
      <c r="NZH311" s="159"/>
      <c r="NZI311" s="159"/>
      <c r="NZJ311" s="159"/>
      <c r="NZK311" s="45"/>
      <c r="NZL311" s="160"/>
      <c r="NZM311" s="160"/>
      <c r="NZN311" s="160"/>
      <c r="NZO311" s="160"/>
      <c r="NZP311" s="160"/>
      <c r="NZQ311" s="18"/>
      <c r="NZR311" s="18"/>
      <c r="NZS311" s="18"/>
      <c r="NZU311" s="18"/>
      <c r="NZV311" s="18"/>
      <c r="NZW311" s="18"/>
      <c r="NZX311" s="18"/>
      <c r="NZZ311" s="25"/>
      <c r="OAA311" s="37"/>
      <c r="OAC311" s="37"/>
      <c r="OAE311" s="37"/>
      <c r="OAG311" s="37"/>
      <c r="OAH311" s="204"/>
      <c r="OAI311" s="204"/>
      <c r="OAJ311" s="204"/>
      <c r="OAK311" s="204"/>
      <c r="OAL311" s="204"/>
      <c r="OAM311" s="204"/>
      <c r="OAN311" s="204"/>
      <c r="OAO311" s="204"/>
      <c r="OAP311" s="204"/>
      <c r="OAQ311" s="159"/>
      <c r="OAR311" s="159"/>
      <c r="OAS311" s="159"/>
      <c r="OAT311" s="159"/>
      <c r="OAU311" s="159"/>
      <c r="OAV311" s="45"/>
      <c r="OAW311" s="160"/>
      <c r="OAX311" s="160"/>
      <c r="OAY311" s="160"/>
      <c r="OAZ311" s="160"/>
      <c r="OBA311" s="160"/>
      <c r="OBB311" s="18"/>
      <c r="OBC311" s="18"/>
      <c r="OBD311" s="18"/>
      <c r="OBF311" s="18"/>
      <c r="OBG311" s="18"/>
      <c r="OBH311" s="18"/>
      <c r="OBI311" s="18"/>
      <c r="OBK311" s="25"/>
      <c r="OBL311" s="37"/>
      <c r="OBN311" s="37"/>
      <c r="OBP311" s="37"/>
      <c r="OBR311" s="37"/>
      <c r="OBS311" s="204"/>
      <c r="OBT311" s="204"/>
      <c r="OBU311" s="204"/>
      <c r="OBV311" s="204"/>
      <c r="OBW311" s="204"/>
      <c r="OBX311" s="204"/>
      <c r="OBY311" s="204"/>
      <c r="OBZ311" s="204"/>
      <c r="OCA311" s="204"/>
      <c r="OCB311" s="159"/>
      <c r="OCC311" s="159"/>
      <c r="OCD311" s="159"/>
      <c r="OCE311" s="159"/>
      <c r="OCF311" s="159"/>
      <c r="OCG311" s="45"/>
      <c r="OCH311" s="160"/>
      <c r="OCI311" s="160"/>
      <c r="OCJ311" s="160"/>
      <c r="OCK311" s="160"/>
      <c r="OCL311" s="160"/>
      <c r="OCM311" s="18"/>
      <c r="OCN311" s="18"/>
      <c r="OCO311" s="18"/>
      <c r="OCQ311" s="18"/>
      <c r="OCR311" s="18"/>
      <c r="OCS311" s="18"/>
      <c r="OCT311" s="18"/>
      <c r="OCV311" s="25"/>
      <c r="OCW311" s="37"/>
      <c r="OCY311" s="37"/>
      <c r="ODA311" s="37"/>
      <c r="ODC311" s="37"/>
      <c r="ODD311" s="204"/>
      <c r="ODE311" s="204"/>
      <c r="ODF311" s="204"/>
      <c r="ODG311" s="204"/>
      <c r="ODH311" s="204"/>
      <c r="ODI311" s="204"/>
      <c r="ODJ311" s="204"/>
      <c r="ODK311" s="204"/>
      <c r="ODL311" s="204"/>
      <c r="ODM311" s="159"/>
      <c r="ODN311" s="159"/>
      <c r="ODO311" s="159"/>
      <c r="ODP311" s="159"/>
      <c r="ODQ311" s="159"/>
      <c r="ODR311" s="45"/>
      <c r="ODS311" s="160"/>
      <c r="ODT311" s="160"/>
      <c r="ODU311" s="160"/>
      <c r="ODV311" s="160"/>
      <c r="ODW311" s="160"/>
      <c r="ODX311" s="18"/>
      <c r="ODY311" s="18"/>
      <c r="ODZ311" s="18"/>
      <c r="OEB311" s="18"/>
      <c r="OEC311" s="18"/>
      <c r="OED311" s="18"/>
      <c r="OEE311" s="18"/>
      <c r="OEG311" s="25"/>
      <c r="OEH311" s="37"/>
      <c r="OEJ311" s="37"/>
      <c r="OEL311" s="37"/>
      <c r="OEN311" s="37"/>
      <c r="OEO311" s="204"/>
      <c r="OEP311" s="204"/>
      <c r="OEQ311" s="204"/>
      <c r="OER311" s="204"/>
      <c r="OES311" s="204"/>
      <c r="OET311" s="204"/>
      <c r="OEU311" s="204"/>
      <c r="OEV311" s="204"/>
      <c r="OEW311" s="204"/>
      <c r="OEX311" s="159"/>
      <c r="OEY311" s="159"/>
      <c r="OEZ311" s="159"/>
      <c r="OFA311" s="159"/>
      <c r="OFB311" s="159"/>
      <c r="OFC311" s="45"/>
      <c r="OFD311" s="160"/>
      <c r="OFE311" s="160"/>
      <c r="OFF311" s="160"/>
      <c r="OFG311" s="160"/>
      <c r="OFH311" s="160"/>
      <c r="OFI311" s="18"/>
      <c r="OFJ311" s="18"/>
      <c r="OFK311" s="18"/>
      <c r="OFM311" s="18"/>
      <c r="OFN311" s="18"/>
      <c r="OFO311" s="18"/>
      <c r="OFP311" s="18"/>
      <c r="OFR311" s="25"/>
      <c r="OFS311" s="37"/>
      <c r="OFU311" s="37"/>
      <c r="OFW311" s="37"/>
      <c r="OFY311" s="37"/>
      <c r="OFZ311" s="204"/>
      <c r="OGA311" s="204"/>
      <c r="OGB311" s="204"/>
      <c r="OGC311" s="204"/>
      <c r="OGD311" s="204"/>
      <c r="OGE311" s="204"/>
      <c r="OGF311" s="204"/>
      <c r="OGG311" s="204"/>
      <c r="OGH311" s="204"/>
      <c r="OGI311" s="159"/>
      <c r="OGJ311" s="159"/>
      <c r="OGK311" s="159"/>
      <c r="OGL311" s="159"/>
      <c r="OGM311" s="159"/>
      <c r="OGN311" s="45"/>
      <c r="OGO311" s="160"/>
      <c r="OGP311" s="160"/>
      <c r="OGQ311" s="160"/>
      <c r="OGR311" s="160"/>
      <c r="OGS311" s="160"/>
      <c r="OGT311" s="18"/>
      <c r="OGU311" s="18"/>
      <c r="OGV311" s="18"/>
      <c r="OGX311" s="18"/>
      <c r="OGY311" s="18"/>
      <c r="OGZ311" s="18"/>
      <c r="OHA311" s="18"/>
      <c r="OHC311" s="25"/>
      <c r="OHD311" s="37"/>
      <c r="OHF311" s="37"/>
      <c r="OHH311" s="37"/>
      <c r="OHJ311" s="37"/>
      <c r="OHK311" s="204"/>
      <c r="OHL311" s="204"/>
      <c r="OHM311" s="204"/>
      <c r="OHN311" s="204"/>
      <c r="OHO311" s="204"/>
      <c r="OHP311" s="204"/>
      <c r="OHQ311" s="204"/>
      <c r="OHR311" s="204"/>
      <c r="OHS311" s="204"/>
      <c r="OHT311" s="159"/>
      <c r="OHU311" s="159"/>
      <c r="OHV311" s="159"/>
      <c r="OHW311" s="159"/>
      <c r="OHX311" s="159"/>
      <c r="OHY311" s="45"/>
      <c r="OHZ311" s="160"/>
      <c r="OIA311" s="160"/>
      <c r="OIB311" s="160"/>
      <c r="OIC311" s="160"/>
      <c r="OID311" s="160"/>
      <c r="OIE311" s="18"/>
      <c r="OIF311" s="18"/>
      <c r="OIG311" s="18"/>
      <c r="OII311" s="18"/>
      <c r="OIJ311" s="18"/>
      <c r="OIK311" s="18"/>
      <c r="OIL311" s="18"/>
      <c r="OIN311" s="25"/>
      <c r="OIO311" s="37"/>
      <c r="OIQ311" s="37"/>
      <c r="OIS311" s="37"/>
      <c r="OIU311" s="37"/>
      <c r="OIV311" s="204"/>
      <c r="OIW311" s="204"/>
      <c r="OIX311" s="204"/>
      <c r="OIY311" s="204"/>
      <c r="OIZ311" s="204"/>
      <c r="OJA311" s="204"/>
      <c r="OJB311" s="204"/>
      <c r="OJC311" s="204"/>
      <c r="OJD311" s="204"/>
      <c r="OJE311" s="159"/>
      <c r="OJF311" s="159"/>
      <c r="OJG311" s="159"/>
      <c r="OJH311" s="159"/>
      <c r="OJI311" s="159"/>
      <c r="OJJ311" s="45"/>
      <c r="OJK311" s="160"/>
      <c r="OJL311" s="160"/>
      <c r="OJM311" s="160"/>
      <c r="OJN311" s="160"/>
      <c r="OJO311" s="160"/>
      <c r="OJP311" s="18"/>
      <c r="OJQ311" s="18"/>
      <c r="OJR311" s="18"/>
      <c r="OJT311" s="18"/>
      <c r="OJU311" s="18"/>
      <c r="OJV311" s="18"/>
      <c r="OJW311" s="18"/>
      <c r="OJY311" s="25"/>
      <c r="OJZ311" s="37"/>
      <c r="OKB311" s="37"/>
      <c r="OKD311" s="37"/>
      <c r="OKF311" s="37"/>
      <c r="OKG311" s="204"/>
      <c r="OKH311" s="204"/>
      <c r="OKI311" s="204"/>
      <c r="OKJ311" s="204"/>
      <c r="OKK311" s="204"/>
      <c r="OKL311" s="204"/>
      <c r="OKM311" s="204"/>
      <c r="OKN311" s="204"/>
      <c r="OKO311" s="204"/>
      <c r="OKP311" s="159"/>
      <c r="OKQ311" s="159"/>
      <c r="OKR311" s="159"/>
      <c r="OKS311" s="159"/>
      <c r="OKT311" s="159"/>
      <c r="OKU311" s="45"/>
      <c r="OKV311" s="160"/>
      <c r="OKW311" s="160"/>
      <c r="OKX311" s="160"/>
      <c r="OKY311" s="160"/>
      <c r="OKZ311" s="160"/>
      <c r="OLA311" s="18"/>
      <c r="OLB311" s="18"/>
      <c r="OLC311" s="18"/>
      <c r="OLE311" s="18"/>
      <c r="OLF311" s="18"/>
      <c r="OLG311" s="18"/>
      <c r="OLH311" s="18"/>
      <c r="OLJ311" s="25"/>
      <c r="OLK311" s="37"/>
      <c r="OLM311" s="37"/>
      <c r="OLO311" s="37"/>
      <c r="OLQ311" s="37"/>
      <c r="OLR311" s="204"/>
      <c r="OLS311" s="204"/>
      <c r="OLT311" s="204"/>
      <c r="OLU311" s="204"/>
      <c r="OLV311" s="204"/>
      <c r="OLW311" s="204"/>
      <c r="OLX311" s="204"/>
      <c r="OLY311" s="204"/>
      <c r="OLZ311" s="204"/>
      <c r="OMA311" s="159"/>
      <c r="OMB311" s="159"/>
      <c r="OMC311" s="159"/>
      <c r="OMD311" s="159"/>
      <c r="OME311" s="159"/>
      <c r="OMF311" s="45"/>
      <c r="OMG311" s="160"/>
      <c r="OMH311" s="160"/>
      <c r="OMI311" s="160"/>
      <c r="OMJ311" s="160"/>
      <c r="OMK311" s="160"/>
      <c r="OML311" s="18"/>
      <c r="OMM311" s="18"/>
      <c r="OMN311" s="18"/>
      <c r="OMP311" s="18"/>
      <c r="OMQ311" s="18"/>
      <c r="OMR311" s="18"/>
      <c r="OMS311" s="18"/>
      <c r="OMU311" s="25"/>
      <c r="OMV311" s="37"/>
      <c r="OMX311" s="37"/>
      <c r="OMZ311" s="37"/>
      <c r="ONB311" s="37"/>
      <c r="ONC311" s="204"/>
      <c r="OND311" s="204"/>
      <c r="ONE311" s="204"/>
      <c r="ONF311" s="204"/>
      <c r="ONG311" s="204"/>
      <c r="ONH311" s="204"/>
      <c r="ONI311" s="204"/>
      <c r="ONJ311" s="204"/>
      <c r="ONK311" s="204"/>
      <c r="ONL311" s="159"/>
      <c r="ONM311" s="159"/>
      <c r="ONN311" s="159"/>
      <c r="ONO311" s="159"/>
      <c r="ONP311" s="159"/>
      <c r="ONQ311" s="45"/>
      <c r="ONR311" s="160"/>
      <c r="ONS311" s="160"/>
      <c r="ONT311" s="160"/>
      <c r="ONU311" s="160"/>
      <c r="ONV311" s="160"/>
      <c r="ONW311" s="18"/>
      <c r="ONX311" s="18"/>
      <c r="ONY311" s="18"/>
      <c r="OOA311" s="18"/>
      <c r="OOB311" s="18"/>
      <c r="OOC311" s="18"/>
      <c r="OOD311" s="18"/>
      <c r="OOF311" s="25"/>
      <c r="OOG311" s="37"/>
      <c r="OOI311" s="37"/>
      <c r="OOK311" s="37"/>
      <c r="OOM311" s="37"/>
      <c r="OON311" s="204"/>
      <c r="OOO311" s="204"/>
      <c r="OOP311" s="204"/>
      <c r="OOQ311" s="204"/>
      <c r="OOR311" s="204"/>
      <c r="OOS311" s="204"/>
      <c r="OOT311" s="204"/>
      <c r="OOU311" s="204"/>
      <c r="OOV311" s="204"/>
      <c r="OOW311" s="159"/>
      <c r="OOX311" s="159"/>
      <c r="OOY311" s="159"/>
      <c r="OOZ311" s="159"/>
      <c r="OPA311" s="159"/>
      <c r="OPB311" s="45"/>
      <c r="OPC311" s="160"/>
      <c r="OPD311" s="160"/>
      <c r="OPE311" s="160"/>
      <c r="OPF311" s="160"/>
      <c r="OPG311" s="160"/>
      <c r="OPH311" s="18"/>
      <c r="OPI311" s="18"/>
      <c r="OPJ311" s="18"/>
      <c r="OPL311" s="18"/>
      <c r="OPM311" s="18"/>
      <c r="OPN311" s="18"/>
      <c r="OPO311" s="18"/>
      <c r="OPQ311" s="25"/>
      <c r="OPR311" s="37"/>
      <c r="OPT311" s="37"/>
      <c r="OPV311" s="37"/>
      <c r="OPX311" s="37"/>
      <c r="OPY311" s="204"/>
      <c r="OPZ311" s="204"/>
      <c r="OQA311" s="204"/>
      <c r="OQB311" s="204"/>
      <c r="OQC311" s="204"/>
      <c r="OQD311" s="204"/>
      <c r="OQE311" s="204"/>
      <c r="OQF311" s="204"/>
      <c r="OQG311" s="204"/>
      <c r="OQH311" s="159"/>
      <c r="OQI311" s="159"/>
      <c r="OQJ311" s="159"/>
      <c r="OQK311" s="159"/>
      <c r="OQL311" s="159"/>
      <c r="OQM311" s="45"/>
      <c r="OQN311" s="160"/>
      <c r="OQO311" s="160"/>
      <c r="OQP311" s="160"/>
      <c r="OQQ311" s="160"/>
      <c r="OQR311" s="160"/>
      <c r="OQS311" s="18"/>
      <c r="OQT311" s="18"/>
      <c r="OQU311" s="18"/>
      <c r="OQW311" s="18"/>
      <c r="OQX311" s="18"/>
      <c r="OQY311" s="18"/>
      <c r="OQZ311" s="18"/>
      <c r="ORB311" s="25"/>
      <c r="ORC311" s="37"/>
      <c r="ORE311" s="37"/>
      <c r="ORG311" s="37"/>
      <c r="ORI311" s="37"/>
      <c r="ORJ311" s="204"/>
      <c r="ORK311" s="204"/>
      <c r="ORL311" s="204"/>
      <c r="ORM311" s="204"/>
      <c r="ORN311" s="204"/>
      <c r="ORO311" s="204"/>
      <c r="ORP311" s="204"/>
      <c r="ORQ311" s="204"/>
      <c r="ORR311" s="204"/>
      <c r="ORS311" s="159"/>
      <c r="ORT311" s="159"/>
      <c r="ORU311" s="159"/>
      <c r="ORV311" s="159"/>
      <c r="ORW311" s="159"/>
      <c r="ORX311" s="45"/>
      <c r="ORY311" s="160"/>
      <c r="ORZ311" s="160"/>
      <c r="OSA311" s="160"/>
      <c r="OSB311" s="160"/>
      <c r="OSC311" s="160"/>
      <c r="OSD311" s="18"/>
      <c r="OSE311" s="18"/>
      <c r="OSF311" s="18"/>
      <c r="OSH311" s="18"/>
      <c r="OSI311" s="18"/>
      <c r="OSJ311" s="18"/>
      <c r="OSK311" s="18"/>
      <c r="OSM311" s="25"/>
      <c r="OSN311" s="37"/>
      <c r="OSP311" s="37"/>
      <c r="OSR311" s="37"/>
      <c r="OST311" s="37"/>
      <c r="OSU311" s="204"/>
      <c r="OSV311" s="204"/>
      <c r="OSW311" s="204"/>
      <c r="OSX311" s="204"/>
      <c r="OSY311" s="204"/>
      <c r="OSZ311" s="204"/>
      <c r="OTA311" s="204"/>
      <c r="OTB311" s="204"/>
      <c r="OTC311" s="204"/>
      <c r="OTD311" s="159"/>
      <c r="OTE311" s="159"/>
      <c r="OTF311" s="159"/>
      <c r="OTG311" s="159"/>
      <c r="OTH311" s="159"/>
      <c r="OTI311" s="45"/>
      <c r="OTJ311" s="160"/>
      <c r="OTK311" s="160"/>
      <c r="OTL311" s="160"/>
      <c r="OTM311" s="160"/>
      <c r="OTN311" s="160"/>
      <c r="OTO311" s="18"/>
      <c r="OTP311" s="18"/>
      <c r="OTQ311" s="18"/>
      <c r="OTS311" s="18"/>
      <c r="OTT311" s="18"/>
      <c r="OTU311" s="18"/>
      <c r="OTV311" s="18"/>
      <c r="OTX311" s="25"/>
      <c r="OTY311" s="37"/>
      <c r="OUA311" s="37"/>
      <c r="OUC311" s="37"/>
      <c r="OUE311" s="37"/>
      <c r="OUF311" s="204"/>
      <c r="OUG311" s="204"/>
      <c r="OUH311" s="204"/>
      <c r="OUI311" s="204"/>
      <c r="OUJ311" s="204"/>
      <c r="OUK311" s="204"/>
      <c r="OUL311" s="204"/>
      <c r="OUM311" s="204"/>
      <c r="OUN311" s="204"/>
      <c r="OUO311" s="159"/>
      <c r="OUP311" s="159"/>
      <c r="OUQ311" s="159"/>
      <c r="OUR311" s="159"/>
      <c r="OUS311" s="159"/>
      <c r="OUT311" s="45"/>
      <c r="OUU311" s="160"/>
      <c r="OUV311" s="160"/>
      <c r="OUW311" s="160"/>
      <c r="OUX311" s="160"/>
      <c r="OUY311" s="160"/>
      <c r="OUZ311" s="18"/>
      <c r="OVA311" s="18"/>
      <c r="OVB311" s="18"/>
      <c r="OVD311" s="18"/>
      <c r="OVE311" s="18"/>
      <c r="OVF311" s="18"/>
      <c r="OVG311" s="18"/>
      <c r="OVI311" s="25"/>
      <c r="OVJ311" s="37"/>
      <c r="OVL311" s="37"/>
      <c r="OVN311" s="37"/>
      <c r="OVP311" s="37"/>
      <c r="OVQ311" s="204"/>
      <c r="OVR311" s="204"/>
      <c r="OVS311" s="204"/>
      <c r="OVT311" s="204"/>
      <c r="OVU311" s="204"/>
      <c r="OVV311" s="204"/>
      <c r="OVW311" s="204"/>
      <c r="OVX311" s="204"/>
      <c r="OVY311" s="204"/>
      <c r="OVZ311" s="159"/>
      <c r="OWA311" s="159"/>
      <c r="OWB311" s="159"/>
      <c r="OWC311" s="159"/>
      <c r="OWD311" s="159"/>
      <c r="OWE311" s="45"/>
      <c r="OWF311" s="160"/>
      <c r="OWG311" s="160"/>
      <c r="OWH311" s="160"/>
      <c r="OWI311" s="160"/>
      <c r="OWJ311" s="160"/>
      <c r="OWK311" s="18"/>
      <c r="OWL311" s="18"/>
      <c r="OWM311" s="18"/>
      <c r="OWO311" s="18"/>
      <c r="OWP311" s="18"/>
      <c r="OWQ311" s="18"/>
      <c r="OWR311" s="18"/>
      <c r="OWT311" s="25"/>
      <c r="OWU311" s="37"/>
      <c r="OWW311" s="37"/>
      <c r="OWY311" s="37"/>
      <c r="OXA311" s="37"/>
      <c r="OXB311" s="204"/>
      <c r="OXC311" s="204"/>
      <c r="OXD311" s="204"/>
      <c r="OXE311" s="204"/>
      <c r="OXF311" s="204"/>
      <c r="OXG311" s="204"/>
      <c r="OXH311" s="204"/>
      <c r="OXI311" s="204"/>
      <c r="OXJ311" s="204"/>
      <c r="OXK311" s="159"/>
      <c r="OXL311" s="159"/>
      <c r="OXM311" s="159"/>
      <c r="OXN311" s="159"/>
      <c r="OXO311" s="159"/>
      <c r="OXP311" s="45"/>
      <c r="OXQ311" s="160"/>
      <c r="OXR311" s="160"/>
      <c r="OXS311" s="160"/>
      <c r="OXT311" s="160"/>
      <c r="OXU311" s="160"/>
      <c r="OXV311" s="18"/>
      <c r="OXW311" s="18"/>
      <c r="OXX311" s="18"/>
      <c r="OXZ311" s="18"/>
      <c r="OYA311" s="18"/>
      <c r="OYB311" s="18"/>
      <c r="OYC311" s="18"/>
      <c r="OYE311" s="25"/>
      <c r="OYF311" s="37"/>
      <c r="OYH311" s="37"/>
      <c r="OYJ311" s="37"/>
      <c r="OYL311" s="37"/>
      <c r="OYM311" s="204"/>
      <c r="OYN311" s="204"/>
      <c r="OYO311" s="204"/>
      <c r="OYP311" s="204"/>
      <c r="OYQ311" s="204"/>
      <c r="OYR311" s="204"/>
      <c r="OYS311" s="204"/>
      <c r="OYT311" s="204"/>
      <c r="OYU311" s="204"/>
      <c r="OYV311" s="159"/>
      <c r="OYW311" s="159"/>
      <c r="OYX311" s="159"/>
      <c r="OYY311" s="159"/>
      <c r="OYZ311" s="159"/>
      <c r="OZA311" s="45"/>
      <c r="OZB311" s="160"/>
      <c r="OZC311" s="160"/>
      <c r="OZD311" s="160"/>
      <c r="OZE311" s="160"/>
      <c r="OZF311" s="160"/>
      <c r="OZG311" s="18"/>
      <c r="OZH311" s="18"/>
      <c r="OZI311" s="18"/>
      <c r="OZK311" s="18"/>
      <c r="OZL311" s="18"/>
      <c r="OZM311" s="18"/>
      <c r="OZN311" s="18"/>
      <c r="OZP311" s="25"/>
      <c r="OZQ311" s="37"/>
      <c r="OZS311" s="37"/>
      <c r="OZU311" s="37"/>
      <c r="OZW311" s="37"/>
      <c r="OZX311" s="204"/>
      <c r="OZY311" s="204"/>
      <c r="OZZ311" s="204"/>
      <c r="PAA311" s="204"/>
      <c r="PAB311" s="204"/>
      <c r="PAC311" s="204"/>
      <c r="PAD311" s="204"/>
      <c r="PAE311" s="204"/>
      <c r="PAF311" s="204"/>
      <c r="PAG311" s="159"/>
      <c r="PAH311" s="159"/>
      <c r="PAI311" s="159"/>
      <c r="PAJ311" s="159"/>
      <c r="PAK311" s="159"/>
      <c r="PAL311" s="45"/>
      <c r="PAM311" s="160"/>
      <c r="PAN311" s="160"/>
      <c r="PAO311" s="160"/>
      <c r="PAP311" s="160"/>
      <c r="PAQ311" s="160"/>
      <c r="PAR311" s="18"/>
      <c r="PAS311" s="18"/>
      <c r="PAT311" s="18"/>
      <c r="PAV311" s="18"/>
      <c r="PAW311" s="18"/>
      <c r="PAX311" s="18"/>
      <c r="PAY311" s="18"/>
      <c r="PBA311" s="25"/>
      <c r="PBB311" s="37"/>
      <c r="PBD311" s="37"/>
      <c r="PBF311" s="37"/>
      <c r="PBH311" s="37"/>
      <c r="PBI311" s="204"/>
      <c r="PBJ311" s="204"/>
      <c r="PBK311" s="204"/>
      <c r="PBL311" s="204"/>
      <c r="PBM311" s="204"/>
      <c r="PBN311" s="204"/>
      <c r="PBO311" s="204"/>
      <c r="PBP311" s="204"/>
      <c r="PBQ311" s="204"/>
      <c r="PBR311" s="159"/>
      <c r="PBS311" s="159"/>
      <c r="PBT311" s="159"/>
      <c r="PBU311" s="159"/>
      <c r="PBV311" s="159"/>
      <c r="PBW311" s="45"/>
      <c r="PBX311" s="160"/>
      <c r="PBY311" s="160"/>
      <c r="PBZ311" s="160"/>
      <c r="PCA311" s="160"/>
      <c r="PCB311" s="160"/>
      <c r="PCC311" s="18"/>
      <c r="PCD311" s="18"/>
      <c r="PCE311" s="18"/>
      <c r="PCG311" s="18"/>
      <c r="PCH311" s="18"/>
      <c r="PCI311" s="18"/>
      <c r="PCJ311" s="18"/>
      <c r="PCL311" s="25"/>
      <c r="PCM311" s="37"/>
      <c r="PCO311" s="37"/>
      <c r="PCQ311" s="37"/>
      <c r="PCS311" s="37"/>
      <c r="PCT311" s="204"/>
      <c r="PCU311" s="204"/>
      <c r="PCV311" s="204"/>
      <c r="PCW311" s="204"/>
      <c r="PCX311" s="204"/>
      <c r="PCY311" s="204"/>
      <c r="PCZ311" s="204"/>
      <c r="PDA311" s="204"/>
      <c r="PDB311" s="204"/>
      <c r="PDC311" s="159"/>
      <c r="PDD311" s="159"/>
      <c r="PDE311" s="159"/>
      <c r="PDF311" s="159"/>
      <c r="PDG311" s="159"/>
      <c r="PDH311" s="45"/>
      <c r="PDI311" s="160"/>
      <c r="PDJ311" s="160"/>
      <c r="PDK311" s="160"/>
      <c r="PDL311" s="160"/>
      <c r="PDM311" s="160"/>
      <c r="PDN311" s="18"/>
      <c r="PDO311" s="18"/>
      <c r="PDP311" s="18"/>
      <c r="PDR311" s="18"/>
      <c r="PDS311" s="18"/>
      <c r="PDT311" s="18"/>
      <c r="PDU311" s="18"/>
      <c r="PDW311" s="25"/>
      <c r="PDX311" s="37"/>
      <c r="PDZ311" s="37"/>
      <c r="PEB311" s="37"/>
      <c r="PED311" s="37"/>
      <c r="PEE311" s="204"/>
      <c r="PEF311" s="204"/>
      <c r="PEG311" s="204"/>
      <c r="PEH311" s="204"/>
      <c r="PEI311" s="204"/>
      <c r="PEJ311" s="204"/>
      <c r="PEK311" s="204"/>
      <c r="PEL311" s="204"/>
      <c r="PEM311" s="204"/>
      <c r="PEN311" s="159"/>
      <c r="PEO311" s="159"/>
      <c r="PEP311" s="159"/>
      <c r="PEQ311" s="159"/>
      <c r="PER311" s="159"/>
      <c r="PES311" s="45"/>
      <c r="PET311" s="160"/>
      <c r="PEU311" s="160"/>
      <c r="PEV311" s="160"/>
      <c r="PEW311" s="160"/>
      <c r="PEX311" s="160"/>
      <c r="PEY311" s="18"/>
      <c r="PEZ311" s="18"/>
      <c r="PFA311" s="18"/>
      <c r="PFC311" s="18"/>
      <c r="PFD311" s="18"/>
      <c r="PFE311" s="18"/>
      <c r="PFF311" s="18"/>
      <c r="PFH311" s="25"/>
      <c r="PFI311" s="37"/>
      <c r="PFK311" s="37"/>
      <c r="PFM311" s="37"/>
      <c r="PFO311" s="37"/>
      <c r="PFP311" s="204"/>
      <c r="PFQ311" s="204"/>
      <c r="PFR311" s="204"/>
      <c r="PFS311" s="204"/>
      <c r="PFT311" s="204"/>
      <c r="PFU311" s="204"/>
      <c r="PFV311" s="204"/>
      <c r="PFW311" s="204"/>
      <c r="PFX311" s="204"/>
      <c r="PFY311" s="159"/>
      <c r="PFZ311" s="159"/>
      <c r="PGA311" s="159"/>
      <c r="PGB311" s="159"/>
      <c r="PGC311" s="159"/>
      <c r="PGD311" s="45"/>
      <c r="PGE311" s="160"/>
      <c r="PGF311" s="160"/>
      <c r="PGG311" s="160"/>
      <c r="PGH311" s="160"/>
      <c r="PGI311" s="160"/>
      <c r="PGJ311" s="18"/>
      <c r="PGK311" s="18"/>
      <c r="PGL311" s="18"/>
      <c r="PGN311" s="18"/>
      <c r="PGO311" s="18"/>
      <c r="PGP311" s="18"/>
      <c r="PGQ311" s="18"/>
      <c r="PGS311" s="25"/>
      <c r="PGT311" s="37"/>
      <c r="PGV311" s="37"/>
      <c r="PGX311" s="37"/>
      <c r="PGZ311" s="37"/>
      <c r="PHA311" s="204"/>
      <c r="PHB311" s="204"/>
      <c r="PHC311" s="204"/>
      <c r="PHD311" s="204"/>
      <c r="PHE311" s="204"/>
      <c r="PHF311" s="204"/>
      <c r="PHG311" s="204"/>
      <c r="PHH311" s="204"/>
      <c r="PHI311" s="204"/>
      <c r="PHJ311" s="159"/>
      <c r="PHK311" s="159"/>
      <c r="PHL311" s="159"/>
      <c r="PHM311" s="159"/>
      <c r="PHN311" s="159"/>
      <c r="PHO311" s="45"/>
      <c r="PHP311" s="160"/>
      <c r="PHQ311" s="160"/>
      <c r="PHR311" s="160"/>
      <c r="PHS311" s="160"/>
      <c r="PHT311" s="160"/>
      <c r="PHU311" s="18"/>
      <c r="PHV311" s="18"/>
      <c r="PHW311" s="18"/>
      <c r="PHY311" s="18"/>
      <c r="PHZ311" s="18"/>
      <c r="PIA311" s="18"/>
      <c r="PIB311" s="18"/>
      <c r="PID311" s="25"/>
      <c r="PIE311" s="37"/>
      <c r="PIG311" s="37"/>
      <c r="PII311" s="37"/>
      <c r="PIK311" s="37"/>
      <c r="PIL311" s="204"/>
      <c r="PIM311" s="204"/>
      <c r="PIN311" s="204"/>
      <c r="PIO311" s="204"/>
      <c r="PIP311" s="204"/>
      <c r="PIQ311" s="204"/>
      <c r="PIR311" s="204"/>
      <c r="PIS311" s="204"/>
      <c r="PIT311" s="204"/>
      <c r="PIU311" s="159"/>
      <c r="PIV311" s="159"/>
      <c r="PIW311" s="159"/>
      <c r="PIX311" s="159"/>
      <c r="PIY311" s="159"/>
      <c r="PIZ311" s="45"/>
      <c r="PJA311" s="160"/>
      <c r="PJB311" s="160"/>
      <c r="PJC311" s="160"/>
      <c r="PJD311" s="160"/>
      <c r="PJE311" s="160"/>
      <c r="PJF311" s="18"/>
      <c r="PJG311" s="18"/>
      <c r="PJH311" s="18"/>
      <c r="PJJ311" s="18"/>
      <c r="PJK311" s="18"/>
      <c r="PJL311" s="18"/>
      <c r="PJM311" s="18"/>
      <c r="PJO311" s="25"/>
      <c r="PJP311" s="37"/>
      <c r="PJR311" s="37"/>
      <c r="PJT311" s="37"/>
      <c r="PJV311" s="37"/>
      <c r="PJW311" s="204"/>
      <c r="PJX311" s="204"/>
      <c r="PJY311" s="204"/>
      <c r="PJZ311" s="204"/>
      <c r="PKA311" s="204"/>
      <c r="PKB311" s="204"/>
      <c r="PKC311" s="204"/>
      <c r="PKD311" s="204"/>
      <c r="PKE311" s="204"/>
      <c r="PKF311" s="159"/>
      <c r="PKG311" s="159"/>
      <c r="PKH311" s="159"/>
      <c r="PKI311" s="159"/>
      <c r="PKJ311" s="159"/>
      <c r="PKK311" s="45"/>
      <c r="PKL311" s="160"/>
      <c r="PKM311" s="160"/>
      <c r="PKN311" s="160"/>
      <c r="PKO311" s="160"/>
      <c r="PKP311" s="160"/>
      <c r="PKQ311" s="18"/>
      <c r="PKR311" s="18"/>
      <c r="PKS311" s="18"/>
      <c r="PKU311" s="18"/>
      <c r="PKV311" s="18"/>
      <c r="PKW311" s="18"/>
      <c r="PKX311" s="18"/>
      <c r="PKZ311" s="25"/>
      <c r="PLA311" s="37"/>
      <c r="PLC311" s="37"/>
      <c r="PLE311" s="37"/>
      <c r="PLG311" s="37"/>
      <c r="PLH311" s="204"/>
      <c r="PLI311" s="204"/>
      <c r="PLJ311" s="204"/>
      <c r="PLK311" s="204"/>
      <c r="PLL311" s="204"/>
      <c r="PLM311" s="204"/>
      <c r="PLN311" s="204"/>
      <c r="PLO311" s="204"/>
      <c r="PLP311" s="204"/>
      <c r="PLQ311" s="159"/>
      <c r="PLR311" s="159"/>
      <c r="PLS311" s="159"/>
      <c r="PLT311" s="159"/>
      <c r="PLU311" s="159"/>
      <c r="PLV311" s="45"/>
      <c r="PLW311" s="160"/>
      <c r="PLX311" s="160"/>
      <c r="PLY311" s="160"/>
      <c r="PLZ311" s="160"/>
      <c r="PMA311" s="160"/>
      <c r="PMB311" s="18"/>
      <c r="PMC311" s="18"/>
      <c r="PMD311" s="18"/>
      <c r="PMF311" s="18"/>
      <c r="PMG311" s="18"/>
      <c r="PMH311" s="18"/>
      <c r="PMI311" s="18"/>
      <c r="PMK311" s="25"/>
      <c r="PML311" s="37"/>
      <c r="PMN311" s="37"/>
      <c r="PMP311" s="37"/>
      <c r="PMR311" s="37"/>
      <c r="PMS311" s="204"/>
      <c r="PMT311" s="204"/>
      <c r="PMU311" s="204"/>
      <c r="PMV311" s="204"/>
      <c r="PMW311" s="204"/>
      <c r="PMX311" s="204"/>
      <c r="PMY311" s="204"/>
      <c r="PMZ311" s="204"/>
      <c r="PNA311" s="204"/>
      <c r="PNB311" s="159"/>
      <c r="PNC311" s="159"/>
      <c r="PND311" s="159"/>
      <c r="PNE311" s="159"/>
      <c r="PNF311" s="159"/>
      <c r="PNG311" s="45"/>
      <c r="PNH311" s="160"/>
      <c r="PNI311" s="160"/>
      <c r="PNJ311" s="160"/>
      <c r="PNK311" s="160"/>
      <c r="PNL311" s="160"/>
      <c r="PNM311" s="18"/>
      <c r="PNN311" s="18"/>
      <c r="PNO311" s="18"/>
      <c r="PNQ311" s="18"/>
      <c r="PNR311" s="18"/>
      <c r="PNS311" s="18"/>
      <c r="PNT311" s="18"/>
      <c r="PNV311" s="25"/>
      <c r="PNW311" s="37"/>
      <c r="PNY311" s="37"/>
      <c r="POA311" s="37"/>
      <c r="POC311" s="37"/>
      <c r="POD311" s="204"/>
      <c r="POE311" s="204"/>
      <c r="POF311" s="204"/>
      <c r="POG311" s="204"/>
      <c r="POH311" s="204"/>
      <c r="POI311" s="204"/>
      <c r="POJ311" s="204"/>
      <c r="POK311" s="204"/>
      <c r="POL311" s="204"/>
      <c r="POM311" s="159"/>
      <c r="PON311" s="159"/>
      <c r="POO311" s="159"/>
      <c r="POP311" s="159"/>
      <c r="POQ311" s="159"/>
      <c r="POR311" s="45"/>
      <c r="POS311" s="160"/>
      <c r="POT311" s="160"/>
      <c r="POU311" s="160"/>
      <c r="POV311" s="160"/>
      <c r="POW311" s="160"/>
      <c r="POX311" s="18"/>
      <c r="POY311" s="18"/>
      <c r="POZ311" s="18"/>
      <c r="PPB311" s="18"/>
      <c r="PPC311" s="18"/>
      <c r="PPD311" s="18"/>
      <c r="PPE311" s="18"/>
      <c r="PPG311" s="25"/>
      <c r="PPH311" s="37"/>
      <c r="PPJ311" s="37"/>
      <c r="PPL311" s="37"/>
      <c r="PPN311" s="37"/>
      <c r="PPO311" s="204"/>
      <c r="PPP311" s="204"/>
      <c r="PPQ311" s="204"/>
      <c r="PPR311" s="204"/>
      <c r="PPS311" s="204"/>
      <c r="PPT311" s="204"/>
      <c r="PPU311" s="204"/>
      <c r="PPV311" s="204"/>
      <c r="PPW311" s="204"/>
      <c r="PPX311" s="159"/>
      <c r="PPY311" s="159"/>
      <c r="PPZ311" s="159"/>
      <c r="PQA311" s="159"/>
      <c r="PQB311" s="159"/>
      <c r="PQC311" s="45"/>
      <c r="PQD311" s="160"/>
      <c r="PQE311" s="160"/>
      <c r="PQF311" s="160"/>
      <c r="PQG311" s="160"/>
      <c r="PQH311" s="160"/>
      <c r="PQI311" s="18"/>
      <c r="PQJ311" s="18"/>
      <c r="PQK311" s="18"/>
      <c r="PQM311" s="18"/>
      <c r="PQN311" s="18"/>
      <c r="PQO311" s="18"/>
      <c r="PQP311" s="18"/>
      <c r="PQR311" s="25"/>
      <c r="PQS311" s="37"/>
      <c r="PQU311" s="37"/>
      <c r="PQW311" s="37"/>
      <c r="PQY311" s="37"/>
      <c r="PQZ311" s="204"/>
      <c r="PRA311" s="204"/>
      <c r="PRB311" s="204"/>
      <c r="PRC311" s="204"/>
      <c r="PRD311" s="204"/>
      <c r="PRE311" s="204"/>
      <c r="PRF311" s="204"/>
      <c r="PRG311" s="204"/>
      <c r="PRH311" s="204"/>
      <c r="PRI311" s="159"/>
      <c r="PRJ311" s="159"/>
      <c r="PRK311" s="159"/>
      <c r="PRL311" s="159"/>
      <c r="PRM311" s="159"/>
      <c r="PRN311" s="45"/>
      <c r="PRO311" s="160"/>
      <c r="PRP311" s="160"/>
      <c r="PRQ311" s="160"/>
      <c r="PRR311" s="160"/>
      <c r="PRS311" s="160"/>
      <c r="PRT311" s="18"/>
      <c r="PRU311" s="18"/>
      <c r="PRV311" s="18"/>
      <c r="PRX311" s="18"/>
      <c r="PRY311" s="18"/>
      <c r="PRZ311" s="18"/>
      <c r="PSA311" s="18"/>
      <c r="PSC311" s="25"/>
      <c r="PSD311" s="37"/>
      <c r="PSF311" s="37"/>
      <c r="PSH311" s="37"/>
      <c r="PSJ311" s="37"/>
      <c r="PSK311" s="204"/>
      <c r="PSL311" s="204"/>
      <c r="PSM311" s="204"/>
      <c r="PSN311" s="204"/>
      <c r="PSO311" s="204"/>
      <c r="PSP311" s="204"/>
      <c r="PSQ311" s="204"/>
      <c r="PSR311" s="204"/>
      <c r="PSS311" s="204"/>
      <c r="PST311" s="159"/>
      <c r="PSU311" s="159"/>
      <c r="PSV311" s="159"/>
      <c r="PSW311" s="159"/>
      <c r="PSX311" s="159"/>
      <c r="PSY311" s="45"/>
      <c r="PSZ311" s="160"/>
      <c r="PTA311" s="160"/>
      <c r="PTB311" s="160"/>
      <c r="PTC311" s="160"/>
      <c r="PTD311" s="160"/>
      <c r="PTE311" s="18"/>
      <c r="PTF311" s="18"/>
      <c r="PTG311" s="18"/>
      <c r="PTI311" s="18"/>
      <c r="PTJ311" s="18"/>
      <c r="PTK311" s="18"/>
      <c r="PTL311" s="18"/>
      <c r="PTN311" s="25"/>
      <c r="PTO311" s="37"/>
      <c r="PTQ311" s="37"/>
      <c r="PTS311" s="37"/>
      <c r="PTU311" s="37"/>
      <c r="PTV311" s="204"/>
      <c r="PTW311" s="204"/>
      <c r="PTX311" s="204"/>
      <c r="PTY311" s="204"/>
      <c r="PTZ311" s="204"/>
      <c r="PUA311" s="204"/>
      <c r="PUB311" s="204"/>
      <c r="PUC311" s="204"/>
      <c r="PUD311" s="204"/>
      <c r="PUE311" s="159"/>
      <c r="PUF311" s="159"/>
      <c r="PUG311" s="159"/>
      <c r="PUH311" s="159"/>
      <c r="PUI311" s="159"/>
      <c r="PUJ311" s="45"/>
      <c r="PUK311" s="160"/>
      <c r="PUL311" s="160"/>
      <c r="PUM311" s="160"/>
      <c r="PUN311" s="160"/>
      <c r="PUO311" s="160"/>
      <c r="PUP311" s="18"/>
      <c r="PUQ311" s="18"/>
      <c r="PUR311" s="18"/>
      <c r="PUT311" s="18"/>
      <c r="PUU311" s="18"/>
      <c r="PUV311" s="18"/>
      <c r="PUW311" s="18"/>
      <c r="PUY311" s="25"/>
      <c r="PUZ311" s="37"/>
      <c r="PVB311" s="37"/>
      <c r="PVD311" s="37"/>
      <c r="PVF311" s="37"/>
      <c r="PVG311" s="204"/>
      <c r="PVH311" s="204"/>
      <c r="PVI311" s="204"/>
      <c r="PVJ311" s="204"/>
      <c r="PVK311" s="204"/>
      <c r="PVL311" s="204"/>
      <c r="PVM311" s="204"/>
      <c r="PVN311" s="204"/>
      <c r="PVO311" s="204"/>
      <c r="PVP311" s="159"/>
      <c r="PVQ311" s="159"/>
      <c r="PVR311" s="159"/>
      <c r="PVS311" s="159"/>
      <c r="PVT311" s="159"/>
      <c r="PVU311" s="45"/>
      <c r="PVV311" s="160"/>
      <c r="PVW311" s="160"/>
      <c r="PVX311" s="160"/>
      <c r="PVY311" s="160"/>
      <c r="PVZ311" s="160"/>
      <c r="PWA311" s="18"/>
      <c r="PWB311" s="18"/>
      <c r="PWC311" s="18"/>
      <c r="PWE311" s="18"/>
      <c r="PWF311" s="18"/>
      <c r="PWG311" s="18"/>
      <c r="PWH311" s="18"/>
      <c r="PWJ311" s="25"/>
      <c r="PWK311" s="37"/>
      <c r="PWM311" s="37"/>
      <c r="PWO311" s="37"/>
      <c r="PWQ311" s="37"/>
      <c r="PWR311" s="204"/>
      <c r="PWS311" s="204"/>
      <c r="PWT311" s="204"/>
      <c r="PWU311" s="204"/>
      <c r="PWV311" s="204"/>
      <c r="PWW311" s="204"/>
      <c r="PWX311" s="204"/>
      <c r="PWY311" s="204"/>
      <c r="PWZ311" s="204"/>
      <c r="PXA311" s="159"/>
      <c r="PXB311" s="159"/>
      <c r="PXC311" s="159"/>
      <c r="PXD311" s="159"/>
      <c r="PXE311" s="159"/>
      <c r="PXF311" s="45"/>
      <c r="PXG311" s="160"/>
      <c r="PXH311" s="160"/>
      <c r="PXI311" s="160"/>
      <c r="PXJ311" s="160"/>
      <c r="PXK311" s="160"/>
      <c r="PXL311" s="18"/>
      <c r="PXM311" s="18"/>
      <c r="PXN311" s="18"/>
      <c r="PXP311" s="18"/>
      <c r="PXQ311" s="18"/>
      <c r="PXR311" s="18"/>
      <c r="PXS311" s="18"/>
      <c r="PXU311" s="25"/>
      <c r="PXV311" s="37"/>
      <c r="PXX311" s="37"/>
      <c r="PXZ311" s="37"/>
      <c r="PYB311" s="37"/>
      <c r="PYC311" s="204"/>
      <c r="PYD311" s="204"/>
      <c r="PYE311" s="204"/>
      <c r="PYF311" s="204"/>
      <c r="PYG311" s="204"/>
      <c r="PYH311" s="204"/>
      <c r="PYI311" s="204"/>
      <c r="PYJ311" s="204"/>
      <c r="PYK311" s="204"/>
      <c r="PYL311" s="159"/>
      <c r="PYM311" s="159"/>
      <c r="PYN311" s="159"/>
      <c r="PYO311" s="159"/>
      <c r="PYP311" s="159"/>
      <c r="PYQ311" s="45"/>
      <c r="PYR311" s="160"/>
      <c r="PYS311" s="160"/>
      <c r="PYT311" s="160"/>
      <c r="PYU311" s="160"/>
      <c r="PYV311" s="160"/>
      <c r="PYW311" s="18"/>
      <c r="PYX311" s="18"/>
      <c r="PYY311" s="18"/>
      <c r="PZA311" s="18"/>
      <c r="PZB311" s="18"/>
      <c r="PZC311" s="18"/>
      <c r="PZD311" s="18"/>
      <c r="PZF311" s="25"/>
      <c r="PZG311" s="37"/>
      <c r="PZI311" s="37"/>
      <c r="PZK311" s="37"/>
      <c r="PZM311" s="37"/>
      <c r="PZN311" s="204"/>
      <c r="PZO311" s="204"/>
      <c r="PZP311" s="204"/>
      <c r="PZQ311" s="204"/>
      <c r="PZR311" s="204"/>
      <c r="PZS311" s="204"/>
      <c r="PZT311" s="204"/>
      <c r="PZU311" s="204"/>
      <c r="PZV311" s="204"/>
      <c r="PZW311" s="159"/>
      <c r="PZX311" s="159"/>
      <c r="PZY311" s="159"/>
      <c r="PZZ311" s="159"/>
      <c r="QAA311" s="159"/>
      <c r="QAB311" s="45"/>
      <c r="QAC311" s="160"/>
      <c r="QAD311" s="160"/>
      <c r="QAE311" s="160"/>
      <c r="QAF311" s="160"/>
      <c r="QAG311" s="160"/>
      <c r="QAH311" s="18"/>
      <c r="QAI311" s="18"/>
      <c r="QAJ311" s="18"/>
      <c r="QAL311" s="18"/>
      <c r="QAM311" s="18"/>
      <c r="QAN311" s="18"/>
      <c r="QAO311" s="18"/>
      <c r="QAQ311" s="25"/>
      <c r="QAR311" s="37"/>
      <c r="QAT311" s="37"/>
      <c r="QAV311" s="37"/>
      <c r="QAX311" s="37"/>
      <c r="QAY311" s="204"/>
      <c r="QAZ311" s="204"/>
      <c r="QBA311" s="204"/>
      <c r="QBB311" s="204"/>
      <c r="QBC311" s="204"/>
      <c r="QBD311" s="204"/>
      <c r="QBE311" s="204"/>
      <c r="QBF311" s="204"/>
      <c r="QBG311" s="204"/>
      <c r="QBH311" s="159"/>
      <c r="QBI311" s="159"/>
      <c r="QBJ311" s="159"/>
      <c r="QBK311" s="159"/>
      <c r="QBL311" s="159"/>
      <c r="QBM311" s="45"/>
      <c r="QBN311" s="160"/>
      <c r="QBO311" s="160"/>
      <c r="QBP311" s="160"/>
      <c r="QBQ311" s="160"/>
      <c r="QBR311" s="160"/>
      <c r="QBS311" s="18"/>
      <c r="QBT311" s="18"/>
      <c r="QBU311" s="18"/>
      <c r="QBW311" s="18"/>
      <c r="QBX311" s="18"/>
      <c r="QBY311" s="18"/>
      <c r="QBZ311" s="18"/>
      <c r="QCB311" s="25"/>
      <c r="QCC311" s="37"/>
      <c r="QCE311" s="37"/>
      <c r="QCG311" s="37"/>
      <c r="QCI311" s="37"/>
      <c r="QCJ311" s="204"/>
      <c r="QCK311" s="204"/>
      <c r="QCL311" s="204"/>
      <c r="QCM311" s="204"/>
      <c r="QCN311" s="204"/>
      <c r="QCO311" s="204"/>
      <c r="QCP311" s="204"/>
      <c r="QCQ311" s="204"/>
      <c r="QCR311" s="204"/>
      <c r="QCS311" s="159"/>
      <c r="QCT311" s="159"/>
      <c r="QCU311" s="159"/>
      <c r="QCV311" s="159"/>
      <c r="QCW311" s="159"/>
      <c r="QCX311" s="45"/>
      <c r="QCY311" s="160"/>
      <c r="QCZ311" s="160"/>
      <c r="QDA311" s="160"/>
      <c r="QDB311" s="160"/>
      <c r="QDC311" s="160"/>
      <c r="QDD311" s="18"/>
      <c r="QDE311" s="18"/>
      <c r="QDF311" s="18"/>
      <c r="QDH311" s="18"/>
      <c r="QDI311" s="18"/>
      <c r="QDJ311" s="18"/>
      <c r="QDK311" s="18"/>
      <c r="QDM311" s="25"/>
      <c r="QDN311" s="37"/>
      <c r="QDP311" s="37"/>
      <c r="QDR311" s="37"/>
      <c r="QDT311" s="37"/>
      <c r="QDU311" s="204"/>
      <c r="QDV311" s="204"/>
      <c r="QDW311" s="204"/>
      <c r="QDX311" s="204"/>
      <c r="QDY311" s="204"/>
      <c r="QDZ311" s="204"/>
      <c r="QEA311" s="204"/>
      <c r="QEB311" s="204"/>
      <c r="QEC311" s="204"/>
      <c r="QED311" s="159"/>
      <c r="QEE311" s="159"/>
      <c r="QEF311" s="159"/>
      <c r="QEG311" s="159"/>
      <c r="QEH311" s="159"/>
      <c r="QEI311" s="45"/>
      <c r="QEJ311" s="160"/>
      <c r="QEK311" s="160"/>
      <c r="QEL311" s="160"/>
      <c r="QEM311" s="160"/>
      <c r="QEN311" s="160"/>
      <c r="QEO311" s="18"/>
      <c r="QEP311" s="18"/>
      <c r="QEQ311" s="18"/>
      <c r="QES311" s="18"/>
      <c r="QET311" s="18"/>
      <c r="QEU311" s="18"/>
      <c r="QEV311" s="18"/>
      <c r="QEX311" s="25"/>
      <c r="QEY311" s="37"/>
      <c r="QFA311" s="37"/>
      <c r="QFC311" s="37"/>
      <c r="QFE311" s="37"/>
      <c r="QFF311" s="204"/>
      <c r="QFG311" s="204"/>
      <c r="QFH311" s="204"/>
      <c r="QFI311" s="204"/>
      <c r="QFJ311" s="204"/>
      <c r="QFK311" s="204"/>
      <c r="QFL311" s="204"/>
      <c r="QFM311" s="204"/>
      <c r="QFN311" s="204"/>
      <c r="QFO311" s="159"/>
      <c r="QFP311" s="159"/>
      <c r="QFQ311" s="159"/>
      <c r="QFR311" s="159"/>
      <c r="QFS311" s="159"/>
      <c r="QFT311" s="45"/>
      <c r="QFU311" s="160"/>
      <c r="QFV311" s="160"/>
      <c r="QFW311" s="160"/>
      <c r="QFX311" s="160"/>
      <c r="QFY311" s="160"/>
      <c r="QFZ311" s="18"/>
      <c r="QGA311" s="18"/>
      <c r="QGB311" s="18"/>
      <c r="QGD311" s="18"/>
      <c r="QGE311" s="18"/>
      <c r="QGF311" s="18"/>
      <c r="QGG311" s="18"/>
      <c r="QGI311" s="25"/>
      <c r="QGJ311" s="37"/>
      <c r="QGL311" s="37"/>
      <c r="QGN311" s="37"/>
      <c r="QGP311" s="37"/>
      <c r="QGQ311" s="204"/>
      <c r="QGR311" s="204"/>
      <c r="QGS311" s="204"/>
      <c r="QGT311" s="204"/>
      <c r="QGU311" s="204"/>
      <c r="QGV311" s="204"/>
      <c r="QGW311" s="204"/>
      <c r="QGX311" s="204"/>
      <c r="QGY311" s="204"/>
      <c r="QGZ311" s="159"/>
      <c r="QHA311" s="159"/>
      <c r="QHB311" s="159"/>
      <c r="QHC311" s="159"/>
      <c r="QHD311" s="159"/>
      <c r="QHE311" s="45"/>
      <c r="QHF311" s="160"/>
      <c r="QHG311" s="160"/>
      <c r="QHH311" s="160"/>
      <c r="QHI311" s="160"/>
      <c r="QHJ311" s="160"/>
      <c r="QHK311" s="18"/>
      <c r="QHL311" s="18"/>
      <c r="QHM311" s="18"/>
      <c r="QHO311" s="18"/>
      <c r="QHP311" s="18"/>
      <c r="QHQ311" s="18"/>
      <c r="QHR311" s="18"/>
      <c r="QHT311" s="25"/>
      <c r="QHU311" s="37"/>
      <c r="QHW311" s="37"/>
      <c r="QHY311" s="37"/>
      <c r="QIA311" s="37"/>
      <c r="QIB311" s="204"/>
      <c r="QIC311" s="204"/>
      <c r="QID311" s="204"/>
      <c r="QIE311" s="204"/>
      <c r="QIF311" s="204"/>
      <c r="QIG311" s="204"/>
      <c r="QIH311" s="204"/>
      <c r="QII311" s="204"/>
      <c r="QIJ311" s="204"/>
      <c r="QIK311" s="159"/>
      <c r="QIL311" s="159"/>
      <c r="QIM311" s="159"/>
      <c r="QIN311" s="159"/>
      <c r="QIO311" s="159"/>
      <c r="QIP311" s="45"/>
      <c r="QIQ311" s="160"/>
      <c r="QIR311" s="160"/>
      <c r="QIS311" s="160"/>
      <c r="QIT311" s="160"/>
      <c r="QIU311" s="160"/>
      <c r="QIV311" s="18"/>
      <c r="QIW311" s="18"/>
      <c r="QIX311" s="18"/>
      <c r="QIZ311" s="18"/>
      <c r="QJA311" s="18"/>
      <c r="QJB311" s="18"/>
      <c r="QJC311" s="18"/>
      <c r="QJE311" s="25"/>
      <c r="QJF311" s="37"/>
      <c r="QJH311" s="37"/>
      <c r="QJJ311" s="37"/>
      <c r="QJL311" s="37"/>
      <c r="QJM311" s="204"/>
      <c r="QJN311" s="204"/>
      <c r="QJO311" s="204"/>
      <c r="QJP311" s="204"/>
      <c r="QJQ311" s="204"/>
      <c r="QJR311" s="204"/>
      <c r="QJS311" s="204"/>
      <c r="QJT311" s="204"/>
      <c r="QJU311" s="204"/>
      <c r="QJV311" s="159"/>
      <c r="QJW311" s="159"/>
      <c r="QJX311" s="159"/>
      <c r="QJY311" s="159"/>
      <c r="QJZ311" s="159"/>
      <c r="QKA311" s="45"/>
      <c r="QKB311" s="160"/>
      <c r="QKC311" s="160"/>
      <c r="QKD311" s="160"/>
      <c r="QKE311" s="160"/>
      <c r="QKF311" s="160"/>
      <c r="QKG311" s="18"/>
      <c r="QKH311" s="18"/>
      <c r="QKI311" s="18"/>
      <c r="QKK311" s="18"/>
      <c r="QKL311" s="18"/>
      <c r="QKM311" s="18"/>
      <c r="QKN311" s="18"/>
      <c r="QKP311" s="25"/>
      <c r="QKQ311" s="37"/>
      <c r="QKS311" s="37"/>
      <c r="QKU311" s="37"/>
      <c r="QKW311" s="37"/>
      <c r="QKX311" s="204"/>
      <c r="QKY311" s="204"/>
      <c r="QKZ311" s="204"/>
      <c r="QLA311" s="204"/>
      <c r="QLB311" s="204"/>
      <c r="QLC311" s="204"/>
      <c r="QLD311" s="204"/>
      <c r="QLE311" s="204"/>
      <c r="QLF311" s="204"/>
      <c r="QLG311" s="159"/>
      <c r="QLH311" s="159"/>
      <c r="QLI311" s="159"/>
      <c r="QLJ311" s="159"/>
      <c r="QLK311" s="159"/>
      <c r="QLL311" s="45"/>
      <c r="QLM311" s="160"/>
      <c r="QLN311" s="160"/>
      <c r="QLO311" s="160"/>
      <c r="QLP311" s="160"/>
      <c r="QLQ311" s="160"/>
      <c r="QLR311" s="18"/>
      <c r="QLS311" s="18"/>
      <c r="QLT311" s="18"/>
      <c r="QLV311" s="18"/>
      <c r="QLW311" s="18"/>
      <c r="QLX311" s="18"/>
      <c r="QLY311" s="18"/>
      <c r="QMA311" s="25"/>
      <c r="QMB311" s="37"/>
      <c r="QMD311" s="37"/>
      <c r="QMF311" s="37"/>
      <c r="QMH311" s="37"/>
      <c r="QMI311" s="204"/>
      <c r="QMJ311" s="204"/>
      <c r="QMK311" s="204"/>
      <c r="QML311" s="204"/>
      <c r="QMM311" s="204"/>
      <c r="QMN311" s="204"/>
      <c r="QMO311" s="204"/>
      <c r="QMP311" s="204"/>
      <c r="QMQ311" s="204"/>
      <c r="QMR311" s="159"/>
      <c r="QMS311" s="159"/>
      <c r="QMT311" s="159"/>
      <c r="QMU311" s="159"/>
      <c r="QMV311" s="159"/>
      <c r="QMW311" s="45"/>
      <c r="QMX311" s="160"/>
      <c r="QMY311" s="160"/>
      <c r="QMZ311" s="160"/>
      <c r="QNA311" s="160"/>
      <c r="QNB311" s="160"/>
      <c r="QNC311" s="18"/>
      <c r="QND311" s="18"/>
      <c r="QNE311" s="18"/>
      <c r="QNG311" s="18"/>
      <c r="QNH311" s="18"/>
      <c r="QNI311" s="18"/>
      <c r="QNJ311" s="18"/>
      <c r="QNL311" s="25"/>
      <c r="QNM311" s="37"/>
      <c r="QNO311" s="37"/>
      <c r="QNQ311" s="37"/>
      <c r="QNS311" s="37"/>
      <c r="QNT311" s="204"/>
      <c r="QNU311" s="204"/>
      <c r="QNV311" s="204"/>
      <c r="QNW311" s="204"/>
      <c r="QNX311" s="204"/>
      <c r="QNY311" s="204"/>
      <c r="QNZ311" s="204"/>
      <c r="QOA311" s="204"/>
      <c r="QOB311" s="204"/>
      <c r="QOC311" s="159"/>
      <c r="QOD311" s="159"/>
      <c r="QOE311" s="159"/>
      <c r="QOF311" s="159"/>
      <c r="QOG311" s="159"/>
      <c r="QOH311" s="45"/>
      <c r="QOI311" s="160"/>
      <c r="QOJ311" s="160"/>
      <c r="QOK311" s="160"/>
      <c r="QOL311" s="160"/>
      <c r="QOM311" s="160"/>
      <c r="QON311" s="18"/>
      <c r="QOO311" s="18"/>
      <c r="QOP311" s="18"/>
      <c r="QOR311" s="18"/>
      <c r="QOS311" s="18"/>
      <c r="QOT311" s="18"/>
      <c r="QOU311" s="18"/>
      <c r="QOW311" s="25"/>
      <c r="QOX311" s="37"/>
      <c r="QOZ311" s="37"/>
      <c r="QPB311" s="37"/>
      <c r="QPD311" s="37"/>
      <c r="QPE311" s="204"/>
      <c r="QPF311" s="204"/>
      <c r="QPG311" s="204"/>
      <c r="QPH311" s="204"/>
      <c r="QPI311" s="204"/>
      <c r="QPJ311" s="204"/>
      <c r="QPK311" s="204"/>
      <c r="QPL311" s="204"/>
      <c r="QPM311" s="204"/>
      <c r="QPN311" s="159"/>
      <c r="QPO311" s="159"/>
      <c r="QPP311" s="159"/>
      <c r="QPQ311" s="159"/>
      <c r="QPR311" s="159"/>
      <c r="QPS311" s="45"/>
      <c r="QPT311" s="160"/>
      <c r="QPU311" s="160"/>
      <c r="QPV311" s="160"/>
      <c r="QPW311" s="160"/>
      <c r="QPX311" s="160"/>
      <c r="QPY311" s="18"/>
      <c r="QPZ311" s="18"/>
      <c r="QQA311" s="18"/>
      <c r="QQC311" s="18"/>
      <c r="QQD311" s="18"/>
      <c r="QQE311" s="18"/>
      <c r="QQF311" s="18"/>
      <c r="QQH311" s="25"/>
      <c r="QQI311" s="37"/>
      <c r="QQK311" s="37"/>
      <c r="QQM311" s="37"/>
      <c r="QQO311" s="37"/>
      <c r="QQP311" s="204"/>
      <c r="QQQ311" s="204"/>
      <c r="QQR311" s="204"/>
      <c r="QQS311" s="204"/>
      <c r="QQT311" s="204"/>
      <c r="QQU311" s="204"/>
      <c r="QQV311" s="204"/>
      <c r="QQW311" s="204"/>
      <c r="QQX311" s="204"/>
      <c r="QQY311" s="159"/>
      <c r="QQZ311" s="159"/>
      <c r="QRA311" s="159"/>
      <c r="QRB311" s="159"/>
      <c r="QRC311" s="159"/>
      <c r="QRD311" s="45"/>
      <c r="QRE311" s="160"/>
      <c r="QRF311" s="160"/>
      <c r="QRG311" s="160"/>
      <c r="QRH311" s="160"/>
      <c r="QRI311" s="160"/>
      <c r="QRJ311" s="18"/>
      <c r="QRK311" s="18"/>
      <c r="QRL311" s="18"/>
      <c r="QRN311" s="18"/>
      <c r="QRO311" s="18"/>
      <c r="QRP311" s="18"/>
      <c r="QRQ311" s="18"/>
      <c r="QRS311" s="25"/>
      <c r="QRT311" s="37"/>
      <c r="QRV311" s="37"/>
      <c r="QRX311" s="37"/>
      <c r="QRZ311" s="37"/>
      <c r="QSA311" s="204"/>
      <c r="QSB311" s="204"/>
      <c r="QSC311" s="204"/>
      <c r="QSD311" s="204"/>
      <c r="QSE311" s="204"/>
      <c r="QSF311" s="204"/>
      <c r="QSG311" s="204"/>
      <c r="QSH311" s="204"/>
      <c r="QSI311" s="204"/>
      <c r="QSJ311" s="159"/>
      <c r="QSK311" s="159"/>
      <c r="QSL311" s="159"/>
      <c r="QSM311" s="159"/>
      <c r="QSN311" s="159"/>
      <c r="QSO311" s="45"/>
      <c r="QSP311" s="160"/>
      <c r="QSQ311" s="160"/>
      <c r="QSR311" s="160"/>
      <c r="QSS311" s="160"/>
      <c r="QST311" s="160"/>
      <c r="QSU311" s="18"/>
      <c r="QSV311" s="18"/>
      <c r="QSW311" s="18"/>
      <c r="QSY311" s="18"/>
      <c r="QSZ311" s="18"/>
      <c r="QTA311" s="18"/>
      <c r="QTB311" s="18"/>
      <c r="QTD311" s="25"/>
      <c r="QTE311" s="37"/>
      <c r="QTG311" s="37"/>
      <c r="QTI311" s="37"/>
      <c r="QTK311" s="37"/>
      <c r="QTL311" s="204"/>
      <c r="QTM311" s="204"/>
      <c r="QTN311" s="204"/>
      <c r="QTO311" s="204"/>
      <c r="QTP311" s="204"/>
      <c r="QTQ311" s="204"/>
      <c r="QTR311" s="204"/>
      <c r="QTS311" s="204"/>
      <c r="QTT311" s="204"/>
      <c r="QTU311" s="159"/>
      <c r="QTV311" s="159"/>
      <c r="QTW311" s="159"/>
      <c r="QTX311" s="159"/>
      <c r="QTY311" s="159"/>
      <c r="QTZ311" s="45"/>
      <c r="QUA311" s="160"/>
      <c r="QUB311" s="160"/>
      <c r="QUC311" s="160"/>
      <c r="QUD311" s="160"/>
      <c r="QUE311" s="160"/>
      <c r="QUF311" s="18"/>
      <c r="QUG311" s="18"/>
      <c r="QUH311" s="18"/>
      <c r="QUJ311" s="18"/>
      <c r="QUK311" s="18"/>
      <c r="QUL311" s="18"/>
      <c r="QUM311" s="18"/>
      <c r="QUO311" s="25"/>
      <c r="QUP311" s="37"/>
      <c r="QUR311" s="37"/>
      <c r="QUT311" s="37"/>
      <c r="QUV311" s="37"/>
      <c r="QUW311" s="204"/>
      <c r="QUX311" s="204"/>
      <c r="QUY311" s="204"/>
      <c r="QUZ311" s="204"/>
      <c r="QVA311" s="204"/>
      <c r="QVB311" s="204"/>
      <c r="QVC311" s="204"/>
      <c r="QVD311" s="204"/>
      <c r="QVE311" s="204"/>
      <c r="QVF311" s="159"/>
      <c r="QVG311" s="159"/>
      <c r="QVH311" s="159"/>
      <c r="QVI311" s="159"/>
      <c r="QVJ311" s="159"/>
      <c r="QVK311" s="45"/>
      <c r="QVL311" s="160"/>
      <c r="QVM311" s="160"/>
      <c r="QVN311" s="160"/>
      <c r="QVO311" s="160"/>
      <c r="QVP311" s="160"/>
      <c r="QVQ311" s="18"/>
      <c r="QVR311" s="18"/>
      <c r="QVS311" s="18"/>
      <c r="QVU311" s="18"/>
      <c r="QVV311" s="18"/>
      <c r="QVW311" s="18"/>
      <c r="QVX311" s="18"/>
      <c r="QVZ311" s="25"/>
      <c r="QWA311" s="37"/>
      <c r="QWC311" s="37"/>
      <c r="QWE311" s="37"/>
      <c r="QWG311" s="37"/>
      <c r="QWH311" s="204"/>
      <c r="QWI311" s="204"/>
      <c r="QWJ311" s="204"/>
      <c r="QWK311" s="204"/>
      <c r="QWL311" s="204"/>
      <c r="QWM311" s="204"/>
      <c r="QWN311" s="204"/>
      <c r="QWO311" s="204"/>
      <c r="QWP311" s="204"/>
      <c r="QWQ311" s="159"/>
      <c r="QWR311" s="159"/>
      <c r="QWS311" s="159"/>
      <c r="QWT311" s="159"/>
      <c r="QWU311" s="159"/>
      <c r="QWV311" s="45"/>
      <c r="QWW311" s="160"/>
      <c r="QWX311" s="160"/>
      <c r="QWY311" s="160"/>
      <c r="QWZ311" s="160"/>
      <c r="QXA311" s="160"/>
      <c r="QXB311" s="18"/>
      <c r="QXC311" s="18"/>
      <c r="QXD311" s="18"/>
      <c r="QXF311" s="18"/>
      <c r="QXG311" s="18"/>
      <c r="QXH311" s="18"/>
      <c r="QXI311" s="18"/>
      <c r="QXK311" s="25"/>
      <c r="QXL311" s="37"/>
      <c r="QXN311" s="37"/>
      <c r="QXP311" s="37"/>
      <c r="QXR311" s="37"/>
      <c r="QXS311" s="204"/>
      <c r="QXT311" s="204"/>
      <c r="QXU311" s="204"/>
      <c r="QXV311" s="204"/>
      <c r="QXW311" s="204"/>
      <c r="QXX311" s="204"/>
      <c r="QXY311" s="204"/>
      <c r="QXZ311" s="204"/>
      <c r="QYA311" s="204"/>
      <c r="QYB311" s="159"/>
      <c r="QYC311" s="159"/>
      <c r="QYD311" s="159"/>
      <c r="QYE311" s="159"/>
      <c r="QYF311" s="159"/>
      <c r="QYG311" s="45"/>
      <c r="QYH311" s="160"/>
      <c r="QYI311" s="160"/>
      <c r="QYJ311" s="160"/>
      <c r="QYK311" s="160"/>
      <c r="QYL311" s="160"/>
      <c r="QYM311" s="18"/>
      <c r="QYN311" s="18"/>
      <c r="QYO311" s="18"/>
      <c r="QYQ311" s="18"/>
      <c r="QYR311" s="18"/>
      <c r="QYS311" s="18"/>
      <c r="QYT311" s="18"/>
      <c r="QYV311" s="25"/>
      <c r="QYW311" s="37"/>
      <c r="QYY311" s="37"/>
      <c r="QZA311" s="37"/>
      <c r="QZC311" s="37"/>
      <c r="QZD311" s="204"/>
      <c r="QZE311" s="204"/>
      <c r="QZF311" s="204"/>
      <c r="QZG311" s="204"/>
      <c r="QZH311" s="204"/>
      <c r="QZI311" s="204"/>
      <c r="QZJ311" s="204"/>
      <c r="QZK311" s="204"/>
      <c r="QZL311" s="204"/>
      <c r="QZM311" s="159"/>
      <c r="QZN311" s="159"/>
      <c r="QZO311" s="159"/>
      <c r="QZP311" s="159"/>
      <c r="QZQ311" s="159"/>
      <c r="QZR311" s="45"/>
      <c r="QZS311" s="160"/>
      <c r="QZT311" s="160"/>
      <c r="QZU311" s="160"/>
      <c r="QZV311" s="160"/>
      <c r="QZW311" s="160"/>
      <c r="QZX311" s="18"/>
      <c r="QZY311" s="18"/>
      <c r="QZZ311" s="18"/>
      <c r="RAB311" s="18"/>
      <c r="RAC311" s="18"/>
      <c r="RAD311" s="18"/>
      <c r="RAE311" s="18"/>
      <c r="RAG311" s="25"/>
      <c r="RAH311" s="37"/>
      <c r="RAJ311" s="37"/>
      <c r="RAL311" s="37"/>
      <c r="RAN311" s="37"/>
      <c r="RAO311" s="204"/>
      <c r="RAP311" s="204"/>
      <c r="RAQ311" s="204"/>
      <c r="RAR311" s="204"/>
      <c r="RAS311" s="204"/>
      <c r="RAT311" s="204"/>
      <c r="RAU311" s="204"/>
      <c r="RAV311" s="204"/>
      <c r="RAW311" s="204"/>
      <c r="RAX311" s="159"/>
      <c r="RAY311" s="159"/>
      <c r="RAZ311" s="159"/>
      <c r="RBA311" s="159"/>
      <c r="RBB311" s="159"/>
      <c r="RBC311" s="45"/>
      <c r="RBD311" s="160"/>
      <c r="RBE311" s="160"/>
      <c r="RBF311" s="160"/>
      <c r="RBG311" s="160"/>
      <c r="RBH311" s="160"/>
      <c r="RBI311" s="18"/>
      <c r="RBJ311" s="18"/>
      <c r="RBK311" s="18"/>
      <c r="RBM311" s="18"/>
      <c r="RBN311" s="18"/>
      <c r="RBO311" s="18"/>
      <c r="RBP311" s="18"/>
      <c r="RBR311" s="25"/>
      <c r="RBS311" s="37"/>
      <c r="RBU311" s="37"/>
      <c r="RBW311" s="37"/>
      <c r="RBY311" s="37"/>
      <c r="RBZ311" s="204"/>
      <c r="RCA311" s="204"/>
      <c r="RCB311" s="204"/>
      <c r="RCC311" s="204"/>
      <c r="RCD311" s="204"/>
      <c r="RCE311" s="204"/>
      <c r="RCF311" s="204"/>
      <c r="RCG311" s="204"/>
      <c r="RCH311" s="204"/>
      <c r="RCI311" s="159"/>
      <c r="RCJ311" s="159"/>
      <c r="RCK311" s="159"/>
      <c r="RCL311" s="159"/>
      <c r="RCM311" s="159"/>
      <c r="RCN311" s="45"/>
      <c r="RCO311" s="160"/>
      <c r="RCP311" s="160"/>
      <c r="RCQ311" s="160"/>
      <c r="RCR311" s="160"/>
      <c r="RCS311" s="160"/>
      <c r="RCT311" s="18"/>
      <c r="RCU311" s="18"/>
      <c r="RCV311" s="18"/>
      <c r="RCX311" s="18"/>
      <c r="RCY311" s="18"/>
      <c r="RCZ311" s="18"/>
      <c r="RDA311" s="18"/>
      <c r="RDC311" s="25"/>
      <c r="RDD311" s="37"/>
      <c r="RDF311" s="37"/>
      <c r="RDH311" s="37"/>
      <c r="RDJ311" s="37"/>
      <c r="RDK311" s="204"/>
      <c r="RDL311" s="204"/>
      <c r="RDM311" s="204"/>
      <c r="RDN311" s="204"/>
      <c r="RDO311" s="204"/>
      <c r="RDP311" s="204"/>
      <c r="RDQ311" s="204"/>
      <c r="RDR311" s="204"/>
      <c r="RDS311" s="204"/>
      <c r="RDT311" s="159"/>
      <c r="RDU311" s="159"/>
      <c r="RDV311" s="159"/>
      <c r="RDW311" s="159"/>
      <c r="RDX311" s="159"/>
      <c r="RDY311" s="45"/>
      <c r="RDZ311" s="160"/>
      <c r="REA311" s="160"/>
      <c r="REB311" s="160"/>
      <c r="REC311" s="160"/>
      <c r="RED311" s="160"/>
      <c r="REE311" s="18"/>
      <c r="REF311" s="18"/>
      <c r="REG311" s="18"/>
      <c r="REI311" s="18"/>
      <c r="REJ311" s="18"/>
      <c r="REK311" s="18"/>
      <c r="REL311" s="18"/>
      <c r="REN311" s="25"/>
      <c r="REO311" s="37"/>
      <c r="REQ311" s="37"/>
      <c r="RES311" s="37"/>
      <c r="REU311" s="37"/>
      <c r="REV311" s="204"/>
      <c r="REW311" s="204"/>
      <c r="REX311" s="204"/>
      <c r="REY311" s="204"/>
      <c r="REZ311" s="204"/>
      <c r="RFA311" s="204"/>
      <c r="RFB311" s="204"/>
      <c r="RFC311" s="204"/>
      <c r="RFD311" s="204"/>
      <c r="RFE311" s="159"/>
      <c r="RFF311" s="159"/>
      <c r="RFG311" s="159"/>
      <c r="RFH311" s="159"/>
      <c r="RFI311" s="159"/>
      <c r="RFJ311" s="45"/>
      <c r="RFK311" s="160"/>
      <c r="RFL311" s="160"/>
      <c r="RFM311" s="160"/>
      <c r="RFN311" s="160"/>
      <c r="RFO311" s="160"/>
      <c r="RFP311" s="18"/>
      <c r="RFQ311" s="18"/>
      <c r="RFR311" s="18"/>
      <c r="RFT311" s="18"/>
      <c r="RFU311" s="18"/>
      <c r="RFV311" s="18"/>
      <c r="RFW311" s="18"/>
      <c r="RFY311" s="25"/>
      <c r="RFZ311" s="37"/>
      <c r="RGB311" s="37"/>
      <c r="RGD311" s="37"/>
      <c r="RGF311" s="37"/>
      <c r="RGG311" s="204"/>
      <c r="RGH311" s="204"/>
      <c r="RGI311" s="204"/>
      <c r="RGJ311" s="204"/>
      <c r="RGK311" s="204"/>
      <c r="RGL311" s="204"/>
      <c r="RGM311" s="204"/>
      <c r="RGN311" s="204"/>
      <c r="RGO311" s="204"/>
      <c r="RGP311" s="159"/>
      <c r="RGQ311" s="159"/>
      <c r="RGR311" s="159"/>
      <c r="RGS311" s="159"/>
      <c r="RGT311" s="159"/>
      <c r="RGU311" s="45"/>
      <c r="RGV311" s="160"/>
      <c r="RGW311" s="160"/>
      <c r="RGX311" s="160"/>
      <c r="RGY311" s="160"/>
      <c r="RGZ311" s="160"/>
      <c r="RHA311" s="18"/>
      <c r="RHB311" s="18"/>
      <c r="RHC311" s="18"/>
      <c r="RHE311" s="18"/>
      <c r="RHF311" s="18"/>
      <c r="RHG311" s="18"/>
      <c r="RHH311" s="18"/>
      <c r="RHJ311" s="25"/>
      <c r="RHK311" s="37"/>
      <c r="RHM311" s="37"/>
      <c r="RHO311" s="37"/>
      <c r="RHQ311" s="37"/>
      <c r="RHR311" s="204"/>
      <c r="RHS311" s="204"/>
      <c r="RHT311" s="204"/>
      <c r="RHU311" s="204"/>
      <c r="RHV311" s="204"/>
      <c r="RHW311" s="204"/>
      <c r="RHX311" s="204"/>
      <c r="RHY311" s="204"/>
      <c r="RHZ311" s="204"/>
      <c r="RIA311" s="159"/>
      <c r="RIB311" s="159"/>
      <c r="RIC311" s="159"/>
      <c r="RID311" s="159"/>
      <c r="RIE311" s="159"/>
      <c r="RIF311" s="45"/>
      <c r="RIG311" s="160"/>
      <c r="RIH311" s="160"/>
      <c r="RII311" s="160"/>
      <c r="RIJ311" s="160"/>
      <c r="RIK311" s="160"/>
      <c r="RIL311" s="18"/>
      <c r="RIM311" s="18"/>
      <c r="RIN311" s="18"/>
      <c r="RIP311" s="18"/>
      <c r="RIQ311" s="18"/>
      <c r="RIR311" s="18"/>
      <c r="RIS311" s="18"/>
      <c r="RIU311" s="25"/>
      <c r="RIV311" s="37"/>
      <c r="RIX311" s="37"/>
      <c r="RIZ311" s="37"/>
      <c r="RJB311" s="37"/>
      <c r="RJC311" s="204"/>
      <c r="RJD311" s="204"/>
      <c r="RJE311" s="204"/>
      <c r="RJF311" s="204"/>
      <c r="RJG311" s="204"/>
      <c r="RJH311" s="204"/>
      <c r="RJI311" s="204"/>
      <c r="RJJ311" s="204"/>
      <c r="RJK311" s="204"/>
      <c r="RJL311" s="159"/>
      <c r="RJM311" s="159"/>
      <c r="RJN311" s="159"/>
      <c r="RJO311" s="159"/>
      <c r="RJP311" s="159"/>
      <c r="RJQ311" s="45"/>
      <c r="RJR311" s="160"/>
      <c r="RJS311" s="160"/>
      <c r="RJT311" s="160"/>
      <c r="RJU311" s="160"/>
      <c r="RJV311" s="160"/>
      <c r="RJW311" s="18"/>
      <c r="RJX311" s="18"/>
      <c r="RJY311" s="18"/>
      <c r="RKA311" s="18"/>
      <c r="RKB311" s="18"/>
      <c r="RKC311" s="18"/>
      <c r="RKD311" s="18"/>
      <c r="RKF311" s="25"/>
      <c r="RKG311" s="37"/>
      <c r="RKI311" s="37"/>
      <c r="RKK311" s="37"/>
      <c r="RKM311" s="37"/>
      <c r="RKN311" s="204"/>
      <c r="RKO311" s="204"/>
      <c r="RKP311" s="204"/>
      <c r="RKQ311" s="204"/>
      <c r="RKR311" s="204"/>
      <c r="RKS311" s="204"/>
      <c r="RKT311" s="204"/>
      <c r="RKU311" s="204"/>
      <c r="RKV311" s="204"/>
      <c r="RKW311" s="159"/>
      <c r="RKX311" s="159"/>
      <c r="RKY311" s="159"/>
      <c r="RKZ311" s="159"/>
      <c r="RLA311" s="159"/>
      <c r="RLB311" s="45"/>
      <c r="RLC311" s="160"/>
      <c r="RLD311" s="160"/>
      <c r="RLE311" s="160"/>
      <c r="RLF311" s="160"/>
      <c r="RLG311" s="160"/>
      <c r="RLH311" s="18"/>
      <c r="RLI311" s="18"/>
      <c r="RLJ311" s="18"/>
      <c r="RLL311" s="18"/>
      <c r="RLM311" s="18"/>
      <c r="RLN311" s="18"/>
      <c r="RLO311" s="18"/>
      <c r="RLQ311" s="25"/>
      <c r="RLR311" s="37"/>
      <c r="RLT311" s="37"/>
      <c r="RLV311" s="37"/>
      <c r="RLX311" s="37"/>
      <c r="RLY311" s="204"/>
      <c r="RLZ311" s="204"/>
      <c r="RMA311" s="204"/>
      <c r="RMB311" s="204"/>
      <c r="RMC311" s="204"/>
      <c r="RMD311" s="204"/>
      <c r="RME311" s="204"/>
      <c r="RMF311" s="204"/>
      <c r="RMG311" s="204"/>
      <c r="RMH311" s="159"/>
      <c r="RMI311" s="159"/>
      <c r="RMJ311" s="159"/>
      <c r="RMK311" s="159"/>
      <c r="RML311" s="159"/>
      <c r="RMM311" s="45"/>
      <c r="RMN311" s="160"/>
      <c r="RMO311" s="160"/>
      <c r="RMP311" s="160"/>
      <c r="RMQ311" s="160"/>
      <c r="RMR311" s="160"/>
      <c r="RMS311" s="18"/>
      <c r="RMT311" s="18"/>
      <c r="RMU311" s="18"/>
      <c r="RMW311" s="18"/>
      <c r="RMX311" s="18"/>
      <c r="RMY311" s="18"/>
      <c r="RMZ311" s="18"/>
      <c r="RNB311" s="25"/>
      <c r="RNC311" s="37"/>
      <c r="RNE311" s="37"/>
      <c r="RNG311" s="37"/>
      <c r="RNI311" s="37"/>
      <c r="RNJ311" s="204"/>
      <c r="RNK311" s="204"/>
      <c r="RNL311" s="204"/>
      <c r="RNM311" s="204"/>
      <c r="RNN311" s="204"/>
      <c r="RNO311" s="204"/>
      <c r="RNP311" s="204"/>
      <c r="RNQ311" s="204"/>
      <c r="RNR311" s="204"/>
      <c r="RNS311" s="159"/>
      <c r="RNT311" s="159"/>
      <c r="RNU311" s="159"/>
      <c r="RNV311" s="159"/>
      <c r="RNW311" s="159"/>
      <c r="RNX311" s="45"/>
      <c r="RNY311" s="160"/>
      <c r="RNZ311" s="160"/>
      <c r="ROA311" s="160"/>
      <c r="ROB311" s="160"/>
      <c r="ROC311" s="160"/>
      <c r="ROD311" s="18"/>
      <c r="ROE311" s="18"/>
      <c r="ROF311" s="18"/>
      <c r="ROH311" s="18"/>
      <c r="ROI311" s="18"/>
      <c r="ROJ311" s="18"/>
      <c r="ROK311" s="18"/>
      <c r="ROM311" s="25"/>
      <c r="RON311" s="37"/>
      <c r="ROP311" s="37"/>
      <c r="ROR311" s="37"/>
      <c r="ROT311" s="37"/>
      <c r="ROU311" s="204"/>
      <c r="ROV311" s="204"/>
      <c r="ROW311" s="204"/>
      <c r="ROX311" s="204"/>
      <c r="ROY311" s="204"/>
      <c r="ROZ311" s="204"/>
      <c r="RPA311" s="204"/>
      <c r="RPB311" s="204"/>
      <c r="RPC311" s="204"/>
      <c r="RPD311" s="159"/>
      <c r="RPE311" s="159"/>
      <c r="RPF311" s="159"/>
      <c r="RPG311" s="159"/>
      <c r="RPH311" s="159"/>
      <c r="RPI311" s="45"/>
      <c r="RPJ311" s="160"/>
      <c r="RPK311" s="160"/>
      <c r="RPL311" s="160"/>
      <c r="RPM311" s="160"/>
      <c r="RPN311" s="160"/>
      <c r="RPO311" s="18"/>
      <c r="RPP311" s="18"/>
      <c r="RPQ311" s="18"/>
      <c r="RPS311" s="18"/>
      <c r="RPT311" s="18"/>
      <c r="RPU311" s="18"/>
      <c r="RPV311" s="18"/>
      <c r="RPX311" s="25"/>
      <c r="RPY311" s="37"/>
      <c r="RQA311" s="37"/>
      <c r="RQC311" s="37"/>
      <c r="RQE311" s="37"/>
      <c r="RQF311" s="204"/>
      <c r="RQG311" s="204"/>
      <c r="RQH311" s="204"/>
      <c r="RQI311" s="204"/>
      <c r="RQJ311" s="204"/>
      <c r="RQK311" s="204"/>
      <c r="RQL311" s="204"/>
      <c r="RQM311" s="204"/>
      <c r="RQN311" s="204"/>
      <c r="RQO311" s="159"/>
      <c r="RQP311" s="159"/>
      <c r="RQQ311" s="159"/>
      <c r="RQR311" s="159"/>
      <c r="RQS311" s="159"/>
      <c r="RQT311" s="45"/>
      <c r="RQU311" s="160"/>
      <c r="RQV311" s="160"/>
      <c r="RQW311" s="160"/>
      <c r="RQX311" s="160"/>
      <c r="RQY311" s="160"/>
      <c r="RQZ311" s="18"/>
      <c r="RRA311" s="18"/>
      <c r="RRB311" s="18"/>
      <c r="RRD311" s="18"/>
      <c r="RRE311" s="18"/>
      <c r="RRF311" s="18"/>
      <c r="RRG311" s="18"/>
      <c r="RRI311" s="25"/>
      <c r="RRJ311" s="37"/>
      <c r="RRL311" s="37"/>
      <c r="RRN311" s="37"/>
      <c r="RRP311" s="37"/>
      <c r="RRQ311" s="204"/>
      <c r="RRR311" s="204"/>
      <c r="RRS311" s="204"/>
      <c r="RRT311" s="204"/>
      <c r="RRU311" s="204"/>
      <c r="RRV311" s="204"/>
      <c r="RRW311" s="204"/>
      <c r="RRX311" s="204"/>
      <c r="RRY311" s="204"/>
      <c r="RRZ311" s="159"/>
      <c r="RSA311" s="159"/>
      <c r="RSB311" s="159"/>
      <c r="RSC311" s="159"/>
      <c r="RSD311" s="159"/>
      <c r="RSE311" s="45"/>
      <c r="RSF311" s="160"/>
      <c r="RSG311" s="160"/>
      <c r="RSH311" s="160"/>
      <c r="RSI311" s="160"/>
      <c r="RSJ311" s="160"/>
      <c r="RSK311" s="18"/>
      <c r="RSL311" s="18"/>
      <c r="RSM311" s="18"/>
      <c r="RSO311" s="18"/>
      <c r="RSP311" s="18"/>
      <c r="RSQ311" s="18"/>
      <c r="RSR311" s="18"/>
      <c r="RST311" s="25"/>
      <c r="RSU311" s="37"/>
      <c r="RSW311" s="37"/>
      <c r="RSY311" s="37"/>
      <c r="RTA311" s="37"/>
      <c r="RTB311" s="204"/>
      <c r="RTC311" s="204"/>
      <c r="RTD311" s="204"/>
      <c r="RTE311" s="204"/>
      <c r="RTF311" s="204"/>
      <c r="RTG311" s="204"/>
      <c r="RTH311" s="204"/>
      <c r="RTI311" s="204"/>
      <c r="RTJ311" s="204"/>
      <c r="RTK311" s="159"/>
      <c r="RTL311" s="159"/>
      <c r="RTM311" s="159"/>
      <c r="RTN311" s="159"/>
      <c r="RTO311" s="159"/>
      <c r="RTP311" s="45"/>
      <c r="RTQ311" s="160"/>
      <c r="RTR311" s="160"/>
      <c r="RTS311" s="160"/>
      <c r="RTT311" s="160"/>
      <c r="RTU311" s="160"/>
      <c r="RTV311" s="18"/>
      <c r="RTW311" s="18"/>
      <c r="RTX311" s="18"/>
      <c r="RTZ311" s="18"/>
      <c r="RUA311" s="18"/>
      <c r="RUB311" s="18"/>
      <c r="RUC311" s="18"/>
      <c r="RUE311" s="25"/>
      <c r="RUF311" s="37"/>
      <c r="RUH311" s="37"/>
      <c r="RUJ311" s="37"/>
      <c r="RUL311" s="37"/>
      <c r="RUM311" s="204"/>
      <c r="RUN311" s="204"/>
      <c r="RUO311" s="204"/>
      <c r="RUP311" s="204"/>
      <c r="RUQ311" s="204"/>
      <c r="RUR311" s="204"/>
      <c r="RUS311" s="204"/>
      <c r="RUT311" s="204"/>
      <c r="RUU311" s="204"/>
      <c r="RUV311" s="159"/>
      <c r="RUW311" s="159"/>
      <c r="RUX311" s="159"/>
      <c r="RUY311" s="159"/>
      <c r="RUZ311" s="159"/>
      <c r="RVA311" s="45"/>
      <c r="RVB311" s="160"/>
      <c r="RVC311" s="160"/>
      <c r="RVD311" s="160"/>
      <c r="RVE311" s="160"/>
      <c r="RVF311" s="160"/>
      <c r="RVG311" s="18"/>
      <c r="RVH311" s="18"/>
      <c r="RVI311" s="18"/>
      <c r="RVK311" s="18"/>
      <c r="RVL311" s="18"/>
      <c r="RVM311" s="18"/>
      <c r="RVN311" s="18"/>
      <c r="RVP311" s="25"/>
      <c r="RVQ311" s="37"/>
      <c r="RVS311" s="37"/>
      <c r="RVU311" s="37"/>
      <c r="RVW311" s="37"/>
      <c r="RVX311" s="204"/>
      <c r="RVY311" s="204"/>
      <c r="RVZ311" s="204"/>
      <c r="RWA311" s="204"/>
      <c r="RWB311" s="204"/>
      <c r="RWC311" s="204"/>
      <c r="RWD311" s="204"/>
      <c r="RWE311" s="204"/>
      <c r="RWF311" s="204"/>
      <c r="RWG311" s="159"/>
      <c r="RWH311" s="159"/>
      <c r="RWI311" s="159"/>
      <c r="RWJ311" s="159"/>
      <c r="RWK311" s="159"/>
      <c r="RWL311" s="45"/>
      <c r="RWM311" s="160"/>
      <c r="RWN311" s="160"/>
      <c r="RWO311" s="160"/>
      <c r="RWP311" s="160"/>
      <c r="RWQ311" s="160"/>
      <c r="RWR311" s="18"/>
      <c r="RWS311" s="18"/>
      <c r="RWT311" s="18"/>
      <c r="RWV311" s="18"/>
      <c r="RWW311" s="18"/>
      <c r="RWX311" s="18"/>
      <c r="RWY311" s="18"/>
      <c r="RXA311" s="25"/>
      <c r="RXB311" s="37"/>
      <c r="RXD311" s="37"/>
      <c r="RXF311" s="37"/>
      <c r="RXH311" s="37"/>
      <c r="RXI311" s="204"/>
      <c r="RXJ311" s="204"/>
      <c r="RXK311" s="204"/>
      <c r="RXL311" s="204"/>
      <c r="RXM311" s="204"/>
      <c r="RXN311" s="204"/>
      <c r="RXO311" s="204"/>
      <c r="RXP311" s="204"/>
      <c r="RXQ311" s="204"/>
      <c r="RXR311" s="159"/>
      <c r="RXS311" s="159"/>
      <c r="RXT311" s="159"/>
      <c r="RXU311" s="159"/>
      <c r="RXV311" s="159"/>
      <c r="RXW311" s="45"/>
      <c r="RXX311" s="160"/>
      <c r="RXY311" s="160"/>
      <c r="RXZ311" s="160"/>
      <c r="RYA311" s="160"/>
      <c r="RYB311" s="160"/>
      <c r="RYC311" s="18"/>
      <c r="RYD311" s="18"/>
      <c r="RYE311" s="18"/>
      <c r="RYG311" s="18"/>
      <c r="RYH311" s="18"/>
      <c r="RYI311" s="18"/>
      <c r="RYJ311" s="18"/>
      <c r="RYL311" s="25"/>
      <c r="RYM311" s="37"/>
      <c r="RYO311" s="37"/>
      <c r="RYQ311" s="37"/>
      <c r="RYS311" s="37"/>
      <c r="RYT311" s="204"/>
      <c r="RYU311" s="204"/>
      <c r="RYV311" s="204"/>
      <c r="RYW311" s="204"/>
      <c r="RYX311" s="204"/>
      <c r="RYY311" s="204"/>
      <c r="RYZ311" s="204"/>
      <c r="RZA311" s="204"/>
      <c r="RZB311" s="204"/>
      <c r="RZC311" s="159"/>
      <c r="RZD311" s="159"/>
      <c r="RZE311" s="159"/>
      <c r="RZF311" s="159"/>
      <c r="RZG311" s="159"/>
      <c r="RZH311" s="45"/>
      <c r="RZI311" s="160"/>
      <c r="RZJ311" s="160"/>
      <c r="RZK311" s="160"/>
      <c r="RZL311" s="160"/>
      <c r="RZM311" s="160"/>
      <c r="RZN311" s="18"/>
      <c r="RZO311" s="18"/>
      <c r="RZP311" s="18"/>
      <c r="RZR311" s="18"/>
      <c r="RZS311" s="18"/>
      <c r="RZT311" s="18"/>
      <c r="RZU311" s="18"/>
      <c r="RZW311" s="25"/>
      <c r="RZX311" s="37"/>
      <c r="RZZ311" s="37"/>
      <c r="SAB311" s="37"/>
      <c r="SAD311" s="37"/>
      <c r="SAE311" s="204"/>
      <c r="SAF311" s="204"/>
      <c r="SAG311" s="204"/>
      <c r="SAH311" s="204"/>
      <c r="SAI311" s="204"/>
      <c r="SAJ311" s="204"/>
      <c r="SAK311" s="204"/>
      <c r="SAL311" s="204"/>
      <c r="SAM311" s="204"/>
      <c r="SAN311" s="159"/>
      <c r="SAO311" s="159"/>
      <c r="SAP311" s="159"/>
      <c r="SAQ311" s="159"/>
      <c r="SAR311" s="159"/>
      <c r="SAS311" s="45"/>
      <c r="SAT311" s="160"/>
      <c r="SAU311" s="160"/>
      <c r="SAV311" s="160"/>
      <c r="SAW311" s="160"/>
      <c r="SAX311" s="160"/>
      <c r="SAY311" s="18"/>
      <c r="SAZ311" s="18"/>
      <c r="SBA311" s="18"/>
      <c r="SBC311" s="18"/>
      <c r="SBD311" s="18"/>
      <c r="SBE311" s="18"/>
      <c r="SBF311" s="18"/>
      <c r="SBH311" s="25"/>
      <c r="SBI311" s="37"/>
      <c r="SBK311" s="37"/>
      <c r="SBM311" s="37"/>
      <c r="SBO311" s="37"/>
      <c r="SBP311" s="204"/>
      <c r="SBQ311" s="204"/>
      <c r="SBR311" s="204"/>
      <c r="SBS311" s="204"/>
      <c r="SBT311" s="204"/>
      <c r="SBU311" s="204"/>
      <c r="SBV311" s="204"/>
      <c r="SBW311" s="204"/>
      <c r="SBX311" s="204"/>
      <c r="SBY311" s="159"/>
      <c r="SBZ311" s="159"/>
      <c r="SCA311" s="159"/>
      <c r="SCB311" s="159"/>
      <c r="SCC311" s="159"/>
      <c r="SCD311" s="45"/>
      <c r="SCE311" s="160"/>
      <c r="SCF311" s="160"/>
      <c r="SCG311" s="160"/>
      <c r="SCH311" s="160"/>
      <c r="SCI311" s="160"/>
      <c r="SCJ311" s="18"/>
      <c r="SCK311" s="18"/>
      <c r="SCL311" s="18"/>
      <c r="SCN311" s="18"/>
      <c r="SCO311" s="18"/>
      <c r="SCP311" s="18"/>
      <c r="SCQ311" s="18"/>
      <c r="SCS311" s="25"/>
      <c r="SCT311" s="37"/>
      <c r="SCV311" s="37"/>
      <c r="SCX311" s="37"/>
      <c r="SCZ311" s="37"/>
      <c r="SDA311" s="204"/>
      <c r="SDB311" s="204"/>
      <c r="SDC311" s="204"/>
      <c r="SDD311" s="204"/>
      <c r="SDE311" s="204"/>
      <c r="SDF311" s="204"/>
      <c r="SDG311" s="204"/>
      <c r="SDH311" s="204"/>
      <c r="SDI311" s="204"/>
      <c r="SDJ311" s="159"/>
      <c r="SDK311" s="159"/>
      <c r="SDL311" s="159"/>
      <c r="SDM311" s="159"/>
      <c r="SDN311" s="159"/>
      <c r="SDO311" s="45"/>
      <c r="SDP311" s="160"/>
      <c r="SDQ311" s="160"/>
      <c r="SDR311" s="160"/>
      <c r="SDS311" s="160"/>
      <c r="SDT311" s="160"/>
      <c r="SDU311" s="18"/>
      <c r="SDV311" s="18"/>
      <c r="SDW311" s="18"/>
      <c r="SDY311" s="18"/>
      <c r="SDZ311" s="18"/>
      <c r="SEA311" s="18"/>
      <c r="SEB311" s="18"/>
      <c r="SED311" s="25"/>
      <c r="SEE311" s="37"/>
      <c r="SEG311" s="37"/>
      <c r="SEI311" s="37"/>
      <c r="SEK311" s="37"/>
      <c r="SEL311" s="204"/>
      <c r="SEM311" s="204"/>
      <c r="SEN311" s="204"/>
      <c r="SEO311" s="204"/>
      <c r="SEP311" s="204"/>
      <c r="SEQ311" s="204"/>
      <c r="SER311" s="204"/>
      <c r="SES311" s="204"/>
      <c r="SET311" s="204"/>
      <c r="SEU311" s="159"/>
      <c r="SEV311" s="159"/>
      <c r="SEW311" s="159"/>
      <c r="SEX311" s="159"/>
      <c r="SEY311" s="159"/>
      <c r="SEZ311" s="45"/>
      <c r="SFA311" s="160"/>
      <c r="SFB311" s="160"/>
      <c r="SFC311" s="160"/>
      <c r="SFD311" s="160"/>
      <c r="SFE311" s="160"/>
      <c r="SFF311" s="18"/>
      <c r="SFG311" s="18"/>
      <c r="SFH311" s="18"/>
      <c r="SFJ311" s="18"/>
      <c r="SFK311" s="18"/>
      <c r="SFL311" s="18"/>
      <c r="SFM311" s="18"/>
      <c r="SFO311" s="25"/>
      <c r="SFP311" s="37"/>
      <c r="SFR311" s="37"/>
      <c r="SFT311" s="37"/>
      <c r="SFV311" s="37"/>
      <c r="SFW311" s="204"/>
      <c r="SFX311" s="204"/>
      <c r="SFY311" s="204"/>
      <c r="SFZ311" s="204"/>
      <c r="SGA311" s="204"/>
      <c r="SGB311" s="204"/>
      <c r="SGC311" s="204"/>
      <c r="SGD311" s="204"/>
      <c r="SGE311" s="204"/>
      <c r="SGF311" s="159"/>
      <c r="SGG311" s="159"/>
      <c r="SGH311" s="159"/>
      <c r="SGI311" s="159"/>
      <c r="SGJ311" s="159"/>
      <c r="SGK311" s="45"/>
      <c r="SGL311" s="160"/>
      <c r="SGM311" s="160"/>
      <c r="SGN311" s="160"/>
      <c r="SGO311" s="160"/>
      <c r="SGP311" s="160"/>
      <c r="SGQ311" s="18"/>
      <c r="SGR311" s="18"/>
      <c r="SGS311" s="18"/>
      <c r="SGU311" s="18"/>
      <c r="SGV311" s="18"/>
      <c r="SGW311" s="18"/>
      <c r="SGX311" s="18"/>
      <c r="SGZ311" s="25"/>
      <c r="SHA311" s="37"/>
      <c r="SHC311" s="37"/>
      <c r="SHE311" s="37"/>
      <c r="SHG311" s="37"/>
      <c r="SHH311" s="204"/>
      <c r="SHI311" s="204"/>
      <c r="SHJ311" s="204"/>
      <c r="SHK311" s="204"/>
      <c r="SHL311" s="204"/>
      <c r="SHM311" s="204"/>
      <c r="SHN311" s="204"/>
      <c r="SHO311" s="204"/>
      <c r="SHP311" s="204"/>
      <c r="SHQ311" s="159"/>
      <c r="SHR311" s="159"/>
      <c r="SHS311" s="159"/>
      <c r="SHT311" s="159"/>
      <c r="SHU311" s="159"/>
      <c r="SHV311" s="45"/>
      <c r="SHW311" s="160"/>
      <c r="SHX311" s="160"/>
      <c r="SHY311" s="160"/>
      <c r="SHZ311" s="160"/>
      <c r="SIA311" s="160"/>
      <c r="SIB311" s="18"/>
      <c r="SIC311" s="18"/>
      <c r="SID311" s="18"/>
      <c r="SIF311" s="18"/>
      <c r="SIG311" s="18"/>
      <c r="SIH311" s="18"/>
      <c r="SII311" s="18"/>
      <c r="SIK311" s="25"/>
      <c r="SIL311" s="37"/>
      <c r="SIN311" s="37"/>
      <c r="SIP311" s="37"/>
      <c r="SIR311" s="37"/>
      <c r="SIS311" s="204"/>
      <c r="SIT311" s="204"/>
      <c r="SIU311" s="204"/>
      <c r="SIV311" s="204"/>
      <c r="SIW311" s="204"/>
      <c r="SIX311" s="204"/>
      <c r="SIY311" s="204"/>
      <c r="SIZ311" s="204"/>
      <c r="SJA311" s="204"/>
      <c r="SJB311" s="159"/>
      <c r="SJC311" s="159"/>
      <c r="SJD311" s="159"/>
      <c r="SJE311" s="159"/>
      <c r="SJF311" s="159"/>
      <c r="SJG311" s="45"/>
      <c r="SJH311" s="160"/>
      <c r="SJI311" s="160"/>
      <c r="SJJ311" s="160"/>
      <c r="SJK311" s="160"/>
      <c r="SJL311" s="160"/>
      <c r="SJM311" s="18"/>
      <c r="SJN311" s="18"/>
      <c r="SJO311" s="18"/>
      <c r="SJQ311" s="18"/>
      <c r="SJR311" s="18"/>
      <c r="SJS311" s="18"/>
      <c r="SJT311" s="18"/>
      <c r="SJV311" s="25"/>
      <c r="SJW311" s="37"/>
      <c r="SJY311" s="37"/>
      <c r="SKA311" s="37"/>
      <c r="SKC311" s="37"/>
      <c r="SKD311" s="204"/>
      <c r="SKE311" s="204"/>
      <c r="SKF311" s="204"/>
      <c r="SKG311" s="204"/>
      <c r="SKH311" s="204"/>
      <c r="SKI311" s="204"/>
      <c r="SKJ311" s="204"/>
      <c r="SKK311" s="204"/>
      <c r="SKL311" s="204"/>
      <c r="SKM311" s="159"/>
      <c r="SKN311" s="159"/>
      <c r="SKO311" s="159"/>
      <c r="SKP311" s="159"/>
      <c r="SKQ311" s="159"/>
      <c r="SKR311" s="45"/>
      <c r="SKS311" s="160"/>
      <c r="SKT311" s="160"/>
      <c r="SKU311" s="160"/>
      <c r="SKV311" s="160"/>
      <c r="SKW311" s="160"/>
      <c r="SKX311" s="18"/>
      <c r="SKY311" s="18"/>
      <c r="SKZ311" s="18"/>
      <c r="SLB311" s="18"/>
      <c r="SLC311" s="18"/>
      <c r="SLD311" s="18"/>
      <c r="SLE311" s="18"/>
      <c r="SLG311" s="25"/>
      <c r="SLH311" s="37"/>
      <c r="SLJ311" s="37"/>
      <c r="SLL311" s="37"/>
      <c r="SLN311" s="37"/>
      <c r="SLO311" s="204"/>
      <c r="SLP311" s="204"/>
      <c r="SLQ311" s="204"/>
      <c r="SLR311" s="204"/>
      <c r="SLS311" s="204"/>
      <c r="SLT311" s="204"/>
      <c r="SLU311" s="204"/>
      <c r="SLV311" s="204"/>
      <c r="SLW311" s="204"/>
      <c r="SLX311" s="159"/>
      <c r="SLY311" s="159"/>
      <c r="SLZ311" s="159"/>
      <c r="SMA311" s="159"/>
      <c r="SMB311" s="159"/>
      <c r="SMC311" s="45"/>
      <c r="SMD311" s="160"/>
      <c r="SME311" s="160"/>
      <c r="SMF311" s="160"/>
      <c r="SMG311" s="160"/>
      <c r="SMH311" s="160"/>
      <c r="SMI311" s="18"/>
      <c r="SMJ311" s="18"/>
      <c r="SMK311" s="18"/>
      <c r="SMM311" s="18"/>
      <c r="SMN311" s="18"/>
      <c r="SMO311" s="18"/>
      <c r="SMP311" s="18"/>
      <c r="SMR311" s="25"/>
      <c r="SMS311" s="37"/>
      <c r="SMU311" s="37"/>
      <c r="SMW311" s="37"/>
      <c r="SMY311" s="37"/>
      <c r="SMZ311" s="204"/>
      <c r="SNA311" s="204"/>
      <c r="SNB311" s="204"/>
      <c r="SNC311" s="204"/>
      <c r="SND311" s="204"/>
      <c r="SNE311" s="204"/>
      <c r="SNF311" s="204"/>
      <c r="SNG311" s="204"/>
      <c r="SNH311" s="204"/>
      <c r="SNI311" s="159"/>
      <c r="SNJ311" s="159"/>
      <c r="SNK311" s="159"/>
      <c r="SNL311" s="159"/>
      <c r="SNM311" s="159"/>
      <c r="SNN311" s="45"/>
      <c r="SNO311" s="160"/>
      <c r="SNP311" s="160"/>
      <c r="SNQ311" s="160"/>
      <c r="SNR311" s="160"/>
      <c r="SNS311" s="160"/>
      <c r="SNT311" s="18"/>
      <c r="SNU311" s="18"/>
      <c r="SNV311" s="18"/>
      <c r="SNX311" s="18"/>
      <c r="SNY311" s="18"/>
      <c r="SNZ311" s="18"/>
      <c r="SOA311" s="18"/>
      <c r="SOC311" s="25"/>
      <c r="SOD311" s="37"/>
      <c r="SOF311" s="37"/>
      <c r="SOH311" s="37"/>
      <c r="SOJ311" s="37"/>
      <c r="SOK311" s="204"/>
      <c r="SOL311" s="204"/>
      <c r="SOM311" s="204"/>
      <c r="SON311" s="204"/>
      <c r="SOO311" s="204"/>
      <c r="SOP311" s="204"/>
      <c r="SOQ311" s="204"/>
      <c r="SOR311" s="204"/>
      <c r="SOS311" s="204"/>
      <c r="SOT311" s="159"/>
      <c r="SOU311" s="159"/>
      <c r="SOV311" s="159"/>
      <c r="SOW311" s="159"/>
      <c r="SOX311" s="159"/>
      <c r="SOY311" s="45"/>
      <c r="SOZ311" s="160"/>
      <c r="SPA311" s="160"/>
      <c r="SPB311" s="160"/>
      <c r="SPC311" s="160"/>
      <c r="SPD311" s="160"/>
      <c r="SPE311" s="18"/>
      <c r="SPF311" s="18"/>
      <c r="SPG311" s="18"/>
      <c r="SPI311" s="18"/>
      <c r="SPJ311" s="18"/>
      <c r="SPK311" s="18"/>
      <c r="SPL311" s="18"/>
      <c r="SPN311" s="25"/>
      <c r="SPO311" s="37"/>
      <c r="SPQ311" s="37"/>
      <c r="SPS311" s="37"/>
      <c r="SPU311" s="37"/>
      <c r="SPV311" s="204"/>
      <c r="SPW311" s="204"/>
      <c r="SPX311" s="204"/>
      <c r="SPY311" s="204"/>
      <c r="SPZ311" s="204"/>
      <c r="SQA311" s="204"/>
      <c r="SQB311" s="204"/>
      <c r="SQC311" s="204"/>
      <c r="SQD311" s="204"/>
      <c r="SQE311" s="159"/>
      <c r="SQF311" s="159"/>
      <c r="SQG311" s="159"/>
      <c r="SQH311" s="159"/>
      <c r="SQI311" s="159"/>
      <c r="SQJ311" s="45"/>
      <c r="SQK311" s="160"/>
      <c r="SQL311" s="160"/>
      <c r="SQM311" s="160"/>
      <c r="SQN311" s="160"/>
      <c r="SQO311" s="160"/>
      <c r="SQP311" s="18"/>
      <c r="SQQ311" s="18"/>
      <c r="SQR311" s="18"/>
      <c r="SQT311" s="18"/>
      <c r="SQU311" s="18"/>
      <c r="SQV311" s="18"/>
      <c r="SQW311" s="18"/>
      <c r="SQY311" s="25"/>
      <c r="SQZ311" s="37"/>
      <c r="SRB311" s="37"/>
      <c r="SRD311" s="37"/>
      <c r="SRF311" s="37"/>
      <c r="SRG311" s="204"/>
      <c r="SRH311" s="204"/>
      <c r="SRI311" s="204"/>
      <c r="SRJ311" s="204"/>
      <c r="SRK311" s="204"/>
      <c r="SRL311" s="204"/>
      <c r="SRM311" s="204"/>
      <c r="SRN311" s="204"/>
      <c r="SRO311" s="204"/>
      <c r="SRP311" s="159"/>
      <c r="SRQ311" s="159"/>
      <c r="SRR311" s="159"/>
      <c r="SRS311" s="159"/>
      <c r="SRT311" s="159"/>
      <c r="SRU311" s="45"/>
      <c r="SRV311" s="160"/>
      <c r="SRW311" s="160"/>
      <c r="SRX311" s="160"/>
      <c r="SRY311" s="160"/>
      <c r="SRZ311" s="160"/>
      <c r="SSA311" s="18"/>
      <c r="SSB311" s="18"/>
      <c r="SSC311" s="18"/>
      <c r="SSE311" s="18"/>
      <c r="SSF311" s="18"/>
      <c r="SSG311" s="18"/>
      <c r="SSH311" s="18"/>
      <c r="SSJ311" s="25"/>
      <c r="SSK311" s="37"/>
      <c r="SSM311" s="37"/>
      <c r="SSO311" s="37"/>
      <c r="SSQ311" s="37"/>
      <c r="SSR311" s="204"/>
      <c r="SSS311" s="204"/>
      <c r="SST311" s="204"/>
      <c r="SSU311" s="204"/>
      <c r="SSV311" s="204"/>
      <c r="SSW311" s="204"/>
      <c r="SSX311" s="204"/>
      <c r="SSY311" s="204"/>
      <c r="SSZ311" s="204"/>
      <c r="STA311" s="159"/>
      <c r="STB311" s="159"/>
      <c r="STC311" s="159"/>
      <c r="STD311" s="159"/>
      <c r="STE311" s="159"/>
      <c r="STF311" s="45"/>
      <c r="STG311" s="160"/>
      <c r="STH311" s="160"/>
      <c r="STI311" s="160"/>
      <c r="STJ311" s="160"/>
      <c r="STK311" s="160"/>
      <c r="STL311" s="18"/>
      <c r="STM311" s="18"/>
      <c r="STN311" s="18"/>
      <c r="STP311" s="18"/>
      <c r="STQ311" s="18"/>
      <c r="STR311" s="18"/>
      <c r="STS311" s="18"/>
      <c r="STU311" s="25"/>
      <c r="STV311" s="37"/>
      <c r="STX311" s="37"/>
      <c r="STZ311" s="37"/>
      <c r="SUB311" s="37"/>
      <c r="SUC311" s="204"/>
      <c r="SUD311" s="204"/>
      <c r="SUE311" s="204"/>
      <c r="SUF311" s="204"/>
      <c r="SUG311" s="204"/>
      <c r="SUH311" s="204"/>
      <c r="SUI311" s="204"/>
      <c r="SUJ311" s="204"/>
      <c r="SUK311" s="204"/>
      <c r="SUL311" s="159"/>
      <c r="SUM311" s="159"/>
      <c r="SUN311" s="159"/>
      <c r="SUO311" s="159"/>
      <c r="SUP311" s="159"/>
      <c r="SUQ311" s="45"/>
      <c r="SUR311" s="160"/>
      <c r="SUS311" s="160"/>
      <c r="SUT311" s="160"/>
      <c r="SUU311" s="160"/>
      <c r="SUV311" s="160"/>
      <c r="SUW311" s="18"/>
      <c r="SUX311" s="18"/>
      <c r="SUY311" s="18"/>
      <c r="SVA311" s="18"/>
      <c r="SVB311" s="18"/>
      <c r="SVC311" s="18"/>
      <c r="SVD311" s="18"/>
      <c r="SVF311" s="25"/>
      <c r="SVG311" s="37"/>
      <c r="SVI311" s="37"/>
      <c r="SVK311" s="37"/>
      <c r="SVM311" s="37"/>
      <c r="SVN311" s="204"/>
      <c r="SVO311" s="204"/>
      <c r="SVP311" s="204"/>
      <c r="SVQ311" s="204"/>
      <c r="SVR311" s="204"/>
      <c r="SVS311" s="204"/>
      <c r="SVT311" s="204"/>
      <c r="SVU311" s="204"/>
      <c r="SVV311" s="204"/>
      <c r="SVW311" s="159"/>
      <c r="SVX311" s="159"/>
      <c r="SVY311" s="159"/>
      <c r="SVZ311" s="159"/>
      <c r="SWA311" s="159"/>
      <c r="SWB311" s="45"/>
      <c r="SWC311" s="160"/>
      <c r="SWD311" s="160"/>
      <c r="SWE311" s="160"/>
      <c r="SWF311" s="160"/>
      <c r="SWG311" s="160"/>
      <c r="SWH311" s="18"/>
      <c r="SWI311" s="18"/>
      <c r="SWJ311" s="18"/>
      <c r="SWL311" s="18"/>
      <c r="SWM311" s="18"/>
      <c r="SWN311" s="18"/>
      <c r="SWO311" s="18"/>
      <c r="SWQ311" s="25"/>
      <c r="SWR311" s="37"/>
      <c r="SWT311" s="37"/>
      <c r="SWV311" s="37"/>
      <c r="SWX311" s="37"/>
      <c r="SWY311" s="204"/>
      <c r="SWZ311" s="204"/>
      <c r="SXA311" s="204"/>
      <c r="SXB311" s="204"/>
      <c r="SXC311" s="204"/>
      <c r="SXD311" s="204"/>
      <c r="SXE311" s="204"/>
      <c r="SXF311" s="204"/>
      <c r="SXG311" s="204"/>
      <c r="SXH311" s="159"/>
      <c r="SXI311" s="159"/>
      <c r="SXJ311" s="159"/>
      <c r="SXK311" s="159"/>
      <c r="SXL311" s="159"/>
      <c r="SXM311" s="45"/>
      <c r="SXN311" s="160"/>
      <c r="SXO311" s="160"/>
      <c r="SXP311" s="160"/>
      <c r="SXQ311" s="160"/>
      <c r="SXR311" s="160"/>
      <c r="SXS311" s="18"/>
      <c r="SXT311" s="18"/>
      <c r="SXU311" s="18"/>
      <c r="SXW311" s="18"/>
      <c r="SXX311" s="18"/>
      <c r="SXY311" s="18"/>
      <c r="SXZ311" s="18"/>
      <c r="SYB311" s="25"/>
      <c r="SYC311" s="37"/>
      <c r="SYE311" s="37"/>
      <c r="SYG311" s="37"/>
      <c r="SYI311" s="37"/>
      <c r="SYJ311" s="204"/>
      <c r="SYK311" s="204"/>
      <c r="SYL311" s="204"/>
      <c r="SYM311" s="204"/>
      <c r="SYN311" s="204"/>
      <c r="SYO311" s="204"/>
      <c r="SYP311" s="204"/>
      <c r="SYQ311" s="204"/>
      <c r="SYR311" s="204"/>
      <c r="SYS311" s="159"/>
      <c r="SYT311" s="159"/>
      <c r="SYU311" s="159"/>
      <c r="SYV311" s="159"/>
      <c r="SYW311" s="159"/>
      <c r="SYX311" s="45"/>
      <c r="SYY311" s="160"/>
      <c r="SYZ311" s="160"/>
      <c r="SZA311" s="160"/>
      <c r="SZB311" s="160"/>
      <c r="SZC311" s="160"/>
      <c r="SZD311" s="18"/>
      <c r="SZE311" s="18"/>
      <c r="SZF311" s="18"/>
      <c r="SZH311" s="18"/>
      <c r="SZI311" s="18"/>
      <c r="SZJ311" s="18"/>
      <c r="SZK311" s="18"/>
      <c r="SZM311" s="25"/>
      <c r="SZN311" s="37"/>
      <c r="SZP311" s="37"/>
      <c r="SZR311" s="37"/>
      <c r="SZT311" s="37"/>
      <c r="SZU311" s="204"/>
      <c r="SZV311" s="204"/>
      <c r="SZW311" s="204"/>
      <c r="SZX311" s="204"/>
      <c r="SZY311" s="204"/>
      <c r="SZZ311" s="204"/>
      <c r="TAA311" s="204"/>
      <c r="TAB311" s="204"/>
      <c r="TAC311" s="204"/>
      <c r="TAD311" s="159"/>
      <c r="TAE311" s="159"/>
      <c r="TAF311" s="159"/>
      <c r="TAG311" s="159"/>
      <c r="TAH311" s="159"/>
      <c r="TAI311" s="45"/>
      <c r="TAJ311" s="160"/>
      <c r="TAK311" s="160"/>
      <c r="TAL311" s="160"/>
      <c r="TAM311" s="160"/>
      <c r="TAN311" s="160"/>
      <c r="TAO311" s="18"/>
      <c r="TAP311" s="18"/>
      <c r="TAQ311" s="18"/>
      <c r="TAS311" s="18"/>
      <c r="TAT311" s="18"/>
      <c r="TAU311" s="18"/>
      <c r="TAV311" s="18"/>
      <c r="TAX311" s="25"/>
      <c r="TAY311" s="37"/>
      <c r="TBA311" s="37"/>
      <c r="TBC311" s="37"/>
      <c r="TBE311" s="37"/>
      <c r="TBF311" s="204"/>
      <c r="TBG311" s="204"/>
      <c r="TBH311" s="204"/>
      <c r="TBI311" s="204"/>
      <c r="TBJ311" s="204"/>
      <c r="TBK311" s="204"/>
      <c r="TBL311" s="204"/>
      <c r="TBM311" s="204"/>
      <c r="TBN311" s="204"/>
      <c r="TBO311" s="159"/>
      <c r="TBP311" s="159"/>
      <c r="TBQ311" s="159"/>
      <c r="TBR311" s="159"/>
      <c r="TBS311" s="159"/>
      <c r="TBT311" s="45"/>
      <c r="TBU311" s="160"/>
      <c r="TBV311" s="160"/>
      <c r="TBW311" s="160"/>
      <c r="TBX311" s="160"/>
      <c r="TBY311" s="160"/>
      <c r="TBZ311" s="18"/>
      <c r="TCA311" s="18"/>
      <c r="TCB311" s="18"/>
      <c r="TCD311" s="18"/>
      <c r="TCE311" s="18"/>
      <c r="TCF311" s="18"/>
      <c r="TCG311" s="18"/>
      <c r="TCI311" s="25"/>
      <c r="TCJ311" s="37"/>
      <c r="TCL311" s="37"/>
      <c r="TCN311" s="37"/>
      <c r="TCP311" s="37"/>
      <c r="TCQ311" s="204"/>
      <c r="TCR311" s="204"/>
      <c r="TCS311" s="204"/>
      <c r="TCT311" s="204"/>
      <c r="TCU311" s="204"/>
      <c r="TCV311" s="204"/>
      <c r="TCW311" s="204"/>
      <c r="TCX311" s="204"/>
      <c r="TCY311" s="204"/>
      <c r="TCZ311" s="159"/>
      <c r="TDA311" s="159"/>
      <c r="TDB311" s="159"/>
      <c r="TDC311" s="159"/>
      <c r="TDD311" s="159"/>
      <c r="TDE311" s="45"/>
      <c r="TDF311" s="160"/>
      <c r="TDG311" s="160"/>
      <c r="TDH311" s="160"/>
      <c r="TDI311" s="160"/>
      <c r="TDJ311" s="160"/>
      <c r="TDK311" s="18"/>
      <c r="TDL311" s="18"/>
      <c r="TDM311" s="18"/>
      <c r="TDO311" s="18"/>
      <c r="TDP311" s="18"/>
      <c r="TDQ311" s="18"/>
      <c r="TDR311" s="18"/>
      <c r="TDT311" s="25"/>
      <c r="TDU311" s="37"/>
      <c r="TDW311" s="37"/>
      <c r="TDY311" s="37"/>
      <c r="TEA311" s="37"/>
      <c r="TEB311" s="204"/>
      <c r="TEC311" s="204"/>
      <c r="TED311" s="204"/>
      <c r="TEE311" s="204"/>
      <c r="TEF311" s="204"/>
      <c r="TEG311" s="204"/>
      <c r="TEH311" s="204"/>
      <c r="TEI311" s="204"/>
      <c r="TEJ311" s="204"/>
      <c r="TEK311" s="159"/>
      <c r="TEL311" s="159"/>
      <c r="TEM311" s="159"/>
      <c r="TEN311" s="159"/>
      <c r="TEO311" s="159"/>
      <c r="TEP311" s="45"/>
      <c r="TEQ311" s="160"/>
      <c r="TER311" s="160"/>
      <c r="TES311" s="160"/>
      <c r="TET311" s="160"/>
      <c r="TEU311" s="160"/>
      <c r="TEV311" s="18"/>
      <c r="TEW311" s="18"/>
      <c r="TEX311" s="18"/>
      <c r="TEZ311" s="18"/>
      <c r="TFA311" s="18"/>
      <c r="TFB311" s="18"/>
      <c r="TFC311" s="18"/>
      <c r="TFE311" s="25"/>
      <c r="TFF311" s="37"/>
      <c r="TFH311" s="37"/>
      <c r="TFJ311" s="37"/>
      <c r="TFL311" s="37"/>
      <c r="TFM311" s="204"/>
      <c r="TFN311" s="204"/>
      <c r="TFO311" s="204"/>
      <c r="TFP311" s="204"/>
      <c r="TFQ311" s="204"/>
      <c r="TFR311" s="204"/>
      <c r="TFS311" s="204"/>
      <c r="TFT311" s="204"/>
      <c r="TFU311" s="204"/>
      <c r="TFV311" s="159"/>
      <c r="TFW311" s="159"/>
      <c r="TFX311" s="159"/>
      <c r="TFY311" s="159"/>
      <c r="TFZ311" s="159"/>
      <c r="TGA311" s="45"/>
      <c r="TGB311" s="160"/>
      <c r="TGC311" s="160"/>
      <c r="TGD311" s="160"/>
      <c r="TGE311" s="160"/>
      <c r="TGF311" s="160"/>
      <c r="TGG311" s="18"/>
      <c r="TGH311" s="18"/>
      <c r="TGI311" s="18"/>
      <c r="TGK311" s="18"/>
      <c r="TGL311" s="18"/>
      <c r="TGM311" s="18"/>
      <c r="TGN311" s="18"/>
      <c r="TGP311" s="25"/>
      <c r="TGQ311" s="37"/>
      <c r="TGS311" s="37"/>
      <c r="TGU311" s="37"/>
      <c r="TGW311" s="37"/>
      <c r="TGX311" s="204"/>
      <c r="TGY311" s="204"/>
      <c r="TGZ311" s="204"/>
      <c r="THA311" s="204"/>
      <c r="THB311" s="204"/>
      <c r="THC311" s="204"/>
      <c r="THD311" s="204"/>
      <c r="THE311" s="204"/>
      <c r="THF311" s="204"/>
      <c r="THG311" s="159"/>
      <c r="THH311" s="159"/>
      <c r="THI311" s="159"/>
      <c r="THJ311" s="159"/>
      <c r="THK311" s="159"/>
      <c r="THL311" s="45"/>
      <c r="THM311" s="160"/>
      <c r="THN311" s="160"/>
      <c r="THO311" s="160"/>
      <c r="THP311" s="160"/>
      <c r="THQ311" s="160"/>
      <c r="THR311" s="18"/>
      <c r="THS311" s="18"/>
      <c r="THT311" s="18"/>
      <c r="THV311" s="18"/>
      <c r="THW311" s="18"/>
      <c r="THX311" s="18"/>
      <c r="THY311" s="18"/>
      <c r="TIA311" s="25"/>
      <c r="TIB311" s="37"/>
      <c r="TID311" s="37"/>
      <c r="TIF311" s="37"/>
      <c r="TIH311" s="37"/>
      <c r="TII311" s="204"/>
      <c r="TIJ311" s="204"/>
      <c r="TIK311" s="204"/>
      <c r="TIL311" s="204"/>
      <c r="TIM311" s="204"/>
      <c r="TIN311" s="204"/>
      <c r="TIO311" s="204"/>
      <c r="TIP311" s="204"/>
      <c r="TIQ311" s="204"/>
      <c r="TIR311" s="159"/>
      <c r="TIS311" s="159"/>
      <c r="TIT311" s="159"/>
      <c r="TIU311" s="159"/>
      <c r="TIV311" s="159"/>
      <c r="TIW311" s="45"/>
      <c r="TIX311" s="160"/>
      <c r="TIY311" s="160"/>
      <c r="TIZ311" s="160"/>
      <c r="TJA311" s="160"/>
      <c r="TJB311" s="160"/>
      <c r="TJC311" s="18"/>
      <c r="TJD311" s="18"/>
      <c r="TJE311" s="18"/>
      <c r="TJG311" s="18"/>
      <c r="TJH311" s="18"/>
      <c r="TJI311" s="18"/>
      <c r="TJJ311" s="18"/>
      <c r="TJL311" s="25"/>
      <c r="TJM311" s="37"/>
      <c r="TJO311" s="37"/>
      <c r="TJQ311" s="37"/>
      <c r="TJS311" s="37"/>
      <c r="TJT311" s="204"/>
      <c r="TJU311" s="204"/>
      <c r="TJV311" s="204"/>
      <c r="TJW311" s="204"/>
      <c r="TJX311" s="204"/>
      <c r="TJY311" s="204"/>
      <c r="TJZ311" s="204"/>
      <c r="TKA311" s="204"/>
      <c r="TKB311" s="204"/>
      <c r="TKC311" s="159"/>
      <c r="TKD311" s="159"/>
      <c r="TKE311" s="159"/>
      <c r="TKF311" s="159"/>
      <c r="TKG311" s="159"/>
      <c r="TKH311" s="45"/>
      <c r="TKI311" s="160"/>
      <c r="TKJ311" s="160"/>
      <c r="TKK311" s="160"/>
      <c r="TKL311" s="160"/>
      <c r="TKM311" s="160"/>
      <c r="TKN311" s="18"/>
      <c r="TKO311" s="18"/>
      <c r="TKP311" s="18"/>
      <c r="TKR311" s="18"/>
      <c r="TKS311" s="18"/>
      <c r="TKT311" s="18"/>
      <c r="TKU311" s="18"/>
      <c r="TKW311" s="25"/>
      <c r="TKX311" s="37"/>
      <c r="TKZ311" s="37"/>
      <c r="TLB311" s="37"/>
      <c r="TLD311" s="37"/>
      <c r="TLE311" s="204"/>
      <c r="TLF311" s="204"/>
      <c r="TLG311" s="204"/>
      <c r="TLH311" s="204"/>
      <c r="TLI311" s="204"/>
      <c r="TLJ311" s="204"/>
      <c r="TLK311" s="204"/>
      <c r="TLL311" s="204"/>
      <c r="TLM311" s="204"/>
      <c r="TLN311" s="159"/>
      <c r="TLO311" s="159"/>
      <c r="TLP311" s="159"/>
      <c r="TLQ311" s="159"/>
      <c r="TLR311" s="159"/>
      <c r="TLS311" s="45"/>
      <c r="TLT311" s="160"/>
      <c r="TLU311" s="160"/>
      <c r="TLV311" s="160"/>
      <c r="TLW311" s="160"/>
      <c r="TLX311" s="160"/>
      <c r="TLY311" s="18"/>
      <c r="TLZ311" s="18"/>
      <c r="TMA311" s="18"/>
      <c r="TMC311" s="18"/>
      <c r="TMD311" s="18"/>
      <c r="TME311" s="18"/>
      <c r="TMF311" s="18"/>
      <c r="TMH311" s="25"/>
      <c r="TMI311" s="37"/>
      <c r="TMK311" s="37"/>
      <c r="TMM311" s="37"/>
      <c r="TMO311" s="37"/>
      <c r="TMP311" s="204"/>
      <c r="TMQ311" s="204"/>
      <c r="TMR311" s="204"/>
      <c r="TMS311" s="204"/>
      <c r="TMT311" s="204"/>
      <c r="TMU311" s="204"/>
      <c r="TMV311" s="204"/>
      <c r="TMW311" s="204"/>
      <c r="TMX311" s="204"/>
      <c r="TMY311" s="159"/>
      <c r="TMZ311" s="159"/>
      <c r="TNA311" s="159"/>
      <c r="TNB311" s="159"/>
      <c r="TNC311" s="159"/>
      <c r="TND311" s="45"/>
      <c r="TNE311" s="160"/>
      <c r="TNF311" s="160"/>
      <c r="TNG311" s="160"/>
      <c r="TNH311" s="160"/>
      <c r="TNI311" s="160"/>
      <c r="TNJ311" s="18"/>
      <c r="TNK311" s="18"/>
      <c r="TNL311" s="18"/>
      <c r="TNN311" s="18"/>
      <c r="TNO311" s="18"/>
      <c r="TNP311" s="18"/>
      <c r="TNQ311" s="18"/>
      <c r="TNS311" s="25"/>
      <c r="TNT311" s="37"/>
      <c r="TNV311" s="37"/>
      <c r="TNX311" s="37"/>
      <c r="TNZ311" s="37"/>
      <c r="TOA311" s="204"/>
      <c r="TOB311" s="204"/>
      <c r="TOC311" s="204"/>
      <c r="TOD311" s="204"/>
      <c r="TOE311" s="204"/>
      <c r="TOF311" s="204"/>
      <c r="TOG311" s="204"/>
      <c r="TOH311" s="204"/>
      <c r="TOI311" s="204"/>
      <c r="TOJ311" s="159"/>
      <c r="TOK311" s="159"/>
      <c r="TOL311" s="159"/>
      <c r="TOM311" s="159"/>
      <c r="TON311" s="159"/>
      <c r="TOO311" s="45"/>
      <c r="TOP311" s="160"/>
      <c r="TOQ311" s="160"/>
      <c r="TOR311" s="160"/>
      <c r="TOS311" s="160"/>
      <c r="TOT311" s="160"/>
      <c r="TOU311" s="18"/>
      <c r="TOV311" s="18"/>
      <c r="TOW311" s="18"/>
      <c r="TOY311" s="18"/>
      <c r="TOZ311" s="18"/>
      <c r="TPA311" s="18"/>
      <c r="TPB311" s="18"/>
      <c r="TPD311" s="25"/>
      <c r="TPE311" s="37"/>
      <c r="TPG311" s="37"/>
      <c r="TPI311" s="37"/>
      <c r="TPK311" s="37"/>
      <c r="TPL311" s="204"/>
      <c r="TPM311" s="204"/>
      <c r="TPN311" s="204"/>
      <c r="TPO311" s="204"/>
      <c r="TPP311" s="204"/>
      <c r="TPQ311" s="204"/>
      <c r="TPR311" s="204"/>
      <c r="TPS311" s="204"/>
      <c r="TPT311" s="204"/>
      <c r="TPU311" s="159"/>
      <c r="TPV311" s="159"/>
      <c r="TPW311" s="159"/>
      <c r="TPX311" s="159"/>
      <c r="TPY311" s="159"/>
      <c r="TPZ311" s="45"/>
      <c r="TQA311" s="160"/>
      <c r="TQB311" s="160"/>
      <c r="TQC311" s="160"/>
      <c r="TQD311" s="160"/>
      <c r="TQE311" s="160"/>
      <c r="TQF311" s="18"/>
      <c r="TQG311" s="18"/>
      <c r="TQH311" s="18"/>
      <c r="TQJ311" s="18"/>
      <c r="TQK311" s="18"/>
      <c r="TQL311" s="18"/>
      <c r="TQM311" s="18"/>
      <c r="TQO311" s="25"/>
      <c r="TQP311" s="37"/>
      <c r="TQR311" s="37"/>
      <c r="TQT311" s="37"/>
      <c r="TQV311" s="37"/>
      <c r="TQW311" s="204"/>
      <c r="TQX311" s="204"/>
      <c r="TQY311" s="204"/>
      <c r="TQZ311" s="204"/>
      <c r="TRA311" s="204"/>
      <c r="TRB311" s="204"/>
      <c r="TRC311" s="204"/>
      <c r="TRD311" s="204"/>
      <c r="TRE311" s="204"/>
      <c r="TRF311" s="159"/>
      <c r="TRG311" s="159"/>
      <c r="TRH311" s="159"/>
      <c r="TRI311" s="159"/>
      <c r="TRJ311" s="159"/>
      <c r="TRK311" s="45"/>
      <c r="TRL311" s="160"/>
      <c r="TRM311" s="160"/>
      <c r="TRN311" s="160"/>
      <c r="TRO311" s="160"/>
      <c r="TRP311" s="160"/>
      <c r="TRQ311" s="18"/>
      <c r="TRR311" s="18"/>
      <c r="TRS311" s="18"/>
      <c r="TRU311" s="18"/>
      <c r="TRV311" s="18"/>
      <c r="TRW311" s="18"/>
      <c r="TRX311" s="18"/>
      <c r="TRZ311" s="25"/>
      <c r="TSA311" s="37"/>
      <c r="TSC311" s="37"/>
      <c r="TSE311" s="37"/>
      <c r="TSG311" s="37"/>
      <c r="TSH311" s="204"/>
      <c r="TSI311" s="204"/>
      <c r="TSJ311" s="204"/>
      <c r="TSK311" s="204"/>
      <c r="TSL311" s="204"/>
      <c r="TSM311" s="204"/>
      <c r="TSN311" s="204"/>
      <c r="TSO311" s="204"/>
      <c r="TSP311" s="204"/>
      <c r="TSQ311" s="159"/>
      <c r="TSR311" s="159"/>
      <c r="TSS311" s="159"/>
      <c r="TST311" s="159"/>
      <c r="TSU311" s="159"/>
      <c r="TSV311" s="45"/>
      <c r="TSW311" s="160"/>
      <c r="TSX311" s="160"/>
      <c r="TSY311" s="160"/>
      <c r="TSZ311" s="160"/>
      <c r="TTA311" s="160"/>
      <c r="TTB311" s="18"/>
      <c r="TTC311" s="18"/>
      <c r="TTD311" s="18"/>
      <c r="TTF311" s="18"/>
      <c r="TTG311" s="18"/>
      <c r="TTH311" s="18"/>
      <c r="TTI311" s="18"/>
      <c r="TTK311" s="25"/>
      <c r="TTL311" s="37"/>
      <c r="TTN311" s="37"/>
      <c r="TTP311" s="37"/>
      <c r="TTR311" s="37"/>
      <c r="TTS311" s="204"/>
      <c r="TTT311" s="204"/>
      <c r="TTU311" s="204"/>
      <c r="TTV311" s="204"/>
      <c r="TTW311" s="204"/>
      <c r="TTX311" s="204"/>
      <c r="TTY311" s="204"/>
      <c r="TTZ311" s="204"/>
      <c r="TUA311" s="204"/>
      <c r="TUB311" s="159"/>
      <c r="TUC311" s="159"/>
      <c r="TUD311" s="159"/>
      <c r="TUE311" s="159"/>
      <c r="TUF311" s="159"/>
      <c r="TUG311" s="45"/>
      <c r="TUH311" s="160"/>
      <c r="TUI311" s="160"/>
      <c r="TUJ311" s="160"/>
      <c r="TUK311" s="160"/>
      <c r="TUL311" s="160"/>
      <c r="TUM311" s="18"/>
      <c r="TUN311" s="18"/>
      <c r="TUO311" s="18"/>
      <c r="TUQ311" s="18"/>
      <c r="TUR311" s="18"/>
      <c r="TUS311" s="18"/>
      <c r="TUT311" s="18"/>
      <c r="TUV311" s="25"/>
      <c r="TUW311" s="37"/>
      <c r="TUY311" s="37"/>
      <c r="TVA311" s="37"/>
      <c r="TVC311" s="37"/>
      <c r="TVD311" s="204"/>
      <c r="TVE311" s="204"/>
      <c r="TVF311" s="204"/>
      <c r="TVG311" s="204"/>
      <c r="TVH311" s="204"/>
      <c r="TVI311" s="204"/>
      <c r="TVJ311" s="204"/>
      <c r="TVK311" s="204"/>
      <c r="TVL311" s="204"/>
      <c r="TVM311" s="159"/>
      <c r="TVN311" s="159"/>
      <c r="TVO311" s="159"/>
      <c r="TVP311" s="159"/>
      <c r="TVQ311" s="159"/>
      <c r="TVR311" s="45"/>
      <c r="TVS311" s="160"/>
      <c r="TVT311" s="160"/>
      <c r="TVU311" s="160"/>
      <c r="TVV311" s="160"/>
      <c r="TVW311" s="160"/>
      <c r="TVX311" s="18"/>
      <c r="TVY311" s="18"/>
      <c r="TVZ311" s="18"/>
      <c r="TWB311" s="18"/>
      <c r="TWC311" s="18"/>
      <c r="TWD311" s="18"/>
      <c r="TWE311" s="18"/>
      <c r="TWG311" s="25"/>
      <c r="TWH311" s="37"/>
      <c r="TWJ311" s="37"/>
      <c r="TWL311" s="37"/>
      <c r="TWN311" s="37"/>
      <c r="TWO311" s="204"/>
      <c r="TWP311" s="204"/>
      <c r="TWQ311" s="204"/>
      <c r="TWR311" s="204"/>
      <c r="TWS311" s="204"/>
      <c r="TWT311" s="204"/>
      <c r="TWU311" s="204"/>
      <c r="TWV311" s="204"/>
      <c r="TWW311" s="204"/>
      <c r="TWX311" s="159"/>
      <c r="TWY311" s="159"/>
      <c r="TWZ311" s="159"/>
      <c r="TXA311" s="159"/>
      <c r="TXB311" s="159"/>
      <c r="TXC311" s="45"/>
      <c r="TXD311" s="160"/>
      <c r="TXE311" s="160"/>
      <c r="TXF311" s="160"/>
      <c r="TXG311" s="160"/>
      <c r="TXH311" s="160"/>
      <c r="TXI311" s="18"/>
      <c r="TXJ311" s="18"/>
      <c r="TXK311" s="18"/>
      <c r="TXM311" s="18"/>
      <c r="TXN311" s="18"/>
      <c r="TXO311" s="18"/>
      <c r="TXP311" s="18"/>
      <c r="TXR311" s="25"/>
      <c r="TXS311" s="37"/>
      <c r="TXU311" s="37"/>
      <c r="TXW311" s="37"/>
      <c r="TXY311" s="37"/>
      <c r="TXZ311" s="204"/>
      <c r="TYA311" s="204"/>
      <c r="TYB311" s="204"/>
      <c r="TYC311" s="204"/>
      <c r="TYD311" s="204"/>
      <c r="TYE311" s="204"/>
      <c r="TYF311" s="204"/>
      <c r="TYG311" s="204"/>
      <c r="TYH311" s="204"/>
      <c r="TYI311" s="159"/>
      <c r="TYJ311" s="159"/>
      <c r="TYK311" s="159"/>
      <c r="TYL311" s="159"/>
      <c r="TYM311" s="159"/>
      <c r="TYN311" s="45"/>
      <c r="TYO311" s="160"/>
      <c r="TYP311" s="160"/>
      <c r="TYQ311" s="160"/>
      <c r="TYR311" s="160"/>
      <c r="TYS311" s="160"/>
      <c r="TYT311" s="18"/>
      <c r="TYU311" s="18"/>
      <c r="TYV311" s="18"/>
      <c r="TYX311" s="18"/>
      <c r="TYY311" s="18"/>
      <c r="TYZ311" s="18"/>
      <c r="TZA311" s="18"/>
      <c r="TZC311" s="25"/>
      <c r="TZD311" s="37"/>
      <c r="TZF311" s="37"/>
      <c r="TZH311" s="37"/>
      <c r="TZJ311" s="37"/>
      <c r="TZK311" s="204"/>
      <c r="TZL311" s="204"/>
      <c r="TZM311" s="204"/>
      <c r="TZN311" s="204"/>
      <c r="TZO311" s="204"/>
      <c r="TZP311" s="204"/>
      <c r="TZQ311" s="204"/>
      <c r="TZR311" s="204"/>
      <c r="TZS311" s="204"/>
      <c r="TZT311" s="159"/>
      <c r="TZU311" s="159"/>
      <c r="TZV311" s="159"/>
      <c r="TZW311" s="159"/>
      <c r="TZX311" s="159"/>
      <c r="TZY311" s="45"/>
      <c r="TZZ311" s="160"/>
      <c r="UAA311" s="160"/>
      <c r="UAB311" s="160"/>
      <c r="UAC311" s="160"/>
      <c r="UAD311" s="160"/>
      <c r="UAE311" s="18"/>
      <c r="UAF311" s="18"/>
      <c r="UAG311" s="18"/>
      <c r="UAI311" s="18"/>
      <c r="UAJ311" s="18"/>
      <c r="UAK311" s="18"/>
      <c r="UAL311" s="18"/>
      <c r="UAN311" s="25"/>
      <c r="UAO311" s="37"/>
      <c r="UAQ311" s="37"/>
      <c r="UAS311" s="37"/>
      <c r="UAU311" s="37"/>
      <c r="UAV311" s="204"/>
      <c r="UAW311" s="204"/>
      <c r="UAX311" s="204"/>
      <c r="UAY311" s="204"/>
      <c r="UAZ311" s="204"/>
      <c r="UBA311" s="204"/>
      <c r="UBB311" s="204"/>
      <c r="UBC311" s="204"/>
      <c r="UBD311" s="204"/>
      <c r="UBE311" s="159"/>
      <c r="UBF311" s="159"/>
      <c r="UBG311" s="159"/>
      <c r="UBH311" s="159"/>
      <c r="UBI311" s="159"/>
      <c r="UBJ311" s="45"/>
      <c r="UBK311" s="160"/>
      <c r="UBL311" s="160"/>
      <c r="UBM311" s="160"/>
      <c r="UBN311" s="160"/>
      <c r="UBO311" s="160"/>
      <c r="UBP311" s="18"/>
      <c r="UBQ311" s="18"/>
      <c r="UBR311" s="18"/>
      <c r="UBT311" s="18"/>
      <c r="UBU311" s="18"/>
      <c r="UBV311" s="18"/>
      <c r="UBW311" s="18"/>
      <c r="UBY311" s="25"/>
      <c r="UBZ311" s="37"/>
      <c r="UCB311" s="37"/>
      <c r="UCD311" s="37"/>
      <c r="UCF311" s="37"/>
      <c r="UCG311" s="204"/>
      <c r="UCH311" s="204"/>
      <c r="UCI311" s="204"/>
      <c r="UCJ311" s="204"/>
      <c r="UCK311" s="204"/>
      <c r="UCL311" s="204"/>
      <c r="UCM311" s="204"/>
      <c r="UCN311" s="204"/>
      <c r="UCO311" s="204"/>
      <c r="UCP311" s="159"/>
      <c r="UCQ311" s="159"/>
      <c r="UCR311" s="159"/>
      <c r="UCS311" s="159"/>
      <c r="UCT311" s="159"/>
      <c r="UCU311" s="45"/>
      <c r="UCV311" s="160"/>
      <c r="UCW311" s="160"/>
      <c r="UCX311" s="160"/>
      <c r="UCY311" s="160"/>
      <c r="UCZ311" s="160"/>
      <c r="UDA311" s="18"/>
      <c r="UDB311" s="18"/>
      <c r="UDC311" s="18"/>
      <c r="UDE311" s="18"/>
      <c r="UDF311" s="18"/>
      <c r="UDG311" s="18"/>
      <c r="UDH311" s="18"/>
      <c r="UDJ311" s="25"/>
      <c r="UDK311" s="37"/>
      <c r="UDM311" s="37"/>
      <c r="UDO311" s="37"/>
      <c r="UDQ311" s="37"/>
      <c r="UDR311" s="204"/>
      <c r="UDS311" s="204"/>
      <c r="UDT311" s="204"/>
      <c r="UDU311" s="204"/>
      <c r="UDV311" s="204"/>
      <c r="UDW311" s="204"/>
      <c r="UDX311" s="204"/>
      <c r="UDY311" s="204"/>
      <c r="UDZ311" s="204"/>
      <c r="UEA311" s="159"/>
      <c r="UEB311" s="159"/>
      <c r="UEC311" s="159"/>
      <c r="UED311" s="159"/>
      <c r="UEE311" s="159"/>
      <c r="UEF311" s="45"/>
      <c r="UEG311" s="160"/>
      <c r="UEH311" s="160"/>
      <c r="UEI311" s="160"/>
      <c r="UEJ311" s="160"/>
      <c r="UEK311" s="160"/>
      <c r="UEL311" s="18"/>
      <c r="UEM311" s="18"/>
      <c r="UEN311" s="18"/>
      <c r="UEP311" s="18"/>
      <c r="UEQ311" s="18"/>
      <c r="UER311" s="18"/>
      <c r="UES311" s="18"/>
      <c r="UEU311" s="25"/>
      <c r="UEV311" s="37"/>
      <c r="UEX311" s="37"/>
      <c r="UEZ311" s="37"/>
      <c r="UFB311" s="37"/>
      <c r="UFC311" s="204"/>
      <c r="UFD311" s="204"/>
      <c r="UFE311" s="204"/>
      <c r="UFF311" s="204"/>
      <c r="UFG311" s="204"/>
      <c r="UFH311" s="204"/>
      <c r="UFI311" s="204"/>
      <c r="UFJ311" s="204"/>
      <c r="UFK311" s="204"/>
      <c r="UFL311" s="159"/>
      <c r="UFM311" s="159"/>
      <c r="UFN311" s="159"/>
      <c r="UFO311" s="159"/>
      <c r="UFP311" s="159"/>
      <c r="UFQ311" s="45"/>
      <c r="UFR311" s="160"/>
      <c r="UFS311" s="160"/>
      <c r="UFT311" s="160"/>
      <c r="UFU311" s="160"/>
      <c r="UFV311" s="160"/>
      <c r="UFW311" s="18"/>
      <c r="UFX311" s="18"/>
      <c r="UFY311" s="18"/>
      <c r="UGA311" s="18"/>
      <c r="UGB311" s="18"/>
      <c r="UGC311" s="18"/>
      <c r="UGD311" s="18"/>
      <c r="UGF311" s="25"/>
      <c r="UGG311" s="37"/>
      <c r="UGI311" s="37"/>
      <c r="UGK311" s="37"/>
      <c r="UGM311" s="37"/>
      <c r="UGN311" s="204"/>
      <c r="UGO311" s="204"/>
      <c r="UGP311" s="204"/>
      <c r="UGQ311" s="204"/>
      <c r="UGR311" s="204"/>
      <c r="UGS311" s="204"/>
      <c r="UGT311" s="204"/>
      <c r="UGU311" s="204"/>
      <c r="UGV311" s="204"/>
      <c r="UGW311" s="159"/>
      <c r="UGX311" s="159"/>
      <c r="UGY311" s="159"/>
      <c r="UGZ311" s="159"/>
      <c r="UHA311" s="159"/>
      <c r="UHB311" s="45"/>
      <c r="UHC311" s="160"/>
      <c r="UHD311" s="160"/>
      <c r="UHE311" s="160"/>
      <c r="UHF311" s="160"/>
      <c r="UHG311" s="160"/>
      <c r="UHH311" s="18"/>
      <c r="UHI311" s="18"/>
      <c r="UHJ311" s="18"/>
      <c r="UHL311" s="18"/>
      <c r="UHM311" s="18"/>
      <c r="UHN311" s="18"/>
      <c r="UHO311" s="18"/>
      <c r="UHQ311" s="25"/>
      <c r="UHR311" s="37"/>
      <c r="UHT311" s="37"/>
      <c r="UHV311" s="37"/>
      <c r="UHX311" s="37"/>
      <c r="UHY311" s="204"/>
      <c r="UHZ311" s="204"/>
      <c r="UIA311" s="204"/>
      <c r="UIB311" s="204"/>
      <c r="UIC311" s="204"/>
      <c r="UID311" s="204"/>
      <c r="UIE311" s="204"/>
      <c r="UIF311" s="204"/>
      <c r="UIG311" s="204"/>
      <c r="UIH311" s="159"/>
      <c r="UII311" s="159"/>
      <c r="UIJ311" s="159"/>
      <c r="UIK311" s="159"/>
      <c r="UIL311" s="159"/>
      <c r="UIM311" s="45"/>
      <c r="UIN311" s="160"/>
      <c r="UIO311" s="160"/>
      <c r="UIP311" s="160"/>
      <c r="UIQ311" s="160"/>
      <c r="UIR311" s="160"/>
      <c r="UIS311" s="18"/>
      <c r="UIT311" s="18"/>
      <c r="UIU311" s="18"/>
      <c r="UIW311" s="18"/>
      <c r="UIX311" s="18"/>
      <c r="UIY311" s="18"/>
      <c r="UIZ311" s="18"/>
      <c r="UJB311" s="25"/>
      <c r="UJC311" s="37"/>
      <c r="UJE311" s="37"/>
      <c r="UJG311" s="37"/>
      <c r="UJI311" s="37"/>
      <c r="UJJ311" s="204"/>
      <c r="UJK311" s="204"/>
      <c r="UJL311" s="204"/>
      <c r="UJM311" s="204"/>
      <c r="UJN311" s="204"/>
      <c r="UJO311" s="204"/>
      <c r="UJP311" s="204"/>
      <c r="UJQ311" s="204"/>
      <c r="UJR311" s="204"/>
      <c r="UJS311" s="159"/>
      <c r="UJT311" s="159"/>
      <c r="UJU311" s="159"/>
      <c r="UJV311" s="159"/>
      <c r="UJW311" s="159"/>
      <c r="UJX311" s="45"/>
      <c r="UJY311" s="160"/>
      <c r="UJZ311" s="160"/>
      <c r="UKA311" s="160"/>
      <c r="UKB311" s="160"/>
      <c r="UKC311" s="160"/>
      <c r="UKD311" s="18"/>
      <c r="UKE311" s="18"/>
      <c r="UKF311" s="18"/>
      <c r="UKH311" s="18"/>
      <c r="UKI311" s="18"/>
      <c r="UKJ311" s="18"/>
      <c r="UKK311" s="18"/>
      <c r="UKM311" s="25"/>
      <c r="UKN311" s="37"/>
      <c r="UKP311" s="37"/>
      <c r="UKR311" s="37"/>
      <c r="UKT311" s="37"/>
      <c r="UKU311" s="204"/>
      <c r="UKV311" s="204"/>
      <c r="UKW311" s="204"/>
      <c r="UKX311" s="204"/>
      <c r="UKY311" s="204"/>
      <c r="UKZ311" s="204"/>
      <c r="ULA311" s="204"/>
      <c r="ULB311" s="204"/>
      <c r="ULC311" s="204"/>
      <c r="ULD311" s="159"/>
      <c r="ULE311" s="159"/>
      <c r="ULF311" s="159"/>
      <c r="ULG311" s="159"/>
      <c r="ULH311" s="159"/>
      <c r="ULI311" s="45"/>
      <c r="ULJ311" s="160"/>
      <c r="ULK311" s="160"/>
      <c r="ULL311" s="160"/>
      <c r="ULM311" s="160"/>
      <c r="ULN311" s="160"/>
      <c r="ULO311" s="18"/>
      <c r="ULP311" s="18"/>
      <c r="ULQ311" s="18"/>
      <c r="ULS311" s="18"/>
      <c r="ULT311" s="18"/>
      <c r="ULU311" s="18"/>
      <c r="ULV311" s="18"/>
      <c r="ULX311" s="25"/>
      <c r="ULY311" s="37"/>
      <c r="UMA311" s="37"/>
      <c r="UMC311" s="37"/>
      <c r="UME311" s="37"/>
      <c r="UMF311" s="204"/>
      <c r="UMG311" s="204"/>
      <c r="UMH311" s="204"/>
      <c r="UMI311" s="204"/>
      <c r="UMJ311" s="204"/>
      <c r="UMK311" s="204"/>
      <c r="UML311" s="204"/>
      <c r="UMM311" s="204"/>
      <c r="UMN311" s="204"/>
      <c r="UMO311" s="159"/>
      <c r="UMP311" s="159"/>
      <c r="UMQ311" s="159"/>
      <c r="UMR311" s="159"/>
      <c r="UMS311" s="159"/>
      <c r="UMT311" s="45"/>
      <c r="UMU311" s="160"/>
      <c r="UMV311" s="160"/>
      <c r="UMW311" s="160"/>
      <c r="UMX311" s="160"/>
      <c r="UMY311" s="160"/>
      <c r="UMZ311" s="18"/>
      <c r="UNA311" s="18"/>
      <c r="UNB311" s="18"/>
      <c r="UND311" s="18"/>
      <c r="UNE311" s="18"/>
      <c r="UNF311" s="18"/>
      <c r="UNG311" s="18"/>
      <c r="UNI311" s="25"/>
      <c r="UNJ311" s="37"/>
      <c r="UNL311" s="37"/>
      <c r="UNN311" s="37"/>
      <c r="UNP311" s="37"/>
      <c r="UNQ311" s="204"/>
      <c r="UNR311" s="204"/>
      <c r="UNS311" s="204"/>
      <c r="UNT311" s="204"/>
      <c r="UNU311" s="204"/>
      <c r="UNV311" s="204"/>
      <c r="UNW311" s="204"/>
      <c r="UNX311" s="204"/>
      <c r="UNY311" s="204"/>
      <c r="UNZ311" s="159"/>
      <c r="UOA311" s="159"/>
      <c r="UOB311" s="159"/>
      <c r="UOC311" s="159"/>
      <c r="UOD311" s="159"/>
      <c r="UOE311" s="45"/>
      <c r="UOF311" s="160"/>
      <c r="UOG311" s="160"/>
      <c r="UOH311" s="160"/>
      <c r="UOI311" s="160"/>
      <c r="UOJ311" s="160"/>
      <c r="UOK311" s="18"/>
      <c r="UOL311" s="18"/>
      <c r="UOM311" s="18"/>
      <c r="UOO311" s="18"/>
      <c r="UOP311" s="18"/>
      <c r="UOQ311" s="18"/>
      <c r="UOR311" s="18"/>
      <c r="UOT311" s="25"/>
      <c r="UOU311" s="37"/>
      <c r="UOW311" s="37"/>
      <c r="UOY311" s="37"/>
      <c r="UPA311" s="37"/>
      <c r="UPB311" s="204"/>
      <c r="UPC311" s="204"/>
      <c r="UPD311" s="204"/>
      <c r="UPE311" s="204"/>
      <c r="UPF311" s="204"/>
      <c r="UPG311" s="204"/>
      <c r="UPH311" s="204"/>
      <c r="UPI311" s="204"/>
      <c r="UPJ311" s="204"/>
      <c r="UPK311" s="159"/>
      <c r="UPL311" s="159"/>
      <c r="UPM311" s="159"/>
      <c r="UPN311" s="159"/>
      <c r="UPO311" s="159"/>
      <c r="UPP311" s="45"/>
      <c r="UPQ311" s="160"/>
      <c r="UPR311" s="160"/>
      <c r="UPS311" s="160"/>
      <c r="UPT311" s="160"/>
      <c r="UPU311" s="160"/>
      <c r="UPV311" s="18"/>
      <c r="UPW311" s="18"/>
      <c r="UPX311" s="18"/>
      <c r="UPZ311" s="18"/>
      <c r="UQA311" s="18"/>
      <c r="UQB311" s="18"/>
      <c r="UQC311" s="18"/>
      <c r="UQE311" s="25"/>
      <c r="UQF311" s="37"/>
      <c r="UQH311" s="37"/>
      <c r="UQJ311" s="37"/>
      <c r="UQL311" s="37"/>
      <c r="UQM311" s="204"/>
      <c r="UQN311" s="204"/>
      <c r="UQO311" s="204"/>
      <c r="UQP311" s="204"/>
      <c r="UQQ311" s="204"/>
      <c r="UQR311" s="204"/>
      <c r="UQS311" s="204"/>
      <c r="UQT311" s="204"/>
      <c r="UQU311" s="204"/>
      <c r="UQV311" s="159"/>
      <c r="UQW311" s="159"/>
      <c r="UQX311" s="159"/>
      <c r="UQY311" s="159"/>
      <c r="UQZ311" s="159"/>
      <c r="URA311" s="45"/>
      <c r="URB311" s="160"/>
      <c r="URC311" s="160"/>
      <c r="URD311" s="160"/>
      <c r="URE311" s="160"/>
      <c r="URF311" s="160"/>
      <c r="URG311" s="18"/>
      <c r="URH311" s="18"/>
      <c r="URI311" s="18"/>
      <c r="URK311" s="18"/>
      <c r="URL311" s="18"/>
      <c r="URM311" s="18"/>
      <c r="URN311" s="18"/>
      <c r="URP311" s="25"/>
      <c r="URQ311" s="37"/>
      <c r="URS311" s="37"/>
      <c r="URU311" s="37"/>
      <c r="URW311" s="37"/>
      <c r="URX311" s="204"/>
      <c r="URY311" s="204"/>
      <c r="URZ311" s="204"/>
      <c r="USA311" s="204"/>
      <c r="USB311" s="204"/>
      <c r="USC311" s="204"/>
      <c r="USD311" s="204"/>
      <c r="USE311" s="204"/>
      <c r="USF311" s="204"/>
      <c r="USG311" s="159"/>
      <c r="USH311" s="159"/>
      <c r="USI311" s="159"/>
      <c r="USJ311" s="159"/>
      <c r="USK311" s="159"/>
      <c r="USL311" s="45"/>
      <c r="USM311" s="160"/>
      <c r="USN311" s="160"/>
      <c r="USO311" s="160"/>
      <c r="USP311" s="160"/>
      <c r="USQ311" s="160"/>
      <c r="USR311" s="18"/>
      <c r="USS311" s="18"/>
      <c r="UST311" s="18"/>
      <c r="USV311" s="18"/>
      <c r="USW311" s="18"/>
      <c r="USX311" s="18"/>
      <c r="USY311" s="18"/>
      <c r="UTA311" s="25"/>
      <c r="UTB311" s="37"/>
      <c r="UTD311" s="37"/>
      <c r="UTF311" s="37"/>
      <c r="UTH311" s="37"/>
      <c r="UTI311" s="204"/>
      <c r="UTJ311" s="204"/>
      <c r="UTK311" s="204"/>
      <c r="UTL311" s="204"/>
      <c r="UTM311" s="204"/>
      <c r="UTN311" s="204"/>
      <c r="UTO311" s="204"/>
      <c r="UTP311" s="204"/>
      <c r="UTQ311" s="204"/>
      <c r="UTR311" s="159"/>
      <c r="UTS311" s="159"/>
      <c r="UTT311" s="159"/>
      <c r="UTU311" s="159"/>
      <c r="UTV311" s="159"/>
      <c r="UTW311" s="45"/>
      <c r="UTX311" s="160"/>
      <c r="UTY311" s="160"/>
      <c r="UTZ311" s="160"/>
      <c r="UUA311" s="160"/>
      <c r="UUB311" s="160"/>
      <c r="UUC311" s="18"/>
      <c r="UUD311" s="18"/>
      <c r="UUE311" s="18"/>
      <c r="UUG311" s="18"/>
      <c r="UUH311" s="18"/>
      <c r="UUI311" s="18"/>
      <c r="UUJ311" s="18"/>
      <c r="UUL311" s="25"/>
      <c r="UUM311" s="37"/>
      <c r="UUO311" s="37"/>
      <c r="UUQ311" s="37"/>
      <c r="UUS311" s="37"/>
      <c r="UUT311" s="204"/>
      <c r="UUU311" s="204"/>
      <c r="UUV311" s="204"/>
      <c r="UUW311" s="204"/>
      <c r="UUX311" s="204"/>
      <c r="UUY311" s="204"/>
      <c r="UUZ311" s="204"/>
      <c r="UVA311" s="204"/>
      <c r="UVB311" s="204"/>
      <c r="UVC311" s="159"/>
      <c r="UVD311" s="159"/>
      <c r="UVE311" s="159"/>
      <c r="UVF311" s="159"/>
      <c r="UVG311" s="159"/>
      <c r="UVH311" s="45"/>
      <c r="UVI311" s="160"/>
      <c r="UVJ311" s="160"/>
      <c r="UVK311" s="160"/>
      <c r="UVL311" s="160"/>
      <c r="UVM311" s="160"/>
      <c r="UVN311" s="18"/>
      <c r="UVO311" s="18"/>
      <c r="UVP311" s="18"/>
      <c r="UVR311" s="18"/>
      <c r="UVS311" s="18"/>
      <c r="UVT311" s="18"/>
      <c r="UVU311" s="18"/>
      <c r="UVW311" s="25"/>
      <c r="UVX311" s="37"/>
      <c r="UVZ311" s="37"/>
      <c r="UWB311" s="37"/>
      <c r="UWD311" s="37"/>
      <c r="UWE311" s="204"/>
      <c r="UWF311" s="204"/>
      <c r="UWG311" s="204"/>
      <c r="UWH311" s="204"/>
      <c r="UWI311" s="204"/>
      <c r="UWJ311" s="204"/>
      <c r="UWK311" s="204"/>
      <c r="UWL311" s="204"/>
      <c r="UWM311" s="204"/>
      <c r="UWN311" s="159"/>
      <c r="UWO311" s="159"/>
      <c r="UWP311" s="159"/>
      <c r="UWQ311" s="159"/>
      <c r="UWR311" s="159"/>
      <c r="UWS311" s="45"/>
      <c r="UWT311" s="160"/>
      <c r="UWU311" s="160"/>
      <c r="UWV311" s="160"/>
      <c r="UWW311" s="160"/>
      <c r="UWX311" s="160"/>
      <c r="UWY311" s="18"/>
      <c r="UWZ311" s="18"/>
      <c r="UXA311" s="18"/>
      <c r="UXC311" s="18"/>
      <c r="UXD311" s="18"/>
      <c r="UXE311" s="18"/>
      <c r="UXF311" s="18"/>
      <c r="UXH311" s="25"/>
      <c r="UXI311" s="37"/>
      <c r="UXK311" s="37"/>
      <c r="UXM311" s="37"/>
      <c r="UXO311" s="37"/>
      <c r="UXP311" s="204"/>
      <c r="UXQ311" s="204"/>
      <c r="UXR311" s="204"/>
      <c r="UXS311" s="204"/>
      <c r="UXT311" s="204"/>
      <c r="UXU311" s="204"/>
      <c r="UXV311" s="204"/>
      <c r="UXW311" s="204"/>
      <c r="UXX311" s="204"/>
      <c r="UXY311" s="159"/>
      <c r="UXZ311" s="159"/>
      <c r="UYA311" s="159"/>
      <c r="UYB311" s="159"/>
      <c r="UYC311" s="159"/>
      <c r="UYD311" s="45"/>
      <c r="UYE311" s="160"/>
      <c r="UYF311" s="160"/>
      <c r="UYG311" s="160"/>
      <c r="UYH311" s="160"/>
      <c r="UYI311" s="160"/>
      <c r="UYJ311" s="18"/>
      <c r="UYK311" s="18"/>
      <c r="UYL311" s="18"/>
      <c r="UYN311" s="18"/>
      <c r="UYO311" s="18"/>
      <c r="UYP311" s="18"/>
      <c r="UYQ311" s="18"/>
      <c r="UYS311" s="25"/>
      <c r="UYT311" s="37"/>
      <c r="UYV311" s="37"/>
      <c r="UYX311" s="37"/>
      <c r="UYZ311" s="37"/>
      <c r="UZA311" s="204"/>
      <c r="UZB311" s="204"/>
      <c r="UZC311" s="204"/>
      <c r="UZD311" s="204"/>
      <c r="UZE311" s="204"/>
      <c r="UZF311" s="204"/>
      <c r="UZG311" s="204"/>
      <c r="UZH311" s="204"/>
      <c r="UZI311" s="204"/>
      <c r="UZJ311" s="159"/>
      <c r="UZK311" s="159"/>
      <c r="UZL311" s="159"/>
      <c r="UZM311" s="159"/>
      <c r="UZN311" s="159"/>
      <c r="UZO311" s="45"/>
      <c r="UZP311" s="160"/>
      <c r="UZQ311" s="160"/>
      <c r="UZR311" s="160"/>
      <c r="UZS311" s="160"/>
      <c r="UZT311" s="160"/>
      <c r="UZU311" s="18"/>
      <c r="UZV311" s="18"/>
      <c r="UZW311" s="18"/>
      <c r="UZY311" s="18"/>
      <c r="UZZ311" s="18"/>
      <c r="VAA311" s="18"/>
      <c r="VAB311" s="18"/>
      <c r="VAD311" s="25"/>
      <c r="VAE311" s="37"/>
      <c r="VAG311" s="37"/>
      <c r="VAI311" s="37"/>
      <c r="VAK311" s="37"/>
      <c r="VAL311" s="204"/>
      <c r="VAM311" s="204"/>
      <c r="VAN311" s="204"/>
      <c r="VAO311" s="204"/>
      <c r="VAP311" s="204"/>
      <c r="VAQ311" s="204"/>
      <c r="VAR311" s="204"/>
      <c r="VAS311" s="204"/>
      <c r="VAT311" s="204"/>
      <c r="VAU311" s="159"/>
      <c r="VAV311" s="159"/>
      <c r="VAW311" s="159"/>
      <c r="VAX311" s="159"/>
      <c r="VAY311" s="159"/>
      <c r="VAZ311" s="45"/>
      <c r="VBA311" s="160"/>
      <c r="VBB311" s="160"/>
      <c r="VBC311" s="160"/>
      <c r="VBD311" s="160"/>
      <c r="VBE311" s="160"/>
      <c r="VBF311" s="18"/>
      <c r="VBG311" s="18"/>
      <c r="VBH311" s="18"/>
      <c r="VBJ311" s="18"/>
      <c r="VBK311" s="18"/>
      <c r="VBL311" s="18"/>
      <c r="VBM311" s="18"/>
      <c r="VBO311" s="25"/>
      <c r="VBP311" s="37"/>
      <c r="VBR311" s="37"/>
      <c r="VBT311" s="37"/>
      <c r="VBV311" s="37"/>
      <c r="VBW311" s="204"/>
      <c r="VBX311" s="204"/>
      <c r="VBY311" s="204"/>
      <c r="VBZ311" s="204"/>
      <c r="VCA311" s="204"/>
      <c r="VCB311" s="204"/>
      <c r="VCC311" s="204"/>
      <c r="VCD311" s="204"/>
      <c r="VCE311" s="204"/>
      <c r="VCF311" s="159"/>
      <c r="VCG311" s="159"/>
      <c r="VCH311" s="159"/>
      <c r="VCI311" s="159"/>
      <c r="VCJ311" s="159"/>
      <c r="VCK311" s="45"/>
      <c r="VCL311" s="160"/>
      <c r="VCM311" s="160"/>
      <c r="VCN311" s="160"/>
      <c r="VCO311" s="160"/>
      <c r="VCP311" s="160"/>
      <c r="VCQ311" s="18"/>
      <c r="VCR311" s="18"/>
      <c r="VCS311" s="18"/>
      <c r="VCU311" s="18"/>
      <c r="VCV311" s="18"/>
      <c r="VCW311" s="18"/>
      <c r="VCX311" s="18"/>
      <c r="VCZ311" s="25"/>
      <c r="VDA311" s="37"/>
      <c r="VDC311" s="37"/>
      <c r="VDE311" s="37"/>
      <c r="VDG311" s="37"/>
      <c r="VDH311" s="204"/>
      <c r="VDI311" s="204"/>
      <c r="VDJ311" s="204"/>
      <c r="VDK311" s="204"/>
      <c r="VDL311" s="204"/>
      <c r="VDM311" s="204"/>
      <c r="VDN311" s="204"/>
      <c r="VDO311" s="204"/>
      <c r="VDP311" s="204"/>
      <c r="VDQ311" s="159"/>
      <c r="VDR311" s="159"/>
      <c r="VDS311" s="159"/>
      <c r="VDT311" s="159"/>
      <c r="VDU311" s="159"/>
      <c r="VDV311" s="45"/>
      <c r="VDW311" s="160"/>
      <c r="VDX311" s="160"/>
      <c r="VDY311" s="160"/>
      <c r="VDZ311" s="160"/>
      <c r="VEA311" s="160"/>
      <c r="VEB311" s="18"/>
      <c r="VEC311" s="18"/>
      <c r="VED311" s="18"/>
      <c r="VEF311" s="18"/>
      <c r="VEG311" s="18"/>
      <c r="VEH311" s="18"/>
      <c r="VEI311" s="18"/>
      <c r="VEK311" s="25"/>
      <c r="VEL311" s="37"/>
      <c r="VEN311" s="37"/>
      <c r="VEP311" s="37"/>
      <c r="VER311" s="37"/>
      <c r="VES311" s="204"/>
      <c r="VET311" s="204"/>
      <c r="VEU311" s="204"/>
      <c r="VEV311" s="204"/>
      <c r="VEW311" s="204"/>
      <c r="VEX311" s="204"/>
      <c r="VEY311" s="204"/>
      <c r="VEZ311" s="204"/>
      <c r="VFA311" s="204"/>
      <c r="VFB311" s="159"/>
      <c r="VFC311" s="159"/>
      <c r="VFD311" s="159"/>
      <c r="VFE311" s="159"/>
      <c r="VFF311" s="159"/>
      <c r="VFG311" s="45"/>
      <c r="VFH311" s="160"/>
      <c r="VFI311" s="160"/>
      <c r="VFJ311" s="160"/>
      <c r="VFK311" s="160"/>
      <c r="VFL311" s="160"/>
      <c r="VFM311" s="18"/>
      <c r="VFN311" s="18"/>
      <c r="VFO311" s="18"/>
      <c r="VFQ311" s="18"/>
      <c r="VFR311" s="18"/>
      <c r="VFS311" s="18"/>
      <c r="VFT311" s="18"/>
      <c r="VFV311" s="25"/>
      <c r="VFW311" s="37"/>
      <c r="VFY311" s="37"/>
      <c r="VGA311" s="37"/>
      <c r="VGC311" s="37"/>
      <c r="VGD311" s="204"/>
      <c r="VGE311" s="204"/>
      <c r="VGF311" s="204"/>
      <c r="VGG311" s="204"/>
      <c r="VGH311" s="204"/>
      <c r="VGI311" s="204"/>
      <c r="VGJ311" s="204"/>
      <c r="VGK311" s="204"/>
      <c r="VGL311" s="204"/>
      <c r="VGM311" s="159"/>
      <c r="VGN311" s="159"/>
      <c r="VGO311" s="159"/>
      <c r="VGP311" s="159"/>
      <c r="VGQ311" s="159"/>
      <c r="VGR311" s="45"/>
      <c r="VGS311" s="160"/>
      <c r="VGT311" s="160"/>
      <c r="VGU311" s="160"/>
      <c r="VGV311" s="160"/>
      <c r="VGW311" s="160"/>
      <c r="VGX311" s="18"/>
      <c r="VGY311" s="18"/>
      <c r="VGZ311" s="18"/>
      <c r="VHB311" s="18"/>
      <c r="VHC311" s="18"/>
      <c r="VHD311" s="18"/>
      <c r="VHE311" s="18"/>
      <c r="VHG311" s="25"/>
      <c r="VHH311" s="37"/>
      <c r="VHJ311" s="37"/>
      <c r="VHL311" s="37"/>
      <c r="VHN311" s="37"/>
      <c r="VHO311" s="204"/>
      <c r="VHP311" s="204"/>
      <c r="VHQ311" s="204"/>
      <c r="VHR311" s="204"/>
      <c r="VHS311" s="204"/>
      <c r="VHT311" s="204"/>
      <c r="VHU311" s="204"/>
      <c r="VHV311" s="204"/>
      <c r="VHW311" s="204"/>
      <c r="VHX311" s="159"/>
      <c r="VHY311" s="159"/>
      <c r="VHZ311" s="159"/>
      <c r="VIA311" s="159"/>
      <c r="VIB311" s="159"/>
      <c r="VIC311" s="45"/>
      <c r="VID311" s="160"/>
      <c r="VIE311" s="160"/>
      <c r="VIF311" s="160"/>
      <c r="VIG311" s="160"/>
      <c r="VIH311" s="160"/>
      <c r="VII311" s="18"/>
      <c r="VIJ311" s="18"/>
      <c r="VIK311" s="18"/>
      <c r="VIM311" s="18"/>
      <c r="VIN311" s="18"/>
      <c r="VIO311" s="18"/>
      <c r="VIP311" s="18"/>
      <c r="VIR311" s="25"/>
      <c r="VIS311" s="37"/>
      <c r="VIU311" s="37"/>
      <c r="VIW311" s="37"/>
      <c r="VIY311" s="37"/>
      <c r="VIZ311" s="204"/>
      <c r="VJA311" s="204"/>
      <c r="VJB311" s="204"/>
      <c r="VJC311" s="204"/>
      <c r="VJD311" s="204"/>
      <c r="VJE311" s="204"/>
      <c r="VJF311" s="204"/>
      <c r="VJG311" s="204"/>
      <c r="VJH311" s="204"/>
      <c r="VJI311" s="159"/>
      <c r="VJJ311" s="159"/>
      <c r="VJK311" s="159"/>
      <c r="VJL311" s="159"/>
      <c r="VJM311" s="159"/>
      <c r="VJN311" s="45"/>
      <c r="VJO311" s="160"/>
      <c r="VJP311" s="160"/>
      <c r="VJQ311" s="160"/>
      <c r="VJR311" s="160"/>
      <c r="VJS311" s="160"/>
      <c r="VJT311" s="18"/>
      <c r="VJU311" s="18"/>
      <c r="VJV311" s="18"/>
      <c r="VJX311" s="18"/>
      <c r="VJY311" s="18"/>
      <c r="VJZ311" s="18"/>
      <c r="VKA311" s="18"/>
      <c r="VKC311" s="25"/>
      <c r="VKD311" s="37"/>
      <c r="VKF311" s="37"/>
      <c r="VKH311" s="37"/>
      <c r="VKJ311" s="37"/>
      <c r="VKK311" s="204"/>
      <c r="VKL311" s="204"/>
      <c r="VKM311" s="204"/>
      <c r="VKN311" s="204"/>
      <c r="VKO311" s="204"/>
      <c r="VKP311" s="204"/>
      <c r="VKQ311" s="204"/>
      <c r="VKR311" s="204"/>
      <c r="VKS311" s="204"/>
      <c r="VKT311" s="159"/>
      <c r="VKU311" s="159"/>
      <c r="VKV311" s="159"/>
      <c r="VKW311" s="159"/>
      <c r="VKX311" s="159"/>
      <c r="VKY311" s="45"/>
      <c r="VKZ311" s="160"/>
      <c r="VLA311" s="160"/>
      <c r="VLB311" s="160"/>
      <c r="VLC311" s="160"/>
      <c r="VLD311" s="160"/>
      <c r="VLE311" s="18"/>
      <c r="VLF311" s="18"/>
      <c r="VLG311" s="18"/>
      <c r="VLI311" s="18"/>
      <c r="VLJ311" s="18"/>
      <c r="VLK311" s="18"/>
      <c r="VLL311" s="18"/>
      <c r="VLN311" s="25"/>
      <c r="VLO311" s="37"/>
      <c r="VLQ311" s="37"/>
      <c r="VLS311" s="37"/>
      <c r="VLU311" s="37"/>
      <c r="VLV311" s="204"/>
      <c r="VLW311" s="204"/>
      <c r="VLX311" s="204"/>
      <c r="VLY311" s="204"/>
      <c r="VLZ311" s="204"/>
      <c r="VMA311" s="204"/>
      <c r="VMB311" s="204"/>
      <c r="VMC311" s="204"/>
      <c r="VMD311" s="204"/>
      <c r="VME311" s="159"/>
      <c r="VMF311" s="159"/>
      <c r="VMG311" s="159"/>
      <c r="VMH311" s="159"/>
      <c r="VMI311" s="159"/>
      <c r="VMJ311" s="45"/>
      <c r="VMK311" s="160"/>
      <c r="VML311" s="160"/>
      <c r="VMM311" s="160"/>
      <c r="VMN311" s="160"/>
      <c r="VMO311" s="160"/>
      <c r="VMP311" s="18"/>
      <c r="VMQ311" s="18"/>
      <c r="VMR311" s="18"/>
      <c r="VMT311" s="18"/>
      <c r="VMU311" s="18"/>
      <c r="VMV311" s="18"/>
      <c r="VMW311" s="18"/>
      <c r="VMY311" s="25"/>
      <c r="VMZ311" s="37"/>
      <c r="VNB311" s="37"/>
      <c r="VND311" s="37"/>
      <c r="VNF311" s="37"/>
      <c r="VNG311" s="204"/>
      <c r="VNH311" s="204"/>
      <c r="VNI311" s="204"/>
      <c r="VNJ311" s="204"/>
      <c r="VNK311" s="204"/>
      <c r="VNL311" s="204"/>
      <c r="VNM311" s="204"/>
      <c r="VNN311" s="204"/>
      <c r="VNO311" s="204"/>
      <c r="VNP311" s="159"/>
      <c r="VNQ311" s="159"/>
      <c r="VNR311" s="159"/>
      <c r="VNS311" s="159"/>
      <c r="VNT311" s="159"/>
      <c r="VNU311" s="45"/>
      <c r="VNV311" s="160"/>
      <c r="VNW311" s="160"/>
      <c r="VNX311" s="160"/>
      <c r="VNY311" s="160"/>
      <c r="VNZ311" s="160"/>
      <c r="VOA311" s="18"/>
      <c r="VOB311" s="18"/>
      <c r="VOC311" s="18"/>
      <c r="VOE311" s="18"/>
      <c r="VOF311" s="18"/>
      <c r="VOG311" s="18"/>
      <c r="VOH311" s="18"/>
      <c r="VOJ311" s="25"/>
      <c r="VOK311" s="37"/>
      <c r="VOM311" s="37"/>
      <c r="VOO311" s="37"/>
      <c r="VOQ311" s="37"/>
      <c r="VOR311" s="204"/>
      <c r="VOS311" s="204"/>
      <c r="VOT311" s="204"/>
      <c r="VOU311" s="204"/>
      <c r="VOV311" s="204"/>
      <c r="VOW311" s="204"/>
      <c r="VOX311" s="204"/>
      <c r="VOY311" s="204"/>
      <c r="VOZ311" s="204"/>
      <c r="VPA311" s="159"/>
      <c r="VPB311" s="159"/>
      <c r="VPC311" s="159"/>
      <c r="VPD311" s="159"/>
      <c r="VPE311" s="159"/>
      <c r="VPF311" s="45"/>
      <c r="VPG311" s="160"/>
      <c r="VPH311" s="160"/>
      <c r="VPI311" s="160"/>
      <c r="VPJ311" s="160"/>
      <c r="VPK311" s="160"/>
      <c r="VPL311" s="18"/>
      <c r="VPM311" s="18"/>
      <c r="VPN311" s="18"/>
      <c r="VPP311" s="18"/>
      <c r="VPQ311" s="18"/>
      <c r="VPR311" s="18"/>
      <c r="VPS311" s="18"/>
      <c r="VPU311" s="25"/>
      <c r="VPV311" s="37"/>
      <c r="VPX311" s="37"/>
      <c r="VPZ311" s="37"/>
      <c r="VQB311" s="37"/>
      <c r="VQC311" s="204"/>
      <c r="VQD311" s="204"/>
      <c r="VQE311" s="204"/>
      <c r="VQF311" s="204"/>
      <c r="VQG311" s="204"/>
      <c r="VQH311" s="204"/>
      <c r="VQI311" s="204"/>
      <c r="VQJ311" s="204"/>
      <c r="VQK311" s="204"/>
      <c r="VQL311" s="159"/>
      <c r="VQM311" s="159"/>
      <c r="VQN311" s="159"/>
      <c r="VQO311" s="159"/>
      <c r="VQP311" s="159"/>
      <c r="VQQ311" s="45"/>
      <c r="VQR311" s="160"/>
      <c r="VQS311" s="160"/>
      <c r="VQT311" s="160"/>
      <c r="VQU311" s="160"/>
      <c r="VQV311" s="160"/>
      <c r="VQW311" s="18"/>
      <c r="VQX311" s="18"/>
      <c r="VQY311" s="18"/>
      <c r="VRA311" s="18"/>
      <c r="VRB311" s="18"/>
      <c r="VRC311" s="18"/>
      <c r="VRD311" s="18"/>
      <c r="VRF311" s="25"/>
      <c r="VRG311" s="37"/>
      <c r="VRI311" s="37"/>
      <c r="VRK311" s="37"/>
      <c r="VRM311" s="37"/>
      <c r="VRN311" s="204"/>
      <c r="VRO311" s="204"/>
      <c r="VRP311" s="204"/>
      <c r="VRQ311" s="204"/>
      <c r="VRR311" s="204"/>
      <c r="VRS311" s="204"/>
      <c r="VRT311" s="204"/>
      <c r="VRU311" s="204"/>
      <c r="VRV311" s="204"/>
      <c r="VRW311" s="159"/>
      <c r="VRX311" s="159"/>
      <c r="VRY311" s="159"/>
      <c r="VRZ311" s="159"/>
      <c r="VSA311" s="159"/>
      <c r="VSB311" s="45"/>
      <c r="VSC311" s="160"/>
      <c r="VSD311" s="160"/>
      <c r="VSE311" s="160"/>
      <c r="VSF311" s="160"/>
      <c r="VSG311" s="160"/>
      <c r="VSH311" s="18"/>
      <c r="VSI311" s="18"/>
      <c r="VSJ311" s="18"/>
      <c r="VSL311" s="18"/>
      <c r="VSM311" s="18"/>
      <c r="VSN311" s="18"/>
      <c r="VSO311" s="18"/>
      <c r="VSQ311" s="25"/>
      <c r="VSR311" s="37"/>
      <c r="VST311" s="37"/>
      <c r="VSV311" s="37"/>
      <c r="VSX311" s="37"/>
      <c r="VSY311" s="204"/>
      <c r="VSZ311" s="204"/>
      <c r="VTA311" s="204"/>
      <c r="VTB311" s="204"/>
      <c r="VTC311" s="204"/>
      <c r="VTD311" s="204"/>
      <c r="VTE311" s="204"/>
      <c r="VTF311" s="204"/>
      <c r="VTG311" s="204"/>
      <c r="VTH311" s="159"/>
      <c r="VTI311" s="159"/>
      <c r="VTJ311" s="159"/>
      <c r="VTK311" s="159"/>
      <c r="VTL311" s="159"/>
      <c r="VTM311" s="45"/>
      <c r="VTN311" s="160"/>
      <c r="VTO311" s="160"/>
      <c r="VTP311" s="160"/>
      <c r="VTQ311" s="160"/>
      <c r="VTR311" s="160"/>
      <c r="VTS311" s="18"/>
      <c r="VTT311" s="18"/>
      <c r="VTU311" s="18"/>
      <c r="VTW311" s="18"/>
      <c r="VTX311" s="18"/>
      <c r="VTY311" s="18"/>
      <c r="VTZ311" s="18"/>
      <c r="VUB311" s="25"/>
      <c r="VUC311" s="37"/>
      <c r="VUE311" s="37"/>
      <c r="VUG311" s="37"/>
      <c r="VUI311" s="37"/>
      <c r="VUJ311" s="204"/>
      <c r="VUK311" s="204"/>
      <c r="VUL311" s="204"/>
      <c r="VUM311" s="204"/>
      <c r="VUN311" s="204"/>
      <c r="VUO311" s="204"/>
      <c r="VUP311" s="204"/>
      <c r="VUQ311" s="204"/>
      <c r="VUR311" s="204"/>
      <c r="VUS311" s="159"/>
      <c r="VUT311" s="159"/>
      <c r="VUU311" s="159"/>
      <c r="VUV311" s="159"/>
      <c r="VUW311" s="159"/>
      <c r="VUX311" s="45"/>
      <c r="VUY311" s="160"/>
      <c r="VUZ311" s="160"/>
      <c r="VVA311" s="160"/>
      <c r="VVB311" s="160"/>
      <c r="VVC311" s="160"/>
      <c r="VVD311" s="18"/>
      <c r="VVE311" s="18"/>
      <c r="VVF311" s="18"/>
      <c r="VVH311" s="18"/>
      <c r="VVI311" s="18"/>
      <c r="VVJ311" s="18"/>
      <c r="VVK311" s="18"/>
      <c r="VVM311" s="25"/>
      <c r="VVN311" s="37"/>
      <c r="VVP311" s="37"/>
      <c r="VVR311" s="37"/>
      <c r="VVT311" s="37"/>
      <c r="VVU311" s="204"/>
      <c r="VVV311" s="204"/>
      <c r="VVW311" s="204"/>
      <c r="VVX311" s="204"/>
      <c r="VVY311" s="204"/>
      <c r="VVZ311" s="204"/>
      <c r="VWA311" s="204"/>
      <c r="VWB311" s="204"/>
      <c r="VWC311" s="204"/>
      <c r="VWD311" s="159"/>
      <c r="VWE311" s="159"/>
      <c r="VWF311" s="159"/>
      <c r="VWG311" s="159"/>
      <c r="VWH311" s="159"/>
      <c r="VWI311" s="45"/>
      <c r="VWJ311" s="160"/>
      <c r="VWK311" s="160"/>
      <c r="VWL311" s="160"/>
      <c r="VWM311" s="160"/>
      <c r="VWN311" s="160"/>
      <c r="VWO311" s="18"/>
      <c r="VWP311" s="18"/>
      <c r="VWQ311" s="18"/>
      <c r="VWS311" s="18"/>
      <c r="VWT311" s="18"/>
      <c r="VWU311" s="18"/>
      <c r="VWV311" s="18"/>
      <c r="VWX311" s="25"/>
      <c r="VWY311" s="37"/>
      <c r="VXA311" s="37"/>
      <c r="VXC311" s="37"/>
      <c r="VXE311" s="37"/>
      <c r="VXF311" s="204"/>
      <c r="VXG311" s="204"/>
      <c r="VXH311" s="204"/>
      <c r="VXI311" s="204"/>
      <c r="VXJ311" s="204"/>
      <c r="VXK311" s="204"/>
      <c r="VXL311" s="204"/>
      <c r="VXM311" s="204"/>
      <c r="VXN311" s="204"/>
      <c r="VXO311" s="159"/>
      <c r="VXP311" s="159"/>
      <c r="VXQ311" s="159"/>
      <c r="VXR311" s="159"/>
      <c r="VXS311" s="159"/>
      <c r="VXT311" s="45"/>
      <c r="VXU311" s="160"/>
      <c r="VXV311" s="160"/>
      <c r="VXW311" s="160"/>
      <c r="VXX311" s="160"/>
      <c r="VXY311" s="160"/>
      <c r="VXZ311" s="18"/>
      <c r="VYA311" s="18"/>
      <c r="VYB311" s="18"/>
      <c r="VYD311" s="18"/>
      <c r="VYE311" s="18"/>
      <c r="VYF311" s="18"/>
      <c r="VYG311" s="18"/>
      <c r="VYI311" s="25"/>
      <c r="VYJ311" s="37"/>
      <c r="VYL311" s="37"/>
      <c r="VYN311" s="37"/>
      <c r="VYP311" s="37"/>
      <c r="VYQ311" s="204"/>
      <c r="VYR311" s="204"/>
      <c r="VYS311" s="204"/>
      <c r="VYT311" s="204"/>
      <c r="VYU311" s="204"/>
      <c r="VYV311" s="204"/>
      <c r="VYW311" s="204"/>
      <c r="VYX311" s="204"/>
      <c r="VYY311" s="204"/>
      <c r="VYZ311" s="159"/>
      <c r="VZA311" s="159"/>
      <c r="VZB311" s="159"/>
      <c r="VZC311" s="159"/>
      <c r="VZD311" s="159"/>
      <c r="VZE311" s="45"/>
      <c r="VZF311" s="160"/>
      <c r="VZG311" s="160"/>
      <c r="VZH311" s="160"/>
      <c r="VZI311" s="160"/>
      <c r="VZJ311" s="160"/>
      <c r="VZK311" s="18"/>
      <c r="VZL311" s="18"/>
      <c r="VZM311" s="18"/>
      <c r="VZO311" s="18"/>
      <c r="VZP311" s="18"/>
      <c r="VZQ311" s="18"/>
      <c r="VZR311" s="18"/>
      <c r="VZT311" s="25"/>
      <c r="VZU311" s="37"/>
      <c r="VZW311" s="37"/>
      <c r="VZY311" s="37"/>
      <c r="WAA311" s="37"/>
      <c r="WAB311" s="204"/>
      <c r="WAC311" s="204"/>
      <c r="WAD311" s="204"/>
      <c r="WAE311" s="204"/>
      <c r="WAF311" s="204"/>
      <c r="WAG311" s="204"/>
      <c r="WAH311" s="204"/>
      <c r="WAI311" s="204"/>
      <c r="WAJ311" s="204"/>
      <c r="WAK311" s="159"/>
      <c r="WAL311" s="159"/>
      <c r="WAM311" s="159"/>
      <c r="WAN311" s="159"/>
      <c r="WAO311" s="159"/>
      <c r="WAP311" s="45"/>
      <c r="WAQ311" s="160"/>
      <c r="WAR311" s="160"/>
      <c r="WAS311" s="160"/>
      <c r="WAT311" s="160"/>
      <c r="WAU311" s="160"/>
      <c r="WAV311" s="18"/>
      <c r="WAW311" s="18"/>
      <c r="WAX311" s="18"/>
      <c r="WAZ311" s="18"/>
      <c r="WBA311" s="18"/>
      <c r="WBB311" s="18"/>
      <c r="WBC311" s="18"/>
      <c r="WBE311" s="25"/>
      <c r="WBF311" s="37"/>
      <c r="WBH311" s="37"/>
      <c r="WBJ311" s="37"/>
      <c r="WBL311" s="37"/>
      <c r="WBM311" s="204"/>
      <c r="WBN311" s="204"/>
      <c r="WBO311" s="204"/>
      <c r="WBP311" s="204"/>
      <c r="WBQ311" s="204"/>
      <c r="WBR311" s="204"/>
      <c r="WBS311" s="204"/>
      <c r="WBT311" s="204"/>
      <c r="WBU311" s="204"/>
      <c r="WBV311" s="159"/>
      <c r="WBW311" s="159"/>
      <c r="WBX311" s="159"/>
      <c r="WBY311" s="159"/>
      <c r="WBZ311" s="159"/>
      <c r="WCA311" s="45"/>
      <c r="WCB311" s="160"/>
      <c r="WCC311" s="160"/>
      <c r="WCD311" s="160"/>
      <c r="WCE311" s="160"/>
      <c r="WCF311" s="160"/>
      <c r="WCG311" s="18"/>
      <c r="WCH311" s="18"/>
      <c r="WCI311" s="18"/>
      <c r="WCK311" s="18"/>
      <c r="WCL311" s="18"/>
      <c r="WCM311" s="18"/>
      <c r="WCN311" s="18"/>
      <c r="WCP311" s="25"/>
      <c r="WCQ311" s="37"/>
      <c r="WCS311" s="37"/>
      <c r="WCU311" s="37"/>
      <c r="WCW311" s="37"/>
      <c r="WCX311" s="204"/>
      <c r="WCY311" s="204"/>
      <c r="WCZ311" s="204"/>
      <c r="WDA311" s="204"/>
      <c r="WDB311" s="204"/>
      <c r="WDC311" s="204"/>
      <c r="WDD311" s="204"/>
      <c r="WDE311" s="204"/>
      <c r="WDF311" s="204"/>
      <c r="WDG311" s="159"/>
      <c r="WDH311" s="159"/>
      <c r="WDI311" s="159"/>
      <c r="WDJ311" s="159"/>
      <c r="WDK311" s="159"/>
      <c r="WDL311" s="45"/>
      <c r="WDM311" s="160"/>
      <c r="WDN311" s="160"/>
      <c r="WDO311" s="160"/>
      <c r="WDP311" s="160"/>
      <c r="WDQ311" s="160"/>
      <c r="WDR311" s="18"/>
      <c r="WDS311" s="18"/>
      <c r="WDT311" s="18"/>
      <c r="WDV311" s="18"/>
      <c r="WDW311" s="18"/>
      <c r="WDX311" s="18"/>
      <c r="WDY311" s="18"/>
      <c r="WEA311" s="25"/>
      <c r="WEB311" s="37"/>
      <c r="WED311" s="37"/>
      <c r="WEF311" s="37"/>
      <c r="WEH311" s="37"/>
      <c r="WEI311" s="204"/>
      <c r="WEJ311" s="204"/>
      <c r="WEK311" s="204"/>
      <c r="WEL311" s="204"/>
      <c r="WEM311" s="204"/>
      <c r="WEN311" s="204"/>
      <c r="WEO311" s="204"/>
      <c r="WEP311" s="204"/>
      <c r="WEQ311" s="204"/>
      <c r="WER311" s="159"/>
      <c r="WES311" s="159"/>
      <c r="WET311" s="159"/>
      <c r="WEU311" s="159"/>
      <c r="WEV311" s="159"/>
      <c r="WEW311" s="45"/>
      <c r="WEX311" s="160"/>
      <c r="WEY311" s="160"/>
      <c r="WEZ311" s="160"/>
      <c r="WFA311" s="160"/>
      <c r="WFB311" s="160"/>
      <c r="WFC311" s="18"/>
      <c r="WFD311" s="18"/>
      <c r="WFE311" s="18"/>
      <c r="WFG311" s="18"/>
      <c r="WFH311" s="18"/>
      <c r="WFI311" s="18"/>
      <c r="WFJ311" s="18"/>
      <c r="WFL311" s="25"/>
      <c r="WFM311" s="37"/>
      <c r="WFO311" s="37"/>
      <c r="WFQ311" s="37"/>
      <c r="WFS311" s="37"/>
      <c r="WFT311" s="204"/>
      <c r="WFU311" s="204"/>
      <c r="WFV311" s="204"/>
      <c r="WFW311" s="204"/>
      <c r="WFX311" s="204"/>
      <c r="WFY311" s="204"/>
      <c r="WFZ311" s="204"/>
      <c r="WGA311" s="204"/>
      <c r="WGB311" s="204"/>
      <c r="WGC311" s="159"/>
      <c r="WGD311" s="159"/>
      <c r="WGE311" s="159"/>
      <c r="WGF311" s="159"/>
      <c r="WGG311" s="159"/>
      <c r="WGH311" s="45"/>
      <c r="WGI311" s="160"/>
      <c r="WGJ311" s="160"/>
      <c r="WGK311" s="160"/>
      <c r="WGL311" s="160"/>
      <c r="WGM311" s="160"/>
      <c r="WGN311" s="18"/>
      <c r="WGO311" s="18"/>
      <c r="WGP311" s="18"/>
      <c r="WGR311" s="18"/>
      <c r="WGS311" s="18"/>
      <c r="WGT311" s="18"/>
      <c r="WGU311" s="18"/>
      <c r="WGW311" s="25"/>
      <c r="WGX311" s="37"/>
      <c r="WGZ311" s="37"/>
      <c r="WHB311" s="37"/>
      <c r="WHD311" s="37"/>
      <c r="WHE311" s="204"/>
      <c r="WHF311" s="204"/>
      <c r="WHG311" s="204"/>
      <c r="WHH311" s="204"/>
      <c r="WHI311" s="204"/>
      <c r="WHJ311" s="204"/>
      <c r="WHK311" s="204"/>
      <c r="WHL311" s="204"/>
      <c r="WHM311" s="204"/>
      <c r="WHN311" s="159"/>
      <c r="WHO311" s="159"/>
      <c r="WHP311" s="159"/>
      <c r="WHQ311" s="159"/>
      <c r="WHR311" s="159"/>
      <c r="WHS311" s="45"/>
      <c r="WHT311" s="160"/>
      <c r="WHU311" s="160"/>
      <c r="WHV311" s="160"/>
      <c r="WHW311" s="160"/>
      <c r="WHX311" s="160"/>
      <c r="WHY311" s="18"/>
      <c r="WHZ311" s="18"/>
      <c r="WIA311" s="18"/>
      <c r="WIC311" s="18"/>
      <c r="WID311" s="18"/>
      <c r="WIE311" s="18"/>
      <c r="WIF311" s="18"/>
      <c r="WIH311" s="25"/>
      <c r="WII311" s="37"/>
      <c r="WIK311" s="37"/>
      <c r="WIM311" s="37"/>
      <c r="WIO311" s="37"/>
      <c r="WIP311" s="204"/>
      <c r="WIQ311" s="204"/>
      <c r="WIR311" s="204"/>
      <c r="WIS311" s="204"/>
      <c r="WIT311" s="204"/>
      <c r="WIU311" s="204"/>
      <c r="WIV311" s="204"/>
      <c r="WIW311" s="204"/>
      <c r="WIX311" s="204"/>
      <c r="WIY311" s="159"/>
      <c r="WIZ311" s="159"/>
      <c r="WJA311" s="159"/>
      <c r="WJB311" s="159"/>
      <c r="WJC311" s="159"/>
      <c r="WJD311" s="45"/>
      <c r="WJE311" s="160"/>
      <c r="WJF311" s="160"/>
      <c r="WJG311" s="160"/>
      <c r="WJH311" s="160"/>
      <c r="WJI311" s="160"/>
      <c r="WJJ311" s="18"/>
      <c r="WJK311" s="18"/>
      <c r="WJL311" s="18"/>
      <c r="WJN311" s="18"/>
      <c r="WJO311" s="18"/>
      <c r="WJP311" s="18"/>
      <c r="WJQ311" s="18"/>
      <c r="WJS311" s="25"/>
      <c r="WJT311" s="37"/>
      <c r="WJV311" s="37"/>
      <c r="WJX311" s="37"/>
      <c r="WJZ311" s="37"/>
      <c r="WKA311" s="204"/>
      <c r="WKB311" s="204"/>
      <c r="WKC311" s="204"/>
      <c r="WKD311" s="204"/>
      <c r="WKE311" s="204"/>
      <c r="WKF311" s="204"/>
      <c r="WKG311" s="204"/>
      <c r="WKH311" s="204"/>
      <c r="WKI311" s="204"/>
      <c r="WKJ311" s="159"/>
      <c r="WKK311" s="159"/>
      <c r="WKL311" s="159"/>
      <c r="WKM311" s="159"/>
      <c r="WKN311" s="159"/>
      <c r="WKO311" s="45"/>
      <c r="WKP311" s="160"/>
      <c r="WKQ311" s="160"/>
      <c r="WKR311" s="160"/>
      <c r="WKS311" s="160"/>
      <c r="WKT311" s="160"/>
      <c r="WKU311" s="18"/>
      <c r="WKV311" s="18"/>
      <c r="WKW311" s="18"/>
      <c r="WKY311" s="18"/>
      <c r="WKZ311" s="18"/>
      <c r="WLA311" s="18"/>
      <c r="WLB311" s="18"/>
      <c r="WLD311" s="25"/>
      <c r="WLE311" s="37"/>
      <c r="WLG311" s="37"/>
      <c r="WLI311" s="37"/>
      <c r="WLK311" s="37"/>
      <c r="WLL311" s="204"/>
      <c r="WLM311" s="204"/>
      <c r="WLN311" s="204"/>
      <c r="WLO311" s="204"/>
      <c r="WLP311" s="204"/>
      <c r="WLQ311" s="204"/>
      <c r="WLR311" s="204"/>
      <c r="WLS311" s="204"/>
      <c r="WLT311" s="204"/>
      <c r="WLU311" s="159"/>
      <c r="WLV311" s="159"/>
      <c r="WLW311" s="159"/>
      <c r="WLX311" s="159"/>
      <c r="WLY311" s="159"/>
      <c r="WLZ311" s="45"/>
      <c r="WMA311" s="160"/>
      <c r="WMB311" s="160"/>
      <c r="WMC311" s="160"/>
      <c r="WMD311" s="160"/>
      <c r="WME311" s="160"/>
      <c r="WMF311" s="18"/>
      <c r="WMG311" s="18"/>
      <c r="WMH311" s="18"/>
      <c r="WMJ311" s="18"/>
      <c r="WMK311" s="18"/>
      <c r="WML311" s="18"/>
      <c r="WMM311" s="18"/>
      <c r="WMO311" s="25"/>
      <c r="WMP311" s="37"/>
      <c r="WMR311" s="37"/>
      <c r="WMT311" s="37"/>
      <c r="WMV311" s="37"/>
      <c r="WMW311" s="204"/>
      <c r="WMX311" s="204"/>
      <c r="WMY311" s="204"/>
      <c r="WMZ311" s="204"/>
      <c r="WNA311" s="204"/>
      <c r="WNB311" s="204"/>
      <c r="WNC311" s="204"/>
      <c r="WND311" s="204"/>
      <c r="WNE311" s="204"/>
      <c r="WNF311" s="159"/>
      <c r="WNG311" s="159"/>
      <c r="WNH311" s="159"/>
      <c r="WNI311" s="159"/>
      <c r="WNJ311" s="159"/>
      <c r="WNK311" s="45"/>
      <c r="WNL311" s="160"/>
      <c r="WNM311" s="160"/>
      <c r="WNN311" s="160"/>
      <c r="WNO311" s="160"/>
      <c r="WNP311" s="160"/>
      <c r="WNQ311" s="18"/>
      <c r="WNR311" s="18"/>
      <c r="WNS311" s="18"/>
      <c r="WNU311" s="18"/>
      <c r="WNV311" s="18"/>
      <c r="WNW311" s="18"/>
      <c r="WNX311" s="18"/>
      <c r="WNZ311" s="25"/>
      <c r="WOA311" s="37"/>
      <c r="WOC311" s="37"/>
      <c r="WOE311" s="37"/>
      <c r="WOG311" s="37"/>
      <c r="WOH311" s="204"/>
      <c r="WOI311" s="204"/>
      <c r="WOJ311" s="204"/>
      <c r="WOK311" s="204"/>
      <c r="WOL311" s="204"/>
      <c r="WOM311" s="204"/>
      <c r="WON311" s="204"/>
      <c r="WOO311" s="204"/>
      <c r="WOP311" s="204"/>
      <c r="WOQ311" s="159"/>
      <c r="WOR311" s="159"/>
      <c r="WOS311" s="159"/>
      <c r="WOT311" s="159"/>
      <c r="WOU311" s="159"/>
      <c r="WOV311" s="45"/>
      <c r="WOW311" s="160"/>
      <c r="WOX311" s="160"/>
      <c r="WOY311" s="160"/>
      <c r="WOZ311" s="160"/>
      <c r="WPA311" s="160"/>
      <c r="WPB311" s="18"/>
      <c r="WPC311" s="18"/>
      <c r="WPD311" s="18"/>
      <c r="WPF311" s="18"/>
      <c r="WPG311" s="18"/>
      <c r="WPH311" s="18"/>
      <c r="WPI311" s="18"/>
      <c r="WPK311" s="25"/>
      <c r="WPL311" s="37"/>
      <c r="WPN311" s="37"/>
      <c r="WPP311" s="37"/>
      <c r="WPR311" s="37"/>
      <c r="WPS311" s="204"/>
      <c r="WPT311" s="204"/>
      <c r="WPU311" s="204"/>
      <c r="WPV311" s="204"/>
      <c r="WPW311" s="204"/>
      <c r="WPX311" s="204"/>
      <c r="WPY311" s="204"/>
      <c r="WPZ311" s="204"/>
      <c r="WQA311" s="204"/>
      <c r="WQB311" s="159"/>
      <c r="WQC311" s="159"/>
      <c r="WQD311" s="159"/>
      <c r="WQE311" s="159"/>
      <c r="WQF311" s="159"/>
      <c r="WQG311" s="45"/>
      <c r="WQH311" s="160"/>
      <c r="WQI311" s="160"/>
      <c r="WQJ311" s="160"/>
      <c r="WQK311" s="160"/>
      <c r="WQL311" s="160"/>
      <c r="WQM311" s="18"/>
      <c r="WQN311" s="18"/>
      <c r="WQO311" s="18"/>
      <c r="WQQ311" s="18"/>
      <c r="WQR311" s="18"/>
      <c r="WQS311" s="18"/>
      <c r="WQT311" s="18"/>
      <c r="WQV311" s="25"/>
      <c r="WQW311" s="37"/>
      <c r="WQY311" s="37"/>
      <c r="WRA311" s="37"/>
      <c r="WRC311" s="37"/>
      <c r="WRD311" s="204"/>
      <c r="WRE311" s="204"/>
      <c r="WRF311" s="204"/>
      <c r="WRG311" s="204"/>
      <c r="WRH311" s="204"/>
      <c r="WRI311" s="204"/>
      <c r="WRJ311" s="204"/>
      <c r="WRK311" s="204"/>
      <c r="WRL311" s="204"/>
      <c r="WRM311" s="159"/>
      <c r="WRN311" s="159"/>
      <c r="WRO311" s="159"/>
      <c r="WRP311" s="159"/>
      <c r="WRQ311" s="159"/>
      <c r="WRR311" s="45"/>
      <c r="WRS311" s="160"/>
      <c r="WRT311" s="160"/>
      <c r="WRU311" s="160"/>
      <c r="WRV311" s="160"/>
      <c r="WRW311" s="160"/>
      <c r="WRX311" s="18"/>
      <c r="WRY311" s="18"/>
      <c r="WRZ311" s="18"/>
      <c r="WSB311" s="18"/>
      <c r="WSC311" s="18"/>
      <c r="WSD311" s="18"/>
      <c r="WSE311" s="18"/>
      <c r="WSG311" s="25"/>
      <c r="WSH311" s="37"/>
      <c r="WSJ311" s="37"/>
      <c r="WSL311" s="37"/>
      <c r="WSN311" s="37"/>
      <c r="WSO311" s="204"/>
      <c r="WSP311" s="204"/>
      <c r="WSQ311" s="204"/>
      <c r="WSR311" s="204"/>
      <c r="WSS311" s="204"/>
      <c r="WST311" s="204"/>
      <c r="WSU311" s="204"/>
      <c r="WSV311" s="204"/>
      <c r="WSW311" s="204"/>
      <c r="WSX311" s="159"/>
      <c r="WSY311" s="159"/>
      <c r="WSZ311" s="159"/>
      <c r="WTA311" s="159"/>
      <c r="WTB311" s="159"/>
      <c r="WTC311" s="45"/>
      <c r="WTD311" s="160"/>
      <c r="WTE311" s="160"/>
      <c r="WTF311" s="160"/>
      <c r="WTG311" s="160"/>
      <c r="WTH311" s="160"/>
      <c r="WTI311" s="18"/>
      <c r="WTJ311" s="18"/>
      <c r="WTK311" s="18"/>
      <c r="WTM311" s="18"/>
      <c r="WTN311" s="18"/>
      <c r="WTO311" s="18"/>
      <c r="WTP311" s="18"/>
      <c r="WTR311" s="25"/>
      <c r="WTS311" s="37"/>
      <c r="WTU311" s="37"/>
      <c r="WTW311" s="37"/>
      <c r="WTY311" s="37"/>
      <c r="WTZ311" s="204"/>
      <c r="WUA311" s="204"/>
      <c r="WUB311" s="204"/>
      <c r="WUC311" s="204"/>
      <c r="WUD311" s="204"/>
      <c r="WUE311" s="204"/>
      <c r="WUF311" s="204"/>
      <c r="WUG311" s="204"/>
      <c r="WUH311" s="204"/>
      <c r="WUI311" s="159"/>
      <c r="WUJ311" s="159"/>
      <c r="WUK311" s="159"/>
      <c r="WUL311" s="159"/>
      <c r="WUM311" s="159"/>
      <c r="WUN311" s="45"/>
      <c r="WUO311" s="160"/>
      <c r="WUP311" s="160"/>
      <c r="WUQ311" s="160"/>
      <c r="WUR311" s="160"/>
      <c r="WUS311" s="160"/>
      <c r="WUT311" s="18"/>
      <c r="WUU311" s="18"/>
      <c r="WUV311" s="18"/>
      <c r="WUX311" s="18"/>
      <c r="WUY311" s="18"/>
      <c r="WUZ311" s="18"/>
      <c r="WVA311" s="18"/>
      <c r="WVC311" s="25"/>
      <c r="WVD311" s="37"/>
      <c r="WVF311" s="37"/>
      <c r="WVH311" s="37"/>
      <c r="WVJ311" s="37"/>
      <c r="WVK311" s="204"/>
      <c r="WVL311" s="204"/>
      <c r="WVM311" s="204"/>
      <c r="WVN311" s="204"/>
      <c r="WVO311" s="204"/>
      <c r="WVP311" s="204"/>
      <c r="WVQ311" s="204"/>
      <c r="WVR311" s="204"/>
      <c r="WVS311" s="204"/>
      <c r="WVT311" s="159"/>
      <c r="WVU311" s="159"/>
      <c r="WVV311" s="159"/>
      <c r="WVW311" s="159"/>
      <c r="WVX311" s="159"/>
      <c r="WVY311" s="45"/>
      <c r="WVZ311" s="160"/>
      <c r="WWA311" s="160"/>
      <c r="WWB311" s="160"/>
      <c r="WWC311" s="160"/>
      <c r="WWD311" s="160"/>
      <c r="WWE311" s="18"/>
      <c r="WWF311" s="18"/>
      <c r="WWG311" s="18"/>
      <c r="WWI311" s="18"/>
      <c r="WWJ311" s="18"/>
      <c r="WWK311" s="18"/>
      <c r="WWL311" s="18"/>
      <c r="WWN311" s="25"/>
      <c r="WWO311" s="37"/>
      <c r="WWQ311" s="37"/>
      <c r="WWS311" s="37"/>
      <c r="WWU311" s="37"/>
      <c r="WWV311" s="204"/>
      <c r="WWW311" s="204"/>
      <c r="WWX311" s="204"/>
      <c r="WWY311" s="204"/>
      <c r="WWZ311" s="204"/>
      <c r="WXA311" s="204"/>
      <c r="WXB311" s="204"/>
      <c r="WXC311" s="204"/>
      <c r="WXD311" s="204"/>
      <c r="WXE311" s="159"/>
      <c r="WXF311" s="159"/>
      <c r="WXG311" s="159"/>
      <c r="WXH311" s="159"/>
      <c r="WXI311" s="159"/>
      <c r="WXJ311" s="45"/>
      <c r="WXK311" s="160"/>
      <c r="WXL311" s="160"/>
      <c r="WXM311" s="160"/>
      <c r="WXN311" s="160"/>
      <c r="WXO311" s="160"/>
      <c r="WXP311" s="18"/>
      <c r="WXQ311" s="18"/>
      <c r="WXR311" s="18"/>
      <c r="WXT311" s="18"/>
      <c r="WXU311" s="18"/>
      <c r="WXV311" s="18"/>
      <c r="WXW311" s="18"/>
      <c r="WXY311" s="25"/>
      <c r="WXZ311" s="37"/>
      <c r="WYB311" s="37"/>
      <c r="WYD311" s="37"/>
      <c r="WYF311" s="37"/>
      <c r="WYG311" s="204"/>
      <c r="WYH311" s="204"/>
      <c r="WYI311" s="204"/>
      <c r="WYJ311" s="204"/>
      <c r="WYK311" s="204"/>
      <c r="WYL311" s="204"/>
      <c r="WYM311" s="204"/>
      <c r="WYN311" s="204"/>
      <c r="WYO311" s="204"/>
      <c r="WYP311" s="159"/>
      <c r="WYQ311" s="159"/>
      <c r="WYR311" s="159"/>
      <c r="WYS311" s="159"/>
      <c r="WYT311" s="159"/>
      <c r="WYU311" s="45"/>
      <c r="WYV311" s="160"/>
      <c r="WYW311" s="160"/>
      <c r="WYX311" s="160"/>
      <c r="WYY311" s="160"/>
      <c r="WYZ311" s="160"/>
      <c r="WZA311" s="18"/>
      <c r="WZB311" s="18"/>
      <c r="WZC311" s="18"/>
      <c r="WZE311" s="18"/>
      <c r="WZF311" s="18"/>
      <c r="WZG311" s="18"/>
      <c r="WZH311" s="18"/>
      <c r="WZJ311" s="25"/>
      <c r="WZK311" s="37"/>
      <c r="WZM311" s="37"/>
      <c r="WZO311" s="37"/>
      <c r="WZQ311" s="37"/>
      <c r="WZR311" s="204"/>
      <c r="WZS311" s="204"/>
      <c r="WZT311" s="204"/>
      <c r="WZU311" s="204"/>
      <c r="WZV311" s="204"/>
      <c r="WZW311" s="204"/>
      <c r="WZX311" s="204"/>
      <c r="WZY311" s="204"/>
      <c r="WZZ311" s="204"/>
      <c r="XAA311" s="159"/>
      <c r="XAB311" s="159"/>
      <c r="XAC311" s="159"/>
      <c r="XAD311" s="159"/>
      <c r="XAE311" s="159"/>
      <c r="XAF311" s="45"/>
      <c r="XAG311" s="160"/>
      <c r="XAH311" s="160"/>
      <c r="XAI311" s="160"/>
      <c r="XAJ311" s="160"/>
      <c r="XAK311" s="160"/>
      <c r="XAL311" s="18"/>
      <c r="XAM311" s="18"/>
      <c r="XAN311" s="18"/>
      <c r="XAP311" s="18"/>
      <c r="XAQ311" s="18"/>
      <c r="XAR311" s="18"/>
      <c r="XAS311" s="18"/>
      <c r="XAU311" s="25"/>
      <c r="XAV311" s="37"/>
      <c r="XAX311" s="37"/>
      <c r="XAZ311" s="37"/>
      <c r="XBB311" s="37"/>
      <c r="XBC311" s="204"/>
      <c r="XBD311" s="204"/>
      <c r="XBE311" s="204"/>
      <c r="XBF311" s="204"/>
      <c r="XBG311" s="204"/>
      <c r="XBH311" s="204"/>
      <c r="XBI311" s="204"/>
      <c r="XBJ311" s="204"/>
      <c r="XBK311" s="204"/>
      <c r="XBL311" s="159"/>
      <c r="XBM311" s="159"/>
      <c r="XBN311" s="159"/>
      <c r="XBO311" s="159"/>
      <c r="XBP311" s="159"/>
      <c r="XBQ311" s="45"/>
      <c r="XBR311" s="160"/>
      <c r="XBS311" s="160"/>
      <c r="XBT311" s="160"/>
      <c r="XBU311" s="160"/>
      <c r="XBV311" s="160"/>
      <c r="XBW311" s="18"/>
      <c r="XBX311" s="18"/>
      <c r="XBY311" s="18"/>
      <c r="XCA311" s="18"/>
      <c r="XCB311" s="18"/>
      <c r="XCC311" s="18"/>
      <c r="XCD311" s="18"/>
      <c r="XCF311" s="25"/>
      <c r="XCG311" s="37"/>
      <c r="XCI311" s="37"/>
      <c r="XCK311" s="37"/>
      <c r="XCM311" s="37"/>
      <c r="XCN311" s="204"/>
      <c r="XCO311" s="204"/>
      <c r="XCP311" s="204"/>
      <c r="XCQ311" s="204"/>
      <c r="XCR311" s="204"/>
      <c r="XCS311" s="204"/>
      <c r="XCT311" s="204"/>
      <c r="XCU311" s="204"/>
      <c r="XCV311" s="204"/>
      <c r="XCW311" s="159"/>
      <c r="XCX311" s="159"/>
      <c r="XCY311" s="159"/>
      <c r="XCZ311" s="159"/>
      <c r="XDA311" s="159"/>
      <c r="XDB311" s="45"/>
      <c r="XDC311" s="160"/>
      <c r="XDD311" s="160"/>
      <c r="XDE311" s="160"/>
      <c r="XDF311" s="160"/>
      <c r="XDG311" s="160"/>
      <c r="XDH311" s="18"/>
      <c r="XDI311" s="18"/>
      <c r="XDJ311" s="18"/>
      <c r="XDL311" s="18"/>
      <c r="XDM311" s="18"/>
      <c r="XDN311" s="18"/>
      <c r="XDO311" s="18"/>
      <c r="XDQ311" s="25"/>
      <c r="XDR311" s="37"/>
      <c r="XDT311" s="37"/>
      <c r="XDV311" s="37"/>
      <c r="XDX311" s="37"/>
      <c r="XDY311" s="204"/>
      <c r="XDZ311" s="204"/>
      <c r="XEA311" s="204"/>
      <c r="XEB311" s="204"/>
      <c r="XEC311" s="204"/>
      <c r="XED311" s="204"/>
      <c r="XEE311" s="204"/>
      <c r="XEF311" s="204"/>
      <c r="XEG311" s="204"/>
      <c r="XEH311" s="159"/>
      <c r="XEI311" s="159"/>
      <c r="XEJ311" s="159"/>
      <c r="XEK311" s="159"/>
      <c r="XEL311" s="159"/>
      <c r="XEM311" s="45"/>
      <c r="XEN311" s="160"/>
      <c r="XEO311" s="160"/>
      <c r="XEP311" s="160"/>
      <c r="XEQ311" s="160"/>
      <c r="XER311" s="160"/>
      <c r="XES311" s="18"/>
      <c r="XET311" s="18"/>
      <c r="XEU311" s="18"/>
      <c r="XEW311" s="18"/>
      <c r="XEX311" s="18"/>
      <c r="XEY311" s="18"/>
      <c r="XEZ311" s="18"/>
    </row>
    <row r="312" spans="1:4096 4098:7167 7169:13312 13314:16380" ht="12.75" customHeight="1" x14ac:dyDescent="0.3">
      <c r="A312" s="204" t="s">
        <v>460</v>
      </c>
      <c r="B312" s="204" t="s">
        <v>459</v>
      </c>
      <c r="C312" s="204"/>
      <c r="D312" s="204"/>
      <c r="E312" s="204"/>
      <c r="F312" s="204"/>
      <c r="G312" s="204"/>
      <c r="H312" s="204"/>
      <c r="I312" s="204"/>
      <c r="J312" s="158" t="s">
        <v>462</v>
      </c>
      <c r="K312" s="159"/>
      <c r="L312" s="159"/>
      <c r="M312" s="159"/>
      <c r="N312" s="159"/>
      <c r="O312" s="45">
        <v>40</v>
      </c>
      <c r="P312" s="160">
        <v>11313.7</v>
      </c>
      <c r="Q312" s="160"/>
      <c r="R312" s="160"/>
      <c r="S312" s="160"/>
      <c r="T312" s="160"/>
      <c r="U312" s="18"/>
      <c r="V312" s="18"/>
      <c r="W312" s="18"/>
      <c r="Y312" s="18"/>
      <c r="Z312" s="18"/>
      <c r="AA312" s="18"/>
      <c r="AB312" s="18"/>
      <c r="AD312" s="25"/>
      <c r="AE312" s="37"/>
      <c r="AG312" s="37"/>
      <c r="AI312" s="37">
        <f>P312/O312</f>
        <v>282.84250000000003</v>
      </c>
      <c r="AK312" s="37">
        <f t="shared" ref="AK312:AK313" si="66">AG312+AI312</f>
        <v>282.84250000000003</v>
      </c>
      <c r="AL312" s="37"/>
      <c r="AM312" s="37">
        <f t="shared" si="65"/>
        <v>282.84250000000003</v>
      </c>
      <c r="AO312" s="81">
        <f t="shared" ref="AO312:AO313" si="67">IF(P312=AK312,0,P312/O312)</f>
        <v>282.84250000000003</v>
      </c>
      <c r="AQ312" s="37">
        <f t="shared" ref="AQ312:AQ315" si="68">AM312+AO312</f>
        <v>565.68500000000006</v>
      </c>
      <c r="AR312" s="37">
        <v>283</v>
      </c>
      <c r="AS312" s="37">
        <f t="shared" si="55"/>
        <v>848.68500000000006</v>
      </c>
    </row>
    <row r="313" spans="1:4096 4098:7167 7169:13312 13314:16380" ht="12.75" customHeight="1" x14ac:dyDescent="0.3">
      <c r="A313" s="204" t="s">
        <v>461</v>
      </c>
      <c r="B313" s="204"/>
      <c r="C313" s="204"/>
      <c r="D313" s="204"/>
      <c r="E313" s="204"/>
      <c r="F313" s="204"/>
      <c r="G313" s="204"/>
      <c r="H313" s="204"/>
      <c r="I313" s="204"/>
      <c r="J313" s="158" t="s">
        <v>462</v>
      </c>
      <c r="K313" s="159"/>
      <c r="L313" s="159"/>
      <c r="M313" s="159"/>
      <c r="N313" s="159"/>
      <c r="O313" s="45">
        <v>40</v>
      </c>
      <c r="P313" s="160">
        <v>21771.11</v>
      </c>
      <c r="Q313" s="160"/>
      <c r="R313" s="160"/>
      <c r="S313" s="160"/>
      <c r="T313" s="160"/>
      <c r="U313" s="18"/>
      <c r="V313" s="18"/>
      <c r="W313" s="18"/>
      <c r="Y313" s="18"/>
      <c r="Z313" s="18"/>
      <c r="AA313" s="18"/>
      <c r="AB313" s="18"/>
      <c r="AD313" s="25"/>
      <c r="AE313" s="37"/>
      <c r="AG313" s="37"/>
      <c r="AI313" s="37">
        <f t="shared" si="61"/>
        <v>544.27774999999997</v>
      </c>
      <c r="AK313" s="37">
        <f t="shared" si="66"/>
        <v>544.27774999999997</v>
      </c>
      <c r="AL313" s="37"/>
      <c r="AM313" s="37">
        <f t="shared" si="65"/>
        <v>544.27774999999997</v>
      </c>
      <c r="AO313" s="81">
        <f t="shared" si="67"/>
        <v>544.27774999999997</v>
      </c>
      <c r="AQ313" s="37">
        <f t="shared" si="68"/>
        <v>1088.5554999999999</v>
      </c>
      <c r="AR313" s="37">
        <v>544</v>
      </c>
      <c r="AS313" s="37">
        <f t="shared" si="55"/>
        <v>1632.5554999999999</v>
      </c>
    </row>
    <row r="314" spans="1:4096 4098:7167 7169:13312 13314:16380" ht="12.75" customHeight="1" x14ac:dyDescent="0.3">
      <c r="A314" s="157" t="s">
        <v>498</v>
      </c>
      <c r="B314" s="157"/>
      <c r="C314" s="157"/>
      <c r="D314" s="157"/>
      <c r="E314" s="157"/>
      <c r="F314" s="157"/>
      <c r="G314" s="157"/>
      <c r="H314" s="157"/>
      <c r="I314" s="157"/>
      <c r="J314" s="158" t="s">
        <v>499</v>
      </c>
      <c r="K314" s="159"/>
      <c r="L314" s="159"/>
      <c r="M314" s="159"/>
      <c r="N314" s="159"/>
      <c r="O314" s="45">
        <v>40</v>
      </c>
      <c r="P314" s="160">
        <v>23991.49</v>
      </c>
      <c r="Q314" s="160"/>
      <c r="R314" s="160"/>
      <c r="S314" s="160"/>
      <c r="T314" s="160"/>
      <c r="U314" s="18"/>
      <c r="V314" s="18"/>
      <c r="W314" s="18"/>
      <c r="Y314" s="18"/>
      <c r="Z314" s="18"/>
      <c r="AA314" s="18"/>
      <c r="AB314" s="18"/>
      <c r="AD314" s="25"/>
      <c r="AE314" s="37"/>
      <c r="AG314" s="37"/>
      <c r="AI314" s="37">
        <v>0</v>
      </c>
      <c r="AK314" s="37">
        <v>0</v>
      </c>
      <c r="AL314" s="37"/>
      <c r="AM314" s="37">
        <f>AK314</f>
        <v>0</v>
      </c>
      <c r="AO314" s="81">
        <f>(P314/O314)*0.5</f>
        <v>299.89362500000004</v>
      </c>
      <c r="AQ314" s="37">
        <f t="shared" si="68"/>
        <v>299.89362500000004</v>
      </c>
      <c r="AR314" s="37">
        <f>+P314/O314</f>
        <v>599.78725000000009</v>
      </c>
      <c r="AS314" s="37">
        <f t="shared" si="55"/>
        <v>899.68087500000013</v>
      </c>
    </row>
    <row r="315" spans="1:4096 4098:7167 7169:13312 13314:16380" ht="12.75" customHeight="1" x14ac:dyDescent="0.3">
      <c r="A315" s="157" t="s">
        <v>503</v>
      </c>
      <c r="B315" s="229"/>
      <c r="C315" s="229"/>
      <c r="D315" s="229"/>
      <c r="E315" s="229"/>
      <c r="F315" s="229"/>
      <c r="G315" s="229"/>
      <c r="H315" s="229"/>
      <c r="I315" s="229"/>
      <c r="J315" s="158" t="s">
        <v>504</v>
      </c>
      <c r="K315" s="159"/>
      <c r="L315" s="159"/>
      <c r="M315" s="159"/>
      <c r="N315" s="159"/>
      <c r="O315" s="45">
        <v>40</v>
      </c>
      <c r="P315" s="211">
        <v>116038</v>
      </c>
      <c r="Q315" s="191"/>
      <c r="R315" s="191"/>
      <c r="S315" s="191"/>
      <c r="T315" s="191"/>
      <c r="U315" s="18"/>
      <c r="V315" s="18"/>
      <c r="W315" s="18"/>
      <c r="Y315" s="18"/>
      <c r="Z315" s="18"/>
      <c r="AA315" s="18"/>
      <c r="AB315" s="18"/>
      <c r="AD315" s="25"/>
      <c r="AE315" s="37"/>
      <c r="AG315" s="37"/>
      <c r="AI315" s="37">
        <v>0</v>
      </c>
      <c r="AK315" s="37">
        <v>0</v>
      </c>
      <c r="AL315" s="37"/>
      <c r="AM315" s="37">
        <f>AK315</f>
        <v>0</v>
      </c>
      <c r="AO315" s="81">
        <v>0</v>
      </c>
      <c r="AQ315" s="37">
        <f t="shared" si="68"/>
        <v>0</v>
      </c>
      <c r="AR315" s="37">
        <f>+P315/O315</f>
        <v>2900.95</v>
      </c>
      <c r="AS315" s="37">
        <f t="shared" si="55"/>
        <v>2900.95</v>
      </c>
    </row>
    <row r="316" spans="1:4096 4098:7167 7169:13312 13314:16380" ht="12.75" customHeight="1" x14ac:dyDescent="0.3">
      <c r="A316" s="157" t="s">
        <v>513</v>
      </c>
      <c r="B316" s="229"/>
      <c r="C316" s="229"/>
      <c r="D316" s="229"/>
      <c r="E316" s="229"/>
      <c r="F316" s="229"/>
      <c r="G316" s="229"/>
      <c r="H316" s="229"/>
      <c r="I316" s="229"/>
      <c r="J316" s="158" t="s">
        <v>514</v>
      </c>
      <c r="K316" s="210"/>
      <c r="L316" s="210"/>
      <c r="M316" s="210"/>
      <c r="N316" s="210"/>
      <c r="O316" s="45">
        <v>40</v>
      </c>
      <c r="P316" s="211">
        <v>94470</v>
      </c>
      <c r="Q316" s="191"/>
      <c r="R316" s="191"/>
      <c r="S316" s="191"/>
      <c r="T316" s="191"/>
      <c r="U316" s="18"/>
      <c r="V316" s="18"/>
      <c r="W316" s="18"/>
      <c r="Y316" s="18"/>
      <c r="Z316" s="18"/>
      <c r="AA316" s="18"/>
      <c r="AB316" s="18"/>
      <c r="AD316" s="25"/>
      <c r="AE316" s="37"/>
      <c r="AG316" s="37"/>
      <c r="AI316" s="37"/>
      <c r="AK316" s="37"/>
      <c r="AL316" s="37"/>
      <c r="AM316" s="37"/>
      <c r="AO316" s="81"/>
      <c r="AQ316" s="37"/>
      <c r="AR316" s="37">
        <f>+P316/O316</f>
        <v>2361.75</v>
      </c>
      <c r="AS316" s="37">
        <f t="shared" si="55"/>
        <v>2361.75</v>
      </c>
    </row>
    <row r="317" spans="1:4096 4098:7167 7169:13312 13314:16380" ht="12.75" customHeight="1" x14ac:dyDescent="0.3">
      <c r="A317" s="157" t="s">
        <v>512</v>
      </c>
      <c r="B317" s="229"/>
      <c r="C317" s="229"/>
      <c r="D317" s="229"/>
      <c r="E317" s="229"/>
      <c r="F317" s="229"/>
      <c r="G317" s="229"/>
      <c r="H317" s="229"/>
      <c r="I317" s="14"/>
      <c r="J317" s="158" t="s">
        <v>515</v>
      </c>
      <c r="K317" s="210"/>
      <c r="L317" s="210"/>
      <c r="M317" s="210"/>
      <c r="N317" s="210"/>
      <c r="O317" s="45">
        <v>40</v>
      </c>
      <c r="P317" s="227">
        <v>2166276</v>
      </c>
      <c r="Q317" s="228"/>
      <c r="R317" s="228"/>
      <c r="S317" s="228"/>
      <c r="T317" s="228"/>
      <c r="U317" s="18"/>
      <c r="V317" s="18"/>
      <c r="W317" s="18"/>
      <c r="Y317" s="18"/>
      <c r="Z317" s="18"/>
      <c r="AA317" s="18"/>
      <c r="AB317" s="18"/>
      <c r="AD317" s="25"/>
      <c r="AE317" s="37"/>
      <c r="AG317" s="37"/>
      <c r="AI317" s="37"/>
      <c r="AK317" s="37"/>
      <c r="AL317" s="37"/>
      <c r="AM317" s="37"/>
      <c r="AO317" s="81"/>
      <c r="AQ317" s="37"/>
      <c r="AR317" s="37">
        <f>+(P317/O317)*(0.0833333333333333)</f>
        <v>4513.074999999998</v>
      </c>
      <c r="AS317" s="37">
        <f t="shared" si="55"/>
        <v>4513.074999999998</v>
      </c>
    </row>
    <row r="318" spans="1:4096 4098:7167 7169:13312 13314:16380" ht="16.5" customHeight="1" x14ac:dyDescent="0.3">
      <c r="A318" s="162" t="s">
        <v>413</v>
      </c>
      <c r="B318" s="162"/>
      <c r="C318" s="162"/>
      <c r="D318" s="162"/>
      <c r="E318" s="162"/>
      <c r="F318" s="162"/>
      <c r="G318" s="162"/>
      <c r="H318" s="162"/>
      <c r="I318" s="162"/>
      <c r="J318" s="162"/>
      <c r="K318" s="162"/>
      <c r="L318" s="162"/>
      <c r="M318" s="162"/>
      <c r="N318" s="162"/>
      <c r="O318" s="162"/>
      <c r="P318" s="189">
        <f>SUM(P156:T317)</f>
        <v>13242928.189999999</v>
      </c>
      <c r="Q318" s="189"/>
      <c r="R318" s="189"/>
      <c r="S318" s="189"/>
      <c r="T318" s="189"/>
      <c r="U318" s="74">
        <f>SUM(U156:U313)</f>
        <v>4832713.8199999994</v>
      </c>
      <c r="V318" s="19"/>
      <c r="W318" s="19"/>
      <c r="Y318" s="19"/>
      <c r="Z318" s="74">
        <f>SUM(Z156:Z313)</f>
        <v>229607.48999999993</v>
      </c>
      <c r="AA318" s="19"/>
      <c r="AB318" s="19"/>
      <c r="AD318" s="19"/>
      <c r="AE318" s="65">
        <f>SUM(AE156:AE313)</f>
        <v>5062321.3099999996</v>
      </c>
      <c r="AG318" s="80">
        <f>AE318</f>
        <v>5062321.3099999996</v>
      </c>
      <c r="AI318" s="82">
        <f>SUM(AI156:AI313)</f>
        <v>231102.01250000001</v>
      </c>
      <c r="AK318" s="82">
        <f>SUM(AK156:AK313)</f>
        <v>5293423.3225000026</v>
      </c>
      <c r="AL318" s="37"/>
      <c r="AM318" s="80">
        <f>AK318</f>
        <v>5293423.3225000026</v>
      </c>
      <c r="AO318" s="82">
        <f>SUM(AO156:AO314)</f>
        <v>234349.89512500001</v>
      </c>
      <c r="AQ318" s="82">
        <f>SUM(AQ156:AQ314)</f>
        <v>5527773.2176249987</v>
      </c>
      <c r="AR318" s="82">
        <f>SUM(AR156:AR317)</f>
        <v>243726.15225000001</v>
      </c>
      <c r="AS318" s="80">
        <f>SUM(AQ318:AR318)</f>
        <v>5771499.3698749989</v>
      </c>
    </row>
    <row r="319" spans="1:4096 4098:7167 7169:13312 13314:16380" ht="16.5" customHeight="1" x14ac:dyDescent="0.3">
      <c r="A319" s="13"/>
      <c r="B319" s="13"/>
      <c r="C319" s="13"/>
      <c r="D319" s="13"/>
      <c r="E319" s="13"/>
      <c r="F319" s="13"/>
      <c r="G319" s="13"/>
      <c r="H319" s="13"/>
      <c r="I319" s="13"/>
      <c r="J319" s="13"/>
      <c r="K319" s="13"/>
      <c r="L319" s="13"/>
      <c r="M319" s="13"/>
      <c r="N319" s="13"/>
      <c r="O319" s="13"/>
      <c r="P319" s="16"/>
      <c r="Q319" s="16"/>
      <c r="R319" s="16"/>
      <c r="S319" s="16"/>
      <c r="T319" s="16"/>
      <c r="U319" s="34"/>
      <c r="V319" s="34"/>
      <c r="W319" s="34"/>
      <c r="Y319" s="34"/>
      <c r="Z319" s="34"/>
      <c r="AA319" s="34"/>
      <c r="AB319" s="34"/>
      <c r="AD319" s="34"/>
      <c r="AE319" s="66"/>
      <c r="AG319" s="37"/>
      <c r="AM319" s="37"/>
      <c r="AS319" s="37">
        <f t="shared" si="55"/>
        <v>0</v>
      </c>
    </row>
    <row r="320" spans="1:4096 4098:7167 7169:13312 13314:16380" ht="12.75" customHeight="1" x14ac:dyDescent="0.25">
      <c r="A320" s="195">
        <v>-331</v>
      </c>
      <c r="B320" s="195"/>
      <c r="C320" s="195"/>
      <c r="D320" s="195"/>
      <c r="E320" s="195"/>
      <c r="F320" s="195"/>
      <c r="G320" s="195"/>
      <c r="H320" s="195"/>
      <c r="I320" s="195"/>
      <c r="J320" s="195"/>
      <c r="K320" s="195"/>
      <c r="L320" s="195"/>
      <c r="M320" s="195"/>
      <c r="N320" s="195"/>
      <c r="O320" s="166"/>
      <c r="P320" s="166"/>
      <c r="Q320" s="166"/>
      <c r="R320" s="166"/>
      <c r="S320" s="166"/>
      <c r="T320" s="166"/>
      <c r="U320" s="166"/>
      <c r="V320" s="166"/>
      <c r="W320" s="166"/>
      <c r="X320" s="166"/>
      <c r="Y320" s="166"/>
      <c r="Z320" s="166"/>
      <c r="AA320" s="166"/>
      <c r="AB320" s="166"/>
      <c r="AC320" s="166"/>
      <c r="AD320" s="166"/>
      <c r="AE320" s="166"/>
      <c r="AG320" s="37"/>
      <c r="AM320" s="37"/>
      <c r="AS320" s="37">
        <f t="shared" si="55"/>
        <v>0</v>
      </c>
    </row>
    <row r="321" spans="1:45" ht="12.75" customHeight="1" x14ac:dyDescent="0.25">
      <c r="A321" s="196" t="s">
        <v>414</v>
      </c>
      <c r="B321" s="196"/>
      <c r="C321" s="196"/>
      <c r="D321" s="196"/>
      <c r="E321" s="196"/>
      <c r="F321" s="196"/>
      <c r="G321" s="196"/>
      <c r="H321" s="196"/>
      <c r="I321" s="196"/>
      <c r="J321" s="196"/>
      <c r="K321" s="196"/>
      <c r="L321" s="196"/>
      <c r="M321" s="196"/>
      <c r="N321" s="196"/>
      <c r="O321" s="197"/>
      <c r="P321" s="197"/>
      <c r="Q321" s="197"/>
      <c r="R321" s="197"/>
      <c r="S321" s="197"/>
      <c r="T321" s="197"/>
      <c r="U321" s="197"/>
      <c r="V321" s="197"/>
      <c r="W321" s="197"/>
      <c r="X321" s="197"/>
      <c r="Y321" s="197"/>
      <c r="Z321" s="197"/>
      <c r="AA321" s="197"/>
      <c r="AB321" s="197"/>
      <c r="AC321" s="197"/>
      <c r="AD321" s="197"/>
      <c r="AE321" s="197"/>
      <c r="AF321" s="83"/>
      <c r="AG321" s="86"/>
      <c r="AH321" s="83"/>
      <c r="AI321" s="83"/>
      <c r="AJ321" s="83"/>
      <c r="AK321" s="83"/>
      <c r="AM321" s="37"/>
      <c r="AS321" s="37">
        <f t="shared" si="55"/>
        <v>0</v>
      </c>
    </row>
    <row r="322" spans="1:45" ht="12.75" customHeight="1" x14ac:dyDescent="0.3">
      <c r="A322" s="193" t="s">
        <v>440</v>
      </c>
      <c r="B322" s="163"/>
      <c r="C322" s="163"/>
      <c r="D322" s="163"/>
      <c r="E322" s="163"/>
      <c r="F322" s="163"/>
      <c r="G322" s="163"/>
      <c r="H322" s="29"/>
      <c r="I322" s="29"/>
      <c r="J322" s="190" t="s">
        <v>439</v>
      </c>
      <c r="K322" s="191"/>
      <c r="L322" s="191"/>
      <c r="M322" s="191"/>
      <c r="N322" s="29"/>
      <c r="O322" s="9">
        <v>5</v>
      </c>
      <c r="P322" s="198">
        <v>20789</v>
      </c>
      <c r="Q322" s="198"/>
      <c r="R322" s="198"/>
      <c r="S322" s="198"/>
      <c r="T322" s="198"/>
      <c r="U322" s="39">
        <v>20789</v>
      </c>
      <c r="V322" s="32"/>
      <c r="W322" s="32"/>
      <c r="Y322" s="40"/>
      <c r="Z322" s="40">
        <v>0</v>
      </c>
      <c r="AA322" s="40"/>
      <c r="AB322" s="40"/>
      <c r="AD322" s="32"/>
      <c r="AE322" s="39">
        <v>20789</v>
      </c>
      <c r="AG322" s="37">
        <f t="shared" si="56"/>
        <v>20789</v>
      </c>
      <c r="AI322" s="37">
        <v>0</v>
      </c>
      <c r="AK322" s="37">
        <f>AG322+AI322</f>
        <v>20789</v>
      </c>
      <c r="AM322" s="37">
        <f t="shared" ref="AM322:AM324" si="69">AK322</f>
        <v>20789</v>
      </c>
      <c r="AO322" s="81">
        <f t="shared" ref="AO322:AO326" si="70">IF(P322=AK322,0,P322/O322)</f>
        <v>0</v>
      </c>
      <c r="AQ322" s="37">
        <f>AM322+AO322</f>
        <v>20789</v>
      </c>
      <c r="AR322" s="37">
        <v>0</v>
      </c>
      <c r="AS322" s="37">
        <f t="shared" si="55"/>
        <v>20789</v>
      </c>
    </row>
    <row r="323" spans="1:45" ht="12.75" customHeight="1" x14ac:dyDescent="0.3">
      <c r="A323" s="194" t="s">
        <v>442</v>
      </c>
      <c r="B323" s="163"/>
      <c r="C323" s="163"/>
      <c r="D323" s="163"/>
      <c r="E323" s="163"/>
      <c r="F323" s="163"/>
      <c r="G323" s="163"/>
      <c r="H323" s="33"/>
      <c r="I323" s="33"/>
      <c r="J323" s="192" t="s">
        <v>441</v>
      </c>
      <c r="K323" s="191"/>
      <c r="L323" s="191"/>
      <c r="M323" s="191"/>
      <c r="N323" s="33"/>
      <c r="O323" s="7">
        <v>5</v>
      </c>
      <c r="P323" s="160">
        <v>15472</v>
      </c>
      <c r="Q323" s="160"/>
      <c r="R323" s="160"/>
      <c r="S323" s="160"/>
      <c r="T323" s="160"/>
      <c r="U323" s="37">
        <v>15472</v>
      </c>
      <c r="V323" s="25"/>
      <c r="W323" s="25"/>
      <c r="Y323" s="41"/>
      <c r="Z323" s="41">
        <v>0</v>
      </c>
      <c r="AA323" s="41"/>
      <c r="AB323" s="41"/>
      <c r="AD323" s="25"/>
      <c r="AE323" s="37">
        <v>15472</v>
      </c>
      <c r="AG323" s="37">
        <f t="shared" si="56"/>
        <v>15472</v>
      </c>
      <c r="AI323" s="37">
        <v>0</v>
      </c>
      <c r="AK323" s="37">
        <f t="shared" ref="AK323:AK330" si="71">AG323+AI323</f>
        <v>15472</v>
      </c>
      <c r="AM323" s="37">
        <f t="shared" si="69"/>
        <v>15472</v>
      </c>
      <c r="AO323" s="81">
        <f t="shared" si="70"/>
        <v>0</v>
      </c>
      <c r="AQ323" s="37">
        <f t="shared" ref="AQ323:AQ324" si="72">AM323+AO323</f>
        <v>15472</v>
      </c>
      <c r="AR323" s="37">
        <v>0</v>
      </c>
      <c r="AS323" s="37">
        <f t="shared" si="55"/>
        <v>15472</v>
      </c>
    </row>
    <row r="324" spans="1:45" ht="12.75" customHeight="1" x14ac:dyDescent="0.3">
      <c r="A324" s="194" t="s">
        <v>444</v>
      </c>
      <c r="B324" s="163"/>
      <c r="C324" s="163"/>
      <c r="D324" s="163"/>
      <c r="E324" s="163"/>
      <c r="F324" s="163"/>
      <c r="G324" s="163"/>
      <c r="H324" s="33"/>
      <c r="I324" s="33"/>
      <c r="J324" s="192" t="s">
        <v>443</v>
      </c>
      <c r="K324" s="191"/>
      <c r="L324" s="191"/>
      <c r="M324" s="191"/>
      <c r="N324" s="33"/>
      <c r="O324" s="7">
        <v>5</v>
      </c>
      <c r="P324" s="160">
        <v>31732</v>
      </c>
      <c r="Q324" s="160"/>
      <c r="R324" s="160"/>
      <c r="S324" s="160"/>
      <c r="T324" s="160"/>
      <c r="U324" s="146">
        <v>2644.33</v>
      </c>
      <c r="V324" s="25"/>
      <c r="W324" s="25"/>
      <c r="Y324" s="37"/>
      <c r="Z324" s="37">
        <v>6346.4</v>
      </c>
      <c r="AA324" s="37"/>
      <c r="AB324" s="37"/>
      <c r="AD324" s="25"/>
      <c r="AE324" s="146">
        <v>8990.73</v>
      </c>
      <c r="AG324" s="37">
        <f t="shared" si="56"/>
        <v>8990.73</v>
      </c>
      <c r="AI324" s="37">
        <f>P324/O324</f>
        <v>6346.4</v>
      </c>
      <c r="AK324" s="37">
        <f t="shared" si="71"/>
        <v>15337.13</v>
      </c>
      <c r="AM324" s="37">
        <f t="shared" si="69"/>
        <v>15337.13</v>
      </c>
      <c r="AO324" s="81">
        <f t="shared" si="70"/>
        <v>6346.4</v>
      </c>
      <c r="AQ324" s="37">
        <f t="shared" si="72"/>
        <v>21683.53</v>
      </c>
      <c r="AR324" s="37">
        <v>0</v>
      </c>
      <c r="AS324" s="37">
        <f t="shared" si="55"/>
        <v>21683.53</v>
      </c>
    </row>
    <row r="325" spans="1:45" s="139" customFormat="1" ht="12.75" customHeight="1" x14ac:dyDescent="0.3">
      <c r="A325" s="202" t="s">
        <v>521</v>
      </c>
      <c r="B325" s="203"/>
      <c r="C325" s="203"/>
      <c r="D325" s="203"/>
      <c r="E325" s="203"/>
      <c r="F325" s="203"/>
      <c r="G325" s="203"/>
      <c r="H325" s="147"/>
      <c r="I325" s="147"/>
      <c r="J325" s="148"/>
      <c r="K325" s="149"/>
      <c r="L325" s="149"/>
      <c r="M325" s="149"/>
      <c r="N325" s="147"/>
      <c r="O325" s="150"/>
      <c r="P325" s="200">
        <v>-31732</v>
      </c>
      <c r="Q325" s="201"/>
      <c r="R325" s="201"/>
      <c r="S325" s="201"/>
      <c r="T325" s="201"/>
      <c r="U325" s="151"/>
      <c r="V325" s="152"/>
      <c r="W325" s="152"/>
      <c r="Y325" s="153"/>
      <c r="Z325" s="153"/>
      <c r="AA325" s="153"/>
      <c r="AB325" s="153"/>
      <c r="AD325" s="152"/>
      <c r="AE325" s="151"/>
      <c r="AG325" s="153"/>
      <c r="AI325" s="153"/>
      <c r="AK325" s="153"/>
      <c r="AM325" s="153"/>
      <c r="AO325" s="154"/>
      <c r="AQ325" s="153">
        <v>0</v>
      </c>
      <c r="AR325" s="153"/>
      <c r="AS325" s="153">
        <v>-21683.53</v>
      </c>
    </row>
    <row r="326" spans="1:45" ht="12.75" customHeight="1" x14ac:dyDescent="0.3">
      <c r="A326" s="194" t="s">
        <v>466</v>
      </c>
      <c r="B326" s="163"/>
      <c r="C326" s="163"/>
      <c r="D326" s="163"/>
      <c r="E326" s="163"/>
      <c r="F326" s="163"/>
      <c r="G326" s="163"/>
      <c r="H326" s="33"/>
      <c r="I326" s="33"/>
      <c r="J326" s="199">
        <v>44249</v>
      </c>
      <c r="K326" s="191"/>
      <c r="L326" s="191"/>
      <c r="M326" s="191"/>
      <c r="N326" s="33"/>
      <c r="O326" s="7">
        <v>5</v>
      </c>
      <c r="P326" s="160">
        <v>330</v>
      </c>
      <c r="Q326" s="160"/>
      <c r="R326" s="160"/>
      <c r="S326" s="160"/>
      <c r="T326" s="160"/>
      <c r="U326" s="156"/>
      <c r="V326" s="25"/>
      <c r="W326" s="25"/>
      <c r="Y326" s="37"/>
      <c r="Z326" s="58"/>
      <c r="AA326" s="37"/>
      <c r="AB326" s="37"/>
      <c r="AD326" s="25"/>
      <c r="AE326" s="156"/>
      <c r="AG326" s="37"/>
      <c r="AI326" s="37">
        <f>P326/O326</f>
        <v>66</v>
      </c>
      <c r="AK326" s="37">
        <f t="shared" si="71"/>
        <v>66</v>
      </c>
      <c r="AM326" s="37"/>
      <c r="AO326" s="81">
        <f t="shared" si="70"/>
        <v>66</v>
      </c>
      <c r="AQ326" s="37">
        <f>+AK326+AO326</f>
        <v>132</v>
      </c>
      <c r="AR326" s="37">
        <v>66</v>
      </c>
      <c r="AS326" s="37">
        <f t="shared" si="55"/>
        <v>198</v>
      </c>
    </row>
    <row r="327" spans="1:45" ht="12.75" customHeight="1" x14ac:dyDescent="0.3">
      <c r="A327" s="194" t="s">
        <v>516</v>
      </c>
      <c r="B327" s="163"/>
      <c r="C327" s="163"/>
      <c r="D327" s="163"/>
      <c r="E327" s="163"/>
      <c r="F327" s="163"/>
      <c r="G327" s="163"/>
      <c r="H327" s="33"/>
      <c r="I327" s="33"/>
      <c r="J327" s="199">
        <v>44966</v>
      </c>
      <c r="K327" s="191"/>
      <c r="L327" s="191"/>
      <c r="M327" s="191"/>
      <c r="N327" s="33"/>
      <c r="O327" s="7">
        <v>5</v>
      </c>
      <c r="P327" s="211">
        <v>48620</v>
      </c>
      <c r="Q327" s="191"/>
      <c r="R327" s="191"/>
      <c r="S327" s="191"/>
      <c r="T327" s="191"/>
      <c r="U327" s="156"/>
      <c r="V327" s="25"/>
      <c r="W327" s="25"/>
      <c r="Y327" s="37"/>
      <c r="Z327" s="58"/>
      <c r="AA327" s="37"/>
      <c r="AB327" s="37"/>
      <c r="AD327" s="25"/>
      <c r="AE327" s="156"/>
      <c r="AG327" s="37"/>
      <c r="AI327" s="37"/>
      <c r="AK327" s="37"/>
      <c r="AM327" s="37"/>
      <c r="AO327" s="81"/>
      <c r="AQ327" s="37"/>
      <c r="AR327" s="37">
        <f>+P327/O327</f>
        <v>9724</v>
      </c>
      <c r="AS327" s="37">
        <f t="shared" si="55"/>
        <v>9724</v>
      </c>
    </row>
    <row r="328" spans="1:45" ht="12.75" customHeight="1" x14ac:dyDescent="0.3">
      <c r="A328" s="230" t="s">
        <v>517</v>
      </c>
      <c r="B328" s="163"/>
      <c r="C328" s="163"/>
      <c r="D328" s="163"/>
      <c r="E328" s="163"/>
      <c r="F328" s="163"/>
      <c r="G328" s="163"/>
      <c r="H328" s="33"/>
      <c r="I328" s="33"/>
      <c r="J328" s="199">
        <v>44991</v>
      </c>
      <c r="K328" s="191"/>
      <c r="L328" s="191"/>
      <c r="M328" s="191"/>
      <c r="N328" s="33"/>
      <c r="O328" s="7">
        <v>5</v>
      </c>
      <c r="P328" s="211">
        <v>36070</v>
      </c>
      <c r="Q328" s="191"/>
      <c r="R328" s="191"/>
      <c r="S328" s="191"/>
      <c r="T328" s="191"/>
      <c r="U328" s="156"/>
      <c r="V328" s="25"/>
      <c r="W328" s="25"/>
      <c r="Y328" s="37"/>
      <c r="Z328" s="58"/>
      <c r="AA328" s="37"/>
      <c r="AB328" s="37"/>
      <c r="AD328" s="25"/>
      <c r="AE328" s="156"/>
      <c r="AG328" s="37"/>
      <c r="AI328" s="37"/>
      <c r="AK328" s="37"/>
      <c r="AM328" s="37"/>
      <c r="AO328" s="81"/>
      <c r="AQ328" s="37"/>
      <c r="AR328" s="37">
        <f>+P328/O328</f>
        <v>7214</v>
      </c>
      <c r="AS328" s="37">
        <f t="shared" si="55"/>
        <v>7214</v>
      </c>
    </row>
    <row r="329" spans="1:45" ht="12.75" customHeight="1" x14ac:dyDescent="0.3">
      <c r="A329" s="145"/>
      <c r="B329" s="144"/>
      <c r="C329" s="144"/>
      <c r="D329" s="144"/>
      <c r="E329" s="144"/>
      <c r="F329" s="144"/>
      <c r="G329" s="144"/>
      <c r="H329" s="33"/>
      <c r="I329" s="33"/>
      <c r="J329" s="155"/>
      <c r="K329" s="143"/>
      <c r="L329" s="143"/>
      <c r="M329" s="143"/>
      <c r="N329" s="33"/>
      <c r="O329" s="7"/>
      <c r="P329" s="136"/>
      <c r="Q329" s="136"/>
      <c r="R329" s="136"/>
      <c r="S329" s="136"/>
      <c r="T329" s="136"/>
      <c r="U329" s="156"/>
      <c r="V329" s="25"/>
      <c r="W329" s="25"/>
      <c r="Y329" s="37"/>
      <c r="Z329" s="58"/>
      <c r="AA329" s="37"/>
      <c r="AB329" s="37"/>
      <c r="AD329" s="25"/>
      <c r="AE329" s="156"/>
      <c r="AG329" s="37"/>
      <c r="AI329" s="37"/>
      <c r="AK329" s="37"/>
      <c r="AM329" s="37"/>
      <c r="AO329" s="81"/>
      <c r="AQ329" s="37"/>
      <c r="AR329" s="37"/>
      <c r="AS329" s="37"/>
    </row>
    <row r="330" spans="1:45" ht="12.75" customHeight="1" x14ac:dyDescent="0.3">
      <c r="A330" s="162" t="s">
        <v>415</v>
      </c>
      <c r="B330" s="162"/>
      <c r="C330" s="162"/>
      <c r="D330" s="162"/>
      <c r="E330" s="162"/>
      <c r="F330" s="162"/>
      <c r="G330" s="162"/>
      <c r="H330" s="162"/>
      <c r="I330" s="162"/>
      <c r="J330" s="162"/>
      <c r="K330" s="162"/>
      <c r="L330" s="162"/>
      <c r="M330" s="162"/>
      <c r="N330" s="162"/>
      <c r="O330" s="162"/>
      <c r="P330" s="189">
        <f>SUM(P322:T328)</f>
        <v>121281</v>
      </c>
      <c r="Q330" s="189"/>
      <c r="R330" s="189"/>
      <c r="S330" s="189"/>
      <c r="T330" s="189"/>
      <c r="U330" s="64">
        <f>SUM(U322:U326)</f>
        <v>38905.33</v>
      </c>
      <c r="V330" s="34"/>
      <c r="W330" s="34"/>
      <c r="Y330" s="66"/>
      <c r="Z330" s="75">
        <f>SUM(Z322:AC326)</f>
        <v>6346.4</v>
      </c>
      <c r="AA330" s="66"/>
      <c r="AB330" s="66"/>
      <c r="AC330" s="8"/>
      <c r="AE330" s="64">
        <v>45251.73</v>
      </c>
      <c r="AG330" s="80">
        <f>AE330</f>
        <v>45251.73</v>
      </c>
      <c r="AI330" s="80">
        <f>SUM(AI322:AI326)</f>
        <v>6412.4</v>
      </c>
      <c r="AK330" s="80">
        <f t="shared" si="71"/>
        <v>51664.130000000005</v>
      </c>
      <c r="AM330" s="80">
        <f>AK330</f>
        <v>51664.130000000005</v>
      </c>
      <c r="AO330" s="80">
        <f>SUM(AO322:AO326)</f>
        <v>6412.4</v>
      </c>
      <c r="AQ330" s="80">
        <f>+AQ322+AQ323+AQ325+AQ326+AQ324</f>
        <v>58076.53</v>
      </c>
      <c r="AR330" s="80">
        <f>SUM(AR324:AR328)</f>
        <v>17004</v>
      </c>
      <c r="AS330" s="80">
        <f>+AS322+AS323+AS324+AS325+AS326+AS327+AS328</f>
        <v>53397</v>
      </c>
    </row>
    <row r="331" spans="1:45" ht="12.75" customHeight="1" x14ac:dyDescent="0.25">
      <c r="A331" s="166"/>
      <c r="B331" s="166"/>
      <c r="C331" s="166"/>
      <c r="D331" s="166"/>
      <c r="E331" s="166"/>
      <c r="F331" s="166"/>
      <c r="G331" s="166"/>
      <c r="H331" s="166"/>
      <c r="I331" s="166"/>
      <c r="J331" s="166"/>
      <c r="K331" s="166"/>
      <c r="L331" s="166"/>
      <c r="M331" s="166"/>
      <c r="N331" s="166"/>
      <c r="O331" s="166"/>
      <c r="P331" s="188"/>
      <c r="Q331" s="188"/>
      <c r="R331" s="188"/>
      <c r="S331" s="188"/>
      <c r="T331" s="188"/>
      <c r="U331" s="188"/>
      <c r="V331" s="188"/>
      <c r="W331" s="188"/>
      <c r="X331" s="1"/>
      <c r="Y331" s="188"/>
      <c r="Z331" s="188"/>
      <c r="AA331" s="188"/>
      <c r="AB331" s="188"/>
      <c r="AC331" s="1"/>
      <c r="AD331" s="188"/>
      <c r="AE331" s="188"/>
      <c r="AG331" s="37"/>
      <c r="AM331" s="37"/>
    </row>
    <row r="332" spans="1:45" ht="1" customHeight="1" x14ac:dyDescent="0.3">
      <c r="AG332" s="37">
        <f t="shared" si="56"/>
        <v>0</v>
      </c>
      <c r="AM332" s="37">
        <f t="shared" ref="AM332" si="73">AK332</f>
        <v>0</v>
      </c>
    </row>
    <row r="333" spans="1:45" ht="13" x14ac:dyDescent="0.3">
      <c r="O333" s="52" t="s">
        <v>445</v>
      </c>
      <c r="P333" s="51"/>
      <c r="Q333" s="172">
        <f>Q11+Q16+R45+P96+P117+P127+P153+P318+P330</f>
        <v>16319108.129999999</v>
      </c>
      <c r="R333" s="173"/>
      <c r="S333" s="173"/>
      <c r="T333" s="173"/>
      <c r="U333" s="76">
        <f>+U330+U318+U153+U127+U117+U96+U45+U16+U11</f>
        <v>5909305.6599999983</v>
      </c>
      <c r="V333" s="77"/>
      <c r="W333" s="77"/>
      <c r="X333" s="77"/>
      <c r="Y333" s="78"/>
      <c r="Z333" s="172">
        <f>Z330+Z318+Z153+Z117+Z127+Z96+Z45+Z16+Z11</f>
        <v>299783.79999999993</v>
      </c>
      <c r="AA333" s="173"/>
      <c r="AB333" s="173"/>
      <c r="AC333" s="173"/>
      <c r="AD333" s="78"/>
      <c r="AE333" s="76">
        <f>+AE330+AE318+AE153+AE127+AE117+AE96+AE45+AE16+AE11</f>
        <v>6209089.459999999</v>
      </c>
      <c r="AF333"/>
      <c r="AG333" s="76">
        <f>+AG330+AG318+AG153+AG127+AG117+AG96+AG45+AG16+AG11</f>
        <v>6209089.459999999</v>
      </c>
      <c r="AH333"/>
      <c r="AI333" s="76">
        <f>+AI330+AI318+AI153+AI127+AI117+AI96+AI45+AI16+AI11</f>
        <v>317783.40732142853</v>
      </c>
      <c r="AK333" s="76">
        <f>+AK330+AK318+AK153+AK127+AK117+AK96+AK45+AK16+AK11</f>
        <v>6526480.0101785744</v>
      </c>
      <c r="AM333" s="76">
        <f>+AM330+AM318+AM153+AM127+AM117+AM96+AM45+AM16+AM11</f>
        <v>6526872.8673214316</v>
      </c>
      <c r="AN333"/>
      <c r="AO333" s="76">
        <f>+AO330+AO318+AO153+AO127+AO117+AO96+AO45+AO16+AO11</f>
        <v>321444.49244642851</v>
      </c>
      <c r="AQ333" s="76">
        <f>+AQ330+AQ318+AQ153+AQ127+AQ117+AQ96+AQ45+AQ16+AQ11</f>
        <v>6848317.3597678551</v>
      </c>
      <c r="AR333" s="76">
        <f>SUM(AR330,AR318,AR153,AR127,AR117,AR96,AR16,AR11)</f>
        <v>344282.30225000007</v>
      </c>
      <c r="AS333" s="58">
        <f>SUM(AS330,AS318,AS153,AS127,AS117,AS96,AS16,AS11)</f>
        <v>7170916.1320178555</v>
      </c>
    </row>
    <row r="334" spans="1:45" ht="13" x14ac:dyDescent="0.3">
      <c r="T334" s="94"/>
      <c r="AI334" s="94"/>
      <c r="AQ334" s="94"/>
      <c r="AR334" s="94"/>
      <c r="AS334" s="94"/>
    </row>
    <row r="335" spans="1:45" x14ac:dyDescent="0.3">
      <c r="AI335" s="37"/>
      <c r="AO335" s="37"/>
    </row>
    <row r="336" spans="1:45" x14ac:dyDescent="0.3">
      <c r="H336" s="88"/>
      <c r="I336" s="88"/>
      <c r="J336" s="88"/>
      <c r="K336" s="88"/>
      <c r="L336" s="88"/>
      <c r="M336" s="128"/>
      <c r="N336" s="88"/>
      <c r="O336" s="88"/>
      <c r="P336" s="88"/>
      <c r="Q336" s="88"/>
      <c r="AQ336" s="37"/>
    </row>
    <row r="337" spans="8:45" x14ac:dyDescent="0.3">
      <c r="H337" s="125"/>
      <c r="I337" s="88"/>
      <c r="J337" s="88"/>
      <c r="K337" s="88"/>
      <c r="L337" s="88"/>
      <c r="M337" s="89"/>
      <c r="N337" s="88"/>
      <c r="O337" s="88"/>
      <c r="P337" s="50"/>
      <c r="Q337" s="50"/>
      <c r="T337" s="88"/>
      <c r="U337" s="88"/>
      <c r="V337" s="88"/>
      <c r="W337" s="88"/>
      <c r="X337" s="88"/>
      <c r="Y337" s="88"/>
      <c r="Z337" s="88"/>
      <c r="AS337" s="37"/>
    </row>
    <row r="338" spans="8:45" x14ac:dyDescent="0.3">
      <c r="H338" s="125"/>
      <c r="I338" s="88"/>
      <c r="J338" s="88"/>
      <c r="K338" s="88"/>
      <c r="L338" s="88"/>
      <c r="M338" s="129"/>
      <c r="N338" s="88"/>
      <c r="O338" s="138"/>
      <c r="P338" s="139"/>
      <c r="Q338" s="50"/>
      <c r="T338" s="88"/>
      <c r="U338" s="88"/>
      <c r="V338" s="88"/>
      <c r="W338" s="88"/>
      <c r="X338" s="88"/>
      <c r="Y338" s="88"/>
      <c r="Z338" s="88"/>
      <c r="AL338" s="88"/>
      <c r="AM338" s="161"/>
      <c r="AN338" s="161"/>
      <c r="AO338" s="161"/>
      <c r="AP338" s="161"/>
      <c r="AQ338" s="161"/>
      <c r="AR338" s="50"/>
    </row>
    <row r="339" spans="8:45" x14ac:dyDescent="0.3">
      <c r="H339" s="125"/>
      <c r="I339" s="88"/>
      <c r="J339" s="88"/>
      <c r="K339" s="88"/>
      <c r="L339" s="88"/>
      <c r="M339" s="89"/>
      <c r="N339" s="88"/>
      <c r="P339" s="50"/>
      <c r="Q339" s="50"/>
      <c r="Z339" s="96"/>
      <c r="AQ339" s="96"/>
      <c r="AR339" s="96"/>
    </row>
    <row r="340" spans="8:45" x14ac:dyDescent="0.3">
      <c r="H340" s="125"/>
      <c r="I340" s="88"/>
      <c r="J340" s="88"/>
      <c r="K340" s="88"/>
      <c r="L340" s="88"/>
      <c r="M340" s="89"/>
      <c r="N340" s="88"/>
      <c r="P340" s="50"/>
      <c r="Q340" s="50"/>
      <c r="T340" s="25"/>
      <c r="Z340" s="97"/>
      <c r="AQ340" s="97"/>
      <c r="AR340" s="97"/>
    </row>
    <row r="341" spans="8:45" x14ac:dyDescent="0.3">
      <c r="H341" s="125"/>
      <c r="I341" s="88"/>
      <c r="J341" s="88"/>
      <c r="K341" s="88"/>
      <c r="L341" s="88"/>
      <c r="M341" s="89"/>
      <c r="N341" s="88"/>
      <c r="P341" s="50"/>
      <c r="Q341" s="50"/>
      <c r="Z341" s="97"/>
    </row>
    <row r="342" spans="8:45" x14ac:dyDescent="0.3">
      <c r="H342" s="125"/>
      <c r="I342" s="88"/>
      <c r="J342" s="88"/>
      <c r="K342" s="88"/>
      <c r="L342" s="88"/>
      <c r="M342" s="89"/>
    </row>
    <row r="343" spans="8:45" x14ac:dyDescent="0.3">
      <c r="H343" s="125"/>
      <c r="I343" s="88"/>
      <c r="J343" s="88"/>
      <c r="K343" s="88"/>
      <c r="L343" s="88"/>
      <c r="M343" s="89"/>
      <c r="AM343" s="161"/>
      <c r="AN343" s="161"/>
      <c r="AO343" s="161"/>
      <c r="AP343" s="161"/>
      <c r="AQ343" s="161"/>
      <c r="AR343" s="50"/>
    </row>
    <row r="344" spans="8:45" x14ac:dyDescent="0.3">
      <c r="H344" s="125"/>
      <c r="I344" s="88"/>
      <c r="J344" s="88"/>
      <c r="K344" s="88"/>
      <c r="L344" s="88"/>
      <c r="M344" s="89"/>
      <c r="AQ344" s="96"/>
      <c r="AR344" s="96"/>
    </row>
    <row r="345" spans="8:45" x14ac:dyDescent="0.3">
      <c r="H345" s="125"/>
      <c r="I345" s="88"/>
      <c r="J345" s="88"/>
      <c r="K345" s="88"/>
      <c r="L345" s="88"/>
      <c r="M345" s="89"/>
      <c r="AQ345" s="43"/>
      <c r="AR345" s="43"/>
    </row>
    <row r="346" spans="8:45" x14ac:dyDescent="0.3">
      <c r="H346" s="125"/>
      <c r="I346" s="88"/>
      <c r="J346" s="88"/>
      <c r="K346" s="88"/>
      <c r="L346" s="88"/>
      <c r="M346" s="89"/>
      <c r="AQ346" s="81"/>
      <c r="AR346" s="81"/>
    </row>
    <row r="347" spans="8:45" x14ac:dyDescent="0.3">
      <c r="H347" s="125"/>
      <c r="I347" s="88"/>
      <c r="J347" s="88"/>
      <c r="K347" s="88"/>
      <c r="L347" s="88"/>
      <c r="M347" s="89"/>
      <c r="AQ347" s="81"/>
      <c r="AR347" s="81"/>
    </row>
    <row r="348" spans="8:45" x14ac:dyDescent="0.3">
      <c r="H348" s="125"/>
      <c r="I348" s="88"/>
      <c r="J348" s="88"/>
      <c r="K348" s="88"/>
      <c r="L348" s="88"/>
      <c r="M348" s="89"/>
    </row>
    <row r="349" spans="8:45" x14ac:dyDescent="0.3">
      <c r="H349" s="125"/>
      <c r="I349" s="88"/>
      <c r="J349" s="88"/>
      <c r="K349" s="88"/>
      <c r="L349" s="88"/>
      <c r="M349" s="89"/>
    </row>
    <row r="350" spans="8:45" x14ac:dyDescent="0.3">
      <c r="H350" s="125"/>
      <c r="I350" s="88"/>
      <c r="J350" s="88"/>
      <c r="K350" s="88"/>
      <c r="L350" s="88"/>
      <c r="M350" s="89"/>
    </row>
    <row r="351" spans="8:45" x14ac:dyDescent="0.3">
      <c r="H351" s="125"/>
      <c r="I351" s="88"/>
      <c r="J351" s="88"/>
      <c r="K351" s="88"/>
      <c r="L351" s="88"/>
      <c r="M351" s="89"/>
    </row>
    <row r="352" spans="8:45" x14ac:dyDescent="0.3">
      <c r="H352" s="125"/>
      <c r="I352" s="88"/>
      <c r="J352" s="88"/>
      <c r="K352" s="88"/>
      <c r="L352" s="88"/>
      <c r="M352" s="89"/>
    </row>
    <row r="353" spans="8:14" x14ac:dyDescent="0.3">
      <c r="H353" s="125"/>
      <c r="I353" s="88"/>
      <c r="J353" s="88"/>
      <c r="K353" s="88"/>
      <c r="L353" s="88"/>
      <c r="M353" s="89"/>
    </row>
    <row r="354" spans="8:14" x14ac:dyDescent="0.3">
      <c r="H354" s="125"/>
      <c r="I354" s="88"/>
      <c r="J354" s="88"/>
      <c r="K354" s="88"/>
      <c r="L354" s="88"/>
      <c r="M354" s="89"/>
    </row>
    <row r="355" spans="8:14" x14ac:dyDescent="0.3">
      <c r="H355" s="125"/>
      <c r="I355" s="88"/>
      <c r="J355" s="88"/>
      <c r="K355" s="88"/>
      <c r="L355" s="88"/>
      <c r="M355" s="89"/>
    </row>
    <row r="356" spans="8:14" x14ac:dyDescent="0.3">
      <c r="H356" s="125"/>
      <c r="I356" s="88"/>
      <c r="J356" s="88"/>
      <c r="K356" s="88"/>
      <c r="L356" s="88"/>
      <c r="M356" s="89"/>
    </row>
    <row r="357" spans="8:14" x14ac:dyDescent="0.3">
      <c r="H357" s="125"/>
      <c r="I357" s="88"/>
      <c r="J357" s="88"/>
      <c r="K357" s="88"/>
      <c r="L357" s="88"/>
      <c r="M357" s="126"/>
      <c r="N357" s="126"/>
    </row>
    <row r="358" spans="8:14" x14ac:dyDescent="0.3">
      <c r="H358" s="125"/>
      <c r="I358" s="88"/>
      <c r="J358" s="88"/>
      <c r="K358" s="88"/>
      <c r="L358" s="88"/>
      <c r="M358" s="89"/>
    </row>
    <row r="359" spans="8:14" x14ac:dyDescent="0.3">
      <c r="H359" s="125"/>
      <c r="I359" s="88"/>
      <c r="J359" s="88"/>
      <c r="K359" s="88"/>
      <c r="L359" s="88"/>
      <c r="M359" s="89"/>
    </row>
    <row r="360" spans="8:14" x14ac:dyDescent="0.3">
      <c r="H360" s="125"/>
      <c r="I360" s="88"/>
      <c r="J360" s="88"/>
      <c r="K360" s="88"/>
      <c r="L360" s="88"/>
      <c r="M360" s="89"/>
    </row>
  </sheetData>
  <mergeCells count="5077">
    <mergeCell ref="P125:T125"/>
    <mergeCell ref="A126:C126"/>
    <mergeCell ref="D126:I126"/>
    <mergeCell ref="J126:N126"/>
    <mergeCell ref="P126:T126"/>
    <mergeCell ref="P120:T120"/>
    <mergeCell ref="A119:O119"/>
    <mergeCell ref="P119:T119"/>
    <mergeCell ref="A120:C120"/>
    <mergeCell ref="D120:I120"/>
    <mergeCell ref="J120:N120"/>
    <mergeCell ref="A117:O117"/>
    <mergeCell ref="P117:T117"/>
    <mergeCell ref="P131:T131"/>
    <mergeCell ref="A129:N129"/>
    <mergeCell ref="WTZ311:WUH311"/>
    <mergeCell ref="WUI311:WUM311"/>
    <mergeCell ref="WSX311:WTB311"/>
    <mergeCell ref="WTD311:WTH311"/>
    <mergeCell ref="WRD311:WRL311"/>
    <mergeCell ref="WRM311:WRQ311"/>
    <mergeCell ref="WFT311:WGB311"/>
    <mergeCell ref="WGC311:WGG311"/>
    <mergeCell ref="WGI311:WGM311"/>
    <mergeCell ref="WHE311:WHM311"/>
    <mergeCell ref="WHN311:WHR311"/>
    <mergeCell ref="WHT311:WHX311"/>
    <mergeCell ref="WIP311:WIX311"/>
    <mergeCell ref="WIY311:WJC311"/>
    <mergeCell ref="WJE311:WJI311"/>
    <mergeCell ref="WKA311:WKI311"/>
    <mergeCell ref="WKJ311:WKN311"/>
    <mergeCell ref="WUO311:WUS311"/>
    <mergeCell ref="WVK311:WVS311"/>
    <mergeCell ref="J317:N317"/>
    <mergeCell ref="P317:T317"/>
    <mergeCell ref="A315:I315"/>
    <mergeCell ref="A316:I316"/>
    <mergeCell ref="A317:H317"/>
    <mergeCell ref="J316:N316"/>
    <mergeCell ref="P316:T316"/>
    <mergeCell ref="P315:T315"/>
    <mergeCell ref="A327:G327"/>
    <mergeCell ref="J327:M327"/>
    <mergeCell ref="P327:T327"/>
    <mergeCell ref="P328:T328"/>
    <mergeCell ref="J328:M328"/>
    <mergeCell ref="A328:G328"/>
    <mergeCell ref="J315:N315"/>
    <mergeCell ref="WLU311:WLY311"/>
    <mergeCell ref="WMA311:WME311"/>
    <mergeCell ref="WMW311:WNE311"/>
    <mergeCell ref="WNF311:WNJ311"/>
    <mergeCell ref="WBM311:WBU311"/>
    <mergeCell ref="WBV311:WBZ311"/>
    <mergeCell ref="WCB311:WCF311"/>
    <mergeCell ref="WCX311:WDF311"/>
    <mergeCell ref="WDG311:WDK311"/>
    <mergeCell ref="WDM311:WDQ311"/>
    <mergeCell ref="WEI311:WEQ311"/>
    <mergeCell ref="WER311:WEV311"/>
    <mergeCell ref="WEX311:WFB311"/>
    <mergeCell ref="WRS311:WRW311"/>
    <mergeCell ref="WSO311:WSW311"/>
    <mergeCell ref="XDY311:XEG311"/>
    <mergeCell ref="XEH311:XEL311"/>
    <mergeCell ref="XEN311:XER311"/>
    <mergeCell ref="AM343:AQ343"/>
    <mergeCell ref="WVT311:WVX311"/>
    <mergeCell ref="WVZ311:WWD311"/>
    <mergeCell ref="WWV311:WXD311"/>
    <mergeCell ref="WXE311:WXI311"/>
    <mergeCell ref="WXK311:WXO311"/>
    <mergeCell ref="WYG311:WYO311"/>
    <mergeCell ref="WYP311:WYT311"/>
    <mergeCell ref="WYV311:WYZ311"/>
    <mergeCell ref="WZR311:WZZ311"/>
    <mergeCell ref="XAA311:XAE311"/>
    <mergeCell ref="XAG311:XAK311"/>
    <mergeCell ref="XBC311:XBK311"/>
    <mergeCell ref="XBL311:XBP311"/>
    <mergeCell ref="XBR311:XBV311"/>
    <mergeCell ref="XCN311:XCV311"/>
    <mergeCell ref="XCW311:XDA311"/>
    <mergeCell ref="XDC311:XDG311"/>
    <mergeCell ref="WNL311:WNP311"/>
    <mergeCell ref="WOH311:WOP311"/>
    <mergeCell ref="WOQ311:WOU311"/>
    <mergeCell ref="WOW311:WPA311"/>
    <mergeCell ref="WPS311:WQA311"/>
    <mergeCell ref="WQB311:WQF311"/>
    <mergeCell ref="WQH311:WQL311"/>
    <mergeCell ref="VZF311:VZJ311"/>
    <mergeCell ref="WAB311:WAJ311"/>
    <mergeCell ref="WAK311:WAO311"/>
    <mergeCell ref="WAQ311:WAU311"/>
    <mergeCell ref="WKP311:WKT311"/>
    <mergeCell ref="WLL311:WLT311"/>
    <mergeCell ref="VRN311:VRV311"/>
    <mergeCell ref="VRW311:VSA311"/>
    <mergeCell ref="VSC311:VSG311"/>
    <mergeCell ref="VSY311:VTG311"/>
    <mergeCell ref="VTH311:VTL311"/>
    <mergeCell ref="VTN311:VTR311"/>
    <mergeCell ref="VUJ311:VUR311"/>
    <mergeCell ref="VUS311:VUW311"/>
    <mergeCell ref="VUY311:VVC311"/>
    <mergeCell ref="VVU311:VWC311"/>
    <mergeCell ref="VWD311:VWH311"/>
    <mergeCell ref="VWJ311:VWN311"/>
    <mergeCell ref="VXF311:VXN311"/>
    <mergeCell ref="VXO311:VXS311"/>
    <mergeCell ref="VXU311:VXY311"/>
    <mergeCell ref="VYQ311:VYY311"/>
    <mergeCell ref="VYZ311:VZD311"/>
    <mergeCell ref="VJI311:VJM311"/>
    <mergeCell ref="VJO311:VJS311"/>
    <mergeCell ref="VKK311:VKS311"/>
    <mergeCell ref="VKT311:VKX311"/>
    <mergeCell ref="VKZ311:VLD311"/>
    <mergeCell ref="VLV311:VMD311"/>
    <mergeCell ref="VME311:VMI311"/>
    <mergeCell ref="VMK311:VMO311"/>
    <mergeCell ref="VNG311:VNO311"/>
    <mergeCell ref="VNP311:VNT311"/>
    <mergeCell ref="VNV311:VNZ311"/>
    <mergeCell ref="VOR311:VOZ311"/>
    <mergeCell ref="VPA311:VPE311"/>
    <mergeCell ref="VPG311:VPK311"/>
    <mergeCell ref="VQC311:VQK311"/>
    <mergeCell ref="VQL311:VQP311"/>
    <mergeCell ref="VQR311:VQV311"/>
    <mergeCell ref="VBA311:VBE311"/>
    <mergeCell ref="VBW311:VCE311"/>
    <mergeCell ref="VCF311:VCJ311"/>
    <mergeCell ref="VCL311:VCP311"/>
    <mergeCell ref="VDH311:VDP311"/>
    <mergeCell ref="VDQ311:VDU311"/>
    <mergeCell ref="VDW311:VEA311"/>
    <mergeCell ref="VES311:VFA311"/>
    <mergeCell ref="VFB311:VFF311"/>
    <mergeCell ref="VFH311:VFL311"/>
    <mergeCell ref="VGD311:VGL311"/>
    <mergeCell ref="VGM311:VGQ311"/>
    <mergeCell ref="VGS311:VGW311"/>
    <mergeCell ref="VHO311:VHW311"/>
    <mergeCell ref="VHX311:VIB311"/>
    <mergeCell ref="VID311:VIH311"/>
    <mergeCell ref="VIZ311:VJH311"/>
    <mergeCell ref="UTI311:UTQ311"/>
    <mergeCell ref="UTR311:UTV311"/>
    <mergeCell ref="UTX311:UUB311"/>
    <mergeCell ref="UUT311:UVB311"/>
    <mergeCell ref="UVC311:UVG311"/>
    <mergeCell ref="UVI311:UVM311"/>
    <mergeCell ref="UWE311:UWM311"/>
    <mergeCell ref="UWN311:UWR311"/>
    <mergeCell ref="UWT311:UWX311"/>
    <mergeCell ref="UXP311:UXX311"/>
    <mergeCell ref="UXY311:UYC311"/>
    <mergeCell ref="UYE311:UYI311"/>
    <mergeCell ref="UZA311:UZI311"/>
    <mergeCell ref="UZJ311:UZN311"/>
    <mergeCell ref="UZP311:UZT311"/>
    <mergeCell ref="VAL311:VAT311"/>
    <mergeCell ref="VAU311:VAY311"/>
    <mergeCell ref="ULD311:ULH311"/>
    <mergeCell ref="ULJ311:ULN311"/>
    <mergeCell ref="UMF311:UMN311"/>
    <mergeCell ref="UMO311:UMS311"/>
    <mergeCell ref="UMU311:UMY311"/>
    <mergeCell ref="UNQ311:UNY311"/>
    <mergeCell ref="UNZ311:UOD311"/>
    <mergeCell ref="UOF311:UOJ311"/>
    <mergeCell ref="UPB311:UPJ311"/>
    <mergeCell ref="UPK311:UPO311"/>
    <mergeCell ref="UPQ311:UPU311"/>
    <mergeCell ref="UQM311:UQU311"/>
    <mergeCell ref="UQV311:UQZ311"/>
    <mergeCell ref="URB311:URF311"/>
    <mergeCell ref="URX311:USF311"/>
    <mergeCell ref="USG311:USK311"/>
    <mergeCell ref="USM311:USQ311"/>
    <mergeCell ref="UCV311:UCZ311"/>
    <mergeCell ref="UDR311:UDZ311"/>
    <mergeCell ref="UEA311:UEE311"/>
    <mergeCell ref="UEG311:UEK311"/>
    <mergeCell ref="UFC311:UFK311"/>
    <mergeCell ref="UFL311:UFP311"/>
    <mergeCell ref="UFR311:UFV311"/>
    <mergeCell ref="UGN311:UGV311"/>
    <mergeCell ref="UGW311:UHA311"/>
    <mergeCell ref="UHC311:UHG311"/>
    <mergeCell ref="UHY311:UIG311"/>
    <mergeCell ref="UIH311:UIL311"/>
    <mergeCell ref="UIN311:UIR311"/>
    <mergeCell ref="UJJ311:UJR311"/>
    <mergeCell ref="UJS311:UJW311"/>
    <mergeCell ref="UJY311:UKC311"/>
    <mergeCell ref="UKU311:ULC311"/>
    <mergeCell ref="TVD311:TVL311"/>
    <mergeCell ref="TVM311:TVQ311"/>
    <mergeCell ref="TVS311:TVW311"/>
    <mergeCell ref="TWO311:TWW311"/>
    <mergeCell ref="TWX311:TXB311"/>
    <mergeCell ref="TXD311:TXH311"/>
    <mergeCell ref="TXZ311:TYH311"/>
    <mergeCell ref="TYI311:TYM311"/>
    <mergeCell ref="TYO311:TYS311"/>
    <mergeCell ref="TZK311:TZS311"/>
    <mergeCell ref="TZT311:TZX311"/>
    <mergeCell ref="TZZ311:UAD311"/>
    <mergeCell ref="UAV311:UBD311"/>
    <mergeCell ref="UBE311:UBI311"/>
    <mergeCell ref="UBK311:UBO311"/>
    <mergeCell ref="UCG311:UCO311"/>
    <mergeCell ref="UCP311:UCT311"/>
    <mergeCell ref="TMY311:TNC311"/>
    <mergeCell ref="TNE311:TNI311"/>
    <mergeCell ref="TOA311:TOI311"/>
    <mergeCell ref="TOJ311:TON311"/>
    <mergeCell ref="TOP311:TOT311"/>
    <mergeCell ref="TPL311:TPT311"/>
    <mergeCell ref="TPU311:TPY311"/>
    <mergeCell ref="TQA311:TQE311"/>
    <mergeCell ref="TQW311:TRE311"/>
    <mergeCell ref="TRF311:TRJ311"/>
    <mergeCell ref="TRL311:TRP311"/>
    <mergeCell ref="TSH311:TSP311"/>
    <mergeCell ref="TSQ311:TSU311"/>
    <mergeCell ref="TSW311:TTA311"/>
    <mergeCell ref="TTS311:TUA311"/>
    <mergeCell ref="TUB311:TUF311"/>
    <mergeCell ref="TUH311:TUL311"/>
    <mergeCell ref="TEQ311:TEU311"/>
    <mergeCell ref="TFM311:TFU311"/>
    <mergeCell ref="TFV311:TFZ311"/>
    <mergeCell ref="TGB311:TGF311"/>
    <mergeCell ref="TGX311:THF311"/>
    <mergeCell ref="THG311:THK311"/>
    <mergeCell ref="THM311:THQ311"/>
    <mergeCell ref="TII311:TIQ311"/>
    <mergeCell ref="TIR311:TIV311"/>
    <mergeCell ref="TIX311:TJB311"/>
    <mergeCell ref="TJT311:TKB311"/>
    <mergeCell ref="TKC311:TKG311"/>
    <mergeCell ref="TKI311:TKM311"/>
    <mergeCell ref="TLE311:TLM311"/>
    <mergeCell ref="TLN311:TLR311"/>
    <mergeCell ref="TLT311:TLX311"/>
    <mergeCell ref="TMP311:TMX311"/>
    <mergeCell ref="SWY311:SXG311"/>
    <mergeCell ref="SXH311:SXL311"/>
    <mergeCell ref="SXN311:SXR311"/>
    <mergeCell ref="SYJ311:SYR311"/>
    <mergeCell ref="SYS311:SYW311"/>
    <mergeCell ref="SYY311:SZC311"/>
    <mergeCell ref="SZU311:TAC311"/>
    <mergeCell ref="TAD311:TAH311"/>
    <mergeCell ref="TAJ311:TAN311"/>
    <mergeCell ref="TBF311:TBN311"/>
    <mergeCell ref="TBO311:TBS311"/>
    <mergeCell ref="TBU311:TBY311"/>
    <mergeCell ref="TCQ311:TCY311"/>
    <mergeCell ref="TCZ311:TDD311"/>
    <mergeCell ref="TDF311:TDJ311"/>
    <mergeCell ref="TEB311:TEJ311"/>
    <mergeCell ref="TEK311:TEO311"/>
    <mergeCell ref="SOT311:SOX311"/>
    <mergeCell ref="SOZ311:SPD311"/>
    <mergeCell ref="SPV311:SQD311"/>
    <mergeCell ref="SQE311:SQI311"/>
    <mergeCell ref="SQK311:SQO311"/>
    <mergeCell ref="SRG311:SRO311"/>
    <mergeCell ref="SRP311:SRT311"/>
    <mergeCell ref="SRV311:SRZ311"/>
    <mergeCell ref="SSR311:SSZ311"/>
    <mergeCell ref="STA311:STE311"/>
    <mergeCell ref="STG311:STK311"/>
    <mergeCell ref="SUC311:SUK311"/>
    <mergeCell ref="SUL311:SUP311"/>
    <mergeCell ref="SUR311:SUV311"/>
    <mergeCell ref="SVN311:SVV311"/>
    <mergeCell ref="SVW311:SWA311"/>
    <mergeCell ref="SWC311:SWG311"/>
    <mergeCell ref="SGL311:SGP311"/>
    <mergeCell ref="SHH311:SHP311"/>
    <mergeCell ref="SHQ311:SHU311"/>
    <mergeCell ref="SHW311:SIA311"/>
    <mergeCell ref="SIS311:SJA311"/>
    <mergeCell ref="SJB311:SJF311"/>
    <mergeCell ref="SJH311:SJL311"/>
    <mergeCell ref="SKD311:SKL311"/>
    <mergeCell ref="SKM311:SKQ311"/>
    <mergeCell ref="SKS311:SKW311"/>
    <mergeCell ref="SLO311:SLW311"/>
    <mergeCell ref="SLX311:SMB311"/>
    <mergeCell ref="SMD311:SMH311"/>
    <mergeCell ref="SMZ311:SNH311"/>
    <mergeCell ref="SNI311:SNM311"/>
    <mergeCell ref="SNO311:SNS311"/>
    <mergeCell ref="SOK311:SOS311"/>
    <mergeCell ref="RYT311:RZB311"/>
    <mergeCell ref="RZC311:RZG311"/>
    <mergeCell ref="RZI311:RZM311"/>
    <mergeCell ref="SAE311:SAM311"/>
    <mergeCell ref="SAN311:SAR311"/>
    <mergeCell ref="SAT311:SAX311"/>
    <mergeCell ref="SBP311:SBX311"/>
    <mergeCell ref="SBY311:SCC311"/>
    <mergeCell ref="SCE311:SCI311"/>
    <mergeCell ref="SDA311:SDI311"/>
    <mergeCell ref="SDJ311:SDN311"/>
    <mergeCell ref="SDP311:SDT311"/>
    <mergeCell ref="SEL311:SET311"/>
    <mergeCell ref="SEU311:SEY311"/>
    <mergeCell ref="SFA311:SFE311"/>
    <mergeCell ref="SFW311:SGE311"/>
    <mergeCell ref="SGF311:SGJ311"/>
    <mergeCell ref="RQO311:RQS311"/>
    <mergeCell ref="RQU311:RQY311"/>
    <mergeCell ref="RRQ311:RRY311"/>
    <mergeCell ref="RRZ311:RSD311"/>
    <mergeCell ref="RSF311:RSJ311"/>
    <mergeCell ref="RTB311:RTJ311"/>
    <mergeCell ref="RTK311:RTO311"/>
    <mergeCell ref="RTQ311:RTU311"/>
    <mergeCell ref="RUM311:RUU311"/>
    <mergeCell ref="RUV311:RUZ311"/>
    <mergeCell ref="RVB311:RVF311"/>
    <mergeCell ref="RVX311:RWF311"/>
    <mergeCell ref="RWG311:RWK311"/>
    <mergeCell ref="RWM311:RWQ311"/>
    <mergeCell ref="RXI311:RXQ311"/>
    <mergeCell ref="RXR311:RXV311"/>
    <mergeCell ref="RXX311:RYB311"/>
    <mergeCell ref="RIG311:RIK311"/>
    <mergeCell ref="RJC311:RJK311"/>
    <mergeCell ref="RJL311:RJP311"/>
    <mergeCell ref="RJR311:RJV311"/>
    <mergeCell ref="RKN311:RKV311"/>
    <mergeCell ref="RKW311:RLA311"/>
    <mergeCell ref="RLC311:RLG311"/>
    <mergeCell ref="RLY311:RMG311"/>
    <mergeCell ref="RMH311:RML311"/>
    <mergeCell ref="RMN311:RMR311"/>
    <mergeCell ref="RNJ311:RNR311"/>
    <mergeCell ref="RNS311:RNW311"/>
    <mergeCell ref="RNY311:ROC311"/>
    <mergeCell ref="ROU311:RPC311"/>
    <mergeCell ref="RPD311:RPH311"/>
    <mergeCell ref="RPJ311:RPN311"/>
    <mergeCell ref="RQF311:RQN311"/>
    <mergeCell ref="RAO311:RAW311"/>
    <mergeCell ref="RAX311:RBB311"/>
    <mergeCell ref="RBD311:RBH311"/>
    <mergeCell ref="RBZ311:RCH311"/>
    <mergeCell ref="RCI311:RCM311"/>
    <mergeCell ref="RCO311:RCS311"/>
    <mergeCell ref="RDK311:RDS311"/>
    <mergeCell ref="RDT311:RDX311"/>
    <mergeCell ref="RDZ311:RED311"/>
    <mergeCell ref="REV311:RFD311"/>
    <mergeCell ref="RFE311:RFI311"/>
    <mergeCell ref="RFK311:RFO311"/>
    <mergeCell ref="RGG311:RGO311"/>
    <mergeCell ref="RGP311:RGT311"/>
    <mergeCell ref="RGV311:RGZ311"/>
    <mergeCell ref="RHR311:RHZ311"/>
    <mergeCell ref="RIA311:RIE311"/>
    <mergeCell ref="QSJ311:QSN311"/>
    <mergeCell ref="QSP311:QST311"/>
    <mergeCell ref="QTL311:QTT311"/>
    <mergeCell ref="QTU311:QTY311"/>
    <mergeCell ref="QUA311:QUE311"/>
    <mergeCell ref="QUW311:QVE311"/>
    <mergeCell ref="QVF311:QVJ311"/>
    <mergeCell ref="QVL311:QVP311"/>
    <mergeCell ref="QWH311:QWP311"/>
    <mergeCell ref="QWQ311:QWU311"/>
    <mergeCell ref="QWW311:QXA311"/>
    <mergeCell ref="QXS311:QYA311"/>
    <mergeCell ref="QYB311:QYF311"/>
    <mergeCell ref="QYH311:QYL311"/>
    <mergeCell ref="QZD311:QZL311"/>
    <mergeCell ref="QZM311:QZQ311"/>
    <mergeCell ref="QZS311:QZW311"/>
    <mergeCell ref="QKB311:QKF311"/>
    <mergeCell ref="QKX311:QLF311"/>
    <mergeCell ref="QLG311:QLK311"/>
    <mergeCell ref="QLM311:QLQ311"/>
    <mergeCell ref="QMI311:QMQ311"/>
    <mergeCell ref="QMR311:QMV311"/>
    <mergeCell ref="QMX311:QNB311"/>
    <mergeCell ref="QNT311:QOB311"/>
    <mergeCell ref="QOC311:QOG311"/>
    <mergeCell ref="QOI311:QOM311"/>
    <mergeCell ref="QPE311:QPM311"/>
    <mergeCell ref="QPN311:QPR311"/>
    <mergeCell ref="QPT311:QPX311"/>
    <mergeCell ref="QQP311:QQX311"/>
    <mergeCell ref="QQY311:QRC311"/>
    <mergeCell ref="QRE311:QRI311"/>
    <mergeCell ref="QSA311:QSI311"/>
    <mergeCell ref="QCJ311:QCR311"/>
    <mergeCell ref="QCS311:QCW311"/>
    <mergeCell ref="QCY311:QDC311"/>
    <mergeCell ref="QDU311:QEC311"/>
    <mergeCell ref="QED311:QEH311"/>
    <mergeCell ref="QEJ311:QEN311"/>
    <mergeCell ref="QFF311:QFN311"/>
    <mergeCell ref="QFO311:QFS311"/>
    <mergeCell ref="QFU311:QFY311"/>
    <mergeCell ref="QGQ311:QGY311"/>
    <mergeCell ref="QGZ311:QHD311"/>
    <mergeCell ref="QHF311:QHJ311"/>
    <mergeCell ref="QIB311:QIJ311"/>
    <mergeCell ref="QIK311:QIO311"/>
    <mergeCell ref="QIQ311:QIU311"/>
    <mergeCell ref="QJM311:QJU311"/>
    <mergeCell ref="QJV311:QJZ311"/>
    <mergeCell ref="PUE311:PUI311"/>
    <mergeCell ref="PUK311:PUO311"/>
    <mergeCell ref="PVG311:PVO311"/>
    <mergeCell ref="PVP311:PVT311"/>
    <mergeCell ref="PVV311:PVZ311"/>
    <mergeCell ref="PWR311:PWZ311"/>
    <mergeCell ref="PXA311:PXE311"/>
    <mergeCell ref="PXG311:PXK311"/>
    <mergeCell ref="PYC311:PYK311"/>
    <mergeCell ref="PYL311:PYP311"/>
    <mergeCell ref="PYR311:PYV311"/>
    <mergeCell ref="PZN311:PZV311"/>
    <mergeCell ref="PZW311:QAA311"/>
    <mergeCell ref="QAC311:QAG311"/>
    <mergeCell ref="QAY311:QBG311"/>
    <mergeCell ref="QBH311:QBL311"/>
    <mergeCell ref="QBN311:QBR311"/>
    <mergeCell ref="PLW311:PMA311"/>
    <mergeCell ref="PMS311:PNA311"/>
    <mergeCell ref="PNB311:PNF311"/>
    <mergeCell ref="PNH311:PNL311"/>
    <mergeCell ref="POD311:POL311"/>
    <mergeCell ref="POM311:POQ311"/>
    <mergeCell ref="POS311:POW311"/>
    <mergeCell ref="PPO311:PPW311"/>
    <mergeCell ref="PPX311:PQB311"/>
    <mergeCell ref="PQD311:PQH311"/>
    <mergeCell ref="PQZ311:PRH311"/>
    <mergeCell ref="PRI311:PRM311"/>
    <mergeCell ref="PRO311:PRS311"/>
    <mergeCell ref="PSK311:PSS311"/>
    <mergeCell ref="PST311:PSX311"/>
    <mergeCell ref="PSZ311:PTD311"/>
    <mergeCell ref="PTV311:PUD311"/>
    <mergeCell ref="PEE311:PEM311"/>
    <mergeCell ref="PEN311:PER311"/>
    <mergeCell ref="PET311:PEX311"/>
    <mergeCell ref="PFP311:PFX311"/>
    <mergeCell ref="PFY311:PGC311"/>
    <mergeCell ref="PGE311:PGI311"/>
    <mergeCell ref="PHA311:PHI311"/>
    <mergeCell ref="PHJ311:PHN311"/>
    <mergeCell ref="PHP311:PHT311"/>
    <mergeCell ref="PIL311:PIT311"/>
    <mergeCell ref="PIU311:PIY311"/>
    <mergeCell ref="PJA311:PJE311"/>
    <mergeCell ref="PJW311:PKE311"/>
    <mergeCell ref="PKF311:PKJ311"/>
    <mergeCell ref="PKL311:PKP311"/>
    <mergeCell ref="PLH311:PLP311"/>
    <mergeCell ref="PLQ311:PLU311"/>
    <mergeCell ref="OVZ311:OWD311"/>
    <mergeCell ref="OWF311:OWJ311"/>
    <mergeCell ref="OXB311:OXJ311"/>
    <mergeCell ref="OXK311:OXO311"/>
    <mergeCell ref="OXQ311:OXU311"/>
    <mergeCell ref="OYM311:OYU311"/>
    <mergeCell ref="OYV311:OYZ311"/>
    <mergeCell ref="OZB311:OZF311"/>
    <mergeCell ref="OZX311:PAF311"/>
    <mergeCell ref="PAG311:PAK311"/>
    <mergeCell ref="PAM311:PAQ311"/>
    <mergeCell ref="PBI311:PBQ311"/>
    <mergeCell ref="PBR311:PBV311"/>
    <mergeCell ref="PBX311:PCB311"/>
    <mergeCell ref="PCT311:PDB311"/>
    <mergeCell ref="PDC311:PDG311"/>
    <mergeCell ref="PDI311:PDM311"/>
    <mergeCell ref="ONR311:ONV311"/>
    <mergeCell ref="OON311:OOV311"/>
    <mergeCell ref="OOW311:OPA311"/>
    <mergeCell ref="OPC311:OPG311"/>
    <mergeCell ref="OPY311:OQG311"/>
    <mergeCell ref="OQH311:OQL311"/>
    <mergeCell ref="OQN311:OQR311"/>
    <mergeCell ref="ORJ311:ORR311"/>
    <mergeCell ref="ORS311:ORW311"/>
    <mergeCell ref="ORY311:OSC311"/>
    <mergeCell ref="OSU311:OTC311"/>
    <mergeCell ref="OTD311:OTH311"/>
    <mergeCell ref="OTJ311:OTN311"/>
    <mergeCell ref="OUF311:OUN311"/>
    <mergeCell ref="OUO311:OUS311"/>
    <mergeCell ref="OUU311:OUY311"/>
    <mergeCell ref="OVQ311:OVY311"/>
    <mergeCell ref="OFZ311:OGH311"/>
    <mergeCell ref="OGI311:OGM311"/>
    <mergeCell ref="OGO311:OGS311"/>
    <mergeCell ref="OHK311:OHS311"/>
    <mergeCell ref="OHT311:OHX311"/>
    <mergeCell ref="OHZ311:OID311"/>
    <mergeCell ref="OIV311:OJD311"/>
    <mergeCell ref="OJE311:OJI311"/>
    <mergeCell ref="OJK311:OJO311"/>
    <mergeCell ref="OKG311:OKO311"/>
    <mergeCell ref="OKP311:OKT311"/>
    <mergeCell ref="OKV311:OKZ311"/>
    <mergeCell ref="OLR311:OLZ311"/>
    <mergeCell ref="OMA311:OME311"/>
    <mergeCell ref="OMG311:OMK311"/>
    <mergeCell ref="ONC311:ONK311"/>
    <mergeCell ref="ONL311:ONP311"/>
    <mergeCell ref="NXU311:NXY311"/>
    <mergeCell ref="NYA311:NYE311"/>
    <mergeCell ref="NYW311:NZE311"/>
    <mergeCell ref="NZF311:NZJ311"/>
    <mergeCell ref="NZL311:NZP311"/>
    <mergeCell ref="OAH311:OAP311"/>
    <mergeCell ref="OAQ311:OAU311"/>
    <mergeCell ref="OAW311:OBA311"/>
    <mergeCell ref="OBS311:OCA311"/>
    <mergeCell ref="OCB311:OCF311"/>
    <mergeCell ref="OCH311:OCL311"/>
    <mergeCell ref="ODD311:ODL311"/>
    <mergeCell ref="ODM311:ODQ311"/>
    <mergeCell ref="ODS311:ODW311"/>
    <mergeCell ref="OEO311:OEW311"/>
    <mergeCell ref="OEX311:OFB311"/>
    <mergeCell ref="OFD311:OFH311"/>
    <mergeCell ref="NPM311:NPQ311"/>
    <mergeCell ref="NQI311:NQQ311"/>
    <mergeCell ref="NQR311:NQV311"/>
    <mergeCell ref="NQX311:NRB311"/>
    <mergeCell ref="NRT311:NSB311"/>
    <mergeCell ref="NSC311:NSG311"/>
    <mergeCell ref="NSI311:NSM311"/>
    <mergeCell ref="NTE311:NTM311"/>
    <mergeCell ref="NTN311:NTR311"/>
    <mergeCell ref="NTT311:NTX311"/>
    <mergeCell ref="NUP311:NUX311"/>
    <mergeCell ref="NUY311:NVC311"/>
    <mergeCell ref="NVE311:NVI311"/>
    <mergeCell ref="NWA311:NWI311"/>
    <mergeCell ref="NWJ311:NWN311"/>
    <mergeCell ref="NWP311:NWT311"/>
    <mergeCell ref="NXL311:NXT311"/>
    <mergeCell ref="NHU311:NIC311"/>
    <mergeCell ref="NID311:NIH311"/>
    <mergeCell ref="NIJ311:NIN311"/>
    <mergeCell ref="NJF311:NJN311"/>
    <mergeCell ref="NJO311:NJS311"/>
    <mergeCell ref="NJU311:NJY311"/>
    <mergeCell ref="NKQ311:NKY311"/>
    <mergeCell ref="NKZ311:NLD311"/>
    <mergeCell ref="NLF311:NLJ311"/>
    <mergeCell ref="NMB311:NMJ311"/>
    <mergeCell ref="NMK311:NMO311"/>
    <mergeCell ref="NMQ311:NMU311"/>
    <mergeCell ref="NNM311:NNU311"/>
    <mergeCell ref="NNV311:NNZ311"/>
    <mergeCell ref="NOB311:NOF311"/>
    <mergeCell ref="NOX311:NPF311"/>
    <mergeCell ref="NPG311:NPK311"/>
    <mergeCell ref="MZP311:MZT311"/>
    <mergeCell ref="MZV311:MZZ311"/>
    <mergeCell ref="NAR311:NAZ311"/>
    <mergeCell ref="NBA311:NBE311"/>
    <mergeCell ref="NBG311:NBK311"/>
    <mergeCell ref="NCC311:NCK311"/>
    <mergeCell ref="NCL311:NCP311"/>
    <mergeCell ref="NCR311:NCV311"/>
    <mergeCell ref="NDN311:NDV311"/>
    <mergeCell ref="NDW311:NEA311"/>
    <mergeCell ref="NEC311:NEG311"/>
    <mergeCell ref="NEY311:NFG311"/>
    <mergeCell ref="NFH311:NFL311"/>
    <mergeCell ref="NFN311:NFR311"/>
    <mergeCell ref="NGJ311:NGR311"/>
    <mergeCell ref="NGS311:NGW311"/>
    <mergeCell ref="NGY311:NHC311"/>
    <mergeCell ref="MRH311:MRL311"/>
    <mergeCell ref="MSD311:MSL311"/>
    <mergeCell ref="MSM311:MSQ311"/>
    <mergeCell ref="MSS311:MSW311"/>
    <mergeCell ref="MTO311:MTW311"/>
    <mergeCell ref="MTX311:MUB311"/>
    <mergeCell ref="MUD311:MUH311"/>
    <mergeCell ref="MUZ311:MVH311"/>
    <mergeCell ref="MVI311:MVM311"/>
    <mergeCell ref="MVO311:MVS311"/>
    <mergeCell ref="MWK311:MWS311"/>
    <mergeCell ref="MWT311:MWX311"/>
    <mergeCell ref="MWZ311:MXD311"/>
    <mergeCell ref="MXV311:MYD311"/>
    <mergeCell ref="MYE311:MYI311"/>
    <mergeCell ref="MYK311:MYO311"/>
    <mergeCell ref="MZG311:MZO311"/>
    <mergeCell ref="MJP311:MJX311"/>
    <mergeCell ref="MJY311:MKC311"/>
    <mergeCell ref="MKE311:MKI311"/>
    <mergeCell ref="MLA311:MLI311"/>
    <mergeCell ref="MLJ311:MLN311"/>
    <mergeCell ref="MLP311:MLT311"/>
    <mergeCell ref="MML311:MMT311"/>
    <mergeCell ref="MMU311:MMY311"/>
    <mergeCell ref="MNA311:MNE311"/>
    <mergeCell ref="MNW311:MOE311"/>
    <mergeCell ref="MOF311:MOJ311"/>
    <mergeCell ref="MOL311:MOP311"/>
    <mergeCell ref="MPH311:MPP311"/>
    <mergeCell ref="MPQ311:MPU311"/>
    <mergeCell ref="MPW311:MQA311"/>
    <mergeCell ref="MQS311:MRA311"/>
    <mergeCell ref="MRB311:MRF311"/>
    <mergeCell ref="MBK311:MBO311"/>
    <mergeCell ref="MBQ311:MBU311"/>
    <mergeCell ref="MCM311:MCU311"/>
    <mergeCell ref="MCV311:MCZ311"/>
    <mergeCell ref="MDB311:MDF311"/>
    <mergeCell ref="MDX311:MEF311"/>
    <mergeCell ref="MEG311:MEK311"/>
    <mergeCell ref="MEM311:MEQ311"/>
    <mergeCell ref="MFI311:MFQ311"/>
    <mergeCell ref="MFR311:MFV311"/>
    <mergeCell ref="MFX311:MGB311"/>
    <mergeCell ref="MGT311:MHB311"/>
    <mergeCell ref="MHC311:MHG311"/>
    <mergeCell ref="MHI311:MHM311"/>
    <mergeCell ref="MIE311:MIM311"/>
    <mergeCell ref="MIN311:MIR311"/>
    <mergeCell ref="MIT311:MIX311"/>
    <mergeCell ref="LTC311:LTG311"/>
    <mergeCell ref="LTY311:LUG311"/>
    <mergeCell ref="LUH311:LUL311"/>
    <mergeCell ref="LUN311:LUR311"/>
    <mergeCell ref="LVJ311:LVR311"/>
    <mergeCell ref="LVS311:LVW311"/>
    <mergeCell ref="LVY311:LWC311"/>
    <mergeCell ref="LWU311:LXC311"/>
    <mergeCell ref="LXD311:LXH311"/>
    <mergeCell ref="LXJ311:LXN311"/>
    <mergeCell ref="LYF311:LYN311"/>
    <mergeCell ref="LYO311:LYS311"/>
    <mergeCell ref="LYU311:LYY311"/>
    <mergeCell ref="LZQ311:LZY311"/>
    <mergeCell ref="LZZ311:MAD311"/>
    <mergeCell ref="MAF311:MAJ311"/>
    <mergeCell ref="MBB311:MBJ311"/>
    <mergeCell ref="LLK311:LLS311"/>
    <mergeCell ref="LLT311:LLX311"/>
    <mergeCell ref="LLZ311:LMD311"/>
    <mergeCell ref="LMV311:LND311"/>
    <mergeCell ref="LNE311:LNI311"/>
    <mergeCell ref="LNK311:LNO311"/>
    <mergeCell ref="LOG311:LOO311"/>
    <mergeCell ref="LOP311:LOT311"/>
    <mergeCell ref="LOV311:LOZ311"/>
    <mergeCell ref="LPR311:LPZ311"/>
    <mergeCell ref="LQA311:LQE311"/>
    <mergeCell ref="LQG311:LQK311"/>
    <mergeCell ref="LRC311:LRK311"/>
    <mergeCell ref="LRL311:LRP311"/>
    <mergeCell ref="LRR311:LRV311"/>
    <mergeCell ref="LSN311:LSV311"/>
    <mergeCell ref="LSW311:LTA311"/>
    <mergeCell ref="LDF311:LDJ311"/>
    <mergeCell ref="LDL311:LDP311"/>
    <mergeCell ref="LEH311:LEP311"/>
    <mergeCell ref="LEQ311:LEU311"/>
    <mergeCell ref="LEW311:LFA311"/>
    <mergeCell ref="LFS311:LGA311"/>
    <mergeCell ref="LGB311:LGF311"/>
    <mergeCell ref="LGH311:LGL311"/>
    <mergeCell ref="LHD311:LHL311"/>
    <mergeCell ref="LHM311:LHQ311"/>
    <mergeCell ref="LHS311:LHW311"/>
    <mergeCell ref="LIO311:LIW311"/>
    <mergeCell ref="LIX311:LJB311"/>
    <mergeCell ref="LJD311:LJH311"/>
    <mergeCell ref="LJZ311:LKH311"/>
    <mergeCell ref="LKI311:LKM311"/>
    <mergeCell ref="LKO311:LKS311"/>
    <mergeCell ref="KUX311:KVB311"/>
    <mergeCell ref="KVT311:KWB311"/>
    <mergeCell ref="KWC311:KWG311"/>
    <mergeCell ref="KWI311:KWM311"/>
    <mergeCell ref="KXE311:KXM311"/>
    <mergeCell ref="KXN311:KXR311"/>
    <mergeCell ref="KXT311:KXX311"/>
    <mergeCell ref="KYP311:KYX311"/>
    <mergeCell ref="KYY311:KZC311"/>
    <mergeCell ref="KZE311:KZI311"/>
    <mergeCell ref="LAA311:LAI311"/>
    <mergeCell ref="LAJ311:LAN311"/>
    <mergeCell ref="LAP311:LAT311"/>
    <mergeCell ref="LBL311:LBT311"/>
    <mergeCell ref="LBU311:LBY311"/>
    <mergeCell ref="LCA311:LCE311"/>
    <mergeCell ref="LCW311:LDE311"/>
    <mergeCell ref="KNF311:KNN311"/>
    <mergeCell ref="KNO311:KNS311"/>
    <mergeCell ref="KNU311:KNY311"/>
    <mergeCell ref="KOQ311:KOY311"/>
    <mergeCell ref="KOZ311:KPD311"/>
    <mergeCell ref="KPF311:KPJ311"/>
    <mergeCell ref="KQB311:KQJ311"/>
    <mergeCell ref="KQK311:KQO311"/>
    <mergeCell ref="KQQ311:KQU311"/>
    <mergeCell ref="KRM311:KRU311"/>
    <mergeCell ref="KRV311:KRZ311"/>
    <mergeCell ref="KSB311:KSF311"/>
    <mergeCell ref="KSX311:KTF311"/>
    <mergeCell ref="KTG311:KTK311"/>
    <mergeCell ref="KTM311:KTQ311"/>
    <mergeCell ref="KUI311:KUQ311"/>
    <mergeCell ref="KUR311:KUV311"/>
    <mergeCell ref="KFA311:KFE311"/>
    <mergeCell ref="KFG311:KFK311"/>
    <mergeCell ref="KGC311:KGK311"/>
    <mergeCell ref="KGL311:KGP311"/>
    <mergeCell ref="KGR311:KGV311"/>
    <mergeCell ref="KHN311:KHV311"/>
    <mergeCell ref="KHW311:KIA311"/>
    <mergeCell ref="KIC311:KIG311"/>
    <mergeCell ref="KIY311:KJG311"/>
    <mergeCell ref="KJH311:KJL311"/>
    <mergeCell ref="KJN311:KJR311"/>
    <mergeCell ref="KKJ311:KKR311"/>
    <mergeCell ref="KKS311:KKW311"/>
    <mergeCell ref="KKY311:KLC311"/>
    <mergeCell ref="KLU311:KMC311"/>
    <mergeCell ref="KMD311:KMH311"/>
    <mergeCell ref="KMJ311:KMN311"/>
    <mergeCell ref="JWS311:JWW311"/>
    <mergeCell ref="JXO311:JXW311"/>
    <mergeCell ref="JXX311:JYB311"/>
    <mergeCell ref="JYD311:JYH311"/>
    <mergeCell ref="JYZ311:JZH311"/>
    <mergeCell ref="JZI311:JZM311"/>
    <mergeCell ref="JZO311:JZS311"/>
    <mergeCell ref="KAK311:KAS311"/>
    <mergeCell ref="KAT311:KAX311"/>
    <mergeCell ref="KAZ311:KBD311"/>
    <mergeCell ref="KBV311:KCD311"/>
    <mergeCell ref="KCE311:KCI311"/>
    <mergeCell ref="KCK311:KCO311"/>
    <mergeCell ref="KDG311:KDO311"/>
    <mergeCell ref="KDP311:KDT311"/>
    <mergeCell ref="KDV311:KDZ311"/>
    <mergeCell ref="KER311:KEZ311"/>
    <mergeCell ref="JPA311:JPI311"/>
    <mergeCell ref="JPJ311:JPN311"/>
    <mergeCell ref="JPP311:JPT311"/>
    <mergeCell ref="JQL311:JQT311"/>
    <mergeCell ref="JQU311:JQY311"/>
    <mergeCell ref="JRA311:JRE311"/>
    <mergeCell ref="JRW311:JSE311"/>
    <mergeCell ref="JSF311:JSJ311"/>
    <mergeCell ref="JSL311:JSP311"/>
    <mergeCell ref="JTH311:JTP311"/>
    <mergeCell ref="JTQ311:JTU311"/>
    <mergeCell ref="JTW311:JUA311"/>
    <mergeCell ref="JUS311:JVA311"/>
    <mergeCell ref="JVB311:JVF311"/>
    <mergeCell ref="JVH311:JVL311"/>
    <mergeCell ref="JWD311:JWL311"/>
    <mergeCell ref="JWM311:JWQ311"/>
    <mergeCell ref="JGV311:JGZ311"/>
    <mergeCell ref="JHB311:JHF311"/>
    <mergeCell ref="JHX311:JIF311"/>
    <mergeCell ref="JIG311:JIK311"/>
    <mergeCell ref="JIM311:JIQ311"/>
    <mergeCell ref="JJI311:JJQ311"/>
    <mergeCell ref="JJR311:JJV311"/>
    <mergeCell ref="JJX311:JKB311"/>
    <mergeCell ref="JKT311:JLB311"/>
    <mergeCell ref="JLC311:JLG311"/>
    <mergeCell ref="JLI311:JLM311"/>
    <mergeCell ref="JME311:JMM311"/>
    <mergeCell ref="JMN311:JMR311"/>
    <mergeCell ref="JMT311:JMX311"/>
    <mergeCell ref="JNP311:JNX311"/>
    <mergeCell ref="JNY311:JOC311"/>
    <mergeCell ref="JOE311:JOI311"/>
    <mergeCell ref="IYN311:IYR311"/>
    <mergeCell ref="IZJ311:IZR311"/>
    <mergeCell ref="IZS311:IZW311"/>
    <mergeCell ref="IZY311:JAC311"/>
    <mergeCell ref="JAU311:JBC311"/>
    <mergeCell ref="JBD311:JBH311"/>
    <mergeCell ref="JBJ311:JBN311"/>
    <mergeCell ref="JCF311:JCN311"/>
    <mergeCell ref="JCO311:JCS311"/>
    <mergeCell ref="JCU311:JCY311"/>
    <mergeCell ref="JDQ311:JDY311"/>
    <mergeCell ref="JDZ311:JED311"/>
    <mergeCell ref="JEF311:JEJ311"/>
    <mergeCell ref="JFB311:JFJ311"/>
    <mergeCell ref="JFK311:JFO311"/>
    <mergeCell ref="JFQ311:JFU311"/>
    <mergeCell ref="JGM311:JGU311"/>
    <mergeCell ref="IQV311:IRD311"/>
    <mergeCell ref="IRE311:IRI311"/>
    <mergeCell ref="IRK311:IRO311"/>
    <mergeCell ref="ISG311:ISO311"/>
    <mergeCell ref="ISP311:IST311"/>
    <mergeCell ref="ISV311:ISZ311"/>
    <mergeCell ref="ITR311:ITZ311"/>
    <mergeCell ref="IUA311:IUE311"/>
    <mergeCell ref="IUG311:IUK311"/>
    <mergeCell ref="IVC311:IVK311"/>
    <mergeCell ref="IVL311:IVP311"/>
    <mergeCell ref="IVR311:IVV311"/>
    <mergeCell ref="IWN311:IWV311"/>
    <mergeCell ref="IWW311:IXA311"/>
    <mergeCell ref="IXC311:IXG311"/>
    <mergeCell ref="IXY311:IYG311"/>
    <mergeCell ref="IYH311:IYL311"/>
    <mergeCell ref="IIQ311:IIU311"/>
    <mergeCell ref="IIW311:IJA311"/>
    <mergeCell ref="IJS311:IKA311"/>
    <mergeCell ref="IKB311:IKF311"/>
    <mergeCell ref="IKH311:IKL311"/>
    <mergeCell ref="ILD311:ILL311"/>
    <mergeCell ref="ILM311:ILQ311"/>
    <mergeCell ref="ILS311:ILW311"/>
    <mergeCell ref="IMO311:IMW311"/>
    <mergeCell ref="IMX311:INB311"/>
    <mergeCell ref="IND311:INH311"/>
    <mergeCell ref="INZ311:IOH311"/>
    <mergeCell ref="IOI311:IOM311"/>
    <mergeCell ref="IOO311:IOS311"/>
    <mergeCell ref="IPK311:IPS311"/>
    <mergeCell ref="IPT311:IPX311"/>
    <mergeCell ref="IPZ311:IQD311"/>
    <mergeCell ref="IAI311:IAM311"/>
    <mergeCell ref="IBE311:IBM311"/>
    <mergeCell ref="IBN311:IBR311"/>
    <mergeCell ref="IBT311:IBX311"/>
    <mergeCell ref="ICP311:ICX311"/>
    <mergeCell ref="ICY311:IDC311"/>
    <mergeCell ref="IDE311:IDI311"/>
    <mergeCell ref="IEA311:IEI311"/>
    <mergeCell ref="IEJ311:IEN311"/>
    <mergeCell ref="IEP311:IET311"/>
    <mergeCell ref="IFL311:IFT311"/>
    <mergeCell ref="IFU311:IFY311"/>
    <mergeCell ref="IGA311:IGE311"/>
    <mergeCell ref="IGW311:IHE311"/>
    <mergeCell ref="IHF311:IHJ311"/>
    <mergeCell ref="IHL311:IHP311"/>
    <mergeCell ref="IIH311:IIP311"/>
    <mergeCell ref="HSQ311:HSY311"/>
    <mergeCell ref="HSZ311:HTD311"/>
    <mergeCell ref="HTF311:HTJ311"/>
    <mergeCell ref="HUB311:HUJ311"/>
    <mergeCell ref="HUK311:HUO311"/>
    <mergeCell ref="HUQ311:HUU311"/>
    <mergeCell ref="HVM311:HVU311"/>
    <mergeCell ref="HVV311:HVZ311"/>
    <mergeCell ref="HWB311:HWF311"/>
    <mergeCell ref="HWX311:HXF311"/>
    <mergeCell ref="HXG311:HXK311"/>
    <mergeCell ref="HXM311:HXQ311"/>
    <mergeCell ref="HYI311:HYQ311"/>
    <mergeCell ref="HYR311:HYV311"/>
    <mergeCell ref="HYX311:HZB311"/>
    <mergeCell ref="HZT311:IAB311"/>
    <mergeCell ref="IAC311:IAG311"/>
    <mergeCell ref="HKL311:HKP311"/>
    <mergeCell ref="HKR311:HKV311"/>
    <mergeCell ref="HLN311:HLV311"/>
    <mergeCell ref="HLW311:HMA311"/>
    <mergeCell ref="HMC311:HMG311"/>
    <mergeCell ref="HMY311:HNG311"/>
    <mergeCell ref="HNH311:HNL311"/>
    <mergeCell ref="HNN311:HNR311"/>
    <mergeCell ref="HOJ311:HOR311"/>
    <mergeCell ref="HOS311:HOW311"/>
    <mergeCell ref="HOY311:HPC311"/>
    <mergeCell ref="HPU311:HQC311"/>
    <mergeCell ref="HQD311:HQH311"/>
    <mergeCell ref="HQJ311:HQN311"/>
    <mergeCell ref="HRF311:HRN311"/>
    <mergeCell ref="HRO311:HRS311"/>
    <mergeCell ref="HRU311:HRY311"/>
    <mergeCell ref="HCD311:HCH311"/>
    <mergeCell ref="HCZ311:HDH311"/>
    <mergeCell ref="HDI311:HDM311"/>
    <mergeCell ref="HDO311:HDS311"/>
    <mergeCell ref="HEK311:HES311"/>
    <mergeCell ref="HET311:HEX311"/>
    <mergeCell ref="HEZ311:HFD311"/>
    <mergeCell ref="HFV311:HGD311"/>
    <mergeCell ref="HGE311:HGI311"/>
    <mergeCell ref="HGK311:HGO311"/>
    <mergeCell ref="HHG311:HHO311"/>
    <mergeCell ref="HHP311:HHT311"/>
    <mergeCell ref="HHV311:HHZ311"/>
    <mergeCell ref="HIR311:HIZ311"/>
    <mergeCell ref="HJA311:HJE311"/>
    <mergeCell ref="HJG311:HJK311"/>
    <mergeCell ref="HKC311:HKK311"/>
    <mergeCell ref="GUL311:GUT311"/>
    <mergeCell ref="GUU311:GUY311"/>
    <mergeCell ref="GVA311:GVE311"/>
    <mergeCell ref="GVW311:GWE311"/>
    <mergeCell ref="GWF311:GWJ311"/>
    <mergeCell ref="GWL311:GWP311"/>
    <mergeCell ref="GXH311:GXP311"/>
    <mergeCell ref="GXQ311:GXU311"/>
    <mergeCell ref="GXW311:GYA311"/>
    <mergeCell ref="GYS311:GZA311"/>
    <mergeCell ref="GZB311:GZF311"/>
    <mergeCell ref="GZH311:GZL311"/>
    <mergeCell ref="HAD311:HAL311"/>
    <mergeCell ref="HAM311:HAQ311"/>
    <mergeCell ref="HAS311:HAW311"/>
    <mergeCell ref="HBO311:HBW311"/>
    <mergeCell ref="HBX311:HCB311"/>
    <mergeCell ref="GMG311:GMK311"/>
    <mergeCell ref="GMM311:GMQ311"/>
    <mergeCell ref="GNI311:GNQ311"/>
    <mergeCell ref="GNR311:GNV311"/>
    <mergeCell ref="GNX311:GOB311"/>
    <mergeCell ref="GOT311:GPB311"/>
    <mergeCell ref="GPC311:GPG311"/>
    <mergeCell ref="GPI311:GPM311"/>
    <mergeCell ref="GQE311:GQM311"/>
    <mergeCell ref="GQN311:GQR311"/>
    <mergeCell ref="GQT311:GQX311"/>
    <mergeCell ref="GRP311:GRX311"/>
    <mergeCell ref="GRY311:GSC311"/>
    <mergeCell ref="GSE311:GSI311"/>
    <mergeCell ref="GTA311:GTI311"/>
    <mergeCell ref="GTJ311:GTN311"/>
    <mergeCell ref="GTP311:GTT311"/>
    <mergeCell ref="GDY311:GEC311"/>
    <mergeCell ref="GEU311:GFC311"/>
    <mergeCell ref="GFD311:GFH311"/>
    <mergeCell ref="GFJ311:GFN311"/>
    <mergeCell ref="GGF311:GGN311"/>
    <mergeCell ref="GGO311:GGS311"/>
    <mergeCell ref="GGU311:GGY311"/>
    <mergeCell ref="GHQ311:GHY311"/>
    <mergeCell ref="GHZ311:GID311"/>
    <mergeCell ref="GIF311:GIJ311"/>
    <mergeCell ref="GJB311:GJJ311"/>
    <mergeCell ref="GJK311:GJO311"/>
    <mergeCell ref="GJQ311:GJU311"/>
    <mergeCell ref="GKM311:GKU311"/>
    <mergeCell ref="GKV311:GKZ311"/>
    <mergeCell ref="GLB311:GLF311"/>
    <mergeCell ref="GLX311:GMF311"/>
    <mergeCell ref="FWG311:FWO311"/>
    <mergeCell ref="FWP311:FWT311"/>
    <mergeCell ref="FWV311:FWZ311"/>
    <mergeCell ref="FXR311:FXZ311"/>
    <mergeCell ref="FYA311:FYE311"/>
    <mergeCell ref="FYG311:FYK311"/>
    <mergeCell ref="FZC311:FZK311"/>
    <mergeCell ref="FZL311:FZP311"/>
    <mergeCell ref="FZR311:FZV311"/>
    <mergeCell ref="GAN311:GAV311"/>
    <mergeCell ref="GAW311:GBA311"/>
    <mergeCell ref="GBC311:GBG311"/>
    <mergeCell ref="GBY311:GCG311"/>
    <mergeCell ref="GCH311:GCL311"/>
    <mergeCell ref="GCN311:GCR311"/>
    <mergeCell ref="GDJ311:GDR311"/>
    <mergeCell ref="GDS311:GDW311"/>
    <mergeCell ref="FOB311:FOF311"/>
    <mergeCell ref="FOH311:FOL311"/>
    <mergeCell ref="FPD311:FPL311"/>
    <mergeCell ref="FPM311:FPQ311"/>
    <mergeCell ref="FPS311:FPW311"/>
    <mergeCell ref="FQO311:FQW311"/>
    <mergeCell ref="FQX311:FRB311"/>
    <mergeCell ref="FRD311:FRH311"/>
    <mergeCell ref="FRZ311:FSH311"/>
    <mergeCell ref="FSI311:FSM311"/>
    <mergeCell ref="FSO311:FSS311"/>
    <mergeCell ref="FTK311:FTS311"/>
    <mergeCell ref="FTT311:FTX311"/>
    <mergeCell ref="FTZ311:FUD311"/>
    <mergeCell ref="FUV311:FVD311"/>
    <mergeCell ref="FVE311:FVI311"/>
    <mergeCell ref="FVK311:FVO311"/>
    <mergeCell ref="FFT311:FFX311"/>
    <mergeCell ref="FGP311:FGX311"/>
    <mergeCell ref="FGY311:FHC311"/>
    <mergeCell ref="FHE311:FHI311"/>
    <mergeCell ref="FIA311:FII311"/>
    <mergeCell ref="FIJ311:FIN311"/>
    <mergeCell ref="FIP311:FIT311"/>
    <mergeCell ref="FJL311:FJT311"/>
    <mergeCell ref="FJU311:FJY311"/>
    <mergeCell ref="FKA311:FKE311"/>
    <mergeCell ref="FKW311:FLE311"/>
    <mergeCell ref="FLF311:FLJ311"/>
    <mergeCell ref="FLL311:FLP311"/>
    <mergeCell ref="FMH311:FMP311"/>
    <mergeCell ref="FMQ311:FMU311"/>
    <mergeCell ref="FMW311:FNA311"/>
    <mergeCell ref="FNS311:FOA311"/>
    <mergeCell ref="EYB311:EYJ311"/>
    <mergeCell ref="EYK311:EYO311"/>
    <mergeCell ref="EYQ311:EYU311"/>
    <mergeCell ref="EZM311:EZU311"/>
    <mergeCell ref="EZV311:EZZ311"/>
    <mergeCell ref="FAB311:FAF311"/>
    <mergeCell ref="FAX311:FBF311"/>
    <mergeCell ref="FBG311:FBK311"/>
    <mergeCell ref="FBM311:FBQ311"/>
    <mergeCell ref="FCI311:FCQ311"/>
    <mergeCell ref="FCR311:FCV311"/>
    <mergeCell ref="FCX311:FDB311"/>
    <mergeCell ref="FDT311:FEB311"/>
    <mergeCell ref="FEC311:FEG311"/>
    <mergeCell ref="FEI311:FEM311"/>
    <mergeCell ref="FFE311:FFM311"/>
    <mergeCell ref="FFN311:FFR311"/>
    <mergeCell ref="EPW311:EQA311"/>
    <mergeCell ref="EQC311:EQG311"/>
    <mergeCell ref="EQY311:ERG311"/>
    <mergeCell ref="ERH311:ERL311"/>
    <mergeCell ref="ERN311:ERR311"/>
    <mergeCell ref="ESJ311:ESR311"/>
    <mergeCell ref="ESS311:ESW311"/>
    <mergeCell ref="ESY311:ETC311"/>
    <mergeCell ref="ETU311:EUC311"/>
    <mergeCell ref="EUD311:EUH311"/>
    <mergeCell ref="EUJ311:EUN311"/>
    <mergeCell ref="EVF311:EVN311"/>
    <mergeCell ref="EVO311:EVS311"/>
    <mergeCell ref="EVU311:EVY311"/>
    <mergeCell ref="EWQ311:EWY311"/>
    <mergeCell ref="EWZ311:EXD311"/>
    <mergeCell ref="EXF311:EXJ311"/>
    <mergeCell ref="EHO311:EHS311"/>
    <mergeCell ref="EIK311:EIS311"/>
    <mergeCell ref="EIT311:EIX311"/>
    <mergeCell ref="EIZ311:EJD311"/>
    <mergeCell ref="EJV311:EKD311"/>
    <mergeCell ref="EKE311:EKI311"/>
    <mergeCell ref="EKK311:EKO311"/>
    <mergeCell ref="ELG311:ELO311"/>
    <mergeCell ref="ELP311:ELT311"/>
    <mergeCell ref="ELV311:ELZ311"/>
    <mergeCell ref="EMR311:EMZ311"/>
    <mergeCell ref="ENA311:ENE311"/>
    <mergeCell ref="ENG311:ENK311"/>
    <mergeCell ref="EOC311:EOK311"/>
    <mergeCell ref="EOL311:EOP311"/>
    <mergeCell ref="EOR311:EOV311"/>
    <mergeCell ref="EPN311:EPV311"/>
    <mergeCell ref="DZW311:EAE311"/>
    <mergeCell ref="EAF311:EAJ311"/>
    <mergeCell ref="EAL311:EAP311"/>
    <mergeCell ref="EBH311:EBP311"/>
    <mergeCell ref="EBQ311:EBU311"/>
    <mergeCell ref="EBW311:ECA311"/>
    <mergeCell ref="ECS311:EDA311"/>
    <mergeCell ref="EDB311:EDF311"/>
    <mergeCell ref="EDH311:EDL311"/>
    <mergeCell ref="EED311:EEL311"/>
    <mergeCell ref="EEM311:EEQ311"/>
    <mergeCell ref="EES311:EEW311"/>
    <mergeCell ref="EFO311:EFW311"/>
    <mergeCell ref="EFX311:EGB311"/>
    <mergeCell ref="EGD311:EGH311"/>
    <mergeCell ref="EGZ311:EHH311"/>
    <mergeCell ref="EHI311:EHM311"/>
    <mergeCell ref="DRR311:DRV311"/>
    <mergeCell ref="DRX311:DSB311"/>
    <mergeCell ref="DST311:DTB311"/>
    <mergeCell ref="DTC311:DTG311"/>
    <mergeCell ref="DTI311:DTM311"/>
    <mergeCell ref="DUE311:DUM311"/>
    <mergeCell ref="DUN311:DUR311"/>
    <mergeCell ref="DUT311:DUX311"/>
    <mergeCell ref="DVP311:DVX311"/>
    <mergeCell ref="DVY311:DWC311"/>
    <mergeCell ref="DWE311:DWI311"/>
    <mergeCell ref="DXA311:DXI311"/>
    <mergeCell ref="DXJ311:DXN311"/>
    <mergeCell ref="DXP311:DXT311"/>
    <mergeCell ref="DYL311:DYT311"/>
    <mergeCell ref="DYU311:DYY311"/>
    <mergeCell ref="DZA311:DZE311"/>
    <mergeCell ref="DJJ311:DJN311"/>
    <mergeCell ref="DKF311:DKN311"/>
    <mergeCell ref="DKO311:DKS311"/>
    <mergeCell ref="DKU311:DKY311"/>
    <mergeCell ref="DLQ311:DLY311"/>
    <mergeCell ref="DLZ311:DMD311"/>
    <mergeCell ref="DMF311:DMJ311"/>
    <mergeCell ref="DNB311:DNJ311"/>
    <mergeCell ref="DNK311:DNO311"/>
    <mergeCell ref="DNQ311:DNU311"/>
    <mergeCell ref="DOM311:DOU311"/>
    <mergeCell ref="DOV311:DOZ311"/>
    <mergeCell ref="DPB311:DPF311"/>
    <mergeCell ref="DPX311:DQF311"/>
    <mergeCell ref="DQG311:DQK311"/>
    <mergeCell ref="DQM311:DQQ311"/>
    <mergeCell ref="DRI311:DRQ311"/>
    <mergeCell ref="DBR311:DBZ311"/>
    <mergeCell ref="DCA311:DCE311"/>
    <mergeCell ref="DCG311:DCK311"/>
    <mergeCell ref="DDC311:DDK311"/>
    <mergeCell ref="DDL311:DDP311"/>
    <mergeCell ref="DDR311:DDV311"/>
    <mergeCell ref="DEN311:DEV311"/>
    <mergeCell ref="DEW311:DFA311"/>
    <mergeCell ref="DFC311:DFG311"/>
    <mergeCell ref="DFY311:DGG311"/>
    <mergeCell ref="DGH311:DGL311"/>
    <mergeCell ref="DGN311:DGR311"/>
    <mergeCell ref="DHJ311:DHR311"/>
    <mergeCell ref="DHS311:DHW311"/>
    <mergeCell ref="DHY311:DIC311"/>
    <mergeCell ref="DIU311:DJC311"/>
    <mergeCell ref="DJD311:DJH311"/>
    <mergeCell ref="CTM311:CTQ311"/>
    <mergeCell ref="CTS311:CTW311"/>
    <mergeCell ref="CUO311:CUW311"/>
    <mergeCell ref="CUX311:CVB311"/>
    <mergeCell ref="CVD311:CVH311"/>
    <mergeCell ref="CVZ311:CWH311"/>
    <mergeCell ref="CWI311:CWM311"/>
    <mergeCell ref="CWO311:CWS311"/>
    <mergeCell ref="CXK311:CXS311"/>
    <mergeCell ref="CXT311:CXX311"/>
    <mergeCell ref="CXZ311:CYD311"/>
    <mergeCell ref="CYV311:CZD311"/>
    <mergeCell ref="CZE311:CZI311"/>
    <mergeCell ref="CZK311:CZO311"/>
    <mergeCell ref="DAG311:DAO311"/>
    <mergeCell ref="DAP311:DAT311"/>
    <mergeCell ref="DAV311:DAZ311"/>
    <mergeCell ref="CLE311:CLI311"/>
    <mergeCell ref="CMA311:CMI311"/>
    <mergeCell ref="CMJ311:CMN311"/>
    <mergeCell ref="CMP311:CMT311"/>
    <mergeCell ref="CNL311:CNT311"/>
    <mergeCell ref="CNU311:CNY311"/>
    <mergeCell ref="COA311:COE311"/>
    <mergeCell ref="COW311:CPE311"/>
    <mergeCell ref="CPF311:CPJ311"/>
    <mergeCell ref="CPL311:CPP311"/>
    <mergeCell ref="CQH311:CQP311"/>
    <mergeCell ref="CQQ311:CQU311"/>
    <mergeCell ref="CQW311:CRA311"/>
    <mergeCell ref="CRS311:CSA311"/>
    <mergeCell ref="CSB311:CSF311"/>
    <mergeCell ref="CSH311:CSL311"/>
    <mergeCell ref="CTD311:CTL311"/>
    <mergeCell ref="CDM311:CDU311"/>
    <mergeCell ref="CDV311:CDZ311"/>
    <mergeCell ref="CEB311:CEF311"/>
    <mergeCell ref="CEX311:CFF311"/>
    <mergeCell ref="CFG311:CFK311"/>
    <mergeCell ref="CFM311:CFQ311"/>
    <mergeCell ref="CGI311:CGQ311"/>
    <mergeCell ref="CGR311:CGV311"/>
    <mergeCell ref="CGX311:CHB311"/>
    <mergeCell ref="CHT311:CIB311"/>
    <mergeCell ref="CIC311:CIG311"/>
    <mergeCell ref="CII311:CIM311"/>
    <mergeCell ref="CJE311:CJM311"/>
    <mergeCell ref="CJN311:CJR311"/>
    <mergeCell ref="CJT311:CJX311"/>
    <mergeCell ref="CKP311:CKX311"/>
    <mergeCell ref="CKY311:CLC311"/>
    <mergeCell ref="BVH311:BVL311"/>
    <mergeCell ref="BVN311:BVR311"/>
    <mergeCell ref="BWJ311:BWR311"/>
    <mergeCell ref="BWS311:BWW311"/>
    <mergeCell ref="BWY311:BXC311"/>
    <mergeCell ref="BXU311:BYC311"/>
    <mergeCell ref="BYD311:BYH311"/>
    <mergeCell ref="BYJ311:BYN311"/>
    <mergeCell ref="BZF311:BZN311"/>
    <mergeCell ref="BZO311:BZS311"/>
    <mergeCell ref="BZU311:BZY311"/>
    <mergeCell ref="CAQ311:CAY311"/>
    <mergeCell ref="CAZ311:CBD311"/>
    <mergeCell ref="CBF311:CBJ311"/>
    <mergeCell ref="CCB311:CCJ311"/>
    <mergeCell ref="CCK311:CCO311"/>
    <mergeCell ref="CCQ311:CCU311"/>
    <mergeCell ref="BMZ311:BND311"/>
    <mergeCell ref="BNV311:BOD311"/>
    <mergeCell ref="BOE311:BOI311"/>
    <mergeCell ref="BOK311:BOO311"/>
    <mergeCell ref="BPG311:BPO311"/>
    <mergeCell ref="BPP311:BPT311"/>
    <mergeCell ref="BPV311:BPZ311"/>
    <mergeCell ref="BQR311:BQZ311"/>
    <mergeCell ref="BRA311:BRE311"/>
    <mergeCell ref="BRG311:BRK311"/>
    <mergeCell ref="BSC311:BSK311"/>
    <mergeCell ref="BSL311:BSP311"/>
    <mergeCell ref="BSR311:BSV311"/>
    <mergeCell ref="BTN311:BTV311"/>
    <mergeCell ref="BTW311:BUA311"/>
    <mergeCell ref="BUC311:BUG311"/>
    <mergeCell ref="BUY311:BVG311"/>
    <mergeCell ref="BFH311:BFP311"/>
    <mergeCell ref="BFQ311:BFU311"/>
    <mergeCell ref="BFW311:BGA311"/>
    <mergeCell ref="BGS311:BHA311"/>
    <mergeCell ref="BHB311:BHF311"/>
    <mergeCell ref="BHH311:BHL311"/>
    <mergeCell ref="BID311:BIL311"/>
    <mergeCell ref="BIM311:BIQ311"/>
    <mergeCell ref="BIS311:BIW311"/>
    <mergeCell ref="BJO311:BJW311"/>
    <mergeCell ref="BJX311:BKB311"/>
    <mergeCell ref="BKD311:BKH311"/>
    <mergeCell ref="BKZ311:BLH311"/>
    <mergeCell ref="BLI311:BLM311"/>
    <mergeCell ref="BLO311:BLS311"/>
    <mergeCell ref="BMK311:BMS311"/>
    <mergeCell ref="BMT311:BMX311"/>
    <mergeCell ref="AXC311:AXG311"/>
    <mergeCell ref="AXI311:AXM311"/>
    <mergeCell ref="AYE311:AYM311"/>
    <mergeCell ref="AYN311:AYR311"/>
    <mergeCell ref="AYT311:AYX311"/>
    <mergeCell ref="AZP311:AZX311"/>
    <mergeCell ref="AZY311:BAC311"/>
    <mergeCell ref="BAE311:BAI311"/>
    <mergeCell ref="BBA311:BBI311"/>
    <mergeCell ref="BBJ311:BBN311"/>
    <mergeCell ref="BBP311:BBT311"/>
    <mergeCell ref="BCL311:BCT311"/>
    <mergeCell ref="BCU311:BCY311"/>
    <mergeCell ref="BDA311:BDE311"/>
    <mergeCell ref="BDW311:BEE311"/>
    <mergeCell ref="BEF311:BEJ311"/>
    <mergeCell ref="BEL311:BEP311"/>
    <mergeCell ref="AOU311:AOY311"/>
    <mergeCell ref="APQ311:APY311"/>
    <mergeCell ref="APZ311:AQD311"/>
    <mergeCell ref="AQF311:AQJ311"/>
    <mergeCell ref="ARB311:ARJ311"/>
    <mergeCell ref="ARK311:ARO311"/>
    <mergeCell ref="ARQ311:ARU311"/>
    <mergeCell ref="ASM311:ASU311"/>
    <mergeCell ref="ASV311:ASZ311"/>
    <mergeCell ref="ATB311:ATF311"/>
    <mergeCell ref="ATX311:AUF311"/>
    <mergeCell ref="AUG311:AUK311"/>
    <mergeCell ref="AUM311:AUQ311"/>
    <mergeCell ref="AVI311:AVQ311"/>
    <mergeCell ref="AVR311:AVV311"/>
    <mergeCell ref="AVX311:AWB311"/>
    <mergeCell ref="AWT311:AXB311"/>
    <mergeCell ref="AHC311:AHK311"/>
    <mergeCell ref="AHL311:AHP311"/>
    <mergeCell ref="AHR311:AHV311"/>
    <mergeCell ref="AIN311:AIV311"/>
    <mergeCell ref="AIW311:AJA311"/>
    <mergeCell ref="AJC311:AJG311"/>
    <mergeCell ref="AJY311:AKG311"/>
    <mergeCell ref="AKH311:AKL311"/>
    <mergeCell ref="AKN311:AKR311"/>
    <mergeCell ref="ALJ311:ALR311"/>
    <mergeCell ref="ALS311:ALW311"/>
    <mergeCell ref="ALY311:AMC311"/>
    <mergeCell ref="AMU311:ANC311"/>
    <mergeCell ref="AND311:ANH311"/>
    <mergeCell ref="ANJ311:ANN311"/>
    <mergeCell ref="AOF311:AON311"/>
    <mergeCell ref="AOO311:AOS311"/>
    <mergeCell ref="YX311:ZB311"/>
    <mergeCell ref="ZD311:ZH311"/>
    <mergeCell ref="ZZ311:AAH311"/>
    <mergeCell ref="AAI311:AAM311"/>
    <mergeCell ref="AAO311:AAS311"/>
    <mergeCell ref="ABK311:ABS311"/>
    <mergeCell ref="ABT311:ABX311"/>
    <mergeCell ref="ABZ311:ACD311"/>
    <mergeCell ref="ACV311:ADD311"/>
    <mergeCell ref="ADE311:ADI311"/>
    <mergeCell ref="ADK311:ADO311"/>
    <mergeCell ref="AEG311:AEO311"/>
    <mergeCell ref="AEP311:AET311"/>
    <mergeCell ref="AEV311:AEZ311"/>
    <mergeCell ref="AFR311:AFZ311"/>
    <mergeCell ref="AGA311:AGE311"/>
    <mergeCell ref="AGG311:AGK311"/>
    <mergeCell ref="QP311:QT311"/>
    <mergeCell ref="RL311:RT311"/>
    <mergeCell ref="RU311:RY311"/>
    <mergeCell ref="SA311:SE311"/>
    <mergeCell ref="SW311:TE311"/>
    <mergeCell ref="TF311:TJ311"/>
    <mergeCell ref="TL311:TP311"/>
    <mergeCell ref="UH311:UP311"/>
    <mergeCell ref="UQ311:UU311"/>
    <mergeCell ref="UW311:VA311"/>
    <mergeCell ref="VS311:WA311"/>
    <mergeCell ref="WB311:WF311"/>
    <mergeCell ref="WH311:WL311"/>
    <mergeCell ref="XD311:XL311"/>
    <mergeCell ref="XM311:XQ311"/>
    <mergeCell ref="XS311:XW311"/>
    <mergeCell ref="YO311:YW311"/>
    <mergeCell ref="IX311:JF311"/>
    <mergeCell ref="JG311:JK311"/>
    <mergeCell ref="JM311:JQ311"/>
    <mergeCell ref="KI311:KQ311"/>
    <mergeCell ref="KR311:KV311"/>
    <mergeCell ref="KX311:LB311"/>
    <mergeCell ref="LT311:MB311"/>
    <mergeCell ref="MC311:MG311"/>
    <mergeCell ref="MI311:MM311"/>
    <mergeCell ref="NE311:NM311"/>
    <mergeCell ref="NN311:NR311"/>
    <mergeCell ref="NT311:NX311"/>
    <mergeCell ref="OP311:OX311"/>
    <mergeCell ref="OY311:PC311"/>
    <mergeCell ref="PE311:PI311"/>
    <mergeCell ref="QA311:QI311"/>
    <mergeCell ref="QJ311:QN311"/>
    <mergeCell ref="WZR310:WZZ310"/>
    <mergeCell ref="XAA310:XAE310"/>
    <mergeCell ref="XAG310:XAK310"/>
    <mergeCell ref="XBC310:XBK310"/>
    <mergeCell ref="XBL310:XBP310"/>
    <mergeCell ref="XBR310:XBV310"/>
    <mergeCell ref="XCN310:XCV310"/>
    <mergeCell ref="XCW310:XDA310"/>
    <mergeCell ref="XDC310:XDG310"/>
    <mergeCell ref="XDY310:XEG310"/>
    <mergeCell ref="XEH310:XEL310"/>
    <mergeCell ref="XEN310:XER310"/>
    <mergeCell ref="A311:I311"/>
    <mergeCell ref="J311:N311"/>
    <mergeCell ref="P311:T311"/>
    <mergeCell ref="AY311:BC311"/>
    <mergeCell ref="BU311:CC311"/>
    <mergeCell ref="CD311:CH311"/>
    <mergeCell ref="CJ311:CN311"/>
    <mergeCell ref="DF311:DN311"/>
    <mergeCell ref="DO311:DS311"/>
    <mergeCell ref="DU311:DY311"/>
    <mergeCell ref="EQ311:EY311"/>
    <mergeCell ref="EZ311:FD311"/>
    <mergeCell ref="FF311:FJ311"/>
    <mergeCell ref="GB311:GJ311"/>
    <mergeCell ref="GK311:GO311"/>
    <mergeCell ref="GQ311:GU311"/>
    <mergeCell ref="HM311:HU311"/>
    <mergeCell ref="HV311:HZ311"/>
    <mergeCell ref="IB311:IF311"/>
    <mergeCell ref="WRM310:WRQ310"/>
    <mergeCell ref="WRS310:WRW310"/>
    <mergeCell ref="WSO310:WSW310"/>
    <mergeCell ref="WSX310:WTB310"/>
    <mergeCell ref="WTD310:WTH310"/>
    <mergeCell ref="WTZ310:WUH310"/>
    <mergeCell ref="WUI310:WUM310"/>
    <mergeCell ref="WUO310:WUS310"/>
    <mergeCell ref="WVK310:WVS310"/>
    <mergeCell ref="WVT310:WVX310"/>
    <mergeCell ref="WVZ310:WWD310"/>
    <mergeCell ref="WWV310:WXD310"/>
    <mergeCell ref="WXE310:WXI310"/>
    <mergeCell ref="WXK310:WXO310"/>
    <mergeCell ref="WYG310:WYO310"/>
    <mergeCell ref="WYP310:WYT310"/>
    <mergeCell ref="WYV310:WYZ310"/>
    <mergeCell ref="WJE310:WJI310"/>
    <mergeCell ref="WKA310:WKI310"/>
    <mergeCell ref="WKJ310:WKN310"/>
    <mergeCell ref="WKP310:WKT310"/>
    <mergeCell ref="WLL310:WLT310"/>
    <mergeCell ref="WLU310:WLY310"/>
    <mergeCell ref="WMA310:WME310"/>
    <mergeCell ref="WMW310:WNE310"/>
    <mergeCell ref="WNF310:WNJ310"/>
    <mergeCell ref="WNL310:WNP310"/>
    <mergeCell ref="WOH310:WOP310"/>
    <mergeCell ref="WOQ310:WOU310"/>
    <mergeCell ref="WOW310:WPA310"/>
    <mergeCell ref="WPS310:WQA310"/>
    <mergeCell ref="WQB310:WQF310"/>
    <mergeCell ref="WQH310:WQL310"/>
    <mergeCell ref="WRD310:WRL310"/>
    <mergeCell ref="WBM310:WBU310"/>
    <mergeCell ref="WBV310:WBZ310"/>
    <mergeCell ref="WCB310:WCF310"/>
    <mergeCell ref="WCX310:WDF310"/>
    <mergeCell ref="WDG310:WDK310"/>
    <mergeCell ref="WDM310:WDQ310"/>
    <mergeCell ref="WEI310:WEQ310"/>
    <mergeCell ref="WER310:WEV310"/>
    <mergeCell ref="WEX310:WFB310"/>
    <mergeCell ref="WFT310:WGB310"/>
    <mergeCell ref="WGC310:WGG310"/>
    <mergeCell ref="WGI310:WGM310"/>
    <mergeCell ref="WHE310:WHM310"/>
    <mergeCell ref="WHN310:WHR310"/>
    <mergeCell ref="WHT310:WHX310"/>
    <mergeCell ref="WIP310:WIX310"/>
    <mergeCell ref="WIY310:WJC310"/>
    <mergeCell ref="VTH310:VTL310"/>
    <mergeCell ref="VTN310:VTR310"/>
    <mergeCell ref="VUJ310:VUR310"/>
    <mergeCell ref="VUS310:VUW310"/>
    <mergeCell ref="VUY310:VVC310"/>
    <mergeCell ref="VVU310:VWC310"/>
    <mergeCell ref="VWD310:VWH310"/>
    <mergeCell ref="VWJ310:VWN310"/>
    <mergeCell ref="VXF310:VXN310"/>
    <mergeCell ref="VXO310:VXS310"/>
    <mergeCell ref="VXU310:VXY310"/>
    <mergeCell ref="VYQ310:VYY310"/>
    <mergeCell ref="VYZ310:VZD310"/>
    <mergeCell ref="VZF310:VZJ310"/>
    <mergeCell ref="WAB310:WAJ310"/>
    <mergeCell ref="WAK310:WAO310"/>
    <mergeCell ref="WAQ310:WAU310"/>
    <mergeCell ref="VKZ310:VLD310"/>
    <mergeCell ref="VLV310:VMD310"/>
    <mergeCell ref="VME310:VMI310"/>
    <mergeCell ref="VMK310:VMO310"/>
    <mergeCell ref="VNG310:VNO310"/>
    <mergeCell ref="VNP310:VNT310"/>
    <mergeCell ref="VNV310:VNZ310"/>
    <mergeCell ref="VOR310:VOZ310"/>
    <mergeCell ref="VPA310:VPE310"/>
    <mergeCell ref="VPG310:VPK310"/>
    <mergeCell ref="VQC310:VQK310"/>
    <mergeCell ref="VQL310:VQP310"/>
    <mergeCell ref="VQR310:VQV310"/>
    <mergeCell ref="VRN310:VRV310"/>
    <mergeCell ref="VRW310:VSA310"/>
    <mergeCell ref="VSC310:VSG310"/>
    <mergeCell ref="VSY310:VTG310"/>
    <mergeCell ref="VDH310:VDP310"/>
    <mergeCell ref="VDQ310:VDU310"/>
    <mergeCell ref="VDW310:VEA310"/>
    <mergeCell ref="VES310:VFA310"/>
    <mergeCell ref="VFB310:VFF310"/>
    <mergeCell ref="VFH310:VFL310"/>
    <mergeCell ref="VGD310:VGL310"/>
    <mergeCell ref="VGM310:VGQ310"/>
    <mergeCell ref="VGS310:VGW310"/>
    <mergeCell ref="VHO310:VHW310"/>
    <mergeCell ref="VHX310:VIB310"/>
    <mergeCell ref="VID310:VIH310"/>
    <mergeCell ref="VIZ310:VJH310"/>
    <mergeCell ref="VJI310:VJM310"/>
    <mergeCell ref="VJO310:VJS310"/>
    <mergeCell ref="VKK310:VKS310"/>
    <mergeCell ref="VKT310:VKX310"/>
    <mergeCell ref="UVC310:UVG310"/>
    <mergeCell ref="UVI310:UVM310"/>
    <mergeCell ref="UWE310:UWM310"/>
    <mergeCell ref="UWN310:UWR310"/>
    <mergeCell ref="UWT310:UWX310"/>
    <mergeCell ref="UXP310:UXX310"/>
    <mergeCell ref="UXY310:UYC310"/>
    <mergeCell ref="UYE310:UYI310"/>
    <mergeCell ref="UZA310:UZI310"/>
    <mergeCell ref="UZJ310:UZN310"/>
    <mergeCell ref="UZP310:UZT310"/>
    <mergeCell ref="VAL310:VAT310"/>
    <mergeCell ref="VAU310:VAY310"/>
    <mergeCell ref="VBA310:VBE310"/>
    <mergeCell ref="VBW310:VCE310"/>
    <mergeCell ref="VCF310:VCJ310"/>
    <mergeCell ref="VCL310:VCP310"/>
    <mergeCell ref="UMU310:UMY310"/>
    <mergeCell ref="UNQ310:UNY310"/>
    <mergeCell ref="UNZ310:UOD310"/>
    <mergeCell ref="UOF310:UOJ310"/>
    <mergeCell ref="UPB310:UPJ310"/>
    <mergeCell ref="UPK310:UPO310"/>
    <mergeCell ref="UPQ310:UPU310"/>
    <mergeCell ref="UQM310:UQU310"/>
    <mergeCell ref="UQV310:UQZ310"/>
    <mergeCell ref="URB310:URF310"/>
    <mergeCell ref="URX310:USF310"/>
    <mergeCell ref="USG310:USK310"/>
    <mergeCell ref="USM310:USQ310"/>
    <mergeCell ref="UTI310:UTQ310"/>
    <mergeCell ref="UTR310:UTV310"/>
    <mergeCell ref="UTX310:UUB310"/>
    <mergeCell ref="UUT310:UVB310"/>
    <mergeCell ref="UFC310:UFK310"/>
    <mergeCell ref="UFL310:UFP310"/>
    <mergeCell ref="UFR310:UFV310"/>
    <mergeCell ref="UGN310:UGV310"/>
    <mergeCell ref="UGW310:UHA310"/>
    <mergeCell ref="UHC310:UHG310"/>
    <mergeCell ref="UHY310:UIG310"/>
    <mergeCell ref="UIH310:UIL310"/>
    <mergeCell ref="UIN310:UIR310"/>
    <mergeCell ref="UJJ310:UJR310"/>
    <mergeCell ref="UJS310:UJW310"/>
    <mergeCell ref="UJY310:UKC310"/>
    <mergeCell ref="UKU310:ULC310"/>
    <mergeCell ref="ULD310:ULH310"/>
    <mergeCell ref="ULJ310:ULN310"/>
    <mergeCell ref="UMF310:UMN310"/>
    <mergeCell ref="UMO310:UMS310"/>
    <mergeCell ref="TWX310:TXB310"/>
    <mergeCell ref="TXD310:TXH310"/>
    <mergeCell ref="TXZ310:TYH310"/>
    <mergeCell ref="TYI310:TYM310"/>
    <mergeCell ref="TYO310:TYS310"/>
    <mergeCell ref="TZK310:TZS310"/>
    <mergeCell ref="TZT310:TZX310"/>
    <mergeCell ref="TZZ310:UAD310"/>
    <mergeCell ref="UAV310:UBD310"/>
    <mergeCell ref="UBE310:UBI310"/>
    <mergeCell ref="UBK310:UBO310"/>
    <mergeCell ref="UCG310:UCO310"/>
    <mergeCell ref="UCP310:UCT310"/>
    <mergeCell ref="UCV310:UCZ310"/>
    <mergeCell ref="UDR310:UDZ310"/>
    <mergeCell ref="UEA310:UEE310"/>
    <mergeCell ref="UEG310:UEK310"/>
    <mergeCell ref="TOP310:TOT310"/>
    <mergeCell ref="TPL310:TPT310"/>
    <mergeCell ref="TPU310:TPY310"/>
    <mergeCell ref="TQA310:TQE310"/>
    <mergeCell ref="TQW310:TRE310"/>
    <mergeCell ref="TRF310:TRJ310"/>
    <mergeCell ref="TRL310:TRP310"/>
    <mergeCell ref="TSH310:TSP310"/>
    <mergeCell ref="TSQ310:TSU310"/>
    <mergeCell ref="TSW310:TTA310"/>
    <mergeCell ref="TTS310:TUA310"/>
    <mergeCell ref="TUB310:TUF310"/>
    <mergeCell ref="TUH310:TUL310"/>
    <mergeCell ref="TVD310:TVL310"/>
    <mergeCell ref="TVM310:TVQ310"/>
    <mergeCell ref="TVS310:TVW310"/>
    <mergeCell ref="TWO310:TWW310"/>
    <mergeCell ref="TGX310:THF310"/>
    <mergeCell ref="THG310:THK310"/>
    <mergeCell ref="THM310:THQ310"/>
    <mergeCell ref="TII310:TIQ310"/>
    <mergeCell ref="TIR310:TIV310"/>
    <mergeCell ref="TIX310:TJB310"/>
    <mergeCell ref="TJT310:TKB310"/>
    <mergeCell ref="TKC310:TKG310"/>
    <mergeCell ref="TKI310:TKM310"/>
    <mergeCell ref="TLE310:TLM310"/>
    <mergeCell ref="TLN310:TLR310"/>
    <mergeCell ref="TLT310:TLX310"/>
    <mergeCell ref="TMP310:TMX310"/>
    <mergeCell ref="TMY310:TNC310"/>
    <mergeCell ref="TNE310:TNI310"/>
    <mergeCell ref="TOA310:TOI310"/>
    <mergeCell ref="TOJ310:TON310"/>
    <mergeCell ref="SYS310:SYW310"/>
    <mergeCell ref="SYY310:SZC310"/>
    <mergeCell ref="SZU310:TAC310"/>
    <mergeCell ref="TAD310:TAH310"/>
    <mergeCell ref="TAJ310:TAN310"/>
    <mergeCell ref="TBF310:TBN310"/>
    <mergeCell ref="TBO310:TBS310"/>
    <mergeCell ref="TBU310:TBY310"/>
    <mergeCell ref="TCQ310:TCY310"/>
    <mergeCell ref="TCZ310:TDD310"/>
    <mergeCell ref="TDF310:TDJ310"/>
    <mergeCell ref="TEB310:TEJ310"/>
    <mergeCell ref="TEK310:TEO310"/>
    <mergeCell ref="TEQ310:TEU310"/>
    <mergeCell ref="TFM310:TFU310"/>
    <mergeCell ref="TFV310:TFZ310"/>
    <mergeCell ref="TGB310:TGF310"/>
    <mergeCell ref="SQK310:SQO310"/>
    <mergeCell ref="SRG310:SRO310"/>
    <mergeCell ref="SRP310:SRT310"/>
    <mergeCell ref="SRV310:SRZ310"/>
    <mergeCell ref="SSR310:SSZ310"/>
    <mergeCell ref="STA310:STE310"/>
    <mergeCell ref="STG310:STK310"/>
    <mergeCell ref="SUC310:SUK310"/>
    <mergeCell ref="SUL310:SUP310"/>
    <mergeCell ref="SUR310:SUV310"/>
    <mergeCell ref="SVN310:SVV310"/>
    <mergeCell ref="SVW310:SWA310"/>
    <mergeCell ref="SWC310:SWG310"/>
    <mergeCell ref="SWY310:SXG310"/>
    <mergeCell ref="SXH310:SXL310"/>
    <mergeCell ref="SXN310:SXR310"/>
    <mergeCell ref="SYJ310:SYR310"/>
    <mergeCell ref="SIS310:SJA310"/>
    <mergeCell ref="SJB310:SJF310"/>
    <mergeCell ref="SJH310:SJL310"/>
    <mergeCell ref="SKD310:SKL310"/>
    <mergeCell ref="SKM310:SKQ310"/>
    <mergeCell ref="SKS310:SKW310"/>
    <mergeCell ref="SLO310:SLW310"/>
    <mergeCell ref="SLX310:SMB310"/>
    <mergeCell ref="SMD310:SMH310"/>
    <mergeCell ref="SMZ310:SNH310"/>
    <mergeCell ref="SNI310:SNM310"/>
    <mergeCell ref="SNO310:SNS310"/>
    <mergeCell ref="SOK310:SOS310"/>
    <mergeCell ref="SOT310:SOX310"/>
    <mergeCell ref="SOZ310:SPD310"/>
    <mergeCell ref="SPV310:SQD310"/>
    <mergeCell ref="SQE310:SQI310"/>
    <mergeCell ref="SAN310:SAR310"/>
    <mergeCell ref="SAT310:SAX310"/>
    <mergeCell ref="SBP310:SBX310"/>
    <mergeCell ref="SBY310:SCC310"/>
    <mergeCell ref="SCE310:SCI310"/>
    <mergeCell ref="SDA310:SDI310"/>
    <mergeCell ref="SDJ310:SDN310"/>
    <mergeCell ref="SDP310:SDT310"/>
    <mergeCell ref="SEL310:SET310"/>
    <mergeCell ref="SEU310:SEY310"/>
    <mergeCell ref="SFA310:SFE310"/>
    <mergeCell ref="SFW310:SGE310"/>
    <mergeCell ref="SGF310:SGJ310"/>
    <mergeCell ref="SGL310:SGP310"/>
    <mergeCell ref="SHH310:SHP310"/>
    <mergeCell ref="SHQ310:SHU310"/>
    <mergeCell ref="SHW310:SIA310"/>
    <mergeCell ref="RSF310:RSJ310"/>
    <mergeCell ref="RTB310:RTJ310"/>
    <mergeCell ref="RTK310:RTO310"/>
    <mergeCell ref="RTQ310:RTU310"/>
    <mergeCell ref="RUM310:RUU310"/>
    <mergeCell ref="RUV310:RUZ310"/>
    <mergeCell ref="RVB310:RVF310"/>
    <mergeCell ref="RVX310:RWF310"/>
    <mergeCell ref="RWG310:RWK310"/>
    <mergeCell ref="RWM310:RWQ310"/>
    <mergeCell ref="RXI310:RXQ310"/>
    <mergeCell ref="RXR310:RXV310"/>
    <mergeCell ref="RXX310:RYB310"/>
    <mergeCell ref="RYT310:RZB310"/>
    <mergeCell ref="RZC310:RZG310"/>
    <mergeCell ref="RZI310:RZM310"/>
    <mergeCell ref="SAE310:SAM310"/>
    <mergeCell ref="RKN310:RKV310"/>
    <mergeCell ref="RKW310:RLA310"/>
    <mergeCell ref="RLC310:RLG310"/>
    <mergeCell ref="RLY310:RMG310"/>
    <mergeCell ref="RMH310:RML310"/>
    <mergeCell ref="RMN310:RMR310"/>
    <mergeCell ref="RNJ310:RNR310"/>
    <mergeCell ref="RNS310:RNW310"/>
    <mergeCell ref="RNY310:ROC310"/>
    <mergeCell ref="ROU310:RPC310"/>
    <mergeCell ref="RPD310:RPH310"/>
    <mergeCell ref="RPJ310:RPN310"/>
    <mergeCell ref="RQF310:RQN310"/>
    <mergeCell ref="RQO310:RQS310"/>
    <mergeCell ref="RQU310:RQY310"/>
    <mergeCell ref="RRQ310:RRY310"/>
    <mergeCell ref="RRZ310:RSD310"/>
    <mergeCell ref="RCI310:RCM310"/>
    <mergeCell ref="RCO310:RCS310"/>
    <mergeCell ref="RDK310:RDS310"/>
    <mergeCell ref="RDT310:RDX310"/>
    <mergeCell ref="RDZ310:RED310"/>
    <mergeCell ref="REV310:RFD310"/>
    <mergeCell ref="RFE310:RFI310"/>
    <mergeCell ref="RFK310:RFO310"/>
    <mergeCell ref="RGG310:RGO310"/>
    <mergeCell ref="RGP310:RGT310"/>
    <mergeCell ref="RGV310:RGZ310"/>
    <mergeCell ref="RHR310:RHZ310"/>
    <mergeCell ref="RIA310:RIE310"/>
    <mergeCell ref="RIG310:RIK310"/>
    <mergeCell ref="RJC310:RJK310"/>
    <mergeCell ref="RJL310:RJP310"/>
    <mergeCell ref="RJR310:RJV310"/>
    <mergeCell ref="QUA310:QUE310"/>
    <mergeCell ref="QUW310:QVE310"/>
    <mergeCell ref="QVF310:QVJ310"/>
    <mergeCell ref="QVL310:QVP310"/>
    <mergeCell ref="QWH310:QWP310"/>
    <mergeCell ref="QWQ310:QWU310"/>
    <mergeCell ref="QWW310:QXA310"/>
    <mergeCell ref="QXS310:QYA310"/>
    <mergeCell ref="QYB310:QYF310"/>
    <mergeCell ref="QYH310:QYL310"/>
    <mergeCell ref="QZD310:QZL310"/>
    <mergeCell ref="QZM310:QZQ310"/>
    <mergeCell ref="QZS310:QZW310"/>
    <mergeCell ref="RAO310:RAW310"/>
    <mergeCell ref="RAX310:RBB310"/>
    <mergeCell ref="RBD310:RBH310"/>
    <mergeCell ref="RBZ310:RCH310"/>
    <mergeCell ref="QMI310:QMQ310"/>
    <mergeCell ref="QMR310:QMV310"/>
    <mergeCell ref="QMX310:QNB310"/>
    <mergeCell ref="QNT310:QOB310"/>
    <mergeCell ref="QOC310:QOG310"/>
    <mergeCell ref="QOI310:QOM310"/>
    <mergeCell ref="QPE310:QPM310"/>
    <mergeCell ref="QPN310:QPR310"/>
    <mergeCell ref="QPT310:QPX310"/>
    <mergeCell ref="QQP310:QQX310"/>
    <mergeCell ref="QQY310:QRC310"/>
    <mergeCell ref="QRE310:QRI310"/>
    <mergeCell ref="QSA310:QSI310"/>
    <mergeCell ref="QSJ310:QSN310"/>
    <mergeCell ref="QSP310:QST310"/>
    <mergeCell ref="QTL310:QTT310"/>
    <mergeCell ref="QTU310:QTY310"/>
    <mergeCell ref="QED310:QEH310"/>
    <mergeCell ref="QEJ310:QEN310"/>
    <mergeCell ref="QFF310:QFN310"/>
    <mergeCell ref="QFO310:QFS310"/>
    <mergeCell ref="QFU310:QFY310"/>
    <mergeCell ref="QGQ310:QGY310"/>
    <mergeCell ref="QGZ310:QHD310"/>
    <mergeCell ref="QHF310:QHJ310"/>
    <mergeCell ref="QIB310:QIJ310"/>
    <mergeCell ref="QIK310:QIO310"/>
    <mergeCell ref="QIQ310:QIU310"/>
    <mergeCell ref="QJM310:QJU310"/>
    <mergeCell ref="QJV310:QJZ310"/>
    <mergeCell ref="QKB310:QKF310"/>
    <mergeCell ref="QKX310:QLF310"/>
    <mergeCell ref="QLG310:QLK310"/>
    <mergeCell ref="QLM310:QLQ310"/>
    <mergeCell ref="PVV310:PVZ310"/>
    <mergeCell ref="PWR310:PWZ310"/>
    <mergeCell ref="PXA310:PXE310"/>
    <mergeCell ref="PXG310:PXK310"/>
    <mergeCell ref="PYC310:PYK310"/>
    <mergeCell ref="PYL310:PYP310"/>
    <mergeCell ref="PYR310:PYV310"/>
    <mergeCell ref="PZN310:PZV310"/>
    <mergeCell ref="PZW310:QAA310"/>
    <mergeCell ref="QAC310:QAG310"/>
    <mergeCell ref="QAY310:QBG310"/>
    <mergeCell ref="QBH310:QBL310"/>
    <mergeCell ref="QBN310:QBR310"/>
    <mergeCell ref="QCJ310:QCR310"/>
    <mergeCell ref="QCS310:QCW310"/>
    <mergeCell ref="QCY310:QDC310"/>
    <mergeCell ref="QDU310:QEC310"/>
    <mergeCell ref="POD310:POL310"/>
    <mergeCell ref="POM310:POQ310"/>
    <mergeCell ref="POS310:POW310"/>
    <mergeCell ref="PPO310:PPW310"/>
    <mergeCell ref="PPX310:PQB310"/>
    <mergeCell ref="PQD310:PQH310"/>
    <mergeCell ref="PQZ310:PRH310"/>
    <mergeCell ref="PRI310:PRM310"/>
    <mergeCell ref="PRO310:PRS310"/>
    <mergeCell ref="PSK310:PSS310"/>
    <mergeCell ref="PST310:PSX310"/>
    <mergeCell ref="PSZ310:PTD310"/>
    <mergeCell ref="PTV310:PUD310"/>
    <mergeCell ref="PUE310:PUI310"/>
    <mergeCell ref="PUK310:PUO310"/>
    <mergeCell ref="PVG310:PVO310"/>
    <mergeCell ref="PVP310:PVT310"/>
    <mergeCell ref="PFY310:PGC310"/>
    <mergeCell ref="PGE310:PGI310"/>
    <mergeCell ref="PHA310:PHI310"/>
    <mergeCell ref="PHJ310:PHN310"/>
    <mergeCell ref="PHP310:PHT310"/>
    <mergeCell ref="PIL310:PIT310"/>
    <mergeCell ref="PIU310:PIY310"/>
    <mergeCell ref="PJA310:PJE310"/>
    <mergeCell ref="PJW310:PKE310"/>
    <mergeCell ref="PKF310:PKJ310"/>
    <mergeCell ref="PKL310:PKP310"/>
    <mergeCell ref="PLH310:PLP310"/>
    <mergeCell ref="PLQ310:PLU310"/>
    <mergeCell ref="PLW310:PMA310"/>
    <mergeCell ref="PMS310:PNA310"/>
    <mergeCell ref="PNB310:PNF310"/>
    <mergeCell ref="PNH310:PNL310"/>
    <mergeCell ref="OXQ310:OXU310"/>
    <mergeCell ref="OYM310:OYU310"/>
    <mergeCell ref="OYV310:OYZ310"/>
    <mergeCell ref="OZB310:OZF310"/>
    <mergeCell ref="OZX310:PAF310"/>
    <mergeCell ref="PAG310:PAK310"/>
    <mergeCell ref="PAM310:PAQ310"/>
    <mergeCell ref="PBI310:PBQ310"/>
    <mergeCell ref="PBR310:PBV310"/>
    <mergeCell ref="PBX310:PCB310"/>
    <mergeCell ref="PCT310:PDB310"/>
    <mergeCell ref="PDC310:PDG310"/>
    <mergeCell ref="PDI310:PDM310"/>
    <mergeCell ref="PEE310:PEM310"/>
    <mergeCell ref="PEN310:PER310"/>
    <mergeCell ref="PET310:PEX310"/>
    <mergeCell ref="PFP310:PFX310"/>
    <mergeCell ref="OPY310:OQG310"/>
    <mergeCell ref="OQH310:OQL310"/>
    <mergeCell ref="OQN310:OQR310"/>
    <mergeCell ref="ORJ310:ORR310"/>
    <mergeCell ref="ORS310:ORW310"/>
    <mergeCell ref="ORY310:OSC310"/>
    <mergeCell ref="OSU310:OTC310"/>
    <mergeCell ref="OTD310:OTH310"/>
    <mergeCell ref="OTJ310:OTN310"/>
    <mergeCell ref="OUF310:OUN310"/>
    <mergeCell ref="OUO310:OUS310"/>
    <mergeCell ref="OUU310:OUY310"/>
    <mergeCell ref="OVQ310:OVY310"/>
    <mergeCell ref="OVZ310:OWD310"/>
    <mergeCell ref="OWF310:OWJ310"/>
    <mergeCell ref="OXB310:OXJ310"/>
    <mergeCell ref="OXK310:OXO310"/>
    <mergeCell ref="OHT310:OHX310"/>
    <mergeCell ref="OHZ310:OID310"/>
    <mergeCell ref="OIV310:OJD310"/>
    <mergeCell ref="OJE310:OJI310"/>
    <mergeCell ref="OJK310:OJO310"/>
    <mergeCell ref="OKG310:OKO310"/>
    <mergeCell ref="OKP310:OKT310"/>
    <mergeCell ref="OKV310:OKZ310"/>
    <mergeCell ref="OLR310:OLZ310"/>
    <mergeCell ref="OMA310:OME310"/>
    <mergeCell ref="OMG310:OMK310"/>
    <mergeCell ref="ONC310:ONK310"/>
    <mergeCell ref="ONL310:ONP310"/>
    <mergeCell ref="ONR310:ONV310"/>
    <mergeCell ref="OON310:OOV310"/>
    <mergeCell ref="OOW310:OPA310"/>
    <mergeCell ref="OPC310:OPG310"/>
    <mergeCell ref="NZL310:NZP310"/>
    <mergeCell ref="OAH310:OAP310"/>
    <mergeCell ref="OAQ310:OAU310"/>
    <mergeCell ref="OAW310:OBA310"/>
    <mergeCell ref="OBS310:OCA310"/>
    <mergeCell ref="OCB310:OCF310"/>
    <mergeCell ref="OCH310:OCL310"/>
    <mergeCell ref="ODD310:ODL310"/>
    <mergeCell ref="ODM310:ODQ310"/>
    <mergeCell ref="ODS310:ODW310"/>
    <mergeCell ref="OEO310:OEW310"/>
    <mergeCell ref="OEX310:OFB310"/>
    <mergeCell ref="OFD310:OFH310"/>
    <mergeCell ref="OFZ310:OGH310"/>
    <mergeCell ref="OGI310:OGM310"/>
    <mergeCell ref="OGO310:OGS310"/>
    <mergeCell ref="OHK310:OHS310"/>
    <mergeCell ref="NRT310:NSB310"/>
    <mergeCell ref="NSC310:NSG310"/>
    <mergeCell ref="NSI310:NSM310"/>
    <mergeCell ref="NTE310:NTM310"/>
    <mergeCell ref="NTN310:NTR310"/>
    <mergeCell ref="NTT310:NTX310"/>
    <mergeCell ref="NUP310:NUX310"/>
    <mergeCell ref="NUY310:NVC310"/>
    <mergeCell ref="NVE310:NVI310"/>
    <mergeCell ref="NWA310:NWI310"/>
    <mergeCell ref="NWJ310:NWN310"/>
    <mergeCell ref="NWP310:NWT310"/>
    <mergeCell ref="NXL310:NXT310"/>
    <mergeCell ref="NXU310:NXY310"/>
    <mergeCell ref="NYA310:NYE310"/>
    <mergeCell ref="NYW310:NZE310"/>
    <mergeCell ref="NZF310:NZJ310"/>
    <mergeCell ref="NJO310:NJS310"/>
    <mergeCell ref="NJU310:NJY310"/>
    <mergeCell ref="NKQ310:NKY310"/>
    <mergeCell ref="NKZ310:NLD310"/>
    <mergeCell ref="NLF310:NLJ310"/>
    <mergeCell ref="NMB310:NMJ310"/>
    <mergeCell ref="NMK310:NMO310"/>
    <mergeCell ref="NMQ310:NMU310"/>
    <mergeCell ref="NNM310:NNU310"/>
    <mergeCell ref="NNV310:NNZ310"/>
    <mergeCell ref="NOB310:NOF310"/>
    <mergeCell ref="NOX310:NPF310"/>
    <mergeCell ref="NPG310:NPK310"/>
    <mergeCell ref="NPM310:NPQ310"/>
    <mergeCell ref="NQI310:NQQ310"/>
    <mergeCell ref="NQR310:NQV310"/>
    <mergeCell ref="NQX310:NRB310"/>
    <mergeCell ref="NBG310:NBK310"/>
    <mergeCell ref="NCC310:NCK310"/>
    <mergeCell ref="NCL310:NCP310"/>
    <mergeCell ref="NCR310:NCV310"/>
    <mergeCell ref="NDN310:NDV310"/>
    <mergeCell ref="NDW310:NEA310"/>
    <mergeCell ref="NEC310:NEG310"/>
    <mergeCell ref="NEY310:NFG310"/>
    <mergeCell ref="NFH310:NFL310"/>
    <mergeCell ref="NFN310:NFR310"/>
    <mergeCell ref="NGJ310:NGR310"/>
    <mergeCell ref="NGS310:NGW310"/>
    <mergeCell ref="NGY310:NHC310"/>
    <mergeCell ref="NHU310:NIC310"/>
    <mergeCell ref="NID310:NIH310"/>
    <mergeCell ref="NIJ310:NIN310"/>
    <mergeCell ref="NJF310:NJN310"/>
    <mergeCell ref="MTO310:MTW310"/>
    <mergeCell ref="MTX310:MUB310"/>
    <mergeCell ref="MUD310:MUH310"/>
    <mergeCell ref="MUZ310:MVH310"/>
    <mergeCell ref="MVI310:MVM310"/>
    <mergeCell ref="MVO310:MVS310"/>
    <mergeCell ref="MWK310:MWS310"/>
    <mergeCell ref="MWT310:MWX310"/>
    <mergeCell ref="MWZ310:MXD310"/>
    <mergeCell ref="MXV310:MYD310"/>
    <mergeCell ref="MYE310:MYI310"/>
    <mergeCell ref="MYK310:MYO310"/>
    <mergeCell ref="MZG310:MZO310"/>
    <mergeCell ref="MZP310:MZT310"/>
    <mergeCell ref="MZV310:MZZ310"/>
    <mergeCell ref="NAR310:NAZ310"/>
    <mergeCell ref="NBA310:NBE310"/>
    <mergeCell ref="MLJ310:MLN310"/>
    <mergeCell ref="MLP310:MLT310"/>
    <mergeCell ref="MML310:MMT310"/>
    <mergeCell ref="MMU310:MMY310"/>
    <mergeCell ref="MNA310:MNE310"/>
    <mergeCell ref="MNW310:MOE310"/>
    <mergeCell ref="MOF310:MOJ310"/>
    <mergeCell ref="MOL310:MOP310"/>
    <mergeCell ref="MPH310:MPP310"/>
    <mergeCell ref="MPQ310:MPU310"/>
    <mergeCell ref="MPW310:MQA310"/>
    <mergeCell ref="MQS310:MRA310"/>
    <mergeCell ref="MRB310:MRF310"/>
    <mergeCell ref="MRH310:MRL310"/>
    <mergeCell ref="MSD310:MSL310"/>
    <mergeCell ref="MSM310:MSQ310"/>
    <mergeCell ref="MSS310:MSW310"/>
    <mergeCell ref="MDB310:MDF310"/>
    <mergeCell ref="MDX310:MEF310"/>
    <mergeCell ref="MEG310:MEK310"/>
    <mergeCell ref="MEM310:MEQ310"/>
    <mergeCell ref="MFI310:MFQ310"/>
    <mergeCell ref="MFR310:MFV310"/>
    <mergeCell ref="MFX310:MGB310"/>
    <mergeCell ref="MGT310:MHB310"/>
    <mergeCell ref="MHC310:MHG310"/>
    <mergeCell ref="MHI310:MHM310"/>
    <mergeCell ref="MIE310:MIM310"/>
    <mergeCell ref="MIN310:MIR310"/>
    <mergeCell ref="MIT310:MIX310"/>
    <mergeCell ref="MJP310:MJX310"/>
    <mergeCell ref="MJY310:MKC310"/>
    <mergeCell ref="MKE310:MKI310"/>
    <mergeCell ref="MLA310:MLI310"/>
    <mergeCell ref="LVJ310:LVR310"/>
    <mergeCell ref="LVS310:LVW310"/>
    <mergeCell ref="LVY310:LWC310"/>
    <mergeCell ref="LWU310:LXC310"/>
    <mergeCell ref="LXD310:LXH310"/>
    <mergeCell ref="LXJ310:LXN310"/>
    <mergeCell ref="LYF310:LYN310"/>
    <mergeCell ref="LYO310:LYS310"/>
    <mergeCell ref="LYU310:LYY310"/>
    <mergeCell ref="LZQ310:LZY310"/>
    <mergeCell ref="LZZ310:MAD310"/>
    <mergeCell ref="MAF310:MAJ310"/>
    <mergeCell ref="MBB310:MBJ310"/>
    <mergeCell ref="MBK310:MBO310"/>
    <mergeCell ref="MBQ310:MBU310"/>
    <mergeCell ref="MCM310:MCU310"/>
    <mergeCell ref="MCV310:MCZ310"/>
    <mergeCell ref="LNE310:LNI310"/>
    <mergeCell ref="LNK310:LNO310"/>
    <mergeCell ref="LOG310:LOO310"/>
    <mergeCell ref="LOP310:LOT310"/>
    <mergeCell ref="LOV310:LOZ310"/>
    <mergeCell ref="LPR310:LPZ310"/>
    <mergeCell ref="LQA310:LQE310"/>
    <mergeCell ref="LQG310:LQK310"/>
    <mergeCell ref="LRC310:LRK310"/>
    <mergeCell ref="LRL310:LRP310"/>
    <mergeCell ref="LRR310:LRV310"/>
    <mergeCell ref="LSN310:LSV310"/>
    <mergeCell ref="LSW310:LTA310"/>
    <mergeCell ref="LTC310:LTG310"/>
    <mergeCell ref="LTY310:LUG310"/>
    <mergeCell ref="LUH310:LUL310"/>
    <mergeCell ref="LUN310:LUR310"/>
    <mergeCell ref="LEW310:LFA310"/>
    <mergeCell ref="LFS310:LGA310"/>
    <mergeCell ref="LGB310:LGF310"/>
    <mergeCell ref="LGH310:LGL310"/>
    <mergeCell ref="LHD310:LHL310"/>
    <mergeCell ref="LHM310:LHQ310"/>
    <mergeCell ref="LHS310:LHW310"/>
    <mergeCell ref="LIO310:LIW310"/>
    <mergeCell ref="LIX310:LJB310"/>
    <mergeCell ref="LJD310:LJH310"/>
    <mergeCell ref="LJZ310:LKH310"/>
    <mergeCell ref="LKI310:LKM310"/>
    <mergeCell ref="LKO310:LKS310"/>
    <mergeCell ref="LLK310:LLS310"/>
    <mergeCell ref="LLT310:LLX310"/>
    <mergeCell ref="LLZ310:LMD310"/>
    <mergeCell ref="LMV310:LND310"/>
    <mergeCell ref="KXE310:KXM310"/>
    <mergeCell ref="KXN310:KXR310"/>
    <mergeCell ref="KXT310:KXX310"/>
    <mergeCell ref="KYP310:KYX310"/>
    <mergeCell ref="KYY310:KZC310"/>
    <mergeCell ref="KZE310:KZI310"/>
    <mergeCell ref="LAA310:LAI310"/>
    <mergeCell ref="LAJ310:LAN310"/>
    <mergeCell ref="LAP310:LAT310"/>
    <mergeCell ref="LBL310:LBT310"/>
    <mergeCell ref="LBU310:LBY310"/>
    <mergeCell ref="LCA310:LCE310"/>
    <mergeCell ref="LCW310:LDE310"/>
    <mergeCell ref="LDF310:LDJ310"/>
    <mergeCell ref="LDL310:LDP310"/>
    <mergeCell ref="LEH310:LEP310"/>
    <mergeCell ref="LEQ310:LEU310"/>
    <mergeCell ref="KOZ310:KPD310"/>
    <mergeCell ref="KPF310:KPJ310"/>
    <mergeCell ref="KQB310:KQJ310"/>
    <mergeCell ref="KQK310:KQO310"/>
    <mergeCell ref="KQQ310:KQU310"/>
    <mergeCell ref="KRM310:KRU310"/>
    <mergeCell ref="KRV310:KRZ310"/>
    <mergeCell ref="KSB310:KSF310"/>
    <mergeCell ref="KSX310:KTF310"/>
    <mergeCell ref="KTG310:KTK310"/>
    <mergeCell ref="KTM310:KTQ310"/>
    <mergeCell ref="KUI310:KUQ310"/>
    <mergeCell ref="KUR310:KUV310"/>
    <mergeCell ref="KUX310:KVB310"/>
    <mergeCell ref="KVT310:KWB310"/>
    <mergeCell ref="KWC310:KWG310"/>
    <mergeCell ref="KWI310:KWM310"/>
    <mergeCell ref="KGR310:KGV310"/>
    <mergeCell ref="KHN310:KHV310"/>
    <mergeCell ref="KHW310:KIA310"/>
    <mergeCell ref="KIC310:KIG310"/>
    <mergeCell ref="KIY310:KJG310"/>
    <mergeCell ref="KJH310:KJL310"/>
    <mergeCell ref="KJN310:KJR310"/>
    <mergeCell ref="KKJ310:KKR310"/>
    <mergeCell ref="KKS310:KKW310"/>
    <mergeCell ref="KKY310:KLC310"/>
    <mergeCell ref="KLU310:KMC310"/>
    <mergeCell ref="KMD310:KMH310"/>
    <mergeCell ref="KMJ310:KMN310"/>
    <mergeCell ref="KNF310:KNN310"/>
    <mergeCell ref="KNO310:KNS310"/>
    <mergeCell ref="KNU310:KNY310"/>
    <mergeCell ref="KOQ310:KOY310"/>
    <mergeCell ref="JYZ310:JZH310"/>
    <mergeCell ref="JZI310:JZM310"/>
    <mergeCell ref="JZO310:JZS310"/>
    <mergeCell ref="KAK310:KAS310"/>
    <mergeCell ref="KAT310:KAX310"/>
    <mergeCell ref="KAZ310:KBD310"/>
    <mergeCell ref="KBV310:KCD310"/>
    <mergeCell ref="KCE310:KCI310"/>
    <mergeCell ref="KCK310:KCO310"/>
    <mergeCell ref="KDG310:KDO310"/>
    <mergeCell ref="KDP310:KDT310"/>
    <mergeCell ref="KDV310:KDZ310"/>
    <mergeCell ref="KER310:KEZ310"/>
    <mergeCell ref="KFA310:KFE310"/>
    <mergeCell ref="KFG310:KFK310"/>
    <mergeCell ref="KGC310:KGK310"/>
    <mergeCell ref="KGL310:KGP310"/>
    <mergeCell ref="JQU310:JQY310"/>
    <mergeCell ref="JRA310:JRE310"/>
    <mergeCell ref="JRW310:JSE310"/>
    <mergeCell ref="JSF310:JSJ310"/>
    <mergeCell ref="JSL310:JSP310"/>
    <mergeCell ref="JTH310:JTP310"/>
    <mergeCell ref="JTQ310:JTU310"/>
    <mergeCell ref="JTW310:JUA310"/>
    <mergeCell ref="JUS310:JVA310"/>
    <mergeCell ref="JVB310:JVF310"/>
    <mergeCell ref="JVH310:JVL310"/>
    <mergeCell ref="JWD310:JWL310"/>
    <mergeCell ref="JWM310:JWQ310"/>
    <mergeCell ref="JWS310:JWW310"/>
    <mergeCell ref="JXO310:JXW310"/>
    <mergeCell ref="JXX310:JYB310"/>
    <mergeCell ref="JYD310:JYH310"/>
    <mergeCell ref="JIM310:JIQ310"/>
    <mergeCell ref="JJI310:JJQ310"/>
    <mergeCell ref="JJR310:JJV310"/>
    <mergeCell ref="JJX310:JKB310"/>
    <mergeCell ref="JKT310:JLB310"/>
    <mergeCell ref="JLC310:JLG310"/>
    <mergeCell ref="JLI310:JLM310"/>
    <mergeCell ref="JME310:JMM310"/>
    <mergeCell ref="JMN310:JMR310"/>
    <mergeCell ref="JMT310:JMX310"/>
    <mergeCell ref="JNP310:JNX310"/>
    <mergeCell ref="JNY310:JOC310"/>
    <mergeCell ref="JOE310:JOI310"/>
    <mergeCell ref="JPA310:JPI310"/>
    <mergeCell ref="JPJ310:JPN310"/>
    <mergeCell ref="JPP310:JPT310"/>
    <mergeCell ref="JQL310:JQT310"/>
    <mergeCell ref="JAU310:JBC310"/>
    <mergeCell ref="JBD310:JBH310"/>
    <mergeCell ref="JBJ310:JBN310"/>
    <mergeCell ref="JCF310:JCN310"/>
    <mergeCell ref="JCO310:JCS310"/>
    <mergeCell ref="JCU310:JCY310"/>
    <mergeCell ref="JDQ310:JDY310"/>
    <mergeCell ref="JDZ310:JED310"/>
    <mergeCell ref="JEF310:JEJ310"/>
    <mergeCell ref="JFB310:JFJ310"/>
    <mergeCell ref="JFK310:JFO310"/>
    <mergeCell ref="JFQ310:JFU310"/>
    <mergeCell ref="JGM310:JGU310"/>
    <mergeCell ref="JGV310:JGZ310"/>
    <mergeCell ref="JHB310:JHF310"/>
    <mergeCell ref="JHX310:JIF310"/>
    <mergeCell ref="JIG310:JIK310"/>
    <mergeCell ref="ISP310:IST310"/>
    <mergeCell ref="ISV310:ISZ310"/>
    <mergeCell ref="ITR310:ITZ310"/>
    <mergeCell ref="IUA310:IUE310"/>
    <mergeCell ref="IUG310:IUK310"/>
    <mergeCell ref="IVC310:IVK310"/>
    <mergeCell ref="IVL310:IVP310"/>
    <mergeCell ref="IVR310:IVV310"/>
    <mergeCell ref="IWN310:IWV310"/>
    <mergeCell ref="IWW310:IXA310"/>
    <mergeCell ref="IXC310:IXG310"/>
    <mergeCell ref="IXY310:IYG310"/>
    <mergeCell ref="IYH310:IYL310"/>
    <mergeCell ref="IYN310:IYR310"/>
    <mergeCell ref="IZJ310:IZR310"/>
    <mergeCell ref="IZS310:IZW310"/>
    <mergeCell ref="IZY310:JAC310"/>
    <mergeCell ref="IKH310:IKL310"/>
    <mergeCell ref="ILD310:ILL310"/>
    <mergeCell ref="ILM310:ILQ310"/>
    <mergeCell ref="ILS310:ILW310"/>
    <mergeCell ref="IMO310:IMW310"/>
    <mergeCell ref="IMX310:INB310"/>
    <mergeCell ref="IND310:INH310"/>
    <mergeCell ref="INZ310:IOH310"/>
    <mergeCell ref="IOI310:IOM310"/>
    <mergeCell ref="IOO310:IOS310"/>
    <mergeCell ref="IPK310:IPS310"/>
    <mergeCell ref="IPT310:IPX310"/>
    <mergeCell ref="IPZ310:IQD310"/>
    <mergeCell ref="IQV310:IRD310"/>
    <mergeCell ref="IRE310:IRI310"/>
    <mergeCell ref="IRK310:IRO310"/>
    <mergeCell ref="ISG310:ISO310"/>
    <mergeCell ref="ICP310:ICX310"/>
    <mergeCell ref="ICY310:IDC310"/>
    <mergeCell ref="IDE310:IDI310"/>
    <mergeCell ref="IEA310:IEI310"/>
    <mergeCell ref="IEJ310:IEN310"/>
    <mergeCell ref="IEP310:IET310"/>
    <mergeCell ref="IFL310:IFT310"/>
    <mergeCell ref="IFU310:IFY310"/>
    <mergeCell ref="IGA310:IGE310"/>
    <mergeCell ref="IGW310:IHE310"/>
    <mergeCell ref="IHF310:IHJ310"/>
    <mergeCell ref="IHL310:IHP310"/>
    <mergeCell ref="IIH310:IIP310"/>
    <mergeCell ref="IIQ310:IIU310"/>
    <mergeCell ref="IIW310:IJA310"/>
    <mergeCell ref="IJS310:IKA310"/>
    <mergeCell ref="IKB310:IKF310"/>
    <mergeCell ref="HUK310:HUO310"/>
    <mergeCell ref="HUQ310:HUU310"/>
    <mergeCell ref="HVM310:HVU310"/>
    <mergeCell ref="HVV310:HVZ310"/>
    <mergeCell ref="HWB310:HWF310"/>
    <mergeCell ref="HWX310:HXF310"/>
    <mergeCell ref="HXG310:HXK310"/>
    <mergeCell ref="HXM310:HXQ310"/>
    <mergeCell ref="HYI310:HYQ310"/>
    <mergeCell ref="HYR310:HYV310"/>
    <mergeCell ref="HYX310:HZB310"/>
    <mergeCell ref="HZT310:IAB310"/>
    <mergeCell ref="IAC310:IAG310"/>
    <mergeCell ref="IAI310:IAM310"/>
    <mergeCell ref="IBE310:IBM310"/>
    <mergeCell ref="IBN310:IBR310"/>
    <mergeCell ref="IBT310:IBX310"/>
    <mergeCell ref="HMC310:HMG310"/>
    <mergeCell ref="HMY310:HNG310"/>
    <mergeCell ref="HNH310:HNL310"/>
    <mergeCell ref="HNN310:HNR310"/>
    <mergeCell ref="HOJ310:HOR310"/>
    <mergeCell ref="HOS310:HOW310"/>
    <mergeCell ref="HOY310:HPC310"/>
    <mergeCell ref="HPU310:HQC310"/>
    <mergeCell ref="HQD310:HQH310"/>
    <mergeCell ref="HQJ310:HQN310"/>
    <mergeCell ref="HRF310:HRN310"/>
    <mergeCell ref="HRO310:HRS310"/>
    <mergeCell ref="HRU310:HRY310"/>
    <mergeCell ref="HSQ310:HSY310"/>
    <mergeCell ref="HSZ310:HTD310"/>
    <mergeCell ref="HTF310:HTJ310"/>
    <mergeCell ref="HUB310:HUJ310"/>
    <mergeCell ref="HEK310:HES310"/>
    <mergeCell ref="HET310:HEX310"/>
    <mergeCell ref="HEZ310:HFD310"/>
    <mergeCell ref="HFV310:HGD310"/>
    <mergeCell ref="HGE310:HGI310"/>
    <mergeCell ref="HGK310:HGO310"/>
    <mergeCell ref="HHG310:HHO310"/>
    <mergeCell ref="HHP310:HHT310"/>
    <mergeCell ref="HHV310:HHZ310"/>
    <mergeCell ref="HIR310:HIZ310"/>
    <mergeCell ref="HJA310:HJE310"/>
    <mergeCell ref="HJG310:HJK310"/>
    <mergeCell ref="HKC310:HKK310"/>
    <mergeCell ref="HKL310:HKP310"/>
    <mergeCell ref="HKR310:HKV310"/>
    <mergeCell ref="HLN310:HLV310"/>
    <mergeCell ref="HLW310:HMA310"/>
    <mergeCell ref="GWF310:GWJ310"/>
    <mergeCell ref="GWL310:GWP310"/>
    <mergeCell ref="GXH310:GXP310"/>
    <mergeCell ref="GXQ310:GXU310"/>
    <mergeCell ref="GXW310:GYA310"/>
    <mergeCell ref="GYS310:GZA310"/>
    <mergeCell ref="GZB310:GZF310"/>
    <mergeCell ref="GZH310:GZL310"/>
    <mergeCell ref="HAD310:HAL310"/>
    <mergeCell ref="HAM310:HAQ310"/>
    <mergeCell ref="HAS310:HAW310"/>
    <mergeCell ref="HBO310:HBW310"/>
    <mergeCell ref="HBX310:HCB310"/>
    <mergeCell ref="HCD310:HCH310"/>
    <mergeCell ref="HCZ310:HDH310"/>
    <mergeCell ref="HDI310:HDM310"/>
    <mergeCell ref="HDO310:HDS310"/>
    <mergeCell ref="GNX310:GOB310"/>
    <mergeCell ref="GOT310:GPB310"/>
    <mergeCell ref="GPC310:GPG310"/>
    <mergeCell ref="GPI310:GPM310"/>
    <mergeCell ref="GQE310:GQM310"/>
    <mergeCell ref="GQN310:GQR310"/>
    <mergeCell ref="GQT310:GQX310"/>
    <mergeCell ref="GRP310:GRX310"/>
    <mergeCell ref="GRY310:GSC310"/>
    <mergeCell ref="GSE310:GSI310"/>
    <mergeCell ref="GTA310:GTI310"/>
    <mergeCell ref="GTJ310:GTN310"/>
    <mergeCell ref="GTP310:GTT310"/>
    <mergeCell ref="GUL310:GUT310"/>
    <mergeCell ref="GUU310:GUY310"/>
    <mergeCell ref="GVA310:GVE310"/>
    <mergeCell ref="GVW310:GWE310"/>
    <mergeCell ref="GGF310:GGN310"/>
    <mergeCell ref="GGO310:GGS310"/>
    <mergeCell ref="GGU310:GGY310"/>
    <mergeCell ref="GHQ310:GHY310"/>
    <mergeCell ref="GHZ310:GID310"/>
    <mergeCell ref="GIF310:GIJ310"/>
    <mergeCell ref="GJB310:GJJ310"/>
    <mergeCell ref="GJK310:GJO310"/>
    <mergeCell ref="GJQ310:GJU310"/>
    <mergeCell ref="GKM310:GKU310"/>
    <mergeCell ref="GKV310:GKZ310"/>
    <mergeCell ref="GLB310:GLF310"/>
    <mergeCell ref="GLX310:GMF310"/>
    <mergeCell ref="GMG310:GMK310"/>
    <mergeCell ref="GMM310:GMQ310"/>
    <mergeCell ref="GNI310:GNQ310"/>
    <mergeCell ref="GNR310:GNV310"/>
    <mergeCell ref="FYA310:FYE310"/>
    <mergeCell ref="FYG310:FYK310"/>
    <mergeCell ref="FZC310:FZK310"/>
    <mergeCell ref="FZL310:FZP310"/>
    <mergeCell ref="FZR310:FZV310"/>
    <mergeCell ref="GAN310:GAV310"/>
    <mergeCell ref="GAW310:GBA310"/>
    <mergeCell ref="GBC310:GBG310"/>
    <mergeCell ref="GBY310:GCG310"/>
    <mergeCell ref="GCH310:GCL310"/>
    <mergeCell ref="GCN310:GCR310"/>
    <mergeCell ref="GDJ310:GDR310"/>
    <mergeCell ref="GDS310:GDW310"/>
    <mergeCell ref="GDY310:GEC310"/>
    <mergeCell ref="GEU310:GFC310"/>
    <mergeCell ref="GFD310:GFH310"/>
    <mergeCell ref="GFJ310:GFN310"/>
    <mergeCell ref="FPS310:FPW310"/>
    <mergeCell ref="FQO310:FQW310"/>
    <mergeCell ref="FQX310:FRB310"/>
    <mergeCell ref="FRD310:FRH310"/>
    <mergeCell ref="FRZ310:FSH310"/>
    <mergeCell ref="FSI310:FSM310"/>
    <mergeCell ref="FSO310:FSS310"/>
    <mergeCell ref="FTK310:FTS310"/>
    <mergeCell ref="FTT310:FTX310"/>
    <mergeCell ref="FTZ310:FUD310"/>
    <mergeCell ref="FUV310:FVD310"/>
    <mergeCell ref="FVE310:FVI310"/>
    <mergeCell ref="FVK310:FVO310"/>
    <mergeCell ref="FWG310:FWO310"/>
    <mergeCell ref="FWP310:FWT310"/>
    <mergeCell ref="FWV310:FWZ310"/>
    <mergeCell ref="FXR310:FXZ310"/>
    <mergeCell ref="FIA310:FII310"/>
    <mergeCell ref="FIJ310:FIN310"/>
    <mergeCell ref="FIP310:FIT310"/>
    <mergeCell ref="FJL310:FJT310"/>
    <mergeCell ref="FJU310:FJY310"/>
    <mergeCell ref="FKA310:FKE310"/>
    <mergeCell ref="FKW310:FLE310"/>
    <mergeCell ref="FLF310:FLJ310"/>
    <mergeCell ref="FLL310:FLP310"/>
    <mergeCell ref="FMH310:FMP310"/>
    <mergeCell ref="FMQ310:FMU310"/>
    <mergeCell ref="FMW310:FNA310"/>
    <mergeCell ref="FNS310:FOA310"/>
    <mergeCell ref="FOB310:FOF310"/>
    <mergeCell ref="FOH310:FOL310"/>
    <mergeCell ref="FPD310:FPL310"/>
    <mergeCell ref="FPM310:FPQ310"/>
    <mergeCell ref="EZV310:EZZ310"/>
    <mergeCell ref="FAB310:FAF310"/>
    <mergeCell ref="FAX310:FBF310"/>
    <mergeCell ref="FBG310:FBK310"/>
    <mergeCell ref="FBM310:FBQ310"/>
    <mergeCell ref="FCI310:FCQ310"/>
    <mergeCell ref="FCR310:FCV310"/>
    <mergeCell ref="FCX310:FDB310"/>
    <mergeCell ref="FDT310:FEB310"/>
    <mergeCell ref="FEC310:FEG310"/>
    <mergeCell ref="FEI310:FEM310"/>
    <mergeCell ref="FFE310:FFM310"/>
    <mergeCell ref="FFN310:FFR310"/>
    <mergeCell ref="FFT310:FFX310"/>
    <mergeCell ref="FGP310:FGX310"/>
    <mergeCell ref="FGY310:FHC310"/>
    <mergeCell ref="FHE310:FHI310"/>
    <mergeCell ref="ERN310:ERR310"/>
    <mergeCell ref="ESJ310:ESR310"/>
    <mergeCell ref="ESS310:ESW310"/>
    <mergeCell ref="ESY310:ETC310"/>
    <mergeCell ref="ETU310:EUC310"/>
    <mergeCell ref="EUD310:EUH310"/>
    <mergeCell ref="EUJ310:EUN310"/>
    <mergeCell ref="EVF310:EVN310"/>
    <mergeCell ref="EVO310:EVS310"/>
    <mergeCell ref="EVU310:EVY310"/>
    <mergeCell ref="EWQ310:EWY310"/>
    <mergeCell ref="EWZ310:EXD310"/>
    <mergeCell ref="EXF310:EXJ310"/>
    <mergeCell ref="EYB310:EYJ310"/>
    <mergeCell ref="EYK310:EYO310"/>
    <mergeCell ref="EYQ310:EYU310"/>
    <mergeCell ref="EZM310:EZU310"/>
    <mergeCell ref="EJV310:EKD310"/>
    <mergeCell ref="EKE310:EKI310"/>
    <mergeCell ref="EKK310:EKO310"/>
    <mergeCell ref="ELG310:ELO310"/>
    <mergeCell ref="ELP310:ELT310"/>
    <mergeCell ref="ELV310:ELZ310"/>
    <mergeCell ref="EMR310:EMZ310"/>
    <mergeCell ref="ENA310:ENE310"/>
    <mergeCell ref="ENG310:ENK310"/>
    <mergeCell ref="EOC310:EOK310"/>
    <mergeCell ref="EOL310:EOP310"/>
    <mergeCell ref="EOR310:EOV310"/>
    <mergeCell ref="EPN310:EPV310"/>
    <mergeCell ref="EPW310:EQA310"/>
    <mergeCell ref="EQC310:EQG310"/>
    <mergeCell ref="EQY310:ERG310"/>
    <mergeCell ref="ERH310:ERL310"/>
    <mergeCell ref="EBQ310:EBU310"/>
    <mergeCell ref="EBW310:ECA310"/>
    <mergeCell ref="ECS310:EDA310"/>
    <mergeCell ref="EDB310:EDF310"/>
    <mergeCell ref="EDH310:EDL310"/>
    <mergeCell ref="EED310:EEL310"/>
    <mergeCell ref="EEM310:EEQ310"/>
    <mergeCell ref="EES310:EEW310"/>
    <mergeCell ref="EFO310:EFW310"/>
    <mergeCell ref="EFX310:EGB310"/>
    <mergeCell ref="EGD310:EGH310"/>
    <mergeCell ref="EGZ310:EHH310"/>
    <mergeCell ref="EHI310:EHM310"/>
    <mergeCell ref="EHO310:EHS310"/>
    <mergeCell ref="EIK310:EIS310"/>
    <mergeCell ref="EIT310:EIX310"/>
    <mergeCell ref="EIZ310:EJD310"/>
    <mergeCell ref="DTI310:DTM310"/>
    <mergeCell ref="DUE310:DUM310"/>
    <mergeCell ref="DUN310:DUR310"/>
    <mergeCell ref="DUT310:DUX310"/>
    <mergeCell ref="DVP310:DVX310"/>
    <mergeCell ref="DVY310:DWC310"/>
    <mergeCell ref="DWE310:DWI310"/>
    <mergeCell ref="DXA310:DXI310"/>
    <mergeCell ref="DXJ310:DXN310"/>
    <mergeCell ref="DXP310:DXT310"/>
    <mergeCell ref="DYL310:DYT310"/>
    <mergeCell ref="DYU310:DYY310"/>
    <mergeCell ref="DZA310:DZE310"/>
    <mergeCell ref="DZW310:EAE310"/>
    <mergeCell ref="EAF310:EAJ310"/>
    <mergeCell ref="EAL310:EAP310"/>
    <mergeCell ref="EBH310:EBP310"/>
    <mergeCell ref="DLQ310:DLY310"/>
    <mergeCell ref="DLZ310:DMD310"/>
    <mergeCell ref="DMF310:DMJ310"/>
    <mergeCell ref="DNB310:DNJ310"/>
    <mergeCell ref="DNK310:DNO310"/>
    <mergeCell ref="DNQ310:DNU310"/>
    <mergeCell ref="DOM310:DOU310"/>
    <mergeCell ref="DOV310:DOZ310"/>
    <mergeCell ref="DPB310:DPF310"/>
    <mergeCell ref="DPX310:DQF310"/>
    <mergeCell ref="DQG310:DQK310"/>
    <mergeCell ref="DQM310:DQQ310"/>
    <mergeCell ref="DRI310:DRQ310"/>
    <mergeCell ref="DRR310:DRV310"/>
    <mergeCell ref="DRX310:DSB310"/>
    <mergeCell ref="DST310:DTB310"/>
    <mergeCell ref="DTC310:DTG310"/>
    <mergeCell ref="DDL310:DDP310"/>
    <mergeCell ref="DDR310:DDV310"/>
    <mergeCell ref="DEN310:DEV310"/>
    <mergeCell ref="DEW310:DFA310"/>
    <mergeCell ref="DFC310:DFG310"/>
    <mergeCell ref="DFY310:DGG310"/>
    <mergeCell ref="DGH310:DGL310"/>
    <mergeCell ref="DGN310:DGR310"/>
    <mergeCell ref="DHJ310:DHR310"/>
    <mergeCell ref="DHS310:DHW310"/>
    <mergeCell ref="DHY310:DIC310"/>
    <mergeCell ref="DIU310:DJC310"/>
    <mergeCell ref="DJD310:DJH310"/>
    <mergeCell ref="DJJ310:DJN310"/>
    <mergeCell ref="DKF310:DKN310"/>
    <mergeCell ref="DKO310:DKS310"/>
    <mergeCell ref="DKU310:DKY310"/>
    <mergeCell ref="CVD310:CVH310"/>
    <mergeCell ref="CVZ310:CWH310"/>
    <mergeCell ref="CWI310:CWM310"/>
    <mergeCell ref="CWO310:CWS310"/>
    <mergeCell ref="CXK310:CXS310"/>
    <mergeCell ref="CXT310:CXX310"/>
    <mergeCell ref="CXZ310:CYD310"/>
    <mergeCell ref="CYV310:CZD310"/>
    <mergeCell ref="CZE310:CZI310"/>
    <mergeCell ref="CZK310:CZO310"/>
    <mergeCell ref="DAG310:DAO310"/>
    <mergeCell ref="DAP310:DAT310"/>
    <mergeCell ref="DAV310:DAZ310"/>
    <mergeCell ref="DBR310:DBZ310"/>
    <mergeCell ref="DCA310:DCE310"/>
    <mergeCell ref="DCG310:DCK310"/>
    <mergeCell ref="DDC310:DDK310"/>
    <mergeCell ref="CNL310:CNT310"/>
    <mergeCell ref="CNU310:CNY310"/>
    <mergeCell ref="COA310:COE310"/>
    <mergeCell ref="COW310:CPE310"/>
    <mergeCell ref="CPF310:CPJ310"/>
    <mergeCell ref="CPL310:CPP310"/>
    <mergeCell ref="CQH310:CQP310"/>
    <mergeCell ref="CQQ310:CQU310"/>
    <mergeCell ref="CQW310:CRA310"/>
    <mergeCell ref="CRS310:CSA310"/>
    <mergeCell ref="CSB310:CSF310"/>
    <mergeCell ref="CSH310:CSL310"/>
    <mergeCell ref="CTD310:CTL310"/>
    <mergeCell ref="CTM310:CTQ310"/>
    <mergeCell ref="CTS310:CTW310"/>
    <mergeCell ref="CUO310:CUW310"/>
    <mergeCell ref="CUX310:CVB310"/>
    <mergeCell ref="CFG310:CFK310"/>
    <mergeCell ref="CFM310:CFQ310"/>
    <mergeCell ref="CGI310:CGQ310"/>
    <mergeCell ref="CGR310:CGV310"/>
    <mergeCell ref="CGX310:CHB310"/>
    <mergeCell ref="CHT310:CIB310"/>
    <mergeCell ref="CIC310:CIG310"/>
    <mergeCell ref="CII310:CIM310"/>
    <mergeCell ref="CJE310:CJM310"/>
    <mergeCell ref="CJN310:CJR310"/>
    <mergeCell ref="CJT310:CJX310"/>
    <mergeCell ref="CKP310:CKX310"/>
    <mergeCell ref="CKY310:CLC310"/>
    <mergeCell ref="CLE310:CLI310"/>
    <mergeCell ref="CMA310:CMI310"/>
    <mergeCell ref="CMJ310:CMN310"/>
    <mergeCell ref="CMP310:CMT310"/>
    <mergeCell ref="BWY310:BXC310"/>
    <mergeCell ref="BXU310:BYC310"/>
    <mergeCell ref="BYD310:BYH310"/>
    <mergeCell ref="BYJ310:BYN310"/>
    <mergeCell ref="BZF310:BZN310"/>
    <mergeCell ref="BZO310:BZS310"/>
    <mergeCell ref="BZU310:BZY310"/>
    <mergeCell ref="CAQ310:CAY310"/>
    <mergeCell ref="CAZ310:CBD310"/>
    <mergeCell ref="CBF310:CBJ310"/>
    <mergeCell ref="CCB310:CCJ310"/>
    <mergeCell ref="CCK310:CCO310"/>
    <mergeCell ref="CCQ310:CCU310"/>
    <mergeCell ref="CDM310:CDU310"/>
    <mergeCell ref="CDV310:CDZ310"/>
    <mergeCell ref="CEB310:CEF310"/>
    <mergeCell ref="CEX310:CFF310"/>
    <mergeCell ref="BPG310:BPO310"/>
    <mergeCell ref="BPP310:BPT310"/>
    <mergeCell ref="BPV310:BPZ310"/>
    <mergeCell ref="BQR310:BQZ310"/>
    <mergeCell ref="BRA310:BRE310"/>
    <mergeCell ref="BRG310:BRK310"/>
    <mergeCell ref="BSC310:BSK310"/>
    <mergeCell ref="BSL310:BSP310"/>
    <mergeCell ref="BSR310:BSV310"/>
    <mergeCell ref="BTN310:BTV310"/>
    <mergeCell ref="BTW310:BUA310"/>
    <mergeCell ref="BUC310:BUG310"/>
    <mergeCell ref="BUY310:BVG310"/>
    <mergeCell ref="BVH310:BVL310"/>
    <mergeCell ref="BVN310:BVR310"/>
    <mergeCell ref="BWJ310:BWR310"/>
    <mergeCell ref="BWS310:BWW310"/>
    <mergeCell ref="BHB310:BHF310"/>
    <mergeCell ref="BHH310:BHL310"/>
    <mergeCell ref="BID310:BIL310"/>
    <mergeCell ref="BIM310:BIQ310"/>
    <mergeCell ref="BIS310:BIW310"/>
    <mergeCell ref="BJO310:BJW310"/>
    <mergeCell ref="BJX310:BKB310"/>
    <mergeCell ref="BKD310:BKH310"/>
    <mergeCell ref="BKZ310:BLH310"/>
    <mergeCell ref="BLI310:BLM310"/>
    <mergeCell ref="BLO310:BLS310"/>
    <mergeCell ref="BMK310:BMS310"/>
    <mergeCell ref="BMT310:BMX310"/>
    <mergeCell ref="BMZ310:BND310"/>
    <mergeCell ref="BNV310:BOD310"/>
    <mergeCell ref="BOE310:BOI310"/>
    <mergeCell ref="BOK310:BOO310"/>
    <mergeCell ref="AYT310:AYX310"/>
    <mergeCell ref="AZP310:AZX310"/>
    <mergeCell ref="AZY310:BAC310"/>
    <mergeCell ref="BAE310:BAI310"/>
    <mergeCell ref="BBA310:BBI310"/>
    <mergeCell ref="BBJ310:BBN310"/>
    <mergeCell ref="BBP310:BBT310"/>
    <mergeCell ref="BCL310:BCT310"/>
    <mergeCell ref="BCU310:BCY310"/>
    <mergeCell ref="BDA310:BDE310"/>
    <mergeCell ref="BDW310:BEE310"/>
    <mergeCell ref="BEF310:BEJ310"/>
    <mergeCell ref="BEL310:BEP310"/>
    <mergeCell ref="BFH310:BFP310"/>
    <mergeCell ref="BFQ310:BFU310"/>
    <mergeCell ref="BFW310:BGA310"/>
    <mergeCell ref="BGS310:BHA310"/>
    <mergeCell ref="ARB310:ARJ310"/>
    <mergeCell ref="ARK310:ARO310"/>
    <mergeCell ref="ARQ310:ARU310"/>
    <mergeCell ref="ASM310:ASU310"/>
    <mergeCell ref="ASV310:ASZ310"/>
    <mergeCell ref="ATB310:ATF310"/>
    <mergeCell ref="ATX310:AUF310"/>
    <mergeCell ref="AUG310:AUK310"/>
    <mergeCell ref="AUM310:AUQ310"/>
    <mergeCell ref="AVI310:AVQ310"/>
    <mergeCell ref="AVR310:AVV310"/>
    <mergeCell ref="AVX310:AWB310"/>
    <mergeCell ref="AWT310:AXB310"/>
    <mergeCell ref="AXC310:AXG310"/>
    <mergeCell ref="AXI310:AXM310"/>
    <mergeCell ref="AYE310:AYM310"/>
    <mergeCell ref="AYN310:AYR310"/>
    <mergeCell ref="AIW310:AJA310"/>
    <mergeCell ref="AJC310:AJG310"/>
    <mergeCell ref="AJY310:AKG310"/>
    <mergeCell ref="AKH310:AKL310"/>
    <mergeCell ref="AKN310:AKR310"/>
    <mergeCell ref="ALJ310:ALR310"/>
    <mergeCell ref="ALS310:ALW310"/>
    <mergeCell ref="ALY310:AMC310"/>
    <mergeCell ref="AMU310:ANC310"/>
    <mergeCell ref="AND310:ANH310"/>
    <mergeCell ref="ANJ310:ANN310"/>
    <mergeCell ref="AOF310:AON310"/>
    <mergeCell ref="AOO310:AOS310"/>
    <mergeCell ref="AOU310:AOY310"/>
    <mergeCell ref="APQ310:APY310"/>
    <mergeCell ref="APZ310:AQD310"/>
    <mergeCell ref="AQF310:AQJ310"/>
    <mergeCell ref="AAO310:AAS310"/>
    <mergeCell ref="ABK310:ABS310"/>
    <mergeCell ref="ABT310:ABX310"/>
    <mergeCell ref="ABZ310:ACD310"/>
    <mergeCell ref="ACV310:ADD310"/>
    <mergeCell ref="ADE310:ADI310"/>
    <mergeCell ref="ADK310:ADO310"/>
    <mergeCell ref="AEG310:AEO310"/>
    <mergeCell ref="AEP310:AET310"/>
    <mergeCell ref="AEV310:AEZ310"/>
    <mergeCell ref="AFR310:AFZ310"/>
    <mergeCell ref="AGA310:AGE310"/>
    <mergeCell ref="AGG310:AGK310"/>
    <mergeCell ref="AHC310:AHK310"/>
    <mergeCell ref="AHL310:AHP310"/>
    <mergeCell ref="AHR310:AHV310"/>
    <mergeCell ref="AIN310:AIV310"/>
    <mergeCell ref="SW310:TE310"/>
    <mergeCell ref="TF310:TJ310"/>
    <mergeCell ref="TL310:TP310"/>
    <mergeCell ref="UH310:UP310"/>
    <mergeCell ref="UQ310:UU310"/>
    <mergeCell ref="UW310:VA310"/>
    <mergeCell ref="VS310:WA310"/>
    <mergeCell ref="WB310:WF310"/>
    <mergeCell ref="WH310:WL310"/>
    <mergeCell ref="XD310:XL310"/>
    <mergeCell ref="XM310:XQ310"/>
    <mergeCell ref="XS310:XW310"/>
    <mergeCell ref="YO310:YW310"/>
    <mergeCell ref="YX310:ZB310"/>
    <mergeCell ref="ZD310:ZH310"/>
    <mergeCell ref="ZZ310:AAH310"/>
    <mergeCell ref="AAI310:AAM310"/>
    <mergeCell ref="KR310:KV310"/>
    <mergeCell ref="KX310:LB310"/>
    <mergeCell ref="LT310:MB310"/>
    <mergeCell ref="MC310:MG310"/>
    <mergeCell ref="MI310:MM310"/>
    <mergeCell ref="NE310:NM310"/>
    <mergeCell ref="NN310:NR310"/>
    <mergeCell ref="NT310:NX310"/>
    <mergeCell ref="OP310:OX310"/>
    <mergeCell ref="OY310:PC310"/>
    <mergeCell ref="PE310:PI310"/>
    <mergeCell ref="QA310:QI310"/>
    <mergeCell ref="QJ310:QN310"/>
    <mergeCell ref="QP310:QT310"/>
    <mergeCell ref="RL310:RT310"/>
    <mergeCell ref="RU310:RY310"/>
    <mergeCell ref="SA310:SE310"/>
    <mergeCell ref="XAA309:XAE309"/>
    <mergeCell ref="XAG309:XAK309"/>
    <mergeCell ref="XBC309:XBK309"/>
    <mergeCell ref="XBL309:XBP309"/>
    <mergeCell ref="XBR309:XBV309"/>
    <mergeCell ref="XCN309:XCV309"/>
    <mergeCell ref="XCW309:XDA309"/>
    <mergeCell ref="XDC309:XDG309"/>
    <mergeCell ref="XDY309:XEG309"/>
    <mergeCell ref="XEH309:XEL309"/>
    <mergeCell ref="XEN309:XER309"/>
    <mergeCell ref="AY310:BC310"/>
    <mergeCell ref="BU310:CC310"/>
    <mergeCell ref="CD310:CH310"/>
    <mergeCell ref="CJ310:CN310"/>
    <mergeCell ref="DF310:DN310"/>
    <mergeCell ref="DO310:DS310"/>
    <mergeCell ref="DU310:DY310"/>
    <mergeCell ref="EQ310:EY310"/>
    <mergeCell ref="EZ310:FD310"/>
    <mergeCell ref="FF310:FJ310"/>
    <mergeCell ref="GB310:GJ310"/>
    <mergeCell ref="GK310:GO310"/>
    <mergeCell ref="GQ310:GU310"/>
    <mergeCell ref="HM310:HU310"/>
    <mergeCell ref="HV310:HZ310"/>
    <mergeCell ref="IB310:IF310"/>
    <mergeCell ref="IX310:JF310"/>
    <mergeCell ref="JG310:JK310"/>
    <mergeCell ref="JM310:JQ310"/>
    <mergeCell ref="KI310:KQ310"/>
    <mergeCell ref="WRS309:WRW309"/>
    <mergeCell ref="WSO309:WSW309"/>
    <mergeCell ref="WSX309:WTB309"/>
    <mergeCell ref="WTD309:WTH309"/>
    <mergeCell ref="WTZ309:WUH309"/>
    <mergeCell ref="WUI309:WUM309"/>
    <mergeCell ref="WUO309:WUS309"/>
    <mergeCell ref="WVK309:WVS309"/>
    <mergeCell ref="WVT309:WVX309"/>
    <mergeCell ref="WVZ309:WWD309"/>
    <mergeCell ref="WWV309:WXD309"/>
    <mergeCell ref="WXE309:WXI309"/>
    <mergeCell ref="WXK309:WXO309"/>
    <mergeCell ref="WYG309:WYO309"/>
    <mergeCell ref="WYP309:WYT309"/>
    <mergeCell ref="WYV309:WYZ309"/>
    <mergeCell ref="WZR309:WZZ309"/>
    <mergeCell ref="WKA309:WKI309"/>
    <mergeCell ref="WKJ309:WKN309"/>
    <mergeCell ref="WKP309:WKT309"/>
    <mergeCell ref="WLL309:WLT309"/>
    <mergeCell ref="WLU309:WLY309"/>
    <mergeCell ref="WMA309:WME309"/>
    <mergeCell ref="WMW309:WNE309"/>
    <mergeCell ref="WNF309:WNJ309"/>
    <mergeCell ref="WNL309:WNP309"/>
    <mergeCell ref="WOH309:WOP309"/>
    <mergeCell ref="WOQ309:WOU309"/>
    <mergeCell ref="WOW309:WPA309"/>
    <mergeCell ref="WPS309:WQA309"/>
    <mergeCell ref="WQB309:WQF309"/>
    <mergeCell ref="WQH309:WQL309"/>
    <mergeCell ref="WRD309:WRL309"/>
    <mergeCell ref="WRM309:WRQ309"/>
    <mergeCell ref="WBV309:WBZ309"/>
    <mergeCell ref="WCB309:WCF309"/>
    <mergeCell ref="WCX309:WDF309"/>
    <mergeCell ref="WDG309:WDK309"/>
    <mergeCell ref="WDM309:WDQ309"/>
    <mergeCell ref="WEI309:WEQ309"/>
    <mergeCell ref="WER309:WEV309"/>
    <mergeCell ref="WEX309:WFB309"/>
    <mergeCell ref="WFT309:WGB309"/>
    <mergeCell ref="WGC309:WGG309"/>
    <mergeCell ref="WGI309:WGM309"/>
    <mergeCell ref="WHE309:WHM309"/>
    <mergeCell ref="WHN309:WHR309"/>
    <mergeCell ref="WHT309:WHX309"/>
    <mergeCell ref="WIP309:WIX309"/>
    <mergeCell ref="WIY309:WJC309"/>
    <mergeCell ref="WJE309:WJI309"/>
    <mergeCell ref="VTN309:VTR309"/>
    <mergeCell ref="VUJ309:VUR309"/>
    <mergeCell ref="VUS309:VUW309"/>
    <mergeCell ref="VUY309:VVC309"/>
    <mergeCell ref="VVU309:VWC309"/>
    <mergeCell ref="VWD309:VWH309"/>
    <mergeCell ref="VWJ309:VWN309"/>
    <mergeCell ref="VXF309:VXN309"/>
    <mergeCell ref="VXO309:VXS309"/>
    <mergeCell ref="VXU309:VXY309"/>
    <mergeCell ref="VYQ309:VYY309"/>
    <mergeCell ref="VYZ309:VZD309"/>
    <mergeCell ref="VZF309:VZJ309"/>
    <mergeCell ref="WAB309:WAJ309"/>
    <mergeCell ref="WAK309:WAO309"/>
    <mergeCell ref="WAQ309:WAU309"/>
    <mergeCell ref="WBM309:WBU309"/>
    <mergeCell ref="VLV309:VMD309"/>
    <mergeCell ref="VME309:VMI309"/>
    <mergeCell ref="VMK309:VMO309"/>
    <mergeCell ref="VNG309:VNO309"/>
    <mergeCell ref="VNP309:VNT309"/>
    <mergeCell ref="VNV309:VNZ309"/>
    <mergeCell ref="VOR309:VOZ309"/>
    <mergeCell ref="VPA309:VPE309"/>
    <mergeCell ref="VPG309:VPK309"/>
    <mergeCell ref="VQC309:VQK309"/>
    <mergeCell ref="VQL309:VQP309"/>
    <mergeCell ref="VQR309:VQV309"/>
    <mergeCell ref="VRN309:VRV309"/>
    <mergeCell ref="VRW309:VSA309"/>
    <mergeCell ref="VSC309:VSG309"/>
    <mergeCell ref="VSY309:VTG309"/>
    <mergeCell ref="VTH309:VTL309"/>
    <mergeCell ref="VDQ309:VDU309"/>
    <mergeCell ref="VDW309:VEA309"/>
    <mergeCell ref="VES309:VFA309"/>
    <mergeCell ref="VFB309:VFF309"/>
    <mergeCell ref="VFH309:VFL309"/>
    <mergeCell ref="VGD309:VGL309"/>
    <mergeCell ref="VGM309:VGQ309"/>
    <mergeCell ref="VGS309:VGW309"/>
    <mergeCell ref="VHO309:VHW309"/>
    <mergeCell ref="VHX309:VIB309"/>
    <mergeCell ref="VID309:VIH309"/>
    <mergeCell ref="VIZ309:VJH309"/>
    <mergeCell ref="VJI309:VJM309"/>
    <mergeCell ref="VJO309:VJS309"/>
    <mergeCell ref="VKK309:VKS309"/>
    <mergeCell ref="VKT309:VKX309"/>
    <mergeCell ref="VKZ309:VLD309"/>
    <mergeCell ref="UVI309:UVM309"/>
    <mergeCell ref="UWE309:UWM309"/>
    <mergeCell ref="UWN309:UWR309"/>
    <mergeCell ref="UWT309:UWX309"/>
    <mergeCell ref="UXP309:UXX309"/>
    <mergeCell ref="UXY309:UYC309"/>
    <mergeCell ref="UYE309:UYI309"/>
    <mergeCell ref="UZA309:UZI309"/>
    <mergeCell ref="UZJ309:UZN309"/>
    <mergeCell ref="UZP309:UZT309"/>
    <mergeCell ref="VAL309:VAT309"/>
    <mergeCell ref="VAU309:VAY309"/>
    <mergeCell ref="VBA309:VBE309"/>
    <mergeCell ref="VBW309:VCE309"/>
    <mergeCell ref="VCF309:VCJ309"/>
    <mergeCell ref="VCL309:VCP309"/>
    <mergeCell ref="VDH309:VDP309"/>
    <mergeCell ref="UNQ309:UNY309"/>
    <mergeCell ref="UNZ309:UOD309"/>
    <mergeCell ref="UOF309:UOJ309"/>
    <mergeCell ref="UPB309:UPJ309"/>
    <mergeCell ref="UPK309:UPO309"/>
    <mergeCell ref="UPQ309:UPU309"/>
    <mergeCell ref="UQM309:UQU309"/>
    <mergeCell ref="UQV309:UQZ309"/>
    <mergeCell ref="URB309:URF309"/>
    <mergeCell ref="URX309:USF309"/>
    <mergeCell ref="USG309:USK309"/>
    <mergeCell ref="USM309:USQ309"/>
    <mergeCell ref="UTI309:UTQ309"/>
    <mergeCell ref="UTR309:UTV309"/>
    <mergeCell ref="UTX309:UUB309"/>
    <mergeCell ref="UUT309:UVB309"/>
    <mergeCell ref="UVC309:UVG309"/>
    <mergeCell ref="UFL309:UFP309"/>
    <mergeCell ref="UFR309:UFV309"/>
    <mergeCell ref="UGN309:UGV309"/>
    <mergeCell ref="UGW309:UHA309"/>
    <mergeCell ref="UHC309:UHG309"/>
    <mergeCell ref="UHY309:UIG309"/>
    <mergeCell ref="UIH309:UIL309"/>
    <mergeCell ref="UIN309:UIR309"/>
    <mergeCell ref="UJJ309:UJR309"/>
    <mergeCell ref="UJS309:UJW309"/>
    <mergeCell ref="UJY309:UKC309"/>
    <mergeCell ref="UKU309:ULC309"/>
    <mergeCell ref="ULD309:ULH309"/>
    <mergeCell ref="ULJ309:ULN309"/>
    <mergeCell ref="UMF309:UMN309"/>
    <mergeCell ref="UMO309:UMS309"/>
    <mergeCell ref="UMU309:UMY309"/>
    <mergeCell ref="TXD309:TXH309"/>
    <mergeCell ref="TXZ309:TYH309"/>
    <mergeCell ref="TYI309:TYM309"/>
    <mergeCell ref="TYO309:TYS309"/>
    <mergeCell ref="TZK309:TZS309"/>
    <mergeCell ref="TZT309:TZX309"/>
    <mergeCell ref="TZZ309:UAD309"/>
    <mergeCell ref="UAV309:UBD309"/>
    <mergeCell ref="UBE309:UBI309"/>
    <mergeCell ref="UBK309:UBO309"/>
    <mergeCell ref="UCG309:UCO309"/>
    <mergeCell ref="UCP309:UCT309"/>
    <mergeCell ref="UCV309:UCZ309"/>
    <mergeCell ref="UDR309:UDZ309"/>
    <mergeCell ref="UEA309:UEE309"/>
    <mergeCell ref="UEG309:UEK309"/>
    <mergeCell ref="UFC309:UFK309"/>
    <mergeCell ref="TPL309:TPT309"/>
    <mergeCell ref="TPU309:TPY309"/>
    <mergeCell ref="TQA309:TQE309"/>
    <mergeCell ref="TQW309:TRE309"/>
    <mergeCell ref="TRF309:TRJ309"/>
    <mergeCell ref="TRL309:TRP309"/>
    <mergeCell ref="TSH309:TSP309"/>
    <mergeCell ref="TSQ309:TSU309"/>
    <mergeCell ref="TSW309:TTA309"/>
    <mergeCell ref="TTS309:TUA309"/>
    <mergeCell ref="TUB309:TUF309"/>
    <mergeCell ref="TUH309:TUL309"/>
    <mergeCell ref="TVD309:TVL309"/>
    <mergeCell ref="TVM309:TVQ309"/>
    <mergeCell ref="TVS309:TVW309"/>
    <mergeCell ref="TWO309:TWW309"/>
    <mergeCell ref="TWX309:TXB309"/>
    <mergeCell ref="THG309:THK309"/>
    <mergeCell ref="THM309:THQ309"/>
    <mergeCell ref="TII309:TIQ309"/>
    <mergeCell ref="TIR309:TIV309"/>
    <mergeCell ref="TIX309:TJB309"/>
    <mergeCell ref="TJT309:TKB309"/>
    <mergeCell ref="TKC309:TKG309"/>
    <mergeCell ref="TKI309:TKM309"/>
    <mergeCell ref="TLE309:TLM309"/>
    <mergeCell ref="TLN309:TLR309"/>
    <mergeCell ref="TLT309:TLX309"/>
    <mergeCell ref="TMP309:TMX309"/>
    <mergeCell ref="TMY309:TNC309"/>
    <mergeCell ref="TNE309:TNI309"/>
    <mergeCell ref="TOA309:TOI309"/>
    <mergeCell ref="TOJ309:TON309"/>
    <mergeCell ref="TOP309:TOT309"/>
    <mergeCell ref="SYY309:SZC309"/>
    <mergeCell ref="SZU309:TAC309"/>
    <mergeCell ref="TAD309:TAH309"/>
    <mergeCell ref="TAJ309:TAN309"/>
    <mergeCell ref="TBF309:TBN309"/>
    <mergeCell ref="TBO309:TBS309"/>
    <mergeCell ref="TBU309:TBY309"/>
    <mergeCell ref="TCQ309:TCY309"/>
    <mergeCell ref="TCZ309:TDD309"/>
    <mergeCell ref="TDF309:TDJ309"/>
    <mergeCell ref="TEB309:TEJ309"/>
    <mergeCell ref="TEK309:TEO309"/>
    <mergeCell ref="TEQ309:TEU309"/>
    <mergeCell ref="TFM309:TFU309"/>
    <mergeCell ref="TFV309:TFZ309"/>
    <mergeCell ref="TGB309:TGF309"/>
    <mergeCell ref="TGX309:THF309"/>
    <mergeCell ref="SRG309:SRO309"/>
    <mergeCell ref="SRP309:SRT309"/>
    <mergeCell ref="SRV309:SRZ309"/>
    <mergeCell ref="SSR309:SSZ309"/>
    <mergeCell ref="STA309:STE309"/>
    <mergeCell ref="STG309:STK309"/>
    <mergeCell ref="SUC309:SUK309"/>
    <mergeCell ref="SUL309:SUP309"/>
    <mergeCell ref="SUR309:SUV309"/>
    <mergeCell ref="SVN309:SVV309"/>
    <mergeCell ref="SVW309:SWA309"/>
    <mergeCell ref="SWC309:SWG309"/>
    <mergeCell ref="SWY309:SXG309"/>
    <mergeCell ref="SXH309:SXL309"/>
    <mergeCell ref="SXN309:SXR309"/>
    <mergeCell ref="SYJ309:SYR309"/>
    <mergeCell ref="SYS309:SYW309"/>
    <mergeCell ref="SJB309:SJF309"/>
    <mergeCell ref="SJH309:SJL309"/>
    <mergeCell ref="SKD309:SKL309"/>
    <mergeCell ref="SKM309:SKQ309"/>
    <mergeCell ref="SKS309:SKW309"/>
    <mergeCell ref="SLO309:SLW309"/>
    <mergeCell ref="SLX309:SMB309"/>
    <mergeCell ref="SMD309:SMH309"/>
    <mergeCell ref="SMZ309:SNH309"/>
    <mergeCell ref="SNI309:SNM309"/>
    <mergeCell ref="SNO309:SNS309"/>
    <mergeCell ref="SOK309:SOS309"/>
    <mergeCell ref="SOT309:SOX309"/>
    <mergeCell ref="SOZ309:SPD309"/>
    <mergeCell ref="SPV309:SQD309"/>
    <mergeCell ref="SQE309:SQI309"/>
    <mergeCell ref="SQK309:SQO309"/>
    <mergeCell ref="SAT309:SAX309"/>
    <mergeCell ref="SBP309:SBX309"/>
    <mergeCell ref="SBY309:SCC309"/>
    <mergeCell ref="SCE309:SCI309"/>
    <mergeCell ref="SDA309:SDI309"/>
    <mergeCell ref="SDJ309:SDN309"/>
    <mergeCell ref="SDP309:SDT309"/>
    <mergeCell ref="SEL309:SET309"/>
    <mergeCell ref="SEU309:SEY309"/>
    <mergeCell ref="SFA309:SFE309"/>
    <mergeCell ref="SFW309:SGE309"/>
    <mergeCell ref="SGF309:SGJ309"/>
    <mergeCell ref="SGL309:SGP309"/>
    <mergeCell ref="SHH309:SHP309"/>
    <mergeCell ref="SHQ309:SHU309"/>
    <mergeCell ref="SHW309:SIA309"/>
    <mergeCell ref="SIS309:SJA309"/>
    <mergeCell ref="RTB309:RTJ309"/>
    <mergeCell ref="RTK309:RTO309"/>
    <mergeCell ref="RTQ309:RTU309"/>
    <mergeCell ref="RUM309:RUU309"/>
    <mergeCell ref="RUV309:RUZ309"/>
    <mergeCell ref="RVB309:RVF309"/>
    <mergeCell ref="RVX309:RWF309"/>
    <mergeCell ref="RWG309:RWK309"/>
    <mergeCell ref="RWM309:RWQ309"/>
    <mergeCell ref="RXI309:RXQ309"/>
    <mergeCell ref="RXR309:RXV309"/>
    <mergeCell ref="RXX309:RYB309"/>
    <mergeCell ref="RYT309:RZB309"/>
    <mergeCell ref="RZC309:RZG309"/>
    <mergeCell ref="RZI309:RZM309"/>
    <mergeCell ref="SAE309:SAM309"/>
    <mergeCell ref="SAN309:SAR309"/>
    <mergeCell ref="RKW309:RLA309"/>
    <mergeCell ref="RLC309:RLG309"/>
    <mergeCell ref="RLY309:RMG309"/>
    <mergeCell ref="RMH309:RML309"/>
    <mergeCell ref="RMN309:RMR309"/>
    <mergeCell ref="RNJ309:RNR309"/>
    <mergeCell ref="RNS309:RNW309"/>
    <mergeCell ref="RNY309:ROC309"/>
    <mergeCell ref="ROU309:RPC309"/>
    <mergeCell ref="RPD309:RPH309"/>
    <mergeCell ref="RPJ309:RPN309"/>
    <mergeCell ref="RQF309:RQN309"/>
    <mergeCell ref="RQO309:RQS309"/>
    <mergeCell ref="RQU309:RQY309"/>
    <mergeCell ref="RRQ309:RRY309"/>
    <mergeCell ref="RRZ309:RSD309"/>
    <mergeCell ref="RSF309:RSJ309"/>
    <mergeCell ref="RCO309:RCS309"/>
    <mergeCell ref="RDK309:RDS309"/>
    <mergeCell ref="RDT309:RDX309"/>
    <mergeCell ref="RDZ309:RED309"/>
    <mergeCell ref="REV309:RFD309"/>
    <mergeCell ref="RFE309:RFI309"/>
    <mergeCell ref="RFK309:RFO309"/>
    <mergeCell ref="RGG309:RGO309"/>
    <mergeCell ref="RGP309:RGT309"/>
    <mergeCell ref="RGV309:RGZ309"/>
    <mergeCell ref="RHR309:RHZ309"/>
    <mergeCell ref="RIA309:RIE309"/>
    <mergeCell ref="RIG309:RIK309"/>
    <mergeCell ref="RJC309:RJK309"/>
    <mergeCell ref="RJL309:RJP309"/>
    <mergeCell ref="RJR309:RJV309"/>
    <mergeCell ref="RKN309:RKV309"/>
    <mergeCell ref="QUW309:QVE309"/>
    <mergeCell ref="QVF309:QVJ309"/>
    <mergeCell ref="QVL309:QVP309"/>
    <mergeCell ref="QWH309:QWP309"/>
    <mergeCell ref="QWQ309:QWU309"/>
    <mergeCell ref="QWW309:QXA309"/>
    <mergeCell ref="QXS309:QYA309"/>
    <mergeCell ref="QYB309:QYF309"/>
    <mergeCell ref="QYH309:QYL309"/>
    <mergeCell ref="QZD309:QZL309"/>
    <mergeCell ref="QZM309:QZQ309"/>
    <mergeCell ref="QZS309:QZW309"/>
    <mergeCell ref="RAO309:RAW309"/>
    <mergeCell ref="RAX309:RBB309"/>
    <mergeCell ref="RBD309:RBH309"/>
    <mergeCell ref="RBZ309:RCH309"/>
    <mergeCell ref="RCI309:RCM309"/>
    <mergeCell ref="QMR309:QMV309"/>
    <mergeCell ref="QMX309:QNB309"/>
    <mergeCell ref="QNT309:QOB309"/>
    <mergeCell ref="QOC309:QOG309"/>
    <mergeCell ref="QOI309:QOM309"/>
    <mergeCell ref="QPE309:QPM309"/>
    <mergeCell ref="QPN309:QPR309"/>
    <mergeCell ref="QPT309:QPX309"/>
    <mergeCell ref="QQP309:QQX309"/>
    <mergeCell ref="QQY309:QRC309"/>
    <mergeCell ref="QRE309:QRI309"/>
    <mergeCell ref="QSA309:QSI309"/>
    <mergeCell ref="QSJ309:QSN309"/>
    <mergeCell ref="QSP309:QST309"/>
    <mergeCell ref="QTL309:QTT309"/>
    <mergeCell ref="QTU309:QTY309"/>
    <mergeCell ref="QUA309:QUE309"/>
    <mergeCell ref="QEJ309:QEN309"/>
    <mergeCell ref="QFF309:QFN309"/>
    <mergeCell ref="QFO309:QFS309"/>
    <mergeCell ref="QFU309:QFY309"/>
    <mergeCell ref="QGQ309:QGY309"/>
    <mergeCell ref="QGZ309:QHD309"/>
    <mergeCell ref="QHF309:QHJ309"/>
    <mergeCell ref="QIB309:QIJ309"/>
    <mergeCell ref="QIK309:QIO309"/>
    <mergeCell ref="QIQ309:QIU309"/>
    <mergeCell ref="QJM309:QJU309"/>
    <mergeCell ref="QJV309:QJZ309"/>
    <mergeCell ref="QKB309:QKF309"/>
    <mergeCell ref="QKX309:QLF309"/>
    <mergeCell ref="QLG309:QLK309"/>
    <mergeCell ref="QLM309:QLQ309"/>
    <mergeCell ref="QMI309:QMQ309"/>
    <mergeCell ref="PWR309:PWZ309"/>
    <mergeCell ref="PXA309:PXE309"/>
    <mergeCell ref="PXG309:PXK309"/>
    <mergeCell ref="PYC309:PYK309"/>
    <mergeCell ref="PYL309:PYP309"/>
    <mergeCell ref="PYR309:PYV309"/>
    <mergeCell ref="PZN309:PZV309"/>
    <mergeCell ref="PZW309:QAA309"/>
    <mergeCell ref="QAC309:QAG309"/>
    <mergeCell ref="QAY309:QBG309"/>
    <mergeCell ref="QBH309:QBL309"/>
    <mergeCell ref="QBN309:QBR309"/>
    <mergeCell ref="QCJ309:QCR309"/>
    <mergeCell ref="QCS309:QCW309"/>
    <mergeCell ref="QCY309:QDC309"/>
    <mergeCell ref="QDU309:QEC309"/>
    <mergeCell ref="QED309:QEH309"/>
    <mergeCell ref="POM309:POQ309"/>
    <mergeCell ref="POS309:POW309"/>
    <mergeCell ref="PPO309:PPW309"/>
    <mergeCell ref="PPX309:PQB309"/>
    <mergeCell ref="PQD309:PQH309"/>
    <mergeCell ref="PQZ309:PRH309"/>
    <mergeCell ref="PRI309:PRM309"/>
    <mergeCell ref="PRO309:PRS309"/>
    <mergeCell ref="PSK309:PSS309"/>
    <mergeCell ref="PST309:PSX309"/>
    <mergeCell ref="PSZ309:PTD309"/>
    <mergeCell ref="PTV309:PUD309"/>
    <mergeCell ref="PUE309:PUI309"/>
    <mergeCell ref="PUK309:PUO309"/>
    <mergeCell ref="PVG309:PVO309"/>
    <mergeCell ref="PVP309:PVT309"/>
    <mergeCell ref="PVV309:PVZ309"/>
    <mergeCell ref="PGE309:PGI309"/>
    <mergeCell ref="PHA309:PHI309"/>
    <mergeCell ref="PHJ309:PHN309"/>
    <mergeCell ref="PHP309:PHT309"/>
    <mergeCell ref="PIL309:PIT309"/>
    <mergeCell ref="PIU309:PIY309"/>
    <mergeCell ref="PJA309:PJE309"/>
    <mergeCell ref="PJW309:PKE309"/>
    <mergeCell ref="PKF309:PKJ309"/>
    <mergeCell ref="PKL309:PKP309"/>
    <mergeCell ref="PLH309:PLP309"/>
    <mergeCell ref="PLQ309:PLU309"/>
    <mergeCell ref="PLW309:PMA309"/>
    <mergeCell ref="PMS309:PNA309"/>
    <mergeCell ref="PNB309:PNF309"/>
    <mergeCell ref="PNH309:PNL309"/>
    <mergeCell ref="POD309:POL309"/>
    <mergeCell ref="OYM309:OYU309"/>
    <mergeCell ref="OYV309:OYZ309"/>
    <mergeCell ref="OZB309:OZF309"/>
    <mergeCell ref="OZX309:PAF309"/>
    <mergeCell ref="PAG309:PAK309"/>
    <mergeCell ref="PAM309:PAQ309"/>
    <mergeCell ref="PBI309:PBQ309"/>
    <mergeCell ref="PBR309:PBV309"/>
    <mergeCell ref="PBX309:PCB309"/>
    <mergeCell ref="PCT309:PDB309"/>
    <mergeCell ref="PDC309:PDG309"/>
    <mergeCell ref="PDI309:PDM309"/>
    <mergeCell ref="PEE309:PEM309"/>
    <mergeCell ref="PEN309:PER309"/>
    <mergeCell ref="PET309:PEX309"/>
    <mergeCell ref="PFP309:PFX309"/>
    <mergeCell ref="PFY309:PGC309"/>
    <mergeCell ref="OQH309:OQL309"/>
    <mergeCell ref="OQN309:OQR309"/>
    <mergeCell ref="ORJ309:ORR309"/>
    <mergeCell ref="ORS309:ORW309"/>
    <mergeCell ref="ORY309:OSC309"/>
    <mergeCell ref="OSU309:OTC309"/>
    <mergeCell ref="OTD309:OTH309"/>
    <mergeCell ref="OTJ309:OTN309"/>
    <mergeCell ref="OUF309:OUN309"/>
    <mergeCell ref="OUO309:OUS309"/>
    <mergeCell ref="OUU309:OUY309"/>
    <mergeCell ref="OVQ309:OVY309"/>
    <mergeCell ref="OVZ309:OWD309"/>
    <mergeCell ref="OWF309:OWJ309"/>
    <mergeCell ref="OXB309:OXJ309"/>
    <mergeCell ref="OXK309:OXO309"/>
    <mergeCell ref="OXQ309:OXU309"/>
    <mergeCell ref="OHZ309:OID309"/>
    <mergeCell ref="OIV309:OJD309"/>
    <mergeCell ref="OJE309:OJI309"/>
    <mergeCell ref="OJK309:OJO309"/>
    <mergeCell ref="OKG309:OKO309"/>
    <mergeCell ref="OKP309:OKT309"/>
    <mergeCell ref="OKV309:OKZ309"/>
    <mergeCell ref="OLR309:OLZ309"/>
    <mergeCell ref="OMA309:OME309"/>
    <mergeCell ref="OMG309:OMK309"/>
    <mergeCell ref="ONC309:ONK309"/>
    <mergeCell ref="ONL309:ONP309"/>
    <mergeCell ref="ONR309:ONV309"/>
    <mergeCell ref="OON309:OOV309"/>
    <mergeCell ref="OOW309:OPA309"/>
    <mergeCell ref="OPC309:OPG309"/>
    <mergeCell ref="OPY309:OQG309"/>
    <mergeCell ref="OAH309:OAP309"/>
    <mergeCell ref="OAQ309:OAU309"/>
    <mergeCell ref="OAW309:OBA309"/>
    <mergeCell ref="OBS309:OCA309"/>
    <mergeCell ref="OCB309:OCF309"/>
    <mergeCell ref="OCH309:OCL309"/>
    <mergeCell ref="ODD309:ODL309"/>
    <mergeCell ref="ODM309:ODQ309"/>
    <mergeCell ref="ODS309:ODW309"/>
    <mergeCell ref="OEO309:OEW309"/>
    <mergeCell ref="OEX309:OFB309"/>
    <mergeCell ref="OFD309:OFH309"/>
    <mergeCell ref="OFZ309:OGH309"/>
    <mergeCell ref="OGI309:OGM309"/>
    <mergeCell ref="OGO309:OGS309"/>
    <mergeCell ref="OHK309:OHS309"/>
    <mergeCell ref="OHT309:OHX309"/>
    <mergeCell ref="NSC309:NSG309"/>
    <mergeCell ref="NSI309:NSM309"/>
    <mergeCell ref="NTE309:NTM309"/>
    <mergeCell ref="NTN309:NTR309"/>
    <mergeCell ref="NTT309:NTX309"/>
    <mergeCell ref="NUP309:NUX309"/>
    <mergeCell ref="NUY309:NVC309"/>
    <mergeCell ref="NVE309:NVI309"/>
    <mergeCell ref="NWA309:NWI309"/>
    <mergeCell ref="NWJ309:NWN309"/>
    <mergeCell ref="NWP309:NWT309"/>
    <mergeCell ref="NXL309:NXT309"/>
    <mergeCell ref="NXU309:NXY309"/>
    <mergeCell ref="NYA309:NYE309"/>
    <mergeCell ref="NYW309:NZE309"/>
    <mergeCell ref="NZF309:NZJ309"/>
    <mergeCell ref="NZL309:NZP309"/>
    <mergeCell ref="NJU309:NJY309"/>
    <mergeCell ref="NKQ309:NKY309"/>
    <mergeCell ref="NKZ309:NLD309"/>
    <mergeCell ref="NLF309:NLJ309"/>
    <mergeCell ref="NMB309:NMJ309"/>
    <mergeCell ref="NMK309:NMO309"/>
    <mergeCell ref="NMQ309:NMU309"/>
    <mergeCell ref="NNM309:NNU309"/>
    <mergeCell ref="NNV309:NNZ309"/>
    <mergeCell ref="NOB309:NOF309"/>
    <mergeCell ref="NOX309:NPF309"/>
    <mergeCell ref="NPG309:NPK309"/>
    <mergeCell ref="NPM309:NPQ309"/>
    <mergeCell ref="NQI309:NQQ309"/>
    <mergeCell ref="NQR309:NQV309"/>
    <mergeCell ref="NQX309:NRB309"/>
    <mergeCell ref="NRT309:NSB309"/>
    <mergeCell ref="NCC309:NCK309"/>
    <mergeCell ref="NCL309:NCP309"/>
    <mergeCell ref="NCR309:NCV309"/>
    <mergeCell ref="NDN309:NDV309"/>
    <mergeCell ref="NDW309:NEA309"/>
    <mergeCell ref="NEC309:NEG309"/>
    <mergeCell ref="NEY309:NFG309"/>
    <mergeCell ref="NFH309:NFL309"/>
    <mergeCell ref="NFN309:NFR309"/>
    <mergeCell ref="NGJ309:NGR309"/>
    <mergeCell ref="NGS309:NGW309"/>
    <mergeCell ref="NGY309:NHC309"/>
    <mergeCell ref="NHU309:NIC309"/>
    <mergeCell ref="NID309:NIH309"/>
    <mergeCell ref="NIJ309:NIN309"/>
    <mergeCell ref="NJF309:NJN309"/>
    <mergeCell ref="NJO309:NJS309"/>
    <mergeCell ref="MTX309:MUB309"/>
    <mergeCell ref="MUD309:MUH309"/>
    <mergeCell ref="MUZ309:MVH309"/>
    <mergeCell ref="MVI309:MVM309"/>
    <mergeCell ref="MVO309:MVS309"/>
    <mergeCell ref="MWK309:MWS309"/>
    <mergeCell ref="MWT309:MWX309"/>
    <mergeCell ref="MWZ309:MXD309"/>
    <mergeCell ref="MXV309:MYD309"/>
    <mergeCell ref="MYE309:MYI309"/>
    <mergeCell ref="MYK309:MYO309"/>
    <mergeCell ref="MZG309:MZO309"/>
    <mergeCell ref="MZP309:MZT309"/>
    <mergeCell ref="MZV309:MZZ309"/>
    <mergeCell ref="NAR309:NAZ309"/>
    <mergeCell ref="NBA309:NBE309"/>
    <mergeCell ref="NBG309:NBK309"/>
    <mergeCell ref="MLP309:MLT309"/>
    <mergeCell ref="MML309:MMT309"/>
    <mergeCell ref="MMU309:MMY309"/>
    <mergeCell ref="MNA309:MNE309"/>
    <mergeCell ref="MNW309:MOE309"/>
    <mergeCell ref="MOF309:MOJ309"/>
    <mergeCell ref="MOL309:MOP309"/>
    <mergeCell ref="MPH309:MPP309"/>
    <mergeCell ref="MPQ309:MPU309"/>
    <mergeCell ref="MPW309:MQA309"/>
    <mergeCell ref="MQS309:MRA309"/>
    <mergeCell ref="MRB309:MRF309"/>
    <mergeCell ref="MRH309:MRL309"/>
    <mergeCell ref="MSD309:MSL309"/>
    <mergeCell ref="MSM309:MSQ309"/>
    <mergeCell ref="MSS309:MSW309"/>
    <mergeCell ref="MTO309:MTW309"/>
    <mergeCell ref="MDX309:MEF309"/>
    <mergeCell ref="MEG309:MEK309"/>
    <mergeCell ref="MEM309:MEQ309"/>
    <mergeCell ref="MFI309:MFQ309"/>
    <mergeCell ref="MFR309:MFV309"/>
    <mergeCell ref="MFX309:MGB309"/>
    <mergeCell ref="MGT309:MHB309"/>
    <mergeCell ref="MHC309:MHG309"/>
    <mergeCell ref="MHI309:MHM309"/>
    <mergeCell ref="MIE309:MIM309"/>
    <mergeCell ref="MIN309:MIR309"/>
    <mergeCell ref="MIT309:MIX309"/>
    <mergeCell ref="MJP309:MJX309"/>
    <mergeCell ref="MJY309:MKC309"/>
    <mergeCell ref="MKE309:MKI309"/>
    <mergeCell ref="MLA309:MLI309"/>
    <mergeCell ref="MLJ309:MLN309"/>
    <mergeCell ref="LVS309:LVW309"/>
    <mergeCell ref="LVY309:LWC309"/>
    <mergeCell ref="LWU309:LXC309"/>
    <mergeCell ref="LXD309:LXH309"/>
    <mergeCell ref="LXJ309:LXN309"/>
    <mergeCell ref="LYF309:LYN309"/>
    <mergeCell ref="LYO309:LYS309"/>
    <mergeCell ref="LYU309:LYY309"/>
    <mergeCell ref="LZQ309:LZY309"/>
    <mergeCell ref="LZZ309:MAD309"/>
    <mergeCell ref="MAF309:MAJ309"/>
    <mergeCell ref="MBB309:MBJ309"/>
    <mergeCell ref="MBK309:MBO309"/>
    <mergeCell ref="MBQ309:MBU309"/>
    <mergeCell ref="MCM309:MCU309"/>
    <mergeCell ref="MCV309:MCZ309"/>
    <mergeCell ref="MDB309:MDF309"/>
    <mergeCell ref="LNK309:LNO309"/>
    <mergeCell ref="LOG309:LOO309"/>
    <mergeCell ref="LOP309:LOT309"/>
    <mergeCell ref="LOV309:LOZ309"/>
    <mergeCell ref="LPR309:LPZ309"/>
    <mergeCell ref="LQA309:LQE309"/>
    <mergeCell ref="LQG309:LQK309"/>
    <mergeCell ref="LRC309:LRK309"/>
    <mergeCell ref="LRL309:LRP309"/>
    <mergeCell ref="LRR309:LRV309"/>
    <mergeCell ref="LSN309:LSV309"/>
    <mergeCell ref="LSW309:LTA309"/>
    <mergeCell ref="LTC309:LTG309"/>
    <mergeCell ref="LTY309:LUG309"/>
    <mergeCell ref="LUH309:LUL309"/>
    <mergeCell ref="LUN309:LUR309"/>
    <mergeCell ref="LVJ309:LVR309"/>
    <mergeCell ref="LFS309:LGA309"/>
    <mergeCell ref="LGB309:LGF309"/>
    <mergeCell ref="LGH309:LGL309"/>
    <mergeCell ref="LHD309:LHL309"/>
    <mergeCell ref="LHM309:LHQ309"/>
    <mergeCell ref="LHS309:LHW309"/>
    <mergeCell ref="LIO309:LIW309"/>
    <mergeCell ref="LIX309:LJB309"/>
    <mergeCell ref="LJD309:LJH309"/>
    <mergeCell ref="LJZ309:LKH309"/>
    <mergeCell ref="LKI309:LKM309"/>
    <mergeCell ref="LKO309:LKS309"/>
    <mergeCell ref="LLK309:LLS309"/>
    <mergeCell ref="LLT309:LLX309"/>
    <mergeCell ref="LLZ309:LMD309"/>
    <mergeCell ref="LMV309:LND309"/>
    <mergeCell ref="LNE309:LNI309"/>
    <mergeCell ref="KXN309:KXR309"/>
    <mergeCell ref="KXT309:KXX309"/>
    <mergeCell ref="KYP309:KYX309"/>
    <mergeCell ref="KYY309:KZC309"/>
    <mergeCell ref="KZE309:KZI309"/>
    <mergeCell ref="LAA309:LAI309"/>
    <mergeCell ref="LAJ309:LAN309"/>
    <mergeCell ref="LAP309:LAT309"/>
    <mergeCell ref="LBL309:LBT309"/>
    <mergeCell ref="LBU309:LBY309"/>
    <mergeCell ref="LCA309:LCE309"/>
    <mergeCell ref="LCW309:LDE309"/>
    <mergeCell ref="LDF309:LDJ309"/>
    <mergeCell ref="LDL309:LDP309"/>
    <mergeCell ref="LEH309:LEP309"/>
    <mergeCell ref="LEQ309:LEU309"/>
    <mergeCell ref="LEW309:LFA309"/>
    <mergeCell ref="KPF309:KPJ309"/>
    <mergeCell ref="KQB309:KQJ309"/>
    <mergeCell ref="KQK309:KQO309"/>
    <mergeCell ref="KQQ309:KQU309"/>
    <mergeCell ref="KRM309:KRU309"/>
    <mergeCell ref="KRV309:KRZ309"/>
    <mergeCell ref="KSB309:KSF309"/>
    <mergeCell ref="KSX309:KTF309"/>
    <mergeCell ref="KTG309:KTK309"/>
    <mergeCell ref="KTM309:KTQ309"/>
    <mergeCell ref="KUI309:KUQ309"/>
    <mergeCell ref="KUR309:KUV309"/>
    <mergeCell ref="KUX309:KVB309"/>
    <mergeCell ref="KVT309:KWB309"/>
    <mergeCell ref="KWC309:KWG309"/>
    <mergeCell ref="KWI309:KWM309"/>
    <mergeCell ref="KXE309:KXM309"/>
    <mergeCell ref="KHN309:KHV309"/>
    <mergeCell ref="KHW309:KIA309"/>
    <mergeCell ref="KIC309:KIG309"/>
    <mergeCell ref="KIY309:KJG309"/>
    <mergeCell ref="KJH309:KJL309"/>
    <mergeCell ref="KJN309:KJR309"/>
    <mergeCell ref="KKJ309:KKR309"/>
    <mergeCell ref="KKS309:KKW309"/>
    <mergeCell ref="KKY309:KLC309"/>
    <mergeCell ref="KLU309:KMC309"/>
    <mergeCell ref="KMD309:KMH309"/>
    <mergeCell ref="KMJ309:KMN309"/>
    <mergeCell ref="KNF309:KNN309"/>
    <mergeCell ref="KNO309:KNS309"/>
    <mergeCell ref="KNU309:KNY309"/>
    <mergeCell ref="KOQ309:KOY309"/>
    <mergeCell ref="KOZ309:KPD309"/>
    <mergeCell ref="JZI309:JZM309"/>
    <mergeCell ref="JZO309:JZS309"/>
    <mergeCell ref="KAK309:KAS309"/>
    <mergeCell ref="KAT309:KAX309"/>
    <mergeCell ref="KAZ309:KBD309"/>
    <mergeCell ref="KBV309:KCD309"/>
    <mergeCell ref="KCE309:KCI309"/>
    <mergeCell ref="KCK309:KCO309"/>
    <mergeCell ref="KDG309:KDO309"/>
    <mergeCell ref="KDP309:KDT309"/>
    <mergeCell ref="KDV309:KDZ309"/>
    <mergeCell ref="KER309:KEZ309"/>
    <mergeCell ref="KFA309:KFE309"/>
    <mergeCell ref="KFG309:KFK309"/>
    <mergeCell ref="KGC309:KGK309"/>
    <mergeCell ref="KGL309:KGP309"/>
    <mergeCell ref="KGR309:KGV309"/>
    <mergeCell ref="JRA309:JRE309"/>
    <mergeCell ref="JRW309:JSE309"/>
    <mergeCell ref="JSF309:JSJ309"/>
    <mergeCell ref="JSL309:JSP309"/>
    <mergeCell ref="JTH309:JTP309"/>
    <mergeCell ref="JTQ309:JTU309"/>
    <mergeCell ref="JTW309:JUA309"/>
    <mergeCell ref="JUS309:JVA309"/>
    <mergeCell ref="JVB309:JVF309"/>
    <mergeCell ref="JVH309:JVL309"/>
    <mergeCell ref="JWD309:JWL309"/>
    <mergeCell ref="JWM309:JWQ309"/>
    <mergeCell ref="JWS309:JWW309"/>
    <mergeCell ref="JXO309:JXW309"/>
    <mergeCell ref="JXX309:JYB309"/>
    <mergeCell ref="JYD309:JYH309"/>
    <mergeCell ref="JYZ309:JZH309"/>
    <mergeCell ref="JJI309:JJQ309"/>
    <mergeCell ref="JJR309:JJV309"/>
    <mergeCell ref="JJX309:JKB309"/>
    <mergeCell ref="JKT309:JLB309"/>
    <mergeCell ref="JLC309:JLG309"/>
    <mergeCell ref="JLI309:JLM309"/>
    <mergeCell ref="JME309:JMM309"/>
    <mergeCell ref="JMN309:JMR309"/>
    <mergeCell ref="JMT309:JMX309"/>
    <mergeCell ref="JNP309:JNX309"/>
    <mergeCell ref="JNY309:JOC309"/>
    <mergeCell ref="JOE309:JOI309"/>
    <mergeCell ref="JPA309:JPI309"/>
    <mergeCell ref="JPJ309:JPN309"/>
    <mergeCell ref="JPP309:JPT309"/>
    <mergeCell ref="JQL309:JQT309"/>
    <mergeCell ref="JQU309:JQY309"/>
    <mergeCell ref="JBD309:JBH309"/>
    <mergeCell ref="JBJ309:JBN309"/>
    <mergeCell ref="JCF309:JCN309"/>
    <mergeCell ref="JCO309:JCS309"/>
    <mergeCell ref="JCU309:JCY309"/>
    <mergeCell ref="JDQ309:JDY309"/>
    <mergeCell ref="JDZ309:JED309"/>
    <mergeCell ref="JEF309:JEJ309"/>
    <mergeCell ref="JFB309:JFJ309"/>
    <mergeCell ref="JFK309:JFO309"/>
    <mergeCell ref="JFQ309:JFU309"/>
    <mergeCell ref="JGM309:JGU309"/>
    <mergeCell ref="JGV309:JGZ309"/>
    <mergeCell ref="JHB309:JHF309"/>
    <mergeCell ref="JHX309:JIF309"/>
    <mergeCell ref="JIG309:JIK309"/>
    <mergeCell ref="JIM309:JIQ309"/>
    <mergeCell ref="ISV309:ISZ309"/>
    <mergeCell ref="ITR309:ITZ309"/>
    <mergeCell ref="IUA309:IUE309"/>
    <mergeCell ref="IUG309:IUK309"/>
    <mergeCell ref="IVC309:IVK309"/>
    <mergeCell ref="IVL309:IVP309"/>
    <mergeCell ref="IVR309:IVV309"/>
    <mergeCell ref="IWN309:IWV309"/>
    <mergeCell ref="IWW309:IXA309"/>
    <mergeCell ref="IXC309:IXG309"/>
    <mergeCell ref="IXY309:IYG309"/>
    <mergeCell ref="IYH309:IYL309"/>
    <mergeCell ref="IYN309:IYR309"/>
    <mergeCell ref="IZJ309:IZR309"/>
    <mergeCell ref="IZS309:IZW309"/>
    <mergeCell ref="IZY309:JAC309"/>
    <mergeCell ref="JAU309:JBC309"/>
    <mergeCell ref="ILD309:ILL309"/>
    <mergeCell ref="ILM309:ILQ309"/>
    <mergeCell ref="ILS309:ILW309"/>
    <mergeCell ref="IMO309:IMW309"/>
    <mergeCell ref="IMX309:INB309"/>
    <mergeCell ref="IND309:INH309"/>
    <mergeCell ref="INZ309:IOH309"/>
    <mergeCell ref="IOI309:IOM309"/>
    <mergeCell ref="IOO309:IOS309"/>
    <mergeCell ref="IPK309:IPS309"/>
    <mergeCell ref="IPT309:IPX309"/>
    <mergeCell ref="IPZ309:IQD309"/>
    <mergeCell ref="IQV309:IRD309"/>
    <mergeCell ref="IRE309:IRI309"/>
    <mergeCell ref="IRK309:IRO309"/>
    <mergeCell ref="ISG309:ISO309"/>
    <mergeCell ref="ISP309:IST309"/>
    <mergeCell ref="ICY309:IDC309"/>
    <mergeCell ref="IDE309:IDI309"/>
    <mergeCell ref="IEA309:IEI309"/>
    <mergeCell ref="IEJ309:IEN309"/>
    <mergeCell ref="IEP309:IET309"/>
    <mergeCell ref="IFL309:IFT309"/>
    <mergeCell ref="IFU309:IFY309"/>
    <mergeCell ref="IGA309:IGE309"/>
    <mergeCell ref="IGW309:IHE309"/>
    <mergeCell ref="IHF309:IHJ309"/>
    <mergeCell ref="IHL309:IHP309"/>
    <mergeCell ref="IIH309:IIP309"/>
    <mergeCell ref="IIQ309:IIU309"/>
    <mergeCell ref="IIW309:IJA309"/>
    <mergeCell ref="IJS309:IKA309"/>
    <mergeCell ref="IKB309:IKF309"/>
    <mergeCell ref="IKH309:IKL309"/>
    <mergeCell ref="HUQ309:HUU309"/>
    <mergeCell ref="HVM309:HVU309"/>
    <mergeCell ref="HVV309:HVZ309"/>
    <mergeCell ref="HWB309:HWF309"/>
    <mergeCell ref="HWX309:HXF309"/>
    <mergeCell ref="HXG309:HXK309"/>
    <mergeCell ref="HXM309:HXQ309"/>
    <mergeCell ref="HYI309:HYQ309"/>
    <mergeCell ref="HYR309:HYV309"/>
    <mergeCell ref="HYX309:HZB309"/>
    <mergeCell ref="HZT309:IAB309"/>
    <mergeCell ref="IAC309:IAG309"/>
    <mergeCell ref="IAI309:IAM309"/>
    <mergeCell ref="IBE309:IBM309"/>
    <mergeCell ref="IBN309:IBR309"/>
    <mergeCell ref="IBT309:IBX309"/>
    <mergeCell ref="ICP309:ICX309"/>
    <mergeCell ref="HMY309:HNG309"/>
    <mergeCell ref="HNH309:HNL309"/>
    <mergeCell ref="HNN309:HNR309"/>
    <mergeCell ref="HOJ309:HOR309"/>
    <mergeCell ref="HOS309:HOW309"/>
    <mergeCell ref="HOY309:HPC309"/>
    <mergeCell ref="HPU309:HQC309"/>
    <mergeCell ref="HQD309:HQH309"/>
    <mergeCell ref="HQJ309:HQN309"/>
    <mergeCell ref="HRF309:HRN309"/>
    <mergeCell ref="HRO309:HRS309"/>
    <mergeCell ref="HRU309:HRY309"/>
    <mergeCell ref="HSQ309:HSY309"/>
    <mergeCell ref="HSZ309:HTD309"/>
    <mergeCell ref="HTF309:HTJ309"/>
    <mergeCell ref="HUB309:HUJ309"/>
    <mergeCell ref="HUK309:HUO309"/>
    <mergeCell ref="HET309:HEX309"/>
    <mergeCell ref="HEZ309:HFD309"/>
    <mergeCell ref="HFV309:HGD309"/>
    <mergeCell ref="HGE309:HGI309"/>
    <mergeCell ref="HGK309:HGO309"/>
    <mergeCell ref="HHG309:HHO309"/>
    <mergeCell ref="HHP309:HHT309"/>
    <mergeCell ref="HHV309:HHZ309"/>
    <mergeCell ref="HIR309:HIZ309"/>
    <mergeCell ref="HJA309:HJE309"/>
    <mergeCell ref="HJG309:HJK309"/>
    <mergeCell ref="HKC309:HKK309"/>
    <mergeCell ref="HKL309:HKP309"/>
    <mergeCell ref="HKR309:HKV309"/>
    <mergeCell ref="HLN309:HLV309"/>
    <mergeCell ref="HLW309:HMA309"/>
    <mergeCell ref="HMC309:HMG309"/>
    <mergeCell ref="GWL309:GWP309"/>
    <mergeCell ref="GXH309:GXP309"/>
    <mergeCell ref="GXQ309:GXU309"/>
    <mergeCell ref="GXW309:GYA309"/>
    <mergeCell ref="GYS309:GZA309"/>
    <mergeCell ref="GZB309:GZF309"/>
    <mergeCell ref="GZH309:GZL309"/>
    <mergeCell ref="HAD309:HAL309"/>
    <mergeCell ref="HAM309:HAQ309"/>
    <mergeCell ref="HAS309:HAW309"/>
    <mergeCell ref="HBO309:HBW309"/>
    <mergeCell ref="HBX309:HCB309"/>
    <mergeCell ref="HCD309:HCH309"/>
    <mergeCell ref="HCZ309:HDH309"/>
    <mergeCell ref="HDI309:HDM309"/>
    <mergeCell ref="HDO309:HDS309"/>
    <mergeCell ref="HEK309:HES309"/>
    <mergeCell ref="GOT309:GPB309"/>
    <mergeCell ref="GPC309:GPG309"/>
    <mergeCell ref="GPI309:GPM309"/>
    <mergeCell ref="GQE309:GQM309"/>
    <mergeCell ref="GQN309:GQR309"/>
    <mergeCell ref="GQT309:GQX309"/>
    <mergeCell ref="GRP309:GRX309"/>
    <mergeCell ref="GRY309:GSC309"/>
    <mergeCell ref="GSE309:GSI309"/>
    <mergeCell ref="GTA309:GTI309"/>
    <mergeCell ref="GTJ309:GTN309"/>
    <mergeCell ref="GTP309:GTT309"/>
    <mergeCell ref="GUL309:GUT309"/>
    <mergeCell ref="GUU309:GUY309"/>
    <mergeCell ref="GVA309:GVE309"/>
    <mergeCell ref="GVW309:GWE309"/>
    <mergeCell ref="GWF309:GWJ309"/>
    <mergeCell ref="GGO309:GGS309"/>
    <mergeCell ref="GGU309:GGY309"/>
    <mergeCell ref="GHQ309:GHY309"/>
    <mergeCell ref="GHZ309:GID309"/>
    <mergeCell ref="GIF309:GIJ309"/>
    <mergeCell ref="GJB309:GJJ309"/>
    <mergeCell ref="GJK309:GJO309"/>
    <mergeCell ref="GJQ309:GJU309"/>
    <mergeCell ref="GKM309:GKU309"/>
    <mergeCell ref="GKV309:GKZ309"/>
    <mergeCell ref="GLB309:GLF309"/>
    <mergeCell ref="GLX309:GMF309"/>
    <mergeCell ref="GMG309:GMK309"/>
    <mergeCell ref="GMM309:GMQ309"/>
    <mergeCell ref="GNI309:GNQ309"/>
    <mergeCell ref="GNR309:GNV309"/>
    <mergeCell ref="GNX309:GOB309"/>
    <mergeCell ref="FYG309:FYK309"/>
    <mergeCell ref="FZC309:FZK309"/>
    <mergeCell ref="FZL309:FZP309"/>
    <mergeCell ref="FZR309:FZV309"/>
    <mergeCell ref="GAN309:GAV309"/>
    <mergeCell ref="GAW309:GBA309"/>
    <mergeCell ref="GBC309:GBG309"/>
    <mergeCell ref="GBY309:GCG309"/>
    <mergeCell ref="GCH309:GCL309"/>
    <mergeCell ref="GCN309:GCR309"/>
    <mergeCell ref="GDJ309:GDR309"/>
    <mergeCell ref="GDS309:GDW309"/>
    <mergeCell ref="GDY309:GEC309"/>
    <mergeCell ref="GEU309:GFC309"/>
    <mergeCell ref="GFD309:GFH309"/>
    <mergeCell ref="GFJ309:GFN309"/>
    <mergeCell ref="GGF309:GGN309"/>
    <mergeCell ref="FQO309:FQW309"/>
    <mergeCell ref="FQX309:FRB309"/>
    <mergeCell ref="FRD309:FRH309"/>
    <mergeCell ref="FRZ309:FSH309"/>
    <mergeCell ref="FSI309:FSM309"/>
    <mergeCell ref="FSO309:FSS309"/>
    <mergeCell ref="FTK309:FTS309"/>
    <mergeCell ref="FTT309:FTX309"/>
    <mergeCell ref="FTZ309:FUD309"/>
    <mergeCell ref="FUV309:FVD309"/>
    <mergeCell ref="FVE309:FVI309"/>
    <mergeCell ref="FVK309:FVO309"/>
    <mergeCell ref="FWG309:FWO309"/>
    <mergeCell ref="FWP309:FWT309"/>
    <mergeCell ref="FWV309:FWZ309"/>
    <mergeCell ref="FXR309:FXZ309"/>
    <mergeCell ref="FYA309:FYE309"/>
    <mergeCell ref="FIJ309:FIN309"/>
    <mergeCell ref="FIP309:FIT309"/>
    <mergeCell ref="FJL309:FJT309"/>
    <mergeCell ref="FJU309:FJY309"/>
    <mergeCell ref="FKA309:FKE309"/>
    <mergeCell ref="FKW309:FLE309"/>
    <mergeCell ref="FLF309:FLJ309"/>
    <mergeCell ref="FLL309:FLP309"/>
    <mergeCell ref="FMH309:FMP309"/>
    <mergeCell ref="FMQ309:FMU309"/>
    <mergeCell ref="FMW309:FNA309"/>
    <mergeCell ref="FNS309:FOA309"/>
    <mergeCell ref="FOB309:FOF309"/>
    <mergeCell ref="FOH309:FOL309"/>
    <mergeCell ref="FPD309:FPL309"/>
    <mergeCell ref="FPM309:FPQ309"/>
    <mergeCell ref="FPS309:FPW309"/>
    <mergeCell ref="FAB309:FAF309"/>
    <mergeCell ref="FAX309:FBF309"/>
    <mergeCell ref="FBG309:FBK309"/>
    <mergeCell ref="FBM309:FBQ309"/>
    <mergeCell ref="FCI309:FCQ309"/>
    <mergeCell ref="FCR309:FCV309"/>
    <mergeCell ref="FCX309:FDB309"/>
    <mergeCell ref="FDT309:FEB309"/>
    <mergeCell ref="FEC309:FEG309"/>
    <mergeCell ref="FEI309:FEM309"/>
    <mergeCell ref="FFE309:FFM309"/>
    <mergeCell ref="FFN309:FFR309"/>
    <mergeCell ref="FFT309:FFX309"/>
    <mergeCell ref="FGP309:FGX309"/>
    <mergeCell ref="FGY309:FHC309"/>
    <mergeCell ref="FHE309:FHI309"/>
    <mergeCell ref="FIA309:FII309"/>
    <mergeCell ref="ESJ309:ESR309"/>
    <mergeCell ref="ESS309:ESW309"/>
    <mergeCell ref="ESY309:ETC309"/>
    <mergeCell ref="ETU309:EUC309"/>
    <mergeCell ref="EUD309:EUH309"/>
    <mergeCell ref="EUJ309:EUN309"/>
    <mergeCell ref="EVF309:EVN309"/>
    <mergeCell ref="EVO309:EVS309"/>
    <mergeCell ref="EVU309:EVY309"/>
    <mergeCell ref="EWQ309:EWY309"/>
    <mergeCell ref="EWZ309:EXD309"/>
    <mergeCell ref="EXF309:EXJ309"/>
    <mergeCell ref="EYB309:EYJ309"/>
    <mergeCell ref="EYK309:EYO309"/>
    <mergeCell ref="EYQ309:EYU309"/>
    <mergeCell ref="EZM309:EZU309"/>
    <mergeCell ref="EZV309:EZZ309"/>
    <mergeCell ref="EKE309:EKI309"/>
    <mergeCell ref="EKK309:EKO309"/>
    <mergeCell ref="ELG309:ELO309"/>
    <mergeCell ref="ELP309:ELT309"/>
    <mergeCell ref="ELV309:ELZ309"/>
    <mergeCell ref="EMR309:EMZ309"/>
    <mergeCell ref="ENA309:ENE309"/>
    <mergeCell ref="ENG309:ENK309"/>
    <mergeCell ref="EOC309:EOK309"/>
    <mergeCell ref="EOL309:EOP309"/>
    <mergeCell ref="EOR309:EOV309"/>
    <mergeCell ref="EPN309:EPV309"/>
    <mergeCell ref="EPW309:EQA309"/>
    <mergeCell ref="EQC309:EQG309"/>
    <mergeCell ref="EQY309:ERG309"/>
    <mergeCell ref="ERH309:ERL309"/>
    <mergeCell ref="ERN309:ERR309"/>
    <mergeCell ref="EBW309:ECA309"/>
    <mergeCell ref="ECS309:EDA309"/>
    <mergeCell ref="EDB309:EDF309"/>
    <mergeCell ref="EDH309:EDL309"/>
    <mergeCell ref="EED309:EEL309"/>
    <mergeCell ref="EEM309:EEQ309"/>
    <mergeCell ref="EES309:EEW309"/>
    <mergeCell ref="EFO309:EFW309"/>
    <mergeCell ref="EFX309:EGB309"/>
    <mergeCell ref="EGD309:EGH309"/>
    <mergeCell ref="EGZ309:EHH309"/>
    <mergeCell ref="EHI309:EHM309"/>
    <mergeCell ref="EHO309:EHS309"/>
    <mergeCell ref="EIK309:EIS309"/>
    <mergeCell ref="EIT309:EIX309"/>
    <mergeCell ref="EIZ309:EJD309"/>
    <mergeCell ref="EJV309:EKD309"/>
    <mergeCell ref="DUE309:DUM309"/>
    <mergeCell ref="DUN309:DUR309"/>
    <mergeCell ref="DUT309:DUX309"/>
    <mergeCell ref="DVP309:DVX309"/>
    <mergeCell ref="DVY309:DWC309"/>
    <mergeCell ref="DWE309:DWI309"/>
    <mergeCell ref="DXA309:DXI309"/>
    <mergeCell ref="DXJ309:DXN309"/>
    <mergeCell ref="DXP309:DXT309"/>
    <mergeCell ref="DYL309:DYT309"/>
    <mergeCell ref="DYU309:DYY309"/>
    <mergeCell ref="DZA309:DZE309"/>
    <mergeCell ref="DZW309:EAE309"/>
    <mergeCell ref="EAF309:EAJ309"/>
    <mergeCell ref="EAL309:EAP309"/>
    <mergeCell ref="EBH309:EBP309"/>
    <mergeCell ref="EBQ309:EBU309"/>
    <mergeCell ref="DLZ309:DMD309"/>
    <mergeCell ref="DMF309:DMJ309"/>
    <mergeCell ref="DNB309:DNJ309"/>
    <mergeCell ref="DNK309:DNO309"/>
    <mergeCell ref="DNQ309:DNU309"/>
    <mergeCell ref="DOM309:DOU309"/>
    <mergeCell ref="DOV309:DOZ309"/>
    <mergeCell ref="DPB309:DPF309"/>
    <mergeCell ref="DPX309:DQF309"/>
    <mergeCell ref="DQG309:DQK309"/>
    <mergeCell ref="DQM309:DQQ309"/>
    <mergeCell ref="DRI309:DRQ309"/>
    <mergeCell ref="DRR309:DRV309"/>
    <mergeCell ref="DRX309:DSB309"/>
    <mergeCell ref="DST309:DTB309"/>
    <mergeCell ref="DTC309:DTG309"/>
    <mergeCell ref="DTI309:DTM309"/>
    <mergeCell ref="DDR309:DDV309"/>
    <mergeCell ref="DEN309:DEV309"/>
    <mergeCell ref="DEW309:DFA309"/>
    <mergeCell ref="DFC309:DFG309"/>
    <mergeCell ref="DFY309:DGG309"/>
    <mergeCell ref="DGH309:DGL309"/>
    <mergeCell ref="DGN309:DGR309"/>
    <mergeCell ref="DHJ309:DHR309"/>
    <mergeCell ref="DHS309:DHW309"/>
    <mergeCell ref="DHY309:DIC309"/>
    <mergeCell ref="DIU309:DJC309"/>
    <mergeCell ref="DJD309:DJH309"/>
    <mergeCell ref="DJJ309:DJN309"/>
    <mergeCell ref="DKF309:DKN309"/>
    <mergeCell ref="DKO309:DKS309"/>
    <mergeCell ref="DKU309:DKY309"/>
    <mergeCell ref="DLQ309:DLY309"/>
    <mergeCell ref="CVZ309:CWH309"/>
    <mergeCell ref="CWI309:CWM309"/>
    <mergeCell ref="CWO309:CWS309"/>
    <mergeCell ref="CXK309:CXS309"/>
    <mergeCell ref="CXT309:CXX309"/>
    <mergeCell ref="CXZ309:CYD309"/>
    <mergeCell ref="CYV309:CZD309"/>
    <mergeCell ref="CZE309:CZI309"/>
    <mergeCell ref="CZK309:CZO309"/>
    <mergeCell ref="DAG309:DAO309"/>
    <mergeCell ref="DAP309:DAT309"/>
    <mergeCell ref="DAV309:DAZ309"/>
    <mergeCell ref="DBR309:DBZ309"/>
    <mergeCell ref="DCA309:DCE309"/>
    <mergeCell ref="DCG309:DCK309"/>
    <mergeCell ref="DDC309:DDK309"/>
    <mergeCell ref="DDL309:DDP309"/>
    <mergeCell ref="CNU309:CNY309"/>
    <mergeCell ref="COA309:COE309"/>
    <mergeCell ref="COW309:CPE309"/>
    <mergeCell ref="CPF309:CPJ309"/>
    <mergeCell ref="CPL309:CPP309"/>
    <mergeCell ref="CQH309:CQP309"/>
    <mergeCell ref="CQQ309:CQU309"/>
    <mergeCell ref="CQW309:CRA309"/>
    <mergeCell ref="CRS309:CSA309"/>
    <mergeCell ref="CSB309:CSF309"/>
    <mergeCell ref="CSH309:CSL309"/>
    <mergeCell ref="CTD309:CTL309"/>
    <mergeCell ref="CTM309:CTQ309"/>
    <mergeCell ref="CTS309:CTW309"/>
    <mergeCell ref="CUO309:CUW309"/>
    <mergeCell ref="CUX309:CVB309"/>
    <mergeCell ref="CVD309:CVH309"/>
    <mergeCell ref="CFM309:CFQ309"/>
    <mergeCell ref="CGI309:CGQ309"/>
    <mergeCell ref="CGR309:CGV309"/>
    <mergeCell ref="CGX309:CHB309"/>
    <mergeCell ref="CHT309:CIB309"/>
    <mergeCell ref="CIC309:CIG309"/>
    <mergeCell ref="CII309:CIM309"/>
    <mergeCell ref="CJE309:CJM309"/>
    <mergeCell ref="CJN309:CJR309"/>
    <mergeCell ref="CJT309:CJX309"/>
    <mergeCell ref="CKP309:CKX309"/>
    <mergeCell ref="CKY309:CLC309"/>
    <mergeCell ref="CLE309:CLI309"/>
    <mergeCell ref="CMA309:CMI309"/>
    <mergeCell ref="CMJ309:CMN309"/>
    <mergeCell ref="CMP309:CMT309"/>
    <mergeCell ref="CNL309:CNT309"/>
    <mergeCell ref="BXU309:BYC309"/>
    <mergeCell ref="BYD309:BYH309"/>
    <mergeCell ref="BYJ309:BYN309"/>
    <mergeCell ref="BZF309:BZN309"/>
    <mergeCell ref="BZO309:BZS309"/>
    <mergeCell ref="BZU309:BZY309"/>
    <mergeCell ref="CAQ309:CAY309"/>
    <mergeCell ref="CAZ309:CBD309"/>
    <mergeCell ref="CBF309:CBJ309"/>
    <mergeCell ref="CCB309:CCJ309"/>
    <mergeCell ref="CCK309:CCO309"/>
    <mergeCell ref="CCQ309:CCU309"/>
    <mergeCell ref="CDM309:CDU309"/>
    <mergeCell ref="CDV309:CDZ309"/>
    <mergeCell ref="CEB309:CEF309"/>
    <mergeCell ref="CEX309:CFF309"/>
    <mergeCell ref="CFG309:CFK309"/>
    <mergeCell ref="BPP309:BPT309"/>
    <mergeCell ref="BPV309:BPZ309"/>
    <mergeCell ref="BQR309:BQZ309"/>
    <mergeCell ref="BRA309:BRE309"/>
    <mergeCell ref="BRG309:BRK309"/>
    <mergeCell ref="BSC309:BSK309"/>
    <mergeCell ref="BSL309:BSP309"/>
    <mergeCell ref="BSR309:BSV309"/>
    <mergeCell ref="BTN309:BTV309"/>
    <mergeCell ref="BTW309:BUA309"/>
    <mergeCell ref="BUC309:BUG309"/>
    <mergeCell ref="BUY309:BVG309"/>
    <mergeCell ref="BVH309:BVL309"/>
    <mergeCell ref="BVN309:BVR309"/>
    <mergeCell ref="BWJ309:BWR309"/>
    <mergeCell ref="BWS309:BWW309"/>
    <mergeCell ref="BWY309:BXC309"/>
    <mergeCell ref="BHH309:BHL309"/>
    <mergeCell ref="BID309:BIL309"/>
    <mergeCell ref="BIM309:BIQ309"/>
    <mergeCell ref="BIS309:BIW309"/>
    <mergeCell ref="BJO309:BJW309"/>
    <mergeCell ref="BJX309:BKB309"/>
    <mergeCell ref="BKD309:BKH309"/>
    <mergeCell ref="BKZ309:BLH309"/>
    <mergeCell ref="BLI309:BLM309"/>
    <mergeCell ref="BLO309:BLS309"/>
    <mergeCell ref="BMK309:BMS309"/>
    <mergeCell ref="BMT309:BMX309"/>
    <mergeCell ref="BMZ309:BND309"/>
    <mergeCell ref="BNV309:BOD309"/>
    <mergeCell ref="BOE309:BOI309"/>
    <mergeCell ref="BOK309:BOO309"/>
    <mergeCell ref="BPG309:BPO309"/>
    <mergeCell ref="AZP309:AZX309"/>
    <mergeCell ref="AZY309:BAC309"/>
    <mergeCell ref="BAE309:BAI309"/>
    <mergeCell ref="BBA309:BBI309"/>
    <mergeCell ref="BBJ309:BBN309"/>
    <mergeCell ref="BBP309:BBT309"/>
    <mergeCell ref="BCL309:BCT309"/>
    <mergeCell ref="BCU309:BCY309"/>
    <mergeCell ref="BDA309:BDE309"/>
    <mergeCell ref="BDW309:BEE309"/>
    <mergeCell ref="BEF309:BEJ309"/>
    <mergeCell ref="BEL309:BEP309"/>
    <mergeCell ref="BFH309:BFP309"/>
    <mergeCell ref="BFQ309:BFU309"/>
    <mergeCell ref="BFW309:BGA309"/>
    <mergeCell ref="BGS309:BHA309"/>
    <mergeCell ref="BHB309:BHF309"/>
    <mergeCell ref="ARK309:ARO309"/>
    <mergeCell ref="ARQ309:ARU309"/>
    <mergeCell ref="ASM309:ASU309"/>
    <mergeCell ref="ASV309:ASZ309"/>
    <mergeCell ref="ATB309:ATF309"/>
    <mergeCell ref="ATX309:AUF309"/>
    <mergeCell ref="AUG309:AUK309"/>
    <mergeCell ref="AUM309:AUQ309"/>
    <mergeCell ref="AVI309:AVQ309"/>
    <mergeCell ref="AVR309:AVV309"/>
    <mergeCell ref="AVX309:AWB309"/>
    <mergeCell ref="AWT309:AXB309"/>
    <mergeCell ref="AXC309:AXG309"/>
    <mergeCell ref="AXI309:AXM309"/>
    <mergeCell ref="AYE309:AYM309"/>
    <mergeCell ref="AYN309:AYR309"/>
    <mergeCell ref="AYT309:AYX309"/>
    <mergeCell ref="AJC309:AJG309"/>
    <mergeCell ref="AJY309:AKG309"/>
    <mergeCell ref="AKH309:AKL309"/>
    <mergeCell ref="AKN309:AKR309"/>
    <mergeCell ref="ALJ309:ALR309"/>
    <mergeCell ref="ALS309:ALW309"/>
    <mergeCell ref="ALY309:AMC309"/>
    <mergeCell ref="AMU309:ANC309"/>
    <mergeCell ref="AND309:ANH309"/>
    <mergeCell ref="ANJ309:ANN309"/>
    <mergeCell ref="AOF309:AON309"/>
    <mergeCell ref="AOO309:AOS309"/>
    <mergeCell ref="AOU309:AOY309"/>
    <mergeCell ref="APQ309:APY309"/>
    <mergeCell ref="APZ309:AQD309"/>
    <mergeCell ref="AQF309:AQJ309"/>
    <mergeCell ref="ARB309:ARJ309"/>
    <mergeCell ref="ABK309:ABS309"/>
    <mergeCell ref="ABT309:ABX309"/>
    <mergeCell ref="ABZ309:ACD309"/>
    <mergeCell ref="ACV309:ADD309"/>
    <mergeCell ref="ADE309:ADI309"/>
    <mergeCell ref="ADK309:ADO309"/>
    <mergeCell ref="AEG309:AEO309"/>
    <mergeCell ref="AEP309:AET309"/>
    <mergeCell ref="AEV309:AEZ309"/>
    <mergeCell ref="AFR309:AFZ309"/>
    <mergeCell ref="AGA309:AGE309"/>
    <mergeCell ref="AGG309:AGK309"/>
    <mergeCell ref="AHC309:AHK309"/>
    <mergeCell ref="AHL309:AHP309"/>
    <mergeCell ref="AHR309:AHV309"/>
    <mergeCell ref="AIN309:AIV309"/>
    <mergeCell ref="AIW309:AJA309"/>
    <mergeCell ref="TF309:TJ309"/>
    <mergeCell ref="TL309:TP309"/>
    <mergeCell ref="UH309:UP309"/>
    <mergeCell ref="UQ309:UU309"/>
    <mergeCell ref="UW309:VA309"/>
    <mergeCell ref="VS309:WA309"/>
    <mergeCell ref="WB309:WF309"/>
    <mergeCell ref="WH309:WL309"/>
    <mergeCell ref="XD309:XL309"/>
    <mergeCell ref="XM309:XQ309"/>
    <mergeCell ref="XS309:XW309"/>
    <mergeCell ref="YO309:YW309"/>
    <mergeCell ref="YX309:ZB309"/>
    <mergeCell ref="ZD309:ZH309"/>
    <mergeCell ref="ZZ309:AAH309"/>
    <mergeCell ref="AAI309:AAM309"/>
    <mergeCell ref="AAO309:AAS309"/>
    <mergeCell ref="KX309:LB309"/>
    <mergeCell ref="LT309:MB309"/>
    <mergeCell ref="MC309:MG309"/>
    <mergeCell ref="MI309:MM309"/>
    <mergeCell ref="NE309:NM309"/>
    <mergeCell ref="NN309:NR309"/>
    <mergeCell ref="NT309:NX309"/>
    <mergeCell ref="OP309:OX309"/>
    <mergeCell ref="OY309:PC309"/>
    <mergeCell ref="PE309:PI309"/>
    <mergeCell ref="QA309:QI309"/>
    <mergeCell ref="QJ309:QN309"/>
    <mergeCell ref="QP309:QT309"/>
    <mergeCell ref="RL309:RT309"/>
    <mergeCell ref="RU309:RY309"/>
    <mergeCell ref="SA309:SE309"/>
    <mergeCell ref="SW309:TE309"/>
    <mergeCell ref="DF309:DN309"/>
    <mergeCell ref="DO309:DS309"/>
    <mergeCell ref="DU309:DY309"/>
    <mergeCell ref="EQ309:EY309"/>
    <mergeCell ref="EZ309:FD309"/>
    <mergeCell ref="FF309:FJ309"/>
    <mergeCell ref="GB309:GJ309"/>
    <mergeCell ref="GK309:GO309"/>
    <mergeCell ref="GQ309:GU309"/>
    <mergeCell ref="HM309:HU309"/>
    <mergeCell ref="HV309:HZ309"/>
    <mergeCell ref="IB309:IF309"/>
    <mergeCell ref="IX309:JF309"/>
    <mergeCell ref="JG309:JK309"/>
    <mergeCell ref="JM309:JQ309"/>
    <mergeCell ref="KI309:KQ309"/>
    <mergeCell ref="KR309:KV309"/>
    <mergeCell ref="U119:W119"/>
    <mergeCell ref="X119:AB119"/>
    <mergeCell ref="A133:I133"/>
    <mergeCell ref="J133:N133"/>
    <mergeCell ref="P133:T133"/>
    <mergeCell ref="A134:I134"/>
    <mergeCell ref="J134:N134"/>
    <mergeCell ref="P134:T134"/>
    <mergeCell ref="A132:I132"/>
    <mergeCell ref="J132:N132"/>
    <mergeCell ref="P132:T132"/>
    <mergeCell ref="A131:N131"/>
    <mergeCell ref="AY309:BC309"/>
    <mergeCell ref="BU309:CC309"/>
    <mergeCell ref="CD309:CH309"/>
    <mergeCell ref="CJ309:CN309"/>
    <mergeCell ref="AC119:AE119"/>
    <mergeCell ref="U129:W129"/>
    <mergeCell ref="X129:AB129"/>
    <mergeCell ref="AC129:AE129"/>
    <mergeCell ref="A140:I140"/>
    <mergeCell ref="J140:N140"/>
    <mergeCell ref="P140:T140"/>
    <mergeCell ref="A137:I137"/>
    <mergeCell ref="J137:N137"/>
    <mergeCell ref="P137:T137"/>
    <mergeCell ref="A138:I138"/>
    <mergeCell ref="J138:N138"/>
    <mergeCell ref="P138:T138"/>
    <mergeCell ref="A135:I135"/>
    <mergeCell ref="J135:N135"/>
    <mergeCell ref="J125:N125"/>
    <mergeCell ref="P129:T129"/>
    <mergeCell ref="A130:N130"/>
    <mergeCell ref="P130:T130"/>
    <mergeCell ref="A6:I6"/>
    <mergeCell ref="J6:N6"/>
    <mergeCell ref="Q6:T6"/>
    <mergeCell ref="X6:Y6"/>
    <mergeCell ref="A7:I7"/>
    <mergeCell ref="J7:N7"/>
    <mergeCell ref="Q7:T7"/>
    <mergeCell ref="X7:Y7"/>
    <mergeCell ref="A3:AE3"/>
    <mergeCell ref="A4:I4"/>
    <mergeCell ref="J4:N4"/>
    <mergeCell ref="Q4:T4"/>
    <mergeCell ref="X4:Y4"/>
    <mergeCell ref="A5:I5"/>
    <mergeCell ref="J5:N5"/>
    <mergeCell ref="Q5:T5"/>
    <mergeCell ref="X5:Y5"/>
    <mergeCell ref="A10:I10"/>
    <mergeCell ref="J10:N10"/>
    <mergeCell ref="Q10:T10"/>
    <mergeCell ref="X10:Y10"/>
    <mergeCell ref="A11:I11"/>
    <mergeCell ref="J11:N11"/>
    <mergeCell ref="O11:P11"/>
    <mergeCell ref="Q11:T11"/>
    <mergeCell ref="X11:Y11"/>
    <mergeCell ref="A8:I8"/>
    <mergeCell ref="J8:N8"/>
    <mergeCell ref="Q8:T8"/>
    <mergeCell ref="X8:Y8"/>
    <mergeCell ref="A9:I9"/>
    <mergeCell ref="J9:N9"/>
    <mergeCell ref="Q9:T9"/>
    <mergeCell ref="X9:Y9"/>
    <mergeCell ref="AC18:AE18"/>
    <mergeCell ref="A19:F19"/>
    <mergeCell ref="G19:I19"/>
    <mergeCell ref="J19:N19"/>
    <mergeCell ref="R19:T19"/>
    <mergeCell ref="V19:W19"/>
    <mergeCell ref="AA19:AB19"/>
    <mergeCell ref="A15:F15"/>
    <mergeCell ref="G15:I15"/>
    <mergeCell ref="J15:N15"/>
    <mergeCell ref="V15:W15"/>
    <mergeCell ref="A16:F16"/>
    <mergeCell ref="G16:I16"/>
    <mergeCell ref="J16:N16"/>
    <mergeCell ref="V16:W16"/>
    <mergeCell ref="A13:I13"/>
    <mergeCell ref="J13:N13"/>
    <mergeCell ref="O13:P13"/>
    <mergeCell ref="Q13:T13"/>
    <mergeCell ref="X13:Y13"/>
    <mergeCell ref="Z13:AB13"/>
    <mergeCell ref="AC13:AD13"/>
    <mergeCell ref="A14:F14"/>
    <mergeCell ref="G14:I14"/>
    <mergeCell ref="J14:N14"/>
    <mergeCell ref="V14:W14"/>
    <mergeCell ref="A20:F20"/>
    <mergeCell ref="G20:I20"/>
    <mergeCell ref="J20:N20"/>
    <mergeCell ref="R20:T20"/>
    <mergeCell ref="V20:W20"/>
    <mergeCell ref="AA20:AB20"/>
    <mergeCell ref="A21:F21"/>
    <mergeCell ref="G21:I21"/>
    <mergeCell ref="J21:N21"/>
    <mergeCell ref="R21:T21"/>
    <mergeCell ref="V21:W21"/>
    <mergeCell ref="AA21:AB21"/>
    <mergeCell ref="A18:F18"/>
    <mergeCell ref="G18:I18"/>
    <mergeCell ref="J18:N18"/>
    <mergeCell ref="O18:Q18"/>
    <mergeCell ref="R18:T18"/>
    <mergeCell ref="V18:W18"/>
    <mergeCell ref="X18:Z18"/>
    <mergeCell ref="AA18:AB18"/>
    <mergeCell ref="A24:F24"/>
    <mergeCell ref="G24:I24"/>
    <mergeCell ref="J24:N24"/>
    <mergeCell ref="R24:T24"/>
    <mergeCell ref="V24:W24"/>
    <mergeCell ref="AA24:AB24"/>
    <mergeCell ref="A25:F25"/>
    <mergeCell ref="G25:I25"/>
    <mergeCell ref="J25:N25"/>
    <mergeCell ref="R25:T25"/>
    <mergeCell ref="V25:W25"/>
    <mergeCell ref="AA25:AB25"/>
    <mergeCell ref="A22:F22"/>
    <mergeCell ref="G22:I22"/>
    <mergeCell ref="J22:N22"/>
    <mergeCell ref="R22:T22"/>
    <mergeCell ref="V22:W22"/>
    <mergeCell ref="AA22:AB22"/>
    <mergeCell ref="A23:F23"/>
    <mergeCell ref="G23:I23"/>
    <mergeCell ref="J23:N23"/>
    <mergeCell ref="R23:T23"/>
    <mergeCell ref="V23:W23"/>
    <mergeCell ref="AA23:AB23"/>
    <mergeCell ref="A28:F28"/>
    <mergeCell ref="G28:I28"/>
    <mergeCell ref="J28:N28"/>
    <mergeCell ref="R28:T28"/>
    <mergeCell ref="V28:W28"/>
    <mergeCell ref="AA28:AB28"/>
    <mergeCell ref="A29:F29"/>
    <mergeCell ref="G29:I29"/>
    <mergeCell ref="J29:N29"/>
    <mergeCell ref="R29:T29"/>
    <mergeCell ref="V29:W29"/>
    <mergeCell ref="AA29:AB29"/>
    <mergeCell ref="A26:F26"/>
    <mergeCell ref="G26:I26"/>
    <mergeCell ref="J26:N26"/>
    <mergeCell ref="R26:T26"/>
    <mergeCell ref="V26:W26"/>
    <mergeCell ref="AA26:AB26"/>
    <mergeCell ref="A27:F27"/>
    <mergeCell ref="G27:I27"/>
    <mergeCell ref="J27:N27"/>
    <mergeCell ref="R27:T27"/>
    <mergeCell ref="V27:W27"/>
    <mergeCell ref="AA27:AB27"/>
    <mergeCell ref="A32:F32"/>
    <mergeCell ref="G32:I32"/>
    <mergeCell ref="J32:N32"/>
    <mergeCell ref="R32:T32"/>
    <mergeCell ref="V32:W32"/>
    <mergeCell ref="AA32:AB32"/>
    <mergeCell ref="A33:F33"/>
    <mergeCell ref="G33:I33"/>
    <mergeCell ref="J33:N33"/>
    <mergeCell ref="R33:T33"/>
    <mergeCell ref="V33:W33"/>
    <mergeCell ref="AA33:AB33"/>
    <mergeCell ref="A30:F30"/>
    <mergeCell ref="G30:I30"/>
    <mergeCell ref="J30:N30"/>
    <mergeCell ref="R30:T30"/>
    <mergeCell ref="V30:W30"/>
    <mergeCell ref="AA30:AB30"/>
    <mergeCell ref="A31:F31"/>
    <mergeCell ref="G31:I31"/>
    <mergeCell ref="J31:N31"/>
    <mergeCell ref="R31:T31"/>
    <mergeCell ref="V31:W31"/>
    <mergeCell ref="AA31:AB31"/>
    <mergeCell ref="A36:F36"/>
    <mergeCell ref="G36:I36"/>
    <mergeCell ref="J36:N36"/>
    <mergeCell ref="R36:T36"/>
    <mergeCell ref="V36:W36"/>
    <mergeCell ref="AA36:AB36"/>
    <mergeCell ref="A37:F37"/>
    <mergeCell ref="G37:I37"/>
    <mergeCell ref="J37:N37"/>
    <mergeCell ref="R37:T37"/>
    <mergeCell ref="V37:W37"/>
    <mergeCell ref="AA37:AB37"/>
    <mergeCell ref="A34:F34"/>
    <mergeCell ref="G34:I34"/>
    <mergeCell ref="J34:N34"/>
    <mergeCell ref="R34:T34"/>
    <mergeCell ref="V34:W34"/>
    <mergeCell ref="AA34:AB34"/>
    <mergeCell ref="A35:F35"/>
    <mergeCell ref="G35:I35"/>
    <mergeCell ref="J35:N35"/>
    <mergeCell ref="R35:T35"/>
    <mergeCell ref="V35:W35"/>
    <mergeCell ref="AA35:AB35"/>
    <mergeCell ref="A40:F40"/>
    <mergeCell ref="G40:I40"/>
    <mergeCell ref="J40:N40"/>
    <mergeCell ref="R40:T40"/>
    <mergeCell ref="V40:W40"/>
    <mergeCell ref="AA40:AB40"/>
    <mergeCell ref="A41:F41"/>
    <mergeCell ref="G41:I41"/>
    <mergeCell ref="J41:N41"/>
    <mergeCell ref="R41:T41"/>
    <mergeCell ref="V41:W41"/>
    <mergeCell ref="AA41:AB41"/>
    <mergeCell ref="A38:F38"/>
    <mergeCell ref="G38:I38"/>
    <mergeCell ref="J38:N38"/>
    <mergeCell ref="R38:T38"/>
    <mergeCell ref="V38:W38"/>
    <mergeCell ref="AA38:AB38"/>
    <mergeCell ref="A39:F39"/>
    <mergeCell ref="G39:I39"/>
    <mergeCell ref="J39:N39"/>
    <mergeCell ref="R39:T39"/>
    <mergeCell ref="V39:W39"/>
    <mergeCell ref="AA39:AB39"/>
    <mergeCell ref="A49:C49"/>
    <mergeCell ref="J49:N49"/>
    <mergeCell ref="P49:T49"/>
    <mergeCell ref="A50:C50"/>
    <mergeCell ref="J50:N50"/>
    <mergeCell ref="P50:T50"/>
    <mergeCell ref="A47:O47"/>
    <mergeCell ref="P47:T47"/>
    <mergeCell ref="X47:AB47"/>
    <mergeCell ref="AC47:AE47"/>
    <mergeCell ref="A48:C48"/>
    <mergeCell ref="J48:N48"/>
    <mergeCell ref="P48:T48"/>
    <mergeCell ref="J44:N44"/>
    <mergeCell ref="A45:O45"/>
    <mergeCell ref="A42:F42"/>
    <mergeCell ref="G42:I42"/>
    <mergeCell ref="J42:N42"/>
    <mergeCell ref="R42:T42"/>
    <mergeCell ref="V42:W42"/>
    <mergeCell ref="AA42:AB42"/>
    <mergeCell ref="A43:F43"/>
    <mergeCell ref="G43:I43"/>
    <mergeCell ref="J43:N43"/>
    <mergeCell ref="R43:T43"/>
    <mergeCell ref="V43:W43"/>
    <mergeCell ref="AA43:AB43"/>
    <mergeCell ref="A55:C55"/>
    <mergeCell ref="J55:N55"/>
    <mergeCell ref="P55:T55"/>
    <mergeCell ref="A56:C56"/>
    <mergeCell ref="J56:N56"/>
    <mergeCell ref="P56:T56"/>
    <mergeCell ref="A53:C53"/>
    <mergeCell ref="J53:N53"/>
    <mergeCell ref="P53:T53"/>
    <mergeCell ref="A54:C54"/>
    <mergeCell ref="J54:N54"/>
    <mergeCell ref="P54:T54"/>
    <mergeCell ref="A51:C51"/>
    <mergeCell ref="J51:N51"/>
    <mergeCell ref="P51:T51"/>
    <mergeCell ref="A52:C52"/>
    <mergeCell ref="J52:N52"/>
    <mergeCell ref="P52:T52"/>
    <mergeCell ref="A61:C61"/>
    <mergeCell ref="J61:N61"/>
    <mergeCell ref="P61:T61"/>
    <mergeCell ref="A62:C62"/>
    <mergeCell ref="J62:N62"/>
    <mergeCell ref="P62:T62"/>
    <mergeCell ref="A59:C59"/>
    <mergeCell ref="J59:N59"/>
    <mergeCell ref="P59:T59"/>
    <mergeCell ref="A60:C60"/>
    <mergeCell ref="J60:N60"/>
    <mergeCell ref="P60:T60"/>
    <mergeCell ref="A57:C57"/>
    <mergeCell ref="J57:N57"/>
    <mergeCell ref="P57:T57"/>
    <mergeCell ref="A58:C58"/>
    <mergeCell ref="J58:N58"/>
    <mergeCell ref="P58:T58"/>
    <mergeCell ref="A67:C67"/>
    <mergeCell ref="J67:N67"/>
    <mergeCell ref="P67:T67"/>
    <mergeCell ref="A68:C68"/>
    <mergeCell ref="J68:N68"/>
    <mergeCell ref="P68:T68"/>
    <mergeCell ref="A65:C65"/>
    <mergeCell ref="J65:N65"/>
    <mergeCell ref="P65:T65"/>
    <mergeCell ref="A66:C66"/>
    <mergeCell ref="J66:N66"/>
    <mergeCell ref="P66:T66"/>
    <mergeCell ref="A63:C63"/>
    <mergeCell ref="J63:N63"/>
    <mergeCell ref="P63:T63"/>
    <mergeCell ref="A64:C64"/>
    <mergeCell ref="J64:N64"/>
    <mergeCell ref="P64:T64"/>
    <mergeCell ref="A73:C73"/>
    <mergeCell ref="J73:N73"/>
    <mergeCell ref="P73:T73"/>
    <mergeCell ref="A74:C74"/>
    <mergeCell ref="J74:N74"/>
    <mergeCell ref="P74:T74"/>
    <mergeCell ref="A71:C71"/>
    <mergeCell ref="J71:N71"/>
    <mergeCell ref="P71:T71"/>
    <mergeCell ref="A72:C72"/>
    <mergeCell ref="J72:N72"/>
    <mergeCell ref="P72:T72"/>
    <mergeCell ref="A69:C69"/>
    <mergeCell ref="J69:N69"/>
    <mergeCell ref="P69:T69"/>
    <mergeCell ref="A70:C70"/>
    <mergeCell ref="J70:N70"/>
    <mergeCell ref="P70:T70"/>
    <mergeCell ref="A79:C79"/>
    <mergeCell ref="J79:N79"/>
    <mergeCell ref="P79:T79"/>
    <mergeCell ref="A80:C80"/>
    <mergeCell ref="J80:N80"/>
    <mergeCell ref="P80:T80"/>
    <mergeCell ref="A77:C77"/>
    <mergeCell ref="J77:N77"/>
    <mergeCell ref="P77:T77"/>
    <mergeCell ref="A78:C78"/>
    <mergeCell ref="J78:N78"/>
    <mergeCell ref="P78:T78"/>
    <mergeCell ref="A75:C75"/>
    <mergeCell ref="J75:N75"/>
    <mergeCell ref="P75:T75"/>
    <mergeCell ref="A76:C76"/>
    <mergeCell ref="J76:N76"/>
    <mergeCell ref="P76:T76"/>
    <mergeCell ref="A85:C85"/>
    <mergeCell ref="J85:N85"/>
    <mergeCell ref="P85:T85"/>
    <mergeCell ref="A86:C86"/>
    <mergeCell ref="J86:N86"/>
    <mergeCell ref="P86:T86"/>
    <mergeCell ref="A83:C83"/>
    <mergeCell ref="J83:N83"/>
    <mergeCell ref="P83:T83"/>
    <mergeCell ref="A84:C84"/>
    <mergeCell ref="J84:N84"/>
    <mergeCell ref="P84:T84"/>
    <mergeCell ref="A81:C81"/>
    <mergeCell ref="J81:N81"/>
    <mergeCell ref="P81:T81"/>
    <mergeCell ref="A82:C82"/>
    <mergeCell ref="J82:N82"/>
    <mergeCell ref="P82:T82"/>
    <mergeCell ref="A97:O97"/>
    <mergeCell ref="P97:T97"/>
    <mergeCell ref="U97:W97"/>
    <mergeCell ref="X97:AB97"/>
    <mergeCell ref="AC97:AE97"/>
    <mergeCell ref="A91:C91"/>
    <mergeCell ref="J91:N91"/>
    <mergeCell ref="P91:T91"/>
    <mergeCell ref="A96:O96"/>
    <mergeCell ref="P96:T96"/>
    <mergeCell ref="A89:C89"/>
    <mergeCell ref="J89:N89"/>
    <mergeCell ref="P89:T89"/>
    <mergeCell ref="A90:C90"/>
    <mergeCell ref="J90:N90"/>
    <mergeCell ref="P90:T90"/>
    <mergeCell ref="A87:C87"/>
    <mergeCell ref="J87:N87"/>
    <mergeCell ref="P87:T87"/>
    <mergeCell ref="A88:C88"/>
    <mergeCell ref="J88:N88"/>
    <mergeCell ref="P88:T88"/>
    <mergeCell ref="A92:C92"/>
    <mergeCell ref="J92:N92"/>
    <mergeCell ref="P92:T92"/>
    <mergeCell ref="J93:N93"/>
    <mergeCell ref="P93:T93"/>
    <mergeCell ref="J94:N94"/>
    <mergeCell ref="P94:T94"/>
    <mergeCell ref="A100:C100"/>
    <mergeCell ref="D100:I100"/>
    <mergeCell ref="J100:N100"/>
    <mergeCell ref="P100:T100"/>
    <mergeCell ref="A101:C101"/>
    <mergeCell ref="D101:I101"/>
    <mergeCell ref="J101:N101"/>
    <mergeCell ref="P101:T101"/>
    <mergeCell ref="A98:O98"/>
    <mergeCell ref="P98:T98"/>
    <mergeCell ref="U98:W98"/>
    <mergeCell ref="X98:AB98"/>
    <mergeCell ref="AC98:AE98"/>
    <mergeCell ref="A99:C99"/>
    <mergeCell ref="D99:I99"/>
    <mergeCell ref="J99:N99"/>
    <mergeCell ref="P99:T99"/>
    <mergeCell ref="A106:C106"/>
    <mergeCell ref="D106:I106"/>
    <mergeCell ref="J106:N106"/>
    <mergeCell ref="P106:T106"/>
    <mergeCell ref="A107:C107"/>
    <mergeCell ref="D107:I107"/>
    <mergeCell ref="J107:N107"/>
    <mergeCell ref="P107:T107"/>
    <mergeCell ref="A104:C104"/>
    <mergeCell ref="D104:I104"/>
    <mergeCell ref="J104:N104"/>
    <mergeCell ref="P104:T104"/>
    <mergeCell ref="A105:C105"/>
    <mergeCell ref="D105:I105"/>
    <mergeCell ref="J105:N105"/>
    <mergeCell ref="P105:T105"/>
    <mergeCell ref="A102:C102"/>
    <mergeCell ref="D102:I102"/>
    <mergeCell ref="J102:N102"/>
    <mergeCell ref="P102:T102"/>
    <mergeCell ref="A103:C103"/>
    <mergeCell ref="D103:I103"/>
    <mergeCell ref="J103:N103"/>
    <mergeCell ref="P103:T103"/>
    <mergeCell ref="A112:C112"/>
    <mergeCell ref="D112:I112"/>
    <mergeCell ref="J112:N112"/>
    <mergeCell ref="P112:T112"/>
    <mergeCell ref="A113:C113"/>
    <mergeCell ref="D113:I113"/>
    <mergeCell ref="J113:N113"/>
    <mergeCell ref="P113:T113"/>
    <mergeCell ref="A110:C110"/>
    <mergeCell ref="D110:I110"/>
    <mergeCell ref="J110:N110"/>
    <mergeCell ref="P110:T110"/>
    <mergeCell ref="A111:C111"/>
    <mergeCell ref="D111:I111"/>
    <mergeCell ref="J111:N111"/>
    <mergeCell ref="P111:T111"/>
    <mergeCell ref="A108:C108"/>
    <mergeCell ref="D108:I108"/>
    <mergeCell ref="J108:N108"/>
    <mergeCell ref="P108:T108"/>
    <mergeCell ref="A109:C109"/>
    <mergeCell ref="D109:I109"/>
    <mergeCell ref="J109:N109"/>
    <mergeCell ref="P109:T109"/>
    <mergeCell ref="A114:C114"/>
    <mergeCell ref="D114:I114"/>
    <mergeCell ref="J114:N114"/>
    <mergeCell ref="P114:T114"/>
    <mergeCell ref="A115:C115"/>
    <mergeCell ref="D115:I115"/>
    <mergeCell ref="J115:N115"/>
    <mergeCell ref="P115:T115"/>
    <mergeCell ref="A127:N127"/>
    <mergeCell ref="P127:T127"/>
    <mergeCell ref="A123:C123"/>
    <mergeCell ref="D123:I123"/>
    <mergeCell ref="J123:N123"/>
    <mergeCell ref="P123:T123"/>
    <mergeCell ref="A124:C124"/>
    <mergeCell ref="D124:I124"/>
    <mergeCell ref="J124:N124"/>
    <mergeCell ref="P124:T124"/>
    <mergeCell ref="A121:C121"/>
    <mergeCell ref="D121:I121"/>
    <mergeCell ref="J121:N121"/>
    <mergeCell ref="P121:T121"/>
    <mergeCell ref="A122:C122"/>
    <mergeCell ref="D122:I122"/>
    <mergeCell ref="J122:N122"/>
    <mergeCell ref="P122:T122"/>
    <mergeCell ref="A116:C116"/>
    <mergeCell ref="D116:I116"/>
    <mergeCell ref="J116:N116"/>
    <mergeCell ref="P116:T116"/>
    <mergeCell ref="A125:C125"/>
    <mergeCell ref="D125:I125"/>
    <mergeCell ref="P135:T135"/>
    <mergeCell ref="A136:I136"/>
    <mergeCell ref="J136:N136"/>
    <mergeCell ref="P136:T136"/>
    <mergeCell ref="A145:I145"/>
    <mergeCell ref="J145:N145"/>
    <mergeCell ref="P145:T145"/>
    <mergeCell ref="A146:I146"/>
    <mergeCell ref="J146:N146"/>
    <mergeCell ref="P146:T146"/>
    <mergeCell ref="A143:I143"/>
    <mergeCell ref="J143:N143"/>
    <mergeCell ref="P143:T143"/>
    <mergeCell ref="A144:I144"/>
    <mergeCell ref="J144:N144"/>
    <mergeCell ref="P144:T144"/>
    <mergeCell ref="A141:I141"/>
    <mergeCell ref="J141:N141"/>
    <mergeCell ref="P141:T141"/>
    <mergeCell ref="A142:I142"/>
    <mergeCell ref="J142:N142"/>
    <mergeCell ref="P142:T142"/>
    <mergeCell ref="A139:I139"/>
    <mergeCell ref="J139:N139"/>
    <mergeCell ref="P139:T139"/>
    <mergeCell ref="A153:O153"/>
    <mergeCell ref="P153:T153"/>
    <mergeCell ref="A151:I151"/>
    <mergeCell ref="J151:N151"/>
    <mergeCell ref="P151:T151"/>
    <mergeCell ref="A152:I152"/>
    <mergeCell ref="J152:N152"/>
    <mergeCell ref="P152:T152"/>
    <mergeCell ref="A149:I149"/>
    <mergeCell ref="J149:N149"/>
    <mergeCell ref="P149:T149"/>
    <mergeCell ref="A150:I150"/>
    <mergeCell ref="J150:N150"/>
    <mergeCell ref="P150:T150"/>
    <mergeCell ref="A147:I147"/>
    <mergeCell ref="J147:N147"/>
    <mergeCell ref="P147:T147"/>
    <mergeCell ref="A148:I148"/>
    <mergeCell ref="J148:N148"/>
    <mergeCell ref="P148:T148"/>
    <mergeCell ref="J161:N161"/>
    <mergeCell ref="P161:T161"/>
    <mergeCell ref="J162:N162"/>
    <mergeCell ref="P162:T162"/>
    <mergeCell ref="J159:N159"/>
    <mergeCell ref="P159:T159"/>
    <mergeCell ref="J160:N160"/>
    <mergeCell ref="P160:T160"/>
    <mergeCell ref="J157:N157"/>
    <mergeCell ref="P157:T157"/>
    <mergeCell ref="J158:N158"/>
    <mergeCell ref="P158:T158"/>
    <mergeCell ref="A154:O154"/>
    <mergeCell ref="P154:T154"/>
    <mergeCell ref="U154:W154"/>
    <mergeCell ref="X154:AB154"/>
    <mergeCell ref="AC154:AE154"/>
    <mergeCell ref="A155:O155"/>
    <mergeCell ref="P155:T155"/>
    <mergeCell ref="U155:W155"/>
    <mergeCell ref="X155:AB155"/>
    <mergeCell ref="AC155:AE155"/>
    <mergeCell ref="J156:N156"/>
    <mergeCell ref="P156:T156"/>
    <mergeCell ref="J169:N169"/>
    <mergeCell ref="P169:T169"/>
    <mergeCell ref="J170:N170"/>
    <mergeCell ref="P170:T170"/>
    <mergeCell ref="A169:I169"/>
    <mergeCell ref="A170:I170"/>
    <mergeCell ref="J167:N167"/>
    <mergeCell ref="P167:T167"/>
    <mergeCell ref="J168:N168"/>
    <mergeCell ref="P168:T168"/>
    <mergeCell ref="A168:I168"/>
    <mergeCell ref="J165:N165"/>
    <mergeCell ref="P165:T165"/>
    <mergeCell ref="J166:N166"/>
    <mergeCell ref="P166:T166"/>
    <mergeCell ref="J163:N163"/>
    <mergeCell ref="P163:T163"/>
    <mergeCell ref="J164:N164"/>
    <mergeCell ref="P164:T164"/>
    <mergeCell ref="A175:I175"/>
    <mergeCell ref="J175:N175"/>
    <mergeCell ref="P175:T175"/>
    <mergeCell ref="A176:I176"/>
    <mergeCell ref="J176:N176"/>
    <mergeCell ref="P176:T176"/>
    <mergeCell ref="J173:N173"/>
    <mergeCell ref="P173:T173"/>
    <mergeCell ref="J174:N174"/>
    <mergeCell ref="P174:T174"/>
    <mergeCell ref="A173:I173"/>
    <mergeCell ref="A174:I174"/>
    <mergeCell ref="J171:N171"/>
    <mergeCell ref="P171:T171"/>
    <mergeCell ref="J172:N172"/>
    <mergeCell ref="P172:T172"/>
    <mergeCell ref="A171:I171"/>
    <mergeCell ref="A172:I172"/>
    <mergeCell ref="A181:I181"/>
    <mergeCell ref="J181:N181"/>
    <mergeCell ref="P181:T181"/>
    <mergeCell ref="A182:I182"/>
    <mergeCell ref="J182:N182"/>
    <mergeCell ref="P182:T182"/>
    <mergeCell ref="A179:I179"/>
    <mergeCell ref="J179:N179"/>
    <mergeCell ref="P179:T179"/>
    <mergeCell ref="A180:I180"/>
    <mergeCell ref="J180:N180"/>
    <mergeCell ref="P180:T180"/>
    <mergeCell ref="A177:I177"/>
    <mergeCell ref="J177:N177"/>
    <mergeCell ref="P177:T177"/>
    <mergeCell ref="A178:I178"/>
    <mergeCell ref="J178:N178"/>
    <mergeCell ref="P178:T178"/>
    <mergeCell ref="A187:I187"/>
    <mergeCell ref="J187:N187"/>
    <mergeCell ref="P187:T187"/>
    <mergeCell ref="A188:I188"/>
    <mergeCell ref="J188:N188"/>
    <mergeCell ref="P188:T188"/>
    <mergeCell ref="A185:I185"/>
    <mergeCell ref="J185:N185"/>
    <mergeCell ref="P185:T185"/>
    <mergeCell ref="A186:I186"/>
    <mergeCell ref="J186:N186"/>
    <mergeCell ref="P186:T186"/>
    <mergeCell ref="A183:I183"/>
    <mergeCell ref="J183:N183"/>
    <mergeCell ref="P183:T183"/>
    <mergeCell ref="A184:I184"/>
    <mergeCell ref="J184:N184"/>
    <mergeCell ref="P184:T184"/>
    <mergeCell ref="A193:I193"/>
    <mergeCell ref="J193:N193"/>
    <mergeCell ref="P193:T193"/>
    <mergeCell ref="A194:I194"/>
    <mergeCell ref="J194:N194"/>
    <mergeCell ref="P194:T194"/>
    <mergeCell ref="A191:I191"/>
    <mergeCell ref="J191:N191"/>
    <mergeCell ref="P191:T191"/>
    <mergeCell ref="A192:I192"/>
    <mergeCell ref="J192:N192"/>
    <mergeCell ref="P192:T192"/>
    <mergeCell ref="A189:I189"/>
    <mergeCell ref="J189:N189"/>
    <mergeCell ref="P189:T189"/>
    <mergeCell ref="A190:I190"/>
    <mergeCell ref="J190:N190"/>
    <mergeCell ref="P190:T190"/>
    <mergeCell ref="A199:I199"/>
    <mergeCell ref="J199:N199"/>
    <mergeCell ref="P199:T199"/>
    <mergeCell ref="A200:I200"/>
    <mergeCell ref="J200:N200"/>
    <mergeCell ref="P200:T200"/>
    <mergeCell ref="A197:I197"/>
    <mergeCell ref="J197:N197"/>
    <mergeCell ref="P197:T197"/>
    <mergeCell ref="A198:I198"/>
    <mergeCell ref="J198:N198"/>
    <mergeCell ref="P198:T198"/>
    <mergeCell ref="A195:I195"/>
    <mergeCell ref="J195:N195"/>
    <mergeCell ref="P195:T195"/>
    <mergeCell ref="A196:I196"/>
    <mergeCell ref="J196:N196"/>
    <mergeCell ref="P196:T196"/>
    <mergeCell ref="A205:I205"/>
    <mergeCell ref="J205:N205"/>
    <mergeCell ref="P205:T205"/>
    <mergeCell ref="A206:I206"/>
    <mergeCell ref="J206:N206"/>
    <mergeCell ref="P206:T206"/>
    <mergeCell ref="A203:I203"/>
    <mergeCell ref="J203:N203"/>
    <mergeCell ref="P203:T203"/>
    <mergeCell ref="A204:I204"/>
    <mergeCell ref="J204:N204"/>
    <mergeCell ref="P204:T204"/>
    <mergeCell ref="A201:I201"/>
    <mergeCell ref="J201:N201"/>
    <mergeCell ref="P201:T201"/>
    <mergeCell ref="A202:I202"/>
    <mergeCell ref="J202:N202"/>
    <mergeCell ref="P202:T202"/>
    <mergeCell ref="A211:I211"/>
    <mergeCell ref="J211:N211"/>
    <mergeCell ref="P211:T211"/>
    <mergeCell ref="A212:I212"/>
    <mergeCell ref="J212:N212"/>
    <mergeCell ref="P212:T212"/>
    <mergeCell ref="A209:I209"/>
    <mergeCell ref="J209:N209"/>
    <mergeCell ref="P209:T209"/>
    <mergeCell ref="A210:I210"/>
    <mergeCell ref="J210:N210"/>
    <mergeCell ref="P210:T210"/>
    <mergeCell ref="A207:I207"/>
    <mergeCell ref="J207:N207"/>
    <mergeCell ref="P207:T207"/>
    <mergeCell ref="A208:I208"/>
    <mergeCell ref="J208:N208"/>
    <mergeCell ref="P208:T208"/>
    <mergeCell ref="A217:I217"/>
    <mergeCell ref="J217:N217"/>
    <mergeCell ref="P217:T217"/>
    <mergeCell ref="A218:I218"/>
    <mergeCell ref="J218:N218"/>
    <mergeCell ref="P218:T218"/>
    <mergeCell ref="A215:I215"/>
    <mergeCell ref="J215:N215"/>
    <mergeCell ref="P215:T215"/>
    <mergeCell ref="A216:I216"/>
    <mergeCell ref="J216:N216"/>
    <mergeCell ref="P216:T216"/>
    <mergeCell ref="A213:I213"/>
    <mergeCell ref="J213:N213"/>
    <mergeCell ref="P213:T213"/>
    <mergeCell ref="A214:I214"/>
    <mergeCell ref="J214:N214"/>
    <mergeCell ref="P214:T214"/>
    <mergeCell ref="A223:I223"/>
    <mergeCell ref="J223:N223"/>
    <mergeCell ref="P223:T223"/>
    <mergeCell ref="A224:I224"/>
    <mergeCell ref="J224:N224"/>
    <mergeCell ref="P224:T224"/>
    <mergeCell ref="A221:I221"/>
    <mergeCell ref="J221:N221"/>
    <mergeCell ref="P221:T221"/>
    <mergeCell ref="A222:I222"/>
    <mergeCell ref="J222:N222"/>
    <mergeCell ref="P222:T222"/>
    <mergeCell ref="A219:I219"/>
    <mergeCell ref="J219:N219"/>
    <mergeCell ref="P219:T219"/>
    <mergeCell ref="A220:I220"/>
    <mergeCell ref="J220:N220"/>
    <mergeCell ref="P220:T220"/>
    <mergeCell ref="A229:I229"/>
    <mergeCell ref="J229:N229"/>
    <mergeCell ref="P229:T229"/>
    <mergeCell ref="A230:I230"/>
    <mergeCell ref="J230:N230"/>
    <mergeCell ref="P230:T230"/>
    <mergeCell ref="A227:I227"/>
    <mergeCell ref="J227:N227"/>
    <mergeCell ref="P227:T227"/>
    <mergeCell ref="A228:I228"/>
    <mergeCell ref="J228:N228"/>
    <mergeCell ref="P228:T228"/>
    <mergeCell ref="A225:I225"/>
    <mergeCell ref="J225:N225"/>
    <mergeCell ref="P225:T225"/>
    <mergeCell ref="A226:I226"/>
    <mergeCell ref="J226:N226"/>
    <mergeCell ref="P226:T226"/>
    <mergeCell ref="A235:I235"/>
    <mergeCell ref="J235:N235"/>
    <mergeCell ref="P235:T235"/>
    <mergeCell ref="A236:I236"/>
    <mergeCell ref="J236:N236"/>
    <mergeCell ref="P236:T236"/>
    <mergeCell ref="A233:I233"/>
    <mergeCell ref="J233:N233"/>
    <mergeCell ref="P233:T233"/>
    <mergeCell ref="A234:I234"/>
    <mergeCell ref="J234:N234"/>
    <mergeCell ref="P234:T234"/>
    <mergeCell ref="A231:I231"/>
    <mergeCell ref="J231:N231"/>
    <mergeCell ref="P231:T231"/>
    <mergeCell ref="A232:I232"/>
    <mergeCell ref="J232:N232"/>
    <mergeCell ref="P232:T232"/>
    <mergeCell ref="A241:I241"/>
    <mergeCell ref="J241:N241"/>
    <mergeCell ref="P241:T241"/>
    <mergeCell ref="A242:I242"/>
    <mergeCell ref="J242:N242"/>
    <mergeCell ref="P242:T242"/>
    <mergeCell ref="A239:I239"/>
    <mergeCell ref="J239:N239"/>
    <mergeCell ref="P239:T239"/>
    <mergeCell ref="A240:I240"/>
    <mergeCell ref="J240:N240"/>
    <mergeCell ref="P240:T240"/>
    <mergeCell ref="A237:I237"/>
    <mergeCell ref="J237:N237"/>
    <mergeCell ref="P237:T237"/>
    <mergeCell ref="A238:I238"/>
    <mergeCell ref="J238:N238"/>
    <mergeCell ref="P238:T238"/>
    <mergeCell ref="A247:I247"/>
    <mergeCell ref="J247:N247"/>
    <mergeCell ref="P247:T247"/>
    <mergeCell ref="A248:I248"/>
    <mergeCell ref="J248:N248"/>
    <mergeCell ref="P248:T248"/>
    <mergeCell ref="A245:I245"/>
    <mergeCell ref="J245:N245"/>
    <mergeCell ref="P245:T245"/>
    <mergeCell ref="A246:I246"/>
    <mergeCell ref="J246:N246"/>
    <mergeCell ref="P246:T246"/>
    <mergeCell ref="A243:I243"/>
    <mergeCell ref="J243:N243"/>
    <mergeCell ref="P243:T243"/>
    <mergeCell ref="A244:I244"/>
    <mergeCell ref="J244:N244"/>
    <mergeCell ref="P244:T244"/>
    <mergeCell ref="A253:I253"/>
    <mergeCell ref="J253:N253"/>
    <mergeCell ref="P253:T253"/>
    <mergeCell ref="A254:I254"/>
    <mergeCell ref="J254:N254"/>
    <mergeCell ref="P254:T254"/>
    <mergeCell ref="A251:I251"/>
    <mergeCell ref="J251:N251"/>
    <mergeCell ref="P251:T251"/>
    <mergeCell ref="A252:I252"/>
    <mergeCell ref="J252:N252"/>
    <mergeCell ref="P252:T252"/>
    <mergeCell ref="A249:I249"/>
    <mergeCell ref="J249:N249"/>
    <mergeCell ref="P249:T249"/>
    <mergeCell ref="A250:I250"/>
    <mergeCell ref="J250:N250"/>
    <mergeCell ref="P250:T250"/>
    <mergeCell ref="A259:I259"/>
    <mergeCell ref="J259:N259"/>
    <mergeCell ref="P259:T259"/>
    <mergeCell ref="A260:I260"/>
    <mergeCell ref="J260:N260"/>
    <mergeCell ref="P260:T260"/>
    <mergeCell ref="A257:I257"/>
    <mergeCell ref="J257:N257"/>
    <mergeCell ref="P257:T257"/>
    <mergeCell ref="A258:I258"/>
    <mergeCell ref="J258:N258"/>
    <mergeCell ref="P258:T258"/>
    <mergeCell ref="A255:I255"/>
    <mergeCell ref="J255:N255"/>
    <mergeCell ref="P255:T255"/>
    <mergeCell ref="A256:I256"/>
    <mergeCell ref="J256:N256"/>
    <mergeCell ref="P256:T256"/>
    <mergeCell ref="A265:I265"/>
    <mergeCell ref="J265:N265"/>
    <mergeCell ref="P265:T265"/>
    <mergeCell ref="A266:I266"/>
    <mergeCell ref="J266:N266"/>
    <mergeCell ref="P266:T266"/>
    <mergeCell ref="A263:I263"/>
    <mergeCell ref="J263:N263"/>
    <mergeCell ref="P263:T263"/>
    <mergeCell ref="A264:I264"/>
    <mergeCell ref="J264:N264"/>
    <mergeCell ref="P264:T264"/>
    <mergeCell ref="A261:I261"/>
    <mergeCell ref="J261:N261"/>
    <mergeCell ref="P261:T261"/>
    <mergeCell ref="A262:I262"/>
    <mergeCell ref="J262:N262"/>
    <mergeCell ref="P262:T262"/>
    <mergeCell ref="A271:I271"/>
    <mergeCell ref="J271:N271"/>
    <mergeCell ref="P271:T271"/>
    <mergeCell ref="A272:I272"/>
    <mergeCell ref="J272:N272"/>
    <mergeCell ref="P272:T272"/>
    <mergeCell ref="A269:I269"/>
    <mergeCell ref="J269:N269"/>
    <mergeCell ref="P269:T269"/>
    <mergeCell ref="A270:I270"/>
    <mergeCell ref="J270:N270"/>
    <mergeCell ref="P270:T270"/>
    <mergeCell ref="A267:I267"/>
    <mergeCell ref="J267:N267"/>
    <mergeCell ref="P267:T267"/>
    <mergeCell ref="A268:I268"/>
    <mergeCell ref="J268:N268"/>
    <mergeCell ref="P268:T268"/>
    <mergeCell ref="A277:I277"/>
    <mergeCell ref="J277:N277"/>
    <mergeCell ref="P277:T277"/>
    <mergeCell ref="A278:I278"/>
    <mergeCell ref="J278:N278"/>
    <mergeCell ref="P278:T278"/>
    <mergeCell ref="A275:I275"/>
    <mergeCell ref="J275:N275"/>
    <mergeCell ref="P275:T275"/>
    <mergeCell ref="A276:I276"/>
    <mergeCell ref="J276:N276"/>
    <mergeCell ref="P276:T276"/>
    <mergeCell ref="A273:I273"/>
    <mergeCell ref="J273:N273"/>
    <mergeCell ref="P273:T273"/>
    <mergeCell ref="A274:I274"/>
    <mergeCell ref="J274:N274"/>
    <mergeCell ref="P274:T274"/>
    <mergeCell ref="A283:I283"/>
    <mergeCell ref="J283:N283"/>
    <mergeCell ref="P283:T283"/>
    <mergeCell ref="A284:I284"/>
    <mergeCell ref="J284:N284"/>
    <mergeCell ref="P284:T284"/>
    <mergeCell ref="A281:I281"/>
    <mergeCell ref="J281:N281"/>
    <mergeCell ref="P281:T281"/>
    <mergeCell ref="A282:I282"/>
    <mergeCell ref="J282:N282"/>
    <mergeCell ref="P282:T282"/>
    <mergeCell ref="A279:I279"/>
    <mergeCell ref="J279:N279"/>
    <mergeCell ref="P279:T279"/>
    <mergeCell ref="A280:I280"/>
    <mergeCell ref="J280:N280"/>
    <mergeCell ref="P280:T280"/>
    <mergeCell ref="A289:I289"/>
    <mergeCell ref="J289:N289"/>
    <mergeCell ref="P289:T289"/>
    <mergeCell ref="A290:I290"/>
    <mergeCell ref="J290:N290"/>
    <mergeCell ref="P290:T290"/>
    <mergeCell ref="A287:I287"/>
    <mergeCell ref="J287:N287"/>
    <mergeCell ref="P287:T287"/>
    <mergeCell ref="A288:I288"/>
    <mergeCell ref="J288:N288"/>
    <mergeCell ref="P288:T288"/>
    <mergeCell ref="A285:I285"/>
    <mergeCell ref="J285:N285"/>
    <mergeCell ref="P285:T285"/>
    <mergeCell ref="A286:I286"/>
    <mergeCell ref="J286:N286"/>
    <mergeCell ref="P286:T286"/>
    <mergeCell ref="A295:I295"/>
    <mergeCell ref="J295:N295"/>
    <mergeCell ref="P295:T295"/>
    <mergeCell ref="A296:I296"/>
    <mergeCell ref="J296:N296"/>
    <mergeCell ref="P296:T296"/>
    <mergeCell ref="A293:I293"/>
    <mergeCell ref="J293:N293"/>
    <mergeCell ref="P293:T293"/>
    <mergeCell ref="A294:I294"/>
    <mergeCell ref="J294:N294"/>
    <mergeCell ref="P294:T294"/>
    <mergeCell ref="A291:I291"/>
    <mergeCell ref="J291:N291"/>
    <mergeCell ref="P291:T291"/>
    <mergeCell ref="A292:I292"/>
    <mergeCell ref="J292:N292"/>
    <mergeCell ref="P292:T292"/>
    <mergeCell ref="A301:I301"/>
    <mergeCell ref="J301:N301"/>
    <mergeCell ref="P301:T301"/>
    <mergeCell ref="A302:I302"/>
    <mergeCell ref="J302:N302"/>
    <mergeCell ref="P302:T302"/>
    <mergeCell ref="A299:I299"/>
    <mergeCell ref="J299:N299"/>
    <mergeCell ref="P299:T299"/>
    <mergeCell ref="A300:I300"/>
    <mergeCell ref="J300:N300"/>
    <mergeCell ref="P300:T300"/>
    <mergeCell ref="A297:I297"/>
    <mergeCell ref="J297:N297"/>
    <mergeCell ref="P297:T297"/>
    <mergeCell ref="A298:I298"/>
    <mergeCell ref="J298:N298"/>
    <mergeCell ref="P298:T298"/>
    <mergeCell ref="A318:O318"/>
    <mergeCell ref="P318:T318"/>
    <mergeCell ref="A307:I307"/>
    <mergeCell ref="J307:N307"/>
    <mergeCell ref="P307:T307"/>
    <mergeCell ref="A308:I308"/>
    <mergeCell ref="J308:N308"/>
    <mergeCell ref="P308:T308"/>
    <mergeCell ref="A305:I305"/>
    <mergeCell ref="J305:N305"/>
    <mergeCell ref="P305:T305"/>
    <mergeCell ref="A306:I306"/>
    <mergeCell ref="J306:N306"/>
    <mergeCell ref="P306:T306"/>
    <mergeCell ref="A303:I303"/>
    <mergeCell ref="J303:N303"/>
    <mergeCell ref="P303:T303"/>
    <mergeCell ref="A304:I304"/>
    <mergeCell ref="J304:N304"/>
    <mergeCell ref="P304:T304"/>
    <mergeCell ref="A312:I312"/>
    <mergeCell ref="J312:N312"/>
    <mergeCell ref="P312:T312"/>
    <mergeCell ref="A313:I313"/>
    <mergeCell ref="J313:N313"/>
    <mergeCell ref="P313:T313"/>
    <mergeCell ref="A309:I309"/>
    <mergeCell ref="J309:N309"/>
    <mergeCell ref="P309:T309"/>
    <mergeCell ref="A310:I310"/>
    <mergeCell ref="J310:N310"/>
    <mergeCell ref="P310:T310"/>
    <mergeCell ref="A331:O331"/>
    <mergeCell ref="P331:T331"/>
    <mergeCell ref="U331:W331"/>
    <mergeCell ref="Y331:AB331"/>
    <mergeCell ref="AD331:AE331"/>
    <mergeCell ref="A330:O330"/>
    <mergeCell ref="P330:T330"/>
    <mergeCell ref="P323:T323"/>
    <mergeCell ref="P324:T324"/>
    <mergeCell ref="J322:M322"/>
    <mergeCell ref="J323:M323"/>
    <mergeCell ref="J324:M324"/>
    <mergeCell ref="A322:G322"/>
    <mergeCell ref="A323:G323"/>
    <mergeCell ref="A324:G324"/>
    <mergeCell ref="A320:N320"/>
    <mergeCell ref="O320:T320"/>
    <mergeCell ref="U320:W320"/>
    <mergeCell ref="X320:AB320"/>
    <mergeCell ref="AC320:AE320"/>
    <mergeCell ref="A321:N321"/>
    <mergeCell ref="O321:T321"/>
    <mergeCell ref="U321:W321"/>
    <mergeCell ref="X321:AB321"/>
    <mergeCell ref="AC321:AE321"/>
    <mergeCell ref="P322:T322"/>
    <mergeCell ref="A326:G326"/>
    <mergeCell ref="J326:M326"/>
    <mergeCell ref="P326:T326"/>
    <mergeCell ref="P325:T325"/>
    <mergeCell ref="A325:G325"/>
    <mergeCell ref="A314:I314"/>
    <mergeCell ref="J314:N314"/>
    <mergeCell ref="P314:T314"/>
    <mergeCell ref="AM338:AQ338"/>
    <mergeCell ref="A12:I12"/>
    <mergeCell ref="J12:N12"/>
    <mergeCell ref="A17:F17"/>
    <mergeCell ref="G17:I17"/>
    <mergeCell ref="J17:N17"/>
    <mergeCell ref="Q12:T12"/>
    <mergeCell ref="Q17:T17"/>
    <mergeCell ref="Q333:T333"/>
    <mergeCell ref="Z333:AC333"/>
    <mergeCell ref="J2:M2"/>
    <mergeCell ref="Q14:T14"/>
    <mergeCell ref="Q15:T15"/>
    <mergeCell ref="Q2:T2"/>
    <mergeCell ref="Q16:T16"/>
    <mergeCell ref="R44:T44"/>
    <mergeCell ref="R45:T45"/>
    <mergeCell ref="A156:I156"/>
    <mergeCell ref="A157:I157"/>
    <mergeCell ref="A158:I158"/>
    <mergeCell ref="A159:I159"/>
    <mergeCell ref="A160:I160"/>
    <mergeCell ref="A161:I161"/>
    <mergeCell ref="A162:I162"/>
    <mergeCell ref="A163:I163"/>
    <mergeCell ref="A164:I164"/>
    <mergeCell ref="A165:I165"/>
    <mergeCell ref="A166:I166"/>
    <mergeCell ref="A167:I167"/>
  </mergeCells>
  <phoneticPr fontId="11" type="noConversion"/>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DD11-465E-45B0-9478-EA1E2B26B643}">
  <dimension ref="A1:AE62"/>
  <sheetViews>
    <sheetView topLeftCell="A48" workbookViewId="0">
      <selection activeCell="D1" sqref="D1"/>
    </sheetView>
  </sheetViews>
  <sheetFormatPr defaultRowHeight="13" x14ac:dyDescent="0.3"/>
  <cols>
    <col min="2" max="2" width="23.296875" customWidth="1"/>
    <col min="3" max="3" width="3" customWidth="1"/>
    <col min="4" max="4" width="27.19921875" customWidth="1"/>
    <col min="5" max="5" width="11.5" bestFit="1" customWidth="1"/>
  </cols>
  <sheetData>
    <row r="1" spans="1:31" ht="13.5" x14ac:dyDescent="0.3">
      <c r="A1" s="141" t="s">
        <v>519</v>
      </c>
    </row>
    <row r="2" spans="1:31" ht="13.5" x14ac:dyDescent="0.3">
      <c r="A2" s="141" t="s">
        <v>520</v>
      </c>
    </row>
    <row r="3" spans="1:31" x14ac:dyDescent="0.3">
      <c r="A3" s="142"/>
    </row>
    <row r="5" spans="1:31" x14ac:dyDescent="0.3">
      <c r="A5" s="77" t="s">
        <v>518</v>
      </c>
      <c r="B5" s="140"/>
      <c r="C5" s="140"/>
      <c r="D5" s="140"/>
      <c r="E5" s="140"/>
      <c r="F5" s="140"/>
      <c r="G5" s="140"/>
      <c r="H5" s="140"/>
      <c r="I5" s="140"/>
      <c r="J5" s="140"/>
      <c r="K5" s="140"/>
      <c r="L5" s="140"/>
      <c r="M5" s="140"/>
      <c r="N5" s="140"/>
      <c r="O5" s="140"/>
      <c r="P5" s="140"/>
      <c r="Q5" s="140"/>
      <c r="R5" s="140"/>
      <c r="S5" s="140"/>
      <c r="T5" s="140"/>
      <c r="U5" s="140"/>
      <c r="V5" s="140"/>
      <c r="W5" s="140"/>
      <c r="X5" s="140"/>
      <c r="Y5" s="140"/>
      <c r="Z5" s="140"/>
      <c r="AA5" s="140"/>
      <c r="AB5" s="140"/>
      <c r="AC5" s="140"/>
      <c r="AD5" s="140"/>
      <c r="AE5" s="140"/>
    </row>
    <row r="6" spans="1:31" ht="13.5" thickBot="1" x14ac:dyDescent="0.35"/>
    <row r="7" spans="1:31" ht="15" x14ac:dyDescent="0.3">
      <c r="B7" s="234" t="s">
        <v>501</v>
      </c>
      <c r="C7" s="235"/>
      <c r="D7" s="235"/>
      <c r="E7" s="236"/>
    </row>
    <row r="8" spans="1:31" x14ac:dyDescent="0.3">
      <c r="B8" s="100" t="s">
        <v>480</v>
      </c>
      <c r="D8" s="92" t="s">
        <v>482</v>
      </c>
      <c r="E8" s="109" t="s">
        <v>483</v>
      </c>
    </row>
    <row r="9" spans="1:31" x14ac:dyDescent="0.3">
      <c r="B9" s="102" t="s">
        <v>500</v>
      </c>
      <c r="D9" s="103" t="s">
        <v>505</v>
      </c>
      <c r="E9" s="132">
        <v>135000</v>
      </c>
    </row>
    <row r="10" spans="1:31" x14ac:dyDescent="0.3">
      <c r="B10" s="104"/>
      <c r="D10" s="103" t="s">
        <v>506</v>
      </c>
      <c r="E10" s="132">
        <v>30000</v>
      </c>
    </row>
    <row r="11" spans="1:31" x14ac:dyDescent="0.3">
      <c r="B11" s="104"/>
      <c r="D11" s="131" t="s">
        <v>507</v>
      </c>
      <c r="E11" s="133">
        <v>6000</v>
      </c>
    </row>
    <row r="12" spans="1:31" ht="14.5" x14ac:dyDescent="0.3">
      <c r="B12" s="104"/>
      <c r="D12" s="91"/>
      <c r="E12" s="119">
        <v>171000</v>
      </c>
    </row>
    <row r="13" spans="1:31" x14ac:dyDescent="0.3">
      <c r="B13" s="104"/>
      <c r="D13" s="105" t="s">
        <v>492</v>
      </c>
      <c r="E13" s="120"/>
    </row>
    <row r="14" spans="1:31" ht="13.5" thickBot="1" x14ac:dyDescent="0.35">
      <c r="A14" s="91"/>
      <c r="B14" s="116"/>
      <c r="C14" s="121"/>
      <c r="D14" s="107"/>
      <c r="E14" s="108"/>
    </row>
    <row r="15" spans="1:31" x14ac:dyDescent="0.3">
      <c r="A15" s="91"/>
      <c r="C15" s="91"/>
      <c r="D15" s="99"/>
    </row>
    <row r="16" spans="1:31" x14ac:dyDescent="0.3">
      <c r="A16" s="91"/>
      <c r="D16" s="98"/>
    </row>
    <row r="17" spans="2:9" ht="13.5" thickBot="1" x14ac:dyDescent="0.35"/>
    <row r="18" spans="2:9" ht="15" x14ac:dyDescent="0.3">
      <c r="B18" s="231" t="s">
        <v>502</v>
      </c>
      <c r="C18" s="232"/>
      <c r="D18" s="232"/>
      <c r="E18" s="233"/>
      <c r="F18" s="93"/>
      <c r="G18" s="93"/>
      <c r="H18" s="93"/>
      <c r="I18" s="93"/>
    </row>
    <row r="19" spans="2:9" x14ac:dyDescent="0.3">
      <c r="B19" s="100" t="s">
        <v>480</v>
      </c>
      <c r="D19" s="92" t="s">
        <v>482</v>
      </c>
      <c r="E19" s="109" t="s">
        <v>483</v>
      </c>
      <c r="F19" s="92"/>
      <c r="H19" s="130"/>
    </row>
    <row r="20" spans="2:9" x14ac:dyDescent="0.3">
      <c r="B20" s="104" t="s">
        <v>481</v>
      </c>
      <c r="D20" s="91" t="s">
        <v>484</v>
      </c>
      <c r="E20" s="110">
        <v>38200</v>
      </c>
    </row>
    <row r="21" spans="2:9" x14ac:dyDescent="0.3">
      <c r="B21" s="104"/>
      <c r="D21" s="91" t="s">
        <v>485</v>
      </c>
      <c r="E21" s="110">
        <v>77100</v>
      </c>
    </row>
    <row r="22" spans="2:9" x14ac:dyDescent="0.3">
      <c r="B22" s="104"/>
      <c r="D22" s="91" t="s">
        <v>486</v>
      </c>
      <c r="E22" s="111">
        <v>18000</v>
      </c>
    </row>
    <row r="23" spans="2:9" x14ac:dyDescent="0.3">
      <c r="B23" s="104"/>
      <c r="D23" s="91"/>
      <c r="E23" s="110">
        <f>E20+E21+E22</f>
        <v>133300</v>
      </c>
    </row>
    <row r="24" spans="2:9" x14ac:dyDescent="0.3">
      <c r="B24" s="104"/>
      <c r="E24" s="101"/>
    </row>
    <row r="25" spans="2:9" x14ac:dyDescent="0.3">
      <c r="B25" s="104" t="s">
        <v>487</v>
      </c>
      <c r="D25" s="91" t="s">
        <v>488</v>
      </c>
      <c r="E25" s="110">
        <v>12900</v>
      </c>
    </row>
    <row r="26" spans="2:9" x14ac:dyDescent="0.3">
      <c r="B26" s="104"/>
      <c r="D26" s="91" t="s">
        <v>489</v>
      </c>
      <c r="E26" s="111">
        <v>3000</v>
      </c>
      <c r="G26" s="91"/>
    </row>
    <row r="27" spans="2:9" x14ac:dyDescent="0.3">
      <c r="B27" s="104"/>
      <c r="E27" s="110">
        <f>E25+E26</f>
        <v>15900</v>
      </c>
    </row>
    <row r="28" spans="2:9" x14ac:dyDescent="0.3">
      <c r="B28" s="104"/>
      <c r="E28" s="101"/>
    </row>
    <row r="29" spans="2:9" x14ac:dyDescent="0.3">
      <c r="B29" s="104" t="s">
        <v>490</v>
      </c>
      <c r="D29" s="91" t="s">
        <v>491</v>
      </c>
      <c r="E29" s="112">
        <v>57000</v>
      </c>
    </row>
    <row r="30" spans="2:9" x14ac:dyDescent="0.3">
      <c r="B30" s="113"/>
      <c r="D30" s="91" t="s">
        <v>489</v>
      </c>
      <c r="E30" s="114">
        <v>3000</v>
      </c>
    </row>
    <row r="31" spans="2:9" ht="13.5" thickBot="1" x14ac:dyDescent="0.35">
      <c r="B31" s="113"/>
      <c r="E31" s="115">
        <f>E29+E30</f>
        <v>60000</v>
      </c>
    </row>
    <row r="32" spans="2:9" ht="14" thickTop="1" thickBot="1" x14ac:dyDescent="0.35">
      <c r="B32" s="116"/>
      <c r="C32" s="106"/>
      <c r="D32" s="117" t="s">
        <v>492</v>
      </c>
      <c r="E32" s="118">
        <f>E31+E27+E23</f>
        <v>209200</v>
      </c>
    </row>
    <row r="34" spans="2:20" x14ac:dyDescent="0.3">
      <c r="B34" s="91" t="s">
        <v>493</v>
      </c>
    </row>
    <row r="35" spans="2:20" x14ac:dyDescent="0.3">
      <c r="B35" s="91" t="s">
        <v>494</v>
      </c>
    </row>
    <row r="36" spans="2:20" x14ac:dyDescent="0.3">
      <c r="B36" s="91" t="s">
        <v>495</v>
      </c>
    </row>
    <row r="39" spans="2:20" x14ac:dyDescent="0.3">
      <c r="B39" s="122" t="s">
        <v>452</v>
      </c>
      <c r="C39" s="122"/>
      <c r="D39" s="122"/>
      <c r="E39" s="122"/>
      <c r="F39" s="122"/>
      <c r="G39" s="122"/>
      <c r="H39" s="122"/>
      <c r="I39" s="122"/>
      <c r="J39" s="122"/>
      <c r="K39" s="122"/>
      <c r="L39" s="2"/>
      <c r="M39" s="2"/>
      <c r="N39" s="2"/>
      <c r="O39" s="2"/>
      <c r="P39" s="2"/>
      <c r="Q39" s="2"/>
      <c r="R39" s="2"/>
      <c r="S39" s="2"/>
      <c r="T39" s="2"/>
    </row>
    <row r="40" spans="2:20" x14ac:dyDescent="0.3">
      <c r="B40" s="123">
        <v>44292</v>
      </c>
      <c r="C40" s="88"/>
      <c r="D40" s="89">
        <v>75.319999999999993</v>
      </c>
      <c r="E40" s="124" t="s">
        <v>453</v>
      </c>
      <c r="F40" s="124"/>
      <c r="J40" s="50"/>
      <c r="K40" s="50"/>
      <c r="L40" s="2"/>
      <c r="M40" s="2"/>
      <c r="N40" s="88"/>
      <c r="O40" s="88"/>
      <c r="P40" s="88"/>
      <c r="Q40" s="88"/>
      <c r="R40" s="88"/>
      <c r="S40" s="88"/>
      <c r="T40" s="88"/>
    </row>
    <row r="41" spans="2:20" x14ac:dyDescent="0.3">
      <c r="B41" s="123">
        <v>44292</v>
      </c>
      <c r="C41" s="88"/>
      <c r="D41" s="89">
        <v>105.82</v>
      </c>
      <c r="E41" s="88" t="s">
        <v>453</v>
      </c>
      <c r="F41" s="50"/>
      <c r="J41" s="50"/>
      <c r="K41" s="50"/>
      <c r="L41" s="2"/>
      <c r="M41" s="2"/>
      <c r="N41" s="88"/>
      <c r="O41" s="88"/>
      <c r="P41" s="88"/>
      <c r="Q41" s="88"/>
      <c r="R41" s="88"/>
      <c r="S41" s="88"/>
      <c r="T41" s="88"/>
    </row>
    <row r="42" spans="2:20" x14ac:dyDescent="0.3">
      <c r="B42" s="123">
        <v>44292</v>
      </c>
      <c r="C42" s="88"/>
      <c r="D42" s="89">
        <v>8420.18</v>
      </c>
      <c r="E42" s="88" t="s">
        <v>453</v>
      </c>
      <c r="F42" s="50"/>
      <c r="J42" s="50"/>
      <c r="K42" s="50"/>
      <c r="L42" s="2"/>
      <c r="M42" s="2"/>
      <c r="N42" s="2"/>
      <c r="O42" s="2"/>
      <c r="P42" s="2"/>
      <c r="Q42" s="2"/>
      <c r="R42" s="2"/>
      <c r="S42" s="2"/>
      <c r="T42" s="96"/>
    </row>
    <row r="43" spans="2:20" x14ac:dyDescent="0.3">
      <c r="B43" s="123">
        <v>44292</v>
      </c>
      <c r="C43" s="88"/>
      <c r="D43" s="89">
        <v>1078.06</v>
      </c>
      <c r="E43" s="88" t="s">
        <v>453</v>
      </c>
      <c r="F43" s="50"/>
      <c r="J43" s="50"/>
      <c r="K43" s="50"/>
      <c r="L43" s="2"/>
      <c r="M43" s="2"/>
      <c r="N43" s="2"/>
      <c r="O43" s="2"/>
      <c r="P43" s="2"/>
      <c r="Q43" s="2"/>
      <c r="R43" s="2"/>
      <c r="S43" s="2"/>
      <c r="T43" s="97"/>
    </row>
    <row r="44" spans="2:20" x14ac:dyDescent="0.3">
      <c r="B44" s="123">
        <v>44292</v>
      </c>
      <c r="C44" s="88"/>
      <c r="D44" s="89">
        <v>37.67</v>
      </c>
      <c r="E44" s="88" t="s">
        <v>453</v>
      </c>
      <c r="F44" s="50"/>
      <c r="J44" s="50"/>
      <c r="K44" s="50"/>
      <c r="L44" s="2"/>
      <c r="M44" s="2"/>
      <c r="N44" s="2"/>
      <c r="O44" s="2"/>
      <c r="P44" s="2"/>
      <c r="Q44" s="2"/>
      <c r="R44" s="2"/>
      <c r="S44" s="2"/>
      <c r="T44" s="97"/>
    </row>
    <row r="45" spans="2:20" x14ac:dyDescent="0.3">
      <c r="B45" s="123">
        <v>44292</v>
      </c>
      <c r="C45" s="88"/>
      <c r="D45" s="89">
        <v>50.22</v>
      </c>
      <c r="E45" s="2" t="s">
        <v>454</v>
      </c>
      <c r="F45" s="50"/>
      <c r="J45" s="2"/>
      <c r="K45" s="2"/>
      <c r="L45" s="2"/>
      <c r="M45" s="2"/>
      <c r="N45" s="2"/>
      <c r="O45" s="2"/>
      <c r="P45" s="2"/>
      <c r="Q45" s="2"/>
      <c r="R45" s="2"/>
      <c r="S45" s="2"/>
      <c r="T45" s="2"/>
    </row>
    <row r="46" spans="2:20" x14ac:dyDescent="0.3">
      <c r="B46" s="123">
        <v>44301</v>
      </c>
      <c r="C46" s="88"/>
      <c r="D46" s="89">
        <v>19.829999999999998</v>
      </c>
      <c r="E46" s="2" t="s">
        <v>454</v>
      </c>
      <c r="F46" s="50"/>
      <c r="J46" s="2"/>
      <c r="K46" s="2"/>
      <c r="L46" s="2"/>
      <c r="M46" s="2"/>
      <c r="N46" s="2"/>
      <c r="O46" s="2"/>
      <c r="P46" s="2"/>
      <c r="Q46" s="2"/>
      <c r="R46" s="2"/>
      <c r="S46" s="2"/>
      <c r="T46" s="2"/>
    </row>
    <row r="47" spans="2:20" x14ac:dyDescent="0.3">
      <c r="B47" s="123">
        <v>44301</v>
      </c>
      <c r="C47" s="88"/>
      <c r="D47" s="89">
        <v>330.65</v>
      </c>
      <c r="E47" s="2" t="s">
        <v>454</v>
      </c>
      <c r="F47" s="50"/>
      <c r="J47" s="2"/>
      <c r="K47" s="2"/>
      <c r="L47" s="2"/>
      <c r="M47" s="2"/>
      <c r="N47" s="2"/>
      <c r="O47" s="2"/>
      <c r="P47" s="2"/>
      <c r="Q47" s="2"/>
      <c r="R47" s="2"/>
      <c r="S47" s="2"/>
      <c r="T47" s="2"/>
    </row>
    <row r="48" spans="2:20" x14ac:dyDescent="0.3">
      <c r="B48" s="123">
        <v>44301</v>
      </c>
      <c r="C48" s="88"/>
      <c r="D48" s="89">
        <v>100.95</v>
      </c>
      <c r="E48" s="2" t="s">
        <v>454</v>
      </c>
      <c r="F48" s="50"/>
      <c r="J48" s="2"/>
      <c r="K48" s="2"/>
      <c r="L48" s="2"/>
      <c r="M48" s="2"/>
      <c r="N48" s="2"/>
      <c r="O48" s="2"/>
      <c r="P48" s="2"/>
      <c r="Q48" s="2"/>
      <c r="R48" s="2"/>
      <c r="S48" s="2"/>
      <c r="T48" s="2"/>
    </row>
    <row r="49" spans="2:20" x14ac:dyDescent="0.3">
      <c r="B49" s="123">
        <v>44301</v>
      </c>
      <c r="C49" s="88"/>
      <c r="D49" s="89">
        <v>356.2</v>
      </c>
      <c r="E49" s="2" t="s">
        <v>454</v>
      </c>
      <c r="F49" s="50"/>
      <c r="J49" s="2"/>
      <c r="K49" s="2"/>
      <c r="L49" s="2"/>
      <c r="M49" s="2"/>
      <c r="N49" s="2"/>
      <c r="O49" s="2"/>
      <c r="P49" s="2"/>
      <c r="Q49" s="2"/>
      <c r="R49" s="2"/>
      <c r="S49" s="2"/>
      <c r="T49" s="2"/>
    </row>
    <row r="50" spans="2:20" x14ac:dyDescent="0.3">
      <c r="B50" s="123">
        <v>44312</v>
      </c>
      <c r="C50" s="88"/>
      <c r="D50" s="89">
        <v>590</v>
      </c>
      <c r="E50" s="2" t="s">
        <v>454</v>
      </c>
      <c r="F50" s="50"/>
      <c r="J50" s="2"/>
      <c r="K50" s="2"/>
      <c r="L50" s="2"/>
      <c r="M50" s="2"/>
      <c r="N50" s="2"/>
      <c r="O50" s="2"/>
      <c r="P50" s="2"/>
      <c r="Q50" s="2"/>
      <c r="R50" s="2"/>
      <c r="S50" s="2"/>
      <c r="T50" s="2"/>
    </row>
    <row r="51" spans="2:20" x14ac:dyDescent="0.3">
      <c r="B51" s="123">
        <v>44323</v>
      </c>
      <c r="C51" s="88"/>
      <c r="D51" s="89">
        <v>74.459999999999994</v>
      </c>
      <c r="E51" s="2" t="s">
        <v>454</v>
      </c>
      <c r="F51" s="50"/>
      <c r="J51" s="2"/>
      <c r="K51" s="2"/>
      <c r="L51" s="2"/>
      <c r="M51" s="2"/>
      <c r="N51" s="2"/>
      <c r="O51" s="2"/>
      <c r="P51" s="2"/>
      <c r="Q51" s="2"/>
      <c r="R51" s="2"/>
      <c r="S51" s="2"/>
      <c r="T51" s="2"/>
    </row>
    <row r="52" spans="2:20" x14ac:dyDescent="0.3">
      <c r="B52" s="123">
        <v>44333</v>
      </c>
      <c r="C52" s="88"/>
      <c r="D52" s="89">
        <v>427.14</v>
      </c>
      <c r="E52" s="2" t="s">
        <v>455</v>
      </c>
      <c r="F52" s="50"/>
      <c r="J52" s="2"/>
      <c r="K52" s="2"/>
      <c r="L52" s="2"/>
      <c r="M52" s="2"/>
      <c r="N52" s="2"/>
      <c r="O52" s="2"/>
      <c r="P52" s="2"/>
      <c r="Q52" s="2"/>
      <c r="R52" s="2"/>
      <c r="S52" s="2"/>
      <c r="T52" s="2"/>
    </row>
    <row r="53" spans="2:20" x14ac:dyDescent="0.3">
      <c r="B53" s="123">
        <v>44340</v>
      </c>
      <c r="C53" s="88"/>
      <c r="D53" s="89">
        <v>754.13</v>
      </c>
      <c r="E53" s="2" t="s">
        <v>455</v>
      </c>
      <c r="F53" s="50"/>
      <c r="J53" s="2"/>
      <c r="K53" s="2"/>
      <c r="L53" s="2"/>
      <c r="M53" s="2"/>
      <c r="N53" s="2"/>
      <c r="O53" s="2"/>
      <c r="P53" s="2"/>
      <c r="Q53" s="2"/>
      <c r="R53" s="2"/>
      <c r="S53" s="2"/>
      <c r="T53" s="2"/>
    </row>
    <row r="54" spans="2:20" x14ac:dyDescent="0.3">
      <c r="B54" s="123">
        <v>44351</v>
      </c>
      <c r="C54" s="88"/>
      <c r="D54" s="89">
        <v>150.68</v>
      </c>
      <c r="E54" s="2" t="s">
        <v>456</v>
      </c>
      <c r="F54" s="50"/>
      <c r="J54" s="2"/>
      <c r="K54" s="2"/>
      <c r="L54" s="2"/>
      <c r="M54" s="2"/>
      <c r="N54" s="2"/>
      <c r="O54" s="2"/>
      <c r="P54" s="2"/>
      <c r="Q54" s="2"/>
      <c r="R54" s="2"/>
      <c r="S54" s="2"/>
      <c r="T54" s="2"/>
    </row>
    <row r="55" spans="2:20" x14ac:dyDescent="0.3">
      <c r="B55" s="123">
        <v>44454</v>
      </c>
      <c r="C55" s="88"/>
      <c r="D55" s="89">
        <v>1500</v>
      </c>
      <c r="E55" s="2" t="s">
        <v>455</v>
      </c>
      <c r="F55" s="50"/>
      <c r="H55" s="2" t="s">
        <v>472</v>
      </c>
      <c r="I55" s="2"/>
      <c r="J55" s="2"/>
      <c r="M55" s="2"/>
      <c r="N55" s="2"/>
      <c r="O55" s="2"/>
      <c r="P55" s="2"/>
      <c r="Q55" s="2"/>
      <c r="R55" s="2"/>
      <c r="S55" s="2"/>
      <c r="T55" s="2"/>
    </row>
    <row r="56" spans="2:20" x14ac:dyDescent="0.3">
      <c r="B56" s="123">
        <v>44306</v>
      </c>
      <c r="C56" s="88"/>
      <c r="D56" s="89">
        <v>8601.02</v>
      </c>
      <c r="E56" s="2" t="s">
        <v>455</v>
      </c>
      <c r="F56" s="50"/>
      <c r="H56" s="2" t="s">
        <v>473</v>
      </c>
      <c r="I56" s="2"/>
      <c r="J56" s="2"/>
      <c r="M56" s="2"/>
      <c r="N56" s="2"/>
      <c r="O56" s="2"/>
      <c r="P56" s="2"/>
      <c r="Q56" s="2"/>
      <c r="R56" s="2"/>
      <c r="S56" s="2"/>
      <c r="T56" s="2"/>
    </row>
    <row r="57" spans="2:20" x14ac:dyDescent="0.3">
      <c r="B57" s="123">
        <v>44306</v>
      </c>
      <c r="C57" s="88"/>
      <c r="D57" s="89">
        <v>1563.48</v>
      </c>
      <c r="E57" s="2" t="s">
        <v>455</v>
      </c>
      <c r="F57" s="50"/>
      <c r="H57" s="2"/>
      <c r="I57" s="2"/>
      <c r="J57" s="2"/>
      <c r="M57" s="2"/>
      <c r="N57" s="2"/>
      <c r="O57" s="2"/>
      <c r="P57" s="2"/>
      <c r="Q57" s="2"/>
      <c r="R57" s="2"/>
      <c r="S57" s="2"/>
      <c r="T57" s="2"/>
    </row>
    <row r="58" spans="2:20" x14ac:dyDescent="0.3">
      <c r="B58" s="123">
        <v>44407</v>
      </c>
      <c r="C58" s="88"/>
      <c r="D58" s="89">
        <v>8850</v>
      </c>
      <c r="E58" s="2" t="s">
        <v>455</v>
      </c>
      <c r="F58" s="50"/>
      <c r="H58" s="2" t="s">
        <v>474</v>
      </c>
      <c r="I58" s="2"/>
      <c r="J58" s="2"/>
      <c r="M58" s="2"/>
      <c r="N58" s="2"/>
      <c r="O58" s="2"/>
      <c r="P58" s="2"/>
      <c r="Q58" s="2"/>
      <c r="R58" s="2"/>
      <c r="S58" s="2"/>
      <c r="T58" s="2"/>
    </row>
    <row r="59" spans="2:20" x14ac:dyDescent="0.3">
      <c r="B59" s="125"/>
      <c r="C59" s="88"/>
      <c r="D59" s="89"/>
      <c r="E59" s="2"/>
      <c r="F59" s="50"/>
      <c r="J59" s="2"/>
      <c r="K59" s="2"/>
      <c r="L59" s="2"/>
      <c r="M59" s="2"/>
      <c r="N59" s="2"/>
      <c r="O59" s="2"/>
      <c r="P59" s="2"/>
      <c r="Q59" s="2"/>
      <c r="R59" s="2"/>
      <c r="S59" s="2"/>
      <c r="T59" s="2"/>
    </row>
    <row r="60" spans="2:20" x14ac:dyDescent="0.3">
      <c r="B60" s="125" t="s">
        <v>457</v>
      </c>
      <c r="C60" s="88"/>
      <c r="D60" s="126">
        <f>SUM(D40:D51)+0.5*D54</f>
        <v>11314.699999999999</v>
      </c>
      <c r="E60" s="126"/>
      <c r="F60" s="50"/>
      <c r="J60" s="2"/>
      <c r="K60" s="2"/>
      <c r="L60" s="2"/>
      <c r="M60" s="2"/>
      <c r="N60" s="2"/>
      <c r="O60" s="2"/>
      <c r="P60" s="2"/>
      <c r="Q60" s="2"/>
      <c r="R60" s="2"/>
      <c r="S60" s="2"/>
      <c r="T60" s="2"/>
    </row>
    <row r="61" spans="2:20" ht="13.5" thickBot="1" x14ac:dyDescent="0.35">
      <c r="B61" s="125" t="s">
        <v>458</v>
      </c>
      <c r="C61" s="88"/>
      <c r="D61" s="127">
        <f>SUM(D52:D53)+0.5*D54+SUM(D55:D58)</f>
        <v>21771.11</v>
      </c>
      <c r="E61" s="2"/>
      <c r="F61" s="50"/>
      <c r="J61" s="2"/>
      <c r="K61" s="2"/>
      <c r="L61" s="2"/>
      <c r="M61" s="2"/>
      <c r="N61" s="2"/>
      <c r="O61" s="2"/>
      <c r="P61" s="2"/>
      <c r="Q61" s="2"/>
      <c r="R61" s="2"/>
      <c r="S61" s="2"/>
      <c r="T61" s="2"/>
    </row>
    <row r="62" spans="2:20" ht="13.5" thickTop="1" x14ac:dyDescent="0.3">
      <c r="B62" s="125" t="s">
        <v>463</v>
      </c>
      <c r="C62" s="88"/>
      <c r="D62" s="89">
        <f>SUM(D60:D61)</f>
        <v>33085.81</v>
      </c>
      <c r="E62" s="2"/>
      <c r="F62" s="50"/>
      <c r="J62" s="2"/>
      <c r="K62" s="2"/>
      <c r="L62" s="2"/>
      <c r="M62" s="2"/>
      <c r="N62" s="2"/>
      <c r="O62" s="2"/>
      <c r="P62" s="2"/>
      <c r="Q62" s="2"/>
      <c r="R62" s="2"/>
      <c r="S62" s="2"/>
      <c r="T62" s="2"/>
    </row>
  </sheetData>
  <mergeCells count="2">
    <mergeCell ref="B18:E18"/>
    <mergeCell ref="B7:E7"/>
  </mergeCells>
  <pageMargins left="0.7" right="0.7" top="0.75" bottom="0.75" header="0.3" footer="0.3"/>
  <pageSetup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Deprec Sched</vt:lpstr>
      <vt:lpstr>Contributed Capital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F-01 - Depreciation Schedule (North Nelson Water District 2020 Audit [12/31/2020] (In Process))</dc:title>
  <dc:creator>steve_STILES</dc:creator>
  <cp:lastModifiedBy>Janet Reid</cp:lastModifiedBy>
  <dcterms:created xsi:type="dcterms:W3CDTF">2022-02-02T16:58:24Z</dcterms:created>
  <dcterms:modified xsi:type="dcterms:W3CDTF">2024-07-25T12:29:04Z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i4>20</vt:i4>
  </property>
</Properties>
</file>