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024 Water Rate Case\PSC Round #1\"/>
    </mc:Choice>
  </mc:AlternateContent>
  <xr:revisionPtr revIDLastSave="0" documentId="8_{63072802-5901-45F3-AFF2-ACC5B1B7D25C}" xr6:coauthVersionLast="47" xr6:coauthVersionMax="47" xr10:uidLastSave="{00000000-0000-0000-0000-000000000000}"/>
  <bookViews>
    <workbookView xWindow="-120" yWindow="-120" windowWidth="29040" windowHeight="15720" xr2:uid="{2D7C7070-A526-47E3-866A-0AA8D2FD0E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9" i="1"/>
  <c r="B16" i="1"/>
  <c r="B15" i="1"/>
  <c r="B14" i="1"/>
  <c r="B13" i="1"/>
  <c r="B12" i="1"/>
  <c r="B10" i="1"/>
  <c r="B8" i="1"/>
  <c r="B7" i="1"/>
  <c r="B6" i="1"/>
  <c r="B5" i="1"/>
  <c r="B11" i="1"/>
  <c r="B33" i="1"/>
  <c r="B32" i="1"/>
  <c r="B31" i="1"/>
  <c r="B30" i="1"/>
  <c r="B29" i="1"/>
  <c r="B28" i="1"/>
  <c r="B26" i="1"/>
  <c r="B25" i="1"/>
  <c r="C24" i="1"/>
  <c r="C22" i="1"/>
  <c r="B24" i="1"/>
  <c r="C23" i="1"/>
  <c r="B23" i="1"/>
  <c r="B22" i="1"/>
  <c r="C35" i="1" l="1"/>
  <c r="B35" i="1"/>
  <c r="C18" i="1"/>
  <c r="B18" i="1"/>
</calcChain>
</file>

<file path=xl/sharedStrings.xml><?xml version="1.0" encoding="utf-8"?>
<sst xmlns="http://schemas.openxmlformats.org/spreadsheetml/2006/main" count="32" uniqueCount="17">
  <si>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</si>
  <si>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</si>
  <si>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</si>
  <si>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</si>
  <si>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</si>
  <si>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</si>
  <si>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</si>
  <si>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</si>
  <si>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</si>
  <si>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</si>
  <si>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</si>
  <si>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</si>
  <si>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# of Occur.</t>
  </si>
  <si>
    <t>$ Amounts</t>
  </si>
  <si>
    <t>Edmonson County Water District</t>
  </si>
  <si>
    <t>Forfeited Discounts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</si>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</sst>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5C38-3531-42E2-9404-C5E8FA07E9AB}">
  <dimension ref="A1:C35"/>
  <sheetViews>
    <sheetView tabSelected="1" workbookViewId="0">
      <selection activeCell="B27" sqref="B27"/>
    </sheetView>
  </sheetViews>
  <sheetFormatPr defaultRowHeight="15" x14ac:dyDescent="0.25"/>
  <cols>
    <col min="1" max="1" width="9.140625" style="1"/>
    <col min="2" max="3" width="19.85546875" style="1" customWidth="1"/>
  </cols>
  <sheetData>
    <row r="1" spans="1:3" x14ac:dyDescent="0.25">
      <c r="A1" s="2" t="s">
        <v>14</v>
      </c>
      <c r="B1" s="2"/>
      <c r="C1" s="2"/>
    </row>
    <row r="2" spans="1:3" x14ac:dyDescent="0.25">
      <c r="A2" s="2" t="s">
        <v>15</v>
      </c>
      <c r="B2" s="2"/>
      <c r="C2" s="2"/>
    </row>
    <row r="4" spans="1:3" x14ac:dyDescent="0.25">
      <c r="A4" s="3">
        <v>2022</v>
      </c>
      <c r="B4" s="3" t="s">
        <v>12</v>
      </c>
      <c r="C4" s="3" t="s">
        <v>13</v>
      </c>
    </row>
    <row r="5" spans="1:3" x14ac:dyDescent="0.25">
      <c r="A5" s="3" t="s">
        <v>0</v>
      </c>
      <c r="B5" s="3">
        <f>940+716+19+1+19</f>
        <v>1695</v>
      </c>
      <c r="C5" s="4">
        <v>4808.1899999999996</v>
      </c>
    </row>
    <row r="6" spans="1:3" x14ac:dyDescent="0.25">
      <c r="A6" s="3" t="s">
        <v>1</v>
      </c>
      <c r="B6" s="3">
        <f>510+8</f>
        <v>518</v>
      </c>
      <c r="C6" s="4">
        <v>1193.57</v>
      </c>
    </row>
    <row r="7" spans="1:3" x14ac:dyDescent="0.25">
      <c r="A7" s="3" t="s">
        <v>2</v>
      </c>
      <c r="B7" s="3">
        <f>965+637+994+18+11+36</f>
        <v>2661</v>
      </c>
      <c r="C7" s="4">
        <v>4578.47</v>
      </c>
    </row>
    <row r="8" spans="1:3" x14ac:dyDescent="0.25">
      <c r="A8" s="3" t="s">
        <v>3</v>
      </c>
      <c r="B8" s="3">
        <f>1014+634+15+34</f>
        <v>1697</v>
      </c>
      <c r="C8" s="4">
        <v>4104.6400000000003</v>
      </c>
    </row>
    <row r="9" spans="1:3" x14ac:dyDescent="0.25">
      <c r="A9" s="3" t="s">
        <v>4</v>
      </c>
      <c r="B9" s="6">
        <f>580+23</f>
        <v>603</v>
      </c>
      <c r="C9" s="4">
        <v>1491.17</v>
      </c>
    </row>
    <row r="10" spans="1:3" x14ac:dyDescent="0.25">
      <c r="A10" s="3" t="s">
        <v>5</v>
      </c>
      <c r="B10" s="3">
        <f>609+18+976+30+845+6+26</f>
        <v>2510</v>
      </c>
      <c r="C10" s="4">
        <v>6458.61</v>
      </c>
    </row>
    <row r="11" spans="1:3" x14ac:dyDescent="0.25">
      <c r="A11" s="3" t="s">
        <v>6</v>
      </c>
      <c r="B11" s="3">
        <f>20+1128+738</f>
        <v>1886</v>
      </c>
      <c r="C11" s="4">
        <v>6297.26</v>
      </c>
    </row>
    <row r="12" spans="1:3" x14ac:dyDescent="0.25">
      <c r="A12" s="3" t="s">
        <v>7</v>
      </c>
      <c r="B12" s="3">
        <f>991+555+9+17</f>
        <v>1572</v>
      </c>
      <c r="C12" s="4">
        <v>4562.16</v>
      </c>
    </row>
    <row r="13" spans="1:3" x14ac:dyDescent="0.25">
      <c r="A13" s="3" t="s">
        <v>8</v>
      </c>
      <c r="B13" s="3">
        <f>1204+729+17+39</f>
        <v>1989</v>
      </c>
      <c r="C13" s="4">
        <v>5852.47</v>
      </c>
    </row>
    <row r="14" spans="1:3" x14ac:dyDescent="0.25">
      <c r="A14" s="3" t="s">
        <v>9</v>
      </c>
      <c r="B14" s="3">
        <f>1081+1+755+19+37</f>
        <v>1893</v>
      </c>
      <c r="C14" s="4">
        <v>6402.25</v>
      </c>
    </row>
    <row r="15" spans="1:3" x14ac:dyDescent="0.25">
      <c r="A15" s="3" t="s">
        <v>10</v>
      </c>
      <c r="B15" s="3">
        <f>1153+613+8+36</f>
        <v>1810</v>
      </c>
      <c r="C15" s="4">
        <v>4638.3999999999996</v>
      </c>
    </row>
    <row r="16" spans="1:3" x14ac:dyDescent="0.25">
      <c r="A16" s="3" t="s">
        <v>11</v>
      </c>
      <c r="B16" s="3">
        <f>1189+20+850+28</f>
        <v>2087</v>
      </c>
      <c r="C16" s="4">
        <v>5394.36</v>
      </c>
    </row>
    <row r="17" spans="1:3" x14ac:dyDescent="0.25">
      <c r="C17" s="5"/>
    </row>
    <row r="18" spans="1:3" x14ac:dyDescent="0.25">
      <c r="A18" s="1" t="s">
        <v>16</v>
      </c>
      <c r="B18" s="1">
        <f>SUM(B5:B16)</f>
        <v>20921</v>
      </c>
      <c r="C18" s="5">
        <f>SUM(C5:C16)</f>
        <v>55781.549999999996</v>
      </c>
    </row>
    <row r="21" spans="1:3" x14ac:dyDescent="0.25">
      <c r="A21" s="3">
        <v>2023</v>
      </c>
      <c r="B21" s="3" t="s">
        <v>12</v>
      </c>
      <c r="C21" s="3" t="s">
        <v>13</v>
      </c>
    </row>
    <row r="22" spans="1:3" x14ac:dyDescent="0.25">
      <c r="A22" s="3" t="s">
        <v>0</v>
      </c>
      <c r="B22" s="3">
        <f>741+20+912+7</f>
        <v>1680</v>
      </c>
      <c r="C22" s="4">
        <f>1782.2+62.6+2909.17+21.34</f>
        <v>4775.3100000000004</v>
      </c>
    </row>
    <row r="23" spans="1:3" x14ac:dyDescent="0.25">
      <c r="A23" s="3" t="s">
        <v>1</v>
      </c>
      <c r="B23" s="3">
        <f>564+20</f>
        <v>584</v>
      </c>
      <c r="C23" s="4">
        <f>1656.87+57.16</f>
        <v>1714.03</v>
      </c>
    </row>
    <row r="24" spans="1:3" x14ac:dyDescent="0.25">
      <c r="A24" s="3" t="s">
        <v>2</v>
      </c>
      <c r="B24" s="3">
        <f>38+926+15+747</f>
        <v>1726</v>
      </c>
      <c r="C24" s="4">
        <f>112.16+2231.58+36.5+1889.65</f>
        <v>4269.8899999999994</v>
      </c>
    </row>
    <row r="25" spans="1:3" x14ac:dyDescent="0.25">
      <c r="A25" s="3" t="s">
        <v>3</v>
      </c>
      <c r="B25" s="3">
        <f>1+684+3+587+17</f>
        <v>1292</v>
      </c>
      <c r="C25" s="4">
        <v>3503.25</v>
      </c>
    </row>
    <row r="26" spans="1:3" x14ac:dyDescent="0.25">
      <c r="A26" s="3" t="s">
        <v>4</v>
      </c>
      <c r="B26" s="3">
        <f>35+946+9+472+961+11</f>
        <v>2434</v>
      </c>
      <c r="C26" s="4">
        <v>6020.23</v>
      </c>
    </row>
    <row r="27" spans="1:3" x14ac:dyDescent="0.25">
      <c r="A27" s="3" t="s">
        <v>5</v>
      </c>
      <c r="B27" s="6">
        <f>19+617+30+843</f>
        <v>1509</v>
      </c>
      <c r="C27" s="4">
        <v>5007.41</v>
      </c>
    </row>
    <row r="28" spans="1:3" x14ac:dyDescent="0.25">
      <c r="A28" s="3" t="s">
        <v>6</v>
      </c>
      <c r="B28" s="3">
        <f>56+756+91+1071+29+2</f>
        <v>2005</v>
      </c>
      <c r="C28" s="4">
        <v>6554.65</v>
      </c>
    </row>
    <row r="29" spans="1:3" x14ac:dyDescent="0.25">
      <c r="A29" s="3" t="s">
        <v>7</v>
      </c>
      <c r="B29" s="3">
        <f>5+656+40+1099</f>
        <v>1800</v>
      </c>
      <c r="C29" s="4">
        <v>5240.12</v>
      </c>
    </row>
    <row r="30" spans="1:3" x14ac:dyDescent="0.25">
      <c r="A30" s="3" t="s">
        <v>8</v>
      </c>
      <c r="B30" s="3">
        <f>664+18+1162+33</f>
        <v>1877</v>
      </c>
      <c r="C30" s="4">
        <v>5925.36</v>
      </c>
    </row>
    <row r="31" spans="1:3" x14ac:dyDescent="0.25">
      <c r="A31" s="3" t="s">
        <v>9</v>
      </c>
      <c r="B31" s="3">
        <f>668+10+4+919</f>
        <v>1601</v>
      </c>
      <c r="C31" s="4">
        <v>4589.43</v>
      </c>
    </row>
    <row r="32" spans="1:3" x14ac:dyDescent="0.25">
      <c r="A32" s="3" t="s">
        <v>10</v>
      </c>
      <c r="B32" s="3">
        <f>17+776+1270</f>
        <v>2063</v>
      </c>
      <c r="C32" s="4">
        <v>5701.42</v>
      </c>
    </row>
    <row r="33" spans="1:3" x14ac:dyDescent="0.25">
      <c r="A33" s="3" t="s">
        <v>11</v>
      </c>
      <c r="B33" s="3">
        <f>1+806+19+1227+36</f>
        <v>2089</v>
      </c>
      <c r="C33" s="4">
        <v>6420.67</v>
      </c>
    </row>
    <row r="34" spans="1:3" x14ac:dyDescent="0.25">
      <c r="C34" s="5"/>
    </row>
    <row r="35" spans="1:3" x14ac:dyDescent="0.25">
      <c r="A35" s="1" t="s">
        <v>16</v>
      </c>
      <c r="B35" s="1">
        <f>SUM(B22:B33)</f>
        <v>20660</v>
      </c>
      <c r="C35" s="5">
        <f>SUM(C22:C33)</f>
        <v>59721.77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Customer Service</cp:lastModifiedBy>
  <cp:lastPrinted>2024-09-09T15:36:50Z</cp:lastPrinted>
  <dcterms:created xsi:type="dcterms:W3CDTF">2024-09-09T13:45:41Z</dcterms:created>
  <dcterms:modified xsi:type="dcterms:W3CDTF">2024-09-09T15:37:39Z</dcterms:modified>
</cp:coreProperties>
</file>