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adley\Documents\"/>
    </mc:Choice>
  </mc:AlternateContent>
  <xr:revisionPtr revIDLastSave="0" documentId="13_ncr:1_{4971CD27-A418-4DE3-99F6-69F542DC9547}" xr6:coauthVersionLast="47" xr6:coauthVersionMax="47" xr10:uidLastSave="{00000000-0000-0000-0000-000000000000}"/>
  <bookViews>
    <workbookView xWindow="-108" yWindow="-108" windowWidth="23256" windowHeight="12456" xr2:uid="{78174CAF-F0C8-467A-A63A-0127CDCE242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20" i="1"/>
  <c r="L13" i="1"/>
  <c r="L14" i="1"/>
  <c r="L15" i="1"/>
  <c r="L16" i="1"/>
  <c r="L17" i="1"/>
  <c r="L18" i="1"/>
  <c r="L12" i="1"/>
  <c r="L10" i="1"/>
  <c r="L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0" i="1"/>
  <c r="I13" i="1"/>
  <c r="I14" i="1"/>
  <c r="I15" i="1"/>
  <c r="I16" i="1"/>
  <c r="I17" i="1"/>
  <c r="I18" i="1"/>
  <c r="I12" i="1"/>
  <c r="I10" i="1"/>
  <c r="I9" i="1"/>
  <c r="K47" i="1" l="1"/>
  <c r="L19" i="1"/>
  <c r="J12" i="1"/>
  <c r="H47" i="1"/>
  <c r="E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G24" i="1"/>
  <c r="F24" i="1"/>
  <c r="G23" i="1"/>
  <c r="F23" i="1"/>
  <c r="G22" i="1"/>
  <c r="F22" i="1"/>
  <c r="F21" i="1"/>
  <c r="F20" i="1"/>
  <c r="I19" i="1"/>
  <c r="F19" i="1"/>
  <c r="M19" i="1" s="1"/>
  <c r="F18" i="1"/>
  <c r="F17" i="1"/>
  <c r="F16" i="1"/>
  <c r="F15" i="1"/>
  <c r="G14" i="1"/>
  <c r="F14" i="1"/>
  <c r="G13" i="1"/>
  <c r="J13" i="1" s="1"/>
  <c r="F13" i="1"/>
  <c r="G12" i="1"/>
  <c r="F12" i="1"/>
  <c r="I11" i="1"/>
  <c r="F11" i="1"/>
  <c r="F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F9" i="1"/>
  <c r="A3" i="1"/>
  <c r="M11" i="1" l="1"/>
  <c r="M18" i="1"/>
  <c r="M17" i="1"/>
  <c r="M16" i="1"/>
  <c r="M15" i="1"/>
  <c r="M10" i="1"/>
  <c r="M9" i="1"/>
  <c r="M20" i="1"/>
  <c r="M46" i="1"/>
  <c r="M45" i="1"/>
  <c r="M44" i="1"/>
  <c r="M43" i="1"/>
  <c r="M42" i="1"/>
  <c r="M41" i="1"/>
  <c r="M35" i="1"/>
  <c r="M34" i="1"/>
  <c r="M33" i="1"/>
  <c r="M32" i="1"/>
  <c r="M31" i="1"/>
  <c r="M40" i="1"/>
  <c r="M39" i="1"/>
  <c r="M38" i="1"/>
  <c r="M37" i="1"/>
  <c r="M30" i="1"/>
  <c r="M29" i="1"/>
  <c r="M28" i="1"/>
  <c r="M27" i="1"/>
  <c r="M14" i="1"/>
  <c r="M23" i="1"/>
  <c r="M13" i="1"/>
  <c r="M12" i="1"/>
  <c r="M36" i="1"/>
  <c r="M25" i="1"/>
  <c r="J25" i="1"/>
  <c r="M21" i="1"/>
  <c r="M24" i="1"/>
  <c r="M22" i="1"/>
  <c r="M26" i="1"/>
  <c r="J22" i="1"/>
  <c r="J23" i="1"/>
  <c r="J14" i="1"/>
  <c r="J24" i="1"/>
  <c r="L47" i="1"/>
  <c r="J26" i="1"/>
  <c r="I47" i="1"/>
  <c r="F47" i="1"/>
  <c r="M47" i="1" l="1"/>
</calcChain>
</file>

<file path=xl/sharedStrings.xml><?xml version="1.0" encoding="utf-8"?>
<sst xmlns="http://schemas.openxmlformats.org/spreadsheetml/2006/main" count="53" uniqueCount="13">
  <si>
    <t>Reference Schedule:  1.11</t>
  </si>
  <si>
    <t>Interest Expense</t>
  </si>
  <si>
    <t>Adjustment</t>
  </si>
  <si>
    <t>Line</t>
  </si>
  <si>
    <t>Lender</t>
  </si>
  <si>
    <t>ID</t>
  </si>
  <si>
    <t>Rate</t>
  </si>
  <si>
    <t>Balance</t>
  </si>
  <si>
    <t>Interest</t>
  </si>
  <si>
    <t>FFB</t>
  </si>
  <si>
    <t>RUS</t>
  </si>
  <si>
    <t>CFC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</si>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</sst>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4" applyFont="1" applyAlignment="1">
      <alignment horizontal="right"/>
    </xf>
    <xf numFmtId="164" fontId="3" fillId="0" borderId="0" xfId="2" applyNumberFormat="1" applyFont="1" applyBorder="1"/>
    <xf numFmtId="0" fontId="6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165" fontId="3" fillId="0" borderId="0" xfId="1" quotePrefix="1" applyNumberFormat="1" applyFont="1" applyBorder="1" applyAlignment="1">
      <alignment horizontal="right"/>
    </xf>
    <xf numFmtId="166" fontId="3" fillId="0" borderId="0" xfId="3" applyNumberFormat="1" applyFont="1" applyBorder="1"/>
    <xf numFmtId="164" fontId="3" fillId="0" borderId="0" xfId="2" applyNumberFormat="1" applyFont="1" applyFill="1" applyBorder="1"/>
    <xf numFmtId="165" fontId="3" fillId="0" borderId="0" xfId="1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10" fontId="3" fillId="0" borderId="5" xfId="0" applyNumberFormat="1" applyFont="1" applyBorder="1"/>
    <xf numFmtId="164" fontId="3" fillId="0" borderId="5" xfId="2" applyNumberFormat="1" applyFont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5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" fontId="2" fillId="0" borderId="1" xfId="0" applyNumberFormat="1" applyFont="1" applyBorder="1" applyAlignment="1">
      <alignment horizontal="center" wrapText="1"/>
    </xf>
    <xf numFmtId="164" fontId="2" fillId="0" borderId="6" xfId="2" applyNumberFormat="1" applyFont="1" applyFill="1" applyBorder="1" applyAlignment="1">
      <alignment horizontal="center" wrapText="1"/>
    </xf>
    <xf numFmtId="164" fontId="2" fillId="0" borderId="7" xfId="2" applyNumberFormat="1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4" xr:uid="{DF42BFE4-A1B4-41F3-BFBC-8CD3D56F710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radley\Documents\Reference%20Schedule%201.11.xlsx" TargetMode="External"/><Relationship Id="rId1" Type="http://schemas.openxmlformats.org/officeDocument/2006/relationships/externalLinkPath" Target="Reference%20Schedule%2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RC"/>
      <sheetName val="1.04 CUST"/>
      <sheetName val="1.05 GTCC"/>
      <sheetName val="1.06 Health"/>
      <sheetName val="1.07 Depr"/>
      <sheetName val="1.08 AdsDonat"/>
      <sheetName val="1.09 Dir"/>
      <sheetName val="1.10 Life Insur"/>
      <sheetName val="1.11 Int"/>
      <sheetName val="1.12 Wages"/>
      <sheetName val="1.13 PayrTx"/>
      <sheetName val="1.14 Prof"/>
    </sheetNames>
    <sheetDataSet>
      <sheetData sheetId="0">
        <row r="1">
          <cell r="A1" t="str">
            <v>LICKING VALLEY R.E.C.C.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81F3-6F68-409B-B16D-ED4F8458EDD7}">
  <sheetPr>
    <pageSetUpPr fitToPage="1"/>
  </sheetPr>
  <dimension ref="A1:M54"/>
  <sheetViews>
    <sheetView tabSelected="1" workbookViewId="0">
      <selection activeCell="L9" sqref="L9"/>
    </sheetView>
  </sheetViews>
  <sheetFormatPr defaultRowHeight="14.4" x14ac:dyDescent="0.3"/>
  <cols>
    <col min="1" max="1" width="5.33203125" style="2" customWidth="1"/>
    <col min="2" max="2" width="7.109375" style="2" bestFit="1" customWidth="1"/>
    <col min="3" max="3" width="6.88671875" style="3" customWidth="1"/>
    <col min="4" max="4" width="9.21875" style="2" bestFit="1" customWidth="1"/>
    <col min="5" max="5" width="12.44140625" style="2" bestFit="1" customWidth="1"/>
    <col min="6" max="6" width="11.44140625" style="2" bestFit="1" customWidth="1"/>
    <col min="7" max="7" width="7.21875" style="2" bestFit="1" customWidth="1"/>
    <col min="8" max="8" width="12.44140625" style="2" bestFit="1" customWidth="1"/>
    <col min="9" max="9" width="11.5546875" style="2" customWidth="1"/>
    <col min="10" max="10" width="7.88671875" style="2" customWidth="1"/>
    <col min="11" max="11" width="12.44140625" style="2" bestFit="1" customWidth="1"/>
    <col min="12" max="12" width="11.44140625" style="2" customWidth="1"/>
    <col min="13" max="13" width="13.77734375" style="5" customWidth="1"/>
  </cols>
  <sheetData>
    <row r="1" spans="1:13" x14ac:dyDescent="0.3">
      <c r="A1" s="1"/>
      <c r="M1" s="4" t="s">
        <v>0</v>
      </c>
    </row>
    <row r="2" spans="1:13" x14ac:dyDescent="0.3">
      <c r="A2" s="1"/>
      <c r="E2" s="1"/>
    </row>
    <row r="3" spans="1:13" x14ac:dyDescent="0.3">
      <c r="A3" s="21" t="str">
        <f>[1]RevReq!A1</f>
        <v>LICKING VALLEY R.E.C.C.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3">
      <c r="C4" s="2"/>
      <c r="F4" s="6"/>
      <c r="M4" s="2"/>
    </row>
    <row r="5" spans="1: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3">
      <c r="A6" s="6"/>
      <c r="B6" s="6"/>
      <c r="C6" s="6"/>
      <c r="D6" s="6"/>
      <c r="E6" s="6"/>
      <c r="F6" s="6"/>
      <c r="M6" s="2"/>
    </row>
    <row r="7" spans="1:13" x14ac:dyDescent="0.3">
      <c r="D7" s="23">
        <v>44896</v>
      </c>
      <c r="E7" s="24"/>
      <c r="F7" s="25"/>
      <c r="G7" s="26">
        <v>45467</v>
      </c>
      <c r="H7" s="24"/>
      <c r="I7" s="25"/>
      <c r="J7" s="26">
        <v>45528</v>
      </c>
      <c r="K7" s="24"/>
      <c r="L7" s="25"/>
      <c r="M7" s="27" t="s">
        <v>2</v>
      </c>
    </row>
    <row r="8" spans="1:13" x14ac:dyDescent="0.3">
      <c r="A8" s="7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6</v>
      </c>
      <c r="H8" s="8" t="s">
        <v>7</v>
      </c>
      <c r="I8" s="8" t="s">
        <v>8</v>
      </c>
      <c r="J8" s="8" t="s">
        <v>6</v>
      </c>
      <c r="K8" s="8" t="s">
        <v>7</v>
      </c>
      <c r="L8" s="8" t="s">
        <v>8</v>
      </c>
      <c r="M8" s="28"/>
    </row>
    <row r="9" spans="1:13" x14ac:dyDescent="0.3">
      <c r="A9" s="9">
        <v>1</v>
      </c>
      <c r="B9" s="2" t="s">
        <v>9</v>
      </c>
      <c r="C9" s="10">
        <v>42</v>
      </c>
      <c r="D9" s="11">
        <v>4.4429999999999997E-2</v>
      </c>
      <c r="E9" s="5">
        <v>2000000</v>
      </c>
      <c r="F9" s="5">
        <f>E9*D9</f>
        <v>88860</v>
      </c>
      <c r="G9" s="11">
        <v>5.4510000000000003E-2</v>
      </c>
      <c r="H9" s="12">
        <v>1958742.06</v>
      </c>
      <c r="I9" s="5">
        <f>H9*G9</f>
        <v>106771.02969060001</v>
      </c>
      <c r="J9" s="11">
        <v>5.398E-2</v>
      </c>
      <c r="K9" s="12">
        <v>1951855.84</v>
      </c>
      <c r="L9" s="5">
        <f>K9*J9</f>
        <v>105361.1782432</v>
      </c>
      <c r="M9" s="5">
        <f>F9-I9-L9</f>
        <v>-123272.20793380002</v>
      </c>
    </row>
    <row r="10" spans="1:13" x14ac:dyDescent="0.3">
      <c r="A10" s="9">
        <f>1+A9</f>
        <v>2</v>
      </c>
      <c r="B10" s="2" t="s">
        <v>9</v>
      </c>
      <c r="C10" s="10">
        <v>43</v>
      </c>
      <c r="D10" s="11"/>
      <c r="E10" s="5">
        <v>0</v>
      </c>
      <c r="F10" s="5">
        <f t="shared" ref="F10:F46" si="0">E10*D10</f>
        <v>0</v>
      </c>
      <c r="G10" s="11">
        <v>5.4510000000000003E-2</v>
      </c>
      <c r="H10" s="12">
        <v>2969479.39</v>
      </c>
      <c r="I10" s="5">
        <f>H10*G10</f>
        <v>161866.32154890001</v>
      </c>
      <c r="J10" s="11">
        <v>5.398E-2</v>
      </c>
      <c r="K10" s="12">
        <v>2959039.78</v>
      </c>
      <c r="L10" s="5">
        <f>K10*J10</f>
        <v>159728.9673244</v>
      </c>
      <c r="M10" s="5">
        <f t="shared" ref="M10:M47" si="1">F10-I10-L10</f>
        <v>-321595.28887330001</v>
      </c>
    </row>
    <row r="11" spans="1:13" x14ac:dyDescent="0.3">
      <c r="A11" s="9">
        <f t="shared" ref="A11:A47" si="2">1+A10</f>
        <v>3</v>
      </c>
      <c r="B11" s="2" t="s">
        <v>9</v>
      </c>
      <c r="C11" s="10">
        <v>44</v>
      </c>
      <c r="D11" s="11"/>
      <c r="E11" s="5"/>
      <c r="F11" s="5">
        <f t="shared" si="0"/>
        <v>0</v>
      </c>
      <c r="G11" s="11"/>
      <c r="H11" s="12"/>
      <c r="I11" s="5">
        <f t="shared" ref="I11" si="3">H11*D11</f>
        <v>0</v>
      </c>
      <c r="J11" s="11">
        <v>5.2929999999999998E-2</v>
      </c>
      <c r="K11" s="12">
        <v>3600000</v>
      </c>
      <c r="L11" s="5">
        <f>K11*J11</f>
        <v>190548</v>
      </c>
      <c r="M11" s="5">
        <f t="shared" si="1"/>
        <v>-190548</v>
      </c>
    </row>
    <row r="12" spans="1:13" x14ac:dyDescent="0.3">
      <c r="A12" s="9">
        <f>1+A11</f>
        <v>4</v>
      </c>
      <c r="B12" s="2" t="s">
        <v>10</v>
      </c>
      <c r="C12" s="10">
        <v>52</v>
      </c>
      <c r="D12" s="11">
        <v>0.05</v>
      </c>
      <c r="E12" s="5">
        <v>103998.68</v>
      </c>
      <c r="F12" s="5">
        <f t="shared" si="0"/>
        <v>5199.9340000000002</v>
      </c>
      <c r="G12" s="11">
        <f t="shared" ref="G12:G24" si="4">D12</f>
        <v>0.05</v>
      </c>
      <c r="H12" s="12">
        <v>44840.25</v>
      </c>
      <c r="I12" s="5">
        <f>H12*G12</f>
        <v>2242.0125000000003</v>
      </c>
      <c r="J12" s="11">
        <f t="shared" ref="J12:J14" si="5">G12</f>
        <v>0.05</v>
      </c>
      <c r="K12" s="12">
        <v>41672.11</v>
      </c>
      <c r="L12" s="5">
        <f>K12*J12</f>
        <v>2083.6055000000001</v>
      </c>
      <c r="M12" s="5">
        <f t="shared" si="1"/>
        <v>874.3159999999998</v>
      </c>
    </row>
    <row r="13" spans="1:13" x14ac:dyDescent="0.3">
      <c r="A13" s="9">
        <f t="shared" si="2"/>
        <v>5</v>
      </c>
      <c r="B13" s="2" t="s">
        <v>10</v>
      </c>
      <c r="C13" s="10">
        <v>53</v>
      </c>
      <c r="D13" s="11">
        <v>0.05</v>
      </c>
      <c r="E13" s="5">
        <v>92689.37</v>
      </c>
      <c r="F13" s="5">
        <f t="shared" si="0"/>
        <v>4634.4684999999999</v>
      </c>
      <c r="G13" s="11">
        <f t="shared" si="4"/>
        <v>0.05</v>
      </c>
      <c r="H13" s="12">
        <v>30729.94</v>
      </c>
      <c r="I13" s="5">
        <f t="shared" ref="I13:I46" si="6">H13*G13</f>
        <v>1536.4970000000001</v>
      </c>
      <c r="J13" s="11">
        <f t="shared" si="5"/>
        <v>0.05</v>
      </c>
      <c r="K13" s="12">
        <v>27150.84</v>
      </c>
      <c r="L13" s="5">
        <f t="shared" ref="L13:L46" si="7">K13*J13</f>
        <v>1357.5420000000001</v>
      </c>
      <c r="M13" s="5">
        <f t="shared" si="1"/>
        <v>1740.4294999999995</v>
      </c>
    </row>
    <row r="14" spans="1:13" x14ac:dyDescent="0.3">
      <c r="A14" s="9">
        <f t="shared" si="2"/>
        <v>6</v>
      </c>
      <c r="B14" s="2" t="s">
        <v>9</v>
      </c>
      <c r="C14" s="10">
        <v>11</v>
      </c>
      <c r="D14" s="11">
        <v>6.4799999999999996E-2</v>
      </c>
      <c r="E14" s="5">
        <v>945172.56</v>
      </c>
      <c r="F14" s="5">
        <f t="shared" si="0"/>
        <v>61247.181887999999</v>
      </c>
      <c r="G14" s="11">
        <f t="shared" si="4"/>
        <v>6.4799999999999996E-2</v>
      </c>
      <c r="H14" s="12">
        <v>851678</v>
      </c>
      <c r="I14" s="5">
        <f t="shared" si="6"/>
        <v>55188.734399999994</v>
      </c>
      <c r="J14" s="11">
        <f t="shared" si="5"/>
        <v>6.4799999999999996E-2</v>
      </c>
      <c r="K14" s="12">
        <v>835210.35</v>
      </c>
      <c r="L14" s="5">
        <f t="shared" si="7"/>
        <v>54121.630679999995</v>
      </c>
      <c r="M14" s="5">
        <f t="shared" si="1"/>
        <v>-48063.18319199999</v>
      </c>
    </row>
    <row r="15" spans="1:13" x14ac:dyDescent="0.3">
      <c r="A15" s="9">
        <f t="shared" si="2"/>
        <v>7</v>
      </c>
      <c r="B15" s="2" t="s">
        <v>11</v>
      </c>
      <c r="C15" s="10">
        <v>1</v>
      </c>
      <c r="D15" s="11">
        <v>1.9300000000000001E-2</v>
      </c>
      <c r="E15" s="5">
        <v>92931.37</v>
      </c>
      <c r="F15" s="5">
        <f t="shared" si="0"/>
        <v>1793.575441</v>
      </c>
      <c r="G15" s="11">
        <v>1.9300000000000001E-2</v>
      </c>
      <c r="H15" s="12">
        <v>47136</v>
      </c>
      <c r="I15" s="5">
        <f t="shared" si="6"/>
        <v>909.72480000000007</v>
      </c>
      <c r="J15" s="11">
        <v>1.9300000000000001E-2</v>
      </c>
      <c r="K15" s="12">
        <v>39374.699999999997</v>
      </c>
      <c r="L15" s="5">
        <f t="shared" si="7"/>
        <v>759.93170999999995</v>
      </c>
      <c r="M15" s="5">
        <f t="shared" si="1"/>
        <v>123.91893099999993</v>
      </c>
    </row>
    <row r="16" spans="1:13" x14ac:dyDescent="0.3">
      <c r="A16" s="9">
        <f t="shared" si="2"/>
        <v>8</v>
      </c>
      <c r="B16" s="2" t="s">
        <v>11</v>
      </c>
      <c r="C16" s="10">
        <v>2</v>
      </c>
      <c r="D16" s="11">
        <v>1.66E-2</v>
      </c>
      <c r="E16" s="5">
        <v>340596.02</v>
      </c>
      <c r="F16" s="5">
        <f t="shared" si="0"/>
        <v>5653.8939319999999</v>
      </c>
      <c r="G16" s="11">
        <v>5.9499999999999997E-2</v>
      </c>
      <c r="H16" s="12">
        <v>269496.03000000003</v>
      </c>
      <c r="I16" s="5">
        <f t="shared" si="6"/>
        <v>16035.013785000001</v>
      </c>
      <c r="J16" s="11">
        <v>5.9499999999999997E-2</v>
      </c>
      <c r="K16" s="12">
        <v>258468.62</v>
      </c>
      <c r="L16" s="5">
        <f t="shared" si="7"/>
        <v>15378.882889999999</v>
      </c>
      <c r="M16" s="5">
        <f t="shared" si="1"/>
        <v>-25760.002742999997</v>
      </c>
    </row>
    <row r="17" spans="1:13" x14ac:dyDescent="0.3">
      <c r="A17" s="9">
        <f t="shared" si="2"/>
        <v>9</v>
      </c>
      <c r="B17" s="2" t="s">
        <v>11</v>
      </c>
      <c r="C17" s="10">
        <v>3</v>
      </c>
      <c r="D17" s="11">
        <v>1.66E-2</v>
      </c>
      <c r="E17" s="5">
        <v>343940</v>
      </c>
      <c r="F17" s="5">
        <f t="shared" si="0"/>
        <v>5709.4040000000005</v>
      </c>
      <c r="G17" s="11">
        <v>5.9499999999999997E-2</v>
      </c>
      <c r="H17" s="12">
        <v>294567.92</v>
      </c>
      <c r="I17" s="5">
        <f t="shared" si="6"/>
        <v>17526.791239999999</v>
      </c>
      <c r="J17" s="11">
        <v>5.9499999999999997E-2</v>
      </c>
      <c r="K17" s="12">
        <v>287313.33</v>
      </c>
      <c r="L17" s="5">
        <f t="shared" si="7"/>
        <v>17095.143134999998</v>
      </c>
      <c r="M17" s="5">
        <f t="shared" si="1"/>
        <v>-28912.530374999995</v>
      </c>
    </row>
    <row r="18" spans="1:13" x14ac:dyDescent="0.3">
      <c r="A18" s="9">
        <f t="shared" si="2"/>
        <v>10</v>
      </c>
      <c r="B18" s="2" t="s">
        <v>11</v>
      </c>
      <c r="C18" s="10">
        <v>4</v>
      </c>
      <c r="D18" s="11">
        <v>1.66E-2</v>
      </c>
      <c r="E18" s="5">
        <v>427664</v>
      </c>
      <c r="F18" s="5">
        <f t="shared" si="0"/>
        <v>7099.2223999999997</v>
      </c>
      <c r="G18" s="11">
        <v>5.9499999999999997E-2</v>
      </c>
      <c r="H18" s="12">
        <v>366274.96</v>
      </c>
      <c r="I18" s="5">
        <f t="shared" si="6"/>
        <v>21793.360120000001</v>
      </c>
      <c r="J18" s="11">
        <v>5.9499999999999997E-2</v>
      </c>
      <c r="K18" s="12">
        <v>357254.38</v>
      </c>
      <c r="L18" s="5">
        <f t="shared" si="7"/>
        <v>21256.635609999998</v>
      </c>
      <c r="M18" s="5">
        <f t="shared" si="1"/>
        <v>-35950.773329999996</v>
      </c>
    </row>
    <row r="19" spans="1:13" x14ac:dyDescent="0.3">
      <c r="A19" s="9">
        <f>1+A18</f>
        <v>11</v>
      </c>
      <c r="C19" s="10"/>
      <c r="D19" s="11"/>
      <c r="E19" s="5"/>
      <c r="F19" s="5">
        <f t="shared" si="0"/>
        <v>0</v>
      </c>
      <c r="G19" s="11"/>
      <c r="H19" s="12"/>
      <c r="I19" s="5">
        <f t="shared" ref="I19" si="8">H19*G19</f>
        <v>0</v>
      </c>
      <c r="J19" s="11"/>
      <c r="K19" s="12"/>
      <c r="L19" s="5">
        <f t="shared" ref="L19" si="9">K19*J19</f>
        <v>0</v>
      </c>
      <c r="M19" s="5">
        <f t="shared" si="1"/>
        <v>0</v>
      </c>
    </row>
    <row r="20" spans="1:13" x14ac:dyDescent="0.3">
      <c r="A20" s="9">
        <f>1+A19</f>
        <v>12</v>
      </c>
      <c r="B20" s="2" t="s">
        <v>9</v>
      </c>
      <c r="C20" s="10">
        <v>41</v>
      </c>
      <c r="D20" s="11">
        <v>3.3950000000000001E-2</v>
      </c>
      <c r="E20" s="5">
        <v>1623873.21</v>
      </c>
      <c r="F20" s="5">
        <f t="shared" si="0"/>
        <v>55130.495479500001</v>
      </c>
      <c r="G20" s="11">
        <v>5.4510000000000003E-2</v>
      </c>
      <c r="H20" s="12">
        <v>1590354.56</v>
      </c>
      <c r="I20" s="5">
        <f t="shared" si="6"/>
        <v>86690.227065600004</v>
      </c>
      <c r="J20" s="11">
        <v>5.398E-2</v>
      </c>
      <c r="K20" s="12">
        <v>1584763.45</v>
      </c>
      <c r="L20" s="5">
        <f t="shared" si="7"/>
        <v>85545.531030999991</v>
      </c>
      <c r="M20" s="5">
        <f t="shared" si="1"/>
        <v>-117105.2626171</v>
      </c>
    </row>
    <row r="21" spans="1:13" x14ac:dyDescent="0.3">
      <c r="A21" s="9">
        <f t="shared" si="2"/>
        <v>13</v>
      </c>
      <c r="B21" s="2" t="s">
        <v>10</v>
      </c>
      <c r="C21" s="10">
        <v>61</v>
      </c>
      <c r="D21" s="11">
        <v>1.25E-3</v>
      </c>
      <c r="E21" s="5">
        <v>221492.34</v>
      </c>
      <c r="F21" s="5">
        <f t="shared" si="0"/>
        <v>276.86542500000002</v>
      </c>
      <c r="G21" s="11">
        <v>3.2500000000000001E-2</v>
      </c>
      <c r="H21" s="12">
        <v>167538.99</v>
      </c>
      <c r="I21" s="5">
        <f t="shared" si="6"/>
        <v>5445.017175</v>
      </c>
      <c r="J21" s="11">
        <v>3.2500000000000001E-2</v>
      </c>
      <c r="K21" s="12">
        <v>164699.34</v>
      </c>
      <c r="L21" s="5">
        <f t="shared" si="7"/>
        <v>5352.7285499999998</v>
      </c>
      <c r="M21" s="5">
        <f t="shared" si="1"/>
        <v>-10520.880300000001</v>
      </c>
    </row>
    <row r="22" spans="1:13" x14ac:dyDescent="0.3">
      <c r="A22" s="9">
        <f t="shared" si="2"/>
        <v>14</v>
      </c>
      <c r="B22" s="2" t="s">
        <v>10</v>
      </c>
      <c r="C22" s="10">
        <v>62</v>
      </c>
      <c r="D22" s="11">
        <v>2.8750000000000001E-2</v>
      </c>
      <c r="E22" s="5">
        <v>221492.34</v>
      </c>
      <c r="F22" s="5">
        <f t="shared" si="0"/>
        <v>6367.904775</v>
      </c>
      <c r="G22" s="11">
        <f t="shared" si="4"/>
        <v>2.8750000000000001E-2</v>
      </c>
      <c r="H22" s="12">
        <v>167538.99</v>
      </c>
      <c r="I22" s="5">
        <f t="shared" si="6"/>
        <v>4816.7459625000001</v>
      </c>
      <c r="J22" s="11">
        <f t="shared" ref="J22:J26" si="10">G22</f>
        <v>2.8750000000000001E-2</v>
      </c>
      <c r="K22" s="12">
        <v>164699.34</v>
      </c>
      <c r="L22" s="5">
        <f t="shared" si="7"/>
        <v>4735.106025</v>
      </c>
      <c r="M22" s="5">
        <f t="shared" si="1"/>
        <v>-3183.9472125000002</v>
      </c>
    </row>
    <row r="23" spans="1:13" x14ac:dyDescent="0.3">
      <c r="A23" s="9">
        <f t="shared" si="2"/>
        <v>15</v>
      </c>
      <c r="B23" s="2" t="s">
        <v>10</v>
      </c>
      <c r="C23" s="13">
        <v>71</v>
      </c>
      <c r="D23" s="11">
        <v>5.3749999999999999E-2</v>
      </c>
      <c r="E23" s="5">
        <v>929031.74</v>
      </c>
      <c r="F23" s="5">
        <f t="shared" si="0"/>
        <v>49935.456024999999</v>
      </c>
      <c r="G23" s="11">
        <f t="shared" si="4"/>
        <v>5.3749999999999999E-2</v>
      </c>
      <c r="H23" s="12">
        <v>799944.53</v>
      </c>
      <c r="I23" s="5">
        <f t="shared" si="6"/>
        <v>42997.018487499998</v>
      </c>
      <c r="J23" s="11">
        <f t="shared" si="10"/>
        <v>5.3749999999999999E-2</v>
      </c>
      <c r="K23" s="12">
        <v>792217.81</v>
      </c>
      <c r="L23" s="5">
        <f t="shared" si="7"/>
        <v>42581.707287500001</v>
      </c>
      <c r="M23" s="5">
        <f t="shared" si="1"/>
        <v>-35643.269749999999</v>
      </c>
    </row>
    <row r="24" spans="1:13" x14ac:dyDescent="0.3">
      <c r="A24" s="9">
        <f t="shared" si="2"/>
        <v>16</v>
      </c>
      <c r="B24" s="2" t="s">
        <v>10</v>
      </c>
      <c r="C24" s="13">
        <v>72</v>
      </c>
      <c r="D24" s="11">
        <v>5.2499999999999998E-2</v>
      </c>
      <c r="E24" s="5">
        <v>238049.9</v>
      </c>
      <c r="F24" s="5">
        <f t="shared" si="0"/>
        <v>12497.61975</v>
      </c>
      <c r="G24" s="11">
        <f t="shared" si="4"/>
        <v>5.2499999999999998E-2</v>
      </c>
      <c r="H24" s="12">
        <v>204841.14</v>
      </c>
      <c r="I24" s="5">
        <f t="shared" si="6"/>
        <v>10754.15985</v>
      </c>
      <c r="J24" s="11">
        <f t="shared" si="10"/>
        <v>5.2499999999999998E-2</v>
      </c>
      <c r="K24" s="12">
        <v>202859.73</v>
      </c>
      <c r="L24" s="5">
        <f t="shared" si="7"/>
        <v>10650.135824999999</v>
      </c>
      <c r="M24" s="5">
        <f t="shared" si="1"/>
        <v>-8906.6759249999996</v>
      </c>
    </row>
    <row r="25" spans="1:13" x14ac:dyDescent="0.3">
      <c r="A25" s="9">
        <f t="shared" si="2"/>
        <v>17</v>
      </c>
      <c r="B25" s="2" t="s">
        <v>10</v>
      </c>
      <c r="C25" s="13">
        <v>73</v>
      </c>
      <c r="D25" s="11">
        <v>2.1250000000000002E-2</v>
      </c>
      <c r="E25" s="5">
        <v>429854</v>
      </c>
      <c r="F25" s="5">
        <f t="shared" si="0"/>
        <v>9134.3975000000009</v>
      </c>
      <c r="G25" s="11">
        <v>3.2500000000000001E-2</v>
      </c>
      <c r="H25" s="12">
        <v>356970.06</v>
      </c>
      <c r="I25" s="5">
        <f t="shared" si="6"/>
        <v>11601.526949999999</v>
      </c>
      <c r="J25" s="11">
        <f t="shared" si="10"/>
        <v>3.2500000000000001E-2</v>
      </c>
      <c r="K25" s="12">
        <v>353406.98</v>
      </c>
      <c r="L25" s="5">
        <f t="shared" si="7"/>
        <v>11485.726849999999</v>
      </c>
      <c r="M25" s="5">
        <f t="shared" si="1"/>
        <v>-13952.856299999998</v>
      </c>
    </row>
    <row r="26" spans="1:13" x14ac:dyDescent="0.3">
      <c r="A26" s="9">
        <f t="shared" si="2"/>
        <v>18</v>
      </c>
      <c r="B26" s="2" t="s">
        <v>10</v>
      </c>
      <c r="C26" s="13">
        <v>74</v>
      </c>
      <c r="D26" s="11">
        <v>2.1250000000000002E-2</v>
      </c>
      <c r="E26" s="5">
        <v>56296.34</v>
      </c>
      <c r="F26" s="5">
        <f t="shared" si="0"/>
        <v>1196.297225</v>
      </c>
      <c r="G26" s="11">
        <v>3.2500000000000001E-2</v>
      </c>
      <c r="H26" s="12">
        <v>47557.87</v>
      </c>
      <c r="I26" s="5">
        <f t="shared" si="6"/>
        <v>1545.6307750000001</v>
      </c>
      <c r="J26" s="11">
        <f t="shared" si="10"/>
        <v>3.2500000000000001E-2</v>
      </c>
      <c r="K26" s="12">
        <v>47083.19</v>
      </c>
      <c r="L26" s="5">
        <f t="shared" si="7"/>
        <v>1530.2036750000002</v>
      </c>
      <c r="M26" s="5">
        <f t="shared" si="1"/>
        <v>-1879.5372250000003</v>
      </c>
    </row>
    <row r="27" spans="1:13" x14ac:dyDescent="0.3">
      <c r="A27" s="9">
        <f t="shared" si="2"/>
        <v>19</v>
      </c>
      <c r="B27" s="2" t="s">
        <v>9</v>
      </c>
      <c r="C27" s="10">
        <v>12</v>
      </c>
      <c r="D27" s="11">
        <v>3.3950000000000001E-2</v>
      </c>
      <c r="E27" s="5">
        <v>1048086.54</v>
      </c>
      <c r="F27" s="5">
        <f t="shared" si="0"/>
        <v>35582.538033000004</v>
      </c>
      <c r="G27" s="11">
        <v>5.4510000000000003E-2</v>
      </c>
      <c r="H27" s="12">
        <v>937501.42</v>
      </c>
      <c r="I27" s="5">
        <f t="shared" si="6"/>
        <v>51103.202404200005</v>
      </c>
      <c r="J27" s="11">
        <v>5.398E-2</v>
      </c>
      <c r="K27" s="12">
        <v>918463.73</v>
      </c>
      <c r="L27" s="5">
        <f t="shared" si="7"/>
        <v>49578.6721454</v>
      </c>
      <c r="M27" s="5">
        <f t="shared" si="1"/>
        <v>-65099.3365166</v>
      </c>
    </row>
    <row r="28" spans="1:13" x14ac:dyDescent="0.3">
      <c r="A28" s="9">
        <f t="shared" si="2"/>
        <v>20</v>
      </c>
      <c r="B28" s="2" t="s">
        <v>9</v>
      </c>
      <c r="C28" s="10">
        <v>21</v>
      </c>
      <c r="D28" s="11">
        <v>3.3950000000000001E-2</v>
      </c>
      <c r="E28" s="5">
        <v>942325.92</v>
      </c>
      <c r="F28" s="5">
        <f t="shared" si="0"/>
        <v>31991.964984000002</v>
      </c>
      <c r="G28" s="11">
        <v>5.4510000000000003E-2</v>
      </c>
      <c r="H28" s="12">
        <v>870552.29</v>
      </c>
      <c r="I28" s="5">
        <f t="shared" si="6"/>
        <v>47453.805327900001</v>
      </c>
      <c r="J28" s="11">
        <v>5.398E-2</v>
      </c>
      <c r="K28" s="12">
        <v>858250.13</v>
      </c>
      <c r="L28" s="5">
        <f t="shared" si="7"/>
        <v>46328.342017399998</v>
      </c>
      <c r="M28" s="5">
        <f t="shared" si="1"/>
        <v>-61790.182361300002</v>
      </c>
    </row>
    <row r="29" spans="1:13" x14ac:dyDescent="0.3">
      <c r="A29" s="9">
        <f t="shared" si="2"/>
        <v>21</v>
      </c>
      <c r="B29" s="2" t="s">
        <v>9</v>
      </c>
      <c r="C29" s="10">
        <v>22</v>
      </c>
      <c r="D29" s="11">
        <v>3.3950000000000001E-2</v>
      </c>
      <c r="E29" s="5">
        <v>965078.17</v>
      </c>
      <c r="F29" s="5">
        <f t="shared" si="0"/>
        <v>32764.403871500002</v>
      </c>
      <c r="G29" s="11">
        <v>5.4510000000000003E-2</v>
      </c>
      <c r="H29" s="12">
        <v>891571.58</v>
      </c>
      <c r="I29" s="5">
        <f t="shared" si="6"/>
        <v>48599.566825800001</v>
      </c>
      <c r="J29" s="11">
        <v>5.398E-2</v>
      </c>
      <c r="K29" s="12">
        <v>878972.39</v>
      </c>
      <c r="L29" s="5">
        <f t="shared" si="7"/>
        <v>47446.929612200001</v>
      </c>
      <c r="M29" s="5">
        <f t="shared" si="1"/>
        <v>-63282.092566499996</v>
      </c>
    </row>
    <row r="30" spans="1:13" x14ac:dyDescent="0.3">
      <c r="A30" s="9">
        <f t="shared" si="2"/>
        <v>22</v>
      </c>
      <c r="B30" s="2" t="s">
        <v>9</v>
      </c>
      <c r="C30" s="10">
        <v>23</v>
      </c>
      <c r="D30" s="11">
        <v>3.3950000000000001E-2</v>
      </c>
      <c r="E30" s="5">
        <v>982734.61</v>
      </c>
      <c r="F30" s="5">
        <f t="shared" si="0"/>
        <v>33363.840009500003</v>
      </c>
      <c r="G30" s="11">
        <v>5.4510000000000003E-2</v>
      </c>
      <c r="H30" s="12">
        <v>907883.19</v>
      </c>
      <c r="I30" s="5">
        <f t="shared" si="6"/>
        <v>49488.712686899999</v>
      </c>
      <c r="J30" s="11">
        <v>5.398E-2</v>
      </c>
      <c r="K30" s="12">
        <v>895053.5</v>
      </c>
      <c r="L30" s="5">
        <f t="shared" si="7"/>
        <v>48314.987930000003</v>
      </c>
      <c r="M30" s="5">
        <f t="shared" si="1"/>
        <v>-64439.860607399998</v>
      </c>
    </row>
    <row r="31" spans="1:13" x14ac:dyDescent="0.3">
      <c r="A31" s="9">
        <f t="shared" si="2"/>
        <v>23</v>
      </c>
      <c r="B31" s="2" t="s">
        <v>9</v>
      </c>
      <c r="C31" s="10">
        <v>36</v>
      </c>
      <c r="D31" s="11">
        <v>3.3950000000000001E-2</v>
      </c>
      <c r="E31" s="5">
        <v>1338911.8999999999</v>
      </c>
      <c r="F31" s="5">
        <f t="shared" si="0"/>
        <v>45456.059004999996</v>
      </c>
      <c r="G31" s="11">
        <v>5.4510000000000003E-2</v>
      </c>
      <c r="H31" s="12">
        <v>1294601.55</v>
      </c>
      <c r="I31" s="5">
        <f t="shared" si="6"/>
        <v>70568.730490500006</v>
      </c>
      <c r="J31" s="11">
        <v>5.398E-2</v>
      </c>
      <c r="K31" s="12">
        <v>1287124.3899999999</v>
      </c>
      <c r="L31" s="5">
        <f t="shared" si="7"/>
        <v>69478.974572199993</v>
      </c>
      <c r="M31" s="5">
        <f t="shared" si="1"/>
        <v>-94591.646057700011</v>
      </c>
    </row>
    <row r="32" spans="1:13" x14ac:dyDescent="0.3">
      <c r="A32" s="9">
        <f t="shared" si="2"/>
        <v>24</v>
      </c>
      <c r="B32" s="2" t="s">
        <v>9</v>
      </c>
      <c r="C32" s="10">
        <v>37</v>
      </c>
      <c r="D32" s="11">
        <v>3.3950000000000001E-2</v>
      </c>
      <c r="E32" s="5">
        <v>953165.03</v>
      </c>
      <c r="F32" s="5">
        <f t="shared" si="0"/>
        <v>32359.952768500003</v>
      </c>
      <c r="G32" s="11">
        <v>5.4510000000000003E-2</v>
      </c>
      <c r="H32" s="12">
        <v>921620.71</v>
      </c>
      <c r="I32" s="5">
        <f t="shared" si="6"/>
        <v>50237.544902100002</v>
      </c>
      <c r="J32" s="11">
        <v>5.398E-2</v>
      </c>
      <c r="K32" s="12">
        <v>916297.76</v>
      </c>
      <c r="L32" s="5">
        <f t="shared" si="7"/>
        <v>49461.753084800002</v>
      </c>
      <c r="M32" s="5">
        <f t="shared" si="1"/>
        <v>-67339.345218400005</v>
      </c>
    </row>
    <row r="33" spans="1:13" x14ac:dyDescent="0.3">
      <c r="A33" s="9">
        <f t="shared" si="2"/>
        <v>25</v>
      </c>
      <c r="B33" s="2" t="s">
        <v>9</v>
      </c>
      <c r="C33" s="10">
        <v>38</v>
      </c>
      <c r="D33" s="11">
        <v>3.3950000000000001E-2</v>
      </c>
      <c r="E33" s="5">
        <v>632610.53</v>
      </c>
      <c r="F33" s="5">
        <f t="shared" si="0"/>
        <v>21477.1274935</v>
      </c>
      <c r="G33" s="11">
        <v>5.4510000000000003E-2</v>
      </c>
      <c r="H33" s="12">
        <v>611674.72</v>
      </c>
      <c r="I33" s="5">
        <f t="shared" si="6"/>
        <v>33342.3889872</v>
      </c>
      <c r="J33" s="11">
        <v>5.398E-2</v>
      </c>
      <c r="K33" s="12">
        <v>608141.9</v>
      </c>
      <c r="L33" s="5">
        <f t="shared" si="7"/>
        <v>32827.499761999999</v>
      </c>
      <c r="M33" s="5">
        <f t="shared" si="1"/>
        <v>-44692.761255699996</v>
      </c>
    </row>
    <row r="34" spans="1:13" x14ac:dyDescent="0.3">
      <c r="A34" s="9">
        <f t="shared" si="2"/>
        <v>26</v>
      </c>
      <c r="B34" s="2" t="s">
        <v>9</v>
      </c>
      <c r="C34" s="10">
        <v>39</v>
      </c>
      <c r="D34" s="11">
        <v>3.3950000000000001E-2</v>
      </c>
      <c r="E34" s="5">
        <v>1282994.1499999999</v>
      </c>
      <c r="F34" s="5">
        <f t="shared" si="0"/>
        <v>43557.651392499996</v>
      </c>
      <c r="G34" s="11">
        <v>5.4510000000000003E-2</v>
      </c>
      <c r="H34" s="12">
        <v>1240534.3700000001</v>
      </c>
      <c r="I34" s="5">
        <f t="shared" si="6"/>
        <v>67621.528508700008</v>
      </c>
      <c r="J34" s="11">
        <v>5.398E-2</v>
      </c>
      <c r="K34" s="12">
        <v>1233369.48</v>
      </c>
      <c r="L34" s="5">
        <f t="shared" si="7"/>
        <v>66577.284530399993</v>
      </c>
      <c r="M34" s="5">
        <f t="shared" si="1"/>
        <v>-90641.161646599998</v>
      </c>
    </row>
    <row r="35" spans="1:13" x14ac:dyDescent="0.3">
      <c r="A35" s="9">
        <f t="shared" si="2"/>
        <v>27</v>
      </c>
      <c r="B35" s="2" t="s">
        <v>9</v>
      </c>
      <c r="C35" s="10">
        <v>310</v>
      </c>
      <c r="D35" s="11">
        <v>3.3950000000000001E-2</v>
      </c>
      <c r="E35" s="5">
        <v>1273900.82</v>
      </c>
      <c r="F35" s="5">
        <f t="shared" si="0"/>
        <v>43248.932839000001</v>
      </c>
      <c r="G35" s="11">
        <v>5.4510000000000003E-2</v>
      </c>
      <c r="H35" s="12">
        <v>1231741.97</v>
      </c>
      <c r="I35" s="5">
        <f t="shared" si="6"/>
        <v>67142.254784699995</v>
      </c>
      <c r="J35" s="11">
        <v>5.398E-2</v>
      </c>
      <c r="K35" s="12">
        <v>1224627.8600000001</v>
      </c>
      <c r="L35" s="5">
        <f t="shared" si="7"/>
        <v>66105.411882800006</v>
      </c>
      <c r="M35" s="5">
        <f t="shared" si="1"/>
        <v>-89998.733828500001</v>
      </c>
    </row>
    <row r="36" spans="1:13" x14ac:dyDescent="0.3">
      <c r="A36" s="9">
        <f t="shared" si="2"/>
        <v>28</v>
      </c>
      <c r="B36" s="2" t="s">
        <v>9</v>
      </c>
      <c r="C36" s="10">
        <v>24</v>
      </c>
      <c r="D36" s="11">
        <v>3.3950000000000001E-2</v>
      </c>
      <c r="E36" s="5">
        <v>2382733.9</v>
      </c>
      <c r="F36" s="5">
        <f t="shared" si="0"/>
        <v>80893.815904999996</v>
      </c>
      <c r="G36" s="11">
        <v>5.4510000000000003E-2</v>
      </c>
      <c r="H36" s="12">
        <v>2201249.4900000002</v>
      </c>
      <c r="I36" s="5">
        <f t="shared" si="6"/>
        <v>119990.10969990001</v>
      </c>
      <c r="J36" s="11">
        <v>5.398E-2</v>
      </c>
      <c r="K36" s="12">
        <v>2170142.6800000002</v>
      </c>
      <c r="L36" s="5">
        <f t="shared" si="7"/>
        <v>117144.30186640001</v>
      </c>
      <c r="M36" s="5">
        <f t="shared" si="1"/>
        <v>-156240.59566130003</v>
      </c>
    </row>
    <row r="37" spans="1:13" x14ac:dyDescent="0.3">
      <c r="A37" s="9">
        <f t="shared" si="2"/>
        <v>29</v>
      </c>
      <c r="B37" s="2" t="s">
        <v>9</v>
      </c>
      <c r="C37" s="10">
        <v>31</v>
      </c>
      <c r="D37" s="11">
        <v>3.3950000000000001E-2</v>
      </c>
      <c r="E37" s="5">
        <v>757265.54</v>
      </c>
      <c r="F37" s="5">
        <f t="shared" si="0"/>
        <v>25709.165083000004</v>
      </c>
      <c r="G37" s="11">
        <v>5.4510000000000003E-2</v>
      </c>
      <c r="H37" s="12">
        <v>732204.36</v>
      </c>
      <c r="I37" s="5">
        <f t="shared" si="6"/>
        <v>39912.459663599999</v>
      </c>
      <c r="J37" s="11">
        <v>5.398E-2</v>
      </c>
      <c r="K37" s="12">
        <v>727975.4</v>
      </c>
      <c r="L37" s="5">
        <f t="shared" si="7"/>
        <v>39296.112092000003</v>
      </c>
      <c r="M37" s="5">
        <f t="shared" si="1"/>
        <v>-53499.406672600002</v>
      </c>
    </row>
    <row r="38" spans="1:13" x14ac:dyDescent="0.3">
      <c r="A38" s="9">
        <f t="shared" si="2"/>
        <v>30</v>
      </c>
      <c r="B38" s="2" t="s">
        <v>9</v>
      </c>
      <c r="C38" s="10">
        <v>32</v>
      </c>
      <c r="D38" s="11">
        <v>3.3950000000000001E-2</v>
      </c>
      <c r="E38" s="5">
        <v>603540.63</v>
      </c>
      <c r="F38" s="5">
        <f t="shared" si="0"/>
        <v>20490.204388500002</v>
      </c>
      <c r="G38" s="11">
        <v>5.4510000000000003E-2</v>
      </c>
      <c r="H38" s="12">
        <v>583566.88</v>
      </c>
      <c r="I38" s="5">
        <f t="shared" si="6"/>
        <v>31810.230628800004</v>
      </c>
      <c r="J38" s="11">
        <v>5.398E-2</v>
      </c>
      <c r="K38" s="12">
        <v>580196.41</v>
      </c>
      <c r="L38" s="5">
        <f t="shared" si="7"/>
        <v>31319.002211800002</v>
      </c>
      <c r="M38" s="5">
        <f t="shared" si="1"/>
        <v>-42639.028452099999</v>
      </c>
    </row>
    <row r="39" spans="1:13" x14ac:dyDescent="0.3">
      <c r="A39" s="9">
        <f t="shared" si="2"/>
        <v>31</v>
      </c>
      <c r="B39" s="2" t="s">
        <v>9</v>
      </c>
      <c r="C39" s="10">
        <v>33</v>
      </c>
      <c r="D39" s="11">
        <v>3.3950000000000001E-2</v>
      </c>
      <c r="E39" s="5">
        <v>430126.83</v>
      </c>
      <c r="F39" s="5">
        <f t="shared" si="0"/>
        <v>14602.805878500001</v>
      </c>
      <c r="G39" s="11">
        <v>5.4510000000000003E-2</v>
      </c>
      <c r="H39" s="12">
        <v>415892.08</v>
      </c>
      <c r="I39" s="5">
        <f t="shared" si="6"/>
        <v>22670.277280800001</v>
      </c>
      <c r="J39" s="11">
        <v>5.398E-2</v>
      </c>
      <c r="K39" s="12">
        <v>413490.04</v>
      </c>
      <c r="L39" s="5">
        <f t="shared" si="7"/>
        <v>22320.192359199998</v>
      </c>
      <c r="M39" s="5">
        <f t="shared" si="1"/>
        <v>-30387.6637615</v>
      </c>
    </row>
    <row r="40" spans="1:13" x14ac:dyDescent="0.3">
      <c r="A40" s="9">
        <f t="shared" si="2"/>
        <v>32</v>
      </c>
      <c r="B40" s="2" t="s">
        <v>9</v>
      </c>
      <c r="C40" s="10">
        <v>34</v>
      </c>
      <c r="D40" s="11">
        <v>3.3950000000000001E-2</v>
      </c>
      <c r="E40" s="5">
        <v>529328.6</v>
      </c>
      <c r="F40" s="5">
        <f t="shared" si="0"/>
        <v>17970.705969999999</v>
      </c>
      <c r="G40" s="11">
        <v>5.4510000000000003E-2</v>
      </c>
      <c r="H40" s="12">
        <v>511810.84</v>
      </c>
      <c r="I40" s="5">
        <f t="shared" si="6"/>
        <v>27898.808888400003</v>
      </c>
      <c r="J40" s="11">
        <v>5.398E-2</v>
      </c>
      <c r="K40" s="12">
        <v>508854.8</v>
      </c>
      <c r="L40" s="5">
        <f t="shared" si="7"/>
        <v>27467.982103999999</v>
      </c>
      <c r="M40" s="5">
        <f t="shared" si="1"/>
        <v>-37396.085022400002</v>
      </c>
    </row>
    <row r="41" spans="1:13" x14ac:dyDescent="0.3">
      <c r="A41" s="9">
        <f t="shared" si="2"/>
        <v>33</v>
      </c>
      <c r="B41" s="2" t="s">
        <v>9</v>
      </c>
      <c r="C41" s="10">
        <v>311</v>
      </c>
      <c r="D41" s="11">
        <v>3.3950000000000001E-2</v>
      </c>
      <c r="E41" s="5">
        <v>1236635.18</v>
      </c>
      <c r="F41" s="5">
        <f t="shared" si="0"/>
        <v>41983.764361000001</v>
      </c>
      <c r="G41" s="11">
        <v>5.4510000000000003E-2</v>
      </c>
      <c r="H41" s="12">
        <v>1195709.6000000001</v>
      </c>
      <c r="I41" s="5">
        <f t="shared" si="6"/>
        <v>65178.13029600001</v>
      </c>
      <c r="J41" s="11">
        <v>5.398E-2</v>
      </c>
      <c r="K41" s="12">
        <v>1188803.6100000001</v>
      </c>
      <c r="L41" s="5">
        <f t="shared" si="7"/>
        <v>64171.618867800003</v>
      </c>
      <c r="M41" s="5">
        <f t="shared" si="1"/>
        <v>-87365.984802800012</v>
      </c>
    </row>
    <row r="42" spans="1:13" x14ac:dyDescent="0.3">
      <c r="A42" s="9">
        <f t="shared" si="2"/>
        <v>34</v>
      </c>
      <c r="B42" s="2" t="s">
        <v>9</v>
      </c>
      <c r="C42" s="10">
        <v>312</v>
      </c>
      <c r="D42" s="11">
        <v>3.3950000000000001E-2</v>
      </c>
      <c r="E42" s="5">
        <v>936973.27</v>
      </c>
      <c r="F42" s="5">
        <f t="shared" si="0"/>
        <v>31810.242516500002</v>
      </c>
      <c r="G42" s="11">
        <v>5.4510000000000003E-2</v>
      </c>
      <c r="H42" s="12">
        <v>905964.79</v>
      </c>
      <c r="I42" s="5">
        <f t="shared" si="6"/>
        <v>49384.140702900004</v>
      </c>
      <c r="J42" s="11">
        <v>5.398E-2</v>
      </c>
      <c r="K42" s="12">
        <v>900732.26</v>
      </c>
      <c r="L42" s="5">
        <f t="shared" si="7"/>
        <v>48621.527394800003</v>
      </c>
      <c r="M42" s="5">
        <f t="shared" si="1"/>
        <v>-66195.425581200005</v>
      </c>
    </row>
    <row r="43" spans="1:13" x14ac:dyDescent="0.3">
      <c r="A43" s="9">
        <f t="shared" si="2"/>
        <v>35</v>
      </c>
      <c r="B43" s="2" t="s">
        <v>9</v>
      </c>
      <c r="C43" s="10">
        <v>313</v>
      </c>
      <c r="D43" s="11">
        <v>3.3950000000000001E-2</v>
      </c>
      <c r="E43" s="5">
        <v>1032480.7</v>
      </c>
      <c r="F43" s="5">
        <f t="shared" si="0"/>
        <v>35052.719765000002</v>
      </c>
      <c r="G43" s="11">
        <v>5.4510000000000003E-2</v>
      </c>
      <c r="H43" s="12">
        <v>998311.45</v>
      </c>
      <c r="I43" s="5">
        <f t="shared" si="6"/>
        <v>54417.957139500002</v>
      </c>
      <c r="J43" s="11">
        <v>5.398E-2</v>
      </c>
      <c r="K43" s="12">
        <v>992545.56</v>
      </c>
      <c r="L43" s="5">
        <f t="shared" si="7"/>
        <v>53577.609328800005</v>
      </c>
      <c r="M43" s="5">
        <f t="shared" si="1"/>
        <v>-72942.846703300005</v>
      </c>
    </row>
    <row r="44" spans="1:13" x14ac:dyDescent="0.3">
      <c r="A44" s="9">
        <f t="shared" si="2"/>
        <v>36</v>
      </c>
      <c r="B44" s="2" t="s">
        <v>9</v>
      </c>
      <c r="C44" s="10">
        <v>314</v>
      </c>
      <c r="D44" s="11">
        <v>3.3950000000000001E-2</v>
      </c>
      <c r="E44" s="5">
        <v>1712992.71</v>
      </c>
      <c r="F44" s="5">
        <f t="shared" si="0"/>
        <v>58156.102504499999</v>
      </c>
      <c r="G44" s="11">
        <v>5.4510000000000003E-2</v>
      </c>
      <c r="H44" s="12">
        <v>1656302.4</v>
      </c>
      <c r="I44" s="5">
        <f t="shared" si="6"/>
        <v>90285.043823999993</v>
      </c>
      <c r="J44" s="11">
        <v>5.398E-2</v>
      </c>
      <c r="K44" s="12">
        <v>1646736.19</v>
      </c>
      <c r="L44" s="5">
        <f t="shared" si="7"/>
        <v>88890.819536199997</v>
      </c>
      <c r="M44" s="5">
        <f t="shared" si="1"/>
        <v>-121019.76085569999</v>
      </c>
    </row>
    <row r="45" spans="1:13" x14ac:dyDescent="0.3">
      <c r="A45" s="9">
        <f t="shared" si="2"/>
        <v>37</v>
      </c>
      <c r="B45" s="2" t="s">
        <v>9</v>
      </c>
      <c r="C45" s="10">
        <v>315</v>
      </c>
      <c r="D45" s="11">
        <v>3.3950000000000001E-2</v>
      </c>
      <c r="E45" s="5">
        <v>1747421.62</v>
      </c>
      <c r="F45" s="5">
        <f t="shared" si="0"/>
        <v>59324.963999000007</v>
      </c>
      <c r="G45" s="11">
        <v>5.4510000000000003E-2</v>
      </c>
      <c r="H45" s="12">
        <v>1689591.93</v>
      </c>
      <c r="I45" s="5">
        <f t="shared" si="6"/>
        <v>92099.656104299997</v>
      </c>
      <c r="J45" s="11">
        <v>5.398E-2</v>
      </c>
      <c r="K45" s="12">
        <v>1679833.45</v>
      </c>
      <c r="L45" s="5">
        <f t="shared" si="7"/>
        <v>90677.409631000002</v>
      </c>
      <c r="M45" s="5">
        <f t="shared" si="1"/>
        <v>-123452.10173629998</v>
      </c>
    </row>
    <row r="46" spans="1:13" x14ac:dyDescent="0.3">
      <c r="A46" s="9">
        <f t="shared" si="2"/>
        <v>38</v>
      </c>
      <c r="B46" s="2" t="s">
        <v>9</v>
      </c>
      <c r="C46" s="10">
        <v>316</v>
      </c>
      <c r="D46" s="11">
        <v>3.3950000000000001E-2</v>
      </c>
      <c r="E46" s="5">
        <v>1587342.25</v>
      </c>
      <c r="F46" s="5">
        <f t="shared" si="0"/>
        <v>53890.269387500004</v>
      </c>
      <c r="G46" s="11">
        <v>5.4510000000000003E-2</v>
      </c>
      <c r="H46" s="12">
        <v>1534810.257</v>
      </c>
      <c r="I46" s="5">
        <f t="shared" si="6"/>
        <v>83662.507109070008</v>
      </c>
      <c r="J46" s="11">
        <v>5.398E-2</v>
      </c>
      <c r="K46" s="12">
        <v>1525945.75</v>
      </c>
      <c r="L46" s="5">
        <f t="shared" si="7"/>
        <v>82370.551584999994</v>
      </c>
      <c r="M46" s="5">
        <f t="shared" si="1"/>
        <v>-112142.78930656999</v>
      </c>
    </row>
    <row r="47" spans="1:13" ht="15" thickBot="1" x14ac:dyDescent="0.35">
      <c r="A47" s="14">
        <f t="shared" si="2"/>
        <v>39</v>
      </c>
      <c r="B47" s="15" t="s">
        <v>12</v>
      </c>
      <c r="C47" s="16"/>
      <c r="D47" s="17"/>
      <c r="E47" s="18">
        <f>SUM(E9:E46)</f>
        <v>30443730.769999996</v>
      </c>
      <c r="F47" s="18">
        <f>SUM(F9:F46)</f>
        <v>1074423.9464955002</v>
      </c>
      <c r="G47" s="18"/>
      <c r="H47" s="18">
        <f>SUM(H9:H46)</f>
        <v>31500786.566999998</v>
      </c>
      <c r="I47" s="18">
        <f>SUM(I9:I46)</f>
        <v>1710586.86760537</v>
      </c>
      <c r="J47" s="18"/>
      <c r="K47" s="18">
        <f>SUM(K9:K46)</f>
        <v>34822627.079999998</v>
      </c>
      <c r="L47" s="18">
        <f>SUM(L9:L46)</f>
        <v>1871549.6388503001</v>
      </c>
      <c r="M47" s="5">
        <f t="shared" si="1"/>
        <v>-2507712.5599601697</v>
      </c>
    </row>
    <row r="48" spans="1:13" ht="15" thickTop="1" x14ac:dyDescent="0.3">
      <c r="F48" s="19"/>
      <c r="G48" s="19"/>
    </row>
    <row r="49" spans="5:13" x14ac:dyDescent="0.3">
      <c r="E49" s="20"/>
      <c r="F49" s="19"/>
      <c r="G49" s="19"/>
    </row>
    <row r="50" spans="5:13" x14ac:dyDescent="0.3">
      <c r="F50" s="19"/>
      <c r="G50" s="19"/>
    </row>
    <row r="51" spans="5:13" x14ac:dyDescent="0.3">
      <c r="F51" s="19"/>
      <c r="G51" s="19"/>
    </row>
    <row r="52" spans="5:13" x14ac:dyDescent="0.3">
      <c r="M52" s="2"/>
    </row>
    <row r="53" spans="5:13" x14ac:dyDescent="0.3">
      <c r="M53" s="2"/>
    </row>
    <row r="54" spans="5:13" x14ac:dyDescent="0.3">
      <c r="M54" s="2"/>
    </row>
  </sheetData>
  <mergeCells count="6">
    <mergeCell ref="A3:M3"/>
    <mergeCell ref="A5:M5"/>
    <mergeCell ref="D7:F7"/>
    <mergeCell ref="G7:I7"/>
    <mergeCell ref="M7:M8"/>
    <mergeCell ref="J7:L7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May</dc:creator>
  <cp:lastModifiedBy>John May</cp:lastModifiedBy>
  <cp:lastPrinted>2024-09-15T01:05:32Z</cp:lastPrinted>
  <dcterms:created xsi:type="dcterms:W3CDTF">2024-09-14T20:04:10Z</dcterms:created>
  <dcterms:modified xsi:type="dcterms:W3CDTF">2024-09-15T20:35:31Z</dcterms:modified>
</cp:coreProperties>
</file>