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Honaker Law Office\Clients\04300 - Licking Valley\0002 - 2024 Rate Case\Drafts\Response to DR1\To FIle\"/>
    </mc:Choice>
  </mc:AlternateContent>
  <xr:revisionPtr revIDLastSave="0" documentId="8_{2CB16800-BB58-4364-9D0C-4B2D37D395BF}" xr6:coauthVersionLast="47" xr6:coauthVersionMax="47" xr10:uidLastSave="{00000000-0000-0000-0000-000000000000}"/>
  <bookViews>
    <workbookView xWindow="5683" yWindow="934" windowWidth="18960" windowHeight="11383" xr2:uid="{00000000-000D-0000-FFFF-FFFF00000000}"/>
  </bookViews>
  <sheets>
    <sheet name="Schedule H" sheetId="1" r:id="rId1"/>
  </sheets>
  <definedNames>
    <definedName name="_xlnm.Print_Area" localSheetId="0">'Schedule H'!$A$1:$M$163</definedName>
    <definedName name="_xlnm.Print_Titles" localSheetId="0">'Schedule H'!$1:$4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2" i="1" l="1"/>
  <c r="E72" i="1" l="1"/>
  <c r="G119" i="1" l="1"/>
  <c r="L154" i="1" l="1"/>
  <c r="L153" i="1"/>
  <c r="L151" i="1"/>
  <c r="L150" i="1"/>
  <c r="L149" i="1"/>
  <c r="I147" i="1"/>
  <c r="E147" i="1"/>
  <c r="I146" i="1"/>
  <c r="E146" i="1"/>
  <c r="I145" i="1"/>
  <c r="L145" i="1"/>
  <c r="I130" i="1"/>
  <c r="I129" i="1"/>
  <c r="I128" i="1"/>
  <c r="E130" i="1"/>
  <c r="E129" i="1"/>
  <c r="E128" i="1"/>
  <c r="H157" i="1"/>
  <c r="G157" i="1"/>
  <c r="C157" i="1"/>
  <c r="K156" i="1"/>
  <c r="J156" i="1"/>
  <c r="I156" i="1"/>
  <c r="L156" i="1"/>
  <c r="K155" i="1"/>
  <c r="J155" i="1"/>
  <c r="I155" i="1"/>
  <c r="L155" i="1"/>
  <c r="K154" i="1"/>
  <c r="J154" i="1"/>
  <c r="I154" i="1"/>
  <c r="K153" i="1"/>
  <c r="J153" i="1"/>
  <c r="I153" i="1"/>
  <c r="K152" i="1"/>
  <c r="J152" i="1"/>
  <c r="I152" i="1"/>
  <c r="L152" i="1"/>
  <c r="K151" i="1"/>
  <c r="J151" i="1"/>
  <c r="I151" i="1"/>
  <c r="K150" i="1"/>
  <c r="J150" i="1"/>
  <c r="I150" i="1"/>
  <c r="K149" i="1"/>
  <c r="J149" i="1"/>
  <c r="I149" i="1"/>
  <c r="K148" i="1"/>
  <c r="J148" i="1"/>
  <c r="I148" i="1"/>
  <c r="L148" i="1"/>
  <c r="K147" i="1"/>
  <c r="J147" i="1"/>
  <c r="K146" i="1"/>
  <c r="J146" i="1"/>
  <c r="L146" i="1"/>
  <c r="K145" i="1"/>
  <c r="J145" i="1"/>
  <c r="H140" i="1"/>
  <c r="G140" i="1"/>
  <c r="D140" i="1"/>
  <c r="C140" i="1"/>
  <c r="K139" i="1"/>
  <c r="J139" i="1"/>
  <c r="I139" i="1"/>
  <c r="E139" i="1"/>
  <c r="K138" i="1"/>
  <c r="J138" i="1"/>
  <c r="I138" i="1"/>
  <c r="E138" i="1"/>
  <c r="K137" i="1"/>
  <c r="J137" i="1"/>
  <c r="I137" i="1"/>
  <c r="E137" i="1"/>
  <c r="K136" i="1"/>
  <c r="J136" i="1"/>
  <c r="I136" i="1"/>
  <c r="E136" i="1"/>
  <c r="K135" i="1"/>
  <c r="J135" i="1"/>
  <c r="I135" i="1"/>
  <c r="E135" i="1"/>
  <c r="K134" i="1"/>
  <c r="J134" i="1"/>
  <c r="I134" i="1"/>
  <c r="E134" i="1"/>
  <c r="K133" i="1"/>
  <c r="J133" i="1"/>
  <c r="I133" i="1"/>
  <c r="E133" i="1"/>
  <c r="K132" i="1"/>
  <c r="J132" i="1"/>
  <c r="I132" i="1"/>
  <c r="E132" i="1"/>
  <c r="K131" i="1"/>
  <c r="J131" i="1"/>
  <c r="I131" i="1"/>
  <c r="E131" i="1"/>
  <c r="K130" i="1"/>
  <c r="J130" i="1"/>
  <c r="K129" i="1"/>
  <c r="J129" i="1"/>
  <c r="K128" i="1"/>
  <c r="J128" i="1"/>
  <c r="E116" i="1"/>
  <c r="E90" i="1"/>
  <c r="E91" i="1"/>
  <c r="E92" i="1"/>
  <c r="E93" i="1"/>
  <c r="E94" i="1"/>
  <c r="E95" i="1"/>
  <c r="E96" i="1"/>
  <c r="E97" i="1"/>
  <c r="E98" i="1"/>
  <c r="E99" i="1"/>
  <c r="E100" i="1"/>
  <c r="E89" i="1"/>
  <c r="E118" i="1"/>
  <c r="E117" i="1"/>
  <c r="E115" i="1"/>
  <c r="E114" i="1"/>
  <c r="E113" i="1"/>
  <c r="E112" i="1"/>
  <c r="E111" i="1"/>
  <c r="E110" i="1"/>
  <c r="E109" i="1"/>
  <c r="E108" i="1"/>
  <c r="E107" i="1"/>
  <c r="K157" i="1" l="1"/>
  <c r="E149" i="1"/>
  <c r="M149" i="1" s="1"/>
  <c r="E153" i="1"/>
  <c r="M153" i="1" s="1"/>
  <c r="E145" i="1"/>
  <c r="M145" i="1" s="1"/>
  <c r="L147" i="1"/>
  <c r="I157" i="1"/>
  <c r="M137" i="1"/>
  <c r="M133" i="1"/>
  <c r="M134" i="1"/>
  <c r="M138" i="1"/>
  <c r="M135" i="1"/>
  <c r="M139" i="1"/>
  <c r="M132" i="1"/>
  <c r="M136" i="1"/>
  <c r="M131" i="1"/>
  <c r="M130" i="1"/>
  <c r="K140" i="1"/>
  <c r="I140" i="1"/>
  <c r="M129" i="1"/>
  <c r="E140" i="1"/>
  <c r="D157" i="1"/>
  <c r="L157" i="1" s="1"/>
  <c r="E148" i="1"/>
  <c r="M148" i="1" s="1"/>
  <c r="E152" i="1"/>
  <c r="M152" i="1" s="1"/>
  <c r="E156" i="1"/>
  <c r="M156" i="1" s="1"/>
  <c r="M147" i="1"/>
  <c r="E151" i="1"/>
  <c r="M151" i="1" s="1"/>
  <c r="E155" i="1"/>
  <c r="M155" i="1" s="1"/>
  <c r="M128" i="1"/>
  <c r="E150" i="1"/>
  <c r="M150" i="1" s="1"/>
  <c r="E154" i="1"/>
  <c r="M154" i="1" s="1"/>
  <c r="E157" i="1" l="1"/>
  <c r="M157" i="1" s="1"/>
  <c r="M140" i="1"/>
  <c r="M146" i="1"/>
  <c r="E77" i="1"/>
  <c r="E76" i="1"/>
  <c r="E75" i="1"/>
  <c r="E73" i="1"/>
  <c r="E71" i="1"/>
  <c r="E69" i="1"/>
  <c r="E68" i="1"/>
  <c r="E79" i="1"/>
  <c r="E70" i="1"/>
  <c r="E74" i="1"/>
  <c r="E78" i="1"/>
  <c r="E52" i="1" l="1"/>
  <c r="E53" i="1"/>
  <c r="E54" i="1"/>
  <c r="E55" i="1"/>
  <c r="E56" i="1"/>
  <c r="E57" i="1"/>
  <c r="E58" i="1"/>
  <c r="E59" i="1"/>
  <c r="E60" i="1"/>
  <c r="E61" i="1"/>
  <c r="E62" i="1"/>
  <c r="E51" i="1"/>
  <c r="D42" i="1" l="1"/>
  <c r="K31" i="1" l="1"/>
  <c r="K32" i="1"/>
  <c r="K33" i="1"/>
  <c r="K34" i="1"/>
  <c r="K35" i="1"/>
  <c r="K36" i="1"/>
  <c r="K37" i="1"/>
  <c r="K38" i="1"/>
  <c r="K39" i="1"/>
  <c r="K40" i="1"/>
  <c r="K41" i="1"/>
  <c r="K30" i="1"/>
  <c r="E31" i="1"/>
  <c r="E32" i="1"/>
  <c r="E33" i="1"/>
  <c r="E34" i="1"/>
  <c r="E35" i="1"/>
  <c r="E36" i="1"/>
  <c r="E37" i="1"/>
  <c r="E38" i="1"/>
  <c r="E39" i="1"/>
  <c r="E40" i="1"/>
  <c r="E41" i="1"/>
  <c r="E30" i="1"/>
  <c r="C42" i="1" l="1"/>
  <c r="E13" i="1"/>
  <c r="E14" i="1"/>
  <c r="E15" i="1"/>
  <c r="E16" i="1"/>
  <c r="E17" i="1"/>
  <c r="E18" i="1"/>
  <c r="E19" i="1"/>
  <c r="E20" i="1"/>
  <c r="E21" i="1"/>
  <c r="E22" i="1"/>
  <c r="E23" i="1"/>
  <c r="I118" i="1" l="1"/>
  <c r="I99" i="1"/>
  <c r="I116" i="1"/>
  <c r="I115" i="1"/>
  <c r="I114" i="1"/>
  <c r="I95" i="1"/>
  <c r="I94" i="1"/>
  <c r="I93" i="1"/>
  <c r="I92" i="1"/>
  <c r="I109" i="1"/>
  <c r="I108" i="1"/>
  <c r="I107" i="1"/>
  <c r="I91" i="1"/>
  <c r="I90" i="1"/>
  <c r="I89" i="1"/>
  <c r="I79" i="1"/>
  <c r="I78" i="1"/>
  <c r="I77" i="1"/>
  <c r="I76" i="1"/>
  <c r="I75" i="1"/>
  <c r="I74" i="1"/>
  <c r="I73" i="1"/>
  <c r="I72" i="1"/>
  <c r="I71" i="1"/>
  <c r="I70" i="1"/>
  <c r="I69" i="1"/>
  <c r="I68" i="1"/>
  <c r="G63" i="1"/>
  <c r="I62" i="1"/>
  <c r="I61" i="1"/>
  <c r="I60" i="1"/>
  <c r="I59" i="1"/>
  <c r="I58" i="1"/>
  <c r="I57" i="1"/>
  <c r="I56" i="1"/>
  <c r="I55" i="1"/>
  <c r="I54" i="1"/>
  <c r="I53" i="1"/>
  <c r="I52" i="1"/>
  <c r="I51" i="1"/>
  <c r="I13" i="1"/>
  <c r="I23" i="1"/>
  <c r="I22" i="1"/>
  <c r="I21" i="1"/>
  <c r="I20" i="1"/>
  <c r="I19" i="1"/>
  <c r="I18" i="1"/>
  <c r="I17" i="1"/>
  <c r="I16" i="1"/>
  <c r="I15" i="1"/>
  <c r="I14" i="1"/>
  <c r="I41" i="1"/>
  <c r="I40" i="1"/>
  <c r="I39" i="1"/>
  <c r="I38" i="1"/>
  <c r="I37" i="1"/>
  <c r="I36" i="1"/>
  <c r="I35" i="1"/>
  <c r="I34" i="1"/>
  <c r="I33" i="1"/>
  <c r="I32" i="1"/>
  <c r="I31" i="1"/>
  <c r="I30" i="1"/>
  <c r="I12" i="1"/>
  <c r="E12" i="1"/>
  <c r="I98" i="1" l="1"/>
  <c r="M98" i="1" s="1"/>
  <c r="I100" i="1"/>
  <c r="I110" i="1"/>
  <c r="M110" i="1" s="1"/>
  <c r="I96" i="1"/>
  <c r="M96" i="1" s="1"/>
  <c r="I97" i="1"/>
  <c r="M97" i="1" s="1"/>
  <c r="M111" i="1"/>
  <c r="I113" i="1"/>
  <c r="M113" i="1" s="1"/>
  <c r="I117" i="1"/>
  <c r="M117" i="1" s="1"/>
  <c r="C119" i="1"/>
  <c r="D119" i="1"/>
  <c r="E119" i="1"/>
  <c r="H119" i="1"/>
  <c r="M118" i="1"/>
  <c r="L118" i="1"/>
  <c r="K118" i="1"/>
  <c r="J118" i="1"/>
  <c r="L117" i="1"/>
  <c r="J117" i="1"/>
  <c r="M116" i="1"/>
  <c r="L116" i="1"/>
  <c r="K116" i="1"/>
  <c r="J116" i="1"/>
  <c r="M115" i="1"/>
  <c r="L115" i="1"/>
  <c r="K115" i="1"/>
  <c r="J115" i="1"/>
  <c r="M114" i="1"/>
  <c r="L114" i="1"/>
  <c r="K114" i="1"/>
  <c r="J114" i="1"/>
  <c r="L113" i="1"/>
  <c r="J113" i="1"/>
  <c r="M112" i="1"/>
  <c r="L112" i="1"/>
  <c r="K112" i="1"/>
  <c r="J112" i="1"/>
  <c r="L111" i="1"/>
  <c r="J111" i="1"/>
  <c r="L110" i="1"/>
  <c r="J110" i="1"/>
  <c r="M109" i="1"/>
  <c r="L109" i="1"/>
  <c r="K109" i="1"/>
  <c r="J109" i="1"/>
  <c r="M108" i="1"/>
  <c r="L108" i="1"/>
  <c r="K108" i="1"/>
  <c r="J108" i="1"/>
  <c r="M107" i="1"/>
  <c r="L107" i="1"/>
  <c r="K107" i="1"/>
  <c r="J107" i="1"/>
  <c r="H101" i="1"/>
  <c r="G101" i="1"/>
  <c r="E101" i="1"/>
  <c r="D101" i="1"/>
  <c r="C101" i="1"/>
  <c r="M100" i="1"/>
  <c r="K100" i="1"/>
  <c r="J100" i="1"/>
  <c r="M99" i="1"/>
  <c r="K99" i="1"/>
  <c r="J99" i="1"/>
  <c r="K98" i="1"/>
  <c r="J98" i="1"/>
  <c r="K97" i="1"/>
  <c r="J97" i="1"/>
  <c r="K96" i="1"/>
  <c r="J96" i="1"/>
  <c r="M95" i="1"/>
  <c r="K95" i="1"/>
  <c r="J95" i="1"/>
  <c r="M94" i="1"/>
  <c r="K94" i="1"/>
  <c r="J94" i="1"/>
  <c r="M93" i="1"/>
  <c r="K93" i="1"/>
  <c r="J93" i="1"/>
  <c r="M92" i="1"/>
  <c r="K92" i="1"/>
  <c r="J92" i="1"/>
  <c r="M91" i="1"/>
  <c r="K91" i="1"/>
  <c r="J91" i="1"/>
  <c r="M90" i="1"/>
  <c r="K90" i="1"/>
  <c r="J90" i="1"/>
  <c r="M89" i="1"/>
  <c r="K89" i="1"/>
  <c r="J89" i="1"/>
  <c r="J52" i="1"/>
  <c r="K52" i="1"/>
  <c r="M52" i="1"/>
  <c r="J53" i="1"/>
  <c r="K53" i="1"/>
  <c r="M53" i="1"/>
  <c r="J54" i="1"/>
  <c r="K54" i="1"/>
  <c r="M54" i="1"/>
  <c r="J55" i="1"/>
  <c r="K55" i="1"/>
  <c r="M55" i="1"/>
  <c r="J56" i="1"/>
  <c r="K56" i="1"/>
  <c r="M56" i="1"/>
  <c r="J57" i="1"/>
  <c r="K57" i="1"/>
  <c r="M57" i="1"/>
  <c r="J58" i="1"/>
  <c r="K58" i="1"/>
  <c r="M58" i="1"/>
  <c r="J59" i="1"/>
  <c r="K59" i="1"/>
  <c r="M59" i="1"/>
  <c r="J60" i="1"/>
  <c r="K60" i="1"/>
  <c r="M60" i="1"/>
  <c r="J61" i="1"/>
  <c r="K61" i="1"/>
  <c r="M61" i="1"/>
  <c r="J62" i="1"/>
  <c r="K62" i="1"/>
  <c r="M62" i="1"/>
  <c r="J68" i="1"/>
  <c r="K68" i="1"/>
  <c r="L68" i="1"/>
  <c r="M68" i="1"/>
  <c r="J69" i="1"/>
  <c r="K69" i="1"/>
  <c r="L69" i="1"/>
  <c r="M69" i="1"/>
  <c r="J70" i="1"/>
  <c r="K70" i="1"/>
  <c r="L70" i="1"/>
  <c r="M70" i="1"/>
  <c r="J71" i="1"/>
  <c r="K71" i="1"/>
  <c r="L71" i="1"/>
  <c r="M71" i="1"/>
  <c r="J72" i="1"/>
  <c r="K72" i="1"/>
  <c r="L72" i="1"/>
  <c r="M72" i="1"/>
  <c r="J73" i="1"/>
  <c r="K73" i="1"/>
  <c r="L73" i="1"/>
  <c r="M73" i="1"/>
  <c r="J74" i="1"/>
  <c r="K74" i="1"/>
  <c r="L74" i="1"/>
  <c r="M74" i="1"/>
  <c r="J75" i="1"/>
  <c r="K75" i="1"/>
  <c r="L75" i="1"/>
  <c r="M75" i="1"/>
  <c r="J76" i="1"/>
  <c r="K76" i="1"/>
  <c r="L76" i="1"/>
  <c r="M76" i="1"/>
  <c r="J77" i="1"/>
  <c r="K77" i="1"/>
  <c r="L77" i="1"/>
  <c r="M77" i="1"/>
  <c r="J78" i="1"/>
  <c r="K78" i="1"/>
  <c r="L78" i="1"/>
  <c r="M78" i="1"/>
  <c r="J79" i="1"/>
  <c r="K79" i="1"/>
  <c r="L79" i="1"/>
  <c r="M79" i="1"/>
  <c r="K51" i="1"/>
  <c r="M51" i="1"/>
  <c r="J51" i="1"/>
  <c r="J30" i="1"/>
  <c r="J31" i="1"/>
  <c r="J32" i="1"/>
  <c r="J33" i="1"/>
  <c r="J34" i="1"/>
  <c r="J35" i="1"/>
  <c r="J36" i="1"/>
  <c r="J37" i="1"/>
  <c r="J38" i="1"/>
  <c r="J39" i="1"/>
  <c r="J40" i="1"/>
  <c r="J41" i="1"/>
  <c r="J13" i="1"/>
  <c r="J14" i="1"/>
  <c r="J15" i="1"/>
  <c r="J16" i="1"/>
  <c r="J17" i="1"/>
  <c r="J18" i="1"/>
  <c r="J19" i="1"/>
  <c r="J20" i="1"/>
  <c r="J21" i="1"/>
  <c r="J22" i="1"/>
  <c r="J23" i="1"/>
  <c r="J12" i="1"/>
  <c r="D80" i="1"/>
  <c r="E80" i="1"/>
  <c r="C80" i="1"/>
  <c r="D63" i="1"/>
  <c r="E63" i="1"/>
  <c r="C63" i="1"/>
  <c r="D24" i="1"/>
  <c r="E24" i="1"/>
  <c r="C24" i="1"/>
  <c r="K111" i="1" l="1"/>
  <c r="I101" i="1"/>
  <c r="M101" i="1" s="1"/>
  <c r="K113" i="1"/>
  <c r="K110" i="1"/>
  <c r="K119" i="1"/>
  <c r="I119" i="1"/>
  <c r="M119" i="1" s="1"/>
  <c r="K117" i="1"/>
  <c r="K101" i="1"/>
  <c r="L119" i="1"/>
  <c r="E42" i="1"/>
  <c r="H80" i="1"/>
  <c r="L80" i="1" s="1"/>
  <c r="I80" i="1"/>
  <c r="M80" i="1" s="1"/>
  <c r="G80" i="1"/>
  <c r="K80" i="1" s="1"/>
  <c r="H63" i="1"/>
  <c r="I63" i="1"/>
  <c r="M63" i="1" s="1"/>
  <c r="K63" i="1"/>
  <c r="M41" i="1" l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3" i="1"/>
  <c r="K23" i="1"/>
  <c r="M22" i="1"/>
  <c r="K22" i="1"/>
  <c r="M21" i="1"/>
  <c r="K21" i="1"/>
  <c r="M20" i="1"/>
  <c r="K20" i="1"/>
  <c r="M19" i="1"/>
  <c r="K19" i="1"/>
  <c r="M18" i="1"/>
  <c r="K18" i="1"/>
  <c r="M17" i="1"/>
  <c r="K17" i="1"/>
  <c r="M16" i="1"/>
  <c r="K16" i="1"/>
  <c r="M15" i="1"/>
  <c r="K15" i="1"/>
  <c r="M14" i="1"/>
  <c r="K14" i="1"/>
  <c r="M13" i="1"/>
  <c r="K13" i="1"/>
  <c r="M12" i="1"/>
  <c r="K12" i="1"/>
  <c r="H24" i="1" l="1"/>
  <c r="G24" i="1"/>
  <c r="K24" i="1" s="1"/>
  <c r="I42" i="1"/>
  <c r="M42" i="1" s="1"/>
  <c r="I24" i="1"/>
  <c r="M24" i="1" s="1"/>
  <c r="G42" i="1"/>
  <c r="K42" i="1" s="1"/>
  <c r="H42" i="1"/>
  <c r="L42" i="1" s="1"/>
</calcChain>
</file>

<file path=xl/sharedStrings.xml><?xml version="1.0" encoding="utf-8"?>
<sst xmlns="http://schemas.openxmlformats.org/spreadsheetml/2006/main" count="210" uniqueCount="41">
  <si>
    <t>Regular</t>
  </si>
  <si>
    <t>Overtime</t>
  </si>
  <si>
    <t>Total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</si>
  <si>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</si>
  <si>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</si>
  <si>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</si>
  <si>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</si>
  <si>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</si>
  <si>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</si>
  <si>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</si>
  <si>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</si>
  <si>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</si>
  <si>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</si>
  <si>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</si>
  <si>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</si>
  <si>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Number of Employees</t>
  </si>
  <si>
    <t xml:space="preserve">Budgeted  </t>
  </si>
  <si>
    <t>Actual</t>
  </si>
  <si>
    <t>Variance</t>
  </si>
  <si>
    <t>Budgeted (Estimated)</t>
  </si>
  <si>
    <t>Monthly Payroll Variance Analysis</t>
  </si>
  <si>
    <t>Corporate Officers</t>
  </si>
  <si>
    <t>Employees</t>
  </si>
  <si>
    <t>Over/ (- Under)</t>
  </si>
  <si>
    <t>Over/(-Under)</t>
  </si>
  <si>
    <t>Over/ (-Under)</t>
  </si>
  <si>
    <t>The months with differences in regular wages over 5% variance</t>
  </si>
  <si>
    <t>Overtime hours can vary greatly based upon storm activity and</t>
  </si>
  <si>
    <t>assisting in storm restoration with sister cooperatives.</t>
  </si>
  <si>
    <t>Storm assistance performed in February, March and September.</t>
  </si>
  <si>
    <t>are related to the timing of the pay periods.  Four periods were</t>
  </si>
  <si>
    <t>Overtime wages are similarly affected.</t>
  </si>
  <si>
    <t>budgeted but five pay periods occurred during the month.</t>
  </si>
  <si>
    <t xml:space="preserve">5 addidtional employees were budgeted but some of those </t>
  </si>
  <si>
    <t xml:space="preserve">positions were not filled until later years. </t>
  </si>
  <si>
    <t>Schedule H1</t>
  </si>
  <si>
    <t>Tornado hit Green and Taylor County - December 2021.</t>
  </si>
  <si>
    <t>Licking Valley Rural Electric Cooperative Corporation</t>
  </si>
  <si>
    <t>Case No. 2024-00211</t>
  </si>
  <si>
    <t>Item 17 (a)</t>
  </si>
  <si>
    <t>TEST YEAR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</si>
</sst>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0"/>
      <color indexed="0"/>
      <name val="Arial"/>
      <family val="2"/>
    </font>
    <font>
      <sz val="11"/>
      <color theme="1"/>
      <name val="Calibri"/>
      <family val="2"/>
      <scheme val="minor"/>
    </font>
    <font>
      <sz val="10"/>
      <color indexed="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 applyAlignment="1" applyProtection="1">
      <alignment wrapText="1"/>
      <protection locked="0"/>
    </xf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164" fontId="2" fillId="0" borderId="0" xfId="1" applyNumberFormat="1" applyFont="1" applyFill="1" applyProtection="1">
      <protection locked="0"/>
    </xf>
    <xf numFmtId="3" fontId="0" fillId="0" borderId="0" xfId="0" applyNumberFormat="1" applyProtection="1">
      <protection locked="0"/>
    </xf>
    <xf numFmtId="9" fontId="0" fillId="0" borderId="0" xfId="2" applyFont="1" applyFill="1" applyProtection="1">
      <protection locked="0"/>
    </xf>
    <xf numFmtId="164" fontId="0" fillId="0" borderId="0" xfId="1" applyNumberFormat="1" applyFont="1" applyFill="1" applyProtection="1">
      <protection locked="0"/>
    </xf>
    <xf numFmtId="0" fontId="4" fillId="0" borderId="0" xfId="0" applyFont="1" applyProtection="1">
      <protection locked="0"/>
    </xf>
    <xf numFmtId="164" fontId="4" fillId="0" borderId="0" xfId="0" applyNumberFormat="1" applyFont="1" applyProtection="1">
      <protection locked="0"/>
    </xf>
    <xf numFmtId="164" fontId="4" fillId="0" borderId="0" xfId="1" applyNumberFormat="1" applyFont="1" applyFill="1" applyProtection="1">
      <protection locked="0"/>
    </xf>
    <xf numFmtId="164" fontId="0" fillId="0" borderId="0" xfId="1" applyNumberFormat="1" applyFont="1" applyFill="1"/>
    <xf numFmtId="43" fontId="0" fillId="0" borderId="0" xfId="1" applyFont="1" applyFill="1" applyProtection="1"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5" fillId="0" borderId="2" xfId="0" applyFon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3" fillId="0" borderId="4" xfId="0" applyFont="1" applyBorder="1" applyProtection="1">
      <protection locked="0"/>
    </xf>
    <xf numFmtId="0" fontId="4" fillId="0" borderId="7" xfId="0" applyFont="1" applyBorder="1" applyAlignment="1" applyProtection="1">
      <alignment horizontal="center" wrapText="1"/>
      <protection locked="0"/>
    </xf>
    <xf numFmtId="0" fontId="3" fillId="0" borderId="7" xfId="0" applyFont="1" applyBorder="1" applyProtection="1">
      <protection locked="0"/>
    </xf>
    <xf numFmtId="0" fontId="4" fillId="0" borderId="8" xfId="0" applyFont="1" applyBorder="1" applyAlignment="1" applyProtection="1">
      <alignment horizontal="center" wrapText="1"/>
      <protection locked="0"/>
    </xf>
    <xf numFmtId="0" fontId="4" fillId="0" borderId="9" xfId="0" applyFont="1" applyBorder="1" applyAlignment="1" applyProtection="1">
      <alignment horizontal="center" wrapText="1"/>
      <protection locked="0"/>
    </xf>
    <xf numFmtId="0" fontId="3" fillId="0" borderId="10" xfId="0" applyFont="1" applyBorder="1" applyAlignment="1" applyProtection="1">
      <alignment wrapText="1"/>
      <protection locked="0"/>
    </xf>
    <xf numFmtId="0" fontId="3" fillId="0" borderId="11" xfId="0" applyFont="1" applyBorder="1" applyAlignment="1" applyProtection="1">
      <alignment wrapText="1"/>
      <protection locked="0"/>
    </xf>
    <xf numFmtId="0" fontId="2" fillId="0" borderId="10" xfId="0" applyFont="1" applyBorder="1" applyProtection="1">
      <protection locked="0"/>
    </xf>
    <xf numFmtId="164" fontId="2" fillId="0" borderId="0" xfId="1" applyNumberFormat="1" applyFont="1" applyFill="1" applyBorder="1" applyProtection="1">
      <protection locked="0"/>
    </xf>
    <xf numFmtId="164" fontId="2" fillId="0" borderId="11" xfId="1" applyNumberFormat="1" applyFont="1" applyFill="1" applyBorder="1" applyProtection="1">
      <protection locked="0"/>
    </xf>
    <xf numFmtId="0" fontId="4" fillId="0" borderId="10" xfId="0" applyFont="1" applyBorder="1" applyProtection="1">
      <protection locked="0"/>
    </xf>
    <xf numFmtId="164" fontId="4" fillId="0" borderId="11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3" fontId="4" fillId="0" borderId="0" xfId="0" applyNumberFormat="1" applyFont="1" applyProtection="1">
      <protection locked="0"/>
    </xf>
    <xf numFmtId="3" fontId="4" fillId="0" borderId="11" xfId="0" applyNumberFormat="1" applyFont="1" applyBorder="1" applyProtection="1">
      <protection locked="0"/>
    </xf>
    <xf numFmtId="3" fontId="0" fillId="0" borderId="5" xfId="0" applyNumberFormat="1" applyBorder="1" applyProtection="1">
      <protection locked="0"/>
    </xf>
    <xf numFmtId="3" fontId="0" fillId="0" borderId="6" xfId="0" applyNumberFormat="1" applyBorder="1" applyProtection="1">
      <protection locked="0"/>
    </xf>
    <xf numFmtId="9" fontId="0" fillId="0" borderId="10" xfId="2" applyFont="1" applyFill="1" applyBorder="1" applyProtection="1">
      <protection locked="0"/>
    </xf>
    <xf numFmtId="9" fontId="0" fillId="0" borderId="0" xfId="2" applyFont="1" applyFill="1" applyBorder="1" applyProtection="1">
      <protection locked="0"/>
    </xf>
    <xf numFmtId="9" fontId="0" fillId="0" borderId="11" xfId="2" applyFont="1" applyFill="1" applyBorder="1" applyProtection="1">
      <protection locked="0"/>
    </xf>
    <xf numFmtId="9" fontId="0" fillId="0" borderId="4" xfId="2" applyFont="1" applyFill="1" applyBorder="1" applyProtection="1">
      <protection locked="0"/>
    </xf>
    <xf numFmtId="9" fontId="0" fillId="0" borderId="5" xfId="2" applyFont="1" applyFill="1" applyBorder="1" applyProtection="1">
      <protection locked="0"/>
    </xf>
    <xf numFmtId="9" fontId="0" fillId="0" borderId="6" xfId="2" applyFont="1" applyFill="1" applyBorder="1" applyProtection="1">
      <protection locked="0"/>
    </xf>
    <xf numFmtId="9" fontId="4" fillId="0" borderId="10" xfId="2" applyFont="1" applyFill="1" applyBorder="1" applyProtection="1">
      <protection locked="0"/>
    </xf>
    <xf numFmtId="9" fontId="4" fillId="0" borderId="0" xfId="2" applyFont="1" applyFill="1" applyBorder="1" applyProtection="1">
      <protection locked="0"/>
    </xf>
    <xf numFmtId="43" fontId="4" fillId="0" borderId="0" xfId="1" applyFont="1" applyFill="1" applyBorder="1" applyProtection="1">
      <protection locked="0"/>
    </xf>
    <xf numFmtId="9" fontId="4" fillId="0" borderId="11" xfId="2" applyFont="1" applyFill="1" applyBorder="1" applyProtection="1">
      <protection locked="0"/>
    </xf>
    <xf numFmtId="0" fontId="2" fillId="0" borderId="12" xfId="0" applyFont="1" applyBorder="1" applyProtection="1">
      <protection locked="0"/>
    </xf>
    <xf numFmtId="164" fontId="2" fillId="0" borderId="13" xfId="1" applyNumberFormat="1" applyFont="1" applyFill="1" applyBorder="1" applyProtection="1">
      <protection locked="0"/>
    </xf>
    <xf numFmtId="164" fontId="2" fillId="0" borderId="14" xfId="1" applyNumberFormat="1" applyFont="1" applyFill="1" applyBorder="1" applyProtection="1">
      <protection locked="0"/>
    </xf>
    <xf numFmtId="3" fontId="0" fillId="0" borderId="13" xfId="0" applyNumberFormat="1" applyBorder="1" applyProtection="1">
      <protection locked="0"/>
    </xf>
    <xf numFmtId="9" fontId="0" fillId="0" borderId="12" xfId="2" applyFont="1" applyFill="1" applyBorder="1" applyProtection="1">
      <protection locked="0"/>
    </xf>
    <xf numFmtId="9" fontId="0" fillId="0" borderId="13" xfId="2" applyFont="1" applyFill="1" applyBorder="1" applyProtection="1">
      <protection locked="0"/>
    </xf>
    <xf numFmtId="9" fontId="0" fillId="0" borderId="14" xfId="2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164" fontId="0" fillId="0" borderId="2" xfId="1" applyNumberFormat="1" applyFont="1" applyFill="1" applyBorder="1"/>
    <xf numFmtId="164" fontId="0" fillId="0" borderId="2" xfId="1" applyNumberFormat="1" applyFont="1" applyFill="1" applyBorder="1" applyProtection="1">
      <protection locked="0"/>
    </xf>
    <xf numFmtId="164" fontId="0" fillId="0" borderId="3" xfId="1" applyNumberFormat="1" applyFont="1" applyFill="1" applyBorder="1"/>
    <xf numFmtId="164" fontId="0" fillId="0" borderId="0" xfId="1" applyNumberFormat="1" applyFont="1" applyFill="1" applyBorder="1"/>
    <xf numFmtId="164" fontId="0" fillId="0" borderId="0" xfId="1" applyNumberFormat="1" applyFont="1" applyFill="1" applyBorder="1" applyProtection="1">
      <protection locked="0"/>
    </xf>
    <xf numFmtId="164" fontId="0" fillId="0" borderId="11" xfId="1" applyNumberFormat="1" applyFont="1" applyFill="1" applyBorder="1"/>
    <xf numFmtId="3" fontId="0" fillId="0" borderId="2" xfId="1" applyNumberFormat="1" applyFont="1" applyFill="1" applyBorder="1" applyProtection="1">
      <protection locked="0"/>
    </xf>
    <xf numFmtId="3" fontId="0" fillId="0" borderId="3" xfId="1" applyNumberFormat="1" applyFont="1" applyFill="1" applyBorder="1" applyProtection="1">
      <protection locked="0"/>
    </xf>
    <xf numFmtId="3" fontId="0" fillId="0" borderId="0" xfId="1" applyNumberFormat="1" applyFont="1" applyFill="1" applyBorder="1" applyProtection="1">
      <protection locked="0"/>
    </xf>
    <xf numFmtId="3" fontId="0" fillId="0" borderId="11" xfId="1" applyNumberFormat="1" applyFont="1" applyFill="1" applyBorder="1" applyProtection="1">
      <protection locked="0"/>
    </xf>
    <xf numFmtId="3" fontId="4" fillId="0" borderId="0" xfId="1" applyNumberFormat="1" applyFont="1" applyFill="1" applyBorder="1" applyProtection="1">
      <protection locked="0"/>
    </xf>
    <xf numFmtId="3" fontId="4" fillId="0" borderId="11" xfId="1" applyNumberFormat="1" applyFont="1" applyFill="1" applyBorder="1" applyProtection="1">
      <protection locked="0"/>
    </xf>
    <xf numFmtId="9" fontId="0" fillId="0" borderId="1" xfId="2" applyFont="1" applyFill="1" applyBorder="1" applyProtection="1">
      <protection locked="0"/>
    </xf>
    <xf numFmtId="9" fontId="0" fillId="0" borderId="2" xfId="2" applyFont="1" applyFill="1" applyBorder="1" applyProtection="1">
      <protection locked="0"/>
    </xf>
    <xf numFmtId="9" fontId="0" fillId="0" borderId="3" xfId="2" applyFont="1" applyFill="1" applyBorder="1" applyProtection="1">
      <protection locked="0"/>
    </xf>
    <xf numFmtId="164" fontId="0" fillId="0" borderId="13" xfId="1" applyNumberFormat="1" applyFont="1" applyFill="1" applyBorder="1" applyProtection="1">
      <protection locked="0"/>
    </xf>
    <xf numFmtId="164" fontId="0" fillId="0" borderId="14" xfId="1" applyNumberFormat="1" applyFont="1" applyFill="1" applyBorder="1"/>
    <xf numFmtId="3" fontId="0" fillId="0" borderId="13" xfId="1" applyNumberFormat="1" applyFont="1" applyFill="1" applyBorder="1" applyProtection="1">
      <protection locked="0"/>
    </xf>
    <xf numFmtId="3" fontId="0" fillId="0" borderId="14" xfId="1" applyNumberFormat="1" applyFont="1" applyFill="1" applyBorder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3" fillId="0" borderId="3" xfId="0" applyFont="1" applyBorder="1" applyAlignment="1" applyProtection="1">
      <alignment wrapText="1"/>
      <protection locked="0"/>
    </xf>
    <xf numFmtId="0" fontId="4" fillId="0" borderId="4" xfId="0" applyFont="1" applyBorder="1" applyProtection="1">
      <protection locked="0"/>
    </xf>
    <xf numFmtId="164" fontId="4" fillId="0" borderId="5" xfId="0" applyNumberFormat="1" applyFont="1" applyBorder="1" applyProtection="1">
      <protection locked="0"/>
    </xf>
    <xf numFmtId="164" fontId="4" fillId="0" borderId="6" xfId="0" applyNumberFormat="1" applyFont="1" applyBorder="1" applyProtection="1">
      <protection locked="0"/>
    </xf>
    <xf numFmtId="0" fontId="0" fillId="0" borderId="10" xfId="0" applyBorder="1" applyProtection="1">
      <protection locked="0"/>
    </xf>
    <xf numFmtId="164" fontId="0" fillId="0" borderId="11" xfId="1" applyNumberFormat="1" applyFont="1" applyFill="1" applyBorder="1" applyProtection="1">
      <protection locked="0"/>
    </xf>
    <xf numFmtId="164" fontId="4" fillId="0" borderId="5" xfId="1" applyNumberFormat="1" applyFont="1" applyFill="1" applyBorder="1" applyProtection="1">
      <protection locked="0"/>
    </xf>
    <xf numFmtId="164" fontId="4" fillId="0" borderId="6" xfId="1" applyNumberFormat="1" applyFont="1" applyFill="1" applyBorder="1" applyProtection="1">
      <protection locked="0"/>
    </xf>
    <xf numFmtId="164" fontId="2" fillId="0" borderId="2" xfId="1" applyNumberFormat="1" applyFont="1" applyFill="1" applyBorder="1" applyProtection="1">
      <protection locked="0"/>
    </xf>
    <xf numFmtId="0" fontId="0" fillId="0" borderId="11" xfId="0" applyBorder="1" applyProtection="1">
      <protection locked="0"/>
    </xf>
    <xf numFmtId="164" fontId="2" fillId="0" borderId="3" xfId="1" applyNumberFormat="1" applyFont="1" applyFill="1" applyBorder="1" applyProtection="1">
      <protection locked="0"/>
    </xf>
    <xf numFmtId="0" fontId="0" fillId="0" borderId="1" xfId="0" applyBorder="1" applyProtection="1">
      <protection locked="0"/>
    </xf>
    <xf numFmtId="164" fontId="0" fillId="0" borderId="3" xfId="1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3" fillId="0" borderId="5" xfId="0" applyFont="1" applyBorder="1" applyProtection="1">
      <protection locked="0"/>
    </xf>
    <xf numFmtId="164" fontId="0" fillId="0" borderId="14" xfId="1" applyNumberFormat="1" applyFont="1" applyFill="1" applyBorder="1" applyProtection="1">
      <protection locked="0"/>
    </xf>
    <xf numFmtId="0" fontId="0" fillId="0" borderId="12" xfId="0" applyBorder="1" applyProtection="1">
      <protection locked="0"/>
    </xf>
    <xf numFmtId="9" fontId="4" fillId="0" borderId="4" xfId="2" applyFont="1" applyFill="1" applyBorder="1" applyProtection="1">
      <protection locked="0"/>
    </xf>
    <xf numFmtId="9" fontId="4" fillId="0" borderId="5" xfId="2" applyFont="1" applyFill="1" applyBorder="1" applyProtection="1">
      <protection locked="0"/>
    </xf>
    <xf numFmtId="9" fontId="4" fillId="0" borderId="6" xfId="2" applyFont="1" applyFill="1" applyBorder="1" applyProtection="1">
      <protection locked="0"/>
    </xf>
    <xf numFmtId="0" fontId="0" fillId="0" borderId="13" xfId="0" applyBorder="1" applyProtection="1">
      <protection locked="0"/>
    </xf>
    <xf numFmtId="0" fontId="4" fillId="0" borderId="15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6" xfId="0" applyFont="1" applyBorder="1" applyProtection="1">
      <protection locked="0"/>
    </xf>
    <xf numFmtId="164" fontId="4" fillId="0" borderId="0" xfId="1" applyNumberFormat="1" applyFont="1" applyFill="1" applyBorder="1" applyProtection="1">
      <protection locked="0"/>
    </xf>
    <xf numFmtId="0" fontId="4" fillId="0" borderId="1" xfId="0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3" fillId="0" borderId="4" xfId="0" applyFont="1" applyBorder="1" applyAlignment="1" applyProtection="1">
      <alignment wrapText="1"/>
      <protection locked="0"/>
    </xf>
    <xf numFmtId="9" fontId="4" fillId="0" borderId="2" xfId="2" applyFont="1" applyFill="1" applyBorder="1" applyProtection="1">
      <protection locked="0"/>
    </xf>
    <xf numFmtId="9" fontId="4" fillId="0" borderId="3" xfId="2" applyFont="1" applyFill="1" applyBorder="1" applyProtection="1"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4" fillId="0" borderId="5" xfId="0" applyFont="1" applyBorder="1" applyAlignment="1" applyProtection="1">
      <alignment horizontal="center" wrapText="1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 wrapText="1"/>
      <protection locked="0"/>
    </xf>
    <xf numFmtId="0" fontId="4" fillId="0" borderId="8" xfId="0" applyFont="1" applyBorder="1" applyAlignment="1" applyProtection="1">
      <alignment horizontal="center" wrapText="1"/>
      <protection locked="0"/>
    </xf>
    <xf numFmtId="0" fontId="4" fillId="0" borderId="9" xfId="0" applyFont="1" applyBorder="1" applyAlignment="1" applyProtection="1">
      <alignment horizontal="center" wrapText="1"/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163"/>
  <sheetViews>
    <sheetView tabSelected="1" zoomScaleNormal="100" workbookViewId="0">
      <selection activeCell="J30" sqref="J30"/>
    </sheetView>
  </sheetViews>
  <sheetFormatPr defaultRowHeight="12.45" x14ac:dyDescent="0.3"/>
  <cols>
    <col min="1" max="1" width="26.3046875" style="3" customWidth="1"/>
    <col min="2" max="5" width="11.84375" style="3" customWidth="1"/>
    <col min="6" max="6" width="14" style="3" customWidth="1"/>
    <col min="7" max="9" width="12.84375" style="3" bestFit="1" customWidth="1"/>
    <col min="10" max="12" width="12.84375" style="3" customWidth="1"/>
    <col min="13" max="13" width="13.69140625" style="3" customWidth="1"/>
    <col min="14" max="15" width="9.07421875" style="3"/>
    <col min="16" max="16" width="10.4609375" style="3" bestFit="1" customWidth="1"/>
    <col min="17" max="20" width="11.07421875" style="3" customWidth="1"/>
    <col min="21" max="21" width="11.4609375" style="3" customWidth="1"/>
    <col min="22" max="22" width="12.84375" style="3" bestFit="1" customWidth="1"/>
    <col min="23" max="23" width="11.3046875" style="3" bestFit="1" customWidth="1"/>
    <col min="24" max="24" width="12.84375" style="3" bestFit="1" customWidth="1"/>
    <col min="25" max="27" width="12.84375" style="3" customWidth="1"/>
    <col min="28" max="29" width="9.07421875" style="3"/>
    <col min="30" max="30" width="10.4609375" style="3" bestFit="1" customWidth="1"/>
    <col min="31" max="31" width="11.53515625" style="3" customWidth="1"/>
    <col min="32" max="32" width="15" style="3" bestFit="1" customWidth="1"/>
    <col min="33" max="33" width="11.53515625" style="3" customWidth="1"/>
    <col min="34" max="34" width="12.84375" style="3" bestFit="1" customWidth="1"/>
    <col min="35" max="35" width="11" style="3" customWidth="1"/>
    <col min="36" max="36" width="12.84375" style="3" bestFit="1" customWidth="1"/>
    <col min="37" max="37" width="11.3046875" style="3" bestFit="1" customWidth="1"/>
    <col min="38" max="38" width="12.84375" style="3" bestFit="1" customWidth="1"/>
    <col min="39" max="41" width="12.84375" style="3" customWidth="1"/>
    <col min="42" max="43" width="9.07421875" style="3"/>
    <col min="44" max="44" width="10" style="3" bestFit="1" customWidth="1"/>
    <col min="45" max="45" width="11.4609375" style="3" customWidth="1"/>
    <col min="46" max="46" width="15" style="3" bestFit="1" customWidth="1"/>
    <col min="47" max="47" width="11.4609375" style="3" customWidth="1"/>
    <col min="48" max="48" width="12.84375" style="3" bestFit="1" customWidth="1"/>
    <col min="49" max="49" width="11" style="3" customWidth="1"/>
    <col min="50" max="50" width="12.84375" style="3" bestFit="1" customWidth="1"/>
    <col min="51" max="51" width="11.3046875" style="3" bestFit="1" customWidth="1"/>
    <col min="52" max="52" width="12.84375" style="3" bestFit="1" customWidth="1"/>
    <col min="53" max="53" width="11.69140625" style="3" customWidth="1"/>
    <col min="54" max="286" width="9.07421875" style="3"/>
    <col min="287" max="287" width="14" style="3" bestFit="1" customWidth="1"/>
    <col min="288" max="288" width="11.69140625" style="3" bestFit="1" customWidth="1"/>
    <col min="289" max="289" width="10.07421875" style="3" bestFit="1" customWidth="1"/>
    <col min="290" max="290" width="11.69140625" style="3" bestFit="1" customWidth="1"/>
    <col min="291" max="542" width="9.07421875" style="3"/>
    <col min="543" max="543" width="14" style="3" bestFit="1" customWidth="1"/>
    <col min="544" max="544" width="11.69140625" style="3" bestFit="1" customWidth="1"/>
    <col min="545" max="545" width="10.07421875" style="3" bestFit="1" customWidth="1"/>
    <col min="546" max="546" width="11.69140625" style="3" bestFit="1" customWidth="1"/>
    <col min="547" max="798" width="9.07421875" style="3"/>
    <col min="799" max="799" width="14" style="3" bestFit="1" customWidth="1"/>
    <col min="800" max="800" width="11.69140625" style="3" bestFit="1" customWidth="1"/>
    <col min="801" max="801" width="10.07421875" style="3" bestFit="1" customWidth="1"/>
    <col min="802" max="802" width="11.69140625" style="3" bestFit="1" customWidth="1"/>
    <col min="803" max="1054" width="9.07421875" style="3"/>
    <col min="1055" max="1055" width="14" style="3" bestFit="1" customWidth="1"/>
    <col min="1056" max="1056" width="11.69140625" style="3" bestFit="1" customWidth="1"/>
    <col min="1057" max="1057" width="10.07421875" style="3" bestFit="1" customWidth="1"/>
    <col min="1058" max="1058" width="11.69140625" style="3" bestFit="1" customWidth="1"/>
    <col min="1059" max="1310" width="9.07421875" style="3"/>
    <col min="1311" max="1311" width="14" style="3" bestFit="1" customWidth="1"/>
    <col min="1312" max="1312" width="11.69140625" style="3" bestFit="1" customWidth="1"/>
    <col min="1313" max="1313" width="10.07421875" style="3" bestFit="1" customWidth="1"/>
    <col min="1314" max="1314" width="11.69140625" style="3" bestFit="1" customWidth="1"/>
    <col min="1315" max="1566" width="9.07421875" style="3"/>
    <col min="1567" max="1567" width="14" style="3" bestFit="1" customWidth="1"/>
    <col min="1568" max="1568" width="11.69140625" style="3" bestFit="1" customWidth="1"/>
    <col min="1569" max="1569" width="10.07421875" style="3" bestFit="1" customWidth="1"/>
    <col min="1570" max="1570" width="11.69140625" style="3" bestFit="1" customWidth="1"/>
    <col min="1571" max="1822" width="9.07421875" style="3"/>
    <col min="1823" max="1823" width="14" style="3" bestFit="1" customWidth="1"/>
    <col min="1824" max="1824" width="11.69140625" style="3" bestFit="1" customWidth="1"/>
    <col min="1825" max="1825" width="10.07421875" style="3" bestFit="1" customWidth="1"/>
    <col min="1826" max="1826" width="11.69140625" style="3" bestFit="1" customWidth="1"/>
    <col min="1827" max="2078" width="9.07421875" style="3"/>
    <col min="2079" max="2079" width="14" style="3" bestFit="1" customWidth="1"/>
    <col min="2080" max="2080" width="11.69140625" style="3" bestFit="1" customWidth="1"/>
    <col min="2081" max="2081" width="10.07421875" style="3" bestFit="1" customWidth="1"/>
    <col min="2082" max="2082" width="11.69140625" style="3" bestFit="1" customWidth="1"/>
    <col min="2083" max="2334" width="9.07421875" style="3"/>
    <col min="2335" max="2335" width="14" style="3" bestFit="1" customWidth="1"/>
    <col min="2336" max="2336" width="11.69140625" style="3" bestFit="1" customWidth="1"/>
    <col min="2337" max="2337" width="10.07421875" style="3" bestFit="1" customWidth="1"/>
    <col min="2338" max="2338" width="11.69140625" style="3" bestFit="1" customWidth="1"/>
    <col min="2339" max="2590" width="9.07421875" style="3"/>
    <col min="2591" max="2591" width="14" style="3" bestFit="1" customWidth="1"/>
    <col min="2592" max="2592" width="11.69140625" style="3" bestFit="1" customWidth="1"/>
    <col min="2593" max="2593" width="10.07421875" style="3" bestFit="1" customWidth="1"/>
    <col min="2594" max="2594" width="11.69140625" style="3" bestFit="1" customWidth="1"/>
    <col min="2595" max="2846" width="9.07421875" style="3"/>
    <col min="2847" max="2847" width="14" style="3" bestFit="1" customWidth="1"/>
    <col min="2848" max="2848" width="11.69140625" style="3" bestFit="1" customWidth="1"/>
    <col min="2849" max="2849" width="10.07421875" style="3" bestFit="1" customWidth="1"/>
    <col min="2850" max="2850" width="11.69140625" style="3" bestFit="1" customWidth="1"/>
    <col min="2851" max="3102" width="9.07421875" style="3"/>
    <col min="3103" max="3103" width="14" style="3" bestFit="1" customWidth="1"/>
    <col min="3104" max="3104" width="11.69140625" style="3" bestFit="1" customWidth="1"/>
    <col min="3105" max="3105" width="10.07421875" style="3" bestFit="1" customWidth="1"/>
    <col min="3106" max="3106" width="11.69140625" style="3" bestFit="1" customWidth="1"/>
    <col min="3107" max="3358" width="9.07421875" style="3"/>
    <col min="3359" max="3359" width="14" style="3" bestFit="1" customWidth="1"/>
    <col min="3360" max="3360" width="11.69140625" style="3" bestFit="1" customWidth="1"/>
    <col min="3361" max="3361" width="10.07421875" style="3" bestFit="1" customWidth="1"/>
    <col min="3362" max="3362" width="11.69140625" style="3" bestFit="1" customWidth="1"/>
    <col min="3363" max="3614" width="9.07421875" style="3"/>
    <col min="3615" max="3615" width="14" style="3" bestFit="1" customWidth="1"/>
    <col min="3616" max="3616" width="11.69140625" style="3" bestFit="1" customWidth="1"/>
    <col min="3617" max="3617" width="10.07421875" style="3" bestFit="1" customWidth="1"/>
    <col min="3618" max="3618" width="11.69140625" style="3" bestFit="1" customWidth="1"/>
    <col min="3619" max="3870" width="9.07421875" style="3"/>
    <col min="3871" max="3871" width="14" style="3" bestFit="1" customWidth="1"/>
    <col min="3872" max="3872" width="11.69140625" style="3" bestFit="1" customWidth="1"/>
    <col min="3873" max="3873" width="10.07421875" style="3" bestFit="1" customWidth="1"/>
    <col min="3874" max="3874" width="11.69140625" style="3" bestFit="1" customWidth="1"/>
    <col min="3875" max="4126" width="9.07421875" style="3"/>
    <col min="4127" max="4127" width="14" style="3" bestFit="1" customWidth="1"/>
    <col min="4128" max="4128" width="11.69140625" style="3" bestFit="1" customWidth="1"/>
    <col min="4129" max="4129" width="10.07421875" style="3" bestFit="1" customWidth="1"/>
    <col min="4130" max="4130" width="11.69140625" style="3" bestFit="1" customWidth="1"/>
    <col min="4131" max="4382" width="9.07421875" style="3"/>
    <col min="4383" max="4383" width="14" style="3" bestFit="1" customWidth="1"/>
    <col min="4384" max="4384" width="11.69140625" style="3" bestFit="1" customWidth="1"/>
    <col min="4385" max="4385" width="10.07421875" style="3" bestFit="1" customWidth="1"/>
    <col min="4386" max="4386" width="11.69140625" style="3" bestFit="1" customWidth="1"/>
    <col min="4387" max="4638" width="9.07421875" style="3"/>
    <col min="4639" max="4639" width="14" style="3" bestFit="1" customWidth="1"/>
    <col min="4640" max="4640" width="11.69140625" style="3" bestFit="1" customWidth="1"/>
    <col min="4641" max="4641" width="10.07421875" style="3" bestFit="1" customWidth="1"/>
    <col min="4642" max="4642" width="11.69140625" style="3" bestFit="1" customWidth="1"/>
    <col min="4643" max="4894" width="9.07421875" style="3"/>
    <col min="4895" max="4895" width="14" style="3" bestFit="1" customWidth="1"/>
    <col min="4896" max="4896" width="11.69140625" style="3" bestFit="1" customWidth="1"/>
    <col min="4897" max="4897" width="10.07421875" style="3" bestFit="1" customWidth="1"/>
    <col min="4898" max="4898" width="11.69140625" style="3" bestFit="1" customWidth="1"/>
    <col min="4899" max="5150" width="9.07421875" style="3"/>
    <col min="5151" max="5151" width="14" style="3" bestFit="1" customWidth="1"/>
    <col min="5152" max="5152" width="11.69140625" style="3" bestFit="1" customWidth="1"/>
    <col min="5153" max="5153" width="10.07421875" style="3" bestFit="1" customWidth="1"/>
    <col min="5154" max="5154" width="11.69140625" style="3" bestFit="1" customWidth="1"/>
    <col min="5155" max="5406" width="9.07421875" style="3"/>
    <col min="5407" max="5407" width="14" style="3" bestFit="1" customWidth="1"/>
    <col min="5408" max="5408" width="11.69140625" style="3" bestFit="1" customWidth="1"/>
    <col min="5409" max="5409" width="10.07421875" style="3" bestFit="1" customWidth="1"/>
    <col min="5410" max="5410" width="11.69140625" style="3" bestFit="1" customWidth="1"/>
    <col min="5411" max="5662" width="9.07421875" style="3"/>
    <col min="5663" max="5663" width="14" style="3" bestFit="1" customWidth="1"/>
    <col min="5664" max="5664" width="11.69140625" style="3" bestFit="1" customWidth="1"/>
    <col min="5665" max="5665" width="10.07421875" style="3" bestFit="1" customWidth="1"/>
    <col min="5666" max="5666" width="11.69140625" style="3" bestFit="1" customWidth="1"/>
    <col min="5667" max="5918" width="9.07421875" style="3"/>
    <col min="5919" max="5919" width="14" style="3" bestFit="1" customWidth="1"/>
    <col min="5920" max="5920" width="11.69140625" style="3" bestFit="1" customWidth="1"/>
    <col min="5921" max="5921" width="10.07421875" style="3" bestFit="1" customWidth="1"/>
    <col min="5922" max="5922" width="11.69140625" style="3" bestFit="1" customWidth="1"/>
    <col min="5923" max="6174" width="9.07421875" style="3"/>
    <col min="6175" max="6175" width="14" style="3" bestFit="1" customWidth="1"/>
    <col min="6176" max="6176" width="11.69140625" style="3" bestFit="1" customWidth="1"/>
    <col min="6177" max="6177" width="10.07421875" style="3" bestFit="1" customWidth="1"/>
    <col min="6178" max="6178" width="11.69140625" style="3" bestFit="1" customWidth="1"/>
    <col min="6179" max="6430" width="9.07421875" style="3"/>
    <col min="6431" max="6431" width="14" style="3" bestFit="1" customWidth="1"/>
    <col min="6432" max="6432" width="11.69140625" style="3" bestFit="1" customWidth="1"/>
    <col min="6433" max="6433" width="10.07421875" style="3" bestFit="1" customWidth="1"/>
    <col min="6434" max="6434" width="11.69140625" style="3" bestFit="1" customWidth="1"/>
    <col min="6435" max="6686" width="9.07421875" style="3"/>
    <col min="6687" max="6687" width="14" style="3" bestFit="1" customWidth="1"/>
    <col min="6688" max="6688" width="11.69140625" style="3" bestFit="1" customWidth="1"/>
    <col min="6689" max="6689" width="10.07421875" style="3" bestFit="1" customWidth="1"/>
    <col min="6690" max="6690" width="11.69140625" style="3" bestFit="1" customWidth="1"/>
    <col min="6691" max="6942" width="9.07421875" style="3"/>
    <col min="6943" max="6943" width="14" style="3" bestFit="1" customWidth="1"/>
    <col min="6944" max="6944" width="11.69140625" style="3" bestFit="1" customWidth="1"/>
    <col min="6945" max="6945" width="10.07421875" style="3" bestFit="1" customWidth="1"/>
    <col min="6946" max="6946" width="11.69140625" style="3" bestFit="1" customWidth="1"/>
    <col min="6947" max="7198" width="9.07421875" style="3"/>
    <col min="7199" max="7199" width="14" style="3" bestFit="1" customWidth="1"/>
    <col min="7200" max="7200" width="11.69140625" style="3" bestFit="1" customWidth="1"/>
    <col min="7201" max="7201" width="10.07421875" style="3" bestFit="1" customWidth="1"/>
    <col min="7202" max="7202" width="11.69140625" style="3" bestFit="1" customWidth="1"/>
    <col min="7203" max="7454" width="9.07421875" style="3"/>
    <col min="7455" max="7455" width="14" style="3" bestFit="1" customWidth="1"/>
    <col min="7456" max="7456" width="11.69140625" style="3" bestFit="1" customWidth="1"/>
    <col min="7457" max="7457" width="10.07421875" style="3" bestFit="1" customWidth="1"/>
    <col min="7458" max="7458" width="11.69140625" style="3" bestFit="1" customWidth="1"/>
    <col min="7459" max="7710" width="9.07421875" style="3"/>
    <col min="7711" max="7711" width="14" style="3" bestFit="1" customWidth="1"/>
    <col min="7712" max="7712" width="11.69140625" style="3" bestFit="1" customWidth="1"/>
    <col min="7713" max="7713" width="10.07421875" style="3" bestFit="1" customWidth="1"/>
    <col min="7714" max="7714" width="11.69140625" style="3" bestFit="1" customWidth="1"/>
    <col min="7715" max="7966" width="9.07421875" style="3"/>
    <col min="7967" max="7967" width="14" style="3" bestFit="1" customWidth="1"/>
    <col min="7968" max="7968" width="11.69140625" style="3" bestFit="1" customWidth="1"/>
    <col min="7969" max="7969" width="10.07421875" style="3" bestFit="1" customWidth="1"/>
    <col min="7970" max="7970" width="11.69140625" style="3" bestFit="1" customWidth="1"/>
    <col min="7971" max="8222" width="9.07421875" style="3"/>
    <col min="8223" max="8223" width="14" style="3" bestFit="1" customWidth="1"/>
    <col min="8224" max="8224" width="11.69140625" style="3" bestFit="1" customWidth="1"/>
    <col min="8225" max="8225" width="10.07421875" style="3" bestFit="1" customWidth="1"/>
    <col min="8226" max="8226" width="11.69140625" style="3" bestFit="1" customWidth="1"/>
    <col min="8227" max="8478" width="9.07421875" style="3"/>
    <col min="8479" max="8479" width="14" style="3" bestFit="1" customWidth="1"/>
    <col min="8480" max="8480" width="11.69140625" style="3" bestFit="1" customWidth="1"/>
    <col min="8481" max="8481" width="10.07421875" style="3" bestFit="1" customWidth="1"/>
    <col min="8482" max="8482" width="11.69140625" style="3" bestFit="1" customWidth="1"/>
    <col min="8483" max="8734" width="9.07421875" style="3"/>
    <col min="8735" max="8735" width="14" style="3" bestFit="1" customWidth="1"/>
    <col min="8736" max="8736" width="11.69140625" style="3" bestFit="1" customWidth="1"/>
    <col min="8737" max="8737" width="10.07421875" style="3" bestFit="1" customWidth="1"/>
    <col min="8738" max="8738" width="11.69140625" style="3" bestFit="1" customWidth="1"/>
    <col min="8739" max="8990" width="9.07421875" style="3"/>
    <col min="8991" max="8991" width="14" style="3" bestFit="1" customWidth="1"/>
    <col min="8992" max="8992" width="11.69140625" style="3" bestFit="1" customWidth="1"/>
    <col min="8993" max="8993" width="10.07421875" style="3" bestFit="1" customWidth="1"/>
    <col min="8994" max="8994" width="11.69140625" style="3" bestFit="1" customWidth="1"/>
    <col min="8995" max="9246" width="9.07421875" style="3"/>
    <col min="9247" max="9247" width="14" style="3" bestFit="1" customWidth="1"/>
    <col min="9248" max="9248" width="11.69140625" style="3" bestFit="1" customWidth="1"/>
    <col min="9249" max="9249" width="10.07421875" style="3" bestFit="1" customWidth="1"/>
    <col min="9250" max="9250" width="11.69140625" style="3" bestFit="1" customWidth="1"/>
    <col min="9251" max="9502" width="9.07421875" style="3"/>
    <col min="9503" max="9503" width="14" style="3" bestFit="1" customWidth="1"/>
    <col min="9504" max="9504" width="11.69140625" style="3" bestFit="1" customWidth="1"/>
    <col min="9505" max="9505" width="10.07421875" style="3" bestFit="1" customWidth="1"/>
    <col min="9506" max="9506" width="11.69140625" style="3" bestFit="1" customWidth="1"/>
    <col min="9507" max="9758" width="9.07421875" style="3"/>
    <col min="9759" max="9759" width="14" style="3" bestFit="1" customWidth="1"/>
    <col min="9760" max="9760" width="11.69140625" style="3" bestFit="1" customWidth="1"/>
    <col min="9761" max="9761" width="10.07421875" style="3" bestFit="1" customWidth="1"/>
    <col min="9762" max="9762" width="11.69140625" style="3" bestFit="1" customWidth="1"/>
    <col min="9763" max="10014" width="9.07421875" style="3"/>
    <col min="10015" max="10015" width="14" style="3" bestFit="1" customWidth="1"/>
    <col min="10016" max="10016" width="11.69140625" style="3" bestFit="1" customWidth="1"/>
    <col min="10017" max="10017" width="10.07421875" style="3" bestFit="1" customWidth="1"/>
    <col min="10018" max="10018" width="11.69140625" style="3" bestFit="1" customWidth="1"/>
    <col min="10019" max="10270" width="9.07421875" style="3"/>
    <col min="10271" max="10271" width="14" style="3" bestFit="1" customWidth="1"/>
    <col min="10272" max="10272" width="11.69140625" style="3" bestFit="1" customWidth="1"/>
    <col min="10273" max="10273" width="10.07421875" style="3" bestFit="1" customWidth="1"/>
    <col min="10274" max="10274" width="11.69140625" style="3" bestFit="1" customWidth="1"/>
    <col min="10275" max="10526" width="9.07421875" style="3"/>
    <col min="10527" max="10527" width="14" style="3" bestFit="1" customWidth="1"/>
    <col min="10528" max="10528" width="11.69140625" style="3" bestFit="1" customWidth="1"/>
    <col min="10529" max="10529" width="10.07421875" style="3" bestFit="1" customWidth="1"/>
    <col min="10530" max="10530" width="11.69140625" style="3" bestFit="1" customWidth="1"/>
    <col min="10531" max="10782" width="9.07421875" style="3"/>
    <col min="10783" max="10783" width="14" style="3" bestFit="1" customWidth="1"/>
    <col min="10784" max="10784" width="11.69140625" style="3" bestFit="1" customWidth="1"/>
    <col min="10785" max="10785" width="10.07421875" style="3" bestFit="1" customWidth="1"/>
    <col min="10786" max="10786" width="11.69140625" style="3" bestFit="1" customWidth="1"/>
    <col min="10787" max="11038" width="9.07421875" style="3"/>
    <col min="11039" max="11039" width="14" style="3" bestFit="1" customWidth="1"/>
    <col min="11040" max="11040" width="11.69140625" style="3" bestFit="1" customWidth="1"/>
    <col min="11041" max="11041" width="10.07421875" style="3" bestFit="1" customWidth="1"/>
    <col min="11042" max="11042" width="11.69140625" style="3" bestFit="1" customWidth="1"/>
    <col min="11043" max="11294" width="9.07421875" style="3"/>
    <col min="11295" max="11295" width="14" style="3" bestFit="1" customWidth="1"/>
    <col min="11296" max="11296" width="11.69140625" style="3" bestFit="1" customWidth="1"/>
    <col min="11297" max="11297" width="10.07421875" style="3" bestFit="1" customWidth="1"/>
    <col min="11298" max="11298" width="11.69140625" style="3" bestFit="1" customWidth="1"/>
    <col min="11299" max="11550" width="9.07421875" style="3"/>
    <col min="11551" max="11551" width="14" style="3" bestFit="1" customWidth="1"/>
    <col min="11552" max="11552" width="11.69140625" style="3" bestFit="1" customWidth="1"/>
    <col min="11553" max="11553" width="10.07421875" style="3" bestFit="1" customWidth="1"/>
    <col min="11554" max="11554" width="11.69140625" style="3" bestFit="1" customWidth="1"/>
    <col min="11555" max="11806" width="9.07421875" style="3"/>
    <col min="11807" max="11807" width="14" style="3" bestFit="1" customWidth="1"/>
    <col min="11808" max="11808" width="11.69140625" style="3" bestFit="1" customWidth="1"/>
    <col min="11809" max="11809" width="10.07421875" style="3" bestFit="1" customWidth="1"/>
    <col min="11810" max="11810" width="11.69140625" style="3" bestFit="1" customWidth="1"/>
    <col min="11811" max="12062" width="9.07421875" style="3"/>
    <col min="12063" max="12063" width="14" style="3" bestFit="1" customWidth="1"/>
    <col min="12064" max="12064" width="11.69140625" style="3" bestFit="1" customWidth="1"/>
    <col min="12065" max="12065" width="10.07421875" style="3" bestFit="1" customWidth="1"/>
    <col min="12066" max="12066" width="11.69140625" style="3" bestFit="1" customWidth="1"/>
    <col min="12067" max="12318" width="9.07421875" style="3"/>
    <col min="12319" max="12319" width="14" style="3" bestFit="1" customWidth="1"/>
    <col min="12320" max="12320" width="11.69140625" style="3" bestFit="1" customWidth="1"/>
    <col min="12321" max="12321" width="10.07421875" style="3" bestFit="1" customWidth="1"/>
    <col min="12322" max="12322" width="11.69140625" style="3" bestFit="1" customWidth="1"/>
    <col min="12323" max="12574" width="9.07421875" style="3"/>
    <col min="12575" max="12575" width="14" style="3" bestFit="1" customWidth="1"/>
    <col min="12576" max="12576" width="11.69140625" style="3" bestFit="1" customWidth="1"/>
    <col min="12577" max="12577" width="10.07421875" style="3" bestFit="1" customWidth="1"/>
    <col min="12578" max="12578" width="11.69140625" style="3" bestFit="1" customWidth="1"/>
    <col min="12579" max="12830" width="9.07421875" style="3"/>
    <col min="12831" max="12831" width="14" style="3" bestFit="1" customWidth="1"/>
    <col min="12832" max="12832" width="11.69140625" style="3" bestFit="1" customWidth="1"/>
    <col min="12833" max="12833" width="10.07421875" style="3" bestFit="1" customWidth="1"/>
    <col min="12834" max="12834" width="11.69140625" style="3" bestFit="1" customWidth="1"/>
    <col min="12835" max="13086" width="9.07421875" style="3"/>
    <col min="13087" max="13087" width="14" style="3" bestFit="1" customWidth="1"/>
    <col min="13088" max="13088" width="11.69140625" style="3" bestFit="1" customWidth="1"/>
    <col min="13089" max="13089" width="10.07421875" style="3" bestFit="1" customWidth="1"/>
    <col min="13090" max="13090" width="11.69140625" style="3" bestFit="1" customWidth="1"/>
    <col min="13091" max="13342" width="9.07421875" style="3"/>
    <col min="13343" max="13343" width="14" style="3" bestFit="1" customWidth="1"/>
    <col min="13344" max="13344" width="11.69140625" style="3" bestFit="1" customWidth="1"/>
    <col min="13345" max="13345" width="10.07421875" style="3" bestFit="1" customWidth="1"/>
    <col min="13346" max="13346" width="11.69140625" style="3" bestFit="1" customWidth="1"/>
    <col min="13347" max="13598" width="9.07421875" style="3"/>
    <col min="13599" max="13599" width="14" style="3" bestFit="1" customWidth="1"/>
    <col min="13600" max="13600" width="11.69140625" style="3" bestFit="1" customWidth="1"/>
    <col min="13601" max="13601" width="10.07421875" style="3" bestFit="1" customWidth="1"/>
    <col min="13602" max="13602" width="11.69140625" style="3" bestFit="1" customWidth="1"/>
    <col min="13603" max="13854" width="9.07421875" style="3"/>
    <col min="13855" max="13855" width="14" style="3" bestFit="1" customWidth="1"/>
    <col min="13856" max="13856" width="11.69140625" style="3" bestFit="1" customWidth="1"/>
    <col min="13857" max="13857" width="10.07421875" style="3" bestFit="1" customWidth="1"/>
    <col min="13858" max="13858" width="11.69140625" style="3" bestFit="1" customWidth="1"/>
    <col min="13859" max="14110" width="9.07421875" style="3"/>
    <col min="14111" max="14111" width="14" style="3" bestFit="1" customWidth="1"/>
    <col min="14112" max="14112" width="11.69140625" style="3" bestFit="1" customWidth="1"/>
    <col min="14113" max="14113" width="10.07421875" style="3" bestFit="1" customWidth="1"/>
    <col min="14114" max="14114" width="11.69140625" style="3" bestFit="1" customWidth="1"/>
    <col min="14115" max="14366" width="9.07421875" style="3"/>
    <col min="14367" max="14367" width="14" style="3" bestFit="1" customWidth="1"/>
    <col min="14368" max="14368" width="11.69140625" style="3" bestFit="1" customWidth="1"/>
    <col min="14369" max="14369" width="10.07421875" style="3" bestFit="1" customWidth="1"/>
    <col min="14370" max="14370" width="11.69140625" style="3" bestFit="1" customWidth="1"/>
    <col min="14371" max="14622" width="9.07421875" style="3"/>
    <col min="14623" max="14623" width="14" style="3" bestFit="1" customWidth="1"/>
    <col min="14624" max="14624" width="11.69140625" style="3" bestFit="1" customWidth="1"/>
    <col min="14625" max="14625" width="10.07421875" style="3" bestFit="1" customWidth="1"/>
    <col min="14626" max="14626" width="11.69140625" style="3" bestFit="1" customWidth="1"/>
    <col min="14627" max="14878" width="9.07421875" style="3"/>
    <col min="14879" max="14879" width="14" style="3" bestFit="1" customWidth="1"/>
    <col min="14880" max="14880" width="11.69140625" style="3" bestFit="1" customWidth="1"/>
    <col min="14881" max="14881" width="10.07421875" style="3" bestFit="1" customWidth="1"/>
    <col min="14882" max="14882" width="11.69140625" style="3" bestFit="1" customWidth="1"/>
    <col min="14883" max="15134" width="9.07421875" style="3"/>
    <col min="15135" max="15135" width="14" style="3" bestFit="1" customWidth="1"/>
    <col min="15136" max="15136" width="11.69140625" style="3" bestFit="1" customWidth="1"/>
    <col min="15137" max="15137" width="10.07421875" style="3" bestFit="1" customWidth="1"/>
    <col min="15138" max="15138" width="11.69140625" style="3" bestFit="1" customWidth="1"/>
    <col min="15139" max="15390" width="9.07421875" style="3"/>
    <col min="15391" max="15391" width="14" style="3" bestFit="1" customWidth="1"/>
    <col min="15392" max="15392" width="11.69140625" style="3" bestFit="1" customWidth="1"/>
    <col min="15393" max="15393" width="10.07421875" style="3" bestFit="1" customWidth="1"/>
    <col min="15394" max="15394" width="11.69140625" style="3" bestFit="1" customWidth="1"/>
    <col min="15395" max="15646" width="9.07421875" style="3"/>
    <col min="15647" max="15647" width="14" style="3" bestFit="1" customWidth="1"/>
    <col min="15648" max="15648" width="11.69140625" style="3" bestFit="1" customWidth="1"/>
    <col min="15649" max="15649" width="10.07421875" style="3" bestFit="1" customWidth="1"/>
    <col min="15650" max="15650" width="11.69140625" style="3" bestFit="1" customWidth="1"/>
    <col min="15651" max="15902" width="9.07421875" style="3"/>
    <col min="15903" max="15903" width="14" style="3" bestFit="1" customWidth="1"/>
    <col min="15904" max="15904" width="11.69140625" style="3" bestFit="1" customWidth="1"/>
    <col min="15905" max="15905" width="10.07421875" style="3" bestFit="1" customWidth="1"/>
    <col min="15906" max="15906" width="11.69140625" style="3" bestFit="1" customWidth="1"/>
    <col min="15907" max="16158" width="9.07421875" style="3"/>
    <col min="16159" max="16159" width="14" style="3" bestFit="1" customWidth="1"/>
    <col min="16160" max="16160" width="11.69140625" style="3" bestFit="1" customWidth="1"/>
    <col min="16161" max="16161" width="10.07421875" style="3" bestFit="1" customWidth="1"/>
    <col min="16162" max="16162" width="11.69140625" style="3" bestFit="1" customWidth="1"/>
    <col min="16163" max="16384" width="9.07421875" style="3"/>
  </cols>
  <sheetData>
    <row r="1" spans="1:42" x14ac:dyDescent="0.3">
      <c r="A1" s="10" t="s">
        <v>37</v>
      </c>
      <c r="J1" s="113" t="s">
        <v>35</v>
      </c>
      <c r="K1" s="113"/>
      <c r="L1" s="113"/>
      <c r="M1" s="113"/>
    </row>
    <row r="2" spans="1:42" x14ac:dyDescent="0.3">
      <c r="A2" s="10" t="s">
        <v>38</v>
      </c>
    </row>
    <row r="3" spans="1:42" x14ac:dyDescent="0.3">
      <c r="A3" s="10" t="s">
        <v>20</v>
      </c>
    </row>
    <row r="4" spans="1:42" x14ac:dyDescent="0.3">
      <c r="A4" s="10" t="s">
        <v>39</v>
      </c>
    </row>
    <row r="5" spans="1:42" x14ac:dyDescent="0.3">
      <c r="A5" s="10"/>
    </row>
    <row r="6" spans="1:42" ht="12.9" thickBot="1" x14ac:dyDescent="0.35"/>
    <row r="7" spans="1:42" ht="20.149999999999999" x14ac:dyDescent="0.5">
      <c r="A7" s="90" t="s">
        <v>40</v>
      </c>
      <c r="B7" s="16"/>
      <c r="C7" s="16"/>
      <c r="D7" s="16"/>
      <c r="E7" s="16"/>
      <c r="F7" s="17"/>
      <c r="G7" s="17"/>
      <c r="H7" s="17"/>
      <c r="I7" s="17"/>
      <c r="J7" s="17"/>
      <c r="K7" s="17"/>
      <c r="L7" s="17"/>
      <c r="M7" s="18"/>
      <c r="AD7" s="2"/>
      <c r="AE7" s="2"/>
      <c r="AF7" s="2"/>
      <c r="AG7" s="2"/>
      <c r="AH7" s="2"/>
    </row>
    <row r="8" spans="1:42" ht="18.75" customHeight="1" thickBot="1" x14ac:dyDescent="0.35">
      <c r="A8" s="19"/>
      <c r="B8" s="109" t="s">
        <v>16</v>
      </c>
      <c r="C8" s="109"/>
      <c r="D8" s="109"/>
      <c r="E8" s="109"/>
      <c r="F8" s="109" t="s">
        <v>17</v>
      </c>
      <c r="G8" s="109"/>
      <c r="H8" s="109"/>
      <c r="I8" s="109"/>
      <c r="J8" s="109" t="s">
        <v>18</v>
      </c>
      <c r="K8" s="109"/>
      <c r="L8" s="109"/>
      <c r="M8" s="112"/>
      <c r="AD8" s="4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</row>
    <row r="9" spans="1:42" ht="18.75" customHeight="1" thickBot="1" x14ac:dyDescent="0.35">
      <c r="A9" s="21"/>
      <c r="B9" s="20"/>
      <c r="C9" s="22"/>
      <c r="D9" s="22"/>
      <c r="E9" s="23"/>
      <c r="F9" s="20"/>
      <c r="G9" s="22"/>
      <c r="H9" s="22"/>
      <c r="I9" s="23"/>
      <c r="J9" s="114" t="s">
        <v>23</v>
      </c>
      <c r="K9" s="115"/>
      <c r="L9" s="115"/>
      <c r="M9" s="116"/>
      <c r="AD9" s="4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</row>
    <row r="10" spans="1:42" ht="49.5" customHeight="1" x14ac:dyDescent="0.3">
      <c r="A10" s="4" t="s">
        <v>21</v>
      </c>
      <c r="B10" s="24" t="s">
        <v>15</v>
      </c>
      <c r="C10" s="1" t="s">
        <v>0</v>
      </c>
      <c r="D10" s="1" t="s">
        <v>1</v>
      </c>
      <c r="E10" s="25" t="s">
        <v>2</v>
      </c>
      <c r="F10" s="24" t="s">
        <v>15</v>
      </c>
      <c r="G10" s="1" t="s">
        <v>0</v>
      </c>
      <c r="H10" s="1" t="s">
        <v>1</v>
      </c>
      <c r="I10" s="25" t="s">
        <v>2</v>
      </c>
      <c r="J10" s="24" t="s">
        <v>15</v>
      </c>
      <c r="K10" s="1" t="s">
        <v>0</v>
      </c>
      <c r="L10" s="1" t="s">
        <v>1</v>
      </c>
      <c r="M10" s="25" t="s">
        <v>2</v>
      </c>
      <c r="AD10" s="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</row>
    <row r="11" spans="1:42" ht="12.75" customHeight="1" x14ac:dyDescent="0.3">
      <c r="A11" s="4"/>
      <c r="B11" s="24"/>
      <c r="C11" s="1"/>
      <c r="D11" s="1"/>
      <c r="E11" s="25"/>
      <c r="F11" s="24"/>
      <c r="G11" s="1"/>
      <c r="H11" s="1"/>
      <c r="I11" s="25"/>
      <c r="J11" s="24"/>
      <c r="K11" s="1"/>
      <c r="L11" s="1"/>
      <c r="M11" s="25"/>
      <c r="AD11" s="4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</row>
    <row r="12" spans="1:42" x14ac:dyDescent="0.3">
      <c r="A12" s="5" t="s">
        <v>14</v>
      </c>
      <c r="B12" s="26">
        <v>1</v>
      </c>
      <c r="C12" s="60">
        <v>11157.99</v>
      </c>
      <c r="D12" s="27">
        <v>0</v>
      </c>
      <c r="E12" s="28">
        <f>C12+D12</f>
        <v>11157.99</v>
      </c>
      <c r="F12" s="26">
        <v>1</v>
      </c>
      <c r="G12" s="7">
        <v>11873.06</v>
      </c>
      <c r="H12" s="27">
        <v>0</v>
      </c>
      <c r="I12" s="28">
        <f>G12+H12</f>
        <v>11873.06</v>
      </c>
      <c r="J12" s="38">
        <f t="shared" ref="J12:J23" si="0">(F12-B12)/B12</f>
        <v>0</v>
      </c>
      <c r="K12" s="39">
        <f t="shared" ref="K12:K23" si="1">(G12-C12)/C12</f>
        <v>6.4085915115536018E-2</v>
      </c>
      <c r="L12" s="39">
        <v>0</v>
      </c>
      <c r="M12" s="40">
        <f t="shared" ref="M12:M23" si="2">(I12-E12)/E12</f>
        <v>6.4085915115536018E-2</v>
      </c>
      <c r="AE12" s="5"/>
      <c r="AF12" s="6"/>
      <c r="AG12" s="6"/>
      <c r="AH12" s="6"/>
      <c r="AJ12" s="9"/>
      <c r="AK12" s="9"/>
      <c r="AL12" s="9"/>
      <c r="AM12" s="8"/>
      <c r="AN12" s="8"/>
      <c r="AO12" s="8"/>
      <c r="AP12" s="8"/>
    </row>
    <row r="13" spans="1:42" x14ac:dyDescent="0.3">
      <c r="A13" s="5" t="s">
        <v>3</v>
      </c>
      <c r="B13" s="26">
        <v>1</v>
      </c>
      <c r="C13" s="60">
        <v>11157.99</v>
      </c>
      <c r="D13" s="27">
        <v>0</v>
      </c>
      <c r="E13" s="28">
        <f t="shared" ref="E13:E23" si="3">C13+D13</f>
        <v>11157.99</v>
      </c>
      <c r="F13" s="26">
        <v>1</v>
      </c>
      <c r="G13" s="7">
        <v>11873.06</v>
      </c>
      <c r="H13" s="27">
        <v>0</v>
      </c>
      <c r="I13" s="28">
        <f>G13+H13</f>
        <v>11873.06</v>
      </c>
      <c r="J13" s="38">
        <f t="shared" si="0"/>
        <v>0</v>
      </c>
      <c r="K13" s="39">
        <f t="shared" si="1"/>
        <v>6.4085915115536018E-2</v>
      </c>
      <c r="L13" s="39">
        <v>0</v>
      </c>
      <c r="M13" s="40">
        <f t="shared" si="2"/>
        <v>6.4085915115536018E-2</v>
      </c>
      <c r="AE13" s="5"/>
      <c r="AF13" s="6"/>
      <c r="AG13" s="6"/>
      <c r="AH13" s="6"/>
      <c r="AJ13" s="9"/>
      <c r="AK13" s="9"/>
      <c r="AL13" s="9"/>
      <c r="AM13" s="8"/>
      <c r="AN13" s="8"/>
      <c r="AO13" s="8"/>
      <c r="AP13" s="8"/>
    </row>
    <row r="14" spans="1:42" x14ac:dyDescent="0.3">
      <c r="A14" s="5" t="s">
        <v>4</v>
      </c>
      <c r="B14" s="26">
        <v>1</v>
      </c>
      <c r="C14" s="60">
        <v>11157.99</v>
      </c>
      <c r="D14" s="27">
        <v>0</v>
      </c>
      <c r="E14" s="28">
        <f t="shared" si="3"/>
        <v>11157.99</v>
      </c>
      <c r="F14" s="26">
        <v>1</v>
      </c>
      <c r="G14" s="7">
        <v>66873.06</v>
      </c>
      <c r="H14" s="27">
        <v>0</v>
      </c>
      <c r="I14" s="28">
        <f t="shared" ref="I14:I23" si="4">G14+H14</f>
        <v>66873.06</v>
      </c>
      <c r="J14" s="38">
        <f t="shared" si="0"/>
        <v>0</v>
      </c>
      <c r="K14" s="39">
        <f t="shared" si="1"/>
        <v>4.9932891138995465</v>
      </c>
      <c r="L14" s="39">
        <v>0</v>
      </c>
      <c r="M14" s="40">
        <f t="shared" si="2"/>
        <v>4.9932891138995465</v>
      </c>
      <c r="AE14" s="5"/>
      <c r="AF14" s="6"/>
      <c r="AG14" s="6"/>
      <c r="AH14" s="6"/>
      <c r="AJ14" s="9"/>
      <c r="AK14" s="9"/>
      <c r="AL14" s="9"/>
      <c r="AM14" s="8"/>
      <c r="AN14" s="8"/>
      <c r="AO14" s="8"/>
      <c r="AP14" s="8"/>
    </row>
    <row r="15" spans="1:42" x14ac:dyDescent="0.3">
      <c r="A15" s="5" t="s">
        <v>5</v>
      </c>
      <c r="B15" s="26">
        <v>1</v>
      </c>
      <c r="C15" s="60">
        <v>11157.99</v>
      </c>
      <c r="D15" s="27">
        <v>0</v>
      </c>
      <c r="E15" s="28">
        <f t="shared" si="3"/>
        <v>11157.99</v>
      </c>
      <c r="F15" s="26">
        <v>1</v>
      </c>
      <c r="G15" s="7">
        <v>16961.52</v>
      </c>
      <c r="H15" s="27">
        <v>0</v>
      </c>
      <c r="I15" s="28">
        <f t="shared" si="4"/>
        <v>16961.52</v>
      </c>
      <c r="J15" s="38">
        <f t="shared" si="0"/>
        <v>0</v>
      </c>
      <c r="K15" s="39">
        <f t="shared" si="1"/>
        <v>0.52012324800434495</v>
      </c>
      <c r="L15" s="39">
        <v>0</v>
      </c>
      <c r="M15" s="40">
        <f t="shared" si="2"/>
        <v>0.52012324800434495</v>
      </c>
      <c r="AE15" s="5"/>
      <c r="AF15" s="6"/>
      <c r="AG15" s="6"/>
      <c r="AH15" s="6"/>
      <c r="AJ15" s="9"/>
      <c r="AK15" s="9"/>
      <c r="AL15" s="9"/>
      <c r="AM15" s="8"/>
      <c r="AN15" s="8"/>
      <c r="AO15" s="8"/>
      <c r="AP15" s="8"/>
    </row>
    <row r="16" spans="1:42" x14ac:dyDescent="0.3">
      <c r="A16" s="5" t="s">
        <v>6</v>
      </c>
      <c r="B16" s="26">
        <v>1</v>
      </c>
      <c r="C16" s="60">
        <v>11157.99</v>
      </c>
      <c r="D16" s="27">
        <v>0</v>
      </c>
      <c r="E16" s="28">
        <f t="shared" si="3"/>
        <v>11157.99</v>
      </c>
      <c r="F16" s="26">
        <v>1</v>
      </c>
      <c r="G16" s="7">
        <v>11873.06</v>
      </c>
      <c r="H16" s="27">
        <v>0</v>
      </c>
      <c r="I16" s="28">
        <f t="shared" si="4"/>
        <v>11873.06</v>
      </c>
      <c r="J16" s="38">
        <f t="shared" si="0"/>
        <v>0</v>
      </c>
      <c r="K16" s="39">
        <f t="shared" si="1"/>
        <v>6.4085915115536018E-2</v>
      </c>
      <c r="L16" s="39">
        <v>0</v>
      </c>
      <c r="M16" s="40">
        <f t="shared" si="2"/>
        <v>6.4085915115536018E-2</v>
      </c>
      <c r="AE16" s="5"/>
      <c r="AF16" s="6"/>
      <c r="AG16" s="6"/>
      <c r="AH16" s="6"/>
      <c r="AJ16" s="9"/>
      <c r="AK16" s="9"/>
      <c r="AL16" s="9"/>
      <c r="AM16" s="8"/>
      <c r="AN16" s="8"/>
      <c r="AO16" s="8"/>
      <c r="AP16" s="8"/>
    </row>
    <row r="17" spans="1:42" x14ac:dyDescent="0.3">
      <c r="A17" s="5" t="s">
        <v>7</v>
      </c>
      <c r="B17" s="26">
        <v>1</v>
      </c>
      <c r="C17" s="60">
        <v>11157.99</v>
      </c>
      <c r="D17" s="27">
        <v>0</v>
      </c>
      <c r="E17" s="28">
        <f t="shared" si="3"/>
        <v>11157.99</v>
      </c>
      <c r="F17" s="26">
        <v>1</v>
      </c>
      <c r="G17" s="7">
        <v>17526.900000000001</v>
      </c>
      <c r="H17" s="27">
        <v>0</v>
      </c>
      <c r="I17" s="28">
        <f t="shared" si="4"/>
        <v>17526.900000000001</v>
      </c>
      <c r="J17" s="38">
        <f t="shared" si="0"/>
        <v>0</v>
      </c>
      <c r="K17" s="39">
        <f t="shared" si="1"/>
        <v>0.57079366445031787</v>
      </c>
      <c r="L17" s="39">
        <v>0</v>
      </c>
      <c r="M17" s="40">
        <f t="shared" si="2"/>
        <v>0.57079366445031787</v>
      </c>
      <c r="AE17" s="5"/>
      <c r="AF17" s="6"/>
      <c r="AG17" s="6"/>
      <c r="AH17" s="6"/>
      <c r="AJ17" s="9"/>
      <c r="AK17" s="9"/>
      <c r="AL17" s="9"/>
      <c r="AM17" s="8"/>
      <c r="AN17" s="8"/>
      <c r="AO17" s="8"/>
      <c r="AP17" s="8"/>
    </row>
    <row r="18" spans="1:42" x14ac:dyDescent="0.3">
      <c r="A18" s="5" t="s">
        <v>8</v>
      </c>
      <c r="B18" s="26">
        <v>1</v>
      </c>
      <c r="C18" s="60">
        <v>11157.99</v>
      </c>
      <c r="D18" s="27">
        <v>0</v>
      </c>
      <c r="E18" s="28">
        <f t="shared" si="3"/>
        <v>11157.99</v>
      </c>
      <c r="F18" s="26">
        <v>1</v>
      </c>
      <c r="G18" s="7">
        <v>11873.06</v>
      </c>
      <c r="H18" s="27">
        <v>0</v>
      </c>
      <c r="I18" s="28">
        <f t="shared" si="4"/>
        <v>11873.06</v>
      </c>
      <c r="J18" s="38">
        <f t="shared" si="0"/>
        <v>0</v>
      </c>
      <c r="K18" s="39">
        <f t="shared" si="1"/>
        <v>6.4085915115536018E-2</v>
      </c>
      <c r="L18" s="39">
        <v>0</v>
      </c>
      <c r="M18" s="40">
        <f t="shared" si="2"/>
        <v>6.4085915115536018E-2</v>
      </c>
      <c r="AE18" s="5"/>
      <c r="AF18" s="6"/>
      <c r="AG18" s="6"/>
      <c r="AH18" s="6"/>
      <c r="AJ18" s="9"/>
      <c r="AK18" s="9"/>
      <c r="AL18" s="9"/>
      <c r="AM18" s="8"/>
      <c r="AN18" s="8"/>
      <c r="AO18" s="8"/>
      <c r="AP18" s="8"/>
    </row>
    <row r="19" spans="1:42" x14ac:dyDescent="0.3">
      <c r="A19" s="5" t="s">
        <v>9</v>
      </c>
      <c r="B19" s="26">
        <v>1</v>
      </c>
      <c r="C19" s="60">
        <v>11157.99</v>
      </c>
      <c r="D19" s="27">
        <v>0</v>
      </c>
      <c r="E19" s="28">
        <f t="shared" si="3"/>
        <v>11157.99</v>
      </c>
      <c r="F19" s="26">
        <v>1</v>
      </c>
      <c r="G19" s="7">
        <v>11873.06</v>
      </c>
      <c r="H19" s="27">
        <v>0</v>
      </c>
      <c r="I19" s="28">
        <f t="shared" si="4"/>
        <v>11873.06</v>
      </c>
      <c r="J19" s="38">
        <f t="shared" si="0"/>
        <v>0</v>
      </c>
      <c r="K19" s="39">
        <f t="shared" si="1"/>
        <v>6.4085915115536018E-2</v>
      </c>
      <c r="L19" s="39">
        <v>0</v>
      </c>
      <c r="M19" s="40">
        <f t="shared" si="2"/>
        <v>6.4085915115536018E-2</v>
      </c>
      <c r="AE19" s="5"/>
      <c r="AF19" s="6"/>
      <c r="AG19" s="6"/>
      <c r="AH19" s="6"/>
      <c r="AJ19" s="9"/>
      <c r="AK19" s="9"/>
      <c r="AL19" s="9"/>
      <c r="AM19" s="8"/>
      <c r="AN19" s="8"/>
      <c r="AO19" s="8"/>
      <c r="AP19" s="8"/>
    </row>
    <row r="20" spans="1:42" x14ac:dyDescent="0.3">
      <c r="A20" s="5" t="s">
        <v>10</v>
      </c>
      <c r="B20" s="26">
        <v>1</v>
      </c>
      <c r="C20" s="60">
        <v>11157.99</v>
      </c>
      <c r="D20" s="27">
        <v>0</v>
      </c>
      <c r="E20" s="28">
        <f t="shared" si="3"/>
        <v>11157.99</v>
      </c>
      <c r="F20" s="26">
        <v>1</v>
      </c>
      <c r="G20" s="7">
        <v>11873.06</v>
      </c>
      <c r="H20" s="27">
        <v>0</v>
      </c>
      <c r="I20" s="28">
        <f t="shared" si="4"/>
        <v>11873.06</v>
      </c>
      <c r="J20" s="38">
        <f t="shared" si="0"/>
        <v>0</v>
      </c>
      <c r="K20" s="39">
        <f t="shared" si="1"/>
        <v>6.4085915115536018E-2</v>
      </c>
      <c r="L20" s="39">
        <v>0</v>
      </c>
      <c r="M20" s="40">
        <f t="shared" si="2"/>
        <v>6.4085915115536018E-2</v>
      </c>
      <c r="AE20" s="5"/>
      <c r="AF20" s="6"/>
      <c r="AG20" s="6"/>
      <c r="AH20" s="6"/>
      <c r="AJ20" s="9"/>
      <c r="AK20" s="9"/>
      <c r="AL20" s="9"/>
      <c r="AM20" s="8"/>
      <c r="AN20" s="8"/>
      <c r="AO20" s="8"/>
      <c r="AP20" s="8"/>
    </row>
    <row r="21" spans="1:42" x14ac:dyDescent="0.3">
      <c r="A21" s="5" t="s">
        <v>11</v>
      </c>
      <c r="B21" s="26">
        <v>1</v>
      </c>
      <c r="C21" s="60">
        <v>11157.99</v>
      </c>
      <c r="D21" s="27">
        <v>0</v>
      </c>
      <c r="E21" s="28">
        <f t="shared" si="3"/>
        <v>11157.99</v>
      </c>
      <c r="F21" s="26">
        <v>1</v>
      </c>
      <c r="G21" s="7">
        <v>11873.06</v>
      </c>
      <c r="H21" s="27">
        <v>0</v>
      </c>
      <c r="I21" s="28">
        <f t="shared" si="4"/>
        <v>11873.06</v>
      </c>
      <c r="J21" s="38">
        <f t="shared" si="0"/>
        <v>0</v>
      </c>
      <c r="K21" s="39">
        <f t="shared" si="1"/>
        <v>6.4085915115536018E-2</v>
      </c>
      <c r="L21" s="39">
        <v>0</v>
      </c>
      <c r="M21" s="40">
        <f t="shared" si="2"/>
        <v>6.4085915115536018E-2</v>
      </c>
      <c r="AE21" s="5"/>
      <c r="AF21" s="6"/>
      <c r="AG21" s="6"/>
      <c r="AH21" s="6"/>
      <c r="AJ21" s="9"/>
      <c r="AK21" s="9"/>
      <c r="AL21" s="9"/>
      <c r="AM21" s="8"/>
      <c r="AN21" s="8"/>
      <c r="AO21" s="8"/>
      <c r="AP21" s="8"/>
    </row>
    <row r="22" spans="1:42" x14ac:dyDescent="0.3">
      <c r="A22" s="5" t="s">
        <v>12</v>
      </c>
      <c r="B22" s="26">
        <v>1</v>
      </c>
      <c r="C22" s="60">
        <v>11157.99</v>
      </c>
      <c r="D22" s="27">
        <v>0</v>
      </c>
      <c r="E22" s="28">
        <f t="shared" si="3"/>
        <v>11157.99</v>
      </c>
      <c r="F22" s="26">
        <v>1</v>
      </c>
      <c r="G22" s="7">
        <v>17526.900000000001</v>
      </c>
      <c r="H22" s="27">
        <v>0</v>
      </c>
      <c r="I22" s="28">
        <f t="shared" si="4"/>
        <v>17526.900000000001</v>
      </c>
      <c r="J22" s="38">
        <f t="shared" si="0"/>
        <v>0</v>
      </c>
      <c r="K22" s="39">
        <f t="shared" si="1"/>
        <v>0.57079366445031787</v>
      </c>
      <c r="L22" s="39">
        <v>0</v>
      </c>
      <c r="M22" s="40">
        <f t="shared" si="2"/>
        <v>0.57079366445031787</v>
      </c>
      <c r="AE22" s="5"/>
      <c r="AF22" s="6"/>
      <c r="AG22" s="6"/>
      <c r="AH22" s="6"/>
      <c r="AJ22" s="9"/>
      <c r="AK22" s="9"/>
      <c r="AL22" s="9"/>
      <c r="AM22" s="8"/>
      <c r="AN22" s="8"/>
      <c r="AO22" s="8"/>
      <c r="AP22" s="8"/>
    </row>
    <row r="23" spans="1:42" x14ac:dyDescent="0.3">
      <c r="A23" s="5" t="s">
        <v>13</v>
      </c>
      <c r="B23" s="48">
        <v>1</v>
      </c>
      <c r="C23" s="60">
        <v>11157.99</v>
      </c>
      <c r="D23" s="49">
        <v>0</v>
      </c>
      <c r="E23" s="50">
        <f t="shared" si="3"/>
        <v>11157.99</v>
      </c>
      <c r="F23" s="48">
        <v>1</v>
      </c>
      <c r="G23" s="51">
        <v>11307.68</v>
      </c>
      <c r="H23" s="49">
        <v>0</v>
      </c>
      <c r="I23" s="50">
        <f t="shared" si="4"/>
        <v>11307.68</v>
      </c>
      <c r="J23" s="52">
        <f t="shared" si="0"/>
        <v>0</v>
      </c>
      <c r="K23" s="53">
        <f t="shared" si="1"/>
        <v>1.3415498669563292E-2</v>
      </c>
      <c r="L23" s="53">
        <v>0</v>
      </c>
      <c r="M23" s="54">
        <f t="shared" si="2"/>
        <v>1.3415498669563292E-2</v>
      </c>
      <c r="AE23" s="5"/>
      <c r="AF23" s="6"/>
      <c r="AG23" s="6"/>
      <c r="AH23" s="6"/>
      <c r="AJ23" s="9"/>
      <c r="AK23" s="9"/>
      <c r="AL23" s="9"/>
      <c r="AM23" s="8"/>
      <c r="AN23" s="8"/>
      <c r="AO23" s="8"/>
      <c r="AP23" s="8"/>
    </row>
    <row r="24" spans="1:42" x14ac:dyDescent="0.3">
      <c r="A24" s="10" t="s">
        <v>2</v>
      </c>
      <c r="B24" s="29"/>
      <c r="C24" s="11">
        <f>SUM(C12:C23)</f>
        <v>133895.88000000003</v>
      </c>
      <c r="D24" s="11">
        <f>SUM(D12:D23)</f>
        <v>0</v>
      </c>
      <c r="E24" s="30">
        <f>SUM(E12:E23)</f>
        <v>133895.88000000003</v>
      </c>
      <c r="F24" s="29"/>
      <c r="G24" s="34">
        <f>SUM(G12:G23)</f>
        <v>213307.47999999998</v>
      </c>
      <c r="H24" s="46">
        <f>SUM(H12:H23)</f>
        <v>0</v>
      </c>
      <c r="I24" s="35">
        <f>SUM(I12:I23)</f>
        <v>213307.47999999998</v>
      </c>
      <c r="J24" s="44"/>
      <c r="K24" s="45">
        <f>(G24-C24)/C24</f>
        <v>0.59308471627356962</v>
      </c>
      <c r="L24" s="45">
        <v>0</v>
      </c>
      <c r="M24" s="47">
        <f>(I24-E24)/E24</f>
        <v>0.59308471627356962</v>
      </c>
      <c r="AD24" s="10"/>
      <c r="AE24" s="10"/>
      <c r="AF24" s="12"/>
      <c r="AG24" s="12"/>
      <c r="AH24" s="12"/>
      <c r="AI24" s="10"/>
      <c r="AJ24" s="12"/>
      <c r="AK24" s="12"/>
      <c r="AL24" s="12"/>
      <c r="AM24" s="8"/>
      <c r="AN24" s="8"/>
      <c r="AO24" s="8"/>
      <c r="AP24" s="8"/>
    </row>
    <row r="25" spans="1:42" ht="12.9" thickBot="1" x14ac:dyDescent="0.35">
      <c r="B25" s="31"/>
      <c r="C25" s="32"/>
      <c r="D25" s="32"/>
      <c r="E25" s="33"/>
      <c r="F25" s="31"/>
      <c r="G25" s="36"/>
      <c r="H25" s="36"/>
      <c r="I25" s="37"/>
      <c r="J25" s="41"/>
      <c r="K25" s="42"/>
      <c r="L25" s="42"/>
      <c r="M25" s="43"/>
      <c r="AJ25" s="9"/>
      <c r="AK25" s="9"/>
      <c r="AL25" s="9"/>
      <c r="AM25" s="8"/>
      <c r="AN25" s="8"/>
      <c r="AO25" s="8"/>
      <c r="AP25" s="8"/>
    </row>
    <row r="26" spans="1:42" x14ac:dyDescent="0.3">
      <c r="G26" s="7"/>
      <c r="H26" s="7"/>
      <c r="I26" s="7"/>
      <c r="J26" s="38"/>
      <c r="K26" s="39"/>
      <c r="L26" s="39"/>
      <c r="M26" s="39"/>
      <c r="AJ26" s="9"/>
      <c r="AK26" s="9"/>
      <c r="AL26" s="9"/>
      <c r="AM26" s="8"/>
      <c r="AN26" s="8"/>
      <c r="AO26" s="8"/>
      <c r="AP26" s="8"/>
    </row>
    <row r="27" spans="1:42" x14ac:dyDescent="0.3">
      <c r="G27" s="7"/>
      <c r="H27" s="7"/>
      <c r="I27" s="7"/>
      <c r="J27" s="38"/>
      <c r="K27" s="39"/>
      <c r="L27" s="39"/>
      <c r="M27" s="39"/>
      <c r="AJ27" s="9"/>
      <c r="AK27" s="9"/>
      <c r="AL27" s="9"/>
      <c r="AM27" s="8"/>
      <c r="AN27" s="8"/>
      <c r="AO27" s="8"/>
      <c r="AP27" s="8"/>
    </row>
    <row r="28" spans="1:42" x14ac:dyDescent="0.3">
      <c r="A28" s="4" t="s">
        <v>22</v>
      </c>
      <c r="B28" s="4"/>
      <c r="C28" s="4"/>
      <c r="D28" s="4"/>
      <c r="E28" s="4"/>
      <c r="F28" s="4"/>
      <c r="G28" s="7"/>
      <c r="H28" s="7"/>
      <c r="I28" s="7"/>
      <c r="J28" s="81"/>
      <c r="K28" s="8"/>
      <c r="L28" s="8"/>
      <c r="M28" s="8"/>
      <c r="AD28" s="4"/>
      <c r="AE28" s="4"/>
      <c r="AF28" s="4"/>
      <c r="AG28" s="4"/>
      <c r="AH28" s="4"/>
      <c r="AI28" s="4"/>
      <c r="AJ28" s="9"/>
      <c r="AK28" s="9"/>
      <c r="AL28" s="9"/>
      <c r="AM28" s="8"/>
      <c r="AN28" s="8"/>
      <c r="AO28" s="8"/>
      <c r="AP28" s="8"/>
    </row>
    <row r="29" spans="1:42" ht="12.9" thickBot="1" x14ac:dyDescent="0.35">
      <c r="A29" s="4"/>
      <c r="B29" s="4"/>
      <c r="C29" s="4"/>
      <c r="D29" s="4"/>
      <c r="E29" s="4"/>
      <c r="F29" s="4"/>
      <c r="G29" s="7"/>
      <c r="H29" s="7"/>
      <c r="I29" s="7"/>
      <c r="J29" s="31"/>
      <c r="K29" s="8"/>
      <c r="L29" s="8"/>
      <c r="M29" s="8"/>
      <c r="AD29" s="4"/>
      <c r="AE29" s="4"/>
      <c r="AF29" s="4"/>
      <c r="AG29" s="4"/>
      <c r="AH29" s="4"/>
      <c r="AI29" s="4"/>
      <c r="AJ29" s="9"/>
      <c r="AK29" s="9"/>
      <c r="AL29" s="9"/>
      <c r="AM29" s="8"/>
      <c r="AN29" s="8"/>
      <c r="AO29" s="8"/>
      <c r="AP29" s="8"/>
    </row>
    <row r="30" spans="1:42" ht="12.9" thickBot="1" x14ac:dyDescent="0.35">
      <c r="A30" s="5" t="s">
        <v>14</v>
      </c>
      <c r="B30" s="55">
        <v>41</v>
      </c>
      <c r="C30" s="56">
        <v>217941.82</v>
      </c>
      <c r="D30" s="57">
        <v>24585.07</v>
      </c>
      <c r="E30" s="58">
        <f>C30+D30</f>
        <v>242526.89</v>
      </c>
      <c r="F30" s="55">
        <v>39</v>
      </c>
      <c r="G30" s="62">
        <v>201765.46</v>
      </c>
      <c r="H30" s="62">
        <v>9233.4500000000007</v>
      </c>
      <c r="I30" s="63">
        <f>G30+H30</f>
        <v>210998.91</v>
      </c>
      <c r="J30" s="68">
        <f t="shared" ref="J30:J41" si="5">(F30-B30)/B30</f>
        <v>-4.878048780487805E-2</v>
      </c>
      <c r="K30" s="69">
        <f>(G30-C30)/C30</f>
        <v>-7.4223295005979184E-2</v>
      </c>
      <c r="L30" s="69">
        <f t="shared" ref="L30:L41" si="6">(H30-C30)/C30</f>
        <v>-0.95763341794612888</v>
      </c>
      <c r="M30" s="70">
        <f t="shared" ref="M30:M41" si="7">(I30-E30)/E30</f>
        <v>-0.12999787363784696</v>
      </c>
      <c r="AE30" s="5"/>
      <c r="AF30" s="13"/>
      <c r="AG30" s="13"/>
      <c r="AH30" s="13"/>
      <c r="AJ30" s="9"/>
      <c r="AK30" s="9"/>
      <c r="AL30" s="9"/>
      <c r="AM30" s="8"/>
      <c r="AN30" s="8"/>
      <c r="AO30" s="8"/>
      <c r="AP30" s="8"/>
    </row>
    <row r="31" spans="1:42" ht="12.9" thickBot="1" x14ac:dyDescent="0.35">
      <c r="A31" s="5" t="s">
        <v>3</v>
      </c>
      <c r="B31" s="55">
        <v>41</v>
      </c>
      <c r="C31" s="56">
        <v>217941.82</v>
      </c>
      <c r="D31" s="57">
        <v>24585.07</v>
      </c>
      <c r="E31" s="61">
        <f t="shared" ref="E31:E41" si="8">C31+D31</f>
        <v>242526.89</v>
      </c>
      <c r="F31" s="26">
        <v>39</v>
      </c>
      <c r="G31" s="64">
        <v>205979.65</v>
      </c>
      <c r="H31" s="64">
        <v>21303.040000000001</v>
      </c>
      <c r="I31" s="65">
        <f t="shared" ref="I31:I41" si="9">G31+H31</f>
        <v>227282.69</v>
      </c>
      <c r="J31" s="38">
        <f t="shared" si="5"/>
        <v>-4.878048780487805E-2</v>
      </c>
      <c r="K31" s="39">
        <f t="shared" ref="K31:K41" si="10">(G31-C31)/C31</f>
        <v>-5.4886987729110513E-2</v>
      </c>
      <c r="L31" s="39">
        <f t="shared" si="6"/>
        <v>-0.90225354638224087</v>
      </c>
      <c r="M31" s="40">
        <f t="shared" si="7"/>
        <v>-6.285571055646659E-2</v>
      </c>
      <c r="AE31" s="5"/>
      <c r="AF31" s="13"/>
      <c r="AG31" s="13"/>
      <c r="AH31" s="13"/>
      <c r="AJ31" s="9"/>
      <c r="AK31" s="9"/>
      <c r="AL31" s="9"/>
      <c r="AM31" s="8"/>
      <c r="AN31" s="8"/>
      <c r="AO31" s="8"/>
      <c r="AP31" s="8"/>
    </row>
    <row r="32" spans="1:42" ht="12.9" thickBot="1" x14ac:dyDescent="0.35">
      <c r="A32" s="5" t="s">
        <v>4</v>
      </c>
      <c r="B32" s="55">
        <v>41</v>
      </c>
      <c r="C32" s="56">
        <v>217941.82</v>
      </c>
      <c r="D32" s="57">
        <v>24585.07</v>
      </c>
      <c r="E32" s="61">
        <f t="shared" si="8"/>
        <v>242526.89</v>
      </c>
      <c r="F32" s="26">
        <v>39</v>
      </c>
      <c r="G32" s="64">
        <v>202601.01</v>
      </c>
      <c r="H32" s="64">
        <v>60637.71</v>
      </c>
      <c r="I32" s="65">
        <f t="shared" si="9"/>
        <v>263238.72000000003</v>
      </c>
      <c r="J32" s="38">
        <f t="shared" si="5"/>
        <v>-4.878048780487805E-2</v>
      </c>
      <c r="K32" s="39">
        <f t="shared" si="10"/>
        <v>-7.0389473667788943E-2</v>
      </c>
      <c r="L32" s="39">
        <f t="shared" si="6"/>
        <v>-0.7217711130429213</v>
      </c>
      <c r="M32" s="40">
        <f t="shared" si="7"/>
        <v>8.5400138516599194E-2</v>
      </c>
      <c r="AE32" s="5"/>
      <c r="AF32" s="13"/>
      <c r="AG32" s="13"/>
      <c r="AH32" s="13"/>
      <c r="AJ32" s="9"/>
      <c r="AK32" s="9"/>
      <c r="AL32" s="9"/>
      <c r="AM32" s="8"/>
      <c r="AN32" s="8"/>
      <c r="AO32" s="8"/>
      <c r="AP32" s="8"/>
    </row>
    <row r="33" spans="1:48" ht="12.9" thickBot="1" x14ac:dyDescent="0.35">
      <c r="A33" s="5" t="s">
        <v>5</v>
      </c>
      <c r="B33" s="55">
        <v>41</v>
      </c>
      <c r="C33" s="56">
        <v>217941.82</v>
      </c>
      <c r="D33" s="57">
        <v>24585.07</v>
      </c>
      <c r="E33" s="61">
        <f t="shared" si="8"/>
        <v>242526.89</v>
      </c>
      <c r="F33" s="26">
        <v>40</v>
      </c>
      <c r="G33" s="64">
        <v>201942.69</v>
      </c>
      <c r="H33" s="64">
        <v>44703.53</v>
      </c>
      <c r="I33" s="65">
        <f t="shared" si="9"/>
        <v>246646.22</v>
      </c>
      <c r="J33" s="38">
        <f t="shared" si="5"/>
        <v>-2.4390243902439025E-2</v>
      </c>
      <c r="K33" s="39">
        <f t="shared" si="10"/>
        <v>-7.3410096327542848E-2</v>
      </c>
      <c r="L33" s="39">
        <f t="shared" si="6"/>
        <v>-0.79488319405610175</v>
      </c>
      <c r="M33" s="40">
        <f t="shared" si="7"/>
        <v>1.6985044421259792E-2</v>
      </c>
      <c r="AE33" s="5"/>
      <c r="AF33" s="13"/>
      <c r="AG33" s="13"/>
      <c r="AH33" s="13"/>
      <c r="AJ33" s="9"/>
      <c r="AK33" s="9"/>
      <c r="AL33" s="9"/>
      <c r="AM33" s="8"/>
      <c r="AN33" s="8"/>
      <c r="AO33" s="8"/>
      <c r="AP33" s="8"/>
    </row>
    <row r="34" spans="1:48" ht="12.9" thickBot="1" x14ac:dyDescent="0.35">
      <c r="A34" s="5" t="s">
        <v>6</v>
      </c>
      <c r="B34" s="55">
        <v>41</v>
      </c>
      <c r="C34" s="56">
        <v>217941.82</v>
      </c>
      <c r="D34" s="57">
        <v>24585.07</v>
      </c>
      <c r="E34" s="61">
        <f t="shared" si="8"/>
        <v>242526.89</v>
      </c>
      <c r="F34" s="26">
        <v>41</v>
      </c>
      <c r="G34" s="64">
        <v>217333.02</v>
      </c>
      <c r="H34" s="64">
        <v>17478.93</v>
      </c>
      <c r="I34" s="65">
        <f t="shared" si="9"/>
        <v>234811.94999999998</v>
      </c>
      <c r="J34" s="38">
        <f t="shared" si="5"/>
        <v>0</v>
      </c>
      <c r="K34" s="39">
        <f t="shared" si="10"/>
        <v>-2.7934060567174185E-3</v>
      </c>
      <c r="L34" s="39">
        <f t="shared" si="6"/>
        <v>-0.91980001818834034</v>
      </c>
      <c r="M34" s="40">
        <f t="shared" si="7"/>
        <v>-3.1810658191345424E-2</v>
      </c>
      <c r="AE34" s="5"/>
      <c r="AF34" s="13"/>
      <c r="AG34" s="13"/>
      <c r="AH34" s="13"/>
      <c r="AJ34" s="9"/>
      <c r="AK34" s="9"/>
      <c r="AL34" s="9"/>
      <c r="AM34" s="8"/>
      <c r="AN34" s="8"/>
      <c r="AO34" s="8"/>
      <c r="AP34" s="8"/>
    </row>
    <row r="35" spans="1:48" ht="12.9" thickBot="1" x14ac:dyDescent="0.35">
      <c r="A35" s="5" t="s">
        <v>7</v>
      </c>
      <c r="B35" s="55">
        <v>41</v>
      </c>
      <c r="C35" s="56">
        <v>217941.82</v>
      </c>
      <c r="D35" s="57">
        <v>24585.07</v>
      </c>
      <c r="E35" s="61">
        <f t="shared" si="8"/>
        <v>242526.89</v>
      </c>
      <c r="F35" s="26">
        <v>40</v>
      </c>
      <c r="G35" s="64">
        <v>303616.67</v>
      </c>
      <c r="H35" s="64">
        <v>27050.91</v>
      </c>
      <c r="I35" s="65">
        <f t="shared" si="9"/>
        <v>330667.57999999996</v>
      </c>
      <c r="J35" s="38">
        <f t="shared" si="5"/>
        <v>-2.4390243902439025E-2</v>
      </c>
      <c r="K35" s="39">
        <f t="shared" si="10"/>
        <v>0.39310881225090244</v>
      </c>
      <c r="L35" s="39">
        <f t="shared" si="6"/>
        <v>-0.87588013167917933</v>
      </c>
      <c r="M35" s="40">
        <f t="shared" si="7"/>
        <v>0.36342646376243037</v>
      </c>
      <c r="AE35" s="5"/>
      <c r="AF35" s="13"/>
      <c r="AG35" s="13"/>
      <c r="AH35" s="13"/>
      <c r="AJ35" s="9"/>
      <c r="AK35" s="9"/>
      <c r="AL35" s="9"/>
      <c r="AM35" s="8"/>
      <c r="AN35" s="8"/>
      <c r="AO35" s="8"/>
      <c r="AP35" s="8"/>
    </row>
    <row r="36" spans="1:48" ht="12.9" thickBot="1" x14ac:dyDescent="0.35">
      <c r="A36" s="5" t="s">
        <v>8</v>
      </c>
      <c r="B36" s="55">
        <v>41</v>
      </c>
      <c r="C36" s="56">
        <v>217941.82</v>
      </c>
      <c r="D36" s="57">
        <v>24585.07</v>
      </c>
      <c r="E36" s="61">
        <f t="shared" si="8"/>
        <v>242526.89</v>
      </c>
      <c r="F36" s="26">
        <v>40</v>
      </c>
      <c r="G36" s="64">
        <v>204766.74</v>
      </c>
      <c r="H36" s="64">
        <v>33570.910000000003</v>
      </c>
      <c r="I36" s="65">
        <f t="shared" si="9"/>
        <v>238337.65</v>
      </c>
      <c r="J36" s="38">
        <f t="shared" si="5"/>
        <v>-2.4390243902439025E-2</v>
      </c>
      <c r="K36" s="39">
        <f t="shared" si="10"/>
        <v>-6.0452280337936135E-2</v>
      </c>
      <c r="L36" s="39">
        <f t="shared" si="6"/>
        <v>-0.84596389073010403</v>
      </c>
      <c r="M36" s="40">
        <f t="shared" si="7"/>
        <v>-1.7273301117249389E-2</v>
      </c>
      <c r="AE36" s="5"/>
      <c r="AF36" s="13"/>
      <c r="AG36" s="13"/>
      <c r="AH36" s="13"/>
      <c r="AJ36" s="9"/>
      <c r="AK36" s="9"/>
      <c r="AL36" s="9"/>
      <c r="AM36" s="8"/>
      <c r="AN36" s="8"/>
      <c r="AO36" s="8"/>
      <c r="AP36" s="8"/>
    </row>
    <row r="37" spans="1:48" ht="12.9" thickBot="1" x14ac:dyDescent="0.35">
      <c r="A37" s="5" t="s">
        <v>9</v>
      </c>
      <c r="B37" s="55">
        <v>41</v>
      </c>
      <c r="C37" s="56">
        <v>217941.82</v>
      </c>
      <c r="D37" s="57">
        <v>24585.07</v>
      </c>
      <c r="E37" s="61">
        <f t="shared" si="8"/>
        <v>242526.89</v>
      </c>
      <c r="F37" s="26">
        <v>40</v>
      </c>
      <c r="G37" s="64">
        <v>204830.77</v>
      </c>
      <c r="H37" s="64">
        <v>22087.01</v>
      </c>
      <c r="I37" s="65">
        <f t="shared" si="9"/>
        <v>226917.78</v>
      </c>
      <c r="J37" s="38">
        <f t="shared" si="5"/>
        <v>-2.4390243902439025E-2</v>
      </c>
      <c r="K37" s="39">
        <f t="shared" si="10"/>
        <v>-6.0158486333646372E-2</v>
      </c>
      <c r="L37" s="39">
        <f t="shared" si="6"/>
        <v>-0.89865639371094541</v>
      </c>
      <c r="M37" s="40">
        <f t="shared" si="7"/>
        <v>-6.4360327219798244E-2</v>
      </c>
      <c r="AE37" s="5"/>
      <c r="AF37" s="13"/>
      <c r="AG37" s="13"/>
      <c r="AH37" s="13"/>
      <c r="AJ37" s="9"/>
      <c r="AK37" s="9"/>
      <c r="AL37" s="9"/>
      <c r="AM37" s="8"/>
      <c r="AN37" s="8"/>
      <c r="AO37" s="8"/>
      <c r="AP37" s="8"/>
    </row>
    <row r="38" spans="1:48" ht="12.9" thickBot="1" x14ac:dyDescent="0.35">
      <c r="A38" s="5" t="s">
        <v>10</v>
      </c>
      <c r="B38" s="55">
        <v>41</v>
      </c>
      <c r="C38" s="56">
        <v>217941.82</v>
      </c>
      <c r="D38" s="57">
        <v>24585.07</v>
      </c>
      <c r="E38" s="61">
        <f t="shared" si="8"/>
        <v>242526.89</v>
      </c>
      <c r="F38" s="26">
        <v>40</v>
      </c>
      <c r="G38" s="64">
        <v>204516.03</v>
      </c>
      <c r="H38" s="64">
        <v>17863.91</v>
      </c>
      <c r="I38" s="65">
        <f t="shared" si="9"/>
        <v>222379.94</v>
      </c>
      <c r="J38" s="38">
        <f t="shared" si="5"/>
        <v>-2.4390243902439025E-2</v>
      </c>
      <c r="K38" s="39">
        <f t="shared" si="10"/>
        <v>-6.160263321651626E-2</v>
      </c>
      <c r="L38" s="39">
        <f t="shared" si="6"/>
        <v>-0.91803358345819075</v>
      </c>
      <c r="M38" s="40">
        <f t="shared" si="7"/>
        <v>-8.3070994725574596E-2</v>
      </c>
      <c r="AE38" s="5"/>
      <c r="AF38" s="13"/>
      <c r="AG38" s="13"/>
      <c r="AH38" s="13"/>
      <c r="AJ38" s="9"/>
      <c r="AK38" s="9"/>
      <c r="AL38" s="9"/>
      <c r="AM38" s="8"/>
      <c r="AN38" s="8"/>
      <c r="AO38" s="8"/>
      <c r="AP38" s="8"/>
    </row>
    <row r="39" spans="1:48" ht="12.9" thickBot="1" x14ac:dyDescent="0.35">
      <c r="A39" s="5" t="s">
        <v>11</v>
      </c>
      <c r="B39" s="55">
        <v>41</v>
      </c>
      <c r="C39" s="56">
        <v>217941.82</v>
      </c>
      <c r="D39" s="57">
        <v>24585.07</v>
      </c>
      <c r="E39" s="61">
        <f t="shared" si="8"/>
        <v>242526.89</v>
      </c>
      <c r="F39" s="26">
        <v>39</v>
      </c>
      <c r="G39" s="64">
        <v>202554.21</v>
      </c>
      <c r="H39" s="64">
        <v>15091.21</v>
      </c>
      <c r="I39" s="65">
        <f t="shared" si="9"/>
        <v>217645.41999999998</v>
      </c>
      <c r="J39" s="38">
        <f t="shared" si="5"/>
        <v>-4.878048780487805E-2</v>
      </c>
      <c r="K39" s="39">
        <f t="shared" si="10"/>
        <v>-7.0604209875828397E-2</v>
      </c>
      <c r="L39" s="39">
        <f t="shared" si="6"/>
        <v>-0.93075578610842113</v>
      </c>
      <c r="M39" s="40">
        <f t="shared" si="7"/>
        <v>-0.10259262385296751</v>
      </c>
      <c r="AE39" s="5"/>
      <c r="AF39" s="13"/>
      <c r="AG39" s="13"/>
      <c r="AH39" s="13"/>
      <c r="AJ39" s="9"/>
      <c r="AK39" s="9"/>
      <c r="AL39" s="9"/>
      <c r="AM39" s="8"/>
      <c r="AN39" s="8"/>
      <c r="AO39" s="8"/>
      <c r="AP39" s="8"/>
    </row>
    <row r="40" spans="1:48" ht="12.9" thickBot="1" x14ac:dyDescent="0.35">
      <c r="A40" s="5" t="s">
        <v>12</v>
      </c>
      <c r="B40" s="55">
        <v>41</v>
      </c>
      <c r="C40" s="56">
        <v>217941.82</v>
      </c>
      <c r="D40" s="57">
        <v>24585.07</v>
      </c>
      <c r="E40" s="61">
        <f t="shared" si="8"/>
        <v>242526.89</v>
      </c>
      <c r="F40" s="26">
        <v>40</v>
      </c>
      <c r="G40" s="64">
        <v>313583.35999999999</v>
      </c>
      <c r="H40" s="64">
        <v>21810.17</v>
      </c>
      <c r="I40" s="65">
        <f t="shared" si="9"/>
        <v>335393.52999999997</v>
      </c>
      <c r="J40" s="38">
        <f t="shared" si="5"/>
        <v>-2.4390243902439025E-2</v>
      </c>
      <c r="K40" s="39">
        <f t="shared" si="10"/>
        <v>0.43883977843261096</v>
      </c>
      <c r="L40" s="39">
        <f t="shared" si="6"/>
        <v>-0.89992664097234765</v>
      </c>
      <c r="M40" s="40">
        <f t="shared" si="7"/>
        <v>0.38291275660195845</v>
      </c>
      <c r="AE40" s="5"/>
      <c r="AF40" s="13"/>
      <c r="AG40" s="13"/>
      <c r="AH40" s="13"/>
      <c r="AJ40" s="9"/>
      <c r="AK40" s="9"/>
      <c r="AL40" s="9"/>
      <c r="AM40" s="8"/>
      <c r="AN40" s="8"/>
      <c r="AO40" s="8"/>
      <c r="AP40" s="8"/>
    </row>
    <row r="41" spans="1:48" x14ac:dyDescent="0.3">
      <c r="A41" s="5" t="s">
        <v>13</v>
      </c>
      <c r="B41" s="55">
        <v>41</v>
      </c>
      <c r="C41" s="56">
        <v>217941.82</v>
      </c>
      <c r="D41" s="57">
        <v>24585.07</v>
      </c>
      <c r="E41" s="72">
        <f t="shared" si="8"/>
        <v>242526.89</v>
      </c>
      <c r="F41" s="48">
        <v>40</v>
      </c>
      <c r="G41" s="73">
        <v>207432.21</v>
      </c>
      <c r="H41" s="73">
        <v>17596.98</v>
      </c>
      <c r="I41" s="74">
        <f t="shared" si="9"/>
        <v>225029.19</v>
      </c>
      <c r="J41" s="52">
        <f t="shared" si="5"/>
        <v>-2.4390243902439025E-2</v>
      </c>
      <c r="K41" s="53">
        <f t="shared" si="10"/>
        <v>-4.8222089730185859E-2</v>
      </c>
      <c r="L41" s="53">
        <f t="shared" si="6"/>
        <v>-0.91925835986870252</v>
      </c>
      <c r="M41" s="54">
        <f t="shared" si="7"/>
        <v>-7.2147463730722852E-2</v>
      </c>
      <c r="AE41" s="5"/>
      <c r="AF41" s="13"/>
      <c r="AG41" s="13"/>
      <c r="AH41" s="13"/>
      <c r="AJ41" s="9"/>
      <c r="AK41" s="9"/>
      <c r="AL41" s="9"/>
      <c r="AM41" s="8"/>
      <c r="AN41" s="8"/>
      <c r="AO41" s="8"/>
      <c r="AP41" s="8"/>
    </row>
    <row r="42" spans="1:48" x14ac:dyDescent="0.3">
      <c r="A42" s="10" t="s">
        <v>2</v>
      </c>
      <c r="B42" s="29"/>
      <c r="C42" s="11">
        <f>SUM(C30:C41)</f>
        <v>2615301.84</v>
      </c>
      <c r="D42" s="11">
        <f>SUM(D30:D41)</f>
        <v>295020.84000000003</v>
      </c>
      <c r="E42" s="30">
        <f>SUM(E30:E41)</f>
        <v>2910322.6800000011</v>
      </c>
      <c r="F42" s="29"/>
      <c r="G42" s="66">
        <f>SUM(G30:G41)</f>
        <v>2670921.8199999998</v>
      </c>
      <c r="H42" s="66">
        <f>SUM(H30:H41)</f>
        <v>308427.75999999995</v>
      </c>
      <c r="I42" s="67">
        <f>SUM(I30:I41)</f>
        <v>2979349.5799999996</v>
      </c>
      <c r="J42" s="38"/>
      <c r="K42" s="45">
        <f>(G42-C42)/C42</f>
        <v>2.1267136033521844E-2</v>
      </c>
      <c r="L42" s="45">
        <f>(H42-D42)/D42</f>
        <v>4.5443976093349624E-2</v>
      </c>
      <c r="M42" s="47">
        <f>(I42-E42)/E42</f>
        <v>2.371795418918925E-2</v>
      </c>
      <c r="AD42" s="10"/>
      <c r="AE42" s="10"/>
      <c r="AF42" s="11"/>
      <c r="AG42" s="11"/>
      <c r="AH42" s="11"/>
      <c r="AI42" s="10"/>
      <c r="AJ42" s="12"/>
      <c r="AK42" s="12"/>
      <c r="AL42" s="12"/>
      <c r="AM42" s="8"/>
      <c r="AN42" s="8"/>
      <c r="AO42" s="8"/>
      <c r="AP42" s="8"/>
    </row>
    <row r="43" spans="1:48" x14ac:dyDescent="0.3">
      <c r="A43" s="10"/>
      <c r="B43" s="29"/>
      <c r="C43" s="11"/>
      <c r="D43" s="11"/>
      <c r="E43" s="30"/>
      <c r="F43" s="3" t="s">
        <v>27</v>
      </c>
      <c r="J43" s="38" t="s">
        <v>26</v>
      </c>
      <c r="K43" s="45"/>
      <c r="L43" s="45"/>
      <c r="M43" s="47"/>
      <c r="AD43" s="10"/>
      <c r="AE43" s="10"/>
      <c r="AF43" s="11"/>
      <c r="AG43" s="11"/>
      <c r="AH43" s="11"/>
      <c r="AI43" s="10"/>
      <c r="AJ43" s="12"/>
      <c r="AK43" s="12"/>
      <c r="AL43" s="12"/>
      <c r="AM43" s="8"/>
      <c r="AN43" s="8"/>
      <c r="AO43" s="8"/>
      <c r="AP43" s="8"/>
    </row>
    <row r="44" spans="1:48" x14ac:dyDescent="0.3">
      <c r="A44" s="10"/>
      <c r="B44" s="29"/>
      <c r="C44" s="11"/>
      <c r="D44" s="11"/>
      <c r="E44" s="30"/>
      <c r="F44" s="3" t="s">
        <v>28</v>
      </c>
      <c r="J44" s="38" t="s">
        <v>30</v>
      </c>
      <c r="K44" s="45"/>
      <c r="L44" s="45"/>
      <c r="M44" s="47"/>
      <c r="AD44" s="10"/>
      <c r="AE44" s="10"/>
      <c r="AF44" s="11"/>
      <c r="AG44" s="11"/>
      <c r="AH44" s="11"/>
      <c r="AI44" s="10"/>
      <c r="AJ44" s="12"/>
      <c r="AK44" s="12"/>
      <c r="AL44" s="12"/>
      <c r="AM44" s="8"/>
      <c r="AN44" s="8"/>
      <c r="AO44" s="8"/>
      <c r="AP44" s="8"/>
    </row>
    <row r="45" spans="1:48" x14ac:dyDescent="0.3">
      <c r="A45" s="10"/>
      <c r="B45" s="29"/>
      <c r="C45" s="11"/>
      <c r="D45" s="11"/>
      <c r="E45" s="30"/>
      <c r="F45" s="104" t="s">
        <v>36</v>
      </c>
      <c r="G45" s="66"/>
      <c r="H45" s="66"/>
      <c r="I45" s="67"/>
      <c r="J45" s="81" t="s">
        <v>32</v>
      </c>
      <c r="M45" s="86"/>
      <c r="AD45" s="10"/>
      <c r="AE45" s="10"/>
      <c r="AF45" s="11"/>
      <c r="AG45" s="11"/>
      <c r="AH45" s="11"/>
      <c r="AI45" s="10"/>
      <c r="AJ45" s="12"/>
      <c r="AK45" s="12"/>
      <c r="AL45" s="12"/>
      <c r="AM45" s="8"/>
      <c r="AN45" s="8"/>
      <c r="AO45" s="8"/>
      <c r="AP45" s="8"/>
    </row>
    <row r="46" spans="1:48" ht="12.9" thickBot="1" x14ac:dyDescent="0.35">
      <c r="B46" s="31"/>
      <c r="C46" s="32"/>
      <c r="D46" s="32"/>
      <c r="E46" s="33"/>
      <c r="F46" s="31"/>
      <c r="G46" s="32"/>
      <c r="H46" s="32"/>
      <c r="I46" s="33"/>
      <c r="J46" s="31" t="s">
        <v>31</v>
      </c>
      <c r="K46" s="32"/>
      <c r="L46" s="32"/>
      <c r="M46" s="33"/>
      <c r="V46" s="14"/>
      <c r="W46" s="14"/>
      <c r="X46" s="14"/>
      <c r="Y46" s="14"/>
      <c r="Z46" s="14"/>
      <c r="AA46" s="14"/>
      <c r="AT46" s="9"/>
      <c r="AU46" s="9"/>
      <c r="AV46" s="9"/>
    </row>
    <row r="47" spans="1:48" ht="20.149999999999999" x14ac:dyDescent="0.5">
      <c r="A47" s="90">
        <v>2022</v>
      </c>
      <c r="B47" s="16"/>
      <c r="C47" s="16"/>
      <c r="D47" s="16"/>
      <c r="E47" s="16"/>
      <c r="F47" s="17"/>
      <c r="G47" s="17"/>
      <c r="H47" s="17"/>
      <c r="I47" s="17"/>
      <c r="J47" s="110" t="s">
        <v>18</v>
      </c>
      <c r="K47" s="110"/>
      <c r="L47" s="110"/>
      <c r="M47" s="111"/>
    </row>
    <row r="48" spans="1:48" ht="18.75" customHeight="1" thickBot="1" x14ac:dyDescent="0.35">
      <c r="A48" s="19"/>
      <c r="B48" s="109" t="s">
        <v>19</v>
      </c>
      <c r="C48" s="109"/>
      <c r="D48" s="109"/>
      <c r="E48" s="109"/>
      <c r="F48" s="109" t="s">
        <v>17</v>
      </c>
      <c r="G48" s="109"/>
      <c r="H48" s="109"/>
      <c r="I48" s="109"/>
      <c r="J48" s="109" t="s">
        <v>25</v>
      </c>
      <c r="K48" s="109"/>
      <c r="L48" s="109"/>
      <c r="M48" s="112"/>
    </row>
    <row r="49" spans="1:13" ht="48" customHeight="1" x14ac:dyDescent="0.3">
      <c r="A49" s="4" t="s">
        <v>21</v>
      </c>
      <c r="B49" s="75" t="s">
        <v>15</v>
      </c>
      <c r="C49" s="76" t="s">
        <v>0</v>
      </c>
      <c r="D49" s="76" t="s">
        <v>1</v>
      </c>
      <c r="E49" s="77" t="s">
        <v>2</v>
      </c>
      <c r="F49" s="75" t="s">
        <v>15</v>
      </c>
      <c r="G49" s="76" t="s">
        <v>0</v>
      </c>
      <c r="H49" s="76" t="s">
        <v>1</v>
      </c>
      <c r="I49" s="77" t="s">
        <v>2</v>
      </c>
      <c r="J49" s="75" t="s">
        <v>15</v>
      </c>
      <c r="K49" s="76" t="s">
        <v>0</v>
      </c>
      <c r="L49" s="76" t="s">
        <v>1</v>
      </c>
      <c r="M49" s="77" t="s">
        <v>2</v>
      </c>
    </row>
    <row r="50" spans="1:13" ht="12.75" customHeight="1" x14ac:dyDescent="0.3">
      <c r="A50" s="4"/>
      <c r="B50" s="24"/>
      <c r="C50" s="1"/>
      <c r="D50" s="1"/>
      <c r="E50" s="25"/>
      <c r="F50" s="24"/>
      <c r="G50" s="1"/>
      <c r="H50" s="1"/>
      <c r="I50" s="25"/>
      <c r="J50" s="24"/>
      <c r="K50" s="1"/>
      <c r="L50" s="1"/>
      <c r="M50" s="25"/>
    </row>
    <row r="51" spans="1:13" x14ac:dyDescent="0.3">
      <c r="A51" s="3" t="s">
        <v>14</v>
      </c>
      <c r="B51" s="26">
        <v>1</v>
      </c>
      <c r="C51" s="59">
        <v>10832.51</v>
      </c>
      <c r="D51" s="27">
        <v>0</v>
      </c>
      <c r="E51" s="61">
        <f>SUM(C51:D51)</f>
        <v>10832.51</v>
      </c>
      <c r="F51" s="81">
        <v>1</v>
      </c>
      <c r="G51" s="60">
        <v>11307.68</v>
      </c>
      <c r="H51" s="60">
        <v>0</v>
      </c>
      <c r="I51" s="82">
        <f>G51+H51</f>
        <v>11307.68</v>
      </c>
      <c r="J51" s="38">
        <f t="shared" ref="J51:J62" si="11">(F51-B51)/B51</f>
        <v>0</v>
      </c>
      <c r="K51" s="39">
        <f t="shared" ref="K51:K62" si="12">(G51-C51)/C51</f>
        <v>4.3865179907519133E-2</v>
      </c>
      <c r="L51" s="39">
        <v>0</v>
      </c>
      <c r="M51" s="40">
        <f t="shared" ref="M51:M62" si="13">(I51-E51)/E51</f>
        <v>4.3865179907519133E-2</v>
      </c>
    </row>
    <row r="52" spans="1:13" x14ac:dyDescent="0.3">
      <c r="A52" s="3" t="s">
        <v>3</v>
      </c>
      <c r="B52" s="26">
        <v>1</v>
      </c>
      <c r="C52" s="59">
        <v>10832.51</v>
      </c>
      <c r="D52" s="27">
        <v>0</v>
      </c>
      <c r="E52" s="61">
        <f t="shared" ref="E52:E62" si="14">SUM(C52:D52)</f>
        <v>10832.51</v>
      </c>
      <c r="F52" s="81">
        <v>1</v>
      </c>
      <c r="G52" s="60">
        <v>11307.68</v>
      </c>
      <c r="H52" s="60">
        <v>0</v>
      </c>
      <c r="I52" s="82">
        <f t="shared" ref="I52:I62" si="15">G52+H52</f>
        <v>11307.68</v>
      </c>
      <c r="J52" s="38">
        <f t="shared" si="11"/>
        <v>0</v>
      </c>
      <c r="K52" s="39">
        <f t="shared" si="12"/>
        <v>4.3865179907519133E-2</v>
      </c>
      <c r="L52" s="39">
        <v>0</v>
      </c>
      <c r="M52" s="40">
        <f t="shared" si="13"/>
        <v>4.3865179907519133E-2</v>
      </c>
    </row>
    <row r="53" spans="1:13" x14ac:dyDescent="0.3">
      <c r="A53" s="3" t="s">
        <v>4</v>
      </c>
      <c r="B53" s="26">
        <v>1</v>
      </c>
      <c r="C53" s="59">
        <v>10832.51</v>
      </c>
      <c r="D53" s="27">
        <v>0</v>
      </c>
      <c r="E53" s="61">
        <f t="shared" si="14"/>
        <v>10832.51</v>
      </c>
      <c r="F53" s="81">
        <v>1</v>
      </c>
      <c r="G53" s="60">
        <v>11307.68</v>
      </c>
      <c r="H53" s="60">
        <v>0</v>
      </c>
      <c r="I53" s="82">
        <f t="shared" si="15"/>
        <v>11307.68</v>
      </c>
      <c r="J53" s="38">
        <f t="shared" si="11"/>
        <v>0</v>
      </c>
      <c r="K53" s="39">
        <f t="shared" si="12"/>
        <v>4.3865179907519133E-2</v>
      </c>
      <c r="L53" s="39">
        <v>0</v>
      </c>
      <c r="M53" s="40">
        <f t="shared" si="13"/>
        <v>4.3865179907519133E-2</v>
      </c>
    </row>
    <row r="54" spans="1:13" x14ac:dyDescent="0.3">
      <c r="A54" s="3" t="s">
        <v>5</v>
      </c>
      <c r="B54" s="26">
        <v>1</v>
      </c>
      <c r="C54" s="59">
        <v>10832.51</v>
      </c>
      <c r="D54" s="27">
        <v>0</v>
      </c>
      <c r="E54" s="61">
        <f t="shared" si="14"/>
        <v>10832.51</v>
      </c>
      <c r="F54" s="81">
        <v>1</v>
      </c>
      <c r="G54" s="60">
        <v>11307.68</v>
      </c>
      <c r="H54" s="60">
        <v>0</v>
      </c>
      <c r="I54" s="82">
        <f t="shared" si="15"/>
        <v>11307.68</v>
      </c>
      <c r="J54" s="38">
        <f t="shared" si="11"/>
        <v>0</v>
      </c>
      <c r="K54" s="39">
        <f t="shared" si="12"/>
        <v>4.3865179907519133E-2</v>
      </c>
      <c r="L54" s="39">
        <v>0</v>
      </c>
      <c r="M54" s="40">
        <f t="shared" si="13"/>
        <v>4.3865179907519133E-2</v>
      </c>
    </row>
    <row r="55" spans="1:13" x14ac:dyDescent="0.3">
      <c r="A55" s="3" t="s">
        <v>6</v>
      </c>
      <c r="B55" s="26">
        <v>1</v>
      </c>
      <c r="C55" s="59">
        <v>10832.51</v>
      </c>
      <c r="D55" s="27">
        <v>0</v>
      </c>
      <c r="E55" s="61">
        <f t="shared" si="14"/>
        <v>10832.51</v>
      </c>
      <c r="F55" s="81">
        <v>1</v>
      </c>
      <c r="G55" s="60">
        <v>11307.68</v>
      </c>
      <c r="H55" s="60">
        <v>0</v>
      </c>
      <c r="I55" s="82">
        <f t="shared" si="15"/>
        <v>11307.68</v>
      </c>
      <c r="J55" s="38">
        <f t="shared" si="11"/>
        <v>0</v>
      </c>
      <c r="K55" s="39">
        <f t="shared" si="12"/>
        <v>4.3865179907519133E-2</v>
      </c>
      <c r="L55" s="39">
        <v>0</v>
      </c>
      <c r="M55" s="40">
        <f t="shared" si="13"/>
        <v>4.3865179907519133E-2</v>
      </c>
    </row>
    <row r="56" spans="1:13" x14ac:dyDescent="0.3">
      <c r="A56" s="3" t="s">
        <v>7</v>
      </c>
      <c r="B56" s="26">
        <v>1</v>
      </c>
      <c r="C56" s="59">
        <v>10832.51</v>
      </c>
      <c r="D56" s="27">
        <v>0</v>
      </c>
      <c r="E56" s="61">
        <f t="shared" si="14"/>
        <v>10832.51</v>
      </c>
      <c r="F56" s="81">
        <v>1</v>
      </c>
      <c r="G56" s="60">
        <v>11307.68</v>
      </c>
      <c r="H56" s="60">
        <v>0</v>
      </c>
      <c r="I56" s="82">
        <f t="shared" si="15"/>
        <v>11307.68</v>
      </c>
      <c r="J56" s="38">
        <f t="shared" si="11"/>
        <v>0</v>
      </c>
      <c r="K56" s="39">
        <f t="shared" si="12"/>
        <v>4.3865179907519133E-2</v>
      </c>
      <c r="L56" s="39">
        <v>0</v>
      </c>
      <c r="M56" s="40">
        <f t="shared" si="13"/>
        <v>4.3865179907519133E-2</v>
      </c>
    </row>
    <row r="57" spans="1:13" x14ac:dyDescent="0.3">
      <c r="A57" s="3" t="s">
        <v>8</v>
      </c>
      <c r="B57" s="26">
        <v>1</v>
      </c>
      <c r="C57" s="59">
        <v>10832.51</v>
      </c>
      <c r="D57" s="27">
        <v>0</v>
      </c>
      <c r="E57" s="61">
        <f t="shared" si="14"/>
        <v>10832.51</v>
      </c>
      <c r="F57" s="81">
        <v>1</v>
      </c>
      <c r="G57" s="60">
        <v>16692.29</v>
      </c>
      <c r="H57" s="60">
        <v>0</v>
      </c>
      <c r="I57" s="82">
        <f t="shared" si="15"/>
        <v>16692.29</v>
      </c>
      <c r="J57" s="38">
        <f t="shared" si="11"/>
        <v>0</v>
      </c>
      <c r="K57" s="39">
        <f t="shared" si="12"/>
        <v>0.54094388096572266</v>
      </c>
      <c r="L57" s="39">
        <v>0</v>
      </c>
      <c r="M57" s="40">
        <f t="shared" si="13"/>
        <v>0.54094388096572266</v>
      </c>
    </row>
    <row r="58" spans="1:13" x14ac:dyDescent="0.3">
      <c r="A58" s="3" t="s">
        <v>9</v>
      </c>
      <c r="B58" s="26">
        <v>1</v>
      </c>
      <c r="C58" s="59">
        <v>10832.51</v>
      </c>
      <c r="D58" s="27">
        <v>0</v>
      </c>
      <c r="E58" s="61">
        <f t="shared" si="14"/>
        <v>10832.51</v>
      </c>
      <c r="F58" s="81">
        <v>1</v>
      </c>
      <c r="G58" s="60">
        <v>11307.68</v>
      </c>
      <c r="H58" s="60">
        <v>0</v>
      </c>
      <c r="I58" s="82">
        <f t="shared" si="15"/>
        <v>11307.68</v>
      </c>
      <c r="J58" s="38">
        <f t="shared" si="11"/>
        <v>0</v>
      </c>
      <c r="K58" s="39">
        <f t="shared" si="12"/>
        <v>4.3865179907519133E-2</v>
      </c>
      <c r="L58" s="39">
        <v>0</v>
      </c>
      <c r="M58" s="40">
        <f t="shared" si="13"/>
        <v>4.3865179907519133E-2</v>
      </c>
    </row>
    <row r="59" spans="1:13" x14ac:dyDescent="0.3">
      <c r="A59" s="3" t="s">
        <v>10</v>
      </c>
      <c r="B59" s="26">
        <v>1</v>
      </c>
      <c r="C59" s="59">
        <v>10832.51</v>
      </c>
      <c r="D59" s="27">
        <v>0</v>
      </c>
      <c r="E59" s="61">
        <f t="shared" si="14"/>
        <v>10832.51</v>
      </c>
      <c r="F59" s="81">
        <v>1</v>
      </c>
      <c r="G59" s="60">
        <v>11307.68</v>
      </c>
      <c r="H59" s="60">
        <v>0</v>
      </c>
      <c r="I59" s="82">
        <f t="shared" si="15"/>
        <v>11307.68</v>
      </c>
      <c r="J59" s="38">
        <f t="shared" si="11"/>
        <v>0</v>
      </c>
      <c r="K59" s="39">
        <f t="shared" si="12"/>
        <v>4.3865179907519133E-2</v>
      </c>
      <c r="L59" s="39">
        <v>0</v>
      </c>
      <c r="M59" s="40">
        <f t="shared" si="13"/>
        <v>4.3865179907519133E-2</v>
      </c>
    </row>
    <row r="60" spans="1:13" x14ac:dyDescent="0.3">
      <c r="A60" s="3" t="s">
        <v>11</v>
      </c>
      <c r="B60" s="26">
        <v>1</v>
      </c>
      <c r="C60" s="59">
        <v>10832.51</v>
      </c>
      <c r="D60" s="27">
        <v>0</v>
      </c>
      <c r="E60" s="61">
        <f t="shared" si="14"/>
        <v>10832.51</v>
      </c>
      <c r="F60" s="81">
        <v>1</v>
      </c>
      <c r="G60" s="60">
        <v>11307.68</v>
      </c>
      <c r="H60" s="60">
        <v>0</v>
      </c>
      <c r="I60" s="82">
        <f t="shared" si="15"/>
        <v>11307.68</v>
      </c>
      <c r="J60" s="38">
        <f t="shared" si="11"/>
        <v>0</v>
      </c>
      <c r="K60" s="39">
        <f t="shared" si="12"/>
        <v>4.3865179907519133E-2</v>
      </c>
      <c r="L60" s="39">
        <v>0</v>
      </c>
      <c r="M60" s="40">
        <f t="shared" si="13"/>
        <v>4.3865179907519133E-2</v>
      </c>
    </row>
    <row r="61" spans="1:13" x14ac:dyDescent="0.3">
      <c r="A61" s="3" t="s">
        <v>12</v>
      </c>
      <c r="B61" s="26">
        <v>1</v>
      </c>
      <c r="C61" s="59">
        <v>10832.51</v>
      </c>
      <c r="D61" s="27">
        <v>0</v>
      </c>
      <c r="E61" s="61">
        <f t="shared" si="14"/>
        <v>10832.51</v>
      </c>
      <c r="F61" s="81">
        <v>1</v>
      </c>
      <c r="G61" s="60">
        <v>11307.68</v>
      </c>
      <c r="H61" s="60">
        <v>0</v>
      </c>
      <c r="I61" s="82">
        <f t="shared" si="15"/>
        <v>11307.68</v>
      </c>
      <c r="J61" s="38">
        <f t="shared" si="11"/>
        <v>0</v>
      </c>
      <c r="K61" s="39">
        <f t="shared" si="12"/>
        <v>4.3865179907519133E-2</v>
      </c>
      <c r="L61" s="39">
        <v>0</v>
      </c>
      <c r="M61" s="40">
        <f t="shared" si="13"/>
        <v>4.3865179907519133E-2</v>
      </c>
    </row>
    <row r="62" spans="1:13" x14ac:dyDescent="0.3">
      <c r="A62" s="3" t="s">
        <v>13</v>
      </c>
      <c r="B62" s="48">
        <v>1</v>
      </c>
      <c r="C62" s="59">
        <v>10832.51</v>
      </c>
      <c r="D62" s="49">
        <v>0</v>
      </c>
      <c r="E62" s="72">
        <f t="shared" si="14"/>
        <v>10832.51</v>
      </c>
      <c r="F62" s="93">
        <v>1</v>
      </c>
      <c r="G62" s="71">
        <v>17192.29</v>
      </c>
      <c r="H62" s="71">
        <v>0</v>
      </c>
      <c r="I62" s="92">
        <f t="shared" si="15"/>
        <v>17192.29</v>
      </c>
      <c r="J62" s="52">
        <f t="shared" si="11"/>
        <v>0</v>
      </c>
      <c r="K62" s="53">
        <f t="shared" si="12"/>
        <v>0.58710123507848144</v>
      </c>
      <c r="L62" s="53">
        <v>0</v>
      </c>
      <c r="M62" s="54">
        <f t="shared" si="13"/>
        <v>0.58710123507848144</v>
      </c>
    </row>
    <row r="63" spans="1:13" ht="12.9" thickBot="1" x14ac:dyDescent="0.35">
      <c r="A63" s="10" t="s">
        <v>2</v>
      </c>
      <c r="B63" s="78"/>
      <c r="C63" s="79">
        <f>SUM(C51:C62)</f>
        <v>129990.11999999998</v>
      </c>
      <c r="D63" s="79">
        <f>SUM(D51:D62)</f>
        <v>0</v>
      </c>
      <c r="E63" s="80">
        <f>SUM(E51:E62)</f>
        <v>129990.11999999998</v>
      </c>
      <c r="F63" s="78"/>
      <c r="G63" s="83">
        <f>SUM(G51:G62)</f>
        <v>146961.37999999998</v>
      </c>
      <c r="H63" s="83">
        <f>SUM(H51:H62)</f>
        <v>0</v>
      </c>
      <c r="I63" s="84">
        <f>SUM(I51:I62)</f>
        <v>146961.37999999998</v>
      </c>
      <c r="J63" s="94"/>
      <c r="K63" s="95">
        <f>(G63-C63)/C63</f>
        <v>0.13055807625994958</v>
      </c>
      <c r="L63" s="95">
        <v>0</v>
      </c>
      <c r="M63" s="96">
        <f>(I63-E63)/E63</f>
        <v>0.13055807625994958</v>
      </c>
    </row>
    <row r="64" spans="1:13" x14ac:dyDescent="0.3">
      <c r="A64" s="10"/>
      <c r="B64" s="10"/>
      <c r="C64" s="11"/>
      <c r="D64" s="11"/>
      <c r="E64" s="11"/>
      <c r="F64" s="103"/>
      <c r="G64" s="102"/>
      <c r="H64" s="102"/>
      <c r="I64" s="102"/>
      <c r="J64" s="38"/>
      <c r="K64" s="45"/>
      <c r="L64" s="45"/>
      <c r="M64" s="47"/>
    </row>
    <row r="65" spans="1:13" x14ac:dyDescent="0.3">
      <c r="F65" s="81"/>
      <c r="G65" s="9"/>
      <c r="H65" s="9"/>
      <c r="I65" s="9"/>
      <c r="J65" s="38"/>
      <c r="K65" s="45"/>
      <c r="L65" s="45"/>
      <c r="M65" s="47"/>
    </row>
    <row r="66" spans="1:13" x14ac:dyDescent="0.3">
      <c r="A66" s="4" t="s">
        <v>22</v>
      </c>
      <c r="B66" s="4"/>
      <c r="C66" s="4"/>
      <c r="D66" s="4"/>
      <c r="E66" s="4"/>
      <c r="F66" s="104"/>
      <c r="G66" s="9"/>
      <c r="H66" s="9"/>
      <c r="I66" s="9"/>
      <c r="J66" s="81"/>
      <c r="K66" s="45"/>
      <c r="L66" s="45"/>
      <c r="M66" s="47"/>
    </row>
    <row r="67" spans="1:13" ht="12.9" thickBot="1" x14ac:dyDescent="0.35">
      <c r="A67" s="4"/>
      <c r="B67" s="4"/>
      <c r="C67" s="91"/>
      <c r="D67" s="4"/>
      <c r="E67" s="4"/>
      <c r="F67" s="19"/>
      <c r="G67" s="9"/>
      <c r="H67" s="9"/>
      <c r="I67" s="9"/>
      <c r="J67" s="31"/>
      <c r="K67" s="32"/>
      <c r="L67" s="32"/>
      <c r="M67" s="33"/>
    </row>
    <row r="68" spans="1:13" ht="12.9" thickBot="1" x14ac:dyDescent="0.35">
      <c r="A68" s="3" t="s">
        <v>14</v>
      </c>
      <c r="B68" s="55">
        <v>41</v>
      </c>
      <c r="C68" s="27">
        <v>211593.93</v>
      </c>
      <c r="D68" s="85">
        <v>23869.22</v>
      </c>
      <c r="E68" s="87">
        <f>SUM(C68:D68)</f>
        <v>235463.15</v>
      </c>
      <c r="F68" s="88">
        <v>41</v>
      </c>
      <c r="G68" s="57">
        <v>192585.36</v>
      </c>
      <c r="H68" s="57">
        <v>36926</v>
      </c>
      <c r="I68" s="89">
        <f>G68+H68</f>
        <v>229511.36</v>
      </c>
      <c r="J68" s="68">
        <f t="shared" ref="J68:J79" si="16">(F68-B68)/B68</f>
        <v>0</v>
      </c>
      <c r="K68" s="69">
        <f t="shared" ref="K68:K79" si="17">(G68-C68)/C68</f>
        <v>-8.9835138465456016E-2</v>
      </c>
      <c r="L68" s="69">
        <f t="shared" ref="L68:L79" si="18">(H68-D68)/D68</f>
        <v>0.54701326645780624</v>
      </c>
      <c r="M68" s="70">
        <f t="shared" ref="M68:M79" si="19">(I68-E68)/E68</f>
        <v>-2.5276948855903814E-2</v>
      </c>
    </row>
    <row r="69" spans="1:13" ht="12.9" thickBot="1" x14ac:dyDescent="0.35">
      <c r="A69" s="3" t="s">
        <v>3</v>
      </c>
      <c r="B69" s="55">
        <v>41</v>
      </c>
      <c r="C69" s="27">
        <v>211593.93</v>
      </c>
      <c r="D69" s="85">
        <v>23869.22</v>
      </c>
      <c r="E69" s="28">
        <f>SUM(C69:D69)</f>
        <v>235463.15</v>
      </c>
      <c r="F69" s="81">
        <v>41</v>
      </c>
      <c r="G69" s="60">
        <v>229255.77</v>
      </c>
      <c r="H69" s="60">
        <v>12157.36</v>
      </c>
      <c r="I69" s="82">
        <f t="shared" ref="I69:I79" si="20">G69+H69</f>
        <v>241413.13</v>
      </c>
      <c r="J69" s="38">
        <f t="shared" si="16"/>
        <v>0</v>
      </c>
      <c r="K69" s="39">
        <f t="shared" si="17"/>
        <v>8.3470447380035895E-2</v>
      </c>
      <c r="L69" s="39">
        <f t="shared" si="18"/>
        <v>-0.49066789781987014</v>
      </c>
      <c r="M69" s="40">
        <f t="shared" si="19"/>
        <v>2.5269261878132568E-2</v>
      </c>
    </row>
    <row r="70" spans="1:13" ht="12.9" thickBot="1" x14ac:dyDescent="0.35">
      <c r="A70" s="3" t="s">
        <v>4</v>
      </c>
      <c r="B70" s="55">
        <v>41</v>
      </c>
      <c r="C70" s="27">
        <v>211593.93</v>
      </c>
      <c r="D70" s="85">
        <v>23869.22</v>
      </c>
      <c r="E70" s="28">
        <f t="shared" ref="E70:E78" si="21">SUM(C70:D70)</f>
        <v>235463.15</v>
      </c>
      <c r="F70" s="81">
        <v>40</v>
      </c>
      <c r="G70" s="60">
        <v>195971.95</v>
      </c>
      <c r="H70" s="60">
        <v>11190.94</v>
      </c>
      <c r="I70" s="82">
        <f t="shared" si="20"/>
        <v>207162.89</v>
      </c>
      <c r="J70" s="38">
        <f t="shared" si="16"/>
        <v>-2.4390243902439025E-2</v>
      </c>
      <c r="K70" s="39">
        <f t="shared" si="17"/>
        <v>-7.3830000699925472E-2</v>
      </c>
      <c r="L70" s="39">
        <f t="shared" si="18"/>
        <v>-0.53115602436945997</v>
      </c>
      <c r="M70" s="40">
        <f t="shared" si="19"/>
        <v>-0.12018976217722382</v>
      </c>
    </row>
    <row r="71" spans="1:13" ht="12.9" thickBot="1" x14ac:dyDescent="0.35">
      <c r="A71" s="3" t="s">
        <v>5</v>
      </c>
      <c r="B71" s="55">
        <v>41</v>
      </c>
      <c r="C71" s="27">
        <v>211593.93</v>
      </c>
      <c r="D71" s="85">
        <v>23869.22</v>
      </c>
      <c r="E71" s="28">
        <f t="shared" si="21"/>
        <v>235463.15</v>
      </c>
      <c r="F71" s="81">
        <v>40</v>
      </c>
      <c r="G71" s="60">
        <v>189878.25</v>
      </c>
      <c r="H71" s="60">
        <v>16442.2</v>
      </c>
      <c r="I71" s="82">
        <f t="shared" si="20"/>
        <v>206320.45</v>
      </c>
      <c r="J71" s="38">
        <f t="shared" si="16"/>
        <v>-2.4390243902439025E-2</v>
      </c>
      <c r="K71" s="39">
        <f t="shared" si="17"/>
        <v>-0.1026290309934694</v>
      </c>
      <c r="L71" s="39">
        <f t="shared" si="18"/>
        <v>-0.31115470048874661</v>
      </c>
      <c r="M71" s="40">
        <f t="shared" si="19"/>
        <v>-0.12376756193060351</v>
      </c>
    </row>
    <row r="72" spans="1:13" ht="12.9" thickBot="1" x14ac:dyDescent="0.35">
      <c r="A72" s="3" t="s">
        <v>6</v>
      </c>
      <c r="B72" s="55">
        <v>41</v>
      </c>
      <c r="C72" s="27">
        <v>211593.93</v>
      </c>
      <c r="D72" s="85">
        <v>23869.22</v>
      </c>
      <c r="E72" s="28">
        <f>SUM(C72:D72)</f>
        <v>235463.15</v>
      </c>
      <c r="F72" s="81">
        <v>39</v>
      </c>
      <c r="G72" s="60">
        <v>189412.87</v>
      </c>
      <c r="H72" s="60">
        <v>21318.25</v>
      </c>
      <c r="I72" s="82">
        <f t="shared" si="20"/>
        <v>210731.12</v>
      </c>
      <c r="J72" s="38">
        <f t="shared" si="16"/>
        <v>-4.878048780487805E-2</v>
      </c>
      <c r="K72" s="39">
        <f t="shared" si="17"/>
        <v>-0.10482843246023173</v>
      </c>
      <c r="L72" s="39">
        <f t="shared" si="18"/>
        <v>-0.106872784280341</v>
      </c>
      <c r="M72" s="40">
        <f t="shared" si="19"/>
        <v>-0.10503567118676531</v>
      </c>
    </row>
    <row r="73" spans="1:13" ht="12.9" thickBot="1" x14ac:dyDescent="0.35">
      <c r="A73" s="3" t="s">
        <v>7</v>
      </c>
      <c r="B73" s="55">
        <v>41</v>
      </c>
      <c r="C73" s="27">
        <v>211593.93</v>
      </c>
      <c r="D73" s="85">
        <v>23869.22</v>
      </c>
      <c r="E73" s="28">
        <f t="shared" si="21"/>
        <v>235463.15</v>
      </c>
      <c r="F73" s="81">
        <v>40</v>
      </c>
      <c r="G73" s="60">
        <v>193418.71</v>
      </c>
      <c r="H73" s="60">
        <v>23481.58</v>
      </c>
      <c r="I73" s="82">
        <f t="shared" si="20"/>
        <v>216900.28999999998</v>
      </c>
      <c r="J73" s="38">
        <f t="shared" si="16"/>
        <v>-2.4390243902439025E-2</v>
      </c>
      <c r="K73" s="39">
        <f t="shared" si="17"/>
        <v>-8.5896698454440548E-2</v>
      </c>
      <c r="L73" s="39">
        <f t="shared" si="18"/>
        <v>-1.6240162016186513E-2</v>
      </c>
      <c r="M73" s="40">
        <f t="shared" si="19"/>
        <v>-7.883552054748276E-2</v>
      </c>
    </row>
    <row r="74" spans="1:13" ht="12.9" thickBot="1" x14ac:dyDescent="0.35">
      <c r="A74" s="3" t="s">
        <v>8</v>
      </c>
      <c r="B74" s="55">
        <v>41</v>
      </c>
      <c r="C74" s="27">
        <v>211593.93</v>
      </c>
      <c r="D74" s="85">
        <v>23869.22</v>
      </c>
      <c r="E74" s="28">
        <f t="shared" si="21"/>
        <v>235463.15</v>
      </c>
      <c r="F74" s="81">
        <v>39</v>
      </c>
      <c r="G74" s="60">
        <v>285384.28000000003</v>
      </c>
      <c r="H74" s="60">
        <v>63663.94</v>
      </c>
      <c r="I74" s="82">
        <f t="shared" si="20"/>
        <v>349048.22000000003</v>
      </c>
      <c r="J74" s="38">
        <f t="shared" si="16"/>
        <v>-4.878048780487805E-2</v>
      </c>
      <c r="K74" s="39">
        <f t="shared" si="17"/>
        <v>0.34873566552688934</v>
      </c>
      <c r="L74" s="39">
        <f t="shared" si="18"/>
        <v>1.6671981740500945</v>
      </c>
      <c r="M74" s="40">
        <f t="shared" si="19"/>
        <v>0.48239000455060604</v>
      </c>
    </row>
    <row r="75" spans="1:13" ht="12.9" thickBot="1" x14ac:dyDescent="0.35">
      <c r="A75" s="3" t="s">
        <v>9</v>
      </c>
      <c r="B75" s="55">
        <v>41</v>
      </c>
      <c r="C75" s="27">
        <v>211593.93</v>
      </c>
      <c r="D75" s="85">
        <v>23869.22</v>
      </c>
      <c r="E75" s="28">
        <f t="shared" si="21"/>
        <v>235463.15</v>
      </c>
      <c r="F75" s="81">
        <v>39</v>
      </c>
      <c r="G75" s="60">
        <v>193311.8</v>
      </c>
      <c r="H75" s="60">
        <v>20519.38</v>
      </c>
      <c r="I75" s="82">
        <f t="shared" si="20"/>
        <v>213831.18</v>
      </c>
      <c r="J75" s="38">
        <f t="shared" si="16"/>
        <v>-4.878048780487805E-2</v>
      </c>
      <c r="K75" s="39">
        <f t="shared" si="17"/>
        <v>-8.6401958695128941E-2</v>
      </c>
      <c r="L75" s="39">
        <f t="shared" si="18"/>
        <v>-0.14034141040218323</v>
      </c>
      <c r="M75" s="40">
        <f t="shared" si="19"/>
        <v>-9.18698743306543E-2</v>
      </c>
    </row>
    <row r="76" spans="1:13" ht="12.9" thickBot="1" x14ac:dyDescent="0.35">
      <c r="A76" s="3" t="s">
        <v>10</v>
      </c>
      <c r="B76" s="55">
        <v>41</v>
      </c>
      <c r="C76" s="27">
        <v>211593.93</v>
      </c>
      <c r="D76" s="85">
        <v>23869.22</v>
      </c>
      <c r="E76" s="28">
        <f t="shared" si="21"/>
        <v>235463.15</v>
      </c>
      <c r="F76" s="81">
        <v>40</v>
      </c>
      <c r="G76" s="60">
        <v>195268.3</v>
      </c>
      <c r="H76" s="60">
        <v>22878.33</v>
      </c>
      <c r="I76" s="82">
        <f t="shared" si="20"/>
        <v>218146.63</v>
      </c>
      <c r="J76" s="38">
        <f t="shared" si="16"/>
        <v>-2.4390243902439025E-2</v>
      </c>
      <c r="K76" s="39">
        <f t="shared" si="17"/>
        <v>-7.7155474166957463E-2</v>
      </c>
      <c r="L76" s="39">
        <f t="shared" si="18"/>
        <v>-4.1513296203227391E-2</v>
      </c>
      <c r="M76" s="40">
        <f t="shared" si="19"/>
        <v>-7.3542378074870698E-2</v>
      </c>
    </row>
    <row r="77" spans="1:13" ht="12.9" thickBot="1" x14ac:dyDescent="0.35">
      <c r="A77" s="3" t="s">
        <v>11</v>
      </c>
      <c r="B77" s="55">
        <v>41</v>
      </c>
      <c r="C77" s="27">
        <v>211593.93</v>
      </c>
      <c r="D77" s="85">
        <v>23869.22</v>
      </c>
      <c r="E77" s="28">
        <f t="shared" si="21"/>
        <v>235463.15</v>
      </c>
      <c r="F77" s="81">
        <v>40</v>
      </c>
      <c r="G77" s="60">
        <v>196121.87</v>
      </c>
      <c r="H77" s="60">
        <v>14538.26</v>
      </c>
      <c r="I77" s="82">
        <f t="shared" si="20"/>
        <v>210660.13</v>
      </c>
      <c r="J77" s="38">
        <f t="shared" si="16"/>
        <v>-2.4390243902439025E-2</v>
      </c>
      <c r="K77" s="39">
        <f t="shared" si="17"/>
        <v>-7.312147375872266E-2</v>
      </c>
      <c r="L77" s="39">
        <f t="shared" si="18"/>
        <v>-0.39092018926466809</v>
      </c>
      <c r="M77" s="40">
        <f t="shared" si="19"/>
        <v>-0.10533716209946223</v>
      </c>
    </row>
    <row r="78" spans="1:13" ht="12.9" thickBot="1" x14ac:dyDescent="0.35">
      <c r="A78" s="3" t="s">
        <v>12</v>
      </c>
      <c r="B78" s="55">
        <v>41</v>
      </c>
      <c r="C78" s="27">
        <v>211593.93</v>
      </c>
      <c r="D78" s="85">
        <v>23869.22</v>
      </c>
      <c r="E78" s="28">
        <f t="shared" si="21"/>
        <v>235463.15</v>
      </c>
      <c r="F78" s="81">
        <v>40</v>
      </c>
      <c r="G78" s="60">
        <v>196332.45</v>
      </c>
      <c r="H78" s="60">
        <v>12554.4</v>
      </c>
      <c r="I78" s="82">
        <f t="shared" si="20"/>
        <v>208886.85</v>
      </c>
      <c r="J78" s="38">
        <f t="shared" si="16"/>
        <v>-2.4390243902439025E-2</v>
      </c>
      <c r="K78" s="39">
        <f t="shared" si="17"/>
        <v>-7.2126265625861677E-2</v>
      </c>
      <c r="L78" s="39">
        <f t="shared" si="18"/>
        <v>-0.47403392318643012</v>
      </c>
      <c r="M78" s="40">
        <f t="shared" si="19"/>
        <v>-0.11286819190179011</v>
      </c>
    </row>
    <row r="79" spans="1:13" x14ac:dyDescent="0.3">
      <c r="A79" s="3" t="s">
        <v>13</v>
      </c>
      <c r="B79" s="55">
        <v>41</v>
      </c>
      <c r="C79" s="27">
        <v>211593.93</v>
      </c>
      <c r="D79" s="85">
        <v>23869.22</v>
      </c>
      <c r="E79" s="50">
        <f>SUM(C79:D79)</f>
        <v>235463.15</v>
      </c>
      <c r="F79" s="93">
        <v>40</v>
      </c>
      <c r="G79" s="71">
        <v>333470.61</v>
      </c>
      <c r="H79" s="71">
        <v>25869.66</v>
      </c>
      <c r="I79" s="92">
        <f t="shared" si="20"/>
        <v>359340.26999999996</v>
      </c>
      <c r="J79" s="52">
        <f t="shared" si="16"/>
        <v>-2.4390243902439025E-2</v>
      </c>
      <c r="K79" s="53">
        <f t="shared" si="17"/>
        <v>0.57599327164063729</v>
      </c>
      <c r="L79" s="53">
        <f t="shared" si="18"/>
        <v>8.3808352346662299E-2</v>
      </c>
      <c r="M79" s="54">
        <f t="shared" si="19"/>
        <v>0.52609981646809689</v>
      </c>
    </row>
    <row r="80" spans="1:13" ht="12.9" thickBot="1" x14ac:dyDescent="0.35">
      <c r="A80" s="10" t="s">
        <v>2</v>
      </c>
      <c r="B80" s="78"/>
      <c r="C80" s="83">
        <f>SUM(C68:C79)</f>
        <v>2539127.16</v>
      </c>
      <c r="D80" s="83">
        <f>SUM(D68:D79)</f>
        <v>286430.64</v>
      </c>
      <c r="E80" s="84">
        <f>SUM(E68:E79)</f>
        <v>2825557.7999999993</v>
      </c>
      <c r="F80" s="78"/>
      <c r="G80" s="83">
        <f>SUM(G68:G79)</f>
        <v>2590412.2200000002</v>
      </c>
      <c r="H80" s="83">
        <f>SUM(H68:H79)</f>
        <v>281540.30000000005</v>
      </c>
      <c r="I80" s="84">
        <f>SUM(I68:I79)</f>
        <v>2871952.52</v>
      </c>
      <c r="J80" s="94"/>
      <c r="K80" s="95">
        <f>(G80-C80)/C80</f>
        <v>2.0197909268947385E-2</v>
      </c>
      <c r="L80" s="95">
        <f>(H80-D80)/D80</f>
        <v>-1.7073382931379014E-2</v>
      </c>
      <c r="M80" s="96">
        <f>(I80-E80)/E80</f>
        <v>1.6419667649340133E-2</v>
      </c>
    </row>
    <row r="81" spans="1:13" x14ac:dyDescent="0.3">
      <c r="F81" s="88" t="s">
        <v>27</v>
      </c>
      <c r="J81" s="38" t="s">
        <v>26</v>
      </c>
      <c r="K81" s="45"/>
      <c r="L81" s="45"/>
      <c r="M81" s="47"/>
    </row>
    <row r="82" spans="1:13" x14ac:dyDescent="0.3">
      <c r="F82" s="81" t="s">
        <v>28</v>
      </c>
      <c r="J82" s="38" t="s">
        <v>30</v>
      </c>
      <c r="K82" s="45"/>
      <c r="L82" s="45"/>
      <c r="M82" s="47"/>
    </row>
    <row r="83" spans="1:13" x14ac:dyDescent="0.3">
      <c r="F83" s="81" t="s">
        <v>29</v>
      </c>
      <c r="J83" s="81" t="s">
        <v>32</v>
      </c>
      <c r="K83" s="45"/>
      <c r="L83" s="45"/>
      <c r="M83" s="47"/>
    </row>
    <row r="84" spans="1:13" ht="12.9" thickBot="1" x14ac:dyDescent="0.35">
      <c r="F84" s="31"/>
      <c r="J84" s="31" t="s">
        <v>31</v>
      </c>
      <c r="K84" s="32"/>
      <c r="L84" s="32"/>
      <c r="M84" s="33"/>
    </row>
    <row r="85" spans="1:13" ht="20.149999999999999" x14ac:dyDescent="0.5">
      <c r="A85" s="90">
        <v>2021</v>
      </c>
      <c r="B85" s="16"/>
      <c r="C85" s="16"/>
      <c r="D85" s="16"/>
      <c r="E85" s="16"/>
      <c r="F85" s="17"/>
      <c r="G85" s="17"/>
      <c r="H85" s="17"/>
      <c r="I85" s="17"/>
      <c r="J85" s="110" t="s">
        <v>18</v>
      </c>
      <c r="K85" s="110"/>
      <c r="L85" s="110"/>
      <c r="M85" s="111"/>
    </row>
    <row r="86" spans="1:13" ht="18.75" customHeight="1" thickBot="1" x14ac:dyDescent="0.35">
      <c r="A86" s="19"/>
      <c r="B86" s="109" t="s">
        <v>19</v>
      </c>
      <c r="C86" s="109"/>
      <c r="D86" s="109"/>
      <c r="E86" s="109"/>
      <c r="F86" s="109" t="s">
        <v>17</v>
      </c>
      <c r="G86" s="109"/>
      <c r="H86" s="109"/>
      <c r="I86" s="109"/>
      <c r="J86" s="109" t="s">
        <v>24</v>
      </c>
      <c r="K86" s="109"/>
      <c r="L86" s="109"/>
      <c r="M86" s="112"/>
    </row>
    <row r="87" spans="1:13" ht="48.75" customHeight="1" x14ac:dyDescent="0.3">
      <c r="A87" s="4" t="s">
        <v>21</v>
      </c>
      <c r="B87" s="75" t="s">
        <v>15</v>
      </c>
      <c r="C87" s="76" t="s">
        <v>0</v>
      </c>
      <c r="D87" s="76" t="s">
        <v>1</v>
      </c>
      <c r="E87" s="77" t="s">
        <v>2</v>
      </c>
      <c r="F87" s="75" t="s">
        <v>15</v>
      </c>
      <c r="G87" s="76" t="s">
        <v>0</v>
      </c>
      <c r="H87" s="76" t="s">
        <v>1</v>
      </c>
      <c r="I87" s="77" t="s">
        <v>2</v>
      </c>
      <c r="J87" s="75" t="s">
        <v>15</v>
      </c>
      <c r="K87" s="76" t="s">
        <v>0</v>
      </c>
      <c r="L87" s="76" t="s">
        <v>1</v>
      </c>
      <c r="M87" s="77" t="s">
        <v>2</v>
      </c>
    </row>
    <row r="88" spans="1:13" ht="12.75" customHeight="1" x14ac:dyDescent="0.3">
      <c r="A88" s="4"/>
      <c r="B88" s="24"/>
      <c r="C88" s="1"/>
      <c r="D88" s="1"/>
      <c r="E88" s="25"/>
      <c r="F88" s="24"/>
      <c r="G88" s="1"/>
      <c r="H88" s="1"/>
      <c r="I88" s="25"/>
      <c r="J88" s="24"/>
      <c r="K88" s="1"/>
      <c r="L88" s="1"/>
      <c r="M88" s="25"/>
    </row>
    <row r="89" spans="1:13" x14ac:dyDescent="0.3">
      <c r="A89" s="3" t="s">
        <v>14</v>
      </c>
      <c r="B89" s="26">
        <v>1</v>
      </c>
      <c r="C89" s="27">
        <v>10517.33</v>
      </c>
      <c r="D89" s="27">
        <v>0</v>
      </c>
      <c r="E89" s="28">
        <f>SUM(C89:D89)</f>
        <v>10517.33</v>
      </c>
      <c r="F89" s="81">
        <v>1</v>
      </c>
      <c r="G89" s="60">
        <v>15091.55</v>
      </c>
      <c r="H89" s="60">
        <v>0</v>
      </c>
      <c r="I89" s="82">
        <f>G89+H89</f>
        <v>15091.55</v>
      </c>
      <c r="J89" s="38">
        <f t="shared" ref="J89:J100" si="22">(F89-B89)/B89</f>
        <v>0</v>
      </c>
      <c r="K89" s="39">
        <f t="shared" ref="K89:K100" si="23">(G89-C89)/C89</f>
        <v>0.43492217131154004</v>
      </c>
      <c r="L89" s="39">
        <v>0</v>
      </c>
      <c r="M89" s="40">
        <f t="shared" ref="M89:M100" si="24">(I89-E89)/E89</f>
        <v>0.43492217131154004</v>
      </c>
    </row>
    <row r="90" spans="1:13" x14ac:dyDescent="0.3">
      <c r="A90" s="3" t="s">
        <v>3</v>
      </c>
      <c r="B90" s="26">
        <v>1</v>
      </c>
      <c r="C90" s="27">
        <v>10517.33</v>
      </c>
      <c r="D90" s="27">
        <v>0</v>
      </c>
      <c r="E90" s="28">
        <f t="shared" ref="E90:E100" si="25">SUM(C90:D90)</f>
        <v>10517.33</v>
      </c>
      <c r="F90" s="81">
        <v>1</v>
      </c>
      <c r="G90" s="60">
        <v>10500</v>
      </c>
      <c r="H90" s="60">
        <v>0</v>
      </c>
      <c r="I90" s="82">
        <f t="shared" ref="I90:I100" si="26">G90+H90</f>
        <v>10500</v>
      </c>
      <c r="J90" s="38">
        <f t="shared" si="22"/>
        <v>0</v>
      </c>
      <c r="K90" s="39">
        <f t="shared" si="23"/>
        <v>-1.6477566074279239E-3</v>
      </c>
      <c r="L90" s="39">
        <v>0</v>
      </c>
      <c r="M90" s="40">
        <f t="shared" si="24"/>
        <v>-1.6477566074279239E-3</v>
      </c>
    </row>
    <row r="91" spans="1:13" x14ac:dyDescent="0.3">
      <c r="A91" s="3" t="s">
        <v>4</v>
      </c>
      <c r="B91" s="26">
        <v>1</v>
      </c>
      <c r="C91" s="27">
        <v>10517.33</v>
      </c>
      <c r="D91" s="27">
        <v>0</v>
      </c>
      <c r="E91" s="28">
        <f t="shared" si="25"/>
        <v>10517.33</v>
      </c>
      <c r="F91" s="81">
        <v>1</v>
      </c>
      <c r="G91" s="60">
        <v>10500</v>
      </c>
      <c r="H91" s="60">
        <v>0</v>
      </c>
      <c r="I91" s="82">
        <f t="shared" si="26"/>
        <v>10500</v>
      </c>
      <c r="J91" s="38">
        <f t="shared" si="22"/>
        <v>0</v>
      </c>
      <c r="K91" s="39">
        <f t="shared" si="23"/>
        <v>-1.6477566074279239E-3</v>
      </c>
      <c r="L91" s="39">
        <v>0</v>
      </c>
      <c r="M91" s="40">
        <f t="shared" si="24"/>
        <v>-1.6477566074279239E-3</v>
      </c>
    </row>
    <row r="92" spans="1:13" x14ac:dyDescent="0.3">
      <c r="A92" s="3" t="s">
        <v>5</v>
      </c>
      <c r="B92" s="26">
        <v>1</v>
      </c>
      <c r="C92" s="27">
        <v>10517.33</v>
      </c>
      <c r="D92" s="27">
        <v>0</v>
      </c>
      <c r="E92" s="28">
        <f t="shared" si="25"/>
        <v>10517.33</v>
      </c>
      <c r="F92" s="81">
        <v>1</v>
      </c>
      <c r="G92" s="60">
        <v>10500</v>
      </c>
      <c r="H92" s="60">
        <v>0</v>
      </c>
      <c r="I92" s="82">
        <f t="shared" si="26"/>
        <v>10500</v>
      </c>
      <c r="J92" s="38">
        <f t="shared" si="22"/>
        <v>0</v>
      </c>
      <c r="K92" s="39">
        <f t="shared" si="23"/>
        <v>-1.6477566074279239E-3</v>
      </c>
      <c r="L92" s="39">
        <v>0</v>
      </c>
      <c r="M92" s="40">
        <f t="shared" si="24"/>
        <v>-1.6477566074279239E-3</v>
      </c>
    </row>
    <row r="93" spans="1:13" x14ac:dyDescent="0.3">
      <c r="A93" s="3" t="s">
        <v>6</v>
      </c>
      <c r="B93" s="26">
        <v>1</v>
      </c>
      <c r="C93" s="27">
        <v>10517.33</v>
      </c>
      <c r="D93" s="27">
        <v>0</v>
      </c>
      <c r="E93" s="28">
        <f t="shared" si="25"/>
        <v>10517.33</v>
      </c>
      <c r="F93" s="81">
        <v>1</v>
      </c>
      <c r="G93" s="60">
        <v>10500</v>
      </c>
      <c r="H93" s="60">
        <v>0</v>
      </c>
      <c r="I93" s="82">
        <f t="shared" si="26"/>
        <v>10500</v>
      </c>
      <c r="J93" s="38">
        <f t="shared" si="22"/>
        <v>0</v>
      </c>
      <c r="K93" s="39">
        <f t="shared" si="23"/>
        <v>-1.6477566074279239E-3</v>
      </c>
      <c r="L93" s="39">
        <v>0</v>
      </c>
      <c r="M93" s="40">
        <f t="shared" si="24"/>
        <v>-1.6477566074279239E-3</v>
      </c>
    </row>
    <row r="94" spans="1:13" x14ac:dyDescent="0.3">
      <c r="A94" s="3" t="s">
        <v>7</v>
      </c>
      <c r="B94" s="26">
        <v>1</v>
      </c>
      <c r="C94" s="27">
        <v>10517.33</v>
      </c>
      <c r="D94" s="27">
        <v>0</v>
      </c>
      <c r="E94" s="28">
        <f t="shared" si="25"/>
        <v>10517.33</v>
      </c>
      <c r="F94" s="81">
        <v>1</v>
      </c>
      <c r="G94" s="60">
        <v>10500</v>
      </c>
      <c r="H94" s="60">
        <v>0</v>
      </c>
      <c r="I94" s="82">
        <f t="shared" si="26"/>
        <v>10500</v>
      </c>
      <c r="J94" s="38">
        <f t="shared" si="22"/>
        <v>0</v>
      </c>
      <c r="K94" s="39">
        <f t="shared" si="23"/>
        <v>-1.6477566074279239E-3</v>
      </c>
      <c r="L94" s="39">
        <v>0</v>
      </c>
      <c r="M94" s="40">
        <f t="shared" si="24"/>
        <v>-1.6477566074279239E-3</v>
      </c>
    </row>
    <row r="95" spans="1:13" x14ac:dyDescent="0.3">
      <c r="A95" s="3" t="s">
        <v>8</v>
      </c>
      <c r="B95" s="26">
        <v>1</v>
      </c>
      <c r="C95" s="27">
        <v>10517.33</v>
      </c>
      <c r="D95" s="27">
        <v>0</v>
      </c>
      <c r="E95" s="28">
        <f t="shared" si="25"/>
        <v>10517.33</v>
      </c>
      <c r="F95" s="81">
        <v>1</v>
      </c>
      <c r="G95" s="60">
        <v>15500</v>
      </c>
      <c r="H95" s="60">
        <v>0</v>
      </c>
      <c r="I95" s="82">
        <f t="shared" si="26"/>
        <v>15500</v>
      </c>
      <c r="J95" s="38">
        <f t="shared" si="22"/>
        <v>0</v>
      </c>
      <c r="K95" s="39">
        <f t="shared" si="23"/>
        <v>0.47375807357951116</v>
      </c>
      <c r="L95" s="39">
        <v>0</v>
      </c>
      <c r="M95" s="40">
        <f t="shared" si="24"/>
        <v>0.47375807357951116</v>
      </c>
    </row>
    <row r="96" spans="1:13" x14ac:dyDescent="0.3">
      <c r="A96" s="3" t="s">
        <v>9</v>
      </c>
      <c r="B96" s="26">
        <v>1</v>
      </c>
      <c r="C96" s="27">
        <v>10517.33</v>
      </c>
      <c r="D96" s="27">
        <v>0</v>
      </c>
      <c r="E96" s="28">
        <f t="shared" si="25"/>
        <v>10517.33</v>
      </c>
      <c r="F96" s="81">
        <v>1</v>
      </c>
      <c r="G96" s="60">
        <v>10500</v>
      </c>
      <c r="H96" s="60">
        <v>0</v>
      </c>
      <c r="I96" s="82">
        <f t="shared" si="26"/>
        <v>10500</v>
      </c>
      <c r="J96" s="38">
        <f t="shared" si="22"/>
        <v>0</v>
      </c>
      <c r="K96" s="39">
        <f t="shared" si="23"/>
        <v>-1.6477566074279239E-3</v>
      </c>
      <c r="L96" s="39">
        <v>0</v>
      </c>
      <c r="M96" s="40">
        <f t="shared" si="24"/>
        <v>-1.6477566074279239E-3</v>
      </c>
    </row>
    <row r="97" spans="1:13" x14ac:dyDescent="0.3">
      <c r="A97" s="3" t="s">
        <v>10</v>
      </c>
      <c r="B97" s="26">
        <v>1</v>
      </c>
      <c r="C97" s="27">
        <v>10517.33</v>
      </c>
      <c r="D97" s="27">
        <v>0</v>
      </c>
      <c r="E97" s="28">
        <f t="shared" si="25"/>
        <v>10517.33</v>
      </c>
      <c r="F97" s="81">
        <v>1</v>
      </c>
      <c r="G97" s="60">
        <v>10500</v>
      </c>
      <c r="H97" s="60">
        <v>0</v>
      </c>
      <c r="I97" s="82">
        <f t="shared" si="26"/>
        <v>10500</v>
      </c>
      <c r="J97" s="38">
        <f t="shared" si="22"/>
        <v>0</v>
      </c>
      <c r="K97" s="39">
        <f t="shared" si="23"/>
        <v>-1.6477566074279239E-3</v>
      </c>
      <c r="L97" s="39">
        <v>0</v>
      </c>
      <c r="M97" s="40">
        <f t="shared" si="24"/>
        <v>-1.6477566074279239E-3</v>
      </c>
    </row>
    <row r="98" spans="1:13" x14ac:dyDescent="0.3">
      <c r="A98" s="3" t="s">
        <v>11</v>
      </c>
      <c r="B98" s="26">
        <v>1</v>
      </c>
      <c r="C98" s="27">
        <v>10517.33</v>
      </c>
      <c r="D98" s="27">
        <v>0</v>
      </c>
      <c r="E98" s="28">
        <f t="shared" si="25"/>
        <v>10517.33</v>
      </c>
      <c r="F98" s="81">
        <v>1</v>
      </c>
      <c r="G98" s="60">
        <v>10500</v>
      </c>
      <c r="H98" s="60">
        <v>0</v>
      </c>
      <c r="I98" s="82">
        <f t="shared" si="26"/>
        <v>10500</v>
      </c>
      <c r="J98" s="38">
        <f t="shared" si="22"/>
        <v>0</v>
      </c>
      <c r="K98" s="39">
        <f t="shared" si="23"/>
        <v>-1.6477566074279239E-3</v>
      </c>
      <c r="L98" s="39">
        <v>0</v>
      </c>
      <c r="M98" s="40">
        <f t="shared" si="24"/>
        <v>-1.6477566074279239E-3</v>
      </c>
    </row>
    <row r="99" spans="1:13" x14ac:dyDescent="0.3">
      <c r="A99" s="3" t="s">
        <v>12</v>
      </c>
      <c r="B99" s="26">
        <v>1</v>
      </c>
      <c r="C99" s="27">
        <v>10517.33</v>
      </c>
      <c r="D99" s="27">
        <v>0</v>
      </c>
      <c r="E99" s="28">
        <f t="shared" si="25"/>
        <v>10517.33</v>
      </c>
      <c r="F99" s="81">
        <v>1</v>
      </c>
      <c r="G99" s="60">
        <v>10500</v>
      </c>
      <c r="H99" s="60">
        <v>0</v>
      </c>
      <c r="I99" s="82">
        <f t="shared" si="26"/>
        <v>10500</v>
      </c>
      <c r="J99" s="38">
        <f t="shared" si="22"/>
        <v>0</v>
      </c>
      <c r="K99" s="39">
        <f t="shared" si="23"/>
        <v>-1.6477566074279239E-3</v>
      </c>
      <c r="L99" s="39">
        <v>0</v>
      </c>
      <c r="M99" s="40">
        <f t="shared" si="24"/>
        <v>-1.6477566074279239E-3</v>
      </c>
    </row>
    <row r="100" spans="1:13" x14ac:dyDescent="0.3">
      <c r="A100" s="3" t="s">
        <v>13</v>
      </c>
      <c r="B100" s="48">
        <v>1</v>
      </c>
      <c r="C100" s="27">
        <v>10517.33</v>
      </c>
      <c r="D100" s="49">
        <v>0</v>
      </c>
      <c r="E100" s="50">
        <f t="shared" si="25"/>
        <v>10517.33</v>
      </c>
      <c r="F100" s="93">
        <v>1</v>
      </c>
      <c r="G100" s="71">
        <v>15900</v>
      </c>
      <c r="H100" s="71">
        <v>0</v>
      </c>
      <c r="I100" s="92">
        <f t="shared" si="26"/>
        <v>15900</v>
      </c>
      <c r="J100" s="52">
        <f t="shared" si="22"/>
        <v>0</v>
      </c>
      <c r="K100" s="53">
        <f t="shared" si="23"/>
        <v>0.51179053999446633</v>
      </c>
      <c r="L100" s="53">
        <v>0</v>
      </c>
      <c r="M100" s="54">
        <f t="shared" si="24"/>
        <v>0.51179053999446633</v>
      </c>
    </row>
    <row r="101" spans="1:13" ht="12.9" thickBot="1" x14ac:dyDescent="0.35">
      <c r="A101" s="10" t="s">
        <v>2</v>
      </c>
      <c r="B101" s="78"/>
      <c r="C101" s="83">
        <f>SUM(C89:C100)</f>
        <v>126207.96</v>
      </c>
      <c r="D101" s="83">
        <f>SUM(D89:D100)</f>
        <v>0</v>
      </c>
      <c r="E101" s="84">
        <f>SUM(E89:E100)</f>
        <v>126207.96</v>
      </c>
      <c r="F101" s="78"/>
      <c r="G101" s="83">
        <f>SUM(G89:G100)</f>
        <v>140991.54999999999</v>
      </c>
      <c r="H101" s="83">
        <f>SUM(H89:H100)</f>
        <v>0</v>
      </c>
      <c r="I101" s="84">
        <f>SUM(I89:I100)</f>
        <v>140991.54999999999</v>
      </c>
      <c r="J101" s="41"/>
      <c r="K101" s="42">
        <f>(G101-C101)/C101</f>
        <v>0.11713674795155536</v>
      </c>
      <c r="L101" s="95">
        <v>0</v>
      </c>
      <c r="M101" s="43">
        <f>(I101-E101)/E101</f>
        <v>0.11713674795155536</v>
      </c>
    </row>
    <row r="102" spans="1:13" x14ac:dyDescent="0.3">
      <c r="B102" s="88"/>
      <c r="F102" s="88"/>
      <c r="I102" s="18"/>
      <c r="J102" s="38"/>
      <c r="K102" s="45"/>
      <c r="L102" s="45"/>
      <c r="M102" s="47"/>
    </row>
    <row r="103" spans="1:13" x14ac:dyDescent="0.3">
      <c r="B103" s="81"/>
      <c r="F103" s="81"/>
      <c r="I103" s="86"/>
      <c r="J103" s="38"/>
      <c r="K103" s="45"/>
      <c r="L103" s="45"/>
      <c r="M103" s="47"/>
    </row>
    <row r="104" spans="1:13" x14ac:dyDescent="0.3">
      <c r="B104" s="81"/>
      <c r="F104" s="81"/>
      <c r="I104" s="86"/>
      <c r="J104" s="81"/>
      <c r="K104" s="45"/>
      <c r="L104" s="45"/>
      <c r="M104" s="47"/>
    </row>
    <row r="105" spans="1:13" x14ac:dyDescent="0.3">
      <c r="A105" s="4" t="s">
        <v>22</v>
      </c>
      <c r="B105" s="99"/>
      <c r="C105" s="4"/>
      <c r="D105" s="4"/>
      <c r="E105" s="100"/>
      <c r="F105" s="4"/>
      <c r="G105" s="9"/>
      <c r="H105" s="9"/>
      <c r="I105" s="9"/>
      <c r="J105" s="81"/>
      <c r="M105" s="86"/>
    </row>
    <row r="106" spans="1:13" ht="12.9" thickBot="1" x14ac:dyDescent="0.35">
      <c r="A106" s="4"/>
      <c r="B106" s="19"/>
      <c r="C106" s="4"/>
      <c r="D106" s="4"/>
      <c r="E106" s="101"/>
      <c r="F106" s="4"/>
      <c r="G106" s="9"/>
      <c r="H106" s="9"/>
      <c r="I106" s="9"/>
      <c r="J106" s="31"/>
      <c r="K106" s="32"/>
      <c r="L106" s="32"/>
      <c r="M106" s="33"/>
    </row>
    <row r="107" spans="1:13" ht="12.9" thickBot="1" x14ac:dyDescent="0.35">
      <c r="A107" s="3" t="s">
        <v>14</v>
      </c>
      <c r="B107" s="55">
        <v>41</v>
      </c>
      <c r="C107" s="56">
        <v>205430.62</v>
      </c>
      <c r="D107" s="56">
        <v>23174.36</v>
      </c>
      <c r="E107" s="58">
        <f>SUM(C107:D107)</f>
        <v>228604.97999999998</v>
      </c>
      <c r="F107" s="17">
        <v>41</v>
      </c>
      <c r="G107" s="57">
        <v>292247.86</v>
      </c>
      <c r="H107" s="57">
        <v>26993.09</v>
      </c>
      <c r="I107" s="89">
        <f>G107+H107</f>
        <v>319240.95</v>
      </c>
      <c r="J107" s="68">
        <f t="shared" ref="J107:J118" si="27">(F107-B107)/B107</f>
        <v>0</v>
      </c>
      <c r="K107" s="69">
        <f t="shared" ref="K107:K118" si="28">(G107-C107)/C107</f>
        <v>0.42261100122269984</v>
      </c>
      <c r="L107" s="69">
        <f t="shared" ref="L107:L118" si="29">(H107-D107)/D107</f>
        <v>0.16478254415655921</v>
      </c>
      <c r="M107" s="70">
        <f t="shared" ref="M107:M118" si="30">(I107-E107)/E107</f>
        <v>0.39647417129758084</v>
      </c>
    </row>
    <row r="108" spans="1:13" ht="12.9" thickBot="1" x14ac:dyDescent="0.35">
      <c r="A108" s="3" t="s">
        <v>3</v>
      </c>
      <c r="B108" s="55">
        <v>41</v>
      </c>
      <c r="C108" s="56">
        <v>205430.62</v>
      </c>
      <c r="D108" s="56">
        <v>23174.36</v>
      </c>
      <c r="E108" s="61">
        <f t="shared" ref="E108:E118" si="31">SUM(C108:D108)</f>
        <v>228604.97999999998</v>
      </c>
      <c r="F108" s="3">
        <v>40</v>
      </c>
      <c r="G108" s="60">
        <v>185232.71</v>
      </c>
      <c r="H108" s="60">
        <v>105980.72</v>
      </c>
      <c r="I108" s="82">
        <f t="shared" ref="I108:I118" si="32">G108+H108</f>
        <v>291213.43</v>
      </c>
      <c r="J108" s="38">
        <f t="shared" si="27"/>
        <v>-2.4390243902439025E-2</v>
      </c>
      <c r="K108" s="39">
        <f t="shared" si="28"/>
        <v>-9.8319860982749335E-2</v>
      </c>
      <c r="L108" s="39">
        <f t="shared" si="29"/>
        <v>3.5731886446918057</v>
      </c>
      <c r="M108" s="40">
        <f t="shared" si="30"/>
        <v>0.27387176779788447</v>
      </c>
    </row>
    <row r="109" spans="1:13" ht="12.9" thickBot="1" x14ac:dyDescent="0.35">
      <c r="A109" s="3" t="s">
        <v>4</v>
      </c>
      <c r="B109" s="55">
        <v>41</v>
      </c>
      <c r="C109" s="56">
        <v>205430.62</v>
      </c>
      <c r="D109" s="56">
        <v>23174.36</v>
      </c>
      <c r="E109" s="61">
        <f t="shared" si="31"/>
        <v>228604.97999999998</v>
      </c>
      <c r="F109" s="3">
        <v>40</v>
      </c>
      <c r="G109" s="60">
        <v>186940.26</v>
      </c>
      <c r="H109" s="60">
        <v>41029.33</v>
      </c>
      <c r="I109" s="82">
        <f t="shared" si="32"/>
        <v>227969.59000000003</v>
      </c>
      <c r="J109" s="38">
        <f t="shared" si="27"/>
        <v>-2.4390243902439025E-2</v>
      </c>
      <c r="K109" s="39">
        <f t="shared" si="28"/>
        <v>-9.0007808962461328E-2</v>
      </c>
      <c r="L109" s="39">
        <f t="shared" si="29"/>
        <v>0.77046226950819785</v>
      </c>
      <c r="M109" s="40">
        <f t="shared" si="30"/>
        <v>-2.7794232654072357E-3</v>
      </c>
    </row>
    <row r="110" spans="1:13" ht="12.9" thickBot="1" x14ac:dyDescent="0.35">
      <c r="A110" s="3" t="s">
        <v>5</v>
      </c>
      <c r="B110" s="55">
        <v>41</v>
      </c>
      <c r="C110" s="56">
        <v>205430.62</v>
      </c>
      <c r="D110" s="56">
        <v>23174.36</v>
      </c>
      <c r="E110" s="61">
        <f t="shared" si="31"/>
        <v>228604.97999999998</v>
      </c>
      <c r="F110" s="3">
        <v>42</v>
      </c>
      <c r="G110" s="60">
        <v>193497.28</v>
      </c>
      <c r="H110" s="60">
        <v>16828.580000000002</v>
      </c>
      <c r="I110" s="82">
        <f t="shared" si="32"/>
        <v>210325.86</v>
      </c>
      <c r="J110" s="38">
        <f t="shared" si="27"/>
        <v>2.4390243902439025E-2</v>
      </c>
      <c r="K110" s="39">
        <f t="shared" si="28"/>
        <v>-5.8089392905497715E-2</v>
      </c>
      <c r="L110" s="39">
        <f t="shared" si="29"/>
        <v>-0.27382762673920658</v>
      </c>
      <c r="M110" s="40">
        <f t="shared" si="30"/>
        <v>-7.9959412957670464E-2</v>
      </c>
    </row>
    <row r="111" spans="1:13" ht="12.9" thickBot="1" x14ac:dyDescent="0.35">
      <c r="A111" s="3" t="s">
        <v>6</v>
      </c>
      <c r="B111" s="55">
        <v>41</v>
      </c>
      <c r="C111" s="56">
        <v>205430.62</v>
      </c>
      <c r="D111" s="56">
        <v>23174.36</v>
      </c>
      <c r="E111" s="61">
        <f t="shared" si="31"/>
        <v>228604.97999999998</v>
      </c>
      <c r="F111" s="3">
        <v>42</v>
      </c>
      <c r="G111" s="60">
        <v>197660.72</v>
      </c>
      <c r="H111" s="60">
        <v>17668.95</v>
      </c>
      <c r="I111" s="82">
        <v>215329.67</v>
      </c>
      <c r="J111" s="38">
        <f t="shared" si="27"/>
        <v>2.4390243902439025E-2</v>
      </c>
      <c r="K111" s="39">
        <f t="shared" si="28"/>
        <v>-3.7822501825677174E-2</v>
      </c>
      <c r="L111" s="39">
        <f t="shared" si="29"/>
        <v>-0.23756470513101546</v>
      </c>
      <c r="M111" s="40">
        <f t="shared" si="30"/>
        <v>-5.8070957159375838E-2</v>
      </c>
    </row>
    <row r="112" spans="1:13" ht="12.9" thickBot="1" x14ac:dyDescent="0.35">
      <c r="A112" s="3" t="s">
        <v>7</v>
      </c>
      <c r="B112" s="55">
        <v>41</v>
      </c>
      <c r="C112" s="56">
        <v>205430.62</v>
      </c>
      <c r="D112" s="56">
        <v>23174.36</v>
      </c>
      <c r="E112" s="61">
        <f t="shared" si="31"/>
        <v>228604.97999999998</v>
      </c>
      <c r="F112" s="3">
        <v>42</v>
      </c>
      <c r="G112" s="60">
        <v>190748.92</v>
      </c>
      <c r="H112" s="60">
        <v>20807.88</v>
      </c>
      <c r="I112" s="82">
        <f t="shared" si="32"/>
        <v>211556.80000000002</v>
      </c>
      <c r="J112" s="38">
        <f t="shared" si="27"/>
        <v>2.4390243902439025E-2</v>
      </c>
      <c r="K112" s="39">
        <f t="shared" si="28"/>
        <v>-7.1467924304565611E-2</v>
      </c>
      <c r="L112" s="39">
        <f t="shared" si="29"/>
        <v>-0.10211630439848175</v>
      </c>
      <c r="M112" s="40">
        <f t="shared" si="30"/>
        <v>-7.4574840845549231E-2</v>
      </c>
    </row>
    <row r="113" spans="1:13" ht="12.9" thickBot="1" x14ac:dyDescent="0.35">
      <c r="A113" s="3" t="s">
        <v>8</v>
      </c>
      <c r="B113" s="55">
        <v>41</v>
      </c>
      <c r="C113" s="56">
        <v>205430.62</v>
      </c>
      <c r="D113" s="56">
        <v>23174.36</v>
      </c>
      <c r="E113" s="61">
        <f t="shared" si="31"/>
        <v>228604.97999999998</v>
      </c>
      <c r="F113" s="3">
        <v>42</v>
      </c>
      <c r="G113" s="60">
        <v>286354.58</v>
      </c>
      <c r="H113" s="60">
        <v>36997.370000000003</v>
      </c>
      <c r="I113" s="82">
        <f t="shared" si="32"/>
        <v>323351.95</v>
      </c>
      <c r="J113" s="38">
        <f t="shared" si="27"/>
        <v>2.4390243902439025E-2</v>
      </c>
      <c r="K113" s="39">
        <f t="shared" si="28"/>
        <v>0.3939235543367392</v>
      </c>
      <c r="L113" s="39">
        <f t="shared" si="29"/>
        <v>0.59647860825498533</v>
      </c>
      <c r="M113" s="40">
        <f t="shared" si="30"/>
        <v>0.41445715662012278</v>
      </c>
    </row>
    <row r="114" spans="1:13" ht="12.9" thickBot="1" x14ac:dyDescent="0.35">
      <c r="A114" s="3" t="s">
        <v>9</v>
      </c>
      <c r="B114" s="55">
        <v>41</v>
      </c>
      <c r="C114" s="56">
        <v>205430.62</v>
      </c>
      <c r="D114" s="56">
        <v>23174.36</v>
      </c>
      <c r="E114" s="61">
        <f t="shared" si="31"/>
        <v>228604.97999999998</v>
      </c>
      <c r="F114" s="3">
        <v>43</v>
      </c>
      <c r="G114" s="60">
        <v>181151.35999999999</v>
      </c>
      <c r="H114" s="60">
        <v>20916.97</v>
      </c>
      <c r="I114" s="82">
        <f t="shared" si="32"/>
        <v>202068.33</v>
      </c>
      <c r="J114" s="38">
        <f t="shared" si="27"/>
        <v>4.878048780487805E-2</v>
      </c>
      <c r="K114" s="39">
        <f t="shared" si="28"/>
        <v>-0.11818715243131725</v>
      </c>
      <c r="L114" s="39">
        <f t="shared" si="29"/>
        <v>-9.7408946784290892E-2</v>
      </c>
      <c r="M114" s="40">
        <f t="shared" si="30"/>
        <v>-0.11608080453890372</v>
      </c>
    </row>
    <row r="115" spans="1:13" ht="12.9" thickBot="1" x14ac:dyDescent="0.35">
      <c r="A115" s="3" t="s">
        <v>10</v>
      </c>
      <c r="B115" s="55">
        <v>41</v>
      </c>
      <c r="C115" s="56">
        <v>205430.62</v>
      </c>
      <c r="D115" s="56">
        <v>23174.36</v>
      </c>
      <c r="E115" s="61">
        <f t="shared" si="31"/>
        <v>228604.97999999998</v>
      </c>
      <c r="F115" s="3">
        <v>43</v>
      </c>
      <c r="G115" s="60">
        <v>193455.24</v>
      </c>
      <c r="H115" s="60">
        <v>16761.400000000001</v>
      </c>
      <c r="I115" s="82">
        <f t="shared" si="32"/>
        <v>210216.63999999998</v>
      </c>
      <c r="J115" s="38">
        <f t="shared" si="27"/>
        <v>4.878048780487805E-2</v>
      </c>
      <c r="K115" s="39">
        <f t="shared" si="28"/>
        <v>-5.8294036205508236E-2</v>
      </c>
      <c r="L115" s="39">
        <f t="shared" si="29"/>
        <v>-0.27672652017143079</v>
      </c>
      <c r="M115" s="40">
        <f t="shared" si="30"/>
        <v>-8.0437180327392679E-2</v>
      </c>
    </row>
    <row r="116" spans="1:13" ht="12.9" thickBot="1" x14ac:dyDescent="0.35">
      <c r="A116" s="3" t="s">
        <v>11</v>
      </c>
      <c r="B116" s="55">
        <v>41</v>
      </c>
      <c r="C116" s="56">
        <v>205430.62</v>
      </c>
      <c r="D116" s="56">
        <v>23174.36</v>
      </c>
      <c r="E116" s="61">
        <f t="shared" si="31"/>
        <v>228604.97999999998</v>
      </c>
      <c r="F116" s="3">
        <v>41</v>
      </c>
      <c r="G116" s="60">
        <v>180776.67</v>
      </c>
      <c r="H116" s="60">
        <v>8988.18</v>
      </c>
      <c r="I116" s="82">
        <f t="shared" si="32"/>
        <v>189764.85</v>
      </c>
      <c r="J116" s="38">
        <f t="shared" si="27"/>
        <v>0</v>
      </c>
      <c r="K116" s="39">
        <f t="shared" si="28"/>
        <v>-0.12001107721916034</v>
      </c>
      <c r="L116" s="39">
        <f t="shared" si="29"/>
        <v>-0.61214980694180987</v>
      </c>
      <c r="M116" s="40">
        <f t="shared" si="30"/>
        <v>-0.16990062946135284</v>
      </c>
    </row>
    <row r="117" spans="1:13" ht="12.9" thickBot="1" x14ac:dyDescent="0.35">
      <c r="A117" s="3" t="s">
        <v>12</v>
      </c>
      <c r="B117" s="55">
        <v>41</v>
      </c>
      <c r="C117" s="56">
        <v>205430.62</v>
      </c>
      <c r="D117" s="56">
        <v>23174.36</v>
      </c>
      <c r="E117" s="61">
        <f t="shared" si="31"/>
        <v>228604.97999999998</v>
      </c>
      <c r="F117" s="3">
        <v>41</v>
      </c>
      <c r="G117" s="60">
        <v>182227.61</v>
      </c>
      <c r="H117" s="60">
        <v>14818.43</v>
      </c>
      <c r="I117" s="82">
        <f t="shared" si="32"/>
        <v>197046.03999999998</v>
      </c>
      <c r="J117" s="38">
        <f t="shared" si="27"/>
        <v>0</v>
      </c>
      <c r="K117" s="39">
        <f t="shared" si="28"/>
        <v>-0.11294815738763778</v>
      </c>
      <c r="L117" s="39">
        <f t="shared" si="29"/>
        <v>-0.36056788623288843</v>
      </c>
      <c r="M117" s="40">
        <f t="shared" si="30"/>
        <v>-0.1380500984711707</v>
      </c>
    </row>
    <row r="118" spans="1:13" x14ac:dyDescent="0.3">
      <c r="A118" s="3" t="s">
        <v>13</v>
      </c>
      <c r="B118" s="55">
        <v>41</v>
      </c>
      <c r="C118" s="56">
        <v>205430.62</v>
      </c>
      <c r="D118" s="56">
        <v>23174.36</v>
      </c>
      <c r="E118" s="72">
        <f t="shared" si="31"/>
        <v>228604.97999999998</v>
      </c>
      <c r="F118" s="97">
        <v>44</v>
      </c>
      <c r="G118" s="71">
        <v>290765.87</v>
      </c>
      <c r="H118" s="71">
        <v>51188.35</v>
      </c>
      <c r="I118" s="92">
        <f t="shared" si="32"/>
        <v>341954.22</v>
      </c>
      <c r="J118" s="52">
        <f t="shared" si="27"/>
        <v>7.3170731707317069E-2</v>
      </c>
      <c r="K118" s="53">
        <f t="shared" si="28"/>
        <v>0.41539693547145018</v>
      </c>
      <c r="L118" s="53">
        <f t="shared" si="29"/>
        <v>1.2088355406578648</v>
      </c>
      <c r="M118" s="54">
        <f t="shared" si="30"/>
        <v>0.49583014333283554</v>
      </c>
    </row>
    <row r="119" spans="1:13" ht="12.9" thickBot="1" x14ac:dyDescent="0.35">
      <c r="A119" s="10" t="s">
        <v>2</v>
      </c>
      <c r="B119" s="78"/>
      <c r="C119" s="79">
        <f>SUM(C107:C118)</f>
        <v>2465167.4400000004</v>
      </c>
      <c r="D119" s="79">
        <f t="shared" ref="D119" si="33">SUM(D107:D118)</f>
        <v>278092.31999999995</v>
      </c>
      <c r="E119" s="80">
        <f t="shared" ref="E119" si="34">SUM(E107:E118)</f>
        <v>2743259.76</v>
      </c>
      <c r="F119" s="98"/>
      <c r="G119" s="83">
        <f>SUM(G107:G118)</f>
        <v>2561059.08</v>
      </c>
      <c r="H119" s="83">
        <f t="shared" ref="H119" si="35">SUM(H107:H118)</f>
        <v>378979.25</v>
      </c>
      <c r="I119" s="84">
        <f t="shared" ref="I119" si="36">SUM(I107:I118)</f>
        <v>2940038.33</v>
      </c>
      <c r="J119" s="94"/>
      <c r="K119" s="95">
        <f>(G119-C119)/C119</f>
        <v>3.8898631567192712E-2</v>
      </c>
      <c r="L119" s="95">
        <f>(H119-D119)/D119</f>
        <v>0.36278215090585769</v>
      </c>
      <c r="M119" s="96">
        <f>(I119-E119)/E119</f>
        <v>7.1731657668466772E-2</v>
      </c>
    </row>
    <row r="120" spans="1:13" x14ac:dyDescent="0.3">
      <c r="F120" s="88" t="s">
        <v>27</v>
      </c>
      <c r="J120" s="38" t="s">
        <v>26</v>
      </c>
      <c r="K120" s="45"/>
      <c r="L120" s="45"/>
      <c r="M120" s="47"/>
    </row>
    <row r="121" spans="1:13" x14ac:dyDescent="0.3">
      <c r="F121" s="81" t="s">
        <v>28</v>
      </c>
      <c r="J121" s="38" t="s">
        <v>30</v>
      </c>
      <c r="K121" s="45"/>
      <c r="L121" s="45"/>
      <c r="M121" s="47"/>
    </row>
    <row r="122" spans="1:13" x14ac:dyDescent="0.3">
      <c r="F122" s="81"/>
      <c r="J122" s="81" t="s">
        <v>32</v>
      </c>
      <c r="K122" s="45"/>
      <c r="L122" s="45"/>
      <c r="M122" s="47"/>
    </row>
    <row r="123" spans="1:13" ht="12.9" thickBot="1" x14ac:dyDescent="0.35">
      <c r="F123" s="31"/>
      <c r="J123" s="31" t="s">
        <v>31</v>
      </c>
      <c r="K123" s="32"/>
      <c r="L123" s="32"/>
      <c r="M123" s="33"/>
    </row>
    <row r="124" spans="1:13" ht="20.149999999999999" x14ac:dyDescent="0.5">
      <c r="A124" s="90">
        <v>2020</v>
      </c>
      <c r="B124" s="16"/>
      <c r="C124" s="16"/>
      <c r="D124" s="16"/>
      <c r="E124" s="16"/>
      <c r="F124" s="17"/>
      <c r="G124" s="17"/>
      <c r="H124" s="17"/>
      <c r="I124" s="17"/>
      <c r="J124" s="110" t="s">
        <v>18</v>
      </c>
      <c r="K124" s="110"/>
      <c r="L124" s="110"/>
      <c r="M124" s="111"/>
    </row>
    <row r="125" spans="1:13" ht="18.75" customHeight="1" thickBot="1" x14ac:dyDescent="0.35">
      <c r="A125" s="105"/>
      <c r="B125" s="109" t="s">
        <v>19</v>
      </c>
      <c r="C125" s="109"/>
      <c r="D125" s="109"/>
      <c r="E125" s="109"/>
      <c r="F125" s="109" t="s">
        <v>17</v>
      </c>
      <c r="G125" s="109"/>
      <c r="H125" s="109"/>
      <c r="I125" s="109"/>
      <c r="J125" s="109" t="s">
        <v>25</v>
      </c>
      <c r="K125" s="109"/>
      <c r="L125" s="109"/>
      <c r="M125" s="112"/>
    </row>
    <row r="126" spans="1:13" ht="48.75" customHeight="1" x14ac:dyDescent="0.3">
      <c r="A126" s="4" t="s">
        <v>21</v>
      </c>
      <c r="B126" s="75" t="s">
        <v>15</v>
      </c>
      <c r="C126" s="76" t="s">
        <v>0</v>
      </c>
      <c r="D126" s="76" t="s">
        <v>1</v>
      </c>
      <c r="E126" s="77" t="s">
        <v>2</v>
      </c>
      <c r="F126" s="75" t="s">
        <v>15</v>
      </c>
      <c r="G126" s="76" t="s">
        <v>0</v>
      </c>
      <c r="H126" s="76" t="s">
        <v>1</v>
      </c>
      <c r="I126" s="77" t="s">
        <v>2</v>
      </c>
      <c r="J126" s="75" t="s">
        <v>15</v>
      </c>
      <c r="K126" s="76" t="s">
        <v>0</v>
      </c>
      <c r="L126" s="76" t="s">
        <v>1</v>
      </c>
      <c r="M126" s="77" t="s">
        <v>2</v>
      </c>
    </row>
    <row r="127" spans="1:13" x14ac:dyDescent="0.3">
      <c r="A127" s="4"/>
      <c r="B127" s="24"/>
      <c r="C127" s="1"/>
      <c r="D127" s="1"/>
      <c r="E127" s="25"/>
      <c r="F127" s="24"/>
      <c r="G127" s="1"/>
      <c r="H127" s="1"/>
      <c r="I127" s="25"/>
      <c r="J127" s="24"/>
      <c r="K127" s="1"/>
      <c r="L127" s="1"/>
      <c r="M127" s="25"/>
    </row>
    <row r="128" spans="1:13" x14ac:dyDescent="0.3">
      <c r="A128" s="3" t="s">
        <v>14</v>
      </c>
      <c r="B128" s="26">
        <v>1</v>
      </c>
      <c r="C128" s="27">
        <v>10210.530000000001</v>
      </c>
      <c r="D128" s="27">
        <v>0</v>
      </c>
      <c r="E128" s="28">
        <f>C128+D128</f>
        <v>10210.530000000001</v>
      </c>
      <c r="F128" s="26">
        <v>1</v>
      </c>
      <c r="G128" s="60">
        <v>15883.2</v>
      </c>
      <c r="H128" s="27">
        <v>0</v>
      </c>
      <c r="I128" s="28">
        <f>G128+H128</f>
        <v>15883.2</v>
      </c>
      <c r="J128" s="38">
        <f t="shared" ref="J128:J139" si="37">(F128-B128)/B128</f>
        <v>0</v>
      </c>
      <c r="K128" s="39">
        <f t="shared" ref="K128:K139" si="38">(G128-C128)/C128</f>
        <v>0.55557057273226751</v>
      </c>
      <c r="L128" s="39">
        <v>0</v>
      </c>
      <c r="M128" s="40">
        <f t="shared" ref="M128:M139" si="39">(I128-E128)/E128</f>
        <v>0.55557057273226751</v>
      </c>
    </row>
    <row r="129" spans="1:13" x14ac:dyDescent="0.3">
      <c r="A129" s="3" t="s">
        <v>3</v>
      </c>
      <c r="B129" s="26">
        <v>1</v>
      </c>
      <c r="C129" s="27">
        <v>10210.530000000001</v>
      </c>
      <c r="D129" s="27">
        <v>0</v>
      </c>
      <c r="E129" s="28">
        <f t="shared" ref="E129:E130" si="40">C129+D129</f>
        <v>10210.530000000001</v>
      </c>
      <c r="F129" s="26">
        <v>1</v>
      </c>
      <c r="G129" s="60">
        <v>9642.25</v>
      </c>
      <c r="H129" s="27">
        <v>0</v>
      </c>
      <c r="I129" s="28">
        <f>G129+H129</f>
        <v>9642.25</v>
      </c>
      <c r="J129" s="38">
        <f t="shared" si="37"/>
        <v>0</v>
      </c>
      <c r="K129" s="39">
        <f t="shared" si="38"/>
        <v>-5.5656268577635108E-2</v>
      </c>
      <c r="L129" s="39">
        <v>0</v>
      </c>
      <c r="M129" s="40">
        <f t="shared" si="39"/>
        <v>-5.5656268577635108E-2</v>
      </c>
    </row>
    <row r="130" spans="1:13" x14ac:dyDescent="0.3">
      <c r="A130" s="3" t="s">
        <v>4</v>
      </c>
      <c r="B130" s="26">
        <v>1</v>
      </c>
      <c r="C130" s="27">
        <v>10210.530000000001</v>
      </c>
      <c r="D130" s="27">
        <v>0</v>
      </c>
      <c r="E130" s="28">
        <f t="shared" si="40"/>
        <v>10210.530000000001</v>
      </c>
      <c r="F130" s="26">
        <v>1</v>
      </c>
      <c r="G130" s="60">
        <v>9642.25</v>
      </c>
      <c r="H130" s="27">
        <v>0</v>
      </c>
      <c r="I130" s="28">
        <f t="shared" ref="I130" si="41">G130+H130</f>
        <v>9642.25</v>
      </c>
      <c r="J130" s="38">
        <f t="shared" si="37"/>
        <v>0</v>
      </c>
      <c r="K130" s="39">
        <f t="shared" si="38"/>
        <v>-5.5656268577635108E-2</v>
      </c>
      <c r="L130" s="39">
        <v>0</v>
      </c>
      <c r="M130" s="40">
        <f t="shared" si="39"/>
        <v>-5.5656268577635108E-2</v>
      </c>
    </row>
    <row r="131" spans="1:13" x14ac:dyDescent="0.3">
      <c r="A131" s="3" t="s">
        <v>5</v>
      </c>
      <c r="B131" s="26">
        <v>1</v>
      </c>
      <c r="C131" s="27">
        <v>10210.530000000001</v>
      </c>
      <c r="D131" s="27">
        <v>0</v>
      </c>
      <c r="E131" s="61">
        <f t="shared" ref="E131:E139" si="42">SUM(C131:D131)</f>
        <v>10210.530000000001</v>
      </c>
      <c r="F131" s="26">
        <v>1</v>
      </c>
      <c r="G131" s="60">
        <v>9642.25</v>
      </c>
      <c r="H131" s="60">
        <v>0</v>
      </c>
      <c r="I131" s="82">
        <f t="shared" ref="I131:I139" si="43">G131+H131</f>
        <v>9642.25</v>
      </c>
      <c r="J131" s="38">
        <f t="shared" si="37"/>
        <v>0</v>
      </c>
      <c r="K131" s="39">
        <f t="shared" si="38"/>
        <v>-5.5656268577635108E-2</v>
      </c>
      <c r="L131" s="39">
        <v>0</v>
      </c>
      <c r="M131" s="40">
        <f t="shared" si="39"/>
        <v>-5.5656268577635108E-2</v>
      </c>
    </row>
    <row r="132" spans="1:13" x14ac:dyDescent="0.3">
      <c r="A132" s="3" t="s">
        <v>6</v>
      </c>
      <c r="B132" s="26">
        <v>1</v>
      </c>
      <c r="C132" s="27">
        <v>10210.530000000001</v>
      </c>
      <c r="D132" s="27">
        <v>0</v>
      </c>
      <c r="E132" s="61">
        <f t="shared" si="42"/>
        <v>10210.530000000001</v>
      </c>
      <c r="F132" s="26">
        <v>1</v>
      </c>
      <c r="G132" s="60">
        <v>9642.25</v>
      </c>
      <c r="H132" s="60">
        <v>0</v>
      </c>
      <c r="I132" s="82">
        <f t="shared" si="43"/>
        <v>9642.25</v>
      </c>
      <c r="J132" s="38">
        <f t="shared" si="37"/>
        <v>0</v>
      </c>
      <c r="K132" s="39">
        <f t="shared" si="38"/>
        <v>-5.5656268577635108E-2</v>
      </c>
      <c r="L132" s="39">
        <v>0</v>
      </c>
      <c r="M132" s="40">
        <f t="shared" si="39"/>
        <v>-5.5656268577635108E-2</v>
      </c>
    </row>
    <row r="133" spans="1:13" x14ac:dyDescent="0.3">
      <c r="A133" s="3" t="s">
        <v>7</v>
      </c>
      <c r="B133" s="26">
        <v>1</v>
      </c>
      <c r="C133" s="27">
        <v>10210.530000000001</v>
      </c>
      <c r="D133" s="27">
        <v>0</v>
      </c>
      <c r="E133" s="61">
        <f t="shared" si="42"/>
        <v>10210.530000000001</v>
      </c>
      <c r="F133" s="26">
        <v>1</v>
      </c>
      <c r="G133" s="60">
        <v>9642.25</v>
      </c>
      <c r="H133" s="60">
        <v>0</v>
      </c>
      <c r="I133" s="82">
        <f t="shared" si="43"/>
        <v>9642.25</v>
      </c>
      <c r="J133" s="38">
        <f t="shared" si="37"/>
        <v>0</v>
      </c>
      <c r="K133" s="39">
        <f t="shared" si="38"/>
        <v>-5.5656268577635108E-2</v>
      </c>
      <c r="L133" s="39">
        <v>0</v>
      </c>
      <c r="M133" s="40">
        <f t="shared" si="39"/>
        <v>-5.5656268577635108E-2</v>
      </c>
    </row>
    <row r="134" spans="1:13" x14ac:dyDescent="0.3">
      <c r="A134" s="3" t="s">
        <v>8</v>
      </c>
      <c r="B134" s="26">
        <v>1</v>
      </c>
      <c r="C134" s="27">
        <v>10210.530000000001</v>
      </c>
      <c r="D134" s="27">
        <v>0</v>
      </c>
      <c r="E134" s="61">
        <f t="shared" si="42"/>
        <v>10210.530000000001</v>
      </c>
      <c r="F134" s="26">
        <v>1</v>
      </c>
      <c r="G134" s="60">
        <v>14233.8</v>
      </c>
      <c r="H134" s="60">
        <v>0</v>
      </c>
      <c r="I134" s="82">
        <f t="shared" si="43"/>
        <v>14233.8</v>
      </c>
      <c r="J134" s="38">
        <f t="shared" si="37"/>
        <v>0</v>
      </c>
      <c r="K134" s="39">
        <f t="shared" si="38"/>
        <v>0.39403145576184567</v>
      </c>
      <c r="L134" s="39">
        <v>0</v>
      </c>
      <c r="M134" s="40">
        <f t="shared" si="39"/>
        <v>0.39403145576184567</v>
      </c>
    </row>
    <row r="135" spans="1:13" x14ac:dyDescent="0.3">
      <c r="A135" s="3" t="s">
        <v>9</v>
      </c>
      <c r="B135" s="26">
        <v>1</v>
      </c>
      <c r="C135" s="27">
        <v>10210.530000000001</v>
      </c>
      <c r="D135" s="27">
        <v>0</v>
      </c>
      <c r="E135" s="61">
        <f t="shared" si="42"/>
        <v>10210.530000000001</v>
      </c>
      <c r="F135" s="26">
        <v>1</v>
      </c>
      <c r="G135" s="60">
        <v>9642.25</v>
      </c>
      <c r="H135" s="60">
        <v>0</v>
      </c>
      <c r="I135" s="82">
        <f t="shared" si="43"/>
        <v>9642.25</v>
      </c>
      <c r="J135" s="38">
        <f t="shared" si="37"/>
        <v>0</v>
      </c>
      <c r="K135" s="39">
        <f t="shared" si="38"/>
        <v>-5.5656268577635108E-2</v>
      </c>
      <c r="L135" s="39">
        <v>0</v>
      </c>
      <c r="M135" s="40">
        <f t="shared" si="39"/>
        <v>-5.5656268577635108E-2</v>
      </c>
    </row>
    <row r="136" spans="1:13" x14ac:dyDescent="0.3">
      <c r="A136" s="3" t="s">
        <v>10</v>
      </c>
      <c r="B136" s="26">
        <v>1</v>
      </c>
      <c r="C136" s="27">
        <v>10210.530000000001</v>
      </c>
      <c r="D136" s="27">
        <v>0</v>
      </c>
      <c r="E136" s="61">
        <f t="shared" si="42"/>
        <v>10210.530000000001</v>
      </c>
      <c r="F136" s="26">
        <v>1</v>
      </c>
      <c r="G136" s="60">
        <v>9642.25</v>
      </c>
      <c r="H136" s="60">
        <v>0</v>
      </c>
      <c r="I136" s="82">
        <f t="shared" si="43"/>
        <v>9642.25</v>
      </c>
      <c r="J136" s="38">
        <f t="shared" si="37"/>
        <v>0</v>
      </c>
      <c r="K136" s="39">
        <f t="shared" si="38"/>
        <v>-5.5656268577635108E-2</v>
      </c>
      <c r="L136" s="39">
        <v>0</v>
      </c>
      <c r="M136" s="40">
        <f t="shared" si="39"/>
        <v>-5.5656268577635108E-2</v>
      </c>
    </row>
    <row r="137" spans="1:13" x14ac:dyDescent="0.3">
      <c r="A137" s="3" t="s">
        <v>11</v>
      </c>
      <c r="B137" s="26">
        <v>1</v>
      </c>
      <c r="C137" s="27">
        <v>10210.530000000001</v>
      </c>
      <c r="D137" s="27">
        <v>0</v>
      </c>
      <c r="E137" s="61">
        <f t="shared" si="42"/>
        <v>10210.530000000001</v>
      </c>
      <c r="F137" s="26">
        <v>1</v>
      </c>
      <c r="G137" s="60">
        <v>9642.25</v>
      </c>
      <c r="H137" s="60">
        <v>0</v>
      </c>
      <c r="I137" s="82">
        <f t="shared" si="43"/>
        <v>9642.25</v>
      </c>
      <c r="J137" s="38">
        <f t="shared" si="37"/>
        <v>0</v>
      </c>
      <c r="K137" s="39">
        <f t="shared" si="38"/>
        <v>-5.5656268577635108E-2</v>
      </c>
      <c r="L137" s="39">
        <v>0</v>
      </c>
      <c r="M137" s="40">
        <f t="shared" si="39"/>
        <v>-5.5656268577635108E-2</v>
      </c>
    </row>
    <row r="138" spans="1:13" x14ac:dyDescent="0.3">
      <c r="A138" s="3" t="s">
        <v>12</v>
      </c>
      <c r="B138" s="26">
        <v>1</v>
      </c>
      <c r="C138" s="27">
        <v>10210.530000000001</v>
      </c>
      <c r="D138" s="27">
        <v>0</v>
      </c>
      <c r="E138" s="61">
        <f t="shared" si="42"/>
        <v>10210.530000000001</v>
      </c>
      <c r="F138" s="26">
        <v>1</v>
      </c>
      <c r="G138" s="60">
        <v>9642.25</v>
      </c>
      <c r="H138" s="60">
        <v>0</v>
      </c>
      <c r="I138" s="82">
        <f t="shared" si="43"/>
        <v>9642.25</v>
      </c>
      <c r="J138" s="38">
        <f t="shared" si="37"/>
        <v>0</v>
      </c>
      <c r="K138" s="39">
        <f t="shared" si="38"/>
        <v>-5.5656268577635108E-2</v>
      </c>
      <c r="L138" s="39">
        <v>0</v>
      </c>
      <c r="M138" s="40">
        <f t="shared" si="39"/>
        <v>-5.5656268577635108E-2</v>
      </c>
    </row>
    <row r="139" spans="1:13" x14ac:dyDescent="0.3">
      <c r="A139" s="3" t="s">
        <v>13</v>
      </c>
      <c r="B139" s="48">
        <v>1</v>
      </c>
      <c r="C139" s="27">
        <v>10210.530000000001</v>
      </c>
      <c r="D139" s="49">
        <v>0</v>
      </c>
      <c r="E139" s="72">
        <f t="shared" si="42"/>
        <v>10210.530000000001</v>
      </c>
      <c r="F139" s="48">
        <v>1</v>
      </c>
      <c r="G139" s="71">
        <v>16988.68</v>
      </c>
      <c r="H139" s="71">
        <v>0</v>
      </c>
      <c r="I139" s="92">
        <f t="shared" si="43"/>
        <v>16988.68</v>
      </c>
      <c r="J139" s="52">
        <f t="shared" si="37"/>
        <v>0</v>
      </c>
      <c r="K139" s="53">
        <f t="shared" si="38"/>
        <v>0.6638391934600848</v>
      </c>
      <c r="L139" s="53">
        <v>0</v>
      </c>
      <c r="M139" s="54">
        <f t="shared" si="39"/>
        <v>0.6638391934600848</v>
      </c>
    </row>
    <row r="140" spans="1:13" ht="12.9" thickBot="1" x14ac:dyDescent="0.35">
      <c r="A140" s="10" t="s">
        <v>2</v>
      </c>
      <c r="B140" s="78"/>
      <c r="C140" s="79">
        <f>SUM(C128:C139)</f>
        <v>122526.36</v>
      </c>
      <c r="D140" s="79">
        <f>SUM(D128:D139)</f>
        <v>0</v>
      </c>
      <c r="E140" s="80">
        <f>SUM(E128:E139)</f>
        <v>122526.36</v>
      </c>
      <c r="F140" s="78"/>
      <c r="G140" s="83">
        <f>SUM(G128:G139)</f>
        <v>133885.93</v>
      </c>
      <c r="H140" s="83">
        <f>SUM(H128:H139)</f>
        <v>0</v>
      </c>
      <c r="I140" s="84">
        <f>SUM(I128:I139)</f>
        <v>133885.93</v>
      </c>
      <c r="J140" s="94"/>
      <c r="K140" s="95">
        <f>(G140-C140)/C140</f>
        <v>9.2711233729623505E-2</v>
      </c>
      <c r="L140" s="95">
        <v>0</v>
      </c>
      <c r="M140" s="96">
        <f>(I140-E140)/E140</f>
        <v>9.2711233729623505E-2</v>
      </c>
    </row>
    <row r="141" spans="1:13" x14ac:dyDescent="0.3">
      <c r="F141" s="81"/>
      <c r="G141" s="9"/>
      <c r="H141" s="9"/>
      <c r="I141" s="9"/>
      <c r="J141" s="38"/>
      <c r="K141" s="45"/>
      <c r="L141" s="45"/>
      <c r="M141" s="47"/>
    </row>
    <row r="142" spans="1:13" x14ac:dyDescent="0.3">
      <c r="A142" s="4" t="s">
        <v>22</v>
      </c>
      <c r="B142" s="4"/>
      <c r="C142" s="4"/>
      <c r="D142" s="4"/>
      <c r="E142" s="4"/>
      <c r="F142" s="104"/>
      <c r="G142" s="9"/>
      <c r="H142" s="9"/>
      <c r="I142" s="9"/>
      <c r="J142" s="38"/>
      <c r="K142" s="45"/>
      <c r="L142" s="45"/>
      <c r="M142" s="47"/>
    </row>
    <row r="143" spans="1:13" x14ac:dyDescent="0.3">
      <c r="A143" s="4"/>
      <c r="B143" s="4"/>
      <c r="C143" s="4"/>
      <c r="D143" s="4"/>
      <c r="E143" s="4"/>
      <c r="F143" s="104"/>
      <c r="G143" s="9"/>
      <c r="H143" s="9"/>
      <c r="I143" s="9"/>
      <c r="J143" s="81"/>
      <c r="M143" s="86"/>
    </row>
    <row r="144" spans="1:13" ht="12.9" thickBot="1" x14ac:dyDescent="0.35">
      <c r="A144" s="4"/>
      <c r="B144" s="4"/>
      <c r="C144" s="91"/>
      <c r="D144" s="4"/>
      <c r="E144" s="4"/>
      <c r="F144" s="19"/>
      <c r="G144" s="9"/>
      <c r="H144" s="9"/>
      <c r="I144" s="9"/>
      <c r="J144" s="31"/>
      <c r="K144" s="32"/>
      <c r="L144" s="32"/>
      <c r="M144" s="33"/>
    </row>
    <row r="145" spans="1:13" ht="12.9" thickBot="1" x14ac:dyDescent="0.35">
      <c r="A145" s="3" t="s">
        <v>14</v>
      </c>
      <c r="B145" s="55">
        <v>41</v>
      </c>
      <c r="C145" s="56">
        <v>199447.2</v>
      </c>
      <c r="D145" s="57">
        <v>22499.38</v>
      </c>
      <c r="E145" s="58">
        <f>C145+D145</f>
        <v>221946.58000000002</v>
      </c>
      <c r="F145" s="55">
        <v>42</v>
      </c>
      <c r="G145" s="57">
        <v>290146.32</v>
      </c>
      <c r="H145" s="57">
        <v>38641.31</v>
      </c>
      <c r="I145" s="89">
        <f>G145+H145</f>
        <v>328787.63</v>
      </c>
      <c r="J145" s="68">
        <f t="shared" ref="J145:J156" si="44">(F145-B145)/B145</f>
        <v>2.4390243902439025E-2</v>
      </c>
      <c r="K145" s="69">
        <f t="shared" ref="K145:K156" si="45">(G145-C145)/C145</f>
        <v>0.45475253600953031</v>
      </c>
      <c r="L145" s="69">
        <f t="shared" ref="L145:L156" si="46">(H145-D145)/D145</f>
        <v>0.71743888053804128</v>
      </c>
      <c r="M145" s="70">
        <f t="shared" ref="M145:M156" si="47">(I145-E145)/E145</f>
        <v>0.48138182620340436</v>
      </c>
    </row>
    <row r="146" spans="1:13" ht="12.9" thickBot="1" x14ac:dyDescent="0.35">
      <c r="A146" s="3" t="s">
        <v>3</v>
      </c>
      <c r="B146" s="26">
        <v>41</v>
      </c>
      <c r="C146" s="56">
        <v>199447.2</v>
      </c>
      <c r="D146" s="57">
        <v>22499.38</v>
      </c>
      <c r="E146" s="61">
        <f t="shared" ref="E146:E147" si="48">C146+D146</f>
        <v>221946.58000000002</v>
      </c>
      <c r="F146" s="26">
        <v>42</v>
      </c>
      <c r="G146" s="60">
        <v>180809.34</v>
      </c>
      <c r="H146" s="60">
        <v>20941.21</v>
      </c>
      <c r="I146" s="82">
        <f t="shared" ref="I146:I147" si="49">G146+H146</f>
        <v>201750.55</v>
      </c>
      <c r="J146" s="38">
        <f t="shared" si="44"/>
        <v>2.4390243902439025E-2</v>
      </c>
      <c r="K146" s="39">
        <f t="shared" si="45"/>
        <v>-9.3447589136373008E-2</v>
      </c>
      <c r="L146" s="39">
        <f t="shared" si="46"/>
        <v>-6.9253908329918512E-2</v>
      </c>
      <c r="M146" s="40">
        <f t="shared" si="47"/>
        <v>-9.0995004293375578E-2</v>
      </c>
    </row>
    <row r="147" spans="1:13" ht="12.9" thickBot="1" x14ac:dyDescent="0.35">
      <c r="A147" s="3" t="s">
        <v>4</v>
      </c>
      <c r="B147" s="26">
        <v>41</v>
      </c>
      <c r="C147" s="56">
        <v>199447.2</v>
      </c>
      <c r="D147" s="57">
        <v>22499.38</v>
      </c>
      <c r="E147" s="61">
        <f t="shared" si="48"/>
        <v>221946.58000000002</v>
      </c>
      <c r="F147" s="26">
        <v>42</v>
      </c>
      <c r="G147" s="60">
        <v>189529.89</v>
      </c>
      <c r="H147" s="60">
        <v>17573.68</v>
      </c>
      <c r="I147" s="82">
        <f t="shared" si="49"/>
        <v>207103.57</v>
      </c>
      <c r="J147" s="38">
        <f t="shared" si="44"/>
        <v>2.4390243902439025E-2</v>
      </c>
      <c r="K147" s="39">
        <f t="shared" si="45"/>
        <v>-4.972398710034534E-2</v>
      </c>
      <c r="L147" s="39">
        <f t="shared" si="46"/>
        <v>-0.21892603262845467</v>
      </c>
      <c r="M147" s="40">
        <f t="shared" si="47"/>
        <v>-6.6876497939278939E-2</v>
      </c>
    </row>
    <row r="148" spans="1:13" ht="12.9" thickBot="1" x14ac:dyDescent="0.35">
      <c r="A148" s="3" t="s">
        <v>5</v>
      </c>
      <c r="B148" s="26">
        <v>41</v>
      </c>
      <c r="C148" s="56">
        <v>199447.2</v>
      </c>
      <c r="D148" s="57">
        <v>22499.38</v>
      </c>
      <c r="E148" s="28">
        <f t="shared" ref="E148:E155" si="50">SUM(C148:D148)</f>
        <v>221946.58000000002</v>
      </c>
      <c r="F148" s="81">
        <v>42</v>
      </c>
      <c r="G148" s="60">
        <v>182879.76</v>
      </c>
      <c r="H148" s="60">
        <v>16218.82</v>
      </c>
      <c r="I148" s="82">
        <f t="shared" ref="I148:I156" si="51">G148+H148</f>
        <v>199098.58000000002</v>
      </c>
      <c r="J148" s="38">
        <f t="shared" si="44"/>
        <v>2.4390243902439025E-2</v>
      </c>
      <c r="K148" s="39">
        <f t="shared" si="45"/>
        <v>-8.306679662587392E-2</v>
      </c>
      <c r="L148" s="39">
        <f t="shared" si="46"/>
        <v>-0.27914369195951183</v>
      </c>
      <c r="M148" s="40">
        <f t="shared" si="47"/>
        <v>-0.10294369032404103</v>
      </c>
    </row>
    <row r="149" spans="1:13" ht="12.9" thickBot="1" x14ac:dyDescent="0.35">
      <c r="A149" s="3" t="s">
        <v>6</v>
      </c>
      <c r="B149" s="26">
        <v>41</v>
      </c>
      <c r="C149" s="56">
        <v>199447.2</v>
      </c>
      <c r="D149" s="57">
        <v>22499.38</v>
      </c>
      <c r="E149" s="28">
        <f t="shared" si="50"/>
        <v>221946.58000000002</v>
      </c>
      <c r="F149" s="81">
        <v>41</v>
      </c>
      <c r="G149" s="60">
        <v>184308.98</v>
      </c>
      <c r="H149" s="60">
        <v>13212.94</v>
      </c>
      <c r="I149" s="82">
        <f t="shared" si="51"/>
        <v>197521.92000000001</v>
      </c>
      <c r="J149" s="38">
        <f t="shared" si="44"/>
        <v>0</v>
      </c>
      <c r="K149" s="39">
        <f t="shared" si="45"/>
        <v>-7.5900890060126194E-2</v>
      </c>
      <c r="L149" s="39">
        <f t="shared" si="46"/>
        <v>-0.41274204000288006</v>
      </c>
      <c r="M149" s="40">
        <f t="shared" si="47"/>
        <v>-0.11004747178352557</v>
      </c>
    </row>
    <row r="150" spans="1:13" ht="12.9" thickBot="1" x14ac:dyDescent="0.35">
      <c r="A150" s="3" t="s">
        <v>7</v>
      </c>
      <c r="B150" s="26">
        <v>41</v>
      </c>
      <c r="C150" s="56">
        <v>199447.2</v>
      </c>
      <c r="D150" s="57">
        <v>22499.38</v>
      </c>
      <c r="E150" s="28">
        <f t="shared" si="50"/>
        <v>221946.58000000002</v>
      </c>
      <c r="F150" s="81">
        <v>41</v>
      </c>
      <c r="G150" s="60">
        <v>180605.55</v>
      </c>
      <c r="H150" s="60">
        <v>18417.41</v>
      </c>
      <c r="I150" s="82">
        <f t="shared" si="51"/>
        <v>199022.96</v>
      </c>
      <c r="J150" s="38">
        <f t="shared" si="44"/>
        <v>0</v>
      </c>
      <c r="K150" s="39">
        <f t="shared" si="45"/>
        <v>-9.4469363320217187E-2</v>
      </c>
      <c r="L150" s="39">
        <f t="shared" si="46"/>
        <v>-0.18142588818002989</v>
      </c>
      <c r="M150" s="40">
        <f t="shared" si="47"/>
        <v>-0.10328440294056355</v>
      </c>
    </row>
    <row r="151" spans="1:13" ht="12.9" thickBot="1" x14ac:dyDescent="0.35">
      <c r="A151" s="3" t="s">
        <v>8</v>
      </c>
      <c r="B151" s="26">
        <v>41</v>
      </c>
      <c r="C151" s="56">
        <v>199447.2</v>
      </c>
      <c r="D151" s="57">
        <v>22499.38</v>
      </c>
      <c r="E151" s="28">
        <f t="shared" si="50"/>
        <v>221946.58000000002</v>
      </c>
      <c r="F151" s="81">
        <v>41</v>
      </c>
      <c r="G151" s="60">
        <v>272962.61</v>
      </c>
      <c r="H151" s="60">
        <v>29165.47</v>
      </c>
      <c r="I151" s="82">
        <f t="shared" si="51"/>
        <v>302128.07999999996</v>
      </c>
      <c r="J151" s="38">
        <f t="shared" si="44"/>
        <v>0</v>
      </c>
      <c r="K151" s="39">
        <f t="shared" si="45"/>
        <v>0.36859584892643249</v>
      </c>
      <c r="L151" s="39">
        <f t="shared" si="46"/>
        <v>0.29627883079444856</v>
      </c>
      <c r="M151" s="40">
        <f t="shared" si="47"/>
        <v>0.36126485931885022</v>
      </c>
    </row>
    <row r="152" spans="1:13" ht="12.9" thickBot="1" x14ac:dyDescent="0.35">
      <c r="A152" s="3" t="s">
        <v>9</v>
      </c>
      <c r="B152" s="26">
        <v>41</v>
      </c>
      <c r="C152" s="56">
        <v>199447.2</v>
      </c>
      <c r="D152" s="57">
        <v>22499.38</v>
      </c>
      <c r="E152" s="28">
        <f t="shared" si="50"/>
        <v>221946.58000000002</v>
      </c>
      <c r="F152" s="81">
        <v>41</v>
      </c>
      <c r="G152" s="60">
        <v>183851.98</v>
      </c>
      <c r="H152" s="60">
        <v>15472.28</v>
      </c>
      <c r="I152" s="82">
        <f t="shared" si="51"/>
        <v>199324.26</v>
      </c>
      <c r="J152" s="38">
        <f t="shared" si="44"/>
        <v>0</v>
      </c>
      <c r="K152" s="39">
        <f t="shared" si="45"/>
        <v>-7.8192223305215622E-2</v>
      </c>
      <c r="L152" s="39">
        <f t="shared" si="46"/>
        <v>-0.31232416182134798</v>
      </c>
      <c r="M152" s="40">
        <f t="shared" si="47"/>
        <v>-0.10192686906912468</v>
      </c>
    </row>
    <row r="153" spans="1:13" ht="12.9" thickBot="1" x14ac:dyDescent="0.35">
      <c r="A153" s="3" t="s">
        <v>10</v>
      </c>
      <c r="B153" s="26">
        <v>41</v>
      </c>
      <c r="C153" s="56">
        <v>199447.2</v>
      </c>
      <c r="D153" s="57">
        <v>22499.38</v>
      </c>
      <c r="E153" s="28">
        <f t="shared" si="50"/>
        <v>221946.58000000002</v>
      </c>
      <c r="F153" s="81">
        <v>41</v>
      </c>
      <c r="G153" s="60">
        <v>186462.59</v>
      </c>
      <c r="H153" s="60">
        <v>15273.11</v>
      </c>
      <c r="I153" s="82">
        <f t="shared" si="51"/>
        <v>201735.7</v>
      </c>
      <c r="J153" s="38">
        <f t="shared" si="44"/>
        <v>0</v>
      </c>
      <c r="K153" s="39">
        <f t="shared" si="45"/>
        <v>-6.5102994677288098E-2</v>
      </c>
      <c r="L153" s="39">
        <f t="shared" si="46"/>
        <v>-0.32117640574984735</v>
      </c>
      <c r="M153" s="40">
        <f t="shared" si="47"/>
        <v>-9.1061912285379673E-2</v>
      </c>
    </row>
    <row r="154" spans="1:13" ht="12.9" thickBot="1" x14ac:dyDescent="0.35">
      <c r="A154" s="3" t="s">
        <v>11</v>
      </c>
      <c r="B154" s="26">
        <v>41</v>
      </c>
      <c r="C154" s="56">
        <v>199447.2</v>
      </c>
      <c r="D154" s="57">
        <v>22499.38</v>
      </c>
      <c r="E154" s="28">
        <f t="shared" si="50"/>
        <v>221946.58000000002</v>
      </c>
      <c r="F154" s="81">
        <v>41</v>
      </c>
      <c r="G154" s="60">
        <v>188512.57</v>
      </c>
      <c r="H154" s="60">
        <v>9693.1</v>
      </c>
      <c r="I154" s="82">
        <f t="shared" si="51"/>
        <v>198205.67</v>
      </c>
      <c r="J154" s="38">
        <f t="shared" si="44"/>
        <v>0</v>
      </c>
      <c r="K154" s="39">
        <f t="shared" si="45"/>
        <v>-5.4824685430530005E-2</v>
      </c>
      <c r="L154" s="39">
        <f t="shared" si="46"/>
        <v>-0.56918368417263054</v>
      </c>
      <c r="M154" s="40">
        <f t="shared" si="47"/>
        <v>-0.10696677551868564</v>
      </c>
    </row>
    <row r="155" spans="1:13" ht="12.9" thickBot="1" x14ac:dyDescent="0.35">
      <c r="A155" s="3" t="s">
        <v>12</v>
      </c>
      <c r="B155" s="26">
        <v>41</v>
      </c>
      <c r="C155" s="56">
        <v>199447.2</v>
      </c>
      <c r="D155" s="57">
        <v>22499.38</v>
      </c>
      <c r="E155" s="28">
        <f t="shared" si="50"/>
        <v>221946.58000000002</v>
      </c>
      <c r="F155" s="81">
        <v>40</v>
      </c>
      <c r="G155" s="60">
        <v>183078.88</v>
      </c>
      <c r="H155" s="60">
        <v>10086.879999999999</v>
      </c>
      <c r="I155" s="82">
        <f t="shared" si="51"/>
        <v>193165.76</v>
      </c>
      <c r="J155" s="38">
        <f t="shared" si="44"/>
        <v>-2.4390243902439025E-2</v>
      </c>
      <c r="K155" s="39">
        <f t="shared" si="45"/>
        <v>-8.2068437160311133E-2</v>
      </c>
      <c r="L155" s="39">
        <f t="shared" si="46"/>
        <v>-0.55168186856704504</v>
      </c>
      <c r="M155" s="40">
        <f t="shared" si="47"/>
        <v>-0.12967453699894815</v>
      </c>
    </row>
    <row r="156" spans="1:13" x14ac:dyDescent="0.3">
      <c r="A156" s="3" t="s">
        <v>13</v>
      </c>
      <c r="B156" s="48">
        <v>41</v>
      </c>
      <c r="C156" s="56">
        <v>199447.2</v>
      </c>
      <c r="D156" s="57">
        <v>22499.38</v>
      </c>
      <c r="E156" s="50">
        <f>SUM(C156:D156)</f>
        <v>221946.58000000002</v>
      </c>
      <c r="F156" s="93">
        <v>40</v>
      </c>
      <c r="G156" s="71">
        <v>197036.13</v>
      </c>
      <c r="H156" s="71">
        <v>15914.5</v>
      </c>
      <c r="I156" s="92">
        <f t="shared" si="51"/>
        <v>212950.63</v>
      </c>
      <c r="J156" s="52">
        <f t="shared" si="44"/>
        <v>-2.4390243902439025E-2</v>
      </c>
      <c r="K156" s="53">
        <f t="shared" si="45"/>
        <v>-1.2088763341876982E-2</v>
      </c>
      <c r="L156" s="53">
        <f t="shared" si="46"/>
        <v>-0.29266939800118941</v>
      </c>
      <c r="M156" s="54">
        <f t="shared" si="47"/>
        <v>-4.053205055018199E-2</v>
      </c>
    </row>
    <row r="157" spans="1:13" ht="12.9" thickBot="1" x14ac:dyDescent="0.35">
      <c r="A157" s="10" t="s">
        <v>2</v>
      </c>
      <c r="B157" s="78"/>
      <c r="C157" s="83">
        <f>SUM(C145:C156)</f>
        <v>2393366.4</v>
      </c>
      <c r="D157" s="83">
        <f>SUM(D145:D156)</f>
        <v>269992.56</v>
      </c>
      <c r="E157" s="84">
        <f>SUM(E145:E156)</f>
        <v>2663358.9600000004</v>
      </c>
      <c r="F157" s="78"/>
      <c r="G157" s="83">
        <f>SUM(G145:G156)</f>
        <v>2420184.6</v>
      </c>
      <c r="H157" s="83">
        <f>SUM(H145:H156)</f>
        <v>220610.71</v>
      </c>
      <c r="I157" s="84">
        <f>SUM(I145:I156)</f>
        <v>2640795.3099999996</v>
      </c>
      <c r="J157" s="94"/>
      <c r="K157" s="95">
        <f>(G157-C157)/C157</f>
        <v>1.1205221231483899E-2</v>
      </c>
      <c r="L157" s="95">
        <f>(H157-D157)/D157</f>
        <v>-0.18290078067336377</v>
      </c>
      <c r="M157" s="96">
        <f>(I157-E157)/E157</f>
        <v>-8.4718771817377681E-3</v>
      </c>
    </row>
    <row r="158" spans="1:13" x14ac:dyDescent="0.3">
      <c r="B158" s="81"/>
      <c r="E158" s="86"/>
      <c r="F158" s="81" t="s">
        <v>27</v>
      </c>
      <c r="J158" s="68" t="s">
        <v>26</v>
      </c>
      <c r="K158" s="106"/>
      <c r="L158" s="106"/>
      <c r="M158" s="107"/>
    </row>
    <row r="159" spans="1:13" x14ac:dyDescent="0.3">
      <c r="B159" s="81"/>
      <c r="E159" s="86"/>
      <c r="F159" s="81" t="s">
        <v>28</v>
      </c>
      <c r="J159" s="38" t="s">
        <v>30</v>
      </c>
      <c r="K159" s="45"/>
      <c r="L159" s="45"/>
      <c r="M159" s="47"/>
    </row>
    <row r="160" spans="1:13" x14ac:dyDescent="0.3">
      <c r="B160" s="81"/>
      <c r="E160" s="86"/>
      <c r="F160" s="81"/>
      <c r="J160" s="81" t="s">
        <v>32</v>
      </c>
      <c r="M160" s="86"/>
    </row>
    <row r="161" spans="2:13" x14ac:dyDescent="0.3">
      <c r="B161" s="81"/>
      <c r="E161" s="86"/>
      <c r="F161" s="81"/>
      <c r="J161" s="81" t="s">
        <v>31</v>
      </c>
      <c r="M161" s="86"/>
    </row>
    <row r="162" spans="2:13" x14ac:dyDescent="0.3">
      <c r="B162" s="81"/>
      <c r="E162" s="86"/>
      <c r="F162" s="81"/>
      <c r="J162" s="81" t="s">
        <v>33</v>
      </c>
      <c r="M162" s="86"/>
    </row>
    <row r="163" spans="2:13" ht="12.9" thickBot="1" x14ac:dyDescent="0.35">
      <c r="B163" s="31"/>
      <c r="C163" s="32"/>
      <c r="D163" s="32"/>
      <c r="E163" s="33"/>
      <c r="F163" s="31"/>
      <c r="G163" s="32"/>
      <c r="H163" s="32"/>
      <c r="I163" s="32"/>
      <c r="J163" s="31" t="s">
        <v>34</v>
      </c>
      <c r="K163" s="32"/>
      <c r="L163" s="32"/>
      <c r="M163" s="33"/>
    </row>
  </sheetData>
  <mergeCells count="20">
    <mergeCell ref="B125:E125"/>
    <mergeCell ref="F125:I125"/>
    <mergeCell ref="J8:M8"/>
    <mergeCell ref="J48:M48"/>
    <mergeCell ref="J1:M1"/>
    <mergeCell ref="J125:M125"/>
    <mergeCell ref="B86:E86"/>
    <mergeCell ref="F86:I86"/>
    <mergeCell ref="J86:M86"/>
    <mergeCell ref="J9:M9"/>
    <mergeCell ref="J85:M85"/>
    <mergeCell ref="J124:M124"/>
    <mergeCell ref="AM8:AP8"/>
    <mergeCell ref="B8:E8"/>
    <mergeCell ref="F8:I8"/>
    <mergeCell ref="B48:E48"/>
    <mergeCell ref="F48:I48"/>
    <mergeCell ref="AE8:AH8"/>
    <mergeCell ref="AI8:AL8"/>
    <mergeCell ref="J47:M47"/>
  </mergeCells>
  <pageMargins left="0.7" right="0.7" top="0.75" bottom="0.75" header="0.3" footer="0.3"/>
  <pageSetup scale="69" fitToHeight="0" orientation="landscape" r:id="rId1"/>
  <rowBreaks count="3" manualBreakCount="3">
    <brk id="46" max="12" man="1"/>
    <brk id="84" max="16383" man="1"/>
    <brk id="123" max="12" man="1"/>
  </rowBreaks>
  <colBreaks count="1" manualBreakCount="1">
    <brk id="14" max="1048575" man="1"/>
  </colBreaks>
  <ignoredErrors>
    <ignoredError sqref="G28:I28 C24:E24 E42 AF46:AH46 K24 K42:M42 C63:E63 C80:E80 C101:I101 C119:E119 G42:I42 J51:K62 J68:M79 J101:K101 J107:M118 H63:K63 G80:M80 H119:M119 J12:K23 M12:M24 J30:J41 L30:M41 G24:I25 J89:K99 M89:M99 J100:K100 M100 M101 M51:M62 M6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Schedule H</vt:lpstr>
      <vt:lpstr>'Schedule H'!Print_Area</vt:lpstr>
      <vt:lpstr>'Schedule H'!Print_Titles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Becky Blackwell</dc:creator>
  <cp:lastModifiedBy>Heather Temple</cp:lastModifiedBy>
  <cp:lastPrinted>2024-08-22T21:17:33Z</cp:lastPrinted>
  <dcterms:created xsi:type="dcterms:W3CDTF">2021-10-23T11:36:25Z</dcterms:created>
  <dcterms:modified xsi:type="dcterms:W3CDTF">2024-08-22T23:27:14Z</dcterms:modified>
</cp:coreProperties>
</file>