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lex-19\home\Gerald.Wuetcher\WarrenCountyWaterDistrict_SewerRates_2024\FirstRequestForInformation\FinalDocuments\Spreadsheets\"/>
    </mc:Choice>
  </mc:AlternateContent>
  <xr:revisionPtr revIDLastSave="0" documentId="13_ncr:1_{17638E8C-36F3-4995-B9D7-65783C0C8AF7}" xr6:coauthVersionLast="47" xr6:coauthVersionMax="47" xr10:uidLastSave="{00000000-0000-0000-0000-000000000000}"/>
  <bookViews>
    <workbookView xWindow="-120" yWindow="-120" windowWidth="29040" windowHeight="15840" xr2:uid="{B9074D62-FD98-420C-B617-5CB1571173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96" i="1" l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E72" i="1"/>
  <c r="AB97" i="1"/>
  <c r="Z97" i="1"/>
  <c r="V97" i="1"/>
  <c r="U97" i="1"/>
  <c r="L97" i="1"/>
  <c r="I97" i="1"/>
  <c r="H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D14" i="1"/>
  <c r="D34" i="1"/>
  <c r="D60" i="1"/>
  <c r="D59" i="1"/>
  <c r="C14" i="1"/>
  <c r="C34" i="1"/>
  <c r="C60" i="1"/>
  <c r="C59" i="1"/>
  <c r="F23" i="1"/>
  <c r="X97" i="1" l="1"/>
  <c r="C97" i="1"/>
  <c r="J97" i="1"/>
  <c r="D97" i="1"/>
  <c r="F97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" i="1"/>
  <c r="E97" i="1" l="1"/>
  <c r="AD71" i="1" l="1"/>
  <c r="AD97" i="1" l="1"/>
</calcChain>
</file>

<file path=xl/sharedStrings.xml><?xml version="1.0" encoding="utf-8"?>
<sst xmlns="http://schemas.openxmlformats.org/spreadsheetml/2006/main" count="233" uniqueCount="123">
  <si>
    <t>Employee</t>
  </si>
  <si>
    <t>ER</t>
  </si>
  <si>
    <t>Insurance</t>
  </si>
  <si>
    <t>Life</t>
  </si>
  <si>
    <t>Supplemental</t>
  </si>
  <si>
    <t>AD&amp;D Life</t>
  </si>
  <si>
    <t>Spouse</t>
  </si>
  <si>
    <t>Child</t>
  </si>
  <si>
    <t>BTA</t>
  </si>
  <si>
    <t>EE</t>
  </si>
  <si>
    <t>Coverage</t>
  </si>
  <si>
    <t>None</t>
  </si>
  <si>
    <t>EE Only</t>
  </si>
  <si>
    <t>Family</t>
  </si>
  <si>
    <t>Life Insurance</t>
  </si>
  <si>
    <t>Total</t>
  </si>
  <si>
    <t>Contribution</t>
  </si>
  <si>
    <t>2F-0000161</t>
  </si>
  <si>
    <t>XX-0000140</t>
  </si>
  <si>
    <t>8F-0000224</t>
  </si>
  <si>
    <t>2Z-0001008</t>
  </si>
  <si>
    <t>XX-0000202</t>
  </si>
  <si>
    <t>8B-0000182</t>
  </si>
  <si>
    <t>2E-0000196</t>
  </si>
  <si>
    <t>XX-0000020</t>
  </si>
  <si>
    <t>2E-0000147</t>
  </si>
  <si>
    <t>2E-0000152</t>
  </si>
  <si>
    <t>2E-0000227</t>
  </si>
  <si>
    <t>2E-0000206</t>
  </si>
  <si>
    <t>2F-0000218</t>
  </si>
  <si>
    <t>2O-0000113</t>
  </si>
  <si>
    <t>2C-0000121</t>
  </si>
  <si>
    <t>2F-0000083</t>
  </si>
  <si>
    <t>2E-0000226</t>
  </si>
  <si>
    <t>2C-0000032</t>
  </si>
  <si>
    <t>2G-0000214</t>
  </si>
  <si>
    <t>2J-0000131</t>
  </si>
  <si>
    <t>2H-0000181</t>
  </si>
  <si>
    <t>2C-0000149</t>
  </si>
  <si>
    <t>XX-0000028</t>
  </si>
  <si>
    <t>2Z-0001005</t>
  </si>
  <si>
    <t>2H-0000035</t>
  </si>
  <si>
    <t>2C-0000091</t>
  </si>
  <si>
    <t>2E-0000184</t>
  </si>
  <si>
    <t>2F-0000213</t>
  </si>
  <si>
    <t>2H-0000228</t>
  </si>
  <si>
    <t>2J-0000203</t>
  </si>
  <si>
    <t>2I-0000060</t>
  </si>
  <si>
    <t>2E-0000223</t>
  </si>
  <si>
    <t>2K-0000041</t>
  </si>
  <si>
    <t>2E-0000209</t>
  </si>
  <si>
    <t>2J-0000216</t>
  </si>
  <si>
    <t>2F-0000193</t>
  </si>
  <si>
    <t>2H-0000188</t>
  </si>
  <si>
    <t>2E-0000116</t>
  </si>
  <si>
    <t>8B-0000050</t>
  </si>
  <si>
    <t>2E-0000171</t>
  </si>
  <si>
    <t>2F-0000068</t>
  </si>
  <si>
    <t>2C-0000211</t>
  </si>
  <si>
    <t>2Z-0001006</t>
  </si>
  <si>
    <t>2C-0000204</t>
  </si>
  <si>
    <t>2H-0000225</t>
  </si>
  <si>
    <t>2H-0000154</t>
  </si>
  <si>
    <t>2Z-0001004</t>
  </si>
  <si>
    <t>2Z-0001007</t>
  </si>
  <si>
    <t>XX-0000085</t>
  </si>
  <si>
    <t>2E-0000168</t>
  </si>
  <si>
    <t>8B-0000166</t>
  </si>
  <si>
    <t>2C-0000205</t>
  </si>
  <si>
    <t>2J-0000034</t>
  </si>
  <si>
    <t>XX-0000146</t>
  </si>
  <si>
    <t>2C-0000185</t>
  </si>
  <si>
    <t>2B-0000102</t>
  </si>
  <si>
    <t>2I-0000199</t>
  </si>
  <si>
    <t>XX-0000017</t>
  </si>
  <si>
    <t>XX-0000208</t>
  </si>
  <si>
    <t>XX-0000197</t>
  </si>
  <si>
    <t>2C-0000229</t>
  </si>
  <si>
    <t>2C-0000189</t>
  </si>
  <si>
    <t>2I-0000222</t>
  </si>
  <si>
    <t>XX-0000150</t>
  </si>
  <si>
    <t>2H-0000042</t>
  </si>
  <si>
    <t>8F-0000163</t>
  </si>
  <si>
    <t>2H-0000056</t>
  </si>
  <si>
    <t>2B-0000210</t>
  </si>
  <si>
    <t>2C-0000115</t>
  </si>
  <si>
    <t>XX-0000026</t>
  </si>
  <si>
    <t>XX-0000030</t>
  </si>
  <si>
    <t>2E-0000215</t>
  </si>
  <si>
    <t>2B-0000198</t>
  </si>
  <si>
    <t>2E-0000221</t>
  </si>
  <si>
    <t>XX-0000064</t>
  </si>
  <si>
    <t>5F-0000153</t>
  </si>
  <si>
    <t>2F-0000170</t>
  </si>
  <si>
    <t>2I-0000217</t>
  </si>
  <si>
    <t>2H-0000094</t>
  </si>
  <si>
    <t>5C-0000095</t>
  </si>
  <si>
    <t>2C-0000201</t>
  </si>
  <si>
    <t>2E-0000164</t>
  </si>
  <si>
    <t>2C-0000109</t>
  </si>
  <si>
    <t>2J-0000070</t>
  </si>
  <si>
    <t>2C-0000183</t>
  </si>
  <si>
    <t>2I-0000049</t>
  </si>
  <si>
    <t>2C-0000080</t>
  </si>
  <si>
    <t>2C-0000219</t>
  </si>
  <si>
    <t>Employer</t>
  </si>
  <si>
    <t>Premium</t>
  </si>
  <si>
    <t>Employer HSA</t>
  </si>
  <si>
    <t>Employee Number</t>
  </si>
  <si>
    <t>TOTALS</t>
  </si>
  <si>
    <t>WARREN COUNTY WATER DISTIRCT</t>
  </si>
  <si>
    <t>Fringe Benefits - Employee &amp; Employer Contributions</t>
  </si>
  <si>
    <t>Year 2023</t>
  </si>
  <si>
    <t>1- Medical &amp; Prescription Insurance</t>
  </si>
  <si>
    <t>2- Dental Insurance</t>
  </si>
  <si>
    <t>3- Basic Life &amp; ADD</t>
  </si>
  <si>
    <t>4- Long Term Disability</t>
  </si>
  <si>
    <t>5-  Vision Insurance</t>
  </si>
  <si>
    <t>6-  R&amp;S Plan</t>
  </si>
  <si>
    <t>7-  401(a) Plan</t>
  </si>
  <si>
    <t>Tier</t>
  </si>
  <si>
    <t>EE &amp; Child</t>
  </si>
  <si>
    <t>EE &amp; Spouse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</si>
</sst>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43" fontId="3" fillId="0" borderId="0" xfId="1" applyFont="1"/>
    <xf numFmtId="43" fontId="3" fillId="0" borderId="0" xfId="1" applyFont="1" applyBorder="1"/>
    <xf numFmtId="0" fontId="3" fillId="0" borderId="0" xfId="0" applyFont="1" applyAlignment="1">
      <alignment horizontal="left"/>
    </xf>
    <xf numFmtId="43" fontId="3" fillId="0" borderId="0" xfId="1" applyFont="1" applyAlignment="1">
      <alignment horizontal="center"/>
    </xf>
    <xf numFmtId="43" fontId="3" fillId="0" borderId="0" xfId="1" applyFont="1" applyBorder="1" applyAlignment="1">
      <alignment horizontal="center"/>
    </xf>
    <xf numFmtId="43" fontId="3" fillId="0" borderId="0" xfId="0" applyNumberFormat="1" applyFont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4" fontId="3" fillId="0" borderId="0" xfId="2" applyFont="1"/>
    <xf numFmtId="44" fontId="3" fillId="0" borderId="0" xfId="2" applyFont="1" applyBorder="1"/>
    <xf numFmtId="43" fontId="3" fillId="0" borderId="0" xfId="0" applyNumberFormat="1" applyFont="1"/>
    <xf numFmtId="44" fontId="3" fillId="0" borderId="4" xfId="2" applyFont="1" applyBorder="1"/>
    <xf numFmtId="0" fontId="2" fillId="0" borderId="3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AEB91-00A3-4593-8469-B993F66E2343}">
  <dimension ref="A1:AE109"/>
  <sheetViews>
    <sheetView tabSelected="1"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Z1" sqref="Z1"/>
    </sheetView>
  </sheetViews>
  <sheetFormatPr defaultColWidth="8.875" defaultRowHeight="12.75"/>
  <cols>
    <col min="1" max="1" width="19.125" style="2" customWidth="1"/>
    <col min="2" max="2" width="12.375" style="2" customWidth="1"/>
    <col min="3" max="3" width="12.375" style="3" customWidth="1"/>
    <col min="4" max="5" width="12.375" style="4" customWidth="1"/>
    <col min="6" max="6" width="14.125" style="4" customWidth="1"/>
    <col min="7" max="7" width="1.75" style="4" customWidth="1"/>
    <col min="8" max="10" width="12.375" style="4" customWidth="1"/>
    <col min="11" max="11" width="1.875" style="5" customWidth="1"/>
    <col min="12" max="12" width="18.375" style="3" customWidth="1"/>
    <col min="13" max="17" width="13.375" style="3" hidden="1" customWidth="1"/>
    <col min="18" max="19" width="9.875" style="3" hidden="1" customWidth="1"/>
    <col min="20" max="20" width="2" style="3" customWidth="1"/>
    <col min="21" max="21" width="13.125" style="3" customWidth="1"/>
    <col min="22" max="22" width="11.5" style="3" customWidth="1"/>
    <col min="23" max="23" width="9.875" style="3" hidden="1" customWidth="1"/>
    <col min="24" max="24" width="11.625" style="3" customWidth="1"/>
    <col min="25" max="25" width="2.125" style="3" customWidth="1"/>
    <col min="26" max="26" width="16.875" style="3" customWidth="1"/>
    <col min="27" max="27" width="1.75" style="3" customWidth="1"/>
    <col min="28" max="28" width="19.375" style="3" customWidth="1"/>
    <col min="29" max="29" width="2" style="3" customWidth="1"/>
    <col min="30" max="30" width="18.75" style="3" customWidth="1"/>
    <col min="31" max="16384" width="8.875" style="3"/>
  </cols>
  <sheetData>
    <row r="1" spans="1:31">
      <c r="A1" s="1" t="s">
        <v>110</v>
      </c>
    </row>
    <row r="2" spans="1:31">
      <c r="A2" s="6" t="s">
        <v>111</v>
      </c>
    </row>
    <row r="3" spans="1:31">
      <c r="A3" s="6" t="s">
        <v>112</v>
      </c>
    </row>
    <row r="4" spans="1:31">
      <c r="C4" s="2"/>
      <c r="D4" s="7"/>
      <c r="E4" s="7"/>
      <c r="F4" s="7"/>
      <c r="G4" s="7"/>
      <c r="H4" s="7"/>
      <c r="I4" s="7"/>
      <c r="J4" s="7"/>
      <c r="K4" s="8"/>
      <c r="L4" s="2"/>
      <c r="M4" s="2" t="s">
        <v>4</v>
      </c>
      <c r="N4" s="2"/>
      <c r="O4" s="2" t="s">
        <v>4</v>
      </c>
      <c r="P4" s="22"/>
      <c r="Q4" s="22"/>
      <c r="R4" s="22"/>
      <c r="S4" s="2" t="s">
        <v>7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1">
      <c r="C5" s="2"/>
      <c r="D5" s="7"/>
      <c r="E5" s="7"/>
      <c r="F5" s="7"/>
      <c r="H5" s="22"/>
      <c r="I5" s="22"/>
      <c r="J5" s="9"/>
      <c r="K5" s="2"/>
      <c r="L5" s="2"/>
      <c r="M5" s="2" t="s">
        <v>3</v>
      </c>
      <c r="N5" s="2" t="s">
        <v>5</v>
      </c>
      <c r="O5" s="2" t="s">
        <v>5</v>
      </c>
      <c r="P5" s="22" t="s">
        <v>6</v>
      </c>
      <c r="Q5" s="22"/>
      <c r="R5" s="22"/>
      <c r="S5" s="2" t="s">
        <v>3</v>
      </c>
      <c r="U5" s="2"/>
      <c r="V5" s="2"/>
      <c r="W5" s="2" t="s">
        <v>8</v>
      </c>
      <c r="X5" s="2"/>
      <c r="Y5" s="2"/>
      <c r="Z5" s="2"/>
      <c r="AA5" s="2"/>
      <c r="AB5" s="2"/>
      <c r="AC5" s="2"/>
      <c r="AD5" s="2"/>
    </row>
    <row r="6" spans="1:31" ht="13.5" thickBot="1">
      <c r="B6" s="21" t="s">
        <v>113</v>
      </c>
      <c r="C6" s="21"/>
      <c r="D6" s="21"/>
      <c r="E6" s="21"/>
      <c r="F6" s="21"/>
      <c r="G6" s="5"/>
      <c r="H6" s="21" t="s">
        <v>114</v>
      </c>
      <c r="I6" s="23"/>
      <c r="J6" s="23"/>
      <c r="K6" s="2"/>
      <c r="L6" s="21" t="s">
        <v>115</v>
      </c>
      <c r="M6" s="23"/>
      <c r="N6" s="23"/>
      <c r="O6" s="12" t="s">
        <v>2</v>
      </c>
      <c r="P6" s="22" t="s">
        <v>14</v>
      </c>
      <c r="Q6" s="22"/>
      <c r="R6" s="22"/>
      <c r="S6" s="12" t="s">
        <v>2</v>
      </c>
      <c r="U6" s="21" t="s">
        <v>116</v>
      </c>
      <c r="V6" s="21"/>
      <c r="W6" s="21"/>
      <c r="X6" s="21"/>
      <c r="Y6" s="2"/>
      <c r="Z6" s="11" t="s">
        <v>117</v>
      </c>
      <c r="AA6" s="2"/>
      <c r="AB6" s="10" t="s">
        <v>118</v>
      </c>
      <c r="AC6" s="2"/>
      <c r="AD6" s="10" t="s">
        <v>119</v>
      </c>
    </row>
    <row r="7" spans="1:31">
      <c r="B7" s="8" t="s">
        <v>10</v>
      </c>
      <c r="C7" s="2" t="s">
        <v>0</v>
      </c>
      <c r="D7" s="8" t="s">
        <v>105</v>
      </c>
      <c r="E7" s="8" t="s">
        <v>15</v>
      </c>
      <c r="F7" s="8" t="s">
        <v>107</v>
      </c>
      <c r="G7" s="5"/>
      <c r="H7" s="2" t="s">
        <v>0</v>
      </c>
      <c r="I7" s="8" t="s">
        <v>105</v>
      </c>
      <c r="J7" s="8" t="s">
        <v>15</v>
      </c>
      <c r="K7" s="2"/>
      <c r="L7" s="8" t="s">
        <v>105</v>
      </c>
      <c r="M7" s="2"/>
      <c r="N7" s="2"/>
      <c r="O7" s="2"/>
      <c r="P7" s="2"/>
      <c r="Q7" s="2"/>
      <c r="R7" s="2"/>
      <c r="S7" s="2"/>
      <c r="T7" s="2"/>
      <c r="U7" s="2" t="s">
        <v>0</v>
      </c>
      <c r="V7" s="8" t="s">
        <v>105</v>
      </c>
      <c r="W7" s="2"/>
      <c r="X7" s="8" t="s">
        <v>15</v>
      </c>
      <c r="Y7" s="2"/>
      <c r="Z7" s="8" t="s">
        <v>105</v>
      </c>
      <c r="AA7" s="2"/>
      <c r="AB7" s="8" t="s">
        <v>105</v>
      </c>
      <c r="AC7" s="2"/>
      <c r="AD7" s="8" t="s">
        <v>105</v>
      </c>
    </row>
    <row r="8" spans="1:31">
      <c r="A8" s="13" t="s">
        <v>108</v>
      </c>
      <c r="B8" s="12" t="s">
        <v>120</v>
      </c>
      <c r="C8" s="12" t="s">
        <v>16</v>
      </c>
      <c r="D8" s="14" t="s">
        <v>16</v>
      </c>
      <c r="E8" s="14" t="s">
        <v>106</v>
      </c>
      <c r="F8" s="14" t="s">
        <v>16</v>
      </c>
      <c r="G8" s="14"/>
      <c r="H8" s="12" t="s">
        <v>16</v>
      </c>
      <c r="I8" s="14" t="s">
        <v>16</v>
      </c>
      <c r="J8" s="14" t="s">
        <v>106</v>
      </c>
      <c r="K8" s="8"/>
      <c r="L8" s="14" t="s">
        <v>16</v>
      </c>
      <c r="M8" s="2"/>
      <c r="N8" s="2"/>
      <c r="O8" s="2"/>
      <c r="P8" s="15" t="s">
        <v>10</v>
      </c>
      <c r="Q8" s="15" t="s">
        <v>9</v>
      </c>
      <c r="R8" s="15" t="s">
        <v>1</v>
      </c>
      <c r="S8" s="2"/>
      <c r="T8" s="2"/>
      <c r="U8" s="12" t="s">
        <v>16</v>
      </c>
      <c r="V8" s="14" t="s">
        <v>16</v>
      </c>
      <c r="W8" s="2"/>
      <c r="X8" s="14" t="s">
        <v>106</v>
      </c>
      <c r="Y8" s="2"/>
      <c r="Z8" s="14" t="s">
        <v>16</v>
      </c>
      <c r="AA8" s="2"/>
      <c r="AB8" s="14" t="s">
        <v>16</v>
      </c>
      <c r="AC8" s="2"/>
      <c r="AD8" s="14" t="s">
        <v>16</v>
      </c>
    </row>
    <row r="9" spans="1:31">
      <c r="A9" s="16" t="s">
        <v>17</v>
      </c>
      <c r="B9" s="7" t="s">
        <v>11</v>
      </c>
      <c r="C9" s="17">
        <v>0</v>
      </c>
      <c r="D9" s="17">
        <v>0</v>
      </c>
      <c r="E9" s="17">
        <f>SUM(C9:D9)</f>
        <v>0</v>
      </c>
      <c r="F9" s="17">
        <v>0</v>
      </c>
      <c r="G9" s="17"/>
      <c r="H9" s="17">
        <v>394.32000000000011</v>
      </c>
      <c r="I9" s="17">
        <v>920.2800000000002</v>
      </c>
      <c r="J9" s="17">
        <f>SUM(H9:I9)</f>
        <v>1314.6000000000004</v>
      </c>
      <c r="K9" s="18"/>
      <c r="L9" s="17">
        <v>258.48</v>
      </c>
      <c r="M9" s="17"/>
      <c r="N9" s="17"/>
      <c r="O9" s="17"/>
      <c r="P9" s="17"/>
      <c r="Q9" s="17"/>
      <c r="R9" s="17"/>
      <c r="S9" s="17"/>
      <c r="T9" s="18"/>
      <c r="U9" s="17">
        <v>160.55999999999997</v>
      </c>
      <c r="V9" s="17">
        <v>161.39999999999995</v>
      </c>
      <c r="W9" s="17"/>
      <c r="X9" s="17">
        <f>SUM(U9:W9)</f>
        <v>321.95999999999992</v>
      </c>
      <c r="Y9" s="18"/>
      <c r="Z9" s="17">
        <v>0</v>
      </c>
      <c r="AA9" s="18"/>
      <c r="AB9" s="17">
        <v>6902.9299999999985</v>
      </c>
      <c r="AC9" s="18"/>
      <c r="AD9" s="17">
        <v>4095.619999999999</v>
      </c>
    </row>
    <row r="10" spans="1:31">
      <c r="A10" s="16" t="s">
        <v>18</v>
      </c>
      <c r="B10" s="7" t="s">
        <v>11</v>
      </c>
      <c r="C10" s="4">
        <v>3762.36</v>
      </c>
      <c r="D10" s="4">
        <v>8778.7799999999988</v>
      </c>
      <c r="E10" s="4">
        <f t="shared" ref="E10:E73" si="0">SUM(C10:D10)</f>
        <v>12541.14</v>
      </c>
      <c r="F10" s="4">
        <v>2500</v>
      </c>
      <c r="H10" s="4">
        <v>295.74000000000007</v>
      </c>
      <c r="I10" s="4">
        <v>690.21</v>
      </c>
      <c r="J10" s="4">
        <f t="shared" ref="J10:J73" si="1">SUM(H10:I10)</f>
        <v>985.95</v>
      </c>
      <c r="L10" s="4">
        <v>179.25</v>
      </c>
      <c r="M10" s="4"/>
      <c r="N10" s="4"/>
      <c r="O10" s="4"/>
      <c r="P10" s="4"/>
      <c r="Q10" s="4"/>
      <c r="R10" s="4"/>
      <c r="S10" s="4"/>
      <c r="T10" s="5"/>
      <c r="U10" s="4">
        <v>102.60000000000002</v>
      </c>
      <c r="V10" s="4">
        <v>102.60000000000002</v>
      </c>
      <c r="W10" s="4"/>
      <c r="X10" s="4">
        <f>SUM(U10:W10)</f>
        <v>205.20000000000005</v>
      </c>
      <c r="Y10" s="5"/>
      <c r="Z10" s="4">
        <v>0</v>
      </c>
      <c r="AA10" s="5"/>
      <c r="AB10" s="4">
        <v>4403.6100000000015</v>
      </c>
      <c r="AC10" s="5"/>
      <c r="AD10" s="4">
        <v>2614.21</v>
      </c>
      <c r="AE10" s="19"/>
    </row>
    <row r="11" spans="1:31">
      <c r="A11" s="16" t="s">
        <v>19</v>
      </c>
      <c r="B11" s="7" t="s">
        <v>12</v>
      </c>
      <c r="C11" s="4">
        <v>1993.8000000000004</v>
      </c>
      <c r="D11" s="4">
        <v>4652.28</v>
      </c>
      <c r="E11" s="4">
        <f t="shared" si="0"/>
        <v>6646.08</v>
      </c>
      <c r="F11" s="4">
        <v>1250</v>
      </c>
      <c r="H11" s="4">
        <v>0</v>
      </c>
      <c r="I11" s="4">
        <v>0</v>
      </c>
      <c r="J11" s="4">
        <f t="shared" si="1"/>
        <v>0</v>
      </c>
      <c r="L11" s="4">
        <v>141.37</v>
      </c>
      <c r="M11" s="4"/>
      <c r="N11" s="4"/>
      <c r="O11" s="4"/>
      <c r="P11" s="4"/>
      <c r="Q11" s="4"/>
      <c r="R11" s="4"/>
      <c r="S11" s="4"/>
      <c r="T11" s="5"/>
      <c r="U11" s="4">
        <v>0</v>
      </c>
      <c r="V11" s="4">
        <v>0</v>
      </c>
      <c r="W11" s="4"/>
      <c r="X11" s="4">
        <f t="shared" ref="X11:X74" si="2">SUM(U11:W11)</f>
        <v>0</v>
      </c>
      <c r="Y11" s="5"/>
      <c r="Z11" s="4">
        <v>0</v>
      </c>
      <c r="AA11" s="5"/>
      <c r="AB11" s="4">
        <v>0</v>
      </c>
      <c r="AC11" s="5"/>
      <c r="AD11" s="4">
        <v>56.410000000000004</v>
      </c>
      <c r="AE11" s="19"/>
    </row>
    <row r="12" spans="1:31">
      <c r="A12" s="16" t="s">
        <v>20</v>
      </c>
      <c r="B12" s="7" t="s">
        <v>11</v>
      </c>
      <c r="C12" s="4">
        <v>0</v>
      </c>
      <c r="D12" s="4">
        <v>0</v>
      </c>
      <c r="E12" s="4">
        <f t="shared" si="0"/>
        <v>0</v>
      </c>
      <c r="F12" s="4">
        <v>0</v>
      </c>
      <c r="H12" s="4">
        <v>0</v>
      </c>
      <c r="I12" s="4">
        <v>0</v>
      </c>
      <c r="J12" s="4">
        <f t="shared" si="1"/>
        <v>0</v>
      </c>
      <c r="L12" s="4">
        <v>0</v>
      </c>
      <c r="M12" s="4"/>
      <c r="N12" s="4"/>
      <c r="O12" s="4"/>
      <c r="P12" s="4"/>
      <c r="Q12" s="4"/>
      <c r="R12" s="4"/>
      <c r="S12" s="4"/>
      <c r="T12" s="5"/>
      <c r="U12" s="4">
        <v>0</v>
      </c>
      <c r="V12" s="4">
        <v>0</v>
      </c>
      <c r="W12" s="4"/>
      <c r="X12" s="4">
        <f t="shared" si="2"/>
        <v>0</v>
      </c>
      <c r="Y12" s="5"/>
      <c r="Z12" s="4">
        <v>0</v>
      </c>
      <c r="AA12" s="5"/>
      <c r="AB12" s="4">
        <v>0</v>
      </c>
      <c r="AC12" s="5"/>
      <c r="AD12" s="4"/>
      <c r="AE12" s="19"/>
    </row>
    <row r="13" spans="1:31">
      <c r="A13" s="16" t="s">
        <v>21</v>
      </c>
      <c r="B13" s="7" t="s">
        <v>11</v>
      </c>
      <c r="C13" s="4">
        <v>1661.5000000000002</v>
      </c>
      <c r="D13" s="4">
        <v>3496.1099999999997</v>
      </c>
      <c r="E13" s="4">
        <f t="shared" si="0"/>
        <v>5157.6099999999997</v>
      </c>
      <c r="F13" s="4">
        <v>1250</v>
      </c>
      <c r="H13" s="4">
        <v>95.999999999999986</v>
      </c>
      <c r="I13" s="4">
        <v>223.79999999999998</v>
      </c>
      <c r="J13" s="4">
        <f t="shared" si="1"/>
        <v>319.79999999999995</v>
      </c>
      <c r="L13" s="4">
        <v>125.88</v>
      </c>
      <c r="M13" s="4"/>
      <c r="N13" s="4"/>
      <c r="O13" s="4"/>
      <c r="P13" s="4"/>
      <c r="Q13" s="4"/>
      <c r="R13" s="4"/>
      <c r="S13" s="4"/>
      <c r="T13" s="5"/>
      <c r="U13" s="4">
        <v>0</v>
      </c>
      <c r="V13" s="4">
        <v>0</v>
      </c>
      <c r="W13" s="4"/>
      <c r="X13" s="4">
        <f t="shared" si="2"/>
        <v>0</v>
      </c>
      <c r="Y13" s="5"/>
      <c r="Z13" s="4">
        <v>0</v>
      </c>
      <c r="AA13" s="5"/>
      <c r="AB13" s="4">
        <v>3902.8999999999992</v>
      </c>
      <c r="AC13" s="5"/>
      <c r="AD13" s="4">
        <v>1863.2999999999997</v>
      </c>
      <c r="AE13" s="19"/>
    </row>
    <row r="14" spans="1:31">
      <c r="A14" s="16" t="s">
        <v>22</v>
      </c>
      <c r="B14" s="7" t="s">
        <v>12</v>
      </c>
      <c r="C14" s="4">
        <f>2593.8-600</f>
        <v>1993.8000000000002</v>
      </c>
      <c r="D14" s="4">
        <f>4052.28+600</f>
        <v>4652.2800000000007</v>
      </c>
      <c r="E14" s="4">
        <f t="shared" si="0"/>
        <v>6646.0800000000008</v>
      </c>
      <c r="F14" s="4">
        <v>1250</v>
      </c>
      <c r="H14" s="4">
        <v>115.19999999999997</v>
      </c>
      <c r="I14" s="4">
        <v>268.56</v>
      </c>
      <c r="J14" s="4">
        <f t="shared" si="1"/>
        <v>383.76</v>
      </c>
      <c r="L14" s="4">
        <v>204.12</v>
      </c>
      <c r="M14" s="4"/>
      <c r="N14" s="4"/>
      <c r="O14" s="4"/>
      <c r="P14" s="4"/>
      <c r="Q14" s="4"/>
      <c r="R14" s="4"/>
      <c r="S14" s="4"/>
      <c r="T14" s="5"/>
      <c r="U14" s="4">
        <v>132.22</v>
      </c>
      <c r="V14" s="4">
        <v>131.54000000000002</v>
      </c>
      <c r="W14" s="4"/>
      <c r="X14" s="4">
        <f t="shared" si="2"/>
        <v>263.76</v>
      </c>
      <c r="Y14" s="5"/>
      <c r="Z14" s="4">
        <v>0</v>
      </c>
      <c r="AA14" s="5"/>
      <c r="AB14" s="4">
        <v>5657.3200000000006</v>
      </c>
      <c r="AC14" s="5"/>
      <c r="AD14" s="4">
        <v>3382.2099999999987</v>
      </c>
      <c r="AE14" s="19"/>
    </row>
    <row r="15" spans="1:31">
      <c r="A15" s="16" t="s">
        <v>23</v>
      </c>
      <c r="B15" s="7" t="s">
        <v>121</v>
      </c>
      <c r="C15" s="4">
        <v>3190.0800000000004</v>
      </c>
      <c r="D15" s="4">
        <v>7443.6000000000013</v>
      </c>
      <c r="E15" s="4">
        <f t="shared" si="0"/>
        <v>10633.680000000002</v>
      </c>
      <c r="F15" s="4">
        <v>2500</v>
      </c>
      <c r="H15" s="4">
        <v>280.32000000000005</v>
      </c>
      <c r="I15" s="4">
        <v>654.12</v>
      </c>
      <c r="J15" s="4">
        <f t="shared" si="1"/>
        <v>934.44</v>
      </c>
      <c r="L15" s="4">
        <v>190.51</v>
      </c>
      <c r="M15" s="4"/>
      <c r="N15" s="4"/>
      <c r="O15" s="4"/>
      <c r="P15" s="4"/>
      <c r="Q15" s="4"/>
      <c r="R15" s="4"/>
      <c r="S15" s="4"/>
      <c r="T15" s="5"/>
      <c r="U15" s="4">
        <v>0</v>
      </c>
      <c r="V15" s="4">
        <v>0</v>
      </c>
      <c r="W15" s="4"/>
      <c r="X15" s="4">
        <f t="shared" si="2"/>
        <v>0</v>
      </c>
      <c r="Y15" s="5"/>
      <c r="Z15" s="4">
        <v>0</v>
      </c>
      <c r="AA15" s="5"/>
      <c r="AB15" s="4">
        <v>5304.1100000000006</v>
      </c>
      <c r="AC15" s="5"/>
      <c r="AD15" s="4">
        <v>3164.1900000000014</v>
      </c>
      <c r="AE15" s="19"/>
    </row>
    <row r="16" spans="1:31">
      <c r="A16" s="16" t="s">
        <v>24</v>
      </c>
      <c r="B16" s="7" t="s">
        <v>11</v>
      </c>
      <c r="C16" s="4">
        <v>0</v>
      </c>
      <c r="D16" s="4">
        <v>0</v>
      </c>
      <c r="E16" s="4">
        <f t="shared" si="0"/>
        <v>0</v>
      </c>
      <c r="F16" s="4">
        <v>0</v>
      </c>
      <c r="H16" s="4">
        <v>19.2</v>
      </c>
      <c r="I16" s="4">
        <v>44.76</v>
      </c>
      <c r="J16" s="4">
        <f t="shared" si="1"/>
        <v>63.959999999999994</v>
      </c>
      <c r="L16" s="4">
        <v>0</v>
      </c>
      <c r="M16" s="4"/>
      <c r="N16" s="4"/>
      <c r="O16" s="4"/>
      <c r="P16" s="4"/>
      <c r="Q16" s="4"/>
      <c r="R16" s="4"/>
      <c r="S16" s="4"/>
      <c r="T16" s="5"/>
      <c r="U16" s="4">
        <v>0</v>
      </c>
      <c r="V16" s="4">
        <v>0</v>
      </c>
      <c r="W16" s="4"/>
      <c r="X16" s="4">
        <f t="shared" si="2"/>
        <v>0</v>
      </c>
      <c r="Y16" s="5"/>
      <c r="Z16" s="4">
        <v>0</v>
      </c>
      <c r="AA16" s="5"/>
      <c r="AB16" s="4"/>
      <c r="AC16" s="5"/>
      <c r="AD16" s="4"/>
      <c r="AE16" s="19"/>
    </row>
    <row r="17" spans="1:31">
      <c r="A17" s="16" t="s">
        <v>25</v>
      </c>
      <c r="B17" s="7" t="s">
        <v>12</v>
      </c>
      <c r="C17" s="4">
        <v>1993.8000000000004</v>
      </c>
      <c r="D17" s="4">
        <v>4652.28</v>
      </c>
      <c r="E17" s="4">
        <f t="shared" si="0"/>
        <v>6646.08</v>
      </c>
      <c r="F17" s="4">
        <v>1250</v>
      </c>
      <c r="H17" s="4">
        <v>115.19999999999997</v>
      </c>
      <c r="I17" s="4">
        <v>268.56</v>
      </c>
      <c r="J17" s="4">
        <f t="shared" si="1"/>
        <v>383.76</v>
      </c>
      <c r="L17" s="4">
        <v>277.16000000000003</v>
      </c>
      <c r="M17" s="4"/>
      <c r="N17" s="4"/>
      <c r="O17" s="4"/>
      <c r="P17" s="4"/>
      <c r="Q17" s="4"/>
      <c r="R17" s="4"/>
      <c r="S17" s="4"/>
      <c r="T17" s="5"/>
      <c r="U17" s="4">
        <v>178.08</v>
      </c>
      <c r="V17" s="4">
        <v>177.83999999999995</v>
      </c>
      <c r="W17" s="4"/>
      <c r="X17" s="4">
        <f t="shared" si="2"/>
        <v>355.91999999999996</v>
      </c>
      <c r="Y17" s="5"/>
      <c r="Z17" s="4">
        <v>0</v>
      </c>
      <c r="AA17" s="5"/>
      <c r="AB17" s="4">
        <v>7640.5199999999986</v>
      </c>
      <c r="AC17" s="5"/>
      <c r="AD17" s="4">
        <v>4536.9799999999996</v>
      </c>
      <c r="AE17" s="19"/>
    </row>
    <row r="18" spans="1:31">
      <c r="A18" s="16" t="s">
        <v>26</v>
      </c>
      <c r="B18" s="7" t="s">
        <v>12</v>
      </c>
      <c r="C18" s="4">
        <v>1993.8000000000004</v>
      </c>
      <c r="D18" s="4">
        <v>4652.28</v>
      </c>
      <c r="E18" s="4">
        <f t="shared" si="0"/>
        <v>6646.08</v>
      </c>
      <c r="F18" s="4">
        <v>1250</v>
      </c>
      <c r="H18" s="4">
        <v>115.19999999999997</v>
      </c>
      <c r="I18" s="4">
        <v>268.56</v>
      </c>
      <c r="J18" s="4">
        <f t="shared" si="1"/>
        <v>383.76</v>
      </c>
      <c r="L18" s="4">
        <v>285.77</v>
      </c>
      <c r="M18" s="4"/>
      <c r="N18" s="4"/>
      <c r="O18" s="4"/>
      <c r="P18" s="4"/>
      <c r="Q18" s="4"/>
      <c r="R18" s="4"/>
      <c r="S18" s="4"/>
      <c r="T18" s="5"/>
      <c r="U18" s="4">
        <v>184.08</v>
      </c>
      <c r="V18" s="4">
        <v>184.19999999999996</v>
      </c>
      <c r="W18" s="4"/>
      <c r="X18" s="4">
        <f t="shared" si="2"/>
        <v>368.28</v>
      </c>
      <c r="Y18" s="5"/>
      <c r="Z18" s="4">
        <v>0</v>
      </c>
      <c r="AA18" s="5"/>
      <c r="AB18" s="4">
        <v>7905.5999999999985</v>
      </c>
      <c r="AC18" s="5"/>
      <c r="AD18" s="4">
        <v>4885.2400000000007</v>
      </c>
      <c r="AE18" s="19"/>
    </row>
    <row r="19" spans="1:31">
      <c r="A19" s="16" t="s">
        <v>27</v>
      </c>
      <c r="B19" s="7" t="s">
        <v>12</v>
      </c>
      <c r="C19" s="4">
        <v>830.75</v>
      </c>
      <c r="D19" s="4">
        <v>1938.45</v>
      </c>
      <c r="E19" s="4">
        <f t="shared" si="0"/>
        <v>2769.2</v>
      </c>
      <c r="F19" s="4">
        <v>520.83000000000004</v>
      </c>
      <c r="H19" s="4">
        <v>48</v>
      </c>
      <c r="I19" s="4">
        <v>111.89999999999999</v>
      </c>
      <c r="J19" s="4">
        <f t="shared" si="1"/>
        <v>159.89999999999998</v>
      </c>
      <c r="L19" s="4">
        <v>57.46</v>
      </c>
      <c r="M19" s="4"/>
      <c r="N19" s="4"/>
      <c r="O19" s="4"/>
      <c r="P19" s="4"/>
      <c r="Q19" s="4"/>
      <c r="R19" s="4"/>
      <c r="S19" s="4"/>
      <c r="T19" s="5"/>
      <c r="U19" s="4">
        <v>37.28</v>
      </c>
      <c r="V19" s="4">
        <v>37.28</v>
      </c>
      <c r="W19" s="4"/>
      <c r="X19" s="4">
        <f t="shared" si="2"/>
        <v>74.56</v>
      </c>
      <c r="Y19" s="5"/>
      <c r="Z19" s="4">
        <v>0</v>
      </c>
      <c r="AA19" s="5"/>
      <c r="AB19" s="4">
        <v>0</v>
      </c>
      <c r="AC19" s="5"/>
      <c r="AD19" s="4">
        <v>0</v>
      </c>
      <c r="AE19" s="19"/>
    </row>
    <row r="20" spans="1:31">
      <c r="A20" s="16" t="s">
        <v>28</v>
      </c>
      <c r="B20" s="7" t="s">
        <v>12</v>
      </c>
      <c r="C20" s="4">
        <v>1993.8000000000004</v>
      </c>
      <c r="D20" s="4">
        <v>4652.28</v>
      </c>
      <c r="E20" s="4">
        <f t="shared" si="0"/>
        <v>6646.08</v>
      </c>
      <c r="F20" s="4">
        <v>1250</v>
      </c>
      <c r="H20" s="4">
        <v>115.19999999999997</v>
      </c>
      <c r="I20" s="4">
        <v>268.56</v>
      </c>
      <c r="J20" s="4">
        <f t="shared" si="1"/>
        <v>383.76</v>
      </c>
      <c r="L20" s="4">
        <v>163.30000000000001</v>
      </c>
      <c r="M20" s="4"/>
      <c r="N20" s="4"/>
      <c r="O20" s="4"/>
      <c r="P20" s="4"/>
      <c r="Q20" s="4"/>
      <c r="R20" s="4"/>
      <c r="S20" s="4"/>
      <c r="T20" s="5"/>
      <c r="U20" s="4">
        <v>106.66</v>
      </c>
      <c r="V20" s="4">
        <v>106.58</v>
      </c>
      <c r="W20" s="4"/>
      <c r="X20" s="4">
        <f t="shared" si="2"/>
        <v>213.24</v>
      </c>
      <c r="Y20" s="5"/>
      <c r="Z20" s="4">
        <v>0</v>
      </c>
      <c r="AA20" s="5"/>
      <c r="AB20" s="4">
        <v>4575.41</v>
      </c>
      <c r="AC20" s="5"/>
      <c r="AD20" s="4">
        <v>2717.4100000000008</v>
      </c>
      <c r="AE20" s="19"/>
    </row>
    <row r="21" spans="1:31">
      <c r="A21" s="16" t="s">
        <v>29</v>
      </c>
      <c r="B21" s="7" t="s">
        <v>12</v>
      </c>
      <c r="C21" s="4">
        <v>1993.8000000000004</v>
      </c>
      <c r="D21" s="4">
        <v>4652.28</v>
      </c>
      <c r="E21" s="4">
        <f t="shared" si="0"/>
        <v>6646.08</v>
      </c>
      <c r="F21" s="4">
        <v>1250</v>
      </c>
      <c r="H21" s="4">
        <v>115.19999999999997</v>
      </c>
      <c r="I21" s="4">
        <v>268.56</v>
      </c>
      <c r="J21" s="4">
        <f t="shared" si="1"/>
        <v>383.76</v>
      </c>
      <c r="L21" s="4">
        <v>217.73</v>
      </c>
      <c r="M21" s="4"/>
      <c r="N21" s="4"/>
      <c r="O21" s="4"/>
      <c r="P21" s="4"/>
      <c r="Q21" s="4"/>
      <c r="R21" s="4"/>
      <c r="S21" s="4"/>
      <c r="T21" s="5"/>
      <c r="U21" s="4">
        <v>142.08000000000001</v>
      </c>
      <c r="V21" s="4">
        <v>142.08000000000001</v>
      </c>
      <c r="W21" s="4"/>
      <c r="X21" s="4">
        <f t="shared" si="2"/>
        <v>284.16000000000003</v>
      </c>
      <c r="Y21" s="5"/>
      <c r="Z21" s="4">
        <v>0</v>
      </c>
      <c r="AA21" s="5"/>
      <c r="AB21" s="4">
        <v>3049.8000000000006</v>
      </c>
      <c r="AC21" s="5"/>
      <c r="AD21" s="4">
        <v>1416.6399999999996</v>
      </c>
      <c r="AE21" s="19"/>
    </row>
    <row r="22" spans="1:31">
      <c r="A22" s="16" t="s">
        <v>30</v>
      </c>
      <c r="B22" s="7" t="s">
        <v>12</v>
      </c>
      <c r="C22" s="4">
        <v>1993.8000000000004</v>
      </c>
      <c r="D22" s="4">
        <v>4652.28</v>
      </c>
      <c r="E22" s="4">
        <f t="shared" si="0"/>
        <v>6646.08</v>
      </c>
      <c r="F22" s="4">
        <v>1250</v>
      </c>
      <c r="H22" s="4">
        <v>394.32000000000011</v>
      </c>
      <c r="I22" s="4">
        <v>920.2800000000002</v>
      </c>
      <c r="J22" s="4">
        <f t="shared" si="1"/>
        <v>1314.6000000000004</v>
      </c>
      <c r="L22" s="4">
        <v>254.88</v>
      </c>
      <c r="M22" s="4"/>
      <c r="N22" s="4"/>
      <c r="O22" s="4"/>
      <c r="P22" s="4"/>
      <c r="Q22" s="4"/>
      <c r="R22" s="4"/>
      <c r="S22" s="4"/>
      <c r="T22" s="5"/>
      <c r="U22" s="4">
        <v>160.55999999999997</v>
      </c>
      <c r="V22" s="4">
        <v>160.67999999999995</v>
      </c>
      <c r="W22" s="4"/>
      <c r="X22" s="4">
        <f t="shared" si="2"/>
        <v>321.2399999999999</v>
      </c>
      <c r="Y22" s="5"/>
      <c r="Z22" s="4">
        <v>0</v>
      </c>
      <c r="AA22" s="5"/>
      <c r="AB22" s="4">
        <v>6895.2</v>
      </c>
      <c r="AC22" s="5"/>
      <c r="AD22" s="4">
        <v>4460.96</v>
      </c>
      <c r="AE22" s="19"/>
    </row>
    <row r="23" spans="1:31">
      <c r="A23" s="16" t="s">
        <v>31</v>
      </c>
      <c r="B23" s="7" t="s">
        <v>122</v>
      </c>
      <c r="C23" s="4">
        <v>3081.08</v>
      </c>
      <c r="D23" s="4">
        <v>7506.4699999999993</v>
      </c>
      <c r="E23" s="4">
        <f t="shared" si="0"/>
        <v>10587.55</v>
      </c>
      <c r="F23" s="4">
        <f>1250+937.5</f>
        <v>2187.5</v>
      </c>
      <c r="H23" s="4">
        <v>197.43999999999997</v>
      </c>
      <c r="I23" s="4">
        <v>460.56</v>
      </c>
      <c r="J23" s="4">
        <f t="shared" si="1"/>
        <v>658</v>
      </c>
      <c r="L23" s="4">
        <v>276.89</v>
      </c>
      <c r="M23" s="4"/>
      <c r="N23" s="4"/>
      <c r="O23" s="4"/>
      <c r="P23" s="4"/>
      <c r="Q23" s="4"/>
      <c r="R23" s="4"/>
      <c r="S23" s="4"/>
      <c r="T23" s="5"/>
      <c r="U23" s="4">
        <v>169.68</v>
      </c>
      <c r="V23" s="4">
        <v>169.68</v>
      </c>
      <c r="W23" s="4"/>
      <c r="X23" s="4">
        <f t="shared" si="2"/>
        <v>339.36</v>
      </c>
      <c r="Y23" s="5"/>
      <c r="Z23" s="4">
        <v>0</v>
      </c>
      <c r="AA23" s="5"/>
      <c r="AB23" s="4">
        <v>7285.0799999999972</v>
      </c>
      <c r="AC23" s="5"/>
      <c r="AD23" s="4">
        <v>4336.2400000000016</v>
      </c>
      <c r="AE23" s="19"/>
    </row>
    <row r="24" spans="1:31">
      <c r="A24" s="16" t="s">
        <v>32</v>
      </c>
      <c r="B24" s="7" t="s">
        <v>12</v>
      </c>
      <c r="C24" s="4">
        <v>1993.8000000000004</v>
      </c>
      <c r="D24" s="4">
        <v>4652.28</v>
      </c>
      <c r="E24" s="4">
        <f t="shared" si="0"/>
        <v>6646.08</v>
      </c>
      <c r="F24" s="4">
        <v>1250</v>
      </c>
      <c r="H24" s="4">
        <v>394.32000000000011</v>
      </c>
      <c r="I24" s="4">
        <v>920.2800000000002</v>
      </c>
      <c r="J24" s="4">
        <f t="shared" si="1"/>
        <v>1314.6000000000004</v>
      </c>
      <c r="L24" s="4">
        <v>263.27999999999997</v>
      </c>
      <c r="M24" s="4"/>
      <c r="N24" s="4"/>
      <c r="O24" s="4"/>
      <c r="P24" s="4"/>
      <c r="Q24" s="4"/>
      <c r="R24" s="4"/>
      <c r="S24" s="4"/>
      <c r="T24" s="5"/>
      <c r="U24" s="4">
        <v>162</v>
      </c>
      <c r="V24" s="4">
        <v>161.88</v>
      </c>
      <c r="W24" s="4"/>
      <c r="X24" s="4">
        <f t="shared" si="2"/>
        <v>323.88</v>
      </c>
      <c r="Y24" s="5"/>
      <c r="Z24" s="4">
        <v>0</v>
      </c>
      <c r="AA24" s="5"/>
      <c r="AB24" s="4">
        <v>6950.8799999999992</v>
      </c>
      <c r="AC24" s="5"/>
      <c r="AD24" s="4">
        <v>4185.3499999999985</v>
      </c>
      <c r="AE24" s="19"/>
    </row>
    <row r="25" spans="1:31">
      <c r="A25" s="16" t="s">
        <v>33</v>
      </c>
      <c r="B25" s="7" t="s">
        <v>11</v>
      </c>
      <c r="C25" s="4">
        <v>0</v>
      </c>
      <c r="D25" s="4">
        <v>0</v>
      </c>
      <c r="E25" s="4">
        <f t="shared" si="0"/>
        <v>0</v>
      </c>
      <c r="F25" s="4">
        <v>0</v>
      </c>
      <c r="H25" s="4">
        <v>0</v>
      </c>
      <c r="I25" s="4">
        <v>0</v>
      </c>
      <c r="J25" s="4">
        <f t="shared" si="1"/>
        <v>0</v>
      </c>
      <c r="L25" s="4">
        <v>71.819999999999993</v>
      </c>
      <c r="M25" s="4"/>
      <c r="N25" s="4"/>
      <c r="O25" s="4"/>
      <c r="P25" s="4"/>
      <c r="Q25" s="4"/>
      <c r="R25" s="4"/>
      <c r="S25" s="4"/>
      <c r="T25" s="5"/>
      <c r="U25" s="4">
        <v>0</v>
      </c>
      <c r="V25" s="4">
        <v>0</v>
      </c>
      <c r="W25" s="4"/>
      <c r="X25" s="4">
        <f t="shared" si="2"/>
        <v>0</v>
      </c>
      <c r="Y25" s="5"/>
      <c r="Z25" s="4">
        <v>0</v>
      </c>
      <c r="AA25" s="5"/>
      <c r="AB25" s="4">
        <v>0</v>
      </c>
      <c r="AC25" s="5"/>
      <c r="AD25" s="4">
        <v>0</v>
      </c>
      <c r="AE25" s="19"/>
    </row>
    <row r="26" spans="1:31">
      <c r="A26" s="16" t="s">
        <v>34</v>
      </c>
      <c r="B26" s="7" t="s">
        <v>12</v>
      </c>
      <c r="C26" s="4">
        <v>1993.8000000000004</v>
      </c>
      <c r="D26" s="4">
        <v>4652.28</v>
      </c>
      <c r="E26" s="4">
        <f t="shared" si="0"/>
        <v>6646.08</v>
      </c>
      <c r="F26" s="4">
        <v>1250</v>
      </c>
      <c r="H26" s="4">
        <v>115.19999999999997</v>
      </c>
      <c r="I26" s="4">
        <v>268.56</v>
      </c>
      <c r="J26" s="4">
        <f t="shared" si="1"/>
        <v>383.76</v>
      </c>
      <c r="L26" s="4">
        <v>412.82</v>
      </c>
      <c r="M26" s="4"/>
      <c r="N26" s="4"/>
      <c r="O26" s="4"/>
      <c r="P26" s="4"/>
      <c r="Q26" s="4"/>
      <c r="R26" s="4"/>
      <c r="S26" s="4"/>
      <c r="T26" s="5"/>
      <c r="U26" s="4">
        <v>205.92</v>
      </c>
      <c r="V26" s="4">
        <v>205.80000000000004</v>
      </c>
      <c r="W26" s="4"/>
      <c r="X26" s="4">
        <f t="shared" si="2"/>
        <v>411.72</v>
      </c>
      <c r="Y26" s="5"/>
      <c r="Z26" s="4">
        <v>0</v>
      </c>
      <c r="AA26" s="5"/>
      <c r="AB26" s="4">
        <v>8836.56</v>
      </c>
      <c r="AC26" s="5"/>
      <c r="AD26" s="4">
        <v>5342.5300000000025</v>
      </c>
      <c r="AE26" s="19"/>
    </row>
    <row r="27" spans="1:31">
      <c r="A27" s="16" t="s">
        <v>35</v>
      </c>
      <c r="B27" s="7" t="s">
        <v>13</v>
      </c>
      <c r="C27" s="4">
        <v>5016.4800000000005</v>
      </c>
      <c r="D27" s="4">
        <v>11705.039999999999</v>
      </c>
      <c r="E27" s="4">
        <f t="shared" si="0"/>
        <v>16721.52</v>
      </c>
      <c r="F27" s="4">
        <v>2500</v>
      </c>
      <c r="H27" s="4">
        <v>394.32000000000011</v>
      </c>
      <c r="I27" s="4">
        <v>920.2800000000002</v>
      </c>
      <c r="J27" s="4">
        <f t="shared" si="1"/>
        <v>1314.6000000000004</v>
      </c>
      <c r="L27" s="4">
        <v>731.76</v>
      </c>
      <c r="M27" s="4"/>
      <c r="N27" s="4"/>
      <c r="O27" s="4"/>
      <c r="P27" s="4"/>
      <c r="Q27" s="4"/>
      <c r="R27" s="4"/>
      <c r="S27" s="4"/>
      <c r="T27" s="5"/>
      <c r="U27" s="4">
        <v>475.2000000000001</v>
      </c>
      <c r="V27" s="4">
        <v>475.2000000000001</v>
      </c>
      <c r="W27" s="4"/>
      <c r="X27" s="4">
        <f t="shared" si="2"/>
        <v>950.4000000000002</v>
      </c>
      <c r="Y27" s="5"/>
      <c r="Z27" s="4">
        <v>0</v>
      </c>
      <c r="AA27" s="5"/>
      <c r="AB27" s="4">
        <v>13600</v>
      </c>
      <c r="AC27" s="5"/>
      <c r="AD27" s="4">
        <v>6146.4600000000028</v>
      </c>
      <c r="AE27" s="19"/>
    </row>
    <row r="28" spans="1:31">
      <c r="A28" s="16" t="s">
        <v>36</v>
      </c>
      <c r="B28" s="7" t="s">
        <v>11</v>
      </c>
      <c r="C28" s="4">
        <v>0</v>
      </c>
      <c r="D28" s="4">
        <v>0</v>
      </c>
      <c r="E28" s="4">
        <f t="shared" si="0"/>
        <v>0</v>
      </c>
      <c r="F28" s="4">
        <v>0</v>
      </c>
      <c r="H28" s="4">
        <v>0</v>
      </c>
      <c r="I28" s="4">
        <v>0</v>
      </c>
      <c r="J28" s="4">
        <f t="shared" si="1"/>
        <v>0</v>
      </c>
      <c r="L28" s="4">
        <v>326.58999999999997</v>
      </c>
      <c r="M28" s="4"/>
      <c r="N28" s="4"/>
      <c r="O28" s="4"/>
      <c r="P28" s="4"/>
      <c r="Q28" s="4"/>
      <c r="R28" s="4"/>
      <c r="S28" s="4"/>
      <c r="T28" s="5"/>
      <c r="U28" s="4">
        <v>211.92</v>
      </c>
      <c r="V28" s="4">
        <v>212.03999999999994</v>
      </c>
      <c r="W28" s="4"/>
      <c r="X28" s="4">
        <f t="shared" si="2"/>
        <v>423.95999999999992</v>
      </c>
      <c r="Y28" s="5"/>
      <c r="Z28" s="4">
        <v>0</v>
      </c>
      <c r="AA28" s="5"/>
      <c r="AB28" s="4">
        <v>9098.8799999999992</v>
      </c>
      <c r="AC28" s="5"/>
      <c r="AD28" s="4">
        <v>5494.6200000000008</v>
      </c>
      <c r="AE28" s="19"/>
    </row>
    <row r="29" spans="1:31">
      <c r="A29" s="16" t="s">
        <v>37</v>
      </c>
      <c r="B29" s="7" t="s">
        <v>13</v>
      </c>
      <c r="C29" s="4">
        <v>5016.4800000000005</v>
      </c>
      <c r="D29" s="4">
        <v>11705.039999999999</v>
      </c>
      <c r="E29" s="4">
        <f t="shared" si="0"/>
        <v>16721.52</v>
      </c>
      <c r="F29" s="4">
        <v>2500</v>
      </c>
      <c r="H29" s="4">
        <v>394.32000000000011</v>
      </c>
      <c r="I29" s="4">
        <v>920.2800000000002</v>
      </c>
      <c r="J29" s="4">
        <f t="shared" si="1"/>
        <v>1314.6000000000004</v>
      </c>
      <c r="L29" s="4">
        <v>267.62</v>
      </c>
      <c r="M29" s="4"/>
      <c r="N29" s="4"/>
      <c r="O29" s="4"/>
      <c r="P29" s="4"/>
      <c r="Q29" s="4"/>
      <c r="R29" s="4"/>
      <c r="S29" s="4"/>
      <c r="T29" s="5"/>
      <c r="U29" s="4">
        <v>174.72</v>
      </c>
      <c r="V29" s="4">
        <v>174.72</v>
      </c>
      <c r="W29" s="4"/>
      <c r="X29" s="4">
        <f t="shared" si="2"/>
        <v>349.44</v>
      </c>
      <c r="Y29" s="5"/>
      <c r="Z29" s="4">
        <v>0</v>
      </c>
      <c r="AA29" s="5"/>
      <c r="AB29" s="4">
        <v>7500.6000000000013</v>
      </c>
      <c r="AC29" s="5"/>
      <c r="AD29" s="4">
        <v>4544.42</v>
      </c>
      <c r="AE29" s="19"/>
    </row>
    <row r="30" spans="1:31">
      <c r="A30" s="16" t="s">
        <v>38</v>
      </c>
      <c r="B30" s="7" t="s">
        <v>12</v>
      </c>
      <c r="C30" s="4">
        <v>1993.8000000000004</v>
      </c>
      <c r="D30" s="4">
        <v>4652.28</v>
      </c>
      <c r="E30" s="4">
        <f t="shared" si="0"/>
        <v>6646.08</v>
      </c>
      <c r="F30" s="4">
        <v>1250</v>
      </c>
      <c r="H30" s="4">
        <v>0</v>
      </c>
      <c r="I30" s="4">
        <v>0</v>
      </c>
      <c r="J30" s="4">
        <f t="shared" si="1"/>
        <v>0</v>
      </c>
      <c r="L30" s="4">
        <v>253.53</v>
      </c>
      <c r="M30" s="4"/>
      <c r="N30" s="4"/>
      <c r="O30" s="4"/>
      <c r="P30" s="4"/>
      <c r="Q30" s="4"/>
      <c r="R30" s="4"/>
      <c r="S30" s="4"/>
      <c r="T30" s="5"/>
      <c r="U30" s="4">
        <v>162</v>
      </c>
      <c r="V30" s="4">
        <v>162.36000000000001</v>
      </c>
      <c r="W30" s="4"/>
      <c r="X30" s="4">
        <f t="shared" si="2"/>
        <v>324.36</v>
      </c>
      <c r="Y30" s="5"/>
      <c r="Z30" s="4">
        <v>0</v>
      </c>
      <c r="AA30" s="5"/>
      <c r="AB30" s="4">
        <v>6961.56</v>
      </c>
      <c r="AC30" s="5"/>
      <c r="AD30" s="4">
        <v>4178.0599999999995</v>
      </c>
      <c r="AE30" s="19"/>
    </row>
    <row r="31" spans="1:31">
      <c r="A31" s="16" t="s">
        <v>39</v>
      </c>
      <c r="B31" s="7" t="s">
        <v>122</v>
      </c>
      <c r="C31" s="4">
        <v>3624.72</v>
      </c>
      <c r="D31" s="4">
        <v>8457.8399999999983</v>
      </c>
      <c r="E31" s="4">
        <f t="shared" si="0"/>
        <v>12082.559999999998</v>
      </c>
      <c r="F31" s="4">
        <v>2500</v>
      </c>
      <c r="H31" s="4">
        <v>238.55999999999997</v>
      </c>
      <c r="I31" s="4">
        <v>556.56000000000006</v>
      </c>
      <c r="J31" s="4">
        <f t="shared" si="1"/>
        <v>795.12</v>
      </c>
      <c r="L31" s="4">
        <v>0</v>
      </c>
      <c r="M31" s="4"/>
      <c r="N31" s="4"/>
      <c r="O31" s="4"/>
      <c r="P31" s="4"/>
      <c r="Q31" s="4"/>
      <c r="R31" s="4"/>
      <c r="S31" s="4"/>
      <c r="T31" s="5"/>
      <c r="U31" s="4">
        <v>0</v>
      </c>
      <c r="V31" s="4">
        <v>0</v>
      </c>
      <c r="W31" s="4"/>
      <c r="X31" s="4">
        <f t="shared" si="2"/>
        <v>0</v>
      </c>
      <c r="Y31" s="5"/>
      <c r="Z31" s="4">
        <v>0</v>
      </c>
      <c r="AA31" s="5"/>
      <c r="AB31" s="4">
        <v>5848.32</v>
      </c>
      <c r="AC31" s="5"/>
      <c r="AD31" s="4">
        <v>8456.67</v>
      </c>
      <c r="AE31" s="19"/>
    </row>
    <row r="32" spans="1:31">
      <c r="A32" s="16" t="s">
        <v>40</v>
      </c>
      <c r="B32" s="7" t="s">
        <v>11</v>
      </c>
      <c r="C32" s="4">
        <v>0</v>
      </c>
      <c r="D32" s="4">
        <v>0</v>
      </c>
      <c r="E32" s="4">
        <f t="shared" si="0"/>
        <v>0</v>
      </c>
      <c r="F32" s="4">
        <v>0</v>
      </c>
      <c r="H32" s="4">
        <v>0</v>
      </c>
      <c r="I32" s="4">
        <v>0</v>
      </c>
      <c r="J32" s="4">
        <f t="shared" si="1"/>
        <v>0</v>
      </c>
      <c r="L32" s="4">
        <v>0</v>
      </c>
      <c r="M32" s="4"/>
      <c r="N32" s="4"/>
      <c r="O32" s="4"/>
      <c r="P32" s="4"/>
      <c r="Q32" s="4"/>
      <c r="R32" s="4"/>
      <c r="S32" s="4"/>
      <c r="T32" s="5"/>
      <c r="U32" s="4">
        <v>0</v>
      </c>
      <c r="V32" s="4">
        <v>0</v>
      </c>
      <c r="W32" s="4"/>
      <c r="X32" s="4">
        <f t="shared" si="2"/>
        <v>0</v>
      </c>
      <c r="Y32" s="5"/>
      <c r="Z32" s="4">
        <v>0</v>
      </c>
      <c r="AA32" s="5"/>
      <c r="AB32" s="4">
        <v>0</v>
      </c>
      <c r="AC32" s="5"/>
      <c r="AD32" s="4"/>
      <c r="AE32" s="19"/>
    </row>
    <row r="33" spans="1:31">
      <c r="A33" s="16" t="s">
        <v>41</v>
      </c>
      <c r="B33" s="7" t="s">
        <v>122</v>
      </c>
      <c r="C33" s="4">
        <v>3624.72</v>
      </c>
      <c r="D33" s="4">
        <v>8457.8399999999983</v>
      </c>
      <c r="E33" s="4">
        <f t="shared" si="0"/>
        <v>12082.559999999998</v>
      </c>
      <c r="F33" s="4">
        <v>2500</v>
      </c>
      <c r="H33" s="4">
        <v>238.55999999999997</v>
      </c>
      <c r="I33" s="4">
        <v>556.56000000000006</v>
      </c>
      <c r="J33" s="4">
        <f t="shared" si="1"/>
        <v>795.12</v>
      </c>
      <c r="L33" s="4">
        <v>317.45</v>
      </c>
      <c r="M33" s="4"/>
      <c r="N33" s="4"/>
      <c r="O33" s="4"/>
      <c r="P33" s="4"/>
      <c r="Q33" s="4"/>
      <c r="R33" s="4"/>
      <c r="S33" s="4"/>
      <c r="T33" s="5"/>
      <c r="U33" s="4">
        <v>202.08</v>
      </c>
      <c r="V33" s="4">
        <v>201.83999999999995</v>
      </c>
      <c r="W33" s="4"/>
      <c r="X33" s="4">
        <f t="shared" si="2"/>
        <v>403.91999999999996</v>
      </c>
      <c r="Y33" s="5"/>
      <c r="Z33" s="4">
        <v>0</v>
      </c>
      <c r="AA33" s="5"/>
      <c r="AB33" s="4">
        <v>8670.0000000000018</v>
      </c>
      <c r="AC33" s="5"/>
      <c r="AD33" s="4">
        <v>5176.0399999999981</v>
      </c>
      <c r="AE33" s="19"/>
    </row>
    <row r="34" spans="1:31">
      <c r="A34" s="16" t="s">
        <v>42</v>
      </c>
      <c r="B34" s="7" t="s">
        <v>121</v>
      </c>
      <c r="C34" s="4">
        <f>3790.08-600</f>
        <v>3190.08</v>
      </c>
      <c r="D34" s="4">
        <f>6843.6+600</f>
        <v>7443.6</v>
      </c>
      <c r="E34" s="4">
        <f t="shared" si="0"/>
        <v>10633.68</v>
      </c>
      <c r="F34" s="4">
        <v>2500</v>
      </c>
      <c r="H34" s="4">
        <v>280.32000000000005</v>
      </c>
      <c r="I34" s="4">
        <v>654.12</v>
      </c>
      <c r="J34" s="4">
        <f t="shared" si="1"/>
        <v>934.44</v>
      </c>
      <c r="L34" s="4">
        <v>273.62</v>
      </c>
      <c r="M34" s="4"/>
      <c r="N34" s="4"/>
      <c r="O34" s="4"/>
      <c r="P34" s="4"/>
      <c r="Q34" s="4"/>
      <c r="R34" s="4"/>
      <c r="S34" s="4"/>
      <c r="T34" s="5"/>
      <c r="U34" s="4">
        <v>174.47999999999993</v>
      </c>
      <c r="V34" s="4">
        <v>174.47999999999993</v>
      </c>
      <c r="W34" s="4"/>
      <c r="X34" s="4">
        <f t="shared" si="2"/>
        <v>348.95999999999987</v>
      </c>
      <c r="Y34" s="5"/>
      <c r="Z34" s="4">
        <v>0</v>
      </c>
      <c r="AA34" s="5"/>
      <c r="AB34" s="4">
        <v>7489.2000000000016</v>
      </c>
      <c r="AC34" s="5"/>
      <c r="AD34" s="4">
        <v>4495.2199999999993</v>
      </c>
      <c r="AE34" s="19"/>
    </row>
    <row r="35" spans="1:31">
      <c r="A35" s="16" t="s">
        <v>44</v>
      </c>
      <c r="B35" s="7" t="s">
        <v>11</v>
      </c>
      <c r="C35" s="4">
        <v>0</v>
      </c>
      <c r="D35" s="4">
        <v>0</v>
      </c>
      <c r="E35" s="4">
        <f t="shared" si="0"/>
        <v>0</v>
      </c>
      <c r="F35" s="4">
        <v>0</v>
      </c>
      <c r="H35" s="4">
        <v>0</v>
      </c>
      <c r="I35" s="4">
        <v>0</v>
      </c>
      <c r="J35" s="4">
        <f t="shared" si="1"/>
        <v>0</v>
      </c>
      <c r="L35" s="4">
        <v>208.66</v>
      </c>
      <c r="M35" s="4"/>
      <c r="N35" s="4"/>
      <c r="O35" s="4"/>
      <c r="P35" s="4"/>
      <c r="Q35" s="4"/>
      <c r="R35" s="4"/>
      <c r="S35" s="4"/>
      <c r="T35" s="5"/>
      <c r="U35" s="4">
        <v>0</v>
      </c>
      <c r="V35" s="4">
        <v>0</v>
      </c>
      <c r="W35" s="4"/>
      <c r="X35" s="4">
        <f t="shared" si="2"/>
        <v>0</v>
      </c>
      <c r="Y35" s="5"/>
      <c r="Z35" s="4">
        <v>0</v>
      </c>
      <c r="AA35" s="5"/>
      <c r="AB35" s="4">
        <v>4375.8</v>
      </c>
      <c r="AC35" s="5"/>
      <c r="AD35" s="4">
        <v>1162.9299999999998</v>
      </c>
      <c r="AE35" s="19"/>
    </row>
    <row r="36" spans="1:31">
      <c r="A36" s="16" t="s">
        <v>43</v>
      </c>
      <c r="B36" s="7" t="s">
        <v>122</v>
      </c>
      <c r="C36" s="4">
        <v>3624.72</v>
      </c>
      <c r="D36" s="4">
        <v>8457.8399999999983</v>
      </c>
      <c r="E36" s="4">
        <f t="shared" si="0"/>
        <v>12082.559999999998</v>
      </c>
      <c r="F36" s="4">
        <v>2500</v>
      </c>
      <c r="H36" s="4">
        <v>238.55999999999997</v>
      </c>
      <c r="I36" s="4">
        <v>556.56000000000006</v>
      </c>
      <c r="J36" s="4">
        <f t="shared" si="1"/>
        <v>795.12</v>
      </c>
      <c r="L36" s="4">
        <v>217.66</v>
      </c>
      <c r="M36" s="4"/>
      <c r="N36" s="4"/>
      <c r="O36" s="4"/>
      <c r="P36" s="4"/>
      <c r="Q36" s="4"/>
      <c r="R36" s="4"/>
      <c r="S36" s="4"/>
      <c r="T36" s="5"/>
      <c r="U36" s="4">
        <v>135.35999999999999</v>
      </c>
      <c r="V36" s="4">
        <v>135.23999999999998</v>
      </c>
      <c r="W36" s="4"/>
      <c r="X36" s="4">
        <f t="shared" si="2"/>
        <v>270.59999999999997</v>
      </c>
      <c r="Y36" s="5"/>
      <c r="Z36" s="4">
        <v>0</v>
      </c>
      <c r="AA36" s="5"/>
      <c r="AB36" s="4">
        <v>5807.88</v>
      </c>
      <c r="AC36" s="5"/>
      <c r="AD36" s="4">
        <v>3750.0700000000015</v>
      </c>
      <c r="AE36" s="19"/>
    </row>
    <row r="37" spans="1:31">
      <c r="A37" s="16" t="s">
        <v>45</v>
      </c>
      <c r="B37" s="7" t="s">
        <v>11</v>
      </c>
      <c r="C37" s="4">
        <v>0</v>
      </c>
      <c r="D37" s="4">
        <v>0</v>
      </c>
      <c r="E37" s="4">
        <f t="shared" si="0"/>
        <v>0</v>
      </c>
      <c r="F37" s="4">
        <v>0</v>
      </c>
      <c r="H37" s="4">
        <v>32.86</v>
      </c>
      <c r="I37" s="4">
        <v>76.69</v>
      </c>
      <c r="J37" s="4">
        <f t="shared" si="1"/>
        <v>109.55</v>
      </c>
      <c r="L37" s="4">
        <v>23.81</v>
      </c>
      <c r="M37" s="4"/>
      <c r="N37" s="4"/>
      <c r="O37" s="4"/>
      <c r="P37" s="4"/>
      <c r="Q37" s="4"/>
      <c r="R37" s="4"/>
      <c r="S37" s="4"/>
      <c r="T37" s="5"/>
      <c r="U37" s="4">
        <v>15.44</v>
      </c>
      <c r="V37" s="4">
        <v>15.450000000000001</v>
      </c>
      <c r="W37" s="4"/>
      <c r="X37" s="4">
        <f t="shared" si="2"/>
        <v>30.89</v>
      </c>
      <c r="Y37" s="5"/>
      <c r="Z37" s="4">
        <v>0</v>
      </c>
      <c r="AA37" s="5"/>
      <c r="AB37" s="4">
        <v>0</v>
      </c>
      <c r="AC37" s="5"/>
      <c r="AD37" s="4">
        <v>0</v>
      </c>
      <c r="AE37" s="19"/>
    </row>
    <row r="38" spans="1:31">
      <c r="A38" s="16" t="s">
        <v>46</v>
      </c>
      <c r="B38" s="7" t="s">
        <v>11</v>
      </c>
      <c r="C38" s="4">
        <v>0</v>
      </c>
      <c r="D38" s="4">
        <v>0</v>
      </c>
      <c r="E38" s="4">
        <f t="shared" si="0"/>
        <v>0</v>
      </c>
      <c r="F38" s="4">
        <v>0</v>
      </c>
      <c r="H38" s="4">
        <v>0</v>
      </c>
      <c r="I38" s="4">
        <v>0</v>
      </c>
      <c r="J38" s="4">
        <f t="shared" si="1"/>
        <v>0</v>
      </c>
      <c r="L38" s="4">
        <v>231.34</v>
      </c>
      <c r="M38" s="4"/>
      <c r="N38" s="4"/>
      <c r="O38" s="4"/>
      <c r="P38" s="4"/>
      <c r="Q38" s="4"/>
      <c r="R38" s="4"/>
      <c r="S38" s="4"/>
      <c r="T38" s="5"/>
      <c r="U38" s="4">
        <v>0</v>
      </c>
      <c r="V38" s="4">
        <v>0</v>
      </c>
      <c r="W38" s="4"/>
      <c r="X38" s="4">
        <f t="shared" si="2"/>
        <v>0</v>
      </c>
      <c r="Y38" s="5"/>
      <c r="Z38" s="4">
        <v>0</v>
      </c>
      <c r="AA38" s="5"/>
      <c r="AB38" s="4">
        <v>6383.4</v>
      </c>
      <c r="AC38" s="5"/>
      <c r="AD38" s="4">
        <v>3801.3799999999987</v>
      </c>
      <c r="AE38" s="19"/>
    </row>
    <row r="39" spans="1:31">
      <c r="A39" s="16" t="s">
        <v>47</v>
      </c>
      <c r="B39" s="7" t="s">
        <v>121</v>
      </c>
      <c r="C39" s="4">
        <v>3190.0800000000004</v>
      </c>
      <c r="D39" s="4">
        <v>7443.6000000000013</v>
      </c>
      <c r="E39" s="4">
        <f t="shared" si="0"/>
        <v>10633.680000000002</v>
      </c>
      <c r="F39" s="4">
        <v>2500</v>
      </c>
      <c r="H39" s="4">
        <v>394.32000000000011</v>
      </c>
      <c r="I39" s="4">
        <v>920.2800000000002</v>
      </c>
      <c r="J39" s="4">
        <f t="shared" si="1"/>
        <v>1314.6000000000004</v>
      </c>
      <c r="L39" s="4">
        <v>176.9</v>
      </c>
      <c r="M39" s="4"/>
      <c r="N39" s="4"/>
      <c r="O39" s="4"/>
      <c r="P39" s="4"/>
      <c r="Q39" s="4"/>
      <c r="R39" s="4"/>
      <c r="S39" s="4"/>
      <c r="T39" s="5"/>
      <c r="U39" s="4">
        <v>125.04</v>
      </c>
      <c r="V39" s="4">
        <v>124.80000000000003</v>
      </c>
      <c r="W39" s="4"/>
      <c r="X39" s="4">
        <f t="shared" si="2"/>
        <v>249.84000000000003</v>
      </c>
      <c r="Y39" s="5"/>
      <c r="Z39" s="4">
        <v>0</v>
      </c>
      <c r="AA39" s="5"/>
      <c r="AB39" s="4">
        <v>5362.3199999999979</v>
      </c>
      <c r="AC39" s="5"/>
      <c r="AD39" s="4">
        <v>370.44000000000005</v>
      </c>
      <c r="AE39" s="19"/>
    </row>
    <row r="40" spans="1:31">
      <c r="A40" s="16" t="s">
        <v>48</v>
      </c>
      <c r="B40" s="7" t="s">
        <v>12</v>
      </c>
      <c r="C40" s="4">
        <v>1993.8000000000004</v>
      </c>
      <c r="D40" s="4">
        <v>4652.28</v>
      </c>
      <c r="E40" s="4">
        <f t="shared" si="0"/>
        <v>6646.08</v>
      </c>
      <c r="F40" s="4">
        <v>1250</v>
      </c>
      <c r="H40" s="4">
        <v>115.19999999999997</v>
      </c>
      <c r="I40" s="4">
        <v>268.56</v>
      </c>
      <c r="J40" s="4">
        <f t="shared" si="1"/>
        <v>383.76</v>
      </c>
      <c r="L40" s="4">
        <v>208.85</v>
      </c>
      <c r="M40" s="4"/>
      <c r="N40" s="4"/>
      <c r="O40" s="4"/>
      <c r="P40" s="4"/>
      <c r="Q40" s="4"/>
      <c r="R40" s="4"/>
      <c r="S40" s="4"/>
      <c r="T40" s="5"/>
      <c r="U40" s="4">
        <v>0</v>
      </c>
      <c r="V40" s="4">
        <v>0</v>
      </c>
      <c r="W40" s="4"/>
      <c r="X40" s="4">
        <f t="shared" si="2"/>
        <v>0</v>
      </c>
      <c r="Y40" s="5"/>
      <c r="Z40" s="4">
        <v>0</v>
      </c>
      <c r="AA40" s="5"/>
      <c r="AB40" s="4">
        <v>1225.23</v>
      </c>
      <c r="AC40" s="5"/>
      <c r="AD40" s="4">
        <v>3196.7799999999984</v>
      </c>
      <c r="AE40" s="19"/>
    </row>
    <row r="41" spans="1:31">
      <c r="A41" s="16" t="s">
        <v>49</v>
      </c>
      <c r="B41" s="7" t="s">
        <v>12</v>
      </c>
      <c r="C41" s="4">
        <v>1993.8000000000004</v>
      </c>
      <c r="D41" s="4">
        <v>4652.28</v>
      </c>
      <c r="E41" s="4">
        <f t="shared" si="0"/>
        <v>6646.08</v>
      </c>
      <c r="F41" s="4">
        <v>1250</v>
      </c>
      <c r="H41" s="4">
        <v>115.19999999999997</v>
      </c>
      <c r="I41" s="4">
        <v>268.56</v>
      </c>
      <c r="J41" s="4">
        <f t="shared" si="1"/>
        <v>383.76</v>
      </c>
      <c r="L41" s="4">
        <v>249.48</v>
      </c>
      <c r="M41" s="4"/>
      <c r="N41" s="4"/>
      <c r="O41" s="4"/>
      <c r="P41" s="4"/>
      <c r="Q41" s="4"/>
      <c r="R41" s="4"/>
      <c r="S41" s="4"/>
      <c r="T41" s="5"/>
      <c r="U41" s="4">
        <v>160.55999999999997</v>
      </c>
      <c r="V41" s="4">
        <v>160.67999999999995</v>
      </c>
      <c r="W41" s="4"/>
      <c r="X41" s="4">
        <f t="shared" si="2"/>
        <v>321.2399999999999</v>
      </c>
      <c r="Y41" s="5"/>
      <c r="Z41" s="4">
        <v>0</v>
      </c>
      <c r="AA41" s="5"/>
      <c r="AB41" s="4">
        <v>6895.2</v>
      </c>
      <c r="AC41" s="5"/>
      <c r="AD41" s="4">
        <v>4127.659999999998</v>
      </c>
      <c r="AE41" s="19"/>
    </row>
    <row r="42" spans="1:31">
      <c r="A42" s="16" t="s">
        <v>51</v>
      </c>
      <c r="B42" s="7" t="s">
        <v>12</v>
      </c>
      <c r="C42" s="4">
        <v>1993.8000000000004</v>
      </c>
      <c r="D42" s="4">
        <v>4652.28</v>
      </c>
      <c r="E42" s="4">
        <f t="shared" si="0"/>
        <v>6646.08</v>
      </c>
      <c r="F42" s="4">
        <v>1250</v>
      </c>
      <c r="H42" s="4">
        <v>115.19999999999997</v>
      </c>
      <c r="I42" s="4">
        <v>268.56</v>
      </c>
      <c r="J42" s="4">
        <f t="shared" si="1"/>
        <v>383.76</v>
      </c>
      <c r="L42" s="4">
        <v>217.73</v>
      </c>
      <c r="M42" s="4"/>
      <c r="N42" s="4"/>
      <c r="O42" s="4"/>
      <c r="P42" s="4"/>
      <c r="Q42" s="4"/>
      <c r="R42" s="4"/>
      <c r="S42" s="4"/>
      <c r="T42" s="5"/>
      <c r="U42" s="4">
        <v>140.64000000000001</v>
      </c>
      <c r="V42" s="4">
        <v>140.4</v>
      </c>
      <c r="W42" s="4"/>
      <c r="X42" s="4">
        <f t="shared" si="2"/>
        <v>281.04000000000002</v>
      </c>
      <c r="Y42" s="5"/>
      <c r="Z42" s="4">
        <v>0</v>
      </c>
      <c r="AA42" s="5"/>
      <c r="AB42" s="4">
        <v>4022.16</v>
      </c>
      <c r="AC42" s="5"/>
      <c r="AD42" s="4">
        <v>2391.3900000000003</v>
      </c>
      <c r="AE42" s="19"/>
    </row>
    <row r="43" spans="1:31">
      <c r="A43" s="16" t="s">
        <v>50</v>
      </c>
      <c r="B43" s="7" t="s">
        <v>12</v>
      </c>
      <c r="C43" s="4">
        <v>1993.8000000000004</v>
      </c>
      <c r="D43" s="4">
        <v>4652.28</v>
      </c>
      <c r="E43" s="4">
        <f t="shared" si="0"/>
        <v>6646.08</v>
      </c>
      <c r="F43" s="4">
        <v>1250</v>
      </c>
      <c r="H43" s="4">
        <v>115.19999999999997</v>
      </c>
      <c r="I43" s="4">
        <v>268.56</v>
      </c>
      <c r="J43" s="4">
        <f t="shared" si="1"/>
        <v>383.76</v>
      </c>
      <c r="L43" s="4">
        <v>163.30000000000001</v>
      </c>
      <c r="M43" s="4"/>
      <c r="N43" s="4"/>
      <c r="O43" s="4"/>
      <c r="P43" s="4"/>
      <c r="Q43" s="4"/>
      <c r="R43" s="4"/>
      <c r="S43" s="4"/>
      <c r="T43" s="5"/>
      <c r="U43" s="4">
        <v>0</v>
      </c>
      <c r="V43" s="4">
        <v>0</v>
      </c>
      <c r="W43" s="4"/>
      <c r="X43" s="4">
        <f t="shared" si="2"/>
        <v>0</v>
      </c>
      <c r="Y43" s="5"/>
      <c r="Z43" s="4">
        <v>0</v>
      </c>
      <c r="AA43" s="5"/>
      <c r="AB43" s="4">
        <v>4508.3999999999996</v>
      </c>
      <c r="AC43" s="5"/>
      <c r="AD43" s="4">
        <v>2796.920000000001</v>
      </c>
      <c r="AE43" s="19"/>
    </row>
    <row r="44" spans="1:31">
      <c r="A44" s="16" t="s">
        <v>52</v>
      </c>
      <c r="B44" s="7" t="s">
        <v>13</v>
      </c>
      <c r="C44" s="4">
        <v>5016.4800000000005</v>
      </c>
      <c r="D44" s="4">
        <v>11705.039999999999</v>
      </c>
      <c r="E44" s="4">
        <f t="shared" si="0"/>
        <v>16721.52</v>
      </c>
      <c r="F44" s="4">
        <v>2500</v>
      </c>
      <c r="H44" s="4">
        <v>394.32000000000011</v>
      </c>
      <c r="I44" s="4">
        <v>920.2800000000002</v>
      </c>
      <c r="J44" s="4">
        <f t="shared" si="1"/>
        <v>1314.6000000000004</v>
      </c>
      <c r="L44" s="4">
        <v>489.89</v>
      </c>
      <c r="M44" s="4"/>
      <c r="N44" s="4"/>
      <c r="O44" s="4"/>
      <c r="P44" s="4"/>
      <c r="Q44" s="4"/>
      <c r="R44" s="4"/>
      <c r="S44" s="4"/>
      <c r="T44" s="5"/>
      <c r="U44" s="4">
        <v>319.20000000000005</v>
      </c>
      <c r="V44" s="4">
        <v>318.95999999999987</v>
      </c>
      <c r="W44" s="4"/>
      <c r="X44" s="4">
        <f t="shared" si="2"/>
        <v>638.15999999999985</v>
      </c>
      <c r="Y44" s="5"/>
      <c r="Z44" s="4">
        <v>0</v>
      </c>
      <c r="AA44" s="5"/>
      <c r="AB44" s="4">
        <v>13698</v>
      </c>
      <c r="AC44" s="5"/>
      <c r="AD44" s="4">
        <v>8855.4200000000019</v>
      </c>
      <c r="AE44" s="19"/>
    </row>
    <row r="45" spans="1:31">
      <c r="A45" s="16" t="s">
        <v>53</v>
      </c>
      <c r="B45" s="7" t="s">
        <v>11</v>
      </c>
      <c r="C45" s="4">
        <v>0</v>
      </c>
      <c r="D45" s="4">
        <v>0</v>
      </c>
      <c r="E45" s="4">
        <f t="shared" si="0"/>
        <v>0</v>
      </c>
      <c r="F45" s="4">
        <v>0</v>
      </c>
      <c r="H45" s="4">
        <v>0</v>
      </c>
      <c r="I45" s="4">
        <v>0</v>
      </c>
      <c r="J45" s="4">
        <f t="shared" si="1"/>
        <v>0</v>
      </c>
      <c r="L45" s="4">
        <v>421.85</v>
      </c>
      <c r="M45" s="4"/>
      <c r="N45" s="4"/>
      <c r="O45" s="4"/>
      <c r="P45" s="4"/>
      <c r="Q45" s="4"/>
      <c r="R45" s="4"/>
      <c r="S45" s="4"/>
      <c r="T45" s="5"/>
      <c r="U45" s="4">
        <v>0</v>
      </c>
      <c r="V45" s="4">
        <v>0</v>
      </c>
      <c r="W45" s="4"/>
      <c r="X45" s="4">
        <f t="shared" si="2"/>
        <v>0</v>
      </c>
      <c r="Y45" s="5"/>
      <c r="Z45" s="4">
        <v>0</v>
      </c>
      <c r="AA45" s="5"/>
      <c r="AB45" s="4">
        <v>11742.960000000005</v>
      </c>
      <c r="AC45" s="5"/>
      <c r="AD45" s="4">
        <v>7034.6399999999967</v>
      </c>
      <c r="AE45" s="19"/>
    </row>
    <row r="46" spans="1:31">
      <c r="A46" s="16" t="s">
        <v>54</v>
      </c>
      <c r="B46" s="7" t="s">
        <v>11</v>
      </c>
      <c r="C46" s="4">
        <v>0</v>
      </c>
      <c r="D46" s="4">
        <v>0</v>
      </c>
      <c r="E46" s="4">
        <f t="shared" si="0"/>
        <v>0</v>
      </c>
      <c r="F46" s="4">
        <v>0</v>
      </c>
      <c r="H46" s="4">
        <v>0</v>
      </c>
      <c r="I46" s="4">
        <v>0</v>
      </c>
      <c r="J46" s="4">
        <f t="shared" si="1"/>
        <v>0</v>
      </c>
      <c r="L46" s="4">
        <v>335.86</v>
      </c>
      <c r="M46" s="4"/>
      <c r="N46" s="4"/>
      <c r="O46" s="4"/>
      <c r="P46" s="4"/>
      <c r="Q46" s="4"/>
      <c r="R46" s="4"/>
      <c r="S46" s="4"/>
      <c r="T46" s="5"/>
      <c r="U46" s="4">
        <v>210.47999999999993</v>
      </c>
      <c r="V46" s="4">
        <v>210.47999999999993</v>
      </c>
      <c r="W46" s="4"/>
      <c r="X46" s="4">
        <f t="shared" si="2"/>
        <v>420.95999999999987</v>
      </c>
      <c r="Y46" s="5"/>
      <c r="Z46" s="4">
        <v>0</v>
      </c>
      <c r="AA46" s="5"/>
      <c r="AB46" s="4">
        <v>9035.4000000000015</v>
      </c>
      <c r="AC46" s="5"/>
      <c r="AD46" s="4">
        <v>5344.82</v>
      </c>
      <c r="AE46" s="19"/>
    </row>
    <row r="47" spans="1:31">
      <c r="A47" s="16" t="s">
        <v>55</v>
      </c>
      <c r="B47" s="7" t="s">
        <v>11</v>
      </c>
      <c r="C47" s="4">
        <v>0</v>
      </c>
      <c r="D47" s="4">
        <v>0</v>
      </c>
      <c r="E47" s="4">
        <f t="shared" si="0"/>
        <v>0</v>
      </c>
      <c r="F47" s="4">
        <v>0</v>
      </c>
      <c r="H47" s="4">
        <v>0</v>
      </c>
      <c r="I47" s="4">
        <v>0</v>
      </c>
      <c r="J47" s="4">
        <f t="shared" si="1"/>
        <v>0</v>
      </c>
      <c r="L47" s="4">
        <v>348.05</v>
      </c>
      <c r="M47" s="4"/>
      <c r="N47" s="4"/>
      <c r="O47" s="4"/>
      <c r="P47" s="4"/>
      <c r="Q47" s="4"/>
      <c r="R47" s="4"/>
      <c r="S47" s="4"/>
      <c r="T47" s="5"/>
      <c r="U47" s="4">
        <v>201.83999999999995</v>
      </c>
      <c r="V47" s="4">
        <v>201.95999999999992</v>
      </c>
      <c r="W47" s="4"/>
      <c r="X47" s="4">
        <f t="shared" si="2"/>
        <v>403.79999999999984</v>
      </c>
      <c r="Y47" s="5"/>
      <c r="Z47" s="4">
        <v>0</v>
      </c>
      <c r="AA47" s="5"/>
      <c r="AB47" s="4">
        <v>8666.6400000000012</v>
      </c>
      <c r="AC47" s="5"/>
      <c r="AD47" s="4">
        <v>5208.7400000000016</v>
      </c>
      <c r="AE47" s="19"/>
    </row>
    <row r="48" spans="1:31">
      <c r="A48" s="16" t="s">
        <v>56</v>
      </c>
      <c r="B48" s="7" t="s">
        <v>12</v>
      </c>
      <c r="C48" s="4">
        <v>1993.8000000000004</v>
      </c>
      <c r="D48" s="4">
        <v>4652.28</v>
      </c>
      <c r="E48" s="4">
        <f t="shared" si="0"/>
        <v>6646.08</v>
      </c>
      <c r="F48" s="4">
        <v>1250</v>
      </c>
      <c r="H48" s="4">
        <v>115.19999999999997</v>
      </c>
      <c r="I48" s="4">
        <v>268.56</v>
      </c>
      <c r="J48" s="4">
        <f t="shared" si="1"/>
        <v>383.76</v>
      </c>
      <c r="L48" s="4">
        <v>199.58</v>
      </c>
      <c r="M48" s="4"/>
      <c r="N48" s="4"/>
      <c r="O48" s="4"/>
      <c r="P48" s="4"/>
      <c r="Q48" s="4"/>
      <c r="R48" s="4"/>
      <c r="S48" s="4"/>
      <c r="T48" s="5"/>
      <c r="U48" s="4">
        <v>130.08000000000001</v>
      </c>
      <c r="V48" s="4">
        <v>129.83999999999997</v>
      </c>
      <c r="W48" s="4"/>
      <c r="X48" s="4">
        <f t="shared" si="2"/>
        <v>259.91999999999996</v>
      </c>
      <c r="Y48" s="5"/>
      <c r="Z48" s="4">
        <v>0</v>
      </c>
      <c r="AA48" s="5"/>
      <c r="AB48" s="4">
        <v>5579.76</v>
      </c>
      <c r="AC48" s="5"/>
      <c r="AD48" s="4">
        <v>3320.0499999999984</v>
      </c>
      <c r="AE48" s="19"/>
    </row>
    <row r="49" spans="1:31">
      <c r="A49" s="16" t="s">
        <v>57</v>
      </c>
      <c r="B49" s="7" t="s">
        <v>11</v>
      </c>
      <c r="C49" s="4">
        <v>0</v>
      </c>
      <c r="D49" s="4">
        <v>0</v>
      </c>
      <c r="E49" s="4">
        <f t="shared" si="0"/>
        <v>0</v>
      </c>
      <c r="F49" s="4">
        <v>0</v>
      </c>
      <c r="H49" s="4">
        <v>394.32000000000011</v>
      </c>
      <c r="I49" s="4">
        <v>920.2800000000002</v>
      </c>
      <c r="J49" s="4">
        <f t="shared" si="1"/>
        <v>1314.6000000000004</v>
      </c>
      <c r="L49" s="4">
        <v>312.98</v>
      </c>
      <c r="M49" s="4"/>
      <c r="N49" s="4"/>
      <c r="O49" s="4"/>
      <c r="P49" s="4"/>
      <c r="Q49" s="4"/>
      <c r="R49" s="4"/>
      <c r="S49" s="4"/>
      <c r="T49" s="5"/>
      <c r="U49" s="4">
        <v>204.79999999999995</v>
      </c>
      <c r="V49" s="4">
        <v>204.88000000000002</v>
      </c>
      <c r="W49" s="4"/>
      <c r="X49" s="4">
        <f t="shared" si="2"/>
        <v>409.67999999999995</v>
      </c>
      <c r="Y49" s="5"/>
      <c r="Z49" s="4">
        <v>0</v>
      </c>
      <c r="AA49" s="5"/>
      <c r="AB49" s="4">
        <v>8793.9600000000009</v>
      </c>
      <c r="AC49" s="5"/>
      <c r="AD49" s="4">
        <v>5967.1199999999981</v>
      </c>
      <c r="AE49" s="19"/>
    </row>
    <row r="50" spans="1:31">
      <c r="A50" s="16" t="s">
        <v>58</v>
      </c>
      <c r="B50" s="7" t="s">
        <v>12</v>
      </c>
      <c r="C50" s="4">
        <v>1993.8000000000004</v>
      </c>
      <c r="D50" s="4">
        <v>4652.28</v>
      </c>
      <c r="E50" s="4">
        <f t="shared" si="0"/>
        <v>6646.08</v>
      </c>
      <c r="F50" s="4">
        <v>1250</v>
      </c>
      <c r="H50" s="4">
        <v>115.19999999999997</v>
      </c>
      <c r="I50" s="4">
        <v>268.56</v>
      </c>
      <c r="J50" s="4">
        <f t="shared" si="1"/>
        <v>383.76</v>
      </c>
      <c r="L50" s="4">
        <v>167.83</v>
      </c>
      <c r="M50" s="4"/>
      <c r="N50" s="4"/>
      <c r="O50" s="4"/>
      <c r="P50" s="4"/>
      <c r="Q50" s="4"/>
      <c r="R50" s="4"/>
      <c r="S50" s="4"/>
      <c r="T50" s="5"/>
      <c r="U50" s="4">
        <v>0</v>
      </c>
      <c r="V50" s="4">
        <v>0</v>
      </c>
      <c r="W50" s="4"/>
      <c r="X50" s="4">
        <f t="shared" si="2"/>
        <v>0</v>
      </c>
      <c r="Y50" s="5"/>
      <c r="Z50" s="4">
        <v>0</v>
      </c>
      <c r="AA50" s="5"/>
      <c r="AB50" s="4">
        <v>3867.4999999999991</v>
      </c>
      <c r="AC50" s="5"/>
      <c r="AD50" s="4">
        <v>2442.0899999999997</v>
      </c>
      <c r="AE50" s="19"/>
    </row>
    <row r="51" spans="1:31">
      <c r="A51" s="16" t="s">
        <v>59</v>
      </c>
      <c r="B51" s="7" t="s">
        <v>11</v>
      </c>
      <c r="C51" s="4">
        <v>0</v>
      </c>
      <c r="D51" s="4">
        <v>0</v>
      </c>
      <c r="E51" s="4">
        <f t="shared" si="0"/>
        <v>0</v>
      </c>
      <c r="F51" s="4">
        <v>0</v>
      </c>
      <c r="H51" s="4">
        <v>0</v>
      </c>
      <c r="I51" s="4">
        <v>0</v>
      </c>
      <c r="J51" s="4">
        <f t="shared" si="1"/>
        <v>0</v>
      </c>
      <c r="L51" s="4">
        <v>0</v>
      </c>
      <c r="M51" s="4"/>
      <c r="N51" s="4"/>
      <c r="O51" s="4"/>
      <c r="P51" s="4"/>
      <c r="Q51" s="4"/>
      <c r="R51" s="4"/>
      <c r="S51" s="4"/>
      <c r="T51" s="5"/>
      <c r="U51" s="4">
        <v>0</v>
      </c>
      <c r="V51" s="4">
        <v>0</v>
      </c>
      <c r="W51" s="4"/>
      <c r="X51" s="4">
        <f t="shared" si="2"/>
        <v>0</v>
      </c>
      <c r="Y51" s="5"/>
      <c r="Z51" s="4">
        <v>0</v>
      </c>
      <c r="AA51" s="5"/>
      <c r="AB51" s="4">
        <v>0</v>
      </c>
      <c r="AC51" s="5"/>
      <c r="AD51" s="4"/>
      <c r="AE51" s="19"/>
    </row>
    <row r="52" spans="1:31">
      <c r="A52" s="16" t="s">
        <v>60</v>
      </c>
      <c r="B52" s="7" t="s">
        <v>12</v>
      </c>
      <c r="C52" s="4">
        <v>1993.8000000000004</v>
      </c>
      <c r="D52" s="4">
        <v>4652.28</v>
      </c>
      <c r="E52" s="4">
        <f t="shared" si="0"/>
        <v>6646.08</v>
      </c>
      <c r="F52" s="4">
        <v>1250</v>
      </c>
      <c r="H52" s="4">
        <v>115.19999999999997</v>
      </c>
      <c r="I52" s="4">
        <v>268.56</v>
      </c>
      <c r="J52" s="4">
        <f t="shared" si="1"/>
        <v>383.76</v>
      </c>
      <c r="L52" s="4">
        <v>181.44</v>
      </c>
      <c r="M52" s="4"/>
      <c r="N52" s="4"/>
      <c r="O52" s="4"/>
      <c r="P52" s="4"/>
      <c r="Q52" s="4"/>
      <c r="R52" s="4"/>
      <c r="S52" s="4"/>
      <c r="T52" s="5"/>
      <c r="U52" s="4">
        <v>116.16000000000003</v>
      </c>
      <c r="V52" s="4">
        <v>115.91999999999997</v>
      </c>
      <c r="W52" s="4"/>
      <c r="X52" s="4">
        <f t="shared" si="2"/>
        <v>232.07999999999998</v>
      </c>
      <c r="Y52" s="5"/>
      <c r="Z52" s="4">
        <v>0</v>
      </c>
      <c r="AA52" s="5"/>
      <c r="AB52" s="4">
        <v>4980.3599999999997</v>
      </c>
      <c r="AC52" s="5"/>
      <c r="AD52" s="4">
        <v>3406.4200000000019</v>
      </c>
      <c r="AE52" s="19"/>
    </row>
    <row r="53" spans="1:31">
      <c r="A53" s="16" t="s">
        <v>61</v>
      </c>
      <c r="B53" s="7" t="s">
        <v>13</v>
      </c>
      <c r="C53" s="4">
        <v>3762.36</v>
      </c>
      <c r="D53" s="4">
        <v>8778.7799999999988</v>
      </c>
      <c r="E53" s="4">
        <f t="shared" si="0"/>
        <v>12541.14</v>
      </c>
      <c r="F53" s="4">
        <v>1875</v>
      </c>
      <c r="H53" s="4">
        <v>295.74000000000007</v>
      </c>
      <c r="I53" s="4">
        <v>690.21</v>
      </c>
      <c r="J53" s="4">
        <f t="shared" si="1"/>
        <v>985.95</v>
      </c>
      <c r="L53" s="4">
        <v>307.51</v>
      </c>
      <c r="M53" s="4"/>
      <c r="N53" s="4"/>
      <c r="O53" s="4"/>
      <c r="P53" s="4"/>
      <c r="Q53" s="4"/>
      <c r="R53" s="4"/>
      <c r="S53" s="4"/>
      <c r="T53" s="5"/>
      <c r="U53" s="4">
        <v>117</v>
      </c>
      <c r="V53" s="4">
        <v>116.90999999999997</v>
      </c>
      <c r="W53" s="4"/>
      <c r="X53" s="4">
        <f t="shared" si="2"/>
        <v>233.90999999999997</v>
      </c>
      <c r="Y53" s="5"/>
      <c r="Z53" s="4">
        <v>0</v>
      </c>
      <c r="AA53" s="5"/>
      <c r="AB53" s="4">
        <v>0</v>
      </c>
      <c r="AC53" s="5"/>
      <c r="AD53" s="4">
        <v>0</v>
      </c>
      <c r="AE53" s="19"/>
    </row>
    <row r="54" spans="1:31">
      <c r="A54" s="16" t="s">
        <v>62</v>
      </c>
      <c r="B54" s="7" t="s">
        <v>11</v>
      </c>
      <c r="C54" s="4">
        <v>0</v>
      </c>
      <c r="D54" s="4">
        <v>0</v>
      </c>
      <c r="E54" s="4">
        <f t="shared" si="0"/>
        <v>0</v>
      </c>
      <c r="F54" s="4">
        <v>0</v>
      </c>
      <c r="H54" s="4">
        <v>394.32000000000011</v>
      </c>
      <c r="I54" s="4">
        <v>920.2800000000002</v>
      </c>
      <c r="J54" s="4">
        <f t="shared" si="1"/>
        <v>1314.6000000000004</v>
      </c>
      <c r="L54" s="4">
        <v>376.68</v>
      </c>
      <c r="M54" s="4"/>
      <c r="N54" s="4"/>
      <c r="O54" s="4"/>
      <c r="P54" s="4"/>
      <c r="Q54" s="4"/>
      <c r="R54" s="4"/>
      <c r="S54" s="4"/>
      <c r="T54" s="5"/>
      <c r="U54" s="4">
        <v>281.28000000000003</v>
      </c>
      <c r="V54" s="4">
        <v>281.03999999999996</v>
      </c>
      <c r="W54" s="4"/>
      <c r="X54" s="4">
        <f t="shared" si="2"/>
        <v>562.31999999999994</v>
      </c>
      <c r="Y54" s="5"/>
      <c r="Z54" s="4">
        <v>0</v>
      </c>
      <c r="AA54" s="5"/>
      <c r="AB54" s="4">
        <v>12070.679999999997</v>
      </c>
      <c r="AC54" s="5"/>
      <c r="AD54" s="4">
        <v>7178.81</v>
      </c>
      <c r="AE54" s="19"/>
    </row>
    <row r="55" spans="1:31">
      <c r="A55" s="16" t="s">
        <v>63</v>
      </c>
      <c r="B55" s="7" t="s">
        <v>11</v>
      </c>
      <c r="C55" s="4">
        <v>0</v>
      </c>
      <c r="D55" s="4">
        <v>0</v>
      </c>
      <c r="E55" s="4">
        <f t="shared" si="0"/>
        <v>0</v>
      </c>
      <c r="F55" s="4">
        <v>0</v>
      </c>
      <c r="H55" s="4">
        <v>0</v>
      </c>
      <c r="I55" s="4">
        <v>0</v>
      </c>
      <c r="J55" s="4">
        <f t="shared" si="1"/>
        <v>0</v>
      </c>
      <c r="L55" s="4">
        <v>0</v>
      </c>
      <c r="M55" s="4"/>
      <c r="N55" s="4"/>
      <c r="O55" s="4"/>
      <c r="P55" s="4"/>
      <c r="Q55" s="4"/>
      <c r="R55" s="4"/>
      <c r="S55" s="4"/>
      <c r="T55" s="5"/>
      <c r="U55" s="4">
        <v>0</v>
      </c>
      <c r="V55" s="4">
        <v>0</v>
      </c>
      <c r="W55" s="4"/>
      <c r="X55" s="4">
        <f t="shared" si="2"/>
        <v>0</v>
      </c>
      <c r="Y55" s="5"/>
      <c r="Z55" s="4">
        <v>0</v>
      </c>
      <c r="AA55" s="5"/>
      <c r="AB55" s="4">
        <v>0</v>
      </c>
      <c r="AC55" s="5"/>
      <c r="AD55" s="4"/>
      <c r="AE55" s="19"/>
    </row>
    <row r="56" spans="1:31">
      <c r="A56" s="16" t="s">
        <v>64</v>
      </c>
      <c r="B56" s="7" t="s">
        <v>11</v>
      </c>
      <c r="C56" s="4">
        <v>0</v>
      </c>
      <c r="D56" s="4">
        <v>0</v>
      </c>
      <c r="E56" s="4">
        <f t="shared" si="0"/>
        <v>0</v>
      </c>
      <c r="F56" s="4">
        <v>0</v>
      </c>
      <c r="H56" s="4">
        <v>0</v>
      </c>
      <c r="I56" s="4">
        <v>0</v>
      </c>
      <c r="J56" s="4">
        <f t="shared" si="1"/>
        <v>0</v>
      </c>
      <c r="L56" s="4">
        <v>0</v>
      </c>
      <c r="M56" s="4"/>
      <c r="N56" s="4"/>
      <c r="O56" s="4"/>
      <c r="P56" s="4"/>
      <c r="Q56" s="4"/>
      <c r="R56" s="4"/>
      <c r="S56" s="4"/>
      <c r="T56" s="5"/>
      <c r="U56" s="4">
        <v>0</v>
      </c>
      <c r="V56" s="4">
        <v>0</v>
      </c>
      <c r="W56" s="4"/>
      <c r="X56" s="4">
        <f t="shared" si="2"/>
        <v>0</v>
      </c>
      <c r="Y56" s="5"/>
      <c r="Z56" s="4">
        <v>0</v>
      </c>
      <c r="AA56" s="5"/>
      <c r="AB56" s="4">
        <v>0</v>
      </c>
      <c r="AC56" s="5"/>
      <c r="AD56" s="4"/>
      <c r="AE56" s="19"/>
    </row>
    <row r="57" spans="1:31">
      <c r="A57" s="16" t="s">
        <v>65</v>
      </c>
      <c r="B57" s="7" t="s">
        <v>12</v>
      </c>
      <c r="C57" s="4">
        <v>1993.8000000000004</v>
      </c>
      <c r="D57" s="4">
        <v>4652.28</v>
      </c>
      <c r="E57" s="4">
        <f t="shared" si="0"/>
        <v>6646.08</v>
      </c>
      <c r="F57" s="4">
        <v>1250</v>
      </c>
      <c r="H57" s="4">
        <v>238.55999999999997</v>
      </c>
      <c r="I57" s="4">
        <v>556.56000000000006</v>
      </c>
      <c r="J57" s="4">
        <f t="shared" si="1"/>
        <v>795.12</v>
      </c>
      <c r="L57" s="4">
        <v>0</v>
      </c>
      <c r="M57" s="4"/>
      <c r="N57" s="4"/>
      <c r="O57" s="4"/>
      <c r="P57" s="4"/>
      <c r="Q57" s="4"/>
      <c r="R57" s="4"/>
      <c r="S57" s="4"/>
      <c r="T57" s="5"/>
      <c r="U57" s="4">
        <v>0</v>
      </c>
      <c r="V57" s="4">
        <v>0</v>
      </c>
      <c r="W57" s="4"/>
      <c r="X57" s="4">
        <f t="shared" si="2"/>
        <v>0</v>
      </c>
      <c r="Y57" s="5"/>
      <c r="Z57" s="4">
        <v>0</v>
      </c>
      <c r="AA57" s="5"/>
      <c r="AB57" s="4">
        <v>0</v>
      </c>
      <c r="AC57" s="5"/>
      <c r="AD57" s="4"/>
      <c r="AE57" s="19"/>
    </row>
    <row r="58" spans="1:31">
      <c r="A58" s="16" t="s">
        <v>66</v>
      </c>
      <c r="B58" s="7" t="s">
        <v>12</v>
      </c>
      <c r="C58" s="4">
        <v>1993.8000000000004</v>
      </c>
      <c r="D58" s="4">
        <v>4652.28</v>
      </c>
      <c r="E58" s="4">
        <f t="shared" si="0"/>
        <v>6646.08</v>
      </c>
      <c r="F58" s="4">
        <v>1250</v>
      </c>
      <c r="H58" s="4">
        <v>115.19999999999997</v>
      </c>
      <c r="I58" s="4">
        <v>268.56</v>
      </c>
      <c r="J58" s="4">
        <f t="shared" si="1"/>
        <v>383.76</v>
      </c>
      <c r="L58" s="4">
        <v>228.31</v>
      </c>
      <c r="M58" s="4"/>
      <c r="N58" s="4"/>
      <c r="O58" s="4"/>
      <c r="P58" s="4"/>
      <c r="Q58" s="4"/>
      <c r="R58" s="4"/>
      <c r="S58" s="4"/>
      <c r="T58" s="5"/>
      <c r="U58" s="4">
        <v>148.32</v>
      </c>
      <c r="V58" s="4">
        <v>148.19999999999999</v>
      </c>
      <c r="W58" s="4"/>
      <c r="X58" s="4">
        <f t="shared" si="2"/>
        <v>296.52</v>
      </c>
      <c r="Y58" s="5"/>
      <c r="Z58" s="4">
        <v>0</v>
      </c>
      <c r="AA58" s="5"/>
      <c r="AB58" s="4">
        <v>6364.8000000000011</v>
      </c>
      <c r="AC58" s="5"/>
      <c r="AD58" s="4">
        <v>1657.2399999999998</v>
      </c>
      <c r="AE58" s="19"/>
    </row>
    <row r="59" spans="1:31">
      <c r="A59" s="16" t="s">
        <v>67</v>
      </c>
      <c r="B59" s="7" t="s">
        <v>12</v>
      </c>
      <c r="C59" s="4">
        <f>2593.8-600</f>
        <v>1993.8000000000002</v>
      </c>
      <c r="D59" s="4">
        <f>4052.28+600</f>
        <v>4652.2800000000007</v>
      </c>
      <c r="E59" s="4">
        <f t="shared" si="0"/>
        <v>6646.0800000000008</v>
      </c>
      <c r="F59" s="4">
        <v>1250</v>
      </c>
      <c r="H59" s="4">
        <v>115.19999999999997</v>
      </c>
      <c r="I59" s="4">
        <v>268.56</v>
      </c>
      <c r="J59" s="4">
        <f t="shared" si="1"/>
        <v>383.76</v>
      </c>
      <c r="L59" s="4">
        <v>210.17</v>
      </c>
      <c r="M59" s="4"/>
      <c r="N59" s="4"/>
      <c r="O59" s="4"/>
      <c r="P59" s="4"/>
      <c r="Q59" s="4"/>
      <c r="R59" s="4"/>
      <c r="S59" s="4"/>
      <c r="T59" s="5"/>
      <c r="U59" s="4">
        <v>148.55999999999997</v>
      </c>
      <c r="V59" s="4">
        <v>148.67999999999998</v>
      </c>
      <c r="W59" s="4"/>
      <c r="X59" s="4">
        <f t="shared" si="2"/>
        <v>297.23999999999995</v>
      </c>
      <c r="Y59" s="5"/>
      <c r="Z59" s="4">
        <v>0</v>
      </c>
      <c r="AA59" s="5"/>
      <c r="AB59" s="4">
        <v>6380.7599999999993</v>
      </c>
      <c r="AC59" s="5"/>
      <c r="AD59" s="4">
        <v>3880.0199999999995</v>
      </c>
      <c r="AE59" s="19"/>
    </row>
    <row r="60" spans="1:31">
      <c r="A60" s="16" t="s">
        <v>68</v>
      </c>
      <c r="B60" s="7" t="s">
        <v>12</v>
      </c>
      <c r="C60" s="4">
        <f>2593.8-600</f>
        <v>1993.8000000000002</v>
      </c>
      <c r="D60" s="4">
        <f>4052.28+600</f>
        <v>4652.2800000000007</v>
      </c>
      <c r="E60" s="4">
        <f t="shared" si="0"/>
        <v>6646.0800000000008</v>
      </c>
      <c r="F60" s="4">
        <v>1250</v>
      </c>
      <c r="H60" s="4">
        <v>280.32000000000005</v>
      </c>
      <c r="I60" s="4">
        <v>654.12</v>
      </c>
      <c r="J60" s="4">
        <f t="shared" si="1"/>
        <v>934.44</v>
      </c>
      <c r="L60" s="4">
        <v>222.26</v>
      </c>
      <c r="M60" s="4"/>
      <c r="N60" s="4"/>
      <c r="O60" s="4"/>
      <c r="P60" s="4"/>
      <c r="Q60" s="4"/>
      <c r="R60" s="4"/>
      <c r="S60" s="4"/>
      <c r="T60" s="5"/>
      <c r="U60" s="4">
        <v>0</v>
      </c>
      <c r="V60" s="4">
        <v>0</v>
      </c>
      <c r="W60" s="4"/>
      <c r="X60" s="4">
        <f t="shared" si="2"/>
        <v>0</v>
      </c>
      <c r="Y60" s="5"/>
      <c r="Z60" s="4">
        <v>0</v>
      </c>
      <c r="AA60" s="5"/>
      <c r="AB60" s="4">
        <v>4598.5200000000004</v>
      </c>
      <c r="AC60" s="5"/>
      <c r="AD60" s="4">
        <v>1950.1200000000006</v>
      </c>
      <c r="AE60" s="19"/>
    </row>
    <row r="61" spans="1:31">
      <c r="A61" s="16" t="s">
        <v>69</v>
      </c>
      <c r="B61" s="7" t="s">
        <v>12</v>
      </c>
      <c r="C61" s="4">
        <v>1993.8000000000004</v>
      </c>
      <c r="D61" s="4">
        <v>4652.28</v>
      </c>
      <c r="E61" s="4">
        <f t="shared" si="0"/>
        <v>6646.08</v>
      </c>
      <c r="F61" s="4">
        <v>1250</v>
      </c>
      <c r="H61" s="4">
        <v>115.19999999999997</v>
      </c>
      <c r="I61" s="4">
        <v>268.56</v>
      </c>
      <c r="J61" s="4">
        <f t="shared" si="1"/>
        <v>383.76</v>
      </c>
      <c r="L61" s="4">
        <v>447.55</v>
      </c>
      <c r="M61" s="4"/>
      <c r="N61" s="4"/>
      <c r="O61" s="4"/>
      <c r="P61" s="4"/>
      <c r="Q61" s="4"/>
      <c r="R61" s="4"/>
      <c r="S61" s="4"/>
      <c r="T61" s="5"/>
      <c r="U61" s="4">
        <v>216.24000000000004</v>
      </c>
      <c r="V61" s="4">
        <v>216.24000000000004</v>
      </c>
      <c r="W61" s="4"/>
      <c r="X61" s="4">
        <f t="shared" si="2"/>
        <v>432.48000000000008</v>
      </c>
      <c r="Y61" s="5"/>
      <c r="Z61" s="4">
        <v>0</v>
      </c>
      <c r="AA61" s="5"/>
      <c r="AB61" s="4">
        <v>9281.9999999999982</v>
      </c>
      <c r="AC61" s="5"/>
      <c r="AD61" s="4">
        <v>5528.5000000000018</v>
      </c>
      <c r="AE61" s="19"/>
    </row>
    <row r="62" spans="1:31">
      <c r="A62" s="16" t="s">
        <v>70</v>
      </c>
      <c r="B62" s="7" t="s">
        <v>121</v>
      </c>
      <c r="C62" s="4">
        <v>3190.0800000000004</v>
      </c>
      <c r="D62" s="4">
        <v>7443.6000000000013</v>
      </c>
      <c r="E62" s="4">
        <f t="shared" si="0"/>
        <v>10633.680000000002</v>
      </c>
      <c r="F62" s="4">
        <v>2500</v>
      </c>
      <c r="H62" s="4">
        <v>280.32000000000005</v>
      </c>
      <c r="I62" s="4">
        <v>654.12</v>
      </c>
      <c r="J62" s="4">
        <f t="shared" si="1"/>
        <v>934.44</v>
      </c>
      <c r="L62" s="4">
        <v>526.17999999999995</v>
      </c>
      <c r="M62" s="4"/>
      <c r="N62" s="4"/>
      <c r="O62" s="4"/>
      <c r="P62" s="4"/>
      <c r="Q62" s="4"/>
      <c r="R62" s="4"/>
      <c r="S62" s="4"/>
      <c r="T62" s="5"/>
      <c r="U62" s="4">
        <v>443.04000000000013</v>
      </c>
      <c r="V62" s="4">
        <v>442.91999999999985</v>
      </c>
      <c r="W62" s="4"/>
      <c r="X62" s="4">
        <f t="shared" si="2"/>
        <v>885.96</v>
      </c>
      <c r="Y62" s="5"/>
      <c r="Z62" s="4">
        <v>0</v>
      </c>
      <c r="AA62" s="5"/>
      <c r="AB62" s="4">
        <v>19016.279999999995</v>
      </c>
      <c r="AC62" s="5"/>
      <c r="AD62" s="4">
        <v>11298.880000000001</v>
      </c>
      <c r="AE62" s="19"/>
    </row>
    <row r="63" spans="1:31">
      <c r="A63" s="16" t="s">
        <v>71</v>
      </c>
      <c r="B63" s="7" t="s">
        <v>12</v>
      </c>
      <c r="C63" s="4">
        <v>1993.8000000000004</v>
      </c>
      <c r="D63" s="4">
        <v>4652.28</v>
      </c>
      <c r="E63" s="4">
        <f t="shared" si="0"/>
        <v>6646.08</v>
      </c>
      <c r="F63" s="4">
        <v>1250</v>
      </c>
      <c r="H63" s="4">
        <v>115.19999999999997</v>
      </c>
      <c r="I63" s="4">
        <v>268.56</v>
      </c>
      <c r="J63" s="4">
        <f t="shared" si="1"/>
        <v>383.76</v>
      </c>
      <c r="L63" s="4">
        <v>323.57</v>
      </c>
      <c r="M63" s="4"/>
      <c r="N63" s="4"/>
      <c r="O63" s="4"/>
      <c r="P63" s="4"/>
      <c r="Q63" s="4"/>
      <c r="R63" s="4"/>
      <c r="S63" s="4"/>
      <c r="T63" s="5"/>
      <c r="U63" s="4">
        <v>142.08000000000001</v>
      </c>
      <c r="V63" s="4">
        <v>142.08000000000001</v>
      </c>
      <c r="W63" s="4"/>
      <c r="X63" s="4">
        <f t="shared" si="2"/>
        <v>284.16000000000003</v>
      </c>
      <c r="Y63" s="5"/>
      <c r="Z63" s="4">
        <v>0</v>
      </c>
      <c r="AA63" s="5"/>
      <c r="AB63" s="4">
        <v>6099.6000000000022</v>
      </c>
      <c r="AC63" s="5"/>
      <c r="AD63" s="4">
        <v>3641.6199999999994</v>
      </c>
      <c r="AE63" s="19"/>
    </row>
    <row r="64" spans="1:31">
      <c r="A64" s="16" t="s">
        <v>72</v>
      </c>
      <c r="B64" s="7" t="s">
        <v>13</v>
      </c>
      <c r="C64" s="4">
        <v>5016.4800000000005</v>
      </c>
      <c r="D64" s="4">
        <v>11705.039999999999</v>
      </c>
      <c r="E64" s="4">
        <f t="shared" si="0"/>
        <v>16721.52</v>
      </c>
      <c r="F64" s="4">
        <v>2500</v>
      </c>
      <c r="H64" s="4">
        <v>394.32000000000011</v>
      </c>
      <c r="I64" s="4">
        <v>920.2800000000002</v>
      </c>
      <c r="J64" s="4">
        <f t="shared" si="1"/>
        <v>1314.6000000000004</v>
      </c>
      <c r="L64" s="4">
        <v>412.78</v>
      </c>
      <c r="M64" s="4"/>
      <c r="N64" s="4"/>
      <c r="O64" s="4"/>
      <c r="P64" s="4"/>
      <c r="Q64" s="4"/>
      <c r="R64" s="4"/>
      <c r="S64" s="4"/>
      <c r="T64" s="5"/>
      <c r="U64" s="4">
        <v>348.71999999999997</v>
      </c>
      <c r="V64" s="4">
        <v>348.84</v>
      </c>
      <c r="W64" s="4"/>
      <c r="X64" s="4">
        <f t="shared" si="2"/>
        <v>697.56</v>
      </c>
      <c r="Y64" s="5"/>
      <c r="Z64" s="4">
        <v>0</v>
      </c>
      <c r="AA64" s="5"/>
      <c r="AB64" s="4">
        <v>14974.080000000002</v>
      </c>
      <c r="AC64" s="5"/>
      <c r="AD64" s="4">
        <v>8929.4799999999977</v>
      </c>
      <c r="AE64" s="19"/>
    </row>
    <row r="65" spans="1:31">
      <c r="A65" s="16" t="s">
        <v>73</v>
      </c>
      <c r="B65" s="7" t="s">
        <v>122</v>
      </c>
      <c r="C65" s="4">
        <v>3624.72</v>
      </c>
      <c r="D65" s="4">
        <v>8457.8399999999983</v>
      </c>
      <c r="E65" s="4">
        <f t="shared" si="0"/>
        <v>12082.559999999998</v>
      </c>
      <c r="F65" s="4">
        <v>2500</v>
      </c>
      <c r="H65" s="4">
        <v>238.55999999999997</v>
      </c>
      <c r="I65" s="4">
        <v>556.56000000000006</v>
      </c>
      <c r="J65" s="4">
        <f t="shared" si="1"/>
        <v>795.12</v>
      </c>
      <c r="L65" s="4">
        <v>258.55</v>
      </c>
      <c r="M65" s="4"/>
      <c r="N65" s="4"/>
      <c r="O65" s="4"/>
      <c r="P65" s="4"/>
      <c r="Q65" s="4"/>
      <c r="R65" s="4"/>
      <c r="S65" s="4"/>
      <c r="T65" s="5"/>
      <c r="U65" s="4">
        <v>109.44000000000001</v>
      </c>
      <c r="V65" s="4">
        <v>109.32000000000001</v>
      </c>
      <c r="W65" s="4"/>
      <c r="X65" s="4">
        <f t="shared" si="2"/>
        <v>218.76000000000002</v>
      </c>
      <c r="Y65" s="5"/>
      <c r="Z65" s="4">
        <v>0</v>
      </c>
      <c r="AA65" s="5"/>
      <c r="AB65" s="4">
        <v>4696.7999999999993</v>
      </c>
      <c r="AC65" s="5"/>
      <c r="AD65" s="4">
        <v>2500.3399999999992</v>
      </c>
      <c r="AE65" s="19"/>
    </row>
    <row r="66" spans="1:31">
      <c r="A66" s="16" t="s">
        <v>74</v>
      </c>
      <c r="B66" s="7" t="s">
        <v>122</v>
      </c>
      <c r="C66" s="4">
        <v>3624.72</v>
      </c>
      <c r="D66" s="4">
        <v>8453.0400000000009</v>
      </c>
      <c r="E66" s="4">
        <f t="shared" si="0"/>
        <v>12077.76</v>
      </c>
      <c r="F66" s="4">
        <v>2500</v>
      </c>
      <c r="H66" s="4">
        <v>238.55999999999997</v>
      </c>
      <c r="I66" s="4">
        <v>556.56000000000006</v>
      </c>
      <c r="J66" s="4">
        <f t="shared" si="1"/>
        <v>795.12</v>
      </c>
      <c r="L66" s="4">
        <v>403.47</v>
      </c>
      <c r="M66" s="4"/>
      <c r="N66" s="4"/>
      <c r="O66" s="4"/>
      <c r="P66" s="4"/>
      <c r="Q66" s="4"/>
      <c r="R66" s="4"/>
      <c r="S66" s="4"/>
      <c r="T66" s="5"/>
      <c r="U66" s="4">
        <v>286.08</v>
      </c>
      <c r="V66" s="4">
        <v>284.92</v>
      </c>
      <c r="W66" s="4"/>
      <c r="X66" s="4">
        <f t="shared" si="2"/>
        <v>571</v>
      </c>
      <c r="Y66" s="5"/>
      <c r="Z66" s="4">
        <v>0</v>
      </c>
      <c r="AA66" s="5"/>
      <c r="AB66" s="4">
        <v>12277.919999999996</v>
      </c>
      <c r="AC66" s="5"/>
      <c r="AD66" s="4">
        <v>7283.5700000000024</v>
      </c>
      <c r="AE66" s="19"/>
    </row>
    <row r="67" spans="1:31">
      <c r="A67" s="16" t="s">
        <v>75</v>
      </c>
      <c r="B67" s="7" t="s">
        <v>11</v>
      </c>
      <c r="C67" s="4">
        <v>0</v>
      </c>
      <c r="D67" s="4">
        <v>0</v>
      </c>
      <c r="E67" s="4">
        <f t="shared" si="0"/>
        <v>0</v>
      </c>
      <c r="F67" s="4">
        <v>0</v>
      </c>
      <c r="H67" s="4">
        <v>0</v>
      </c>
      <c r="I67" s="4">
        <v>0</v>
      </c>
      <c r="J67" s="4">
        <f t="shared" si="1"/>
        <v>0</v>
      </c>
      <c r="L67" s="4">
        <v>69.55</v>
      </c>
      <c r="M67" s="4"/>
      <c r="N67" s="4"/>
      <c r="O67" s="4"/>
      <c r="P67" s="4"/>
      <c r="Q67" s="4"/>
      <c r="R67" s="4"/>
      <c r="S67" s="4"/>
      <c r="T67" s="5"/>
      <c r="U67" s="4">
        <v>0</v>
      </c>
      <c r="V67" s="4">
        <v>0</v>
      </c>
      <c r="W67" s="4"/>
      <c r="X67" s="4">
        <f t="shared" si="2"/>
        <v>0</v>
      </c>
      <c r="Y67" s="5"/>
      <c r="Z67" s="4">
        <v>0</v>
      </c>
      <c r="AA67" s="5"/>
      <c r="AB67" s="4">
        <v>2934.35</v>
      </c>
      <c r="AC67" s="5"/>
      <c r="AD67" s="4">
        <v>1442.0700000000002</v>
      </c>
      <c r="AE67" s="19"/>
    </row>
    <row r="68" spans="1:31">
      <c r="A68" s="16" t="s">
        <v>76</v>
      </c>
      <c r="B68" s="7" t="s">
        <v>11</v>
      </c>
      <c r="C68" s="4">
        <v>0</v>
      </c>
      <c r="D68" s="4">
        <v>0</v>
      </c>
      <c r="E68" s="4">
        <f t="shared" si="0"/>
        <v>0</v>
      </c>
      <c r="F68" s="4">
        <v>0</v>
      </c>
      <c r="H68" s="4">
        <v>0</v>
      </c>
      <c r="I68" s="4">
        <v>0</v>
      </c>
      <c r="J68" s="4">
        <f t="shared" si="1"/>
        <v>0</v>
      </c>
      <c r="L68" s="4">
        <v>0</v>
      </c>
      <c r="M68" s="4"/>
      <c r="N68" s="4"/>
      <c r="O68" s="4"/>
      <c r="P68" s="4"/>
      <c r="Q68" s="4"/>
      <c r="R68" s="4"/>
      <c r="S68" s="4"/>
      <c r="T68" s="5"/>
      <c r="U68" s="4">
        <v>0</v>
      </c>
      <c r="V68" s="4">
        <v>0</v>
      </c>
      <c r="W68" s="4"/>
      <c r="X68" s="4">
        <f t="shared" si="2"/>
        <v>0</v>
      </c>
      <c r="Y68" s="5"/>
      <c r="Z68" s="4">
        <v>0</v>
      </c>
      <c r="AA68" s="5"/>
      <c r="AB68" s="4">
        <v>0</v>
      </c>
      <c r="AC68" s="5"/>
      <c r="AD68" s="4">
        <v>1896.82</v>
      </c>
      <c r="AE68" s="19"/>
    </row>
    <row r="69" spans="1:31">
      <c r="A69" s="16" t="s">
        <v>77</v>
      </c>
      <c r="B69" s="7" t="s">
        <v>11</v>
      </c>
      <c r="C69" s="4">
        <v>0</v>
      </c>
      <c r="D69" s="4">
        <v>0</v>
      </c>
      <c r="E69" s="4">
        <f t="shared" si="0"/>
        <v>0</v>
      </c>
      <c r="F69" s="4">
        <v>0</v>
      </c>
      <c r="H69" s="4">
        <v>0</v>
      </c>
      <c r="I69" s="4">
        <v>0</v>
      </c>
      <c r="J69" s="4">
        <f t="shared" si="1"/>
        <v>0</v>
      </c>
      <c r="L69" s="4">
        <v>0</v>
      </c>
      <c r="M69" s="4"/>
      <c r="N69" s="4"/>
      <c r="O69" s="4"/>
      <c r="P69" s="4"/>
      <c r="Q69" s="4"/>
      <c r="R69" s="4"/>
      <c r="S69" s="4"/>
      <c r="T69" s="5"/>
      <c r="U69" s="4">
        <v>0</v>
      </c>
      <c r="V69" s="4">
        <v>0</v>
      </c>
      <c r="W69" s="4"/>
      <c r="X69" s="4">
        <f t="shared" si="2"/>
        <v>0</v>
      </c>
      <c r="Y69" s="5"/>
      <c r="Z69" s="4">
        <v>0</v>
      </c>
      <c r="AA69" s="5"/>
      <c r="AB69" s="4">
        <v>0</v>
      </c>
      <c r="AC69" s="5"/>
      <c r="AD69" s="4"/>
      <c r="AE69" s="19"/>
    </row>
    <row r="70" spans="1:31">
      <c r="A70" s="16" t="s">
        <v>78</v>
      </c>
      <c r="B70" s="7" t="s">
        <v>11</v>
      </c>
      <c r="C70" s="4">
        <v>0</v>
      </c>
      <c r="D70" s="4">
        <v>0</v>
      </c>
      <c r="E70" s="4">
        <f t="shared" si="0"/>
        <v>0</v>
      </c>
      <c r="F70" s="4">
        <v>0</v>
      </c>
      <c r="H70" s="4">
        <v>0</v>
      </c>
      <c r="I70" s="4">
        <v>0</v>
      </c>
      <c r="J70" s="4">
        <f t="shared" si="1"/>
        <v>0</v>
      </c>
      <c r="L70" s="4">
        <v>139.11000000000001</v>
      </c>
      <c r="M70" s="4"/>
      <c r="N70" s="4"/>
      <c r="O70" s="4"/>
      <c r="P70" s="4"/>
      <c r="Q70" s="4"/>
      <c r="R70" s="4"/>
      <c r="S70" s="4"/>
      <c r="T70" s="5"/>
      <c r="U70" s="4">
        <v>0</v>
      </c>
      <c r="V70" s="4">
        <v>0</v>
      </c>
      <c r="W70" s="4"/>
      <c r="X70" s="4">
        <f t="shared" si="2"/>
        <v>0</v>
      </c>
      <c r="Y70" s="5"/>
      <c r="Z70" s="4">
        <v>0</v>
      </c>
      <c r="AA70" s="5"/>
      <c r="AB70" s="4">
        <v>5834.4</v>
      </c>
      <c r="AC70" s="5"/>
      <c r="AD70" s="4">
        <v>3483.0000000000014</v>
      </c>
      <c r="AE70" s="19"/>
    </row>
    <row r="71" spans="1:31">
      <c r="A71" s="16" t="s">
        <v>79</v>
      </c>
      <c r="B71" s="7" t="s">
        <v>11</v>
      </c>
      <c r="C71" s="4">
        <v>0</v>
      </c>
      <c r="D71" s="4">
        <v>0</v>
      </c>
      <c r="E71" s="4">
        <f t="shared" si="0"/>
        <v>0</v>
      </c>
      <c r="F71" s="4">
        <v>0</v>
      </c>
      <c r="H71" s="4">
        <v>115.19999999999997</v>
      </c>
      <c r="I71" s="4">
        <v>268.56</v>
      </c>
      <c r="J71" s="4">
        <f t="shared" si="1"/>
        <v>383.76</v>
      </c>
      <c r="L71" s="4">
        <v>163.30000000000001</v>
      </c>
      <c r="M71" s="4"/>
      <c r="N71" s="4"/>
      <c r="O71" s="4"/>
      <c r="P71" s="4"/>
      <c r="Q71" s="4"/>
      <c r="R71" s="4"/>
      <c r="S71" s="4"/>
      <c r="T71" s="5"/>
      <c r="U71" s="4">
        <v>0</v>
      </c>
      <c r="V71" s="4">
        <v>0</v>
      </c>
      <c r="W71" s="4"/>
      <c r="X71" s="4">
        <f t="shared" si="2"/>
        <v>0</v>
      </c>
      <c r="Y71" s="5"/>
      <c r="Z71" s="4">
        <v>0</v>
      </c>
      <c r="AA71" s="5"/>
      <c r="AB71" s="4">
        <v>1502.8</v>
      </c>
      <c r="AC71" s="5"/>
      <c r="AD71" s="4">
        <f>860.46-7.02</f>
        <v>853.44</v>
      </c>
      <c r="AE71" s="19"/>
    </row>
    <row r="72" spans="1:31">
      <c r="A72" s="16" t="s">
        <v>80</v>
      </c>
      <c r="B72" s="7" t="s">
        <v>11</v>
      </c>
      <c r="C72" s="4">
        <v>0</v>
      </c>
      <c r="D72" s="4">
        <v>0</v>
      </c>
      <c r="E72" s="4">
        <f t="shared" ref="E72" si="3">SUM(C72:D72)</f>
        <v>0</v>
      </c>
      <c r="F72" s="4">
        <v>0</v>
      </c>
      <c r="H72" s="4">
        <v>0</v>
      </c>
      <c r="I72" s="4">
        <v>0</v>
      </c>
      <c r="J72" s="4">
        <f t="shared" si="1"/>
        <v>0</v>
      </c>
      <c r="L72" s="4">
        <v>6</v>
      </c>
      <c r="M72" s="4"/>
      <c r="N72" s="4"/>
      <c r="O72" s="4"/>
      <c r="P72" s="4"/>
      <c r="Q72" s="4"/>
      <c r="R72" s="4"/>
      <c r="S72" s="4"/>
      <c r="T72" s="5"/>
      <c r="U72" s="4">
        <v>0</v>
      </c>
      <c r="V72" s="4">
        <v>0</v>
      </c>
      <c r="W72" s="4"/>
      <c r="X72" s="4">
        <f t="shared" si="2"/>
        <v>0</v>
      </c>
      <c r="Y72" s="5"/>
      <c r="Z72" s="4">
        <v>0</v>
      </c>
      <c r="AA72" s="5"/>
      <c r="AB72" s="4">
        <v>0</v>
      </c>
      <c r="AC72" s="5"/>
      <c r="AD72" s="4"/>
      <c r="AE72" s="19"/>
    </row>
    <row r="73" spans="1:31">
      <c r="A73" s="16" t="s">
        <v>81</v>
      </c>
      <c r="B73" s="7" t="s">
        <v>122</v>
      </c>
      <c r="C73" s="4">
        <v>3624.72</v>
      </c>
      <c r="D73" s="4">
        <v>8457.8399999999983</v>
      </c>
      <c r="E73" s="4">
        <f t="shared" si="0"/>
        <v>12082.559999999998</v>
      </c>
      <c r="F73" s="4">
        <v>2500</v>
      </c>
      <c r="H73" s="4">
        <v>238.55999999999997</v>
      </c>
      <c r="I73" s="4">
        <v>556.56000000000006</v>
      </c>
      <c r="J73" s="4">
        <f t="shared" si="1"/>
        <v>795.12</v>
      </c>
      <c r="L73" s="4">
        <v>683.52</v>
      </c>
      <c r="M73" s="4"/>
      <c r="N73" s="4"/>
      <c r="O73" s="4"/>
      <c r="P73" s="4"/>
      <c r="Q73" s="4"/>
      <c r="R73" s="4"/>
      <c r="S73" s="4"/>
      <c r="T73" s="5"/>
      <c r="U73" s="4">
        <v>430.56</v>
      </c>
      <c r="V73" s="4">
        <v>430.67999999999989</v>
      </c>
      <c r="W73" s="4"/>
      <c r="X73" s="4">
        <f t="shared" si="2"/>
        <v>861.2399999999999</v>
      </c>
      <c r="Y73" s="5"/>
      <c r="Z73" s="4">
        <v>0</v>
      </c>
      <c r="AA73" s="5"/>
      <c r="AB73" s="4">
        <v>18485.28</v>
      </c>
      <c r="AC73" s="5"/>
      <c r="AD73" s="4">
        <v>10934.560000000001</v>
      </c>
      <c r="AE73" s="19"/>
    </row>
    <row r="74" spans="1:31">
      <c r="A74" s="16" t="s">
        <v>82</v>
      </c>
      <c r="B74" s="7" t="s">
        <v>121</v>
      </c>
      <c r="C74" s="4">
        <v>3190.0800000000004</v>
      </c>
      <c r="D74" s="4">
        <v>7443.6000000000013</v>
      </c>
      <c r="E74" s="4">
        <f t="shared" ref="E74:E96" si="4">SUM(C74:D74)</f>
        <v>10633.680000000002</v>
      </c>
      <c r="F74" s="4">
        <v>2500</v>
      </c>
      <c r="H74" s="4">
        <v>280.32000000000005</v>
      </c>
      <c r="I74" s="4">
        <v>654.12</v>
      </c>
      <c r="J74" s="4">
        <f t="shared" ref="J74:J96" si="5">SUM(H74:I74)</f>
        <v>934.44</v>
      </c>
      <c r="L74" s="4">
        <v>190.51</v>
      </c>
      <c r="M74" s="4"/>
      <c r="N74" s="4"/>
      <c r="O74" s="4"/>
      <c r="P74" s="4"/>
      <c r="Q74" s="4"/>
      <c r="R74" s="4"/>
      <c r="S74" s="4"/>
      <c r="T74" s="5"/>
      <c r="U74" s="4">
        <v>123.59999999999998</v>
      </c>
      <c r="V74" s="4">
        <v>123.47999999999996</v>
      </c>
      <c r="W74" s="4"/>
      <c r="X74" s="4">
        <f t="shared" si="2"/>
        <v>247.07999999999993</v>
      </c>
      <c r="Y74" s="5"/>
      <c r="Z74" s="4">
        <v>0</v>
      </c>
      <c r="AA74" s="5"/>
      <c r="AB74" s="4">
        <v>5304</v>
      </c>
      <c r="AC74" s="5"/>
      <c r="AD74" s="4">
        <v>1351.0800000000004</v>
      </c>
      <c r="AE74" s="19"/>
    </row>
    <row r="75" spans="1:31">
      <c r="A75" s="16" t="s">
        <v>83</v>
      </c>
      <c r="B75" s="7" t="s">
        <v>12</v>
      </c>
      <c r="C75" s="4">
        <v>1993.8000000000004</v>
      </c>
      <c r="D75" s="4">
        <v>4652.28</v>
      </c>
      <c r="E75" s="4">
        <f t="shared" si="4"/>
        <v>6646.08</v>
      </c>
      <c r="F75" s="4">
        <v>1250</v>
      </c>
      <c r="H75" s="4">
        <v>238.55999999999997</v>
      </c>
      <c r="I75" s="4">
        <v>556.56000000000006</v>
      </c>
      <c r="J75" s="4">
        <f t="shared" si="5"/>
        <v>795.12</v>
      </c>
      <c r="L75" s="4">
        <v>276.7</v>
      </c>
      <c r="M75" s="4"/>
      <c r="N75" s="4"/>
      <c r="O75" s="4"/>
      <c r="P75" s="4"/>
      <c r="Q75" s="4"/>
      <c r="R75" s="4"/>
      <c r="S75" s="4"/>
      <c r="T75" s="5"/>
      <c r="U75" s="4">
        <v>179.52000000000007</v>
      </c>
      <c r="V75" s="4">
        <v>179.27999999999997</v>
      </c>
      <c r="W75" s="4"/>
      <c r="X75" s="4">
        <f t="shared" ref="X75:X96" si="6">SUM(U75:W75)</f>
        <v>358.80000000000007</v>
      </c>
      <c r="Y75" s="5"/>
      <c r="Z75" s="4">
        <v>0</v>
      </c>
      <c r="AA75" s="5"/>
      <c r="AB75" s="4">
        <v>7701.3599999999988</v>
      </c>
      <c r="AC75" s="5"/>
      <c r="AD75" s="4">
        <v>4587.66</v>
      </c>
      <c r="AE75" s="19"/>
    </row>
    <row r="76" spans="1:31">
      <c r="A76" s="16" t="s">
        <v>84</v>
      </c>
      <c r="B76" s="7" t="s">
        <v>12</v>
      </c>
      <c r="C76" s="4">
        <v>1993.8000000000004</v>
      </c>
      <c r="D76" s="4">
        <v>4652.28</v>
      </c>
      <c r="E76" s="4">
        <f t="shared" si="4"/>
        <v>6646.08</v>
      </c>
      <c r="F76" s="4">
        <v>1250</v>
      </c>
      <c r="H76" s="4">
        <v>115.19999999999997</v>
      </c>
      <c r="I76" s="4">
        <v>268.56</v>
      </c>
      <c r="J76" s="4">
        <f t="shared" si="5"/>
        <v>383.76</v>
      </c>
      <c r="L76" s="4">
        <v>167.83</v>
      </c>
      <c r="M76" s="4"/>
      <c r="N76" s="4"/>
      <c r="O76" s="4"/>
      <c r="P76" s="4"/>
      <c r="Q76" s="4"/>
      <c r="R76" s="4"/>
      <c r="S76" s="4"/>
      <c r="T76" s="5"/>
      <c r="U76" s="4">
        <v>0</v>
      </c>
      <c r="V76" s="4">
        <v>0</v>
      </c>
      <c r="W76" s="4"/>
      <c r="X76" s="4">
        <f t="shared" si="6"/>
        <v>0</v>
      </c>
      <c r="Y76" s="5"/>
      <c r="Z76" s="4">
        <v>0</v>
      </c>
      <c r="AA76" s="5"/>
      <c r="AB76" s="4">
        <v>3867.4999999999991</v>
      </c>
      <c r="AC76" s="5"/>
      <c r="AD76" s="4">
        <v>2111.0000000000005</v>
      </c>
      <c r="AE76" s="19"/>
    </row>
    <row r="77" spans="1:31">
      <c r="A77" s="16" t="s">
        <v>85</v>
      </c>
      <c r="B77" s="7" t="s">
        <v>12</v>
      </c>
      <c r="C77" s="4">
        <v>1993.8000000000004</v>
      </c>
      <c r="D77" s="4">
        <v>4652.28</v>
      </c>
      <c r="E77" s="4">
        <f t="shared" si="4"/>
        <v>6646.08</v>
      </c>
      <c r="F77" s="4">
        <v>1250</v>
      </c>
      <c r="H77" s="4">
        <v>394.32000000000011</v>
      </c>
      <c r="I77" s="4">
        <v>920.2800000000002</v>
      </c>
      <c r="J77" s="4">
        <f t="shared" si="5"/>
        <v>1314.6000000000004</v>
      </c>
      <c r="L77" s="4">
        <v>317.52</v>
      </c>
      <c r="M77" s="4"/>
      <c r="N77" s="4"/>
      <c r="O77" s="4"/>
      <c r="P77" s="4"/>
      <c r="Q77" s="4"/>
      <c r="R77" s="4"/>
      <c r="S77" s="4"/>
      <c r="T77" s="5"/>
      <c r="U77" s="4">
        <v>205.76</v>
      </c>
      <c r="V77" s="4">
        <v>205.96000000000004</v>
      </c>
      <c r="W77" s="4"/>
      <c r="X77" s="4">
        <f t="shared" si="6"/>
        <v>411.72</v>
      </c>
      <c r="Y77" s="5"/>
      <c r="Z77" s="4">
        <v>0</v>
      </c>
      <c r="AA77" s="5"/>
      <c r="AB77" s="4">
        <v>8836.56</v>
      </c>
      <c r="AC77" s="5"/>
      <c r="AD77" s="4">
        <v>5263.510000000002</v>
      </c>
      <c r="AE77" s="19"/>
    </row>
    <row r="78" spans="1:31">
      <c r="A78" s="16" t="s">
        <v>86</v>
      </c>
      <c r="B78" s="7" t="s">
        <v>12</v>
      </c>
      <c r="C78" s="4">
        <v>1993.8000000000004</v>
      </c>
      <c r="D78" s="4">
        <v>4652.28</v>
      </c>
      <c r="E78" s="4">
        <f t="shared" si="4"/>
        <v>6646.08</v>
      </c>
      <c r="F78" s="4">
        <v>1250</v>
      </c>
      <c r="H78" s="4">
        <v>115.19999999999997</v>
      </c>
      <c r="I78" s="4">
        <v>268.56</v>
      </c>
      <c r="J78" s="4">
        <f t="shared" si="5"/>
        <v>383.76</v>
      </c>
      <c r="L78" s="4">
        <v>0</v>
      </c>
      <c r="M78" s="4"/>
      <c r="N78" s="4"/>
      <c r="O78" s="4"/>
      <c r="P78" s="4"/>
      <c r="Q78" s="4"/>
      <c r="R78" s="4"/>
      <c r="S78" s="4"/>
      <c r="T78" s="5"/>
      <c r="U78" s="4">
        <v>0</v>
      </c>
      <c r="V78" s="4">
        <v>0</v>
      </c>
      <c r="W78" s="4"/>
      <c r="X78" s="4">
        <f t="shared" si="6"/>
        <v>0</v>
      </c>
      <c r="Y78" s="5"/>
      <c r="Z78" s="4">
        <v>0</v>
      </c>
      <c r="AA78" s="5"/>
      <c r="AB78" s="4">
        <v>0</v>
      </c>
      <c r="AC78" s="5"/>
      <c r="AD78" s="4"/>
      <c r="AE78" s="19"/>
    </row>
    <row r="79" spans="1:31">
      <c r="A79" s="16" t="s">
        <v>87</v>
      </c>
      <c r="B79" s="7" t="s">
        <v>12</v>
      </c>
      <c r="C79" s="4">
        <v>1993.8000000000004</v>
      </c>
      <c r="D79" s="4">
        <v>4652.28</v>
      </c>
      <c r="E79" s="4">
        <f t="shared" si="4"/>
        <v>6646.08</v>
      </c>
      <c r="F79" s="4">
        <v>1250</v>
      </c>
      <c r="H79" s="4">
        <v>0</v>
      </c>
      <c r="I79" s="4">
        <v>0</v>
      </c>
      <c r="J79" s="4">
        <f t="shared" si="5"/>
        <v>0</v>
      </c>
      <c r="L79" s="4">
        <v>263.08999999999997</v>
      </c>
      <c r="M79" s="4"/>
      <c r="N79" s="4"/>
      <c r="O79" s="4"/>
      <c r="P79" s="4"/>
      <c r="Q79" s="4"/>
      <c r="R79" s="4"/>
      <c r="S79" s="4"/>
      <c r="T79" s="5"/>
      <c r="U79" s="4">
        <v>171.83999999999995</v>
      </c>
      <c r="V79" s="4">
        <v>171.95999999999992</v>
      </c>
      <c r="W79" s="4"/>
      <c r="X79" s="4">
        <f t="shared" si="6"/>
        <v>343.79999999999984</v>
      </c>
      <c r="Y79" s="5"/>
      <c r="Z79" s="4">
        <v>0</v>
      </c>
      <c r="AA79" s="5"/>
      <c r="AB79" s="4">
        <v>7380.4800000000023</v>
      </c>
      <c r="AC79" s="5"/>
      <c r="AD79" s="4">
        <v>4401.9799999999987</v>
      </c>
      <c r="AE79" s="19"/>
    </row>
    <row r="80" spans="1:31">
      <c r="A80" s="16" t="s">
        <v>88</v>
      </c>
      <c r="B80" s="7" t="s">
        <v>12</v>
      </c>
      <c r="C80" s="4">
        <v>1993.8000000000004</v>
      </c>
      <c r="D80" s="4">
        <v>4652.28</v>
      </c>
      <c r="E80" s="4">
        <f t="shared" si="4"/>
        <v>6646.08</v>
      </c>
      <c r="F80" s="4">
        <v>1250</v>
      </c>
      <c r="H80" s="4">
        <v>115.19999999999997</v>
      </c>
      <c r="I80" s="4">
        <v>268.56</v>
      </c>
      <c r="J80" s="4">
        <f t="shared" si="5"/>
        <v>383.76</v>
      </c>
      <c r="L80" s="4">
        <v>176.9</v>
      </c>
      <c r="M80" s="4"/>
      <c r="N80" s="4"/>
      <c r="O80" s="4"/>
      <c r="P80" s="4"/>
      <c r="Q80" s="4"/>
      <c r="R80" s="4"/>
      <c r="S80" s="4"/>
      <c r="T80" s="5"/>
      <c r="U80" s="4">
        <v>0</v>
      </c>
      <c r="V80" s="4">
        <v>0</v>
      </c>
      <c r="W80" s="4"/>
      <c r="X80" s="4">
        <f t="shared" si="6"/>
        <v>0</v>
      </c>
      <c r="Y80" s="5"/>
      <c r="Z80" s="4">
        <v>0</v>
      </c>
      <c r="AA80" s="5"/>
      <c r="AB80" s="4">
        <v>3270.8</v>
      </c>
      <c r="AC80" s="5"/>
      <c r="AD80" s="4">
        <v>1135.9500000000003</v>
      </c>
      <c r="AE80" s="19"/>
    </row>
    <row r="81" spans="1:31">
      <c r="A81" s="16" t="s">
        <v>89</v>
      </c>
      <c r="B81" s="7" t="s">
        <v>13</v>
      </c>
      <c r="C81" s="4">
        <v>1163.05</v>
      </c>
      <c r="D81" s="4">
        <v>2713.83</v>
      </c>
      <c r="E81" s="4">
        <f t="shared" si="4"/>
        <v>3876.88</v>
      </c>
      <c r="F81" s="4">
        <v>1250</v>
      </c>
      <c r="H81" s="4">
        <v>139.16</v>
      </c>
      <c r="I81" s="4">
        <v>324.66000000000003</v>
      </c>
      <c r="J81" s="4">
        <f t="shared" si="5"/>
        <v>463.82000000000005</v>
      </c>
      <c r="L81" s="4">
        <v>149.68</v>
      </c>
      <c r="M81" s="4"/>
      <c r="N81" s="4"/>
      <c r="O81" s="4"/>
      <c r="P81" s="4"/>
      <c r="Q81" s="4"/>
      <c r="R81" s="4"/>
      <c r="S81" s="4"/>
      <c r="T81" s="5"/>
      <c r="U81" s="4">
        <v>0</v>
      </c>
      <c r="V81" s="4">
        <v>0</v>
      </c>
      <c r="W81" s="4"/>
      <c r="X81" s="4">
        <f t="shared" si="6"/>
        <v>0</v>
      </c>
      <c r="Y81" s="5"/>
      <c r="Z81" s="4">
        <v>0</v>
      </c>
      <c r="AA81" s="5"/>
      <c r="AB81" s="4">
        <v>4101.09</v>
      </c>
      <c r="AC81" s="5"/>
      <c r="AD81" s="4">
        <v>2754.3300000000004</v>
      </c>
      <c r="AE81" s="19"/>
    </row>
    <row r="82" spans="1:31">
      <c r="A82" s="16" t="s">
        <v>90</v>
      </c>
      <c r="B82" s="7" t="s">
        <v>12</v>
      </c>
      <c r="C82" s="4">
        <v>1993.8000000000004</v>
      </c>
      <c r="D82" s="4">
        <v>4652.28</v>
      </c>
      <c r="E82" s="4">
        <f t="shared" si="4"/>
        <v>6646.08</v>
      </c>
      <c r="F82" s="4">
        <v>1250</v>
      </c>
      <c r="H82" s="4">
        <v>115.19999999999997</v>
      </c>
      <c r="I82" s="4">
        <v>268.56</v>
      </c>
      <c r="J82" s="4">
        <f t="shared" si="5"/>
        <v>383.76</v>
      </c>
      <c r="L82" s="4">
        <v>163.30000000000001</v>
      </c>
      <c r="M82" s="4"/>
      <c r="N82" s="4"/>
      <c r="O82" s="4"/>
      <c r="P82" s="4"/>
      <c r="Q82" s="4"/>
      <c r="R82" s="4"/>
      <c r="S82" s="4"/>
      <c r="T82" s="5"/>
      <c r="U82" s="4">
        <v>0</v>
      </c>
      <c r="V82" s="4">
        <v>0</v>
      </c>
      <c r="W82" s="4"/>
      <c r="X82" s="4">
        <f t="shared" si="6"/>
        <v>0</v>
      </c>
      <c r="Y82" s="5"/>
      <c r="Z82" s="4">
        <v>0</v>
      </c>
      <c r="AA82" s="5"/>
      <c r="AB82" s="4">
        <v>1878.5000000000002</v>
      </c>
      <c r="AC82" s="5"/>
      <c r="AD82" s="4">
        <v>1057.21</v>
      </c>
      <c r="AE82" s="19"/>
    </row>
    <row r="83" spans="1:31">
      <c r="A83" s="16" t="s">
        <v>91</v>
      </c>
      <c r="B83" s="7" t="s">
        <v>12</v>
      </c>
      <c r="C83" s="4">
        <v>1993.8000000000004</v>
      </c>
      <c r="D83" s="4">
        <v>4652.28</v>
      </c>
      <c r="E83" s="4">
        <f t="shared" si="4"/>
        <v>6646.08</v>
      </c>
      <c r="F83" s="4">
        <v>1250</v>
      </c>
      <c r="H83" s="4">
        <v>115.19999999999997</v>
      </c>
      <c r="I83" s="4">
        <v>268.56</v>
      </c>
      <c r="J83" s="4">
        <f t="shared" si="5"/>
        <v>383.76</v>
      </c>
      <c r="L83" s="4">
        <v>0</v>
      </c>
      <c r="M83" s="4"/>
      <c r="N83" s="4"/>
      <c r="O83" s="4"/>
      <c r="P83" s="4"/>
      <c r="Q83" s="4"/>
      <c r="R83" s="4"/>
      <c r="S83" s="4"/>
      <c r="T83" s="5"/>
      <c r="U83" s="4">
        <v>0</v>
      </c>
      <c r="V83" s="4">
        <v>0</v>
      </c>
      <c r="W83" s="4"/>
      <c r="X83" s="4">
        <f t="shared" si="6"/>
        <v>0</v>
      </c>
      <c r="Y83" s="5"/>
      <c r="Z83" s="4">
        <v>0</v>
      </c>
      <c r="AA83" s="5"/>
      <c r="AB83" s="4">
        <v>0</v>
      </c>
      <c r="AC83" s="5"/>
      <c r="AD83" s="4"/>
      <c r="AE83" s="19"/>
    </row>
    <row r="84" spans="1:31">
      <c r="A84" s="16" t="s">
        <v>92</v>
      </c>
      <c r="B84" s="7" t="s">
        <v>12</v>
      </c>
      <c r="C84" s="4">
        <v>1993.8000000000004</v>
      </c>
      <c r="D84" s="4">
        <v>4652.28</v>
      </c>
      <c r="E84" s="4">
        <f t="shared" si="4"/>
        <v>6646.08</v>
      </c>
      <c r="F84" s="4">
        <v>1250</v>
      </c>
      <c r="H84" s="4">
        <v>0</v>
      </c>
      <c r="I84" s="4">
        <v>0</v>
      </c>
      <c r="J84" s="4">
        <f t="shared" si="5"/>
        <v>0</v>
      </c>
      <c r="L84" s="4">
        <v>190.51</v>
      </c>
      <c r="M84" s="4"/>
      <c r="N84" s="4"/>
      <c r="O84" s="4"/>
      <c r="P84" s="4"/>
      <c r="Q84" s="4"/>
      <c r="R84" s="4"/>
      <c r="S84" s="4"/>
      <c r="T84" s="5"/>
      <c r="U84" s="4">
        <v>123.75999999999996</v>
      </c>
      <c r="V84" s="4">
        <v>123.67999999999996</v>
      </c>
      <c r="W84" s="4"/>
      <c r="X84" s="4">
        <f t="shared" si="6"/>
        <v>247.43999999999994</v>
      </c>
      <c r="Y84" s="5"/>
      <c r="Z84" s="4">
        <v>0</v>
      </c>
      <c r="AA84" s="5"/>
      <c r="AB84" s="4">
        <v>5311.9199999999992</v>
      </c>
      <c r="AC84" s="5"/>
      <c r="AD84" s="4">
        <v>1348.8499999999995</v>
      </c>
      <c r="AE84" s="19"/>
    </row>
    <row r="85" spans="1:31">
      <c r="A85" s="16" t="s">
        <v>93</v>
      </c>
      <c r="B85" s="7" t="s">
        <v>12</v>
      </c>
      <c r="C85" s="4">
        <v>1993.8000000000004</v>
      </c>
      <c r="D85" s="4">
        <v>4652.28</v>
      </c>
      <c r="E85" s="4">
        <f t="shared" si="4"/>
        <v>6646.08</v>
      </c>
      <c r="F85" s="4">
        <v>1250</v>
      </c>
      <c r="H85" s="4">
        <v>115.19999999999997</v>
      </c>
      <c r="I85" s="4">
        <v>268.56</v>
      </c>
      <c r="J85" s="4">
        <f t="shared" si="5"/>
        <v>383.76</v>
      </c>
      <c r="L85" s="4">
        <v>213.19</v>
      </c>
      <c r="M85" s="4"/>
      <c r="N85" s="4"/>
      <c r="O85" s="4"/>
      <c r="P85" s="4"/>
      <c r="Q85" s="4"/>
      <c r="R85" s="4"/>
      <c r="S85" s="4"/>
      <c r="T85" s="5"/>
      <c r="U85" s="4">
        <v>138</v>
      </c>
      <c r="V85" s="4">
        <v>138.12000000000003</v>
      </c>
      <c r="W85" s="4"/>
      <c r="X85" s="4">
        <f t="shared" si="6"/>
        <v>276.12</v>
      </c>
      <c r="Y85" s="5"/>
      <c r="Z85" s="4">
        <v>0</v>
      </c>
      <c r="AA85" s="5"/>
      <c r="AB85" s="4">
        <v>5927.2800000000007</v>
      </c>
      <c r="AC85" s="5"/>
      <c r="AD85" s="4">
        <v>3614.25</v>
      </c>
      <c r="AE85" s="19"/>
    </row>
    <row r="86" spans="1:31">
      <c r="A86" s="16" t="s">
        <v>94</v>
      </c>
      <c r="B86" s="7" t="s">
        <v>12</v>
      </c>
      <c r="C86" s="4">
        <v>1993.8000000000004</v>
      </c>
      <c r="D86" s="4">
        <v>4652.28</v>
      </c>
      <c r="E86" s="4">
        <f t="shared" si="4"/>
        <v>6646.08</v>
      </c>
      <c r="F86" s="4">
        <v>1250</v>
      </c>
      <c r="H86" s="4">
        <v>115.19999999999997</v>
      </c>
      <c r="I86" s="4">
        <v>268.56</v>
      </c>
      <c r="J86" s="4">
        <f t="shared" si="5"/>
        <v>383.76</v>
      </c>
      <c r="L86" s="4">
        <v>145.15</v>
      </c>
      <c r="M86" s="4"/>
      <c r="N86" s="4"/>
      <c r="O86" s="4"/>
      <c r="P86" s="4"/>
      <c r="Q86" s="4"/>
      <c r="R86" s="4"/>
      <c r="S86" s="4"/>
      <c r="T86" s="5"/>
      <c r="U86" s="4">
        <v>0</v>
      </c>
      <c r="V86" s="4">
        <v>0</v>
      </c>
      <c r="W86" s="4"/>
      <c r="X86" s="4">
        <f t="shared" si="6"/>
        <v>0</v>
      </c>
      <c r="Y86" s="5"/>
      <c r="Z86" s="4">
        <v>0</v>
      </c>
      <c r="AA86" s="5"/>
      <c r="AB86" s="4">
        <v>2320.5000000000005</v>
      </c>
      <c r="AC86" s="5"/>
      <c r="AD86" s="4">
        <v>626.33000000000004</v>
      </c>
      <c r="AE86" s="19"/>
    </row>
    <row r="87" spans="1:31">
      <c r="A87" s="16" t="s">
        <v>95</v>
      </c>
      <c r="B87" s="7" t="s">
        <v>13</v>
      </c>
      <c r="C87" s="4">
        <v>5016.4800000000005</v>
      </c>
      <c r="D87" s="4">
        <v>11705.039999999999</v>
      </c>
      <c r="E87" s="4">
        <f t="shared" si="4"/>
        <v>16721.52</v>
      </c>
      <c r="F87" s="4">
        <v>2500</v>
      </c>
      <c r="H87" s="4">
        <v>394.32000000000011</v>
      </c>
      <c r="I87" s="4">
        <v>920.2800000000002</v>
      </c>
      <c r="J87" s="4">
        <f t="shared" si="5"/>
        <v>1314.6000000000004</v>
      </c>
      <c r="L87" s="4">
        <v>577.54</v>
      </c>
      <c r="M87" s="4"/>
      <c r="N87" s="4"/>
      <c r="O87" s="4"/>
      <c r="P87" s="4"/>
      <c r="Q87" s="4"/>
      <c r="R87" s="4"/>
      <c r="S87" s="4"/>
      <c r="T87" s="5"/>
      <c r="U87" s="4">
        <v>372.48</v>
      </c>
      <c r="V87" s="4">
        <v>372.48</v>
      </c>
      <c r="W87" s="4"/>
      <c r="X87" s="4">
        <f t="shared" si="6"/>
        <v>744.96</v>
      </c>
      <c r="Y87" s="5"/>
      <c r="Z87" s="4">
        <v>0</v>
      </c>
      <c r="AA87" s="5"/>
      <c r="AB87" s="4">
        <v>15991.559999999998</v>
      </c>
      <c r="AC87" s="5"/>
      <c r="AD87" s="4">
        <v>9607.7499999999982</v>
      </c>
      <c r="AE87" s="19"/>
    </row>
    <row r="88" spans="1:31">
      <c r="A88" s="16" t="s">
        <v>96</v>
      </c>
      <c r="B88" s="7" t="s">
        <v>12</v>
      </c>
      <c r="C88" s="4">
        <v>1993.8000000000004</v>
      </c>
      <c r="D88" s="4">
        <v>4652.28</v>
      </c>
      <c r="E88" s="4">
        <f t="shared" si="4"/>
        <v>6646.08</v>
      </c>
      <c r="F88" s="4">
        <v>1250</v>
      </c>
      <c r="H88" s="4">
        <v>115.19999999999997</v>
      </c>
      <c r="I88" s="4">
        <v>268.56</v>
      </c>
      <c r="J88" s="4">
        <f t="shared" si="5"/>
        <v>383.76</v>
      </c>
      <c r="L88" s="4">
        <v>318.98</v>
      </c>
      <c r="M88" s="4"/>
      <c r="N88" s="4"/>
      <c r="O88" s="4"/>
      <c r="P88" s="4"/>
      <c r="Q88" s="4"/>
      <c r="R88" s="4"/>
      <c r="S88" s="4"/>
      <c r="T88" s="5"/>
      <c r="U88" s="4">
        <v>204</v>
      </c>
      <c r="V88" s="4">
        <v>203.75999999999991</v>
      </c>
      <c r="W88" s="4"/>
      <c r="X88" s="4">
        <f t="shared" si="6"/>
        <v>407.75999999999988</v>
      </c>
      <c r="Y88" s="5"/>
      <c r="Z88" s="4">
        <v>0</v>
      </c>
      <c r="AA88" s="5"/>
      <c r="AB88" s="4">
        <v>8751.6</v>
      </c>
      <c r="AC88" s="5"/>
      <c r="AD88" s="4">
        <v>5272.9</v>
      </c>
      <c r="AE88" s="19"/>
    </row>
    <row r="89" spans="1:31">
      <c r="A89" s="16" t="s">
        <v>97</v>
      </c>
      <c r="B89" s="7" t="s">
        <v>12</v>
      </c>
      <c r="C89" s="4">
        <v>1993.8000000000004</v>
      </c>
      <c r="D89" s="4">
        <v>4652.28</v>
      </c>
      <c r="E89" s="4">
        <f t="shared" si="4"/>
        <v>6646.08</v>
      </c>
      <c r="F89" s="4">
        <v>1250</v>
      </c>
      <c r="H89" s="4">
        <v>115.19999999999997</v>
      </c>
      <c r="I89" s="4">
        <v>268.56</v>
      </c>
      <c r="J89" s="4">
        <f t="shared" si="5"/>
        <v>383.76</v>
      </c>
      <c r="L89" s="4">
        <v>312.98</v>
      </c>
      <c r="M89" s="4"/>
      <c r="N89" s="4"/>
      <c r="O89" s="4"/>
      <c r="P89" s="4"/>
      <c r="Q89" s="4"/>
      <c r="R89" s="4"/>
      <c r="S89" s="4"/>
      <c r="T89" s="5"/>
      <c r="U89" s="4">
        <v>202.08</v>
      </c>
      <c r="V89" s="4">
        <v>202.08</v>
      </c>
      <c r="W89" s="4"/>
      <c r="X89" s="4">
        <f t="shared" si="6"/>
        <v>404.16</v>
      </c>
      <c r="Y89" s="5"/>
      <c r="Z89" s="4">
        <v>0</v>
      </c>
      <c r="AA89" s="5"/>
      <c r="AB89" s="4">
        <v>8674.7999999999993</v>
      </c>
      <c r="AC89" s="5"/>
      <c r="AD89" s="4">
        <v>5258.1400000000012</v>
      </c>
      <c r="AE89" s="19"/>
    </row>
    <row r="90" spans="1:31">
      <c r="A90" s="16" t="s">
        <v>98</v>
      </c>
      <c r="B90" s="7" t="s">
        <v>12</v>
      </c>
      <c r="C90" s="4">
        <v>1993.8000000000004</v>
      </c>
      <c r="D90" s="4">
        <v>4652.28</v>
      </c>
      <c r="E90" s="4">
        <f t="shared" si="4"/>
        <v>6646.08</v>
      </c>
      <c r="F90" s="4">
        <v>1250</v>
      </c>
      <c r="H90" s="4">
        <v>115.19999999999997</v>
      </c>
      <c r="I90" s="4">
        <v>268.56</v>
      </c>
      <c r="J90" s="4">
        <f t="shared" si="5"/>
        <v>383.76</v>
      </c>
      <c r="L90" s="4">
        <v>217.73</v>
      </c>
      <c r="M90" s="4"/>
      <c r="N90" s="4"/>
      <c r="O90" s="4"/>
      <c r="P90" s="4"/>
      <c r="Q90" s="4"/>
      <c r="R90" s="4"/>
      <c r="S90" s="4"/>
      <c r="T90" s="5"/>
      <c r="U90" s="4">
        <v>140.4</v>
      </c>
      <c r="V90" s="4">
        <v>140.52000000000004</v>
      </c>
      <c r="W90" s="4"/>
      <c r="X90" s="4">
        <f t="shared" si="6"/>
        <v>280.92000000000007</v>
      </c>
      <c r="Y90" s="5"/>
      <c r="Z90" s="4">
        <v>0</v>
      </c>
      <c r="AA90" s="5"/>
      <c r="AB90" s="4">
        <v>6030.5999999999985</v>
      </c>
      <c r="AC90" s="5"/>
      <c r="AD90" s="4">
        <v>3625.0299999999979</v>
      </c>
      <c r="AE90" s="19"/>
    </row>
    <row r="91" spans="1:31">
      <c r="A91" s="16" t="s">
        <v>100</v>
      </c>
      <c r="B91" s="7" t="s">
        <v>13</v>
      </c>
      <c r="C91" s="4">
        <v>3342.28</v>
      </c>
      <c r="D91" s="4">
        <v>7815.630000000001</v>
      </c>
      <c r="E91" s="4">
        <f t="shared" si="4"/>
        <v>11157.910000000002</v>
      </c>
      <c r="F91" s="4">
        <v>2500</v>
      </c>
      <c r="H91" s="4">
        <v>394.32000000000011</v>
      </c>
      <c r="I91" s="4">
        <v>920.2800000000002</v>
      </c>
      <c r="J91" s="4">
        <f t="shared" si="5"/>
        <v>1314.6000000000004</v>
      </c>
      <c r="L91" s="4">
        <v>349.27</v>
      </c>
      <c r="M91" s="4"/>
      <c r="N91" s="4"/>
      <c r="O91" s="4"/>
      <c r="P91" s="4"/>
      <c r="Q91" s="4"/>
      <c r="R91" s="4"/>
      <c r="S91" s="4"/>
      <c r="T91" s="5"/>
      <c r="U91" s="4">
        <v>187.92</v>
      </c>
      <c r="V91" s="4">
        <v>187.80000000000004</v>
      </c>
      <c r="W91" s="4"/>
      <c r="X91" s="4">
        <f t="shared" si="6"/>
        <v>375.72</v>
      </c>
      <c r="Y91" s="5"/>
      <c r="Z91" s="4">
        <v>0</v>
      </c>
      <c r="AA91" s="5"/>
      <c r="AB91" s="4">
        <v>8064.7200000000012</v>
      </c>
      <c r="AC91" s="5"/>
      <c r="AD91" s="4">
        <v>2063.6200000000003</v>
      </c>
      <c r="AE91" s="19"/>
    </row>
    <row r="92" spans="1:31">
      <c r="A92" s="16" t="s">
        <v>99</v>
      </c>
      <c r="B92" s="7" t="s">
        <v>12</v>
      </c>
      <c r="C92" s="4">
        <v>1993.8000000000004</v>
      </c>
      <c r="D92" s="4">
        <v>4652.28</v>
      </c>
      <c r="E92" s="4">
        <f t="shared" si="4"/>
        <v>6646.08</v>
      </c>
      <c r="F92" s="4">
        <v>1250</v>
      </c>
      <c r="H92" s="4">
        <v>115.19999999999997</v>
      </c>
      <c r="I92" s="4">
        <v>268.56</v>
      </c>
      <c r="J92" s="4">
        <f t="shared" si="5"/>
        <v>383.76</v>
      </c>
      <c r="L92" s="4">
        <v>299.3</v>
      </c>
      <c r="M92" s="4"/>
      <c r="N92" s="4"/>
      <c r="O92" s="4"/>
      <c r="P92" s="4"/>
      <c r="Q92" s="4"/>
      <c r="R92" s="4"/>
      <c r="S92" s="4"/>
      <c r="T92" s="5"/>
      <c r="U92" s="4">
        <v>227.04000000000008</v>
      </c>
      <c r="V92" s="4">
        <v>227.16000000000005</v>
      </c>
      <c r="W92" s="4"/>
      <c r="X92" s="4">
        <f t="shared" si="6"/>
        <v>454.20000000000016</v>
      </c>
      <c r="Y92" s="5"/>
      <c r="Z92" s="4">
        <v>0</v>
      </c>
      <c r="AA92" s="5"/>
      <c r="AB92" s="4">
        <v>9748.7999999999975</v>
      </c>
      <c r="AC92" s="5"/>
      <c r="AD92" s="4">
        <v>6010.1299999999983</v>
      </c>
      <c r="AE92" s="19"/>
    </row>
    <row r="93" spans="1:31">
      <c r="A93" s="16" t="s">
        <v>101</v>
      </c>
      <c r="B93" s="7" t="s">
        <v>12</v>
      </c>
      <c r="C93" s="4">
        <v>1993.8000000000004</v>
      </c>
      <c r="D93" s="4">
        <v>4652.28</v>
      </c>
      <c r="E93" s="4">
        <f t="shared" si="4"/>
        <v>6646.08</v>
      </c>
      <c r="F93" s="4">
        <v>1250</v>
      </c>
      <c r="H93" s="4">
        <v>115.19999999999997</v>
      </c>
      <c r="I93" s="4">
        <v>268.56</v>
      </c>
      <c r="J93" s="4">
        <f t="shared" si="5"/>
        <v>383.76</v>
      </c>
      <c r="L93" s="4">
        <v>215.16</v>
      </c>
      <c r="M93" s="4"/>
      <c r="N93" s="4"/>
      <c r="O93" s="4"/>
      <c r="P93" s="4"/>
      <c r="Q93" s="4"/>
      <c r="R93" s="4"/>
      <c r="S93" s="4"/>
      <c r="T93" s="5"/>
      <c r="U93" s="4">
        <v>136.55999999999997</v>
      </c>
      <c r="V93" s="4">
        <v>136.31999999999996</v>
      </c>
      <c r="W93" s="4"/>
      <c r="X93" s="4">
        <f t="shared" si="6"/>
        <v>272.87999999999994</v>
      </c>
      <c r="Y93" s="5"/>
      <c r="Z93" s="4">
        <v>0</v>
      </c>
      <c r="AA93" s="5"/>
      <c r="AB93" s="4">
        <v>5858.0299999999988</v>
      </c>
      <c r="AC93" s="5"/>
      <c r="AD93" s="4">
        <v>3758.2599999999993</v>
      </c>
      <c r="AE93" s="19"/>
    </row>
    <row r="94" spans="1:31">
      <c r="A94" s="16" t="s">
        <v>102</v>
      </c>
      <c r="B94" s="7" t="s">
        <v>13</v>
      </c>
      <c r="C94" s="4">
        <v>5016.4800000000005</v>
      </c>
      <c r="D94" s="4">
        <v>11705.039999999999</v>
      </c>
      <c r="E94" s="4">
        <f t="shared" si="4"/>
        <v>16721.52</v>
      </c>
      <c r="F94" s="4">
        <v>2500</v>
      </c>
      <c r="H94" s="4">
        <v>394.32000000000011</v>
      </c>
      <c r="I94" s="4">
        <v>920.2800000000002</v>
      </c>
      <c r="J94" s="4">
        <f t="shared" si="5"/>
        <v>1314.6000000000004</v>
      </c>
      <c r="L94" s="4">
        <v>190.7</v>
      </c>
      <c r="M94" s="4"/>
      <c r="N94" s="4"/>
      <c r="O94" s="4"/>
      <c r="P94" s="4"/>
      <c r="Q94" s="4"/>
      <c r="R94" s="4"/>
      <c r="S94" s="4"/>
      <c r="T94" s="5"/>
      <c r="U94" s="4">
        <v>115.19999999999997</v>
      </c>
      <c r="V94" s="4">
        <v>115.08000000000003</v>
      </c>
      <c r="W94" s="4"/>
      <c r="X94" s="4">
        <f t="shared" si="6"/>
        <v>230.28</v>
      </c>
      <c r="Y94" s="5"/>
      <c r="Z94" s="4">
        <v>0</v>
      </c>
      <c r="AA94" s="5"/>
      <c r="AB94" s="4">
        <v>4943.28</v>
      </c>
      <c r="AC94" s="5"/>
      <c r="AD94" s="4">
        <v>2953.0999999999995</v>
      </c>
      <c r="AE94" s="19"/>
    </row>
    <row r="95" spans="1:31">
      <c r="A95" s="16" t="s">
        <v>103</v>
      </c>
      <c r="B95" s="7" t="s">
        <v>13</v>
      </c>
      <c r="C95" s="4">
        <v>5016.4800000000005</v>
      </c>
      <c r="D95" s="4">
        <v>11705.039999999999</v>
      </c>
      <c r="E95" s="4">
        <f t="shared" si="4"/>
        <v>16721.52</v>
      </c>
      <c r="F95" s="4">
        <v>2500</v>
      </c>
      <c r="H95" s="4">
        <v>394.32000000000011</v>
      </c>
      <c r="I95" s="4">
        <v>920.2800000000002</v>
      </c>
      <c r="J95" s="4">
        <f t="shared" si="5"/>
        <v>1314.6000000000004</v>
      </c>
      <c r="L95" s="4">
        <v>176.9</v>
      </c>
      <c r="M95" s="4"/>
      <c r="N95" s="4"/>
      <c r="O95" s="4"/>
      <c r="P95" s="4"/>
      <c r="Q95" s="4"/>
      <c r="R95" s="4"/>
      <c r="S95" s="4"/>
      <c r="T95" s="5"/>
      <c r="U95" s="4">
        <v>201.36</v>
      </c>
      <c r="V95" s="4">
        <v>201.2399999999999</v>
      </c>
      <c r="W95" s="4"/>
      <c r="X95" s="4">
        <f t="shared" si="6"/>
        <v>402.59999999999991</v>
      </c>
      <c r="Y95" s="5"/>
      <c r="Z95" s="4">
        <v>0</v>
      </c>
      <c r="AA95" s="5"/>
      <c r="AB95" s="4">
        <v>8642.880000000001</v>
      </c>
      <c r="AC95" s="5"/>
      <c r="AD95" s="4">
        <v>1399.08</v>
      </c>
      <c r="AE95" s="19"/>
    </row>
    <row r="96" spans="1:31">
      <c r="A96" s="16" t="s">
        <v>104</v>
      </c>
      <c r="B96" s="7" t="s">
        <v>12</v>
      </c>
      <c r="C96" s="4">
        <v>1993.8000000000004</v>
      </c>
      <c r="D96" s="4">
        <v>4652.28</v>
      </c>
      <c r="E96" s="4">
        <f t="shared" si="4"/>
        <v>6646.08</v>
      </c>
      <c r="F96" s="4">
        <v>1250</v>
      </c>
      <c r="H96" s="4">
        <v>115.19999999999997</v>
      </c>
      <c r="I96" s="4">
        <v>268.56</v>
      </c>
      <c r="J96" s="4">
        <f t="shared" si="5"/>
        <v>383.76</v>
      </c>
      <c r="L96" s="4">
        <v>317.45</v>
      </c>
      <c r="M96" s="4"/>
      <c r="N96" s="4"/>
      <c r="O96" s="4"/>
      <c r="P96" s="4"/>
      <c r="Q96" s="4"/>
      <c r="R96" s="4"/>
      <c r="S96" s="4"/>
      <c r="T96" s="5"/>
      <c r="U96" s="4">
        <v>114.23999999999997</v>
      </c>
      <c r="V96" s="4">
        <v>114.12000000000005</v>
      </c>
      <c r="W96" s="4"/>
      <c r="X96" s="4">
        <f t="shared" si="6"/>
        <v>228.36</v>
      </c>
      <c r="Y96" s="5"/>
      <c r="Z96" s="4">
        <v>0</v>
      </c>
      <c r="AA96" s="5"/>
      <c r="AB96" s="4">
        <v>2450.46</v>
      </c>
      <c r="AC96" s="5"/>
      <c r="AD96" s="4">
        <v>5151.0600000000004</v>
      </c>
      <c r="AE96" s="19"/>
    </row>
    <row r="97" spans="1:30" ht="13.5" thickBot="1">
      <c r="A97" s="2" t="s">
        <v>109</v>
      </c>
      <c r="B97" s="7"/>
      <c r="C97" s="20">
        <f>SUM(C9:C96)</f>
        <v>170169.46</v>
      </c>
      <c r="D97" s="20">
        <f>SUM(D9:D96)</f>
        <v>397014.77000000043</v>
      </c>
      <c r="E97" s="20">
        <f>SUM(E9:E96)</f>
        <v>567184.23000000021</v>
      </c>
      <c r="F97" s="20">
        <f>SUM(F9:F96)</f>
        <v>107083.33</v>
      </c>
      <c r="H97" s="20">
        <f>SUM(H9:H96)</f>
        <v>13920.220000000005</v>
      </c>
      <c r="I97" s="20">
        <f>SUM(I9:I96)</f>
        <v>32475.430000000018</v>
      </c>
      <c r="J97" s="20">
        <f>SUM(J9:J96)</f>
        <v>46395.650000000009</v>
      </c>
      <c r="L97" s="20">
        <f>SUM(L9:L96)</f>
        <v>19715.400000000001</v>
      </c>
      <c r="M97" s="20"/>
      <c r="N97" s="20"/>
      <c r="O97" s="20"/>
      <c r="P97" s="20"/>
      <c r="Q97" s="20"/>
      <c r="R97" s="20"/>
      <c r="S97" s="20"/>
      <c r="T97" s="5"/>
      <c r="U97" s="20">
        <f>SUM(U9:U96)</f>
        <v>10416.800000000001</v>
      </c>
      <c r="V97" s="20">
        <f>SUM(V9:V96)</f>
        <v>10413.679999999998</v>
      </c>
      <c r="W97" s="4"/>
      <c r="X97" s="20">
        <f>SUM(X9:X96)</f>
        <v>20830.479999999996</v>
      </c>
      <c r="Y97" s="5"/>
      <c r="Z97" s="20">
        <f>SUM(Z9:Z96)</f>
        <v>0</v>
      </c>
      <c r="AA97" s="5"/>
      <c r="AB97" s="20">
        <f>SUM(AB9:AB96)</f>
        <v>502998.43999999989</v>
      </c>
      <c r="AC97" s="5"/>
      <c r="AD97" s="20">
        <f>SUM(AD9:AD96)</f>
        <v>294535.33999999997</v>
      </c>
    </row>
    <row r="98" spans="1:30" ht="13.5" thickTop="1">
      <c r="B98" s="7"/>
      <c r="C98" s="4"/>
      <c r="L98" s="4"/>
      <c r="U98" s="4"/>
      <c r="V98" s="4"/>
      <c r="AB98" s="4"/>
      <c r="AC98" s="5"/>
      <c r="AD98" s="4"/>
    </row>
    <row r="99" spans="1:30">
      <c r="B99" s="7"/>
      <c r="C99" s="4"/>
      <c r="L99" s="4"/>
      <c r="U99" s="4"/>
      <c r="V99" s="4"/>
      <c r="AB99" s="4"/>
      <c r="AC99" s="5"/>
      <c r="AD99" s="4"/>
    </row>
    <row r="100" spans="1:30">
      <c r="B100" s="7"/>
      <c r="C100" s="4"/>
      <c r="L100" s="4"/>
      <c r="U100" s="4"/>
      <c r="V100" s="4"/>
      <c r="AB100" s="4"/>
      <c r="AC100" s="5"/>
      <c r="AD100" s="4"/>
    </row>
    <row r="101" spans="1:30">
      <c r="B101" s="7"/>
      <c r="C101" s="4"/>
      <c r="L101" s="4"/>
      <c r="U101" s="4"/>
      <c r="V101" s="4"/>
      <c r="AB101" s="4"/>
      <c r="AC101" s="5"/>
      <c r="AD101" s="4"/>
    </row>
    <row r="102" spans="1:30">
      <c r="B102" s="7"/>
      <c r="C102" s="4"/>
      <c r="L102" s="4"/>
      <c r="U102" s="4"/>
      <c r="V102" s="4"/>
      <c r="AB102" s="4"/>
      <c r="AC102" s="5"/>
      <c r="AD102" s="4"/>
    </row>
    <row r="103" spans="1:30">
      <c r="B103" s="7"/>
      <c r="C103" s="4"/>
      <c r="L103" s="4"/>
      <c r="U103" s="4"/>
      <c r="V103" s="4"/>
      <c r="AB103" s="4"/>
      <c r="AC103" s="5"/>
      <c r="AD103" s="4"/>
    </row>
    <row r="104" spans="1:30">
      <c r="B104" s="7"/>
      <c r="C104" s="4"/>
      <c r="L104" s="4"/>
      <c r="U104" s="4"/>
      <c r="V104" s="4"/>
      <c r="AB104" s="4"/>
      <c r="AC104" s="5"/>
      <c r="AD104" s="4"/>
    </row>
    <row r="105" spans="1:30">
      <c r="B105" s="7"/>
      <c r="C105" s="4"/>
      <c r="L105" s="4"/>
      <c r="U105" s="4"/>
      <c r="V105" s="4"/>
      <c r="AB105" s="4"/>
      <c r="AC105" s="5"/>
      <c r="AD105" s="4"/>
    </row>
    <row r="106" spans="1:30">
      <c r="B106" s="7"/>
      <c r="C106" s="4"/>
      <c r="L106" s="4"/>
      <c r="U106" s="4"/>
      <c r="V106" s="4"/>
      <c r="AB106" s="4"/>
      <c r="AC106" s="5"/>
      <c r="AD106" s="4"/>
    </row>
    <row r="107" spans="1:30">
      <c r="B107" s="7"/>
      <c r="C107" s="4"/>
      <c r="L107" s="4"/>
      <c r="U107" s="4"/>
      <c r="V107" s="4"/>
      <c r="AB107" s="4"/>
      <c r="AC107" s="5"/>
      <c r="AD107" s="4"/>
    </row>
    <row r="108" spans="1:30">
      <c r="B108" s="7"/>
      <c r="C108" s="4"/>
      <c r="L108" s="4"/>
      <c r="U108" s="4"/>
      <c r="V108" s="4"/>
      <c r="AB108" s="4"/>
      <c r="AC108" s="5"/>
      <c r="AD108" s="4"/>
    </row>
    <row r="109" spans="1:30">
      <c r="L109" s="19"/>
      <c r="V109" s="4"/>
      <c r="AB109" s="4"/>
      <c r="AC109" s="5"/>
    </row>
  </sheetData>
  <mergeCells count="8">
    <mergeCell ref="B6:F6"/>
    <mergeCell ref="H6:J6"/>
    <mergeCell ref="L6:N6"/>
    <mergeCell ref="U6:X6"/>
    <mergeCell ref="P4:R4"/>
    <mergeCell ref="P5:R5"/>
    <mergeCell ref="P6:R6"/>
    <mergeCell ref="H5:I5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Daugherty</dc:creator>
  <cp:lastModifiedBy>Wuetcher, Gerald</cp:lastModifiedBy>
  <cp:lastPrinted>2024-08-11T20:44:21Z</cp:lastPrinted>
  <dcterms:created xsi:type="dcterms:W3CDTF">2024-07-31T15:56:48Z</dcterms:created>
  <dcterms:modified xsi:type="dcterms:W3CDTF">2024-08-13T15:41:57Z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dDocumentId">
    <vt:lpwstr>4860-9969-7623</vt:lpwstr>
  </property>
</Properties>
</file>