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\1 COMMUNITY PROGRAMS SHARED RECORDS BEGINNING 2-7-22\SERVICING\LOAN AMORTIZATION SCHEDULES\SANDY HOOK WATER DISTRICT\"/>
    </mc:Choice>
  </mc:AlternateContent>
  <xr:revisionPtr revIDLastSave="0" documentId="8_{F896A660-2654-4072-B5AD-E2244DAC4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G6" i="1"/>
  <c r="G7" i="1" l="1"/>
  <c r="C7" i="1"/>
  <c r="G8" i="1" l="1"/>
  <c r="C8" i="1"/>
  <c r="E7" i="1"/>
  <c r="D7" i="1"/>
  <c r="G9" i="1" l="1"/>
  <c r="C9" i="1"/>
  <c r="E8" i="1"/>
  <c r="F8" i="1" s="1"/>
  <c r="F7" i="1"/>
  <c r="D8" i="1"/>
  <c r="G10" i="1" l="1"/>
  <c r="C10" i="1"/>
  <c r="E9" i="1"/>
  <c r="F9" i="1" s="1"/>
  <c r="D9" i="1"/>
  <c r="D10" i="1" l="1"/>
  <c r="G11" i="1"/>
  <c r="C11" i="1"/>
  <c r="E10" i="1"/>
  <c r="F10" i="1" s="1"/>
  <c r="D11" i="1" l="1"/>
  <c r="G12" i="1"/>
  <c r="C12" i="1"/>
  <c r="E11" i="1"/>
  <c r="F11" i="1" s="1"/>
  <c r="D12" i="1" l="1"/>
  <c r="G13" i="1"/>
  <c r="C13" i="1"/>
  <c r="E12" i="1"/>
  <c r="F12" i="1" s="1"/>
  <c r="D13" i="1" l="1"/>
  <c r="G14" i="1"/>
  <c r="C14" i="1"/>
  <c r="E13" i="1"/>
  <c r="F13" i="1" s="1"/>
  <c r="D14" i="1" l="1"/>
  <c r="G15" i="1"/>
  <c r="C15" i="1"/>
  <c r="E14" i="1"/>
  <c r="F14" i="1" s="1"/>
  <c r="D15" i="1" l="1"/>
  <c r="G16" i="1"/>
  <c r="C16" i="1"/>
  <c r="E15" i="1"/>
  <c r="F15" i="1" s="1"/>
  <c r="D16" i="1" l="1"/>
  <c r="G17" i="1"/>
  <c r="C17" i="1"/>
  <c r="E16" i="1"/>
  <c r="F16" i="1" s="1"/>
  <c r="D17" i="1" l="1"/>
  <c r="G18" i="1"/>
  <c r="C18" i="1"/>
  <c r="E17" i="1"/>
  <c r="F17" i="1" s="1"/>
  <c r="D18" i="1" l="1"/>
  <c r="G19" i="1"/>
  <c r="C19" i="1"/>
  <c r="E18" i="1"/>
  <c r="F18" i="1" s="1"/>
  <c r="D19" i="1" l="1"/>
  <c r="G20" i="1"/>
  <c r="C20" i="1"/>
  <c r="E19" i="1"/>
  <c r="F19" i="1" s="1"/>
  <c r="D20" i="1" l="1"/>
  <c r="G21" i="1"/>
  <c r="C21" i="1"/>
  <c r="E20" i="1"/>
  <c r="F20" i="1" s="1"/>
  <c r="D21" i="1" l="1"/>
  <c r="G22" i="1"/>
  <c r="C22" i="1"/>
  <c r="E21" i="1"/>
  <c r="F21" i="1" s="1"/>
  <c r="D22" i="1" l="1"/>
  <c r="G23" i="1"/>
  <c r="C23" i="1"/>
  <c r="E22" i="1"/>
  <c r="F22" i="1" s="1"/>
  <c r="D23" i="1" l="1"/>
  <c r="G24" i="1"/>
  <c r="C24" i="1"/>
  <c r="E23" i="1"/>
  <c r="F23" i="1" s="1"/>
  <c r="D24" i="1" l="1"/>
  <c r="G25" i="1"/>
  <c r="C25" i="1"/>
  <c r="E24" i="1"/>
  <c r="F24" i="1" s="1"/>
  <c r="D25" i="1" l="1"/>
  <c r="G26" i="1"/>
  <c r="C26" i="1"/>
  <c r="E25" i="1"/>
  <c r="F25" i="1" s="1"/>
  <c r="D26" i="1" l="1"/>
  <c r="G27" i="1"/>
  <c r="C27" i="1"/>
  <c r="E26" i="1"/>
  <c r="F26" i="1" s="1"/>
  <c r="D27" i="1" l="1"/>
  <c r="G28" i="1"/>
  <c r="C28" i="1"/>
  <c r="E27" i="1"/>
  <c r="F27" i="1" s="1"/>
  <c r="D28" i="1" l="1"/>
  <c r="G29" i="1"/>
  <c r="C29" i="1"/>
  <c r="E28" i="1"/>
  <c r="F28" i="1" s="1"/>
  <c r="D29" i="1" l="1"/>
  <c r="G30" i="1"/>
  <c r="C30" i="1"/>
  <c r="E29" i="1"/>
  <c r="F29" i="1" s="1"/>
  <c r="D30" i="1" l="1"/>
  <c r="G31" i="1"/>
  <c r="C31" i="1"/>
  <c r="E30" i="1"/>
  <c r="F30" i="1" s="1"/>
  <c r="D31" i="1" l="1"/>
  <c r="G32" i="1"/>
  <c r="C32" i="1"/>
  <c r="E31" i="1"/>
  <c r="F31" i="1" s="1"/>
  <c r="D32" i="1" l="1"/>
  <c r="G33" i="1"/>
  <c r="C33" i="1"/>
  <c r="E32" i="1"/>
  <c r="F32" i="1" s="1"/>
  <c r="D33" i="1" l="1"/>
  <c r="G34" i="1"/>
  <c r="C34" i="1"/>
  <c r="E33" i="1"/>
  <c r="F33" i="1" s="1"/>
  <c r="D34" i="1" l="1"/>
  <c r="G35" i="1"/>
  <c r="C35" i="1"/>
  <c r="E34" i="1"/>
  <c r="F34" i="1" s="1"/>
  <c r="D35" i="1" l="1"/>
  <c r="G36" i="1"/>
  <c r="C36" i="1"/>
  <c r="E35" i="1"/>
  <c r="F35" i="1" s="1"/>
  <c r="D36" i="1" l="1"/>
  <c r="G37" i="1"/>
  <c r="C37" i="1"/>
  <c r="E36" i="1"/>
  <c r="F36" i="1" s="1"/>
  <c r="D37" i="1" l="1"/>
  <c r="G38" i="1"/>
  <c r="C38" i="1"/>
  <c r="E37" i="1"/>
  <c r="F37" i="1" s="1"/>
  <c r="D38" i="1" l="1"/>
  <c r="G39" i="1"/>
  <c r="C39" i="1"/>
  <c r="E38" i="1"/>
  <c r="F38" i="1" s="1"/>
  <c r="D39" i="1" l="1"/>
  <c r="G40" i="1"/>
  <c r="C40" i="1"/>
  <c r="E39" i="1"/>
  <c r="F39" i="1" s="1"/>
  <c r="D40" i="1" l="1"/>
  <c r="G41" i="1"/>
  <c r="C41" i="1"/>
  <c r="E40" i="1"/>
  <c r="F40" i="1" s="1"/>
  <c r="D41" i="1" l="1"/>
  <c r="G42" i="1"/>
  <c r="C42" i="1"/>
  <c r="E41" i="1"/>
  <c r="F41" i="1" s="1"/>
  <c r="D42" i="1" l="1"/>
  <c r="G43" i="1"/>
  <c r="C43" i="1"/>
  <c r="E42" i="1"/>
  <c r="F42" i="1" s="1"/>
  <c r="D43" i="1" l="1"/>
  <c r="G44" i="1"/>
  <c r="C44" i="1"/>
  <c r="E43" i="1"/>
  <c r="F43" i="1" s="1"/>
  <c r="D44" i="1" l="1"/>
  <c r="G45" i="1"/>
  <c r="C45" i="1"/>
  <c r="E44" i="1"/>
  <c r="F44" i="1" s="1"/>
  <c r="D45" i="1" l="1"/>
  <c r="G46" i="1"/>
  <c r="C46" i="1"/>
  <c r="E45" i="1"/>
  <c r="F45" i="1" s="1"/>
  <c r="D46" i="1" l="1"/>
  <c r="G47" i="1"/>
  <c r="E47" i="1" s="1"/>
  <c r="C47" i="1"/>
  <c r="E46" i="1"/>
  <c r="F46" i="1" s="1"/>
  <c r="E50" i="1" l="1"/>
  <c r="F47" i="1"/>
  <c r="F50" i="1" s="1"/>
  <c r="D47" i="1"/>
  <c r="C50" i="1"/>
</calcChain>
</file>

<file path=xl/sharedStrings.xml><?xml version="1.0" encoding="utf-8"?>
<sst xmlns="http://schemas.openxmlformats.org/spreadsheetml/2006/main" count="22" uniqueCount="20">
  <si>
    <t>Name</t>
  </si>
  <si>
    <t>LOAN NUMBER</t>
  </si>
  <si>
    <t>Bond Series</t>
  </si>
  <si>
    <t>Amount of Bond</t>
  </si>
  <si>
    <t>Interest Rate</t>
  </si>
  <si>
    <t>YEAR</t>
  </si>
  <si>
    <t>PRINCIPAL</t>
  </si>
  <si>
    <t>INTEREST</t>
  </si>
  <si>
    <t>Yearly Total Paid</t>
  </si>
  <si>
    <t>BALANCE</t>
  </si>
  <si>
    <t>Principal/ Interest Payment Due</t>
  </si>
  <si>
    <t>Interest Payment Due</t>
  </si>
  <si>
    <t>Total Prin. Paid</t>
  </si>
  <si>
    <t>Total Bond Prin./Int.  Paid</t>
  </si>
  <si>
    <t>Total Semi-Annual Int. Paid</t>
  </si>
  <si>
    <t>January</t>
  </si>
  <si>
    <t>July</t>
  </si>
  <si>
    <t>Semi Annual</t>
  </si>
  <si>
    <t>Sandy Hook Water</t>
  </si>
  <si>
    <t>91-03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</si>
</sst>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18">
    <font>
      <sz val="11"/>
      <color theme="1"/>
      <name val="Calibri"/>
      <family val="2"/>
      <scheme val="minor"/>
    </font>
    <font>
      <b/>
      <i/>
      <sz val="14"/>
      <name val="Clarendon Condensed"/>
      <family val="1"/>
    </font>
    <font>
      <b/>
      <i/>
      <sz val="10"/>
      <name val="Clarendon Condensed"/>
      <family val="1"/>
    </font>
    <font>
      <b/>
      <sz val="10"/>
      <name val="Clarendon Condensed"/>
      <family val="1"/>
    </font>
    <font>
      <i/>
      <sz val="10"/>
      <name val="Clarendon Condensed"/>
      <family val="1"/>
    </font>
    <font>
      <sz val="10"/>
      <name val="Arial"/>
      <family val="2"/>
    </font>
    <font>
      <b/>
      <sz val="12"/>
      <name val="Clarendon Condensed"/>
      <family val="1"/>
    </font>
    <font>
      <sz val="10"/>
      <name val="Clarendon Condensed"/>
      <family val="1"/>
    </font>
    <font>
      <sz val="12"/>
      <name val="Clarendon Condensed"/>
      <family val="1"/>
    </font>
    <font>
      <b/>
      <sz val="11"/>
      <name val="Clarendon Condensed"/>
      <family val="1"/>
    </font>
    <font>
      <sz val="12"/>
      <name val="Arial"/>
      <family val="2"/>
    </font>
    <font>
      <b/>
      <sz val="10"/>
      <name val="Arial"/>
      <family val="2"/>
    </font>
    <font>
      <b/>
      <sz val="11"/>
      <color theme="1"/>
      <name val="Clarendon Condensed"/>
      <family val="1"/>
    </font>
    <font>
      <b/>
      <sz val="10"/>
      <color theme="1"/>
      <name val="Clarendon Condensed"/>
      <family val="1"/>
    </font>
    <font>
      <b/>
      <sz val="9"/>
      <color theme="1"/>
      <name val="Clarendon Condensed"/>
      <family val="1"/>
    </font>
    <font>
      <b/>
      <i/>
      <sz val="9"/>
      <color theme="1"/>
      <name val="Clarendon Condensed"/>
      <family val="1"/>
    </font>
    <font>
      <b/>
      <sz val="14"/>
      <name val="Clarendon Condensed"/>
      <family val="1"/>
    </font>
    <font>
      <sz val="14"/>
      <color theme="1"/>
      <name val="Clarendon Condensed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8" fillId="0" borderId="1" xfId="0" applyFont="1" applyBorder="1" applyAlignment="1">
      <alignment horizontal="right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0" fillId="2" borderId="1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11" fillId="5" borderId="1" xfId="0" applyNumberFormat="1" applyFont="1" applyFill="1" applyBorder="1" applyAlignment="1">
      <alignment horizontal="right"/>
    </xf>
    <xf numFmtId="164" fontId="0" fillId="6" borderId="1" xfId="0" applyNumberFormat="1" applyFill="1" applyBorder="1"/>
    <xf numFmtId="164" fontId="0" fillId="0" borderId="1" xfId="0" applyNumberFormat="1" applyBorder="1"/>
    <xf numFmtId="0" fontId="0" fillId="2" borderId="1" xfId="0" applyNumberFormat="1" applyFill="1" applyBorder="1"/>
    <xf numFmtId="164" fontId="11" fillId="0" borderId="1" xfId="0" applyNumberFormat="1" applyFont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64" fontId="13" fillId="0" borderId="1" xfId="0" applyNumberFormat="1" applyFont="1" applyBorder="1"/>
    <xf numFmtId="16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/>
    <xf numFmtId="0" fontId="6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B20" sqref="B20"/>
    </sheetView>
  </sheetViews>
  <sheetFormatPr defaultRowHeight="14.4"/>
  <cols>
    <col min="2" max="2" width="13.44140625" customWidth="1"/>
    <col min="3" max="3" width="14.109375" customWidth="1"/>
    <col min="4" max="4" width="13.88671875" customWidth="1"/>
    <col min="5" max="5" width="14" customWidth="1"/>
    <col min="6" max="6" width="14.109375" customWidth="1"/>
    <col min="7" max="7" width="13" customWidth="1"/>
  </cols>
  <sheetData>
    <row r="1" spans="1:7" ht="18">
      <c r="A1" s="1" t="s">
        <v>0</v>
      </c>
      <c r="B1" s="39" t="s">
        <v>18</v>
      </c>
      <c r="C1" s="40"/>
      <c r="D1" s="40"/>
      <c r="E1" s="41"/>
      <c r="F1" s="2" t="s">
        <v>1</v>
      </c>
      <c r="G1" s="28" t="s">
        <v>19</v>
      </c>
    </row>
    <row r="2" spans="1:7">
      <c r="A2" s="42" t="s">
        <v>2</v>
      </c>
      <c r="B2" s="43"/>
      <c r="C2" s="3" t="s">
        <v>3</v>
      </c>
      <c r="D2" s="4"/>
      <c r="E2" s="5"/>
      <c r="F2" s="3" t="s">
        <v>4</v>
      </c>
      <c r="G2" s="36" t="s">
        <v>17</v>
      </c>
    </row>
    <row r="3" spans="1:7" ht="15.6">
      <c r="A3" s="44">
        <v>1988</v>
      </c>
      <c r="B3" s="45"/>
      <c r="C3" s="7">
        <v>237000</v>
      </c>
      <c r="D3" s="8"/>
      <c r="E3" s="9"/>
      <c r="F3" s="10">
        <v>6.25E-2</v>
      </c>
      <c r="G3" s="35">
        <v>32533</v>
      </c>
    </row>
    <row r="4" spans="1:7" ht="15.6">
      <c r="A4" s="46"/>
      <c r="B4" s="47"/>
      <c r="C4" s="3"/>
      <c r="D4" s="3" t="s">
        <v>15</v>
      </c>
      <c r="E4" s="3" t="s">
        <v>16</v>
      </c>
      <c r="F4" s="11"/>
      <c r="G4" s="6"/>
    </row>
    <row r="5" spans="1:7" ht="15.6">
      <c r="A5" s="48" t="s">
        <v>5</v>
      </c>
      <c r="B5" s="12" t="s">
        <v>6</v>
      </c>
      <c r="C5" s="12" t="s">
        <v>7</v>
      </c>
      <c r="D5" s="50" t="s">
        <v>10</v>
      </c>
      <c r="E5" s="27" t="s">
        <v>7</v>
      </c>
      <c r="F5" s="37" t="s">
        <v>8</v>
      </c>
      <c r="G5" s="13" t="s">
        <v>9</v>
      </c>
    </row>
    <row r="6" spans="1:7" ht="28.5" customHeight="1">
      <c r="A6" s="49"/>
      <c r="B6" s="14"/>
      <c r="C6" s="15"/>
      <c r="D6" s="51"/>
      <c r="E6" s="29" t="s">
        <v>11</v>
      </c>
      <c r="F6" s="38"/>
      <c r="G6" s="16">
        <f>C3</f>
        <v>237000</v>
      </c>
    </row>
    <row r="7" spans="1:7">
      <c r="A7" s="17">
        <v>1991</v>
      </c>
      <c r="B7" s="18">
        <v>1000</v>
      </c>
      <c r="C7" s="19">
        <f>PRODUCT(G6*F3/2)</f>
        <v>7406.25</v>
      </c>
      <c r="D7" s="20">
        <f t="shared" ref="D7:D47" si="0">SUM(B7:C7)</f>
        <v>8406.25</v>
      </c>
      <c r="E7" s="21">
        <f>PRODUCT(G7*F3/2)</f>
        <v>7375</v>
      </c>
      <c r="F7" s="26">
        <f t="shared" ref="F7:F47" si="1">SUM(B7+C7+E7)</f>
        <v>15781.25</v>
      </c>
      <c r="G7" s="25">
        <f t="shared" ref="G7:G47" si="2">SUM(G6-B7)</f>
        <v>236000</v>
      </c>
    </row>
    <row r="8" spans="1:7">
      <c r="A8" s="23">
        <f t="shared" ref="A8:A47" si="3">A7+1</f>
        <v>1992</v>
      </c>
      <c r="B8" s="18">
        <v>1000</v>
      </c>
      <c r="C8" s="19">
        <f>PRODUCT(G7*F3/2)</f>
        <v>7375</v>
      </c>
      <c r="D8" s="20">
        <f t="shared" si="0"/>
        <v>8375</v>
      </c>
      <c r="E8" s="21">
        <f>PRODUCT(G8*F3/2)</f>
        <v>7343.75</v>
      </c>
      <c r="F8" s="26">
        <f t="shared" si="1"/>
        <v>15718.75</v>
      </c>
      <c r="G8" s="25">
        <f t="shared" si="2"/>
        <v>235000</v>
      </c>
    </row>
    <row r="9" spans="1:7">
      <c r="A9" s="23">
        <f t="shared" si="3"/>
        <v>1993</v>
      </c>
      <c r="B9" s="18">
        <v>1000</v>
      </c>
      <c r="C9" s="19">
        <f>PRODUCT(G8*F3/2)</f>
        <v>7343.75</v>
      </c>
      <c r="D9" s="20">
        <f t="shared" si="0"/>
        <v>8343.75</v>
      </c>
      <c r="E9" s="21">
        <f>PRODUCT(G9*F3/2)</f>
        <v>7312.5</v>
      </c>
      <c r="F9" s="26">
        <f t="shared" si="1"/>
        <v>15656.25</v>
      </c>
      <c r="G9" s="25">
        <f t="shared" si="2"/>
        <v>234000</v>
      </c>
    </row>
    <row r="10" spans="1:7">
      <c r="A10" s="23">
        <f t="shared" si="3"/>
        <v>1994</v>
      </c>
      <c r="B10" s="18">
        <v>2000</v>
      </c>
      <c r="C10" s="19">
        <f>PRODUCT(G9*F3/2)</f>
        <v>7312.5</v>
      </c>
      <c r="D10" s="20">
        <f t="shared" si="0"/>
        <v>9312.5</v>
      </c>
      <c r="E10" s="21">
        <f>PRODUCT(G10*F3/2)</f>
        <v>7250</v>
      </c>
      <c r="F10" s="26">
        <f t="shared" si="1"/>
        <v>16562.5</v>
      </c>
      <c r="G10" s="25">
        <f t="shared" si="2"/>
        <v>232000</v>
      </c>
    </row>
    <row r="11" spans="1:7">
      <c r="A11" s="23">
        <f t="shared" si="3"/>
        <v>1995</v>
      </c>
      <c r="B11" s="18">
        <v>2000</v>
      </c>
      <c r="C11" s="19">
        <f>PRODUCT(G10*F3/2)</f>
        <v>7250</v>
      </c>
      <c r="D11" s="20">
        <f t="shared" si="0"/>
        <v>9250</v>
      </c>
      <c r="E11" s="21">
        <f>PRODUCT(G11*F3/2)</f>
        <v>7187.5</v>
      </c>
      <c r="F11" s="26">
        <f t="shared" si="1"/>
        <v>16437.5</v>
      </c>
      <c r="G11" s="25">
        <f t="shared" si="2"/>
        <v>230000</v>
      </c>
    </row>
    <row r="12" spans="1:7">
      <c r="A12" s="23">
        <f t="shared" si="3"/>
        <v>1996</v>
      </c>
      <c r="B12" s="18">
        <v>2000</v>
      </c>
      <c r="C12" s="19">
        <f>PRODUCT(G11*F3/2)</f>
        <v>7187.5</v>
      </c>
      <c r="D12" s="20">
        <f t="shared" si="0"/>
        <v>9187.5</v>
      </c>
      <c r="E12" s="21">
        <f>PRODUCT(G12*F3/2)</f>
        <v>7125</v>
      </c>
      <c r="F12" s="26">
        <f t="shared" si="1"/>
        <v>16312.5</v>
      </c>
      <c r="G12" s="25">
        <f t="shared" si="2"/>
        <v>228000</v>
      </c>
    </row>
    <row r="13" spans="1:7">
      <c r="A13" s="23">
        <f t="shared" si="3"/>
        <v>1997</v>
      </c>
      <c r="B13" s="18">
        <v>2000</v>
      </c>
      <c r="C13" s="19">
        <f>PRODUCT(G12*F3/2)</f>
        <v>7125</v>
      </c>
      <c r="D13" s="20">
        <f t="shared" si="0"/>
        <v>9125</v>
      </c>
      <c r="E13" s="21">
        <f>PRODUCT(G13*F3/2)</f>
        <v>7062.5</v>
      </c>
      <c r="F13" s="26">
        <f t="shared" si="1"/>
        <v>16187.5</v>
      </c>
      <c r="G13" s="25">
        <f t="shared" si="2"/>
        <v>226000</v>
      </c>
    </row>
    <row r="14" spans="1:7">
      <c r="A14" s="23">
        <f t="shared" si="3"/>
        <v>1998</v>
      </c>
      <c r="B14" s="18">
        <v>2000</v>
      </c>
      <c r="C14" s="19">
        <f>PRODUCT(G13*F3/2)</f>
        <v>7062.5</v>
      </c>
      <c r="D14" s="20">
        <f t="shared" si="0"/>
        <v>9062.5</v>
      </c>
      <c r="E14" s="21">
        <f>PRODUCT(G14*F3/2)</f>
        <v>7000</v>
      </c>
      <c r="F14" s="26">
        <f t="shared" si="1"/>
        <v>16062.5</v>
      </c>
      <c r="G14" s="25">
        <f t="shared" si="2"/>
        <v>224000</v>
      </c>
    </row>
    <row r="15" spans="1:7">
      <c r="A15" s="23">
        <f t="shared" si="3"/>
        <v>1999</v>
      </c>
      <c r="B15" s="18">
        <v>2000</v>
      </c>
      <c r="C15" s="19">
        <f>PRODUCT(G14*F3/2)</f>
        <v>7000</v>
      </c>
      <c r="D15" s="20">
        <f t="shared" si="0"/>
        <v>9000</v>
      </c>
      <c r="E15" s="21">
        <f>PRODUCT(G15*F3/2)</f>
        <v>6937.5</v>
      </c>
      <c r="F15" s="26">
        <f t="shared" si="1"/>
        <v>15937.5</v>
      </c>
      <c r="G15" s="25">
        <f t="shared" si="2"/>
        <v>222000</v>
      </c>
    </row>
    <row r="16" spans="1:7">
      <c r="A16" s="23">
        <f t="shared" si="3"/>
        <v>2000</v>
      </c>
      <c r="B16" s="18">
        <v>2000</v>
      </c>
      <c r="C16" s="19">
        <f>PRODUCT(G15*F3/2)</f>
        <v>6937.5</v>
      </c>
      <c r="D16" s="20">
        <f t="shared" si="0"/>
        <v>8937.5</v>
      </c>
      <c r="E16" s="21">
        <f>PRODUCT(G16*F3/2)</f>
        <v>6875</v>
      </c>
      <c r="F16" s="26">
        <f t="shared" si="1"/>
        <v>15812.5</v>
      </c>
      <c r="G16" s="25">
        <f t="shared" si="2"/>
        <v>220000</v>
      </c>
    </row>
    <row r="17" spans="1:7">
      <c r="A17" s="23">
        <f t="shared" si="3"/>
        <v>2001</v>
      </c>
      <c r="B17" s="18">
        <v>3000</v>
      </c>
      <c r="C17" s="19">
        <f>PRODUCT(G16*F3/2)</f>
        <v>6875</v>
      </c>
      <c r="D17" s="20">
        <f t="shared" si="0"/>
        <v>9875</v>
      </c>
      <c r="E17" s="21">
        <f>PRODUCT(G17*F3/2)</f>
        <v>6781.25</v>
      </c>
      <c r="F17" s="26">
        <f t="shared" si="1"/>
        <v>16656.25</v>
      </c>
      <c r="G17" s="25">
        <f t="shared" si="2"/>
        <v>217000</v>
      </c>
    </row>
    <row r="18" spans="1:7">
      <c r="A18" s="23">
        <f t="shared" si="3"/>
        <v>2002</v>
      </c>
      <c r="B18" s="18">
        <v>3000</v>
      </c>
      <c r="C18" s="19">
        <f>PRODUCT(G17*F3/2)</f>
        <v>6781.25</v>
      </c>
      <c r="D18" s="20">
        <f t="shared" si="0"/>
        <v>9781.25</v>
      </c>
      <c r="E18" s="21">
        <f>PRODUCT(G18*F3/2)</f>
        <v>6687.5</v>
      </c>
      <c r="F18" s="26">
        <f t="shared" si="1"/>
        <v>16468.75</v>
      </c>
      <c r="G18" s="25">
        <f t="shared" si="2"/>
        <v>214000</v>
      </c>
    </row>
    <row r="19" spans="1:7">
      <c r="A19" s="23">
        <f t="shared" si="3"/>
        <v>2003</v>
      </c>
      <c r="B19" s="18">
        <v>3000</v>
      </c>
      <c r="C19" s="19">
        <f>PRODUCT(G18*F3/2)</f>
        <v>6687.5</v>
      </c>
      <c r="D19" s="20">
        <f t="shared" si="0"/>
        <v>9687.5</v>
      </c>
      <c r="E19" s="21">
        <f>PRODUCT(G19*F3/2)</f>
        <v>6593.75</v>
      </c>
      <c r="F19" s="26">
        <f t="shared" si="1"/>
        <v>16281.25</v>
      </c>
      <c r="G19" s="25">
        <f t="shared" si="2"/>
        <v>211000</v>
      </c>
    </row>
    <row r="20" spans="1:7">
      <c r="A20" s="23">
        <f t="shared" si="3"/>
        <v>2004</v>
      </c>
      <c r="B20" s="18">
        <v>3000</v>
      </c>
      <c r="C20" s="19">
        <f>PRODUCT(G19*F3/2)</f>
        <v>6593.75</v>
      </c>
      <c r="D20" s="20">
        <f t="shared" si="0"/>
        <v>9593.75</v>
      </c>
      <c r="E20" s="21">
        <f>PRODUCT(G20*F3/2)</f>
        <v>6500</v>
      </c>
      <c r="F20" s="26">
        <f t="shared" si="1"/>
        <v>16093.75</v>
      </c>
      <c r="G20" s="25">
        <f t="shared" si="2"/>
        <v>208000</v>
      </c>
    </row>
    <row r="21" spans="1:7">
      <c r="A21" s="23">
        <f t="shared" si="3"/>
        <v>2005</v>
      </c>
      <c r="B21" s="18">
        <v>3000</v>
      </c>
      <c r="C21" s="19">
        <f>PRODUCT(G20*F3/2)</f>
        <v>6500</v>
      </c>
      <c r="D21" s="20">
        <f t="shared" si="0"/>
        <v>9500</v>
      </c>
      <c r="E21" s="21">
        <f>PRODUCT(G21*F3/2)</f>
        <v>6406.25</v>
      </c>
      <c r="F21" s="26">
        <f t="shared" si="1"/>
        <v>15906.25</v>
      </c>
      <c r="G21" s="25">
        <f t="shared" si="2"/>
        <v>205000</v>
      </c>
    </row>
    <row r="22" spans="1:7">
      <c r="A22" s="23">
        <f t="shared" si="3"/>
        <v>2006</v>
      </c>
      <c r="B22" s="18">
        <v>4000</v>
      </c>
      <c r="C22" s="19">
        <f>PRODUCT(G21*F3/2)</f>
        <v>6406.25</v>
      </c>
      <c r="D22" s="20">
        <f t="shared" si="0"/>
        <v>10406.25</v>
      </c>
      <c r="E22" s="21">
        <f>PRODUCT(G22*F3/2)</f>
        <v>6281.25</v>
      </c>
      <c r="F22" s="26">
        <f t="shared" si="1"/>
        <v>16687.5</v>
      </c>
      <c r="G22" s="25">
        <f t="shared" si="2"/>
        <v>201000</v>
      </c>
    </row>
    <row r="23" spans="1:7">
      <c r="A23" s="23">
        <f t="shared" si="3"/>
        <v>2007</v>
      </c>
      <c r="B23" s="18">
        <v>4000</v>
      </c>
      <c r="C23" s="19">
        <f>PRODUCT(G22*F3/2)</f>
        <v>6281.25</v>
      </c>
      <c r="D23" s="20">
        <f t="shared" si="0"/>
        <v>10281.25</v>
      </c>
      <c r="E23" s="21">
        <f>PRODUCT(G23*F3/2)</f>
        <v>6156.25</v>
      </c>
      <c r="F23" s="26">
        <f t="shared" si="1"/>
        <v>16437.5</v>
      </c>
      <c r="G23" s="25">
        <f t="shared" si="2"/>
        <v>197000</v>
      </c>
    </row>
    <row r="24" spans="1:7">
      <c r="A24" s="23">
        <f t="shared" si="3"/>
        <v>2008</v>
      </c>
      <c r="B24" s="18">
        <v>4000</v>
      </c>
      <c r="C24" s="19">
        <f>PRODUCT(G23*F3/2)</f>
        <v>6156.25</v>
      </c>
      <c r="D24" s="20">
        <f t="shared" si="0"/>
        <v>10156.25</v>
      </c>
      <c r="E24" s="21">
        <f>PRODUCT(G24*F3/2)</f>
        <v>6031.25</v>
      </c>
      <c r="F24" s="26">
        <f t="shared" si="1"/>
        <v>16187.5</v>
      </c>
      <c r="G24" s="25">
        <f t="shared" si="2"/>
        <v>193000</v>
      </c>
    </row>
    <row r="25" spans="1:7">
      <c r="A25" s="23">
        <f t="shared" si="3"/>
        <v>2009</v>
      </c>
      <c r="B25" s="18">
        <v>5000</v>
      </c>
      <c r="C25" s="19">
        <f>PRODUCT(G24*F3/2)</f>
        <v>6031.25</v>
      </c>
      <c r="D25" s="20">
        <f t="shared" si="0"/>
        <v>11031.25</v>
      </c>
      <c r="E25" s="21">
        <f>PRODUCT(G25*F3/2)</f>
        <v>5875</v>
      </c>
      <c r="F25" s="26">
        <f t="shared" si="1"/>
        <v>16906.25</v>
      </c>
      <c r="G25" s="25">
        <f t="shared" si="2"/>
        <v>188000</v>
      </c>
    </row>
    <row r="26" spans="1:7">
      <c r="A26" s="23">
        <f t="shared" si="3"/>
        <v>2010</v>
      </c>
      <c r="B26" s="18">
        <v>5000</v>
      </c>
      <c r="C26" s="19">
        <f>PRODUCT(G25*F3/2)</f>
        <v>5875</v>
      </c>
      <c r="D26" s="20">
        <f t="shared" si="0"/>
        <v>10875</v>
      </c>
      <c r="E26" s="21">
        <f>PRODUCT(G26*F3/2)</f>
        <v>5718.75</v>
      </c>
      <c r="F26" s="26">
        <f t="shared" si="1"/>
        <v>16593.75</v>
      </c>
      <c r="G26" s="25">
        <f t="shared" si="2"/>
        <v>183000</v>
      </c>
    </row>
    <row r="27" spans="1:7">
      <c r="A27" s="23">
        <f t="shared" si="3"/>
        <v>2011</v>
      </c>
      <c r="B27" s="18">
        <v>5000</v>
      </c>
      <c r="C27" s="19">
        <f>PRODUCT(G26*F3/2)</f>
        <v>5718.75</v>
      </c>
      <c r="D27" s="20">
        <f t="shared" si="0"/>
        <v>10718.75</v>
      </c>
      <c r="E27" s="21">
        <f>PRODUCT(G27*F3/2)</f>
        <v>5562.5</v>
      </c>
      <c r="F27" s="26">
        <f t="shared" si="1"/>
        <v>16281.25</v>
      </c>
      <c r="G27" s="25">
        <f t="shared" si="2"/>
        <v>178000</v>
      </c>
    </row>
    <row r="28" spans="1:7">
      <c r="A28" s="23">
        <f t="shared" si="3"/>
        <v>2012</v>
      </c>
      <c r="B28" s="18">
        <v>6000</v>
      </c>
      <c r="C28" s="19">
        <f>PRODUCT(G27*F3/2)</f>
        <v>5562.5</v>
      </c>
      <c r="D28" s="20">
        <f t="shared" si="0"/>
        <v>11562.5</v>
      </c>
      <c r="E28" s="21">
        <f>PRODUCT(G28*F3/2)</f>
        <v>5375</v>
      </c>
      <c r="F28" s="26">
        <f t="shared" si="1"/>
        <v>16937.5</v>
      </c>
      <c r="G28" s="25">
        <f t="shared" si="2"/>
        <v>172000</v>
      </c>
    </row>
    <row r="29" spans="1:7">
      <c r="A29" s="23">
        <f t="shared" si="3"/>
        <v>2013</v>
      </c>
      <c r="B29" s="18">
        <v>6000</v>
      </c>
      <c r="C29" s="19">
        <f>PRODUCT(G28*F3/2)</f>
        <v>5375</v>
      </c>
      <c r="D29" s="20">
        <f t="shared" si="0"/>
        <v>11375</v>
      </c>
      <c r="E29" s="21">
        <f>PRODUCT(G29*F3/2)</f>
        <v>5187.5</v>
      </c>
      <c r="F29" s="26">
        <f t="shared" si="1"/>
        <v>16562.5</v>
      </c>
      <c r="G29" s="25">
        <f t="shared" si="2"/>
        <v>166000</v>
      </c>
    </row>
    <row r="30" spans="1:7">
      <c r="A30" s="23">
        <f t="shared" si="3"/>
        <v>2014</v>
      </c>
      <c r="B30" s="18">
        <v>6000</v>
      </c>
      <c r="C30" s="19">
        <f>PRODUCT(G29*F3/2)</f>
        <v>5187.5</v>
      </c>
      <c r="D30" s="20">
        <f t="shared" si="0"/>
        <v>11187.5</v>
      </c>
      <c r="E30" s="21">
        <f>PRODUCT(G30*F3/2)</f>
        <v>5000</v>
      </c>
      <c r="F30" s="26">
        <f t="shared" si="1"/>
        <v>16187.5</v>
      </c>
      <c r="G30" s="25">
        <f t="shared" si="2"/>
        <v>160000</v>
      </c>
    </row>
    <row r="31" spans="1:7">
      <c r="A31" s="23">
        <f t="shared" si="3"/>
        <v>2015</v>
      </c>
      <c r="B31" s="18">
        <v>7000</v>
      </c>
      <c r="C31" s="19">
        <f>PRODUCT(G30*F3/2)</f>
        <v>5000</v>
      </c>
      <c r="D31" s="20">
        <f t="shared" si="0"/>
        <v>12000</v>
      </c>
      <c r="E31" s="21">
        <f>PRODUCT(G31*F3/2)</f>
        <v>4781.25</v>
      </c>
      <c r="F31" s="26">
        <f t="shared" si="1"/>
        <v>16781.25</v>
      </c>
      <c r="G31" s="25">
        <f t="shared" si="2"/>
        <v>153000</v>
      </c>
    </row>
    <row r="32" spans="1:7">
      <c r="A32" s="23">
        <f t="shared" si="3"/>
        <v>2016</v>
      </c>
      <c r="B32" s="18">
        <v>8000</v>
      </c>
      <c r="C32" s="19">
        <f>PRODUCT(G31*F3/2)</f>
        <v>4781.25</v>
      </c>
      <c r="D32" s="20">
        <f t="shared" si="0"/>
        <v>12781.25</v>
      </c>
      <c r="E32" s="21">
        <f>PRODUCT(G32*F3/2)</f>
        <v>4531.25</v>
      </c>
      <c r="F32" s="26">
        <f t="shared" si="1"/>
        <v>17312.5</v>
      </c>
      <c r="G32" s="25">
        <f t="shared" si="2"/>
        <v>145000</v>
      </c>
    </row>
    <row r="33" spans="1:7">
      <c r="A33" s="23">
        <f t="shared" si="3"/>
        <v>2017</v>
      </c>
      <c r="B33" s="18">
        <v>8000</v>
      </c>
      <c r="C33" s="19">
        <f>PRODUCT(G32*F3/2)</f>
        <v>4531.25</v>
      </c>
      <c r="D33" s="20">
        <f t="shared" si="0"/>
        <v>12531.25</v>
      </c>
      <c r="E33" s="21">
        <f>PRODUCT(G33*F3/2)</f>
        <v>4281.25</v>
      </c>
      <c r="F33" s="26">
        <f t="shared" si="1"/>
        <v>16812.5</v>
      </c>
      <c r="G33" s="25">
        <f t="shared" si="2"/>
        <v>137000</v>
      </c>
    </row>
    <row r="34" spans="1:7">
      <c r="A34" s="23">
        <f t="shared" si="3"/>
        <v>2018</v>
      </c>
      <c r="B34" s="18">
        <v>9000</v>
      </c>
      <c r="C34" s="19">
        <f>PRODUCT(G33*F3/2)</f>
        <v>4281.25</v>
      </c>
      <c r="D34" s="20">
        <f t="shared" si="0"/>
        <v>13281.25</v>
      </c>
      <c r="E34" s="21">
        <f>PRODUCT(G34*F3/2)</f>
        <v>4000</v>
      </c>
      <c r="F34" s="26">
        <f t="shared" si="1"/>
        <v>17281.25</v>
      </c>
      <c r="G34" s="25">
        <f t="shared" si="2"/>
        <v>128000</v>
      </c>
    </row>
    <row r="35" spans="1:7">
      <c r="A35" s="23">
        <f t="shared" si="3"/>
        <v>2019</v>
      </c>
      <c r="B35" s="18">
        <v>9000</v>
      </c>
      <c r="C35" s="19">
        <f>PRODUCT(G34*F3/2)</f>
        <v>4000</v>
      </c>
      <c r="D35" s="20">
        <f t="shared" si="0"/>
        <v>13000</v>
      </c>
      <c r="E35" s="21">
        <f>PRODUCT(G35*F3/2)</f>
        <v>3718.75</v>
      </c>
      <c r="F35" s="26">
        <f t="shared" si="1"/>
        <v>16718.75</v>
      </c>
      <c r="G35" s="25">
        <f t="shared" si="2"/>
        <v>119000</v>
      </c>
    </row>
    <row r="36" spans="1:7">
      <c r="A36" s="23">
        <f t="shared" si="3"/>
        <v>2020</v>
      </c>
      <c r="B36" s="18">
        <v>10000</v>
      </c>
      <c r="C36" s="19">
        <f>PRODUCT(G35*F3/2)</f>
        <v>3718.75</v>
      </c>
      <c r="D36" s="20">
        <f t="shared" si="0"/>
        <v>13718.75</v>
      </c>
      <c r="E36" s="21">
        <f>PRODUCT(G36*F3/2)</f>
        <v>3406.25</v>
      </c>
      <c r="F36" s="26">
        <f t="shared" si="1"/>
        <v>17125</v>
      </c>
      <c r="G36" s="25">
        <f t="shared" si="2"/>
        <v>109000</v>
      </c>
    </row>
    <row r="37" spans="1:7">
      <c r="A37" s="23">
        <f t="shared" si="3"/>
        <v>2021</v>
      </c>
      <c r="B37" s="18">
        <v>11000</v>
      </c>
      <c r="C37" s="19">
        <f>PRODUCT(G36*F3/2)</f>
        <v>3406.25</v>
      </c>
      <c r="D37" s="20">
        <f t="shared" si="0"/>
        <v>14406.25</v>
      </c>
      <c r="E37" s="21">
        <f>PRODUCT(G37*F3/2)</f>
        <v>3062.5</v>
      </c>
      <c r="F37" s="26">
        <f t="shared" si="1"/>
        <v>17468.75</v>
      </c>
      <c r="G37" s="25">
        <f t="shared" si="2"/>
        <v>98000</v>
      </c>
    </row>
    <row r="38" spans="1:7">
      <c r="A38" s="23">
        <f t="shared" si="3"/>
        <v>2022</v>
      </c>
      <c r="B38" s="18">
        <v>11000</v>
      </c>
      <c r="C38" s="19">
        <f>PRODUCT(G37*F3/2)</f>
        <v>3062.5</v>
      </c>
      <c r="D38" s="20">
        <f t="shared" si="0"/>
        <v>14062.5</v>
      </c>
      <c r="E38" s="21">
        <f>PRODUCT(G38*F3/2)</f>
        <v>2718.75</v>
      </c>
      <c r="F38" s="26">
        <f t="shared" si="1"/>
        <v>16781.25</v>
      </c>
      <c r="G38" s="25">
        <f t="shared" si="2"/>
        <v>87000</v>
      </c>
    </row>
    <row r="39" spans="1:7">
      <c r="A39" s="23">
        <f t="shared" si="3"/>
        <v>2023</v>
      </c>
      <c r="B39" s="18">
        <v>12000</v>
      </c>
      <c r="C39" s="19">
        <f>PRODUCT(G38*F3/2)</f>
        <v>2718.75</v>
      </c>
      <c r="D39" s="20">
        <f t="shared" si="0"/>
        <v>14718.75</v>
      </c>
      <c r="E39" s="21">
        <f>PRODUCT(G39*F3/2)</f>
        <v>2343.75</v>
      </c>
      <c r="F39" s="26">
        <f t="shared" si="1"/>
        <v>17062.5</v>
      </c>
      <c r="G39" s="25">
        <f t="shared" si="2"/>
        <v>75000</v>
      </c>
    </row>
    <row r="40" spans="1:7">
      <c r="A40" s="23">
        <f t="shared" si="3"/>
        <v>2024</v>
      </c>
      <c r="B40" s="18">
        <v>13000</v>
      </c>
      <c r="C40" s="19">
        <f>PRODUCT(G39*F3/2)</f>
        <v>2343.75</v>
      </c>
      <c r="D40" s="20">
        <f t="shared" si="0"/>
        <v>15343.75</v>
      </c>
      <c r="E40" s="21">
        <f>PRODUCT(G40*F3/2)</f>
        <v>1937.5</v>
      </c>
      <c r="F40" s="26">
        <f t="shared" si="1"/>
        <v>17281.25</v>
      </c>
      <c r="G40" s="25">
        <f t="shared" si="2"/>
        <v>62000</v>
      </c>
    </row>
    <row r="41" spans="1:7">
      <c r="A41" s="23">
        <f t="shared" si="3"/>
        <v>2025</v>
      </c>
      <c r="B41" s="18">
        <v>14000</v>
      </c>
      <c r="C41" s="19">
        <f>PRODUCT(G40*F3/2)</f>
        <v>1937.5</v>
      </c>
      <c r="D41" s="20">
        <f t="shared" si="0"/>
        <v>15937.5</v>
      </c>
      <c r="E41" s="21">
        <f>PRODUCT(G41*F3/2)</f>
        <v>1500</v>
      </c>
      <c r="F41" s="26">
        <f t="shared" si="1"/>
        <v>17437.5</v>
      </c>
      <c r="G41" s="25">
        <f t="shared" si="2"/>
        <v>48000</v>
      </c>
    </row>
    <row r="42" spans="1:7">
      <c r="A42" s="23">
        <f t="shared" si="3"/>
        <v>2026</v>
      </c>
      <c r="B42" s="18">
        <v>15000</v>
      </c>
      <c r="C42" s="19">
        <f>PRODUCT(G41*F3/2)</f>
        <v>1500</v>
      </c>
      <c r="D42" s="20">
        <f t="shared" si="0"/>
        <v>16500</v>
      </c>
      <c r="E42" s="21">
        <f>PRODUCT(G42*F3/2)</f>
        <v>1031.25</v>
      </c>
      <c r="F42" s="26">
        <f t="shared" si="1"/>
        <v>17531.25</v>
      </c>
      <c r="G42" s="25">
        <f t="shared" si="2"/>
        <v>33000</v>
      </c>
    </row>
    <row r="43" spans="1:7">
      <c r="A43" s="23">
        <f t="shared" si="3"/>
        <v>2027</v>
      </c>
      <c r="B43" s="18">
        <v>16000</v>
      </c>
      <c r="C43" s="19">
        <f>PRODUCT(G42*F3/2)</f>
        <v>1031.25</v>
      </c>
      <c r="D43" s="20">
        <f t="shared" si="0"/>
        <v>17031.25</v>
      </c>
      <c r="E43" s="21">
        <f>PRODUCT(G43*F3/2)</f>
        <v>531.25</v>
      </c>
      <c r="F43" s="26">
        <f t="shared" si="1"/>
        <v>17562.5</v>
      </c>
      <c r="G43" s="25">
        <f t="shared" si="2"/>
        <v>17000</v>
      </c>
    </row>
    <row r="44" spans="1:7">
      <c r="A44" s="23">
        <f t="shared" si="3"/>
        <v>2028</v>
      </c>
      <c r="B44" s="18">
        <v>17000</v>
      </c>
      <c r="C44" s="19">
        <f>PRODUCT(G43*F3/2)</f>
        <v>531.25</v>
      </c>
      <c r="D44" s="20">
        <f t="shared" si="0"/>
        <v>17531.25</v>
      </c>
      <c r="E44" s="21">
        <f>PRODUCT(G44*F3/2)</f>
        <v>0</v>
      </c>
      <c r="F44" s="26">
        <f t="shared" si="1"/>
        <v>17531.25</v>
      </c>
      <c r="G44" s="25">
        <f t="shared" si="2"/>
        <v>0</v>
      </c>
    </row>
    <row r="45" spans="1:7">
      <c r="A45" s="23">
        <f t="shared" si="3"/>
        <v>2029</v>
      </c>
      <c r="B45" s="18">
        <v>0</v>
      </c>
      <c r="C45" s="19">
        <f>PRODUCT(G44*F3/2)</f>
        <v>0</v>
      </c>
      <c r="D45" s="20">
        <f t="shared" si="0"/>
        <v>0</v>
      </c>
      <c r="E45" s="21">
        <f>PRODUCT(G45*F3/2)</f>
        <v>0</v>
      </c>
      <c r="F45" s="26">
        <f t="shared" si="1"/>
        <v>0</v>
      </c>
      <c r="G45" s="25">
        <f t="shared" si="2"/>
        <v>0</v>
      </c>
    </row>
    <row r="46" spans="1:7">
      <c r="A46" s="23">
        <f t="shared" si="3"/>
        <v>2030</v>
      </c>
      <c r="B46" s="18">
        <v>0</v>
      </c>
      <c r="C46" s="19">
        <f>PRODUCT(G45*F3/2)</f>
        <v>0</v>
      </c>
      <c r="D46" s="20">
        <f t="shared" si="0"/>
        <v>0</v>
      </c>
      <c r="E46" s="21">
        <f>PRODUCT(G46*F3/2)</f>
        <v>0</v>
      </c>
      <c r="F46" s="26">
        <f t="shared" si="1"/>
        <v>0</v>
      </c>
      <c r="G46" s="25">
        <f t="shared" si="2"/>
        <v>0</v>
      </c>
    </row>
    <row r="47" spans="1:7">
      <c r="A47" s="23">
        <f t="shared" si="3"/>
        <v>2031</v>
      </c>
      <c r="B47" s="18">
        <v>0</v>
      </c>
      <c r="C47" s="19">
        <f>PRODUCT(G46*F3/2)</f>
        <v>0</v>
      </c>
      <c r="D47" s="20">
        <f t="shared" si="0"/>
        <v>0</v>
      </c>
      <c r="E47" s="21">
        <f>PRODUCT(G47*F3/2)</f>
        <v>0</v>
      </c>
      <c r="F47" s="26">
        <f t="shared" si="1"/>
        <v>0</v>
      </c>
      <c r="G47" s="25">
        <f t="shared" si="2"/>
        <v>0</v>
      </c>
    </row>
    <row r="48" spans="1:7">
      <c r="A48" s="23"/>
      <c r="B48" s="18"/>
      <c r="C48" s="19"/>
      <c r="D48" s="20"/>
      <c r="E48" s="21"/>
      <c r="F48" s="26"/>
      <c r="G48" s="25"/>
    </row>
    <row r="49" spans="1:7" ht="24">
      <c r="A49" s="6"/>
      <c r="B49" s="30" t="s">
        <v>12</v>
      </c>
      <c r="C49" s="32" t="s">
        <v>14</v>
      </c>
      <c r="D49" s="22"/>
      <c r="E49" s="32" t="s">
        <v>14</v>
      </c>
      <c r="F49" s="31" t="s">
        <v>13</v>
      </c>
      <c r="G49" s="6"/>
    </row>
    <row r="50" spans="1:7" ht="15.75" customHeight="1">
      <c r="A50" s="6"/>
      <c r="B50" s="24">
        <f>SUM(B7:B47)</f>
        <v>237000</v>
      </c>
      <c r="C50" s="24">
        <f>SUM(C7:C47)</f>
        <v>200875</v>
      </c>
      <c r="D50" s="24"/>
      <c r="E50" s="24">
        <f>SUM(E7:E47)</f>
        <v>193468.75</v>
      </c>
      <c r="F50" s="24">
        <f>SUM(F7:F47)</f>
        <v>631343.75</v>
      </c>
      <c r="G50" s="6"/>
    </row>
    <row r="51" spans="1:7" ht="15.75" customHeight="1">
      <c r="A51" s="33"/>
      <c r="B51" s="34"/>
      <c r="C51" s="34"/>
      <c r="D51" s="34"/>
      <c r="E51" s="33"/>
      <c r="F51" s="34"/>
      <c r="G51" s="33"/>
    </row>
  </sheetData>
  <mergeCells count="7">
    <mergeCell ref="F5:F6"/>
    <mergeCell ref="B1:E1"/>
    <mergeCell ref="A2:B2"/>
    <mergeCell ref="A3:B3"/>
    <mergeCell ref="A4:B4"/>
    <mergeCell ref="A5:A6"/>
    <mergeCell ref="D5:D6"/>
  </mergeCells>
  <pageMargins left="0.45" right="0.45" top="0.2" bottom="0.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5A288CC72A440A81BC916B5228A56" ma:contentTypeVersion="16" ma:contentTypeDescription="Create a new document." ma:contentTypeScope="" ma:versionID="8aa88ab73682cb3feea8b30ae52f683a">
  <xsd:schema xmlns:xsd="http://www.w3.org/2001/XMLSchema" xmlns:xs="http://www.w3.org/2001/XMLSchema" xmlns:p="http://schemas.microsoft.com/office/2006/metadata/properties" xmlns:ns1="http://schemas.microsoft.com/sharepoint/v3" xmlns:ns2="f433696f-075f-4daa-a0d4-e1569a9f9ee8" xmlns:ns3="b427f25c-e714-4a01-88df-103c99a52145" targetNamespace="http://schemas.microsoft.com/office/2006/metadata/properties" ma:root="true" ma:fieldsID="10d28deb6eb21ae73cbab81774e054ba" ns1:_="" ns2:_="" ns3:_="">
    <xsd:import namespace="http://schemas.microsoft.com/sharepoint/v3"/>
    <xsd:import namespace="f433696f-075f-4daa-a0d4-e1569a9f9ee8"/>
    <xsd:import namespace="b427f25c-e714-4a01-88df-103c99a52145"/>
    <xsd:element name="properties">
      <xsd:complexType>
        <xsd:sequence>
          <xsd:element name="documentManagement">
            <xsd:complexType>
              <xsd:all>
                <xsd:element ref="ns2:SandyFanni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3696f-075f-4daa-a0d4-e1569a9f9ee8" elementFormDefault="qualified">
    <xsd:import namespace="http://schemas.microsoft.com/office/2006/documentManagement/types"/>
    <xsd:import namespace="http://schemas.microsoft.com/office/infopath/2007/PartnerControls"/>
    <xsd:element name="SandyFannin" ma:index="8" nillable="true" ma:displayName="Sandy Fannin" ma:description="work" ma:format="Dropdown" ma:internalName="SandyFanni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7f25c-e714-4a01-88df-103c99a5214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cf9fce-363d-466e-abe7-7fc836854c7b}" ma:internalName="TaxCatchAll" ma:showField="CatchAllData" ma:web="b427f25c-e714-4a01-88df-103c99a5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ndyFannin xmlns="f433696f-075f-4daa-a0d4-e1569a9f9ee8" xsi:nil="true"/>
    <_ip_UnifiedCompliancePolicyUIAction xmlns="http://schemas.microsoft.com/sharepoint/v3" xsi:nil="true"/>
    <TaxCatchAll xmlns="b427f25c-e714-4a01-88df-103c99a52145" xsi:nil="true"/>
    <_ip_UnifiedCompliancePolicyProperties xmlns="http://schemas.microsoft.com/sharepoint/v3" xsi:nil="true"/>
    <lcf76f155ced4ddcb4097134ff3c332f xmlns="f433696f-075f-4daa-a0d4-e1569a9f9e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66C05C-1169-48CC-B04A-9D7002261A13}"/>
</file>

<file path=customXml/itemProps2.xml><?xml version="1.0" encoding="utf-8"?>
<ds:datastoreItem xmlns:ds="http://schemas.openxmlformats.org/officeDocument/2006/customXml" ds:itemID="{72F45D87-26D1-47CC-8510-9B2698661AB5}"/>
</file>

<file path=customXml/itemProps3.xml><?xml version="1.0" encoding="utf-8"?>
<ds:datastoreItem xmlns:ds="http://schemas.openxmlformats.org/officeDocument/2006/customXml" ds:itemID="{78F36BE5-8C7D-4227-938D-B8C5BC337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Glover, Brian - RD, Morehead, KY</dc:creator>
  <cp:lastModifiedBy>Arnett, Justin - RD, MOREHEAD, KY</cp:lastModifiedBy>
  <cp:lastPrinted>2014-03-14T19:00:10Z</cp:lastPrinted>
  <dcterms:created xsi:type="dcterms:W3CDTF">2014-03-13T13:30:32Z</dcterms:created>
  <dcterms:modified xsi:type="dcterms:W3CDTF">2023-02-09T19:56:17Z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0x010100B595A288CC72A440A81BC916B5228A56</vt:lpwstr>
  </property>
  <property fmtid="{D5CDD505-2E9C-101B-9397-08002B2CF9AE}" pid="3" name="MediaServiceImageTags">
    <vt:lpwstr/>
  </property>
</Properties>
</file>