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100 - Apache\Drafts\2024 Annual PRP Report\DR 3\"/>
    </mc:Choice>
  </mc:AlternateContent>
  <xr:revisionPtr revIDLastSave="0" documentId="8_{CC688C5B-1741-4B3B-BE92-582F711B74EC}" xr6:coauthVersionLast="47" xr6:coauthVersionMax="47" xr10:uidLastSave="{00000000-0000-0000-0000-000000000000}"/>
  <bookViews>
    <workbookView xWindow="-120" yWindow="-120" windowWidth="27645" windowHeight="16440" xr2:uid="{2E1961A6-6560-45D1-A8B0-D0509095F5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N8" i="1"/>
  <c r="O26" i="1" s="1"/>
  <c r="F21" i="1"/>
  <c r="F26" i="1"/>
  <c r="F31" i="1" s="1"/>
  <c r="F16" i="1"/>
  <c r="E20" i="1"/>
  <c r="N28" i="1"/>
  <c r="K28" i="1"/>
  <c r="H28" i="1"/>
  <c r="E28" i="1"/>
  <c r="N20" i="1"/>
  <c r="O21" i="1" s="1"/>
  <c r="K20" i="1"/>
  <c r="L21" i="1" s="1"/>
  <c r="L26" i="1"/>
  <c r="H20" i="1"/>
  <c r="I21" i="1" s="1"/>
  <c r="I26" i="1"/>
  <c r="I31" i="1" l="1"/>
  <c r="I33" i="1" s="1"/>
  <c r="L31" i="1"/>
  <c r="L33" i="1" s="1"/>
  <c r="O31" i="1"/>
  <c r="O33" i="1" s="1"/>
  <c r="F33" i="1"/>
</calcChain>
</file>

<file path=xl/sharedStrings.xml><?xml version="1.0" encoding="utf-8"?>
<sst xmlns="http://schemas.openxmlformats.org/spreadsheetml/2006/main" count="26" uniqueCount="22">
  <si>
    <t xml:space="preserve">RESPONSES TO COMMISSION STAFF’S THIRD REQUEST FOR INFORMATION TO APACHE GAS TRANSMISSION COMPANY, INC. </t>
  </si>
  <si>
    <t>DATED JANUARY 28, 2025</t>
  </si>
  <si>
    <t>REQUEST 2 EXHIBIT</t>
  </si>
  <si>
    <t xml:space="preserve">Customer: </t>
  </si>
  <si>
    <t>Date of Service:</t>
  </si>
  <si>
    <t>days of service</t>
  </si>
  <si>
    <t>CF Units used</t>
  </si>
  <si>
    <t>Appropriate Gas Rate for month:</t>
  </si>
  <si>
    <t>12-31-2024 to 1-30-2025</t>
  </si>
  <si>
    <t>Customer Charge</t>
  </si>
  <si>
    <t>LESS:</t>
  </si>
  <si>
    <t xml:space="preserve">Net Charge for Gas only </t>
  </si>
  <si>
    <t xml:space="preserve">ACTUAL BILL SENT  TO CUSTOMER </t>
  </si>
  <si>
    <t>gas only PLUS  $7.50 customer charge +$0.29 PRP per Mcf charge and no taxes and franchise fees</t>
  </si>
  <si>
    <t>CALCULATED BILL</t>
  </si>
  <si>
    <t>$0.29 PRP charge per Mcf</t>
  </si>
  <si>
    <t>Net  Charge for Gas Only  ( units used times appropreate gas rate)</t>
  </si>
  <si>
    <t>Difference Between Actual and Calculated Bill</t>
  </si>
  <si>
    <t>10-30-2024 to 11-26-2024</t>
  </si>
  <si>
    <t>Gas only plus $7.50 customer charge +$0.29 PRP per Mcf charge ( no taxes and franchise fees and PRP per bill fee)</t>
  </si>
  <si>
    <t>Plus:</t>
  </si>
  <si>
    <t>Example Bills showing the PRP fee being charged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</si>
</sst>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&quot;$&quot;#,##0.00"/>
    <numFmt numFmtId="166" formatCode="&quot;$&quot;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textRotation="90"/>
    </xf>
    <xf numFmtId="165" fontId="2" fillId="0" borderId="0" xfId="0" applyNumberFormat="1" applyFont="1"/>
    <xf numFmtId="164" fontId="0" fillId="0" borderId="8" xfId="1" applyNumberFormat="1" applyFont="1" applyBorder="1"/>
    <xf numFmtId="0" fontId="0" fillId="0" borderId="5" xfId="0" applyBorder="1"/>
    <xf numFmtId="0" fontId="0" fillId="0" borderId="8" xfId="0" applyBorder="1"/>
    <xf numFmtId="44" fontId="0" fillId="0" borderId="5" xfId="1" applyFont="1" applyBorder="1" applyAlignment="1">
      <alignment horizontal="center"/>
    </xf>
    <xf numFmtId="44" fontId="0" fillId="0" borderId="8" xfId="1" applyFont="1" applyBorder="1"/>
    <xf numFmtId="44" fontId="0" fillId="0" borderId="10" xfId="1" applyFont="1" applyBorder="1"/>
    <xf numFmtId="0" fontId="0" fillId="0" borderId="9" xfId="0" applyBorder="1"/>
    <xf numFmtId="0" fontId="2" fillId="0" borderId="8" xfId="0" applyFont="1" applyBorder="1"/>
    <xf numFmtId="44" fontId="2" fillId="0" borderId="5" xfId="0" applyNumberFormat="1" applyFont="1" applyBorder="1"/>
    <xf numFmtId="44" fontId="0" fillId="0" borderId="8" xfId="0" applyNumberFormat="1" applyBorder="1"/>
    <xf numFmtId="44" fontId="4" fillId="0" borderId="10" xfId="1" applyFont="1" applyBorder="1"/>
    <xf numFmtId="0" fontId="0" fillId="0" borderId="10" xfId="0" applyBorder="1"/>
    <xf numFmtId="44" fontId="0" fillId="0" borderId="8" xfId="1" applyFont="1" applyBorder="1" applyAlignment="1">
      <alignment horizontal="center"/>
    </xf>
    <xf numFmtId="0" fontId="2" fillId="0" borderId="5" xfId="0" applyFont="1" applyBorder="1"/>
    <xf numFmtId="0" fontId="7" fillId="0" borderId="0" xfId="0" applyFont="1"/>
    <xf numFmtId="0" fontId="8" fillId="0" borderId="0" xfId="0" applyFont="1"/>
    <xf numFmtId="0" fontId="0" fillId="0" borderId="11" xfId="0" applyBorder="1"/>
    <xf numFmtId="0" fontId="8" fillId="0" borderId="8" xfId="0" applyFont="1" applyBorder="1"/>
    <xf numFmtId="0" fontId="0" fillId="0" borderId="13" xfId="0" applyBorder="1"/>
    <xf numFmtId="0" fontId="0" fillId="0" borderId="6" xfId="0" applyBorder="1"/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right" wrapText="1"/>
    </xf>
    <xf numFmtId="0" fontId="2" fillId="0" borderId="10" xfId="0" applyFont="1" applyBorder="1"/>
    <xf numFmtId="0" fontId="2" fillId="0" borderId="1" xfId="0" applyFont="1" applyBorder="1"/>
    <xf numFmtId="44" fontId="2" fillId="0" borderId="9" xfId="0" applyNumberFormat="1" applyFont="1" applyBorder="1"/>
    <xf numFmtId="0" fontId="2" fillId="0" borderId="9" xfId="0" applyFont="1" applyBorder="1"/>
    <xf numFmtId="44" fontId="2" fillId="0" borderId="7" xfId="0" applyNumberFormat="1" applyFont="1" applyBorder="1"/>
    <xf numFmtId="44" fontId="2" fillId="0" borderId="9" xfId="1" applyFont="1" applyBorder="1"/>
    <xf numFmtId="0" fontId="7" fillId="0" borderId="12" xfId="0" applyFont="1" applyBorder="1"/>
    <xf numFmtId="0" fontId="0" fillId="0" borderId="3" xfId="0" applyBorder="1"/>
    <xf numFmtId="0" fontId="2" fillId="0" borderId="3" xfId="0" applyFont="1" applyBorder="1"/>
    <xf numFmtId="0" fontId="2" fillId="0" borderId="7" xfId="0" applyFont="1" applyBorder="1"/>
    <xf numFmtId="0" fontId="7" fillId="0" borderId="6" xfId="0" applyFont="1" applyBorder="1"/>
    <xf numFmtId="0" fontId="7" fillId="0" borderId="8" xfId="0" applyFont="1" applyBorder="1"/>
    <xf numFmtId="44" fontId="2" fillId="0" borderId="14" xfId="0" applyNumberFormat="1" applyFont="1" applyBorder="1"/>
    <xf numFmtId="0" fontId="7" fillId="0" borderId="0" xfId="0" applyFont="1" applyAlignment="1">
      <alignment horizontal="left" wrapText="1"/>
    </xf>
    <xf numFmtId="0" fontId="7" fillId="0" borderId="8" xfId="0" applyFont="1" applyBorder="1" applyAlignment="1">
      <alignment horizontal="right" wrapText="1"/>
    </xf>
    <xf numFmtId="0" fontId="6" fillId="0" borderId="0" xfId="0" applyFont="1"/>
    <xf numFmtId="4" fontId="0" fillId="0" borderId="10" xfId="0" applyNumberFormat="1" applyBorder="1"/>
    <xf numFmtId="4" fontId="4" fillId="0" borderId="9" xfId="0" applyNumberFormat="1" applyFont="1" applyBorder="1"/>
    <xf numFmtId="4" fontId="4" fillId="0" borderId="3" xfId="0" applyNumberFormat="1" applyFont="1" applyBorder="1"/>
    <xf numFmtId="4" fontId="4" fillId="0" borderId="10" xfId="0" applyNumberFormat="1" applyFont="1" applyBorder="1"/>
    <xf numFmtId="4" fontId="4" fillId="0" borderId="0" xfId="0" applyNumberFormat="1" applyFont="1"/>
    <xf numFmtId="0" fontId="4" fillId="0" borderId="0" xfId="0" applyFont="1"/>
    <xf numFmtId="3" fontId="0" fillId="0" borderId="3" xfId="0" applyNumberFormat="1" applyBorder="1"/>
    <xf numFmtId="3" fontId="0" fillId="0" borderId="0" xfId="0" applyNumberFormat="1"/>
    <xf numFmtId="44" fontId="4" fillId="0" borderId="9" xfId="0" applyNumberFormat="1" applyFont="1" applyBorder="1"/>
    <xf numFmtId="0" fontId="2" fillId="0" borderId="6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9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166" fontId="2" fillId="0" borderId="6" xfId="1" applyNumberFormat="1" applyFont="1" applyBorder="1" applyAlignment="1">
      <alignment horizontal="center"/>
    </xf>
    <xf numFmtId="166" fontId="2" fillId="0" borderId="7" xfId="1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B96C-E4B4-40DC-B720-6BA75F13012A}">
  <sheetPr>
    <pageSetUpPr fitToPage="1"/>
  </sheetPr>
  <dimension ref="A2:P33"/>
  <sheetViews>
    <sheetView tabSelected="1" topLeftCell="A7" workbookViewId="0">
      <selection activeCell="E14" sqref="E14:F14"/>
    </sheetView>
  </sheetViews>
  <sheetFormatPr defaultRowHeight="14.5" x14ac:dyDescent="0.35"/>
  <cols>
    <col min="2" max="2" width="9.36328125" customWidth="1"/>
    <col min="3" max="3" width="19.08984375" customWidth="1"/>
    <col min="4" max="4" width="18.81640625" customWidth="1"/>
    <col min="5" max="5" width="10.81640625" customWidth="1"/>
    <col min="6" max="6" width="12.36328125" customWidth="1"/>
    <col min="7" max="7" width="2.81640625" customWidth="1"/>
    <col min="8" max="8" width="10.81640625" customWidth="1"/>
    <col min="9" max="9" width="12.36328125" customWidth="1"/>
    <col min="10" max="10" width="2.81640625" customWidth="1"/>
    <col min="11" max="11" width="10.81640625" customWidth="1"/>
    <col min="12" max="12" width="12.36328125" customWidth="1"/>
    <col min="13" max="13" width="2.81640625" customWidth="1"/>
    <col min="14" max="14" width="10.81640625" customWidth="1"/>
    <col min="15" max="15" width="12.36328125" customWidth="1"/>
    <col min="16" max="16" width="1.6328125" customWidth="1"/>
  </cols>
  <sheetData>
    <row r="2" spans="1:15" ht="16.5" x14ac:dyDescent="0.3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5" x14ac:dyDescent="0.35"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5" ht="9" customHeight="1" x14ac:dyDescent="0.35"/>
    <row r="5" spans="1:15" ht="17" x14ac:dyDescent="0.4">
      <c r="B5" s="80" t="s">
        <v>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5" ht="17" x14ac:dyDescent="0.4">
      <c r="B6" s="80" t="s">
        <v>21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5" ht="15" thickBot="1" x14ac:dyDescent="0.4"/>
    <row r="8" spans="1:15" s="1" customFormat="1" ht="15.5" x14ac:dyDescent="0.35">
      <c r="B8" s="18" t="s">
        <v>7</v>
      </c>
      <c r="E8" s="76">
        <f>H8</f>
        <v>15.6768</v>
      </c>
      <c r="F8" s="77"/>
      <c r="G8" s="3"/>
      <c r="H8" s="76">
        <v>15.6768</v>
      </c>
      <c r="I8" s="77"/>
      <c r="J8" s="3"/>
      <c r="K8" s="76">
        <v>15.9488</v>
      </c>
      <c r="L8" s="77"/>
      <c r="M8" s="3"/>
      <c r="N8" s="76">
        <f>H8</f>
        <v>15.6768</v>
      </c>
      <c r="O8" s="77"/>
    </row>
    <row r="9" spans="1:15" ht="16" thickBot="1" x14ac:dyDescent="0.4">
      <c r="B9" s="19"/>
      <c r="E9" s="4"/>
      <c r="F9" s="5"/>
      <c r="G9" s="35"/>
      <c r="H9" s="4"/>
      <c r="I9" s="5"/>
      <c r="J9" s="35"/>
      <c r="K9" s="4"/>
      <c r="L9" s="5"/>
      <c r="N9" s="4"/>
      <c r="O9" s="5"/>
    </row>
    <row r="10" spans="1:15" ht="15.5" x14ac:dyDescent="0.35">
      <c r="B10" s="38" t="s">
        <v>4</v>
      </c>
      <c r="C10" s="20"/>
      <c r="D10" s="20"/>
      <c r="E10" s="66" t="s">
        <v>8</v>
      </c>
      <c r="F10" s="67"/>
      <c r="G10" s="35"/>
      <c r="H10" s="66" t="s">
        <v>8</v>
      </c>
      <c r="I10" s="67"/>
      <c r="J10" s="35"/>
      <c r="K10" s="66" t="s">
        <v>18</v>
      </c>
      <c r="L10" s="67"/>
      <c r="N10" s="66" t="s">
        <v>8</v>
      </c>
      <c r="O10" s="67"/>
    </row>
    <row r="11" spans="1:15" ht="15.5" x14ac:dyDescent="0.35">
      <c r="B11" s="39" t="s">
        <v>5</v>
      </c>
      <c r="E11" s="62">
        <v>29</v>
      </c>
      <c r="F11" s="63"/>
      <c r="G11" s="35"/>
      <c r="H11" s="62">
        <v>29</v>
      </c>
      <c r="I11" s="63"/>
      <c r="J11" s="35"/>
      <c r="K11" s="62">
        <v>27</v>
      </c>
      <c r="L11" s="63"/>
      <c r="N11" s="62">
        <v>27</v>
      </c>
      <c r="O11" s="63"/>
    </row>
    <row r="12" spans="1:15" ht="15.5" x14ac:dyDescent="0.35">
      <c r="B12" s="39" t="s">
        <v>6</v>
      </c>
      <c r="E12" s="68">
        <v>76700</v>
      </c>
      <c r="F12" s="69"/>
      <c r="G12" s="50"/>
      <c r="H12" s="68">
        <v>40300</v>
      </c>
      <c r="I12" s="69"/>
      <c r="J12" s="50"/>
      <c r="K12" s="68">
        <v>1400</v>
      </c>
      <c r="L12" s="69"/>
      <c r="M12" s="51"/>
      <c r="N12" s="68">
        <v>141700</v>
      </c>
      <c r="O12" s="69"/>
    </row>
    <row r="13" spans="1:15" ht="16" thickBot="1" x14ac:dyDescent="0.4">
      <c r="B13" s="21"/>
      <c r="E13" s="6"/>
      <c r="F13" s="5"/>
      <c r="G13" s="35"/>
      <c r="H13" s="6"/>
      <c r="I13" s="5"/>
      <c r="J13" s="35"/>
      <c r="K13" s="6"/>
      <c r="L13" s="5"/>
      <c r="N13" s="6"/>
      <c r="O13" s="5"/>
    </row>
    <row r="14" spans="1:15" ht="16" thickBot="1" x14ac:dyDescent="0.4">
      <c r="B14" s="34" t="s">
        <v>3</v>
      </c>
      <c r="C14" s="22"/>
      <c r="D14" s="22"/>
      <c r="E14" s="81"/>
      <c r="F14" s="82"/>
      <c r="G14" s="35"/>
      <c r="H14" s="81"/>
      <c r="I14" s="82"/>
      <c r="J14" s="35"/>
      <c r="K14" s="81"/>
      <c r="L14" s="82"/>
      <c r="N14" s="81"/>
      <c r="O14" s="82"/>
    </row>
    <row r="15" spans="1:15" ht="15" thickBot="1" x14ac:dyDescent="0.4">
      <c r="E15" s="6"/>
      <c r="F15" s="5"/>
      <c r="G15" s="35"/>
      <c r="H15" s="6"/>
      <c r="I15" s="5"/>
      <c r="J15" s="35"/>
      <c r="K15" s="6"/>
      <c r="L15" s="5"/>
      <c r="N15" s="6"/>
      <c r="O15" s="5"/>
    </row>
    <row r="16" spans="1:15" ht="22.75" customHeight="1" x14ac:dyDescent="0.35">
      <c r="A16" s="53" t="s">
        <v>12</v>
      </c>
      <c r="B16" s="74" t="s">
        <v>19</v>
      </c>
      <c r="C16" s="75"/>
      <c r="D16" s="75"/>
      <c r="E16" s="23"/>
      <c r="F16" s="64">
        <f>1232.15</f>
        <v>1232.1500000000001</v>
      </c>
      <c r="G16" s="36"/>
      <c r="H16" s="25"/>
      <c r="I16" s="64">
        <v>650.96</v>
      </c>
      <c r="J16" s="36"/>
      <c r="K16" s="25"/>
      <c r="L16" s="64">
        <v>30.23</v>
      </c>
      <c r="M16" s="24"/>
      <c r="N16" s="25"/>
      <c r="O16" s="64">
        <v>2270</v>
      </c>
    </row>
    <row r="17" spans="1:16" ht="14.4" customHeight="1" thickBot="1" x14ac:dyDescent="0.4">
      <c r="A17" s="54"/>
      <c r="B17" s="70"/>
      <c r="C17" s="71"/>
      <c r="D17" s="71"/>
      <c r="E17" s="6"/>
      <c r="F17" s="65"/>
      <c r="G17" s="36"/>
      <c r="H17" s="11"/>
      <c r="I17" s="65"/>
      <c r="J17" s="36"/>
      <c r="K17" s="11"/>
      <c r="L17" s="65"/>
      <c r="M17" s="1"/>
      <c r="N17" s="11"/>
      <c r="O17" s="65"/>
    </row>
    <row r="18" spans="1:16" ht="22.75" customHeight="1" x14ac:dyDescent="0.35">
      <c r="A18" s="54"/>
      <c r="B18" s="27" t="s">
        <v>10</v>
      </c>
      <c r="C18" s="26"/>
      <c r="D18" s="26"/>
      <c r="E18" s="6"/>
      <c r="F18" s="7"/>
      <c r="G18" s="35"/>
      <c r="H18" s="16"/>
      <c r="I18" s="5"/>
      <c r="J18" s="35"/>
      <c r="K18" s="6"/>
      <c r="L18" s="5"/>
      <c r="N18" s="6"/>
      <c r="O18" s="5"/>
    </row>
    <row r="19" spans="1:16" ht="14.4" customHeight="1" x14ac:dyDescent="0.35">
      <c r="A19" s="54"/>
      <c r="B19" s="6"/>
      <c r="C19" s="19" t="s">
        <v>9</v>
      </c>
      <c r="E19" s="8">
        <v>7.5</v>
      </c>
      <c r="F19" s="5"/>
      <c r="G19" s="35"/>
      <c r="H19" s="8">
        <v>7.5</v>
      </c>
      <c r="I19" s="5"/>
      <c r="J19" s="35"/>
      <c r="K19" s="8">
        <v>7.5</v>
      </c>
      <c r="L19" s="5"/>
      <c r="N19" s="8">
        <v>7.5</v>
      </c>
      <c r="O19" s="5"/>
    </row>
    <row r="20" spans="1:16" ht="14.4" customHeight="1" thickBot="1" x14ac:dyDescent="0.4">
      <c r="A20" s="54"/>
      <c r="B20" s="6"/>
      <c r="C20" s="19" t="s">
        <v>15</v>
      </c>
      <c r="E20" s="9">
        <f>(E12*0.001)*0.29</f>
        <v>22.242999999999999</v>
      </c>
      <c r="F20" s="10"/>
      <c r="G20" s="35"/>
      <c r="H20" s="9">
        <f>(H12*0.001)*0.29</f>
        <v>11.687000000000001</v>
      </c>
      <c r="I20" s="10"/>
      <c r="J20" s="35"/>
      <c r="K20" s="9">
        <f>(K12*0.001)*0.29</f>
        <v>0.40600000000000003</v>
      </c>
      <c r="L20" s="10"/>
      <c r="N20" s="9">
        <f>(N12*0.001)*0.29</f>
        <v>41.093000000000004</v>
      </c>
      <c r="O20" s="10"/>
    </row>
    <row r="21" spans="1:16" ht="22.75" customHeight="1" thickBot="1" x14ac:dyDescent="0.4">
      <c r="A21" s="55"/>
      <c r="B21" s="28" t="s">
        <v>11</v>
      </c>
      <c r="C21" s="29"/>
      <c r="D21" s="29"/>
      <c r="E21" s="28"/>
      <c r="F21" s="30">
        <f>F16-E19-E20</f>
        <v>1202.4070000000002</v>
      </c>
      <c r="G21" s="36"/>
      <c r="H21" s="28"/>
      <c r="I21" s="30">
        <f>I16-H19-H20</f>
        <v>631.77300000000002</v>
      </c>
      <c r="J21" s="36"/>
      <c r="K21" s="28"/>
      <c r="L21" s="30">
        <f>L16-K19-K20</f>
        <v>22.324000000000002</v>
      </c>
      <c r="M21" s="36"/>
      <c r="N21" s="28"/>
      <c r="O21" s="30">
        <f>O16-N19-N20</f>
        <v>2221.4070000000002</v>
      </c>
      <c r="P21" s="1"/>
    </row>
    <row r="22" spans="1:16" ht="6" customHeight="1" x14ac:dyDescent="0.35">
      <c r="A22" s="2"/>
      <c r="B22" s="25"/>
      <c r="C22" s="24"/>
      <c r="D22" s="37"/>
      <c r="E22" s="25"/>
      <c r="F22" s="32"/>
      <c r="G22" s="36"/>
      <c r="H22" s="25"/>
      <c r="I22" s="37"/>
      <c r="J22" s="36"/>
      <c r="K22" s="25"/>
      <c r="L22" s="37"/>
      <c r="M22" s="36"/>
      <c r="N22" s="25"/>
      <c r="O22" s="37"/>
      <c r="P22" s="1"/>
    </row>
    <row r="23" spans="1:16" ht="3" customHeight="1" x14ac:dyDescent="0.35">
      <c r="A23" s="2"/>
      <c r="B23" s="11"/>
      <c r="C23" s="1"/>
      <c r="D23" s="17"/>
      <c r="E23" s="11"/>
      <c r="F23" s="12"/>
      <c r="G23" s="36"/>
      <c r="H23" s="11"/>
      <c r="I23" s="17"/>
      <c r="J23" s="1"/>
      <c r="K23" s="11"/>
      <c r="L23" s="17"/>
      <c r="M23" s="1"/>
      <c r="N23" s="11"/>
      <c r="O23" s="17"/>
      <c r="P23" s="1"/>
    </row>
    <row r="24" spans="1:16" ht="3" customHeight="1" x14ac:dyDescent="0.35">
      <c r="A24" s="2"/>
      <c r="B24" s="11"/>
      <c r="C24" s="1"/>
      <c r="D24" s="17"/>
      <c r="E24" s="11"/>
      <c r="F24" s="12"/>
      <c r="G24" s="36"/>
      <c r="H24" s="11"/>
      <c r="I24" s="17"/>
      <c r="J24" s="1"/>
      <c r="K24" s="11"/>
      <c r="L24" s="17"/>
      <c r="M24" s="1"/>
      <c r="N24" s="11"/>
      <c r="O24" s="17"/>
      <c r="P24" s="1"/>
    </row>
    <row r="25" spans="1:16" ht="15" thickBot="1" x14ac:dyDescent="0.4">
      <c r="A25" s="2"/>
      <c r="B25" s="28"/>
      <c r="C25" s="29"/>
      <c r="D25" s="31"/>
      <c r="E25" s="28"/>
      <c r="F25" s="30"/>
      <c r="G25" s="1"/>
      <c r="H25" s="28"/>
      <c r="I25" s="31"/>
      <c r="J25" s="1"/>
      <c r="K25" s="28"/>
      <c r="L25" s="31"/>
      <c r="M25" s="1"/>
      <c r="N25" s="28"/>
      <c r="O25" s="31"/>
      <c r="P25" s="1"/>
    </row>
    <row r="26" spans="1:16" ht="32.4" customHeight="1" thickBot="1" x14ac:dyDescent="0.4">
      <c r="A26" s="56" t="s">
        <v>14</v>
      </c>
      <c r="B26" s="59" t="s">
        <v>16</v>
      </c>
      <c r="C26" s="60"/>
      <c r="D26" s="61"/>
      <c r="E26" s="23"/>
      <c r="F26" s="40">
        <f>E8*(E12*0.001)</f>
        <v>1202.41056</v>
      </c>
      <c r="G26" s="36"/>
      <c r="H26" s="23"/>
      <c r="I26" s="40">
        <f>H8*(H12*0.001)</f>
        <v>631.7750400000001</v>
      </c>
      <c r="J26" s="36"/>
      <c r="K26" s="23"/>
      <c r="L26" s="40">
        <f>K8*(K12*0.001)</f>
        <v>22.328320000000001</v>
      </c>
      <c r="M26" s="1"/>
      <c r="N26" s="23"/>
      <c r="O26" s="40">
        <f>N8*(N12*0.001)</f>
        <v>2221.4025600000004</v>
      </c>
      <c r="P26" s="1"/>
    </row>
    <row r="27" spans="1:16" ht="24" customHeight="1" x14ac:dyDescent="0.35">
      <c r="A27" s="57"/>
      <c r="B27" s="42" t="s">
        <v>20</v>
      </c>
      <c r="C27" s="41"/>
      <c r="D27" s="41"/>
      <c r="E27" s="6"/>
      <c r="F27" s="12"/>
      <c r="G27" s="36"/>
      <c r="H27" s="6"/>
      <c r="I27" s="12"/>
      <c r="J27" s="36"/>
      <c r="K27" s="6"/>
      <c r="L27" s="12"/>
      <c r="M27" s="1"/>
      <c r="N27" s="6"/>
      <c r="O27" s="12"/>
      <c r="P27" s="1"/>
    </row>
    <row r="28" spans="1:16" ht="14.4" customHeight="1" x14ac:dyDescent="0.35">
      <c r="A28" s="57"/>
      <c r="B28" s="6"/>
      <c r="C28" t="s">
        <v>15</v>
      </c>
      <c r="E28" s="13">
        <f>(E12*0.001)*0.29</f>
        <v>22.242999999999999</v>
      </c>
      <c r="F28" s="5"/>
      <c r="G28" s="35"/>
      <c r="H28" s="13">
        <f>(H12*0.001)*0.29</f>
        <v>11.687000000000001</v>
      </c>
      <c r="I28" s="5"/>
      <c r="J28" s="35"/>
      <c r="K28" s="13">
        <f>(K12*0.001)*0.29</f>
        <v>0.40600000000000003</v>
      </c>
      <c r="L28" s="5"/>
      <c r="N28" s="13">
        <f>(N12*0.001)*0.29</f>
        <v>41.093000000000004</v>
      </c>
      <c r="O28" s="5"/>
      <c r="P28" s="1"/>
    </row>
    <row r="29" spans="1:16" ht="14.4" customHeight="1" thickBot="1" x14ac:dyDescent="0.4">
      <c r="A29" s="57"/>
      <c r="B29" s="6"/>
      <c r="C29" t="s">
        <v>9</v>
      </c>
      <c r="E29" s="14">
        <v>7.5</v>
      </c>
      <c r="F29" s="10"/>
      <c r="G29" s="35"/>
      <c r="H29" s="9">
        <v>7.5</v>
      </c>
      <c r="I29" s="10"/>
      <c r="J29" s="35"/>
      <c r="K29" s="9">
        <v>7.5</v>
      </c>
      <c r="L29" s="10"/>
      <c r="N29" s="9">
        <v>7.5</v>
      </c>
      <c r="O29" s="10"/>
      <c r="P29" s="1"/>
    </row>
    <row r="30" spans="1:16" ht="22.75" customHeight="1" x14ac:dyDescent="0.35">
      <c r="A30" s="57"/>
      <c r="B30" s="70" t="s">
        <v>13</v>
      </c>
      <c r="C30" s="71"/>
      <c r="D30" s="71"/>
      <c r="E30" s="6"/>
      <c r="F30" s="5"/>
      <c r="G30" s="35"/>
      <c r="H30" s="6"/>
      <c r="I30" s="5"/>
      <c r="J30" s="35"/>
      <c r="K30" s="6"/>
      <c r="L30" s="5"/>
      <c r="N30" s="6"/>
      <c r="O30" s="5"/>
      <c r="P30" s="1"/>
    </row>
    <row r="31" spans="1:16" ht="13.25" customHeight="1" thickBot="1" x14ac:dyDescent="0.4">
      <c r="A31" s="58"/>
      <c r="B31" s="72"/>
      <c r="C31" s="73"/>
      <c r="D31" s="73"/>
      <c r="E31" s="15"/>
      <c r="F31" s="33">
        <f>F26+E28+E29</f>
        <v>1232.15356</v>
      </c>
      <c r="G31" s="35"/>
      <c r="H31" s="15"/>
      <c r="I31" s="33">
        <f>I26+H28+H29</f>
        <v>650.96204000000012</v>
      </c>
      <c r="J31" s="35"/>
      <c r="K31" s="15"/>
      <c r="L31" s="33">
        <f>L26+K28+K29</f>
        <v>30.23432</v>
      </c>
      <c r="N31" s="15"/>
      <c r="O31" s="33">
        <f>O26+N28+N29</f>
        <v>2269.9955600000003</v>
      </c>
      <c r="P31" s="1"/>
    </row>
    <row r="32" spans="1:16" x14ac:dyDescent="0.35">
      <c r="E32" s="6"/>
      <c r="F32" s="5"/>
      <c r="G32" s="35"/>
      <c r="H32" s="6"/>
      <c r="I32" s="5"/>
      <c r="J32" s="35"/>
      <c r="K32" s="6"/>
      <c r="L32" s="5"/>
      <c r="N32" s="6"/>
      <c r="O32" s="5"/>
      <c r="P32" s="1"/>
    </row>
    <row r="33" spans="1:16" ht="17.5" thickBot="1" x14ac:dyDescent="0.45">
      <c r="A33" s="43" t="s">
        <v>17</v>
      </c>
      <c r="E33" s="15"/>
      <c r="F33" s="52">
        <f>F16-F31</f>
        <v>-3.5599999998794374E-3</v>
      </c>
      <c r="G33" s="35"/>
      <c r="H33" s="44"/>
      <c r="I33" s="45">
        <f>I16-I31</f>
        <v>-2.0400000000790897E-3</v>
      </c>
      <c r="J33" s="46"/>
      <c r="K33" s="47"/>
      <c r="L33" s="45">
        <f>L16-L31</f>
        <v>-4.3199999999998795E-3</v>
      </c>
      <c r="M33" s="48"/>
      <c r="N33" s="47"/>
      <c r="O33" s="45">
        <f>O16-O31</f>
        <v>4.439999999704014E-3</v>
      </c>
      <c r="P33" s="49"/>
    </row>
  </sheetData>
  <mergeCells count="33">
    <mergeCell ref="A2:O2"/>
    <mergeCell ref="B3:N3"/>
    <mergeCell ref="B5:N5"/>
    <mergeCell ref="B6:N6"/>
    <mergeCell ref="E10:F10"/>
    <mergeCell ref="N10:O10"/>
    <mergeCell ref="E8:F8"/>
    <mergeCell ref="H8:I8"/>
    <mergeCell ref="K8:L8"/>
    <mergeCell ref="N8:O8"/>
    <mergeCell ref="H10:I10"/>
    <mergeCell ref="K10:L10"/>
    <mergeCell ref="K11:L11"/>
    <mergeCell ref="K12:L12"/>
    <mergeCell ref="N12:O12"/>
    <mergeCell ref="H11:I11"/>
    <mergeCell ref="H12:I12"/>
    <mergeCell ref="A16:A21"/>
    <mergeCell ref="A26:A31"/>
    <mergeCell ref="B26:D26"/>
    <mergeCell ref="N11:O11"/>
    <mergeCell ref="O16:O17"/>
    <mergeCell ref="I16:I17"/>
    <mergeCell ref="L16:L17"/>
    <mergeCell ref="B30:D31"/>
    <mergeCell ref="E11:F11"/>
    <mergeCell ref="E12:F12"/>
    <mergeCell ref="B16:D17"/>
    <mergeCell ref="F16:F17"/>
    <mergeCell ref="E14:F14"/>
    <mergeCell ref="H14:I14"/>
    <mergeCell ref="K14:L14"/>
    <mergeCell ref="N14:O14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Thomas Shirey Jr</dc:creator>
  <cp:lastModifiedBy>Allyson  Honaker</cp:lastModifiedBy>
  <cp:lastPrinted>2025-02-15T23:41:40Z</cp:lastPrinted>
  <dcterms:created xsi:type="dcterms:W3CDTF">2025-02-14T02:02:42Z</dcterms:created>
  <dcterms:modified xsi:type="dcterms:W3CDTF">2025-02-17T19:52:14Z</dcterms:modified>
</cp:coreProperties>
</file>