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KPC Earnings Mechanism\PSC Data\"/>
    </mc:Choice>
  </mc:AlternateContent>
  <xr:revisionPtr revIDLastSave="0" documentId="13_ncr:1_{AB590474-E7D9-48A7-B1C1-2D2CDB6BB7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2" l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 s="1"/>
  <c r="D46" i="2"/>
  <c r="E44" i="2" s="1"/>
  <c r="E46" i="2" s="1"/>
  <c r="D40" i="2"/>
  <c r="D12" i="2"/>
  <c r="F44" i="2" l="1"/>
  <c r="F46" i="2" s="1"/>
  <c r="D25" i="2"/>
  <c r="G7" i="2"/>
  <c r="D31" i="2"/>
  <c r="G16" i="2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E29" i="2"/>
  <c r="F29" i="2" s="1"/>
  <c r="H11" i="2"/>
  <c r="I11" i="2" s="1"/>
  <c r="H12" i="2"/>
  <c r="I12" i="2" s="1"/>
  <c r="H13" i="2"/>
  <c r="I13" i="2" s="1"/>
  <c r="H14" i="2"/>
  <c r="I14" i="2" s="1"/>
  <c r="H15" i="2"/>
  <c r="I15" i="2" s="1"/>
  <c r="F31" i="2"/>
  <c r="A31" i="2" l="1"/>
  <c r="A32" i="2" s="1"/>
  <c r="E31" i="2"/>
  <c r="I16" i="2"/>
  <c r="H16" i="2"/>
</calcChain>
</file>

<file path=xl/sharedStrings.xml><?xml version="1.0" encoding="utf-8"?>
<sst xmlns="http://schemas.openxmlformats.org/spreadsheetml/2006/main" count="40" uniqueCount="27">
  <si>
    <t xml:space="preserve">Residential </t>
  </si>
  <si>
    <t xml:space="preserve">2022 Residential Allocated Credit: </t>
  </si>
  <si>
    <t>2022 Large Power Allocated Credit:</t>
  </si>
  <si>
    <t>Active Members:</t>
  </si>
  <si>
    <t>Name</t>
  </si>
  <si>
    <t>Revenue</t>
  </si>
  <si>
    <t>Percentage of Revenue</t>
  </si>
  <si>
    <t>Credit 
by Revenue</t>
  </si>
  <si>
    <t>Credit per Active Member:</t>
  </si>
  <si>
    <t>Total</t>
  </si>
  <si>
    <t>2023 Revenue by Member</t>
  </si>
  <si>
    <t>2022 Credit Distribution</t>
  </si>
  <si>
    <t>Non-Residential</t>
  </si>
  <si>
    <t>2022 Non-Residential Allocated Credit:</t>
  </si>
  <si>
    <t>Schedule II Small Commercial</t>
  </si>
  <si>
    <t>Schedule II Small Commercial 3-PH</t>
  </si>
  <si>
    <t>Schedule III 3 PH Schools and Church</t>
  </si>
  <si>
    <t>Schedule IV-A Large Power</t>
  </si>
  <si>
    <t>Schedule VII Inclining Block</t>
  </si>
  <si>
    <t>2022 Total Allocated Credit - Rate E2</t>
  </si>
  <si>
    <t>2022 Total Allocated Credit - Rate C</t>
  </si>
  <si>
    <t>Large Power Industrial VC</t>
  </si>
  <si>
    <t>2022 Total Allocated Credit - Rate G</t>
  </si>
  <si>
    <t>Large Power Industrial VB</t>
  </si>
  <si>
    <t>VC-1</t>
  </si>
  <si>
    <t>VB-1</t>
  </si>
  <si>
    <t>Cumberland Valley Electric Bill Credit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</si>
</sst>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_);_(* \(#,##0\);_(* &quot;-&quot;?_);_(@_)"/>
    <numFmt numFmtId="167" formatCode="0.0%"/>
    <numFmt numFmtId="168" formatCode="_(* #,##0.00_);_(* \(#,##0.0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u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8" fontId="5" fillId="2" borderId="0" xfId="0" applyNumberFormat="1" applyFont="1" applyFill="1"/>
    <xf numFmtId="0" fontId="4" fillId="3" borderId="0" xfId="0" applyFont="1" applyFill="1"/>
    <xf numFmtId="0" fontId="3" fillId="3" borderId="0" xfId="0" applyFont="1" applyFill="1"/>
    <xf numFmtId="0" fontId="4" fillId="4" borderId="0" xfId="0" applyFont="1" applyFill="1"/>
    <xf numFmtId="0" fontId="3" fillId="0" borderId="0" xfId="0" applyFont="1" applyAlignment="1">
      <alignment horizontal="right"/>
    </xf>
    <xf numFmtId="166" fontId="3" fillId="0" borderId="0" xfId="0" applyNumberFormat="1" applyFont="1"/>
    <xf numFmtId="164" fontId="3" fillId="0" borderId="0" xfId="1" applyNumberFormat="1" applyFont="1" applyBorder="1"/>
    <xf numFmtId="9" fontId="3" fillId="0" borderId="0" xfId="3" applyFont="1" applyBorder="1"/>
    <xf numFmtId="8" fontId="3" fillId="0" borderId="0" xfId="0" applyNumberFormat="1" applyFont="1"/>
    <xf numFmtId="0" fontId="6" fillId="0" borderId="0" xfId="0" applyFont="1" applyAlignment="1">
      <alignment horizontal="left"/>
    </xf>
    <xf numFmtId="164" fontId="3" fillId="0" borderId="0" xfId="1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4" fontId="3" fillId="0" borderId="0" xfId="2" applyFont="1"/>
    <xf numFmtId="167" fontId="3" fillId="0" borderId="0" xfId="3" applyNumberFormat="1" applyFont="1"/>
    <xf numFmtId="44" fontId="3" fillId="0" borderId="0" xfId="2" applyFont="1" applyFill="1"/>
    <xf numFmtId="168" fontId="3" fillId="0" borderId="0" xfId="0" applyNumberFormat="1" applyFont="1"/>
    <xf numFmtId="165" fontId="3" fillId="0" borderId="0" xfId="2" applyNumberFormat="1" applyFont="1"/>
    <xf numFmtId="0" fontId="3" fillId="0" borderId="1" xfId="0" applyFont="1" applyBorder="1"/>
    <xf numFmtId="44" fontId="3" fillId="0" borderId="1" xfId="2" applyFont="1" applyBorder="1"/>
    <xf numFmtId="167" fontId="3" fillId="0" borderId="1" xfId="3" applyNumberFormat="1" applyFont="1" applyBorder="1"/>
    <xf numFmtId="44" fontId="3" fillId="0" borderId="1" xfId="2" applyFont="1" applyFill="1" applyBorder="1"/>
    <xf numFmtId="8" fontId="3" fillId="0" borderId="0" xfId="2" applyNumberFormat="1" applyFont="1" applyFill="1"/>
    <xf numFmtId="0" fontId="7" fillId="0" borderId="0" xfId="0" applyFont="1"/>
    <xf numFmtId="44" fontId="3" fillId="0" borderId="2" xfId="2" applyFont="1" applyFill="1" applyBorder="1"/>
    <xf numFmtId="0" fontId="3" fillId="5" borderId="0" xfId="0" applyFont="1" applyFill="1"/>
    <xf numFmtId="8" fontId="3" fillId="0" borderId="2" xfId="2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2F000000}"/>
    <cellStyle name="Percent" xfId="3" builtinId="5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19FE6-2F21-40CD-B146-463D81D3D6B5}">
  <dimension ref="A1:Y47"/>
  <sheetViews>
    <sheetView tabSelected="1" topLeftCell="A25" zoomScaleNormal="100" workbookViewId="0">
      <selection activeCell="I41" sqref="I41"/>
    </sheetView>
  </sheetViews>
  <sheetFormatPr defaultRowHeight="15.75" x14ac:dyDescent="0.25"/>
  <cols>
    <col min="1" max="1" width="3.28515625" style="1" bestFit="1" customWidth="1"/>
    <col min="2" max="2" width="3.28515625" style="3" customWidth="1"/>
    <col min="3" max="3" width="34.42578125" style="3" bestFit="1" customWidth="1"/>
    <col min="4" max="4" width="16.85546875" style="3" bestFit="1" customWidth="1"/>
    <col min="5" max="5" width="10.7109375" style="3" customWidth="1"/>
    <col min="6" max="6" width="36.28515625" style="3" customWidth="1"/>
    <col min="7" max="7" width="16.85546875" style="3" bestFit="1" customWidth="1"/>
    <col min="8" max="8" width="12.85546875" style="3" customWidth="1"/>
    <col min="9" max="9" width="13.5703125" style="3" bestFit="1" customWidth="1"/>
    <col min="10" max="11" width="10" style="3" customWidth="1"/>
    <col min="12" max="16" width="9.140625" style="3"/>
    <col min="17" max="17" width="11.5703125" style="3" bestFit="1" customWidth="1"/>
    <col min="18" max="18" width="9.140625" style="3"/>
    <col min="19" max="19" width="10.140625" style="3" bestFit="1" customWidth="1"/>
    <col min="20" max="20" width="10.140625" style="3" customWidth="1"/>
    <col min="21" max="22" width="12" style="3" customWidth="1"/>
    <col min="23" max="23" width="10" style="4" bestFit="1" customWidth="1"/>
    <col min="24" max="24" width="11.7109375" style="3" customWidth="1"/>
    <col min="25" max="16384" width="9.140625" style="3"/>
  </cols>
  <sheetData>
    <row r="1" spans="1:25" x14ac:dyDescent="0.25">
      <c r="A1" s="1">
        <v>1</v>
      </c>
      <c r="B1" s="2"/>
      <c r="C1" s="2" t="s">
        <v>26</v>
      </c>
    </row>
    <row r="2" spans="1:25" x14ac:dyDescent="0.25">
      <c r="A2" s="1">
        <f>A1+1</f>
        <v>2</v>
      </c>
    </row>
    <row r="3" spans="1:25" x14ac:dyDescent="0.25">
      <c r="A3" s="1">
        <f t="shared" ref="A3:A47" si="0">A2+1</f>
        <v>3</v>
      </c>
      <c r="C3" s="28" t="s">
        <v>19</v>
      </c>
      <c r="D3" s="5">
        <v>49803</v>
      </c>
      <c r="R3" s="4"/>
    </row>
    <row r="4" spans="1:25" x14ac:dyDescent="0.25">
      <c r="A4" s="1">
        <f t="shared" si="0"/>
        <v>4</v>
      </c>
      <c r="R4" s="4"/>
    </row>
    <row r="5" spans="1:25" x14ac:dyDescent="0.25">
      <c r="A5" s="1">
        <f t="shared" si="0"/>
        <v>5</v>
      </c>
      <c r="C5" s="6" t="s">
        <v>0</v>
      </c>
      <c r="D5" s="7"/>
      <c r="F5" s="8" t="s">
        <v>12</v>
      </c>
      <c r="G5" s="8"/>
      <c r="H5" s="8"/>
      <c r="I5" s="8"/>
      <c r="J5" s="9"/>
      <c r="K5" s="9"/>
      <c r="R5" s="4"/>
    </row>
    <row r="6" spans="1:25" x14ac:dyDescent="0.25">
      <c r="A6" s="1">
        <f t="shared" si="0"/>
        <v>6</v>
      </c>
      <c r="J6" s="10"/>
      <c r="K6" s="10"/>
      <c r="S6" s="11"/>
      <c r="T6" s="12"/>
      <c r="U6" s="10"/>
      <c r="V6" s="12"/>
      <c r="X6" s="12"/>
      <c r="Y6" s="12"/>
    </row>
    <row r="7" spans="1:25" x14ac:dyDescent="0.25">
      <c r="A7" s="1">
        <f t="shared" si="0"/>
        <v>7</v>
      </c>
      <c r="C7" s="3" t="s">
        <v>1</v>
      </c>
      <c r="D7" s="5">
        <v>37164</v>
      </c>
      <c r="E7" s="13"/>
      <c r="F7" s="3" t="s">
        <v>13</v>
      </c>
      <c r="G7" s="5">
        <f>D3-D7</f>
        <v>12639</v>
      </c>
      <c r="H7" s="9"/>
      <c r="I7" s="9"/>
      <c r="J7" s="10"/>
      <c r="K7" s="10"/>
      <c r="S7" s="11"/>
      <c r="T7" s="12"/>
      <c r="U7" s="10"/>
      <c r="V7" s="12"/>
      <c r="X7" s="12"/>
      <c r="Y7" s="12"/>
    </row>
    <row r="8" spans="1:25" x14ac:dyDescent="0.25">
      <c r="A8" s="1">
        <f t="shared" si="0"/>
        <v>8</v>
      </c>
      <c r="G8" s="10"/>
      <c r="H8" s="10"/>
      <c r="I8" s="10"/>
      <c r="J8" s="10"/>
      <c r="K8" s="10"/>
      <c r="S8" s="11"/>
      <c r="T8" s="12"/>
      <c r="U8" s="10"/>
      <c r="V8" s="12"/>
      <c r="X8" s="12"/>
      <c r="Y8" s="12"/>
    </row>
    <row r="9" spans="1:25" x14ac:dyDescent="0.25">
      <c r="A9" s="1">
        <f t="shared" si="0"/>
        <v>9</v>
      </c>
      <c r="C9" s="14" t="s">
        <v>11</v>
      </c>
      <c r="F9" s="14" t="s">
        <v>10</v>
      </c>
      <c r="G9" s="10"/>
      <c r="H9" s="10"/>
      <c r="I9" s="10"/>
      <c r="J9" s="10"/>
      <c r="K9" s="10"/>
      <c r="S9" s="11"/>
      <c r="T9" s="12"/>
      <c r="U9" s="10"/>
      <c r="V9" s="12"/>
      <c r="X9" s="12"/>
      <c r="Y9" s="12"/>
    </row>
    <row r="10" spans="1:25" ht="31.5" x14ac:dyDescent="0.25">
      <c r="A10" s="1">
        <f t="shared" si="0"/>
        <v>10</v>
      </c>
      <c r="C10" s="3" t="s">
        <v>3</v>
      </c>
      <c r="D10" s="15">
        <v>20329</v>
      </c>
      <c r="E10" s="15"/>
      <c r="F10" s="16" t="s">
        <v>4</v>
      </c>
      <c r="G10" s="16" t="s">
        <v>5</v>
      </c>
      <c r="H10" s="17" t="s">
        <v>6</v>
      </c>
      <c r="I10" s="17" t="s">
        <v>7</v>
      </c>
      <c r="J10" s="10"/>
      <c r="K10" s="10"/>
      <c r="S10" s="11"/>
      <c r="T10" s="12"/>
      <c r="U10" s="10"/>
      <c r="V10" s="12"/>
      <c r="X10" s="12"/>
      <c r="Y10" s="12"/>
    </row>
    <row r="11" spans="1:25" x14ac:dyDescent="0.25">
      <c r="A11" s="1">
        <f t="shared" si="0"/>
        <v>11</v>
      </c>
      <c r="E11" s="15"/>
      <c r="F11" s="3" t="s">
        <v>14</v>
      </c>
      <c r="G11" s="18">
        <v>1989612</v>
      </c>
      <c r="H11" s="19">
        <f>ROUND((G11/$G$16),5)</f>
        <v>0.16242999999999999</v>
      </c>
      <c r="I11" s="20">
        <f>(ROUND(($G$7*H11),0))</f>
        <v>2053</v>
      </c>
      <c r="J11" s="21"/>
      <c r="K11" s="10"/>
      <c r="S11" s="11"/>
      <c r="T11" s="12"/>
      <c r="U11" s="10"/>
      <c r="V11" s="12"/>
      <c r="X11" s="12"/>
      <c r="Y11" s="12"/>
    </row>
    <row r="12" spans="1:25" x14ac:dyDescent="0.25">
      <c r="A12" s="1">
        <f t="shared" si="0"/>
        <v>12</v>
      </c>
      <c r="C12" s="3" t="s">
        <v>8</v>
      </c>
      <c r="D12" s="13">
        <f>ROUND(D7/D10,2)</f>
        <v>1.83</v>
      </c>
      <c r="E12" s="22"/>
      <c r="F12" s="3" t="s">
        <v>15</v>
      </c>
      <c r="G12" s="18">
        <v>1363726</v>
      </c>
      <c r="H12" s="19">
        <f>ROUND((G12/$G$16),5)</f>
        <v>0.11133999999999999</v>
      </c>
      <c r="I12" s="20">
        <f t="shared" ref="I12:I15" si="1">(ROUND(($G$7*H12),0))</f>
        <v>1407</v>
      </c>
      <c r="J12" s="21"/>
      <c r="K12" s="10"/>
      <c r="S12" s="11"/>
      <c r="T12" s="12"/>
      <c r="U12" s="10"/>
      <c r="V12" s="12"/>
      <c r="X12" s="12"/>
      <c r="Y12" s="12"/>
    </row>
    <row r="13" spans="1:25" x14ac:dyDescent="0.25">
      <c r="A13" s="1">
        <f t="shared" si="0"/>
        <v>13</v>
      </c>
      <c r="F13" s="3" t="s">
        <v>16</v>
      </c>
      <c r="G13" s="18">
        <v>1287544</v>
      </c>
      <c r="H13" s="19">
        <f>ROUND((G13/$G$16),5)</f>
        <v>0.10512000000000001</v>
      </c>
      <c r="I13" s="20">
        <f t="shared" si="1"/>
        <v>1329</v>
      </c>
      <c r="J13" s="21"/>
      <c r="K13" s="10"/>
      <c r="S13" s="11"/>
      <c r="T13" s="12"/>
      <c r="U13" s="10"/>
      <c r="V13" s="12"/>
      <c r="X13" s="12"/>
      <c r="Y13" s="12"/>
    </row>
    <row r="14" spans="1:25" x14ac:dyDescent="0.25">
      <c r="A14" s="1">
        <f t="shared" si="0"/>
        <v>14</v>
      </c>
      <c r="F14" s="3" t="s">
        <v>18</v>
      </c>
      <c r="G14" s="18">
        <v>105129.12</v>
      </c>
      <c r="H14" s="19">
        <f>ROUND((G14/$G$16),5)</f>
        <v>8.5800000000000008E-3</v>
      </c>
      <c r="I14" s="20">
        <f t="shared" si="1"/>
        <v>108</v>
      </c>
      <c r="J14" s="21"/>
      <c r="K14" s="10"/>
      <c r="S14" s="11"/>
      <c r="T14" s="12"/>
      <c r="U14" s="10"/>
      <c r="V14" s="12"/>
      <c r="X14" s="12"/>
      <c r="Y14" s="12"/>
    </row>
    <row r="15" spans="1:25" x14ac:dyDescent="0.25">
      <c r="A15" s="1">
        <f t="shared" si="0"/>
        <v>15</v>
      </c>
      <c r="F15" s="3" t="s">
        <v>17</v>
      </c>
      <c r="G15" s="18">
        <v>7502776.4900000002</v>
      </c>
      <c r="H15" s="19">
        <f>ROUND((G15/$G$16),5)</f>
        <v>0.61253000000000002</v>
      </c>
      <c r="I15" s="20">
        <f t="shared" si="1"/>
        <v>7742</v>
      </c>
      <c r="J15" s="21"/>
      <c r="K15" s="10"/>
      <c r="S15" s="11"/>
      <c r="T15" s="12"/>
      <c r="U15" s="10"/>
      <c r="V15" s="12"/>
      <c r="X15" s="12"/>
      <c r="Y15" s="12"/>
    </row>
    <row r="16" spans="1:25" x14ac:dyDescent="0.25">
      <c r="A16" s="1">
        <f>A15+1</f>
        <v>16</v>
      </c>
      <c r="F16" s="23" t="s">
        <v>9</v>
      </c>
      <c r="G16" s="24">
        <f>SUM(G11:G15)</f>
        <v>12248787.609999999</v>
      </c>
      <c r="H16" s="25">
        <f>SUM(H11:H15)</f>
        <v>1</v>
      </c>
      <c r="I16" s="26">
        <f>SUM(I11:I15)</f>
        <v>12639</v>
      </c>
    </row>
    <row r="17" spans="1:23" x14ac:dyDescent="0.25">
      <c r="A17" s="1">
        <f t="shared" si="0"/>
        <v>17</v>
      </c>
      <c r="G17" s="22"/>
    </row>
    <row r="18" spans="1:23" x14ac:dyDescent="0.25">
      <c r="A18" s="1">
        <f t="shared" si="0"/>
        <v>18</v>
      </c>
      <c r="B18" s="30"/>
      <c r="C18" s="30"/>
      <c r="D18" s="30"/>
      <c r="E18" s="30"/>
      <c r="F18" s="30"/>
      <c r="G18" s="30"/>
      <c r="H18" s="30"/>
      <c r="I18" s="30"/>
    </row>
    <row r="19" spans="1:23" x14ac:dyDescent="0.25">
      <c r="A19" s="1">
        <f t="shared" si="0"/>
        <v>19</v>
      </c>
    </row>
    <row r="20" spans="1:23" x14ac:dyDescent="0.25">
      <c r="A20" s="1">
        <f t="shared" si="0"/>
        <v>20</v>
      </c>
    </row>
    <row r="21" spans="1:23" x14ac:dyDescent="0.25">
      <c r="A21" s="1">
        <f t="shared" si="0"/>
        <v>21</v>
      </c>
      <c r="C21" s="28" t="s">
        <v>20</v>
      </c>
      <c r="D21" s="5">
        <v>4887</v>
      </c>
    </row>
    <row r="22" spans="1:23" x14ac:dyDescent="0.25">
      <c r="A22" s="1">
        <f t="shared" si="0"/>
        <v>22</v>
      </c>
    </row>
    <row r="23" spans="1:23" x14ac:dyDescent="0.25">
      <c r="A23" s="1">
        <f t="shared" si="0"/>
        <v>23</v>
      </c>
      <c r="C23" s="8" t="s">
        <v>21</v>
      </c>
      <c r="D23" s="8"/>
      <c r="E23" s="8"/>
      <c r="F23" s="8"/>
      <c r="T23" s="4"/>
      <c r="W23" s="3"/>
    </row>
    <row r="24" spans="1:23" x14ac:dyDescent="0.25">
      <c r="A24" s="1">
        <f t="shared" si="0"/>
        <v>24</v>
      </c>
      <c r="T24" s="4"/>
      <c r="W24" s="3"/>
    </row>
    <row r="25" spans="1:23" x14ac:dyDescent="0.25">
      <c r="A25" s="1">
        <f t="shared" si="0"/>
        <v>25</v>
      </c>
      <c r="C25" s="3" t="s">
        <v>2</v>
      </c>
      <c r="D25" s="5">
        <f>D21</f>
        <v>4887</v>
      </c>
      <c r="E25" s="9"/>
      <c r="F25" s="9"/>
      <c r="T25" s="4"/>
      <c r="W25" s="3"/>
    </row>
    <row r="26" spans="1:23" x14ac:dyDescent="0.25">
      <c r="A26" s="1">
        <f t="shared" si="0"/>
        <v>26</v>
      </c>
      <c r="D26" s="10"/>
      <c r="E26" s="10"/>
      <c r="F26" s="10"/>
      <c r="T26" s="4"/>
      <c r="W26" s="3"/>
    </row>
    <row r="27" spans="1:23" x14ac:dyDescent="0.25">
      <c r="A27" s="1">
        <f t="shared" si="0"/>
        <v>27</v>
      </c>
      <c r="C27" s="14" t="s">
        <v>10</v>
      </c>
      <c r="D27" s="10"/>
      <c r="E27" s="10"/>
      <c r="F27" s="10"/>
      <c r="T27" s="4"/>
      <c r="W27" s="3"/>
    </row>
    <row r="28" spans="1:23" ht="31.5" x14ac:dyDescent="0.25">
      <c r="A28" s="1">
        <f t="shared" si="0"/>
        <v>28</v>
      </c>
      <c r="C28" s="16" t="s">
        <v>4</v>
      </c>
      <c r="D28" s="16" t="s">
        <v>5</v>
      </c>
      <c r="E28" s="17" t="s">
        <v>6</v>
      </c>
      <c r="F28" s="17" t="s">
        <v>7</v>
      </c>
      <c r="T28" s="4"/>
      <c r="W28" s="3"/>
    </row>
    <row r="29" spans="1:23" x14ac:dyDescent="0.25">
      <c r="A29" s="1">
        <f t="shared" si="0"/>
        <v>29</v>
      </c>
      <c r="C29" s="3" t="s">
        <v>24</v>
      </c>
      <c r="D29" s="18">
        <v>3784745</v>
      </c>
      <c r="E29" s="19">
        <f>D29/$D$31</f>
        <v>1</v>
      </c>
      <c r="F29" s="27">
        <f>(ROUND(($D$21*E29),0))</f>
        <v>4887</v>
      </c>
      <c r="T29" s="4"/>
      <c r="W29" s="3"/>
    </row>
    <row r="30" spans="1:23" x14ac:dyDescent="0.25">
      <c r="A30" s="1">
        <f t="shared" si="0"/>
        <v>30</v>
      </c>
      <c r="D30" s="18"/>
      <c r="E30" s="19"/>
      <c r="F30" s="31"/>
      <c r="T30" s="4"/>
      <c r="W30" s="3"/>
    </row>
    <row r="31" spans="1:23" x14ac:dyDescent="0.25">
      <c r="A31" s="1">
        <f>A30+1</f>
        <v>31</v>
      </c>
      <c r="C31" s="23" t="s">
        <v>9</v>
      </c>
      <c r="D31" s="24">
        <f>SUM(D29:D30)</f>
        <v>3784745</v>
      </c>
      <c r="E31" s="25">
        <f>SUM(E29:E30)</f>
        <v>1</v>
      </c>
      <c r="F31" s="27">
        <f>SUM(F29:F30)</f>
        <v>4887</v>
      </c>
      <c r="T31" s="4"/>
      <c r="W31" s="3"/>
    </row>
    <row r="32" spans="1:23" x14ac:dyDescent="0.25">
      <c r="A32" s="1">
        <f t="shared" si="0"/>
        <v>32</v>
      </c>
      <c r="T32" s="4"/>
      <c r="W32" s="3"/>
    </row>
    <row r="33" spans="1:9" x14ac:dyDescent="0.25">
      <c r="A33" s="1">
        <f t="shared" si="0"/>
        <v>33</v>
      </c>
    </row>
    <row r="34" spans="1:9" x14ac:dyDescent="0.25">
      <c r="A34" s="1">
        <f t="shared" si="0"/>
        <v>34</v>
      </c>
      <c r="B34" s="30"/>
      <c r="C34" s="30"/>
      <c r="D34" s="30"/>
      <c r="E34" s="30"/>
      <c r="F34" s="30"/>
      <c r="G34" s="30"/>
      <c r="H34" s="30"/>
      <c r="I34" s="30"/>
    </row>
    <row r="35" spans="1:9" x14ac:dyDescent="0.25">
      <c r="A35" s="1">
        <f t="shared" si="0"/>
        <v>35</v>
      </c>
    </row>
    <row r="36" spans="1:9" x14ac:dyDescent="0.25">
      <c r="A36" s="1">
        <f t="shared" si="0"/>
        <v>36</v>
      </c>
      <c r="C36" s="28" t="s">
        <v>22</v>
      </c>
      <c r="D36" s="5">
        <v>5637</v>
      </c>
    </row>
    <row r="37" spans="1:9" x14ac:dyDescent="0.25">
      <c r="A37" s="1">
        <f t="shared" si="0"/>
        <v>37</v>
      </c>
    </row>
    <row r="38" spans="1:9" x14ac:dyDescent="0.25">
      <c r="A38" s="1">
        <f t="shared" si="0"/>
        <v>38</v>
      </c>
      <c r="C38" s="8" t="s">
        <v>23</v>
      </c>
      <c r="D38" s="8"/>
      <c r="E38" s="8"/>
      <c r="F38" s="8"/>
    </row>
    <row r="39" spans="1:9" x14ac:dyDescent="0.25">
      <c r="A39" s="1">
        <f t="shared" si="0"/>
        <v>39</v>
      </c>
    </row>
    <row r="40" spans="1:9" x14ac:dyDescent="0.25">
      <c r="A40" s="1">
        <f t="shared" si="0"/>
        <v>40</v>
      </c>
      <c r="C40" s="3" t="s">
        <v>2</v>
      </c>
      <c r="D40" s="5">
        <f>D36</f>
        <v>5637</v>
      </c>
      <c r="E40" s="9"/>
      <c r="F40" s="9"/>
    </row>
    <row r="41" spans="1:9" x14ac:dyDescent="0.25">
      <c r="A41" s="1">
        <f t="shared" si="0"/>
        <v>41</v>
      </c>
      <c r="D41" s="10"/>
      <c r="E41" s="10"/>
      <c r="F41" s="10"/>
    </row>
    <row r="42" spans="1:9" x14ac:dyDescent="0.25">
      <c r="A42" s="1">
        <f t="shared" si="0"/>
        <v>42</v>
      </c>
      <c r="C42" s="14" t="s">
        <v>10</v>
      </c>
      <c r="D42" s="10"/>
      <c r="E42" s="10"/>
      <c r="F42" s="10"/>
    </row>
    <row r="43" spans="1:9" ht="31.5" x14ac:dyDescent="0.25">
      <c r="A43" s="1">
        <f t="shared" si="0"/>
        <v>43</v>
      </c>
      <c r="C43" s="16" t="s">
        <v>4</v>
      </c>
      <c r="D43" s="16" t="s">
        <v>5</v>
      </c>
      <c r="E43" s="17" t="s">
        <v>6</v>
      </c>
      <c r="F43" s="17" t="s">
        <v>7</v>
      </c>
    </row>
    <row r="44" spans="1:9" x14ac:dyDescent="0.25">
      <c r="A44" s="1">
        <f t="shared" si="0"/>
        <v>44</v>
      </c>
      <c r="C44" s="3" t="s">
        <v>25</v>
      </c>
      <c r="D44" s="18">
        <v>4295518</v>
      </c>
      <c r="E44" s="19">
        <f>D44/$D$46</f>
        <v>1</v>
      </c>
      <c r="F44" s="27">
        <f>(ROUND(($D$40*E44),0))</f>
        <v>5637</v>
      </c>
    </row>
    <row r="45" spans="1:9" x14ac:dyDescent="0.25">
      <c r="A45" s="1">
        <f t="shared" si="0"/>
        <v>45</v>
      </c>
      <c r="D45" s="18"/>
      <c r="E45" s="19"/>
      <c r="F45" s="29"/>
    </row>
    <row r="46" spans="1:9" x14ac:dyDescent="0.25">
      <c r="A46" s="1">
        <f t="shared" si="0"/>
        <v>46</v>
      </c>
      <c r="C46" s="23" t="s">
        <v>9</v>
      </c>
      <c r="D46" s="24">
        <f>SUM(D44:D45)</f>
        <v>4295518</v>
      </c>
      <c r="E46" s="25">
        <f>SUM(E44:E45)</f>
        <v>1</v>
      </c>
      <c r="F46" s="27">
        <f>SUM(F44:F45)</f>
        <v>5637</v>
      </c>
    </row>
    <row r="47" spans="1:9" x14ac:dyDescent="0.25">
      <c r="A47" s="1">
        <f t="shared" si="0"/>
        <v>47</v>
      </c>
    </row>
  </sheetData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Wolfram</dc:creator>
  <cp:keywords/>
  <dc:description/>
  <cp:lastModifiedBy>Robert D. Tolliver</cp:lastModifiedBy>
  <cp:revision/>
  <cp:lastPrinted>2024-10-03T18:59:11Z</cp:lastPrinted>
  <dcterms:created xsi:type="dcterms:W3CDTF">2023-05-12T18:19:56Z</dcterms:created>
  <dcterms:modified xsi:type="dcterms:W3CDTF">2024-10-03T18:59:22Z</dcterms:modified>
  <cp:category/>
  <cp:contentStatus/>
</cp:coreProperties>
</file>