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ct-Supervisor\TARIFF\EARNINGS MECHANISM TARIFF\EKPC Refund\TC RECC\PSC Filing\"/>
    </mc:Choice>
  </mc:AlternateContent>
  <xr:revisionPtr revIDLastSave="0" documentId="13_ncr:1_{7B33524A-E6A3-4395-8763-C6ECA4279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RECC" sheetId="2" r:id="rId1"/>
  </sheets>
  <definedNames>
    <definedName name="_xlnm.Print_Area" localSheetId="0">TCRECC!$B$1:$I$51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D12" i="2" l="1"/>
  <c r="G18" i="2" l="1"/>
  <c r="H11" i="2" s="1"/>
  <c r="I11" i="2" s="1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H12" i="2" l="1"/>
  <c r="I12" i="2" s="1"/>
  <c r="H13" i="2"/>
  <c r="I13" i="2" s="1"/>
  <c r="H15" i="2"/>
  <c r="I15" i="2" s="1"/>
  <c r="H16" i="2"/>
  <c r="I16" i="2" s="1"/>
  <c r="H14" i="2"/>
  <c r="I14" i="2" s="1"/>
  <c r="H18" i="2" l="1"/>
  <c r="I18" i="2"/>
</calcChain>
</file>

<file path=xl/sharedStrings.xml><?xml version="1.0" encoding="utf-8"?>
<sst xmlns="http://schemas.openxmlformats.org/spreadsheetml/2006/main" count="47" uniqueCount="33">
  <si>
    <t xml:space="preserve">2022 Residential Allocated Credit: </t>
  </si>
  <si>
    <t>2022 Large Power Allocated Credit:</t>
  </si>
  <si>
    <t>Active Members:</t>
  </si>
  <si>
    <t>Name</t>
  </si>
  <si>
    <t>Revenue</t>
  </si>
  <si>
    <t>Percentage of Revenue</t>
  </si>
  <si>
    <t>Credit 
by Revenue</t>
  </si>
  <si>
    <t>Credit per Active Member:</t>
  </si>
  <si>
    <t>Total</t>
  </si>
  <si>
    <r>
      <t>2022 Total Allocated Credit -</t>
    </r>
    <r>
      <rPr>
        <sz val="12"/>
        <color theme="1"/>
        <rFont val="Calibri"/>
        <family val="2"/>
        <scheme val="minor"/>
      </rPr>
      <t xml:space="preserve"> Rate E</t>
    </r>
  </si>
  <si>
    <r>
      <t xml:space="preserve">2022 Total Allocated Credit - </t>
    </r>
    <r>
      <rPr>
        <sz val="14"/>
        <color theme="1"/>
        <rFont val="Calibri"/>
        <family val="2"/>
        <scheme val="minor"/>
      </rPr>
      <t>Rate B</t>
    </r>
  </si>
  <si>
    <t>2022 Total Allocated Credit - TGP</t>
  </si>
  <si>
    <t>Rate 3</t>
  </si>
  <si>
    <t>2022 TGP Allocated Credit:</t>
  </si>
  <si>
    <t>Rate 4</t>
  </si>
  <si>
    <t>Rate 2</t>
  </si>
  <si>
    <t>Rate 6</t>
  </si>
  <si>
    <t>Rate 22</t>
  </si>
  <si>
    <t>Rate 33</t>
  </si>
  <si>
    <t>2022 Credit Distribution</t>
  </si>
  <si>
    <t>2023 Revenue by Member</t>
  </si>
  <si>
    <t>Taylor County RECC - Billing Credit Calculations</t>
  </si>
  <si>
    <t xml:space="preserve"> </t>
  </si>
  <si>
    <t xml:space="preserve">Rate 14 </t>
  </si>
  <si>
    <t xml:space="preserve">Rate 16 </t>
  </si>
  <si>
    <t xml:space="preserve">Rate 17 </t>
  </si>
  <si>
    <t xml:space="preserve">Rate 18 </t>
  </si>
  <si>
    <t>Rate 19</t>
  </si>
  <si>
    <t>Rate 25</t>
  </si>
  <si>
    <t>Residential (within Rate E)</t>
  </si>
  <si>
    <t>Large  Commercial (within Rate E)</t>
  </si>
  <si>
    <t>Large Industrial (within Rate B)</t>
  </si>
  <si>
    <t>Large Power (TGP)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</si>
</sst>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_);_(* \(#,##0\);_(* &quot;-&quot;?_);_(@_)"/>
    <numFmt numFmtId="167" formatCode="0.0%"/>
    <numFmt numFmtId="168" formatCode="_(* #,##0.00_);_(* \(#,##0.00\);_(* &quot;-&quot;?_);_(@_)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8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1" xfId="0" applyBorder="1"/>
    <xf numFmtId="167" fontId="0" fillId="0" borderId="0" xfId="3" applyNumberFormat="1" applyFont="1"/>
    <xf numFmtId="167" fontId="0" fillId="0" borderId="1" xfId="3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3" applyFont="1" applyBorder="1"/>
    <xf numFmtId="9" fontId="0" fillId="0" borderId="0" xfId="0" applyNumberFormat="1"/>
    <xf numFmtId="8" fontId="3" fillId="2" borderId="0" xfId="0" applyNumberFormat="1" applyFont="1" applyFill="1"/>
    <xf numFmtId="44" fontId="0" fillId="0" borderId="0" xfId="2" applyFont="1"/>
    <xf numFmtId="44" fontId="0" fillId="0" borderId="1" xfId="2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4" fontId="0" fillId="0" borderId="0" xfId="2" applyFont="1" applyFill="1"/>
    <xf numFmtId="168" fontId="0" fillId="0" borderId="0" xfId="0" applyNumberFormat="1"/>
    <xf numFmtId="3" fontId="0" fillId="0" borderId="0" xfId="0" applyNumberFormat="1"/>
    <xf numFmtId="44" fontId="0" fillId="0" borderId="0" xfId="2" applyFont="1" applyBorder="1"/>
    <xf numFmtId="0" fontId="0" fillId="0" borderId="0" xfId="0" applyBorder="1"/>
    <xf numFmtId="169" fontId="0" fillId="0" borderId="0" xfId="0" applyNumberFormat="1"/>
    <xf numFmtId="44" fontId="0" fillId="0" borderId="2" xfId="2" applyFont="1" applyFill="1" applyBorder="1"/>
    <xf numFmtId="169" fontId="0" fillId="2" borderId="0" xfId="0" applyNumberFormat="1" applyFill="1"/>
    <xf numFmtId="167" fontId="0" fillId="0" borderId="0" xfId="1" applyNumberFormat="1" applyFont="1"/>
    <xf numFmtId="167" fontId="0" fillId="0" borderId="0" xfId="2" applyNumberFormat="1" applyFont="1"/>
    <xf numFmtId="167" fontId="0" fillId="0" borderId="0" xfId="0" applyNumberFormat="1"/>
    <xf numFmtId="169" fontId="0" fillId="0" borderId="1" xfId="0" applyNumberFormat="1" applyBorder="1"/>
    <xf numFmtId="0" fontId="0" fillId="0" borderId="2" xfId="0" applyBorder="1"/>
    <xf numFmtId="167" fontId="0" fillId="0" borderId="2" xfId="0" applyNumberFormat="1" applyBorder="1"/>
    <xf numFmtId="0" fontId="0" fillId="0" borderId="0" xfId="0" applyFill="1"/>
    <xf numFmtId="0" fontId="2" fillId="0" borderId="0" xfId="0" applyFont="1" applyFill="1"/>
    <xf numFmtId="8" fontId="3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7" fontId="0" fillId="0" borderId="0" xfId="3" applyNumberFormat="1" applyFont="1" applyBorder="1"/>
    <xf numFmtId="8" fontId="0" fillId="0" borderId="0" xfId="2" applyNumberFormat="1" applyFont="1" applyFill="1" applyBorder="1"/>
    <xf numFmtId="44" fontId="0" fillId="0" borderId="0" xfId="2" applyFont="1" applyFill="1" applyBorder="1"/>
    <xf numFmtId="169" fontId="0" fillId="0" borderId="0" xfId="0" applyNumberFormat="1" applyBorder="1"/>
    <xf numFmtId="164" fontId="0" fillId="0" borderId="2" xfId="1" applyNumberFormat="1" applyFont="1" applyBorder="1" applyAlignment="1">
      <alignment wrapText="1"/>
    </xf>
    <xf numFmtId="0" fontId="2" fillId="5" borderId="0" xfId="0" applyFont="1" applyFill="1"/>
    <xf numFmtId="0" fontId="0" fillId="5" borderId="0" xfId="0" applyFill="1"/>
    <xf numFmtId="166" fontId="0" fillId="0" borderId="0" xfId="0" applyNumberFormat="1" applyFill="1"/>
    <xf numFmtId="169" fontId="0" fillId="0" borderId="2" xfId="0" applyNumberFormat="1" applyBorder="1"/>
    <xf numFmtId="164" fontId="0" fillId="0" borderId="2" xfId="1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9FE6-2F21-40CD-B146-463D81D3D6B5}">
  <sheetPr>
    <pageSetUpPr fitToPage="1"/>
  </sheetPr>
  <dimension ref="A1:U51"/>
  <sheetViews>
    <sheetView tabSelected="1" workbookViewId="0">
      <selection activeCell="D12" sqref="D12"/>
    </sheetView>
  </sheetViews>
  <sheetFormatPr defaultRowHeight="15" x14ac:dyDescent="0.25"/>
  <cols>
    <col min="1" max="1" width="6" style="4" customWidth="1"/>
    <col min="2" max="2" width="2.140625" customWidth="1"/>
    <col min="3" max="3" width="33" bestFit="1" customWidth="1"/>
    <col min="4" max="4" width="14.7109375" bestFit="1" customWidth="1"/>
    <col min="5" max="5" width="12" bestFit="1" customWidth="1"/>
    <col min="6" max="6" width="32.140625" customWidth="1"/>
    <col min="7" max="7" width="15.140625" bestFit="1" customWidth="1"/>
    <col min="8" max="8" width="12.85546875" customWidth="1"/>
    <col min="9" max="9" width="13.7109375" customWidth="1"/>
    <col min="10" max="11" width="10" customWidth="1"/>
    <col min="17" max="18" width="12" customWidth="1"/>
    <col min="19" max="19" width="10" style="14" bestFit="1" customWidth="1"/>
    <col min="20" max="20" width="11.7109375" customWidth="1"/>
  </cols>
  <sheetData>
    <row r="1" spans="1:21" x14ac:dyDescent="0.25">
      <c r="A1" s="4">
        <v>1</v>
      </c>
      <c r="B1" s="10" t="s">
        <v>21</v>
      </c>
    </row>
    <row r="2" spans="1:21" x14ac:dyDescent="0.25">
      <c r="A2" s="4">
        <f>A1+1</f>
        <v>2</v>
      </c>
    </row>
    <row r="3" spans="1:21" ht="15.75" x14ac:dyDescent="0.25">
      <c r="A3" s="4">
        <f t="shared" ref="A3:A51" si="0">A2+1</f>
        <v>3</v>
      </c>
      <c r="C3" t="s">
        <v>9</v>
      </c>
      <c r="D3" s="18">
        <v>52222.86</v>
      </c>
    </row>
    <row r="4" spans="1:21" x14ac:dyDescent="0.25">
      <c r="A4" s="4">
        <f t="shared" si="0"/>
        <v>4</v>
      </c>
    </row>
    <row r="5" spans="1:21" x14ac:dyDescent="0.25">
      <c r="A5" s="4">
        <f t="shared" si="0"/>
        <v>5</v>
      </c>
      <c r="C5" s="11" t="s">
        <v>29</v>
      </c>
      <c r="D5" s="12"/>
      <c r="F5" s="13" t="s">
        <v>30</v>
      </c>
      <c r="G5" s="13"/>
      <c r="H5" s="13"/>
      <c r="I5" s="13"/>
      <c r="J5" s="15"/>
      <c r="K5" s="15"/>
    </row>
    <row r="6" spans="1:21" x14ac:dyDescent="0.25">
      <c r="A6" s="4">
        <f t="shared" si="0"/>
        <v>6</v>
      </c>
      <c r="J6" s="5"/>
      <c r="K6" s="5"/>
      <c r="Q6" s="5"/>
      <c r="R6" s="16"/>
      <c r="T6" s="16"/>
      <c r="U6" s="16"/>
    </row>
    <row r="7" spans="1:21" x14ac:dyDescent="0.25">
      <c r="A7" s="4">
        <f t="shared" si="0"/>
        <v>7</v>
      </c>
      <c r="C7" t="s">
        <v>0</v>
      </c>
      <c r="D7" s="18">
        <v>36805.982386248004</v>
      </c>
      <c r="E7" s="1"/>
      <c r="F7" t="s">
        <v>1</v>
      </c>
      <c r="G7" s="18">
        <v>15416.877613752</v>
      </c>
      <c r="H7" s="15"/>
      <c r="I7" s="15"/>
      <c r="J7" s="5"/>
      <c r="K7" s="5"/>
      <c r="Q7" s="5"/>
      <c r="R7" s="16"/>
      <c r="T7" s="16"/>
      <c r="U7" s="16"/>
    </row>
    <row r="8" spans="1:21" x14ac:dyDescent="0.25">
      <c r="A8" s="4">
        <f t="shared" si="0"/>
        <v>8</v>
      </c>
      <c r="G8" s="5"/>
      <c r="H8" s="5"/>
      <c r="I8" s="5"/>
      <c r="J8" s="5"/>
      <c r="K8" s="5"/>
      <c r="Q8" s="5"/>
      <c r="R8" s="16"/>
      <c r="T8" s="16"/>
      <c r="U8" s="16"/>
    </row>
    <row r="9" spans="1:21" x14ac:dyDescent="0.25">
      <c r="A9" s="4">
        <f t="shared" si="0"/>
        <v>9</v>
      </c>
      <c r="C9" s="9" t="s">
        <v>19</v>
      </c>
      <c r="F9" s="9" t="s">
        <v>20</v>
      </c>
      <c r="G9" s="5"/>
      <c r="H9" s="5"/>
      <c r="I9" s="5"/>
      <c r="J9" s="5"/>
      <c r="K9" s="5" t="s">
        <v>22</v>
      </c>
      <c r="Q9" s="5"/>
      <c r="R9" s="16"/>
      <c r="T9" s="16"/>
      <c r="U9" s="16"/>
    </row>
    <row r="10" spans="1:21" ht="30" x14ac:dyDescent="0.25">
      <c r="A10" s="4">
        <f t="shared" si="0"/>
        <v>10</v>
      </c>
      <c r="C10" t="s">
        <v>2</v>
      </c>
      <c r="D10" s="2">
        <v>22778</v>
      </c>
      <c r="E10" s="2"/>
      <c r="F10" s="22" t="s">
        <v>3</v>
      </c>
      <c r="G10" s="22" t="s">
        <v>4</v>
      </c>
      <c r="H10" s="21" t="s">
        <v>5</v>
      </c>
      <c r="I10" s="21" t="s">
        <v>6</v>
      </c>
      <c r="J10" s="5"/>
      <c r="K10" s="5"/>
      <c r="Q10" s="5"/>
      <c r="R10" s="16"/>
      <c r="T10" s="16"/>
      <c r="U10" s="16"/>
    </row>
    <row r="11" spans="1:21" x14ac:dyDescent="0.25">
      <c r="A11" s="4">
        <f t="shared" si="0"/>
        <v>11</v>
      </c>
      <c r="E11" s="2"/>
      <c r="F11" t="s">
        <v>15</v>
      </c>
      <c r="G11" s="19">
        <v>3288275.17</v>
      </c>
      <c r="H11" s="7">
        <f>ROUND((G11/$G$18),4)</f>
        <v>0.25069999999999998</v>
      </c>
      <c r="I11" s="23">
        <f>($G$7*H11)+1.54</f>
        <v>3866.551217767626</v>
      </c>
      <c r="J11" s="24"/>
      <c r="K11" s="5"/>
      <c r="Q11" s="5"/>
      <c r="R11" s="16"/>
      <c r="T11" s="16"/>
      <c r="U11" s="16"/>
    </row>
    <row r="12" spans="1:21" x14ac:dyDescent="0.25">
      <c r="A12" s="4">
        <f t="shared" si="0"/>
        <v>12</v>
      </c>
      <c r="C12" t="s">
        <v>7</v>
      </c>
      <c r="D12" s="1">
        <f>ROUND(D7/D10,2)</f>
        <v>1.62</v>
      </c>
      <c r="E12" s="3"/>
      <c r="F12" t="s">
        <v>12</v>
      </c>
      <c r="G12" s="19">
        <v>8002023.6100000003</v>
      </c>
      <c r="H12" s="7">
        <f>ROUND((G12/$G$18),4)</f>
        <v>0.61009999999999998</v>
      </c>
      <c r="I12" s="23">
        <f t="shared" ref="I12:I16" si="1">($G$7*H12)</f>
        <v>9405.8370321500952</v>
      </c>
      <c r="J12" s="24"/>
      <c r="K12" s="5"/>
      <c r="Q12" s="5"/>
      <c r="R12" s="16"/>
      <c r="T12" s="16"/>
      <c r="U12" s="16"/>
    </row>
    <row r="13" spans="1:21" x14ac:dyDescent="0.25">
      <c r="A13" s="4">
        <f t="shared" si="0"/>
        <v>13</v>
      </c>
      <c r="F13" t="s">
        <v>14</v>
      </c>
      <c r="G13" s="19">
        <v>852704.34</v>
      </c>
      <c r="H13" s="7">
        <f>ROUND((G13/$G$18),4)</f>
        <v>6.5000000000000002E-2</v>
      </c>
      <c r="I13" s="23">
        <f t="shared" si="1"/>
        <v>1002.09704489388</v>
      </c>
      <c r="J13" s="24"/>
      <c r="K13" s="5"/>
      <c r="Q13" s="5"/>
      <c r="R13" s="16"/>
      <c r="T13" s="16"/>
      <c r="U13" s="16"/>
    </row>
    <row r="14" spans="1:21" x14ac:dyDescent="0.25">
      <c r="A14" s="4">
        <f t="shared" si="0"/>
        <v>14</v>
      </c>
      <c r="C14" s="4"/>
      <c r="D14" s="25"/>
      <c r="F14" t="s">
        <v>16</v>
      </c>
      <c r="G14" s="19">
        <v>112004.54</v>
      </c>
      <c r="H14" s="7">
        <f>ROUND((G14/$G$18),4)</f>
        <v>8.5000000000000006E-3</v>
      </c>
      <c r="I14" s="23">
        <f t="shared" si="1"/>
        <v>131.04345971689202</v>
      </c>
      <c r="J14" s="24"/>
      <c r="K14" s="5"/>
      <c r="Q14" s="5"/>
      <c r="R14" s="16"/>
      <c r="T14" s="16"/>
      <c r="U14" s="16"/>
    </row>
    <row r="15" spans="1:21" x14ac:dyDescent="0.25">
      <c r="A15" s="4">
        <f t="shared" si="0"/>
        <v>15</v>
      </c>
      <c r="C15" s="4"/>
      <c r="D15" s="25"/>
      <c r="F15" t="s">
        <v>17</v>
      </c>
      <c r="G15" s="19">
        <v>857476.2</v>
      </c>
      <c r="H15" s="7">
        <f>ROUND((G15/$G$18),4)</f>
        <v>6.54E-2</v>
      </c>
      <c r="I15" s="23">
        <f t="shared" si="1"/>
        <v>1008.2637959393808</v>
      </c>
      <c r="J15" s="24"/>
      <c r="K15" s="5"/>
      <c r="Q15" s="5"/>
      <c r="R15" s="16"/>
      <c r="T15" s="16"/>
      <c r="U15" s="16"/>
    </row>
    <row r="16" spans="1:21" x14ac:dyDescent="0.25">
      <c r="A16" s="4">
        <f t="shared" si="0"/>
        <v>16</v>
      </c>
      <c r="C16" s="4"/>
      <c r="D16" s="25"/>
      <c r="F16" t="s">
        <v>18</v>
      </c>
      <c r="G16" s="26">
        <v>2539.09</v>
      </c>
      <c r="H16" s="7">
        <f>ROUND((G16/$G$18),4)</f>
        <v>2.0000000000000001E-4</v>
      </c>
      <c r="I16" s="23">
        <f t="shared" si="1"/>
        <v>3.0833755227504001</v>
      </c>
      <c r="J16" s="24"/>
      <c r="T16" s="17"/>
    </row>
    <row r="17" spans="1:10" x14ac:dyDescent="0.25">
      <c r="A17" s="4">
        <f t="shared" si="0"/>
        <v>17</v>
      </c>
      <c r="D17" s="25"/>
      <c r="E17" s="1"/>
      <c r="G17" s="19"/>
      <c r="H17" s="7"/>
      <c r="I17" s="29"/>
      <c r="J17" s="24"/>
    </row>
    <row r="18" spans="1:10" x14ac:dyDescent="0.25">
      <c r="A18" s="4">
        <f t="shared" si="0"/>
        <v>18</v>
      </c>
      <c r="C18" s="4"/>
      <c r="D18" s="25"/>
      <c r="F18" s="6" t="s">
        <v>8</v>
      </c>
      <c r="G18" s="20">
        <f>SUM(G11:G17)</f>
        <v>13115022.949999999</v>
      </c>
      <c r="H18" s="8">
        <f>SUM(H11:H17)</f>
        <v>0.9998999999999999</v>
      </c>
      <c r="I18" s="28">
        <f>SUM(I11:I17)</f>
        <v>15416.875925990626</v>
      </c>
    </row>
    <row r="19" spans="1:10" x14ac:dyDescent="0.25">
      <c r="A19" s="4">
        <f t="shared" si="0"/>
        <v>19</v>
      </c>
      <c r="D19" s="25"/>
      <c r="G19" s="3"/>
    </row>
    <row r="20" spans="1:10" x14ac:dyDescent="0.25">
      <c r="A20" s="4">
        <f t="shared" si="0"/>
        <v>20</v>
      </c>
      <c r="D20" s="25"/>
    </row>
    <row r="21" spans="1:10" x14ac:dyDescent="0.25">
      <c r="A21" s="4">
        <f t="shared" si="0"/>
        <v>21</v>
      </c>
    </row>
    <row r="22" spans="1:10" x14ac:dyDescent="0.25">
      <c r="A22" s="4">
        <f t="shared" si="0"/>
        <v>22</v>
      </c>
    </row>
    <row r="23" spans="1:10" ht="18.75" x14ac:dyDescent="0.3">
      <c r="A23" s="4">
        <f t="shared" si="0"/>
        <v>23</v>
      </c>
      <c r="C23" t="s">
        <v>10</v>
      </c>
      <c r="D23" s="30">
        <v>2893.17</v>
      </c>
      <c r="G23" t="s">
        <v>22</v>
      </c>
    </row>
    <row r="24" spans="1:10" x14ac:dyDescent="0.25">
      <c r="A24" s="4">
        <f t="shared" si="0"/>
        <v>24</v>
      </c>
      <c r="F24" s="37"/>
      <c r="G24" s="37"/>
      <c r="H24" s="37"/>
      <c r="I24" s="37"/>
    </row>
    <row r="25" spans="1:10" x14ac:dyDescent="0.25">
      <c r="A25" s="4">
        <f t="shared" si="0"/>
        <v>25</v>
      </c>
      <c r="C25" s="48" t="s">
        <v>31</v>
      </c>
      <c r="D25" s="49"/>
      <c r="F25" s="38"/>
      <c r="G25" s="38"/>
      <c r="H25" s="38"/>
      <c r="I25" s="38"/>
    </row>
    <row r="26" spans="1:10" x14ac:dyDescent="0.25">
      <c r="A26" s="4">
        <f t="shared" si="0"/>
        <v>26</v>
      </c>
      <c r="F26" s="37"/>
      <c r="G26" s="37"/>
      <c r="H26" s="37"/>
      <c r="I26" s="37"/>
    </row>
    <row r="27" spans="1:10" x14ac:dyDescent="0.25">
      <c r="A27" s="4">
        <f t="shared" si="0"/>
        <v>27</v>
      </c>
      <c r="C27" t="s">
        <v>1</v>
      </c>
      <c r="D27" s="18">
        <v>2893.17</v>
      </c>
      <c r="E27" s="1"/>
      <c r="F27" s="37"/>
      <c r="G27" s="39"/>
      <c r="H27" s="40"/>
      <c r="I27" s="40"/>
    </row>
    <row r="28" spans="1:10" x14ac:dyDescent="0.25">
      <c r="A28" s="4">
        <f t="shared" si="0"/>
        <v>28</v>
      </c>
      <c r="G28" s="5"/>
      <c r="H28" s="5"/>
      <c r="I28" s="5"/>
    </row>
    <row r="29" spans="1:10" x14ac:dyDescent="0.25">
      <c r="A29" s="4">
        <f t="shared" si="0"/>
        <v>29</v>
      </c>
      <c r="C29" s="9" t="s">
        <v>20</v>
      </c>
      <c r="F29" s="9"/>
      <c r="G29" s="5"/>
      <c r="H29" s="5"/>
      <c r="I29" s="5"/>
    </row>
    <row r="30" spans="1:10" ht="30" x14ac:dyDescent="0.25">
      <c r="A30" s="4">
        <f t="shared" si="0"/>
        <v>30</v>
      </c>
      <c r="C30" s="35" t="s">
        <v>3</v>
      </c>
      <c r="D30" s="52" t="s">
        <v>4</v>
      </c>
      <c r="E30" s="47" t="s">
        <v>5</v>
      </c>
      <c r="F30" s="22" t="s">
        <v>6</v>
      </c>
      <c r="G30" s="41"/>
      <c r="H30" s="42"/>
      <c r="I30" s="42"/>
    </row>
    <row r="31" spans="1:10" x14ac:dyDescent="0.25">
      <c r="A31" s="4">
        <f t="shared" si="0"/>
        <v>31</v>
      </c>
      <c r="C31" t="s">
        <v>23</v>
      </c>
      <c r="D31" s="28">
        <v>290100.58</v>
      </c>
      <c r="E31" s="31">
        <v>0.1176</v>
      </c>
      <c r="F31" s="28">
        <v>340.23679199999998</v>
      </c>
      <c r="G31" s="26"/>
      <c r="H31" s="43"/>
      <c r="I31" s="44"/>
    </row>
    <row r="32" spans="1:10" x14ac:dyDescent="0.25">
      <c r="A32" s="4">
        <f t="shared" si="0"/>
        <v>32</v>
      </c>
      <c r="C32" t="s">
        <v>24</v>
      </c>
      <c r="D32" s="28">
        <v>583061.72</v>
      </c>
      <c r="E32" s="32">
        <v>0.23630000000000001</v>
      </c>
      <c r="F32" s="28">
        <v>683.656071</v>
      </c>
      <c r="G32" s="26"/>
      <c r="H32" s="43"/>
      <c r="I32" s="44"/>
    </row>
    <row r="33" spans="1:9" x14ac:dyDescent="0.25">
      <c r="A33" s="4">
        <f t="shared" si="0"/>
        <v>33</v>
      </c>
      <c r="C33" t="s">
        <v>25</v>
      </c>
      <c r="D33" s="28">
        <v>347999.73</v>
      </c>
      <c r="E33" s="33">
        <v>0.14099999999999999</v>
      </c>
      <c r="F33" s="28">
        <v>407.93696999999997</v>
      </c>
      <c r="G33" s="26"/>
      <c r="H33" s="43"/>
      <c r="I33" s="44"/>
    </row>
    <row r="34" spans="1:9" x14ac:dyDescent="0.25">
      <c r="A34" s="4">
        <f t="shared" si="0"/>
        <v>34</v>
      </c>
      <c r="C34" t="s">
        <v>26</v>
      </c>
      <c r="D34" s="28">
        <v>594140.81000000006</v>
      </c>
      <c r="E34" s="33">
        <v>0.24079999999999999</v>
      </c>
      <c r="F34" s="28">
        <v>696.67533600000002</v>
      </c>
      <c r="G34" s="26"/>
      <c r="H34" s="43"/>
      <c r="I34" s="44"/>
    </row>
    <row r="35" spans="1:9" x14ac:dyDescent="0.25">
      <c r="A35" s="4">
        <f t="shared" si="0"/>
        <v>35</v>
      </c>
      <c r="C35" t="s">
        <v>27</v>
      </c>
      <c r="D35" s="28">
        <v>652060.01</v>
      </c>
      <c r="E35" s="33">
        <v>0.26429999999999998</v>
      </c>
      <c r="F35" s="28">
        <v>764.66483099999994</v>
      </c>
      <c r="G35" s="26"/>
      <c r="H35" s="43"/>
      <c r="I35" s="44"/>
    </row>
    <row r="36" spans="1:9" x14ac:dyDescent="0.25">
      <c r="A36" s="4">
        <f t="shared" si="0"/>
        <v>36</v>
      </c>
      <c r="C36" s="35"/>
      <c r="D36" s="51"/>
      <c r="E36" s="36"/>
      <c r="F36" s="28"/>
      <c r="G36" s="26"/>
      <c r="H36" s="43"/>
      <c r="I36" s="45"/>
    </row>
    <row r="37" spans="1:9" x14ac:dyDescent="0.25">
      <c r="A37" s="4">
        <f t="shared" si="0"/>
        <v>37</v>
      </c>
      <c r="C37" t="s">
        <v>8</v>
      </c>
      <c r="D37" s="28">
        <v>2467362.85</v>
      </c>
      <c r="E37" s="33">
        <v>1</v>
      </c>
      <c r="F37" s="34">
        <v>2893.17</v>
      </c>
      <c r="G37" s="26"/>
      <c r="H37" s="43"/>
      <c r="I37" s="46"/>
    </row>
    <row r="38" spans="1:9" x14ac:dyDescent="0.25">
      <c r="A38" s="4">
        <f t="shared" si="0"/>
        <v>38</v>
      </c>
      <c r="G38" s="27"/>
      <c r="H38" s="27"/>
      <c r="I38" s="27"/>
    </row>
    <row r="39" spans="1:9" x14ac:dyDescent="0.25">
      <c r="A39" s="4">
        <f t="shared" si="0"/>
        <v>39</v>
      </c>
    </row>
    <row r="40" spans="1:9" x14ac:dyDescent="0.25">
      <c r="A40" s="4">
        <f t="shared" si="0"/>
        <v>40</v>
      </c>
    </row>
    <row r="41" spans="1:9" x14ac:dyDescent="0.25">
      <c r="A41" s="4">
        <f t="shared" si="0"/>
        <v>41</v>
      </c>
      <c r="C41" t="s">
        <v>11</v>
      </c>
      <c r="D41" s="30">
        <f>6183.87-0.01</f>
        <v>6183.86</v>
      </c>
    </row>
    <row r="42" spans="1:9" x14ac:dyDescent="0.25">
      <c r="A42" s="4">
        <f t="shared" si="0"/>
        <v>42</v>
      </c>
      <c r="F42" s="37"/>
      <c r="G42" s="37"/>
      <c r="H42" s="37"/>
      <c r="I42" s="37"/>
    </row>
    <row r="43" spans="1:9" x14ac:dyDescent="0.25">
      <c r="A43" s="4">
        <f t="shared" si="0"/>
        <v>43</v>
      </c>
      <c r="C43" s="48" t="s">
        <v>32</v>
      </c>
      <c r="D43" s="49"/>
      <c r="F43" s="38"/>
      <c r="G43" s="38"/>
      <c r="H43" s="38"/>
      <c r="I43" s="38"/>
    </row>
    <row r="44" spans="1:9" x14ac:dyDescent="0.25">
      <c r="A44" s="4">
        <f t="shared" si="0"/>
        <v>44</v>
      </c>
      <c r="F44" s="37"/>
      <c r="G44" s="37"/>
      <c r="H44" s="37"/>
      <c r="I44" s="37"/>
    </row>
    <row r="45" spans="1:9" x14ac:dyDescent="0.25">
      <c r="A45" s="4">
        <f t="shared" si="0"/>
        <v>45</v>
      </c>
      <c r="C45" t="s">
        <v>13</v>
      </c>
      <c r="D45" s="18">
        <v>6183.86</v>
      </c>
      <c r="E45" s="1"/>
      <c r="F45" s="37"/>
      <c r="G45" s="39"/>
      <c r="H45" s="40"/>
      <c r="I45" s="40"/>
    </row>
    <row r="46" spans="1:9" x14ac:dyDescent="0.25">
      <c r="A46" s="4">
        <f t="shared" si="0"/>
        <v>46</v>
      </c>
      <c r="F46" s="37"/>
      <c r="G46" s="50"/>
      <c r="H46" s="50"/>
      <c r="I46" s="50"/>
    </row>
    <row r="47" spans="1:9" x14ac:dyDescent="0.25">
      <c r="A47" s="4">
        <f t="shared" si="0"/>
        <v>47</v>
      </c>
      <c r="C47" s="9" t="s">
        <v>20</v>
      </c>
      <c r="F47" s="9"/>
      <c r="G47" s="5"/>
      <c r="H47" s="5"/>
      <c r="I47" s="5"/>
    </row>
    <row r="48" spans="1:9" ht="30" x14ac:dyDescent="0.25">
      <c r="A48" s="4">
        <f t="shared" si="0"/>
        <v>48</v>
      </c>
      <c r="C48" s="35" t="s">
        <v>3</v>
      </c>
      <c r="D48" s="52" t="s">
        <v>4</v>
      </c>
      <c r="E48" s="47" t="s">
        <v>5</v>
      </c>
      <c r="F48" s="22" t="s">
        <v>6</v>
      </c>
      <c r="G48" s="41"/>
      <c r="H48" s="42"/>
      <c r="I48" s="42"/>
    </row>
    <row r="49" spans="1:9" x14ac:dyDescent="0.25">
      <c r="A49" s="4">
        <f t="shared" si="0"/>
        <v>49</v>
      </c>
      <c r="C49" t="s">
        <v>28</v>
      </c>
      <c r="D49" s="28">
        <v>4521204.37</v>
      </c>
      <c r="E49" s="31">
        <v>1</v>
      </c>
      <c r="F49" s="28">
        <v>6183.86</v>
      </c>
      <c r="G49" s="26"/>
      <c r="H49" s="43"/>
      <c r="I49" s="44"/>
    </row>
    <row r="50" spans="1:9" x14ac:dyDescent="0.25">
      <c r="A50" s="4">
        <f t="shared" si="0"/>
        <v>50</v>
      </c>
      <c r="C50" s="35"/>
      <c r="D50" s="51"/>
      <c r="E50" s="36"/>
      <c r="F50" s="28"/>
      <c r="G50" s="26"/>
      <c r="H50" s="43"/>
      <c r="I50" s="45"/>
    </row>
    <row r="51" spans="1:9" x14ac:dyDescent="0.25">
      <c r="A51" s="4">
        <f t="shared" si="0"/>
        <v>51</v>
      </c>
      <c r="C51" t="s">
        <v>8</v>
      </c>
      <c r="D51" s="28">
        <v>4521204.37</v>
      </c>
      <c r="E51" s="33">
        <v>1</v>
      </c>
      <c r="F51" s="34">
        <v>6183.86</v>
      </c>
      <c r="G51" s="26"/>
      <c r="H51" s="43"/>
      <c r="I51" s="46"/>
    </row>
  </sheetData>
  <phoneticPr fontId="8" type="noConversion"/>
  <conditionalFormatting sqref="D3">
    <cfRule type="cellIs" dxfId="6" priority="6" operator="notEqual">
      <formula>$D$7+$G$7</formula>
    </cfRule>
  </conditionalFormatting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TCRECC</vt:lpstr>
      <vt:lpstr>TCRECC!Print_Area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Patsy Walters</cp:lastModifiedBy>
  <cp:revision/>
  <cp:lastPrinted>2024-10-04T20:40:53Z</cp:lastPrinted>
  <dcterms:created xsi:type="dcterms:W3CDTF">2023-05-12T18:19:56Z</dcterms:created>
  <dcterms:modified xsi:type="dcterms:W3CDTF">2024-10-07T11:41:29Z</dcterms:modified>
  <cp:category/>
  <cp:contentStatus/>
</cp:coreProperties>
</file>