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cksonenergy-my.sharepoint.com/personal/pamelagray_jacksonenergy_com/Documents/Documents/Earnings Mechanism/2024/"/>
    </mc:Choice>
  </mc:AlternateContent>
  <xr:revisionPtr revIDLastSave="26" documentId="8_{5D205FD7-9DF7-4B93-9DDA-E2379A4A3B4E}" xr6:coauthVersionLast="47" xr6:coauthVersionMax="47" xr10:uidLastSave="{6AEF60B3-F274-4A81-8D8D-12DB6A21D561}"/>
  <bookViews>
    <workbookView xWindow="28680" yWindow="-120" windowWidth="29040" windowHeight="15840" xr2:uid="{DCCE0C33-186C-4415-BBBD-E7DD22B81D92}"/>
  </bookViews>
  <sheets>
    <sheet name="Sheet1 (2)" sheetId="1" r:id="rId1"/>
  </sheets>
  <definedNames>
    <definedName name="_xlnm.Print_Area" localSheetId="0">'Sheet1 (2)'!$A$1:$J$63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8" i="1"/>
  <c r="Y18" i="1"/>
  <c r="AD17" i="1"/>
  <c r="AB17" i="1"/>
  <c r="Z17" i="1"/>
  <c r="AD16" i="1"/>
  <c r="AB16" i="1"/>
  <c r="Z16" i="1"/>
  <c r="AD15" i="1"/>
  <c r="AB15" i="1"/>
  <c r="Z15" i="1"/>
  <c r="AD14" i="1"/>
  <c r="AB14" i="1"/>
  <c r="Z14" i="1"/>
  <c r="AD13" i="1"/>
  <c r="AB13" i="1"/>
  <c r="Z13" i="1"/>
  <c r="D13" i="1"/>
  <c r="AD12" i="1"/>
  <c r="AB12" i="1"/>
  <c r="Z12" i="1"/>
  <c r="E12" i="1"/>
  <c r="D21" i="1" s="1"/>
  <c r="AD11" i="1"/>
  <c r="AB11" i="1"/>
  <c r="Z11" i="1"/>
  <c r="E11" i="1"/>
  <c r="D20" i="1" s="1"/>
  <c r="AD10" i="1"/>
  <c r="AB10" i="1"/>
  <c r="Z10" i="1"/>
  <c r="E10" i="1"/>
  <c r="D19" i="1" s="1"/>
  <c r="AD9" i="1"/>
  <c r="AB9" i="1"/>
  <c r="Z9" i="1"/>
  <c r="E9" i="1"/>
  <c r="D18" i="1" s="1"/>
  <c r="AD8" i="1"/>
  <c r="AB8" i="1"/>
  <c r="Z8" i="1"/>
  <c r="D17" i="1"/>
  <c r="AD7" i="1"/>
  <c r="AB7" i="1"/>
  <c r="Z7" i="1"/>
  <c r="AD6" i="1"/>
  <c r="AB6" i="1"/>
  <c r="Z6" i="1"/>
  <c r="Z18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Z20" i="1" l="1"/>
  <c r="AB20" i="1"/>
  <c r="AF10" i="1" s="1"/>
  <c r="AD18" i="1"/>
  <c r="AE7" i="1"/>
  <c r="AA17" i="1"/>
  <c r="AA14" i="1"/>
  <c r="AE9" i="1"/>
  <c r="AE12" i="1"/>
  <c r="AE8" i="1"/>
  <c r="AE10" i="1"/>
  <c r="AE11" i="1"/>
  <c r="AA15" i="1"/>
  <c r="AA16" i="1"/>
  <c r="AA12" i="1"/>
  <c r="AA8" i="1"/>
  <c r="AA18" i="1"/>
  <c r="AA13" i="1"/>
  <c r="AA9" i="1"/>
  <c r="AF9" i="1"/>
  <c r="D22" i="1"/>
  <c r="D26" i="1"/>
  <c r="AA6" i="1"/>
  <c r="AE6" i="1"/>
  <c r="AE18" i="1" s="1"/>
  <c r="AA7" i="1"/>
  <c r="AA11" i="1"/>
  <c r="AB18" i="1"/>
  <c r="AC8" i="1" s="1"/>
  <c r="AF12" i="1"/>
  <c r="AA10" i="1"/>
  <c r="AF8" i="1" l="1"/>
  <c r="AF7" i="1"/>
  <c r="AF11" i="1"/>
  <c r="AF6" i="1"/>
  <c r="AF18" i="1" s="1"/>
  <c r="AC15" i="1"/>
  <c r="AC13" i="1"/>
  <c r="AC12" i="1"/>
  <c r="AC18" i="1"/>
  <c r="AC17" i="1"/>
  <c r="AC11" i="1"/>
  <c r="AC10" i="1"/>
  <c r="AC14" i="1"/>
  <c r="AC7" i="1"/>
  <c r="AC6" i="1"/>
  <c r="AC9" i="1"/>
  <c r="AC16" i="1"/>
</calcChain>
</file>

<file path=xl/sharedStrings.xml><?xml version="1.0" encoding="utf-8"?>
<sst xmlns="http://schemas.openxmlformats.org/spreadsheetml/2006/main" count="62" uniqueCount="46">
  <si>
    <t>#</t>
  </si>
  <si>
    <t>For Year</t>
  </si>
  <si>
    <t>Credited in</t>
  </si>
  <si>
    <t>Rate E Option 2</t>
  </si>
  <si>
    <t>Rate 47 Large Power - Rate B</t>
  </si>
  <si>
    <t>Rate 46 Large Power - Rate C</t>
  </si>
  <si>
    <t xml:space="preserve">Total Allocated Amount: </t>
  </si>
  <si>
    <t>Total Allocated Amount:</t>
  </si>
  <si>
    <t>Name</t>
  </si>
  <si>
    <t>Count</t>
  </si>
  <si>
    <t>KWH</t>
  </si>
  <si>
    <t>KWH Share</t>
  </si>
  <si>
    <t>Revenue</t>
  </si>
  <si>
    <t>Rev Share</t>
  </si>
  <si>
    <t xml:space="preserve">% of Total  </t>
  </si>
  <si>
    <t>ABC AUTOMOTIVE</t>
  </si>
  <si>
    <t>2023 Revenue</t>
  </si>
  <si>
    <t>Rate E Revenue</t>
  </si>
  <si>
    <t>WAL-MART DISTRIBUTION</t>
  </si>
  <si>
    <t>10RES</t>
  </si>
  <si>
    <t>UMINE LLC</t>
  </si>
  <si>
    <t>20COM</t>
  </si>
  <si>
    <t>SAINT JOSEPH LONDON</t>
  </si>
  <si>
    <t xml:space="preserve">40COM </t>
  </si>
  <si>
    <t>BPM LUMBER LLC</t>
  </si>
  <si>
    <t>FEDERAL CORRECTIONS INS</t>
  </si>
  <si>
    <t>CHAPIN INL INC</t>
  </si>
  <si>
    <t>Total Revenue</t>
  </si>
  <si>
    <t>LAUREL GROCERY</t>
  </si>
  <si>
    <t>MANCHESTER MEMORIAL</t>
  </si>
  <si>
    <t>BRANT ISAACS</t>
  </si>
  <si>
    <t>2022 Excess Margins Allocated by Calendar Year 2023 Revenue</t>
  </si>
  <si>
    <t>Total</t>
  </si>
  <si>
    <t>FRESH START HOMES</t>
  </si>
  <si>
    <t>UMINE LLC DAC LLC</t>
  </si>
  <si>
    <t>Residential - Rate E Option 2</t>
  </si>
  <si>
    <t>2024 Active Members</t>
  </si>
  <si>
    <t>Credit per Active Customer</t>
  </si>
  <si>
    <t>Rate 20 - Rate E Option 2</t>
  </si>
  <si>
    <t>Rate 40 - Rate E Option 2</t>
  </si>
  <si>
    <t>Rate 50 - Rate E Option 2</t>
  </si>
  <si>
    <t>Rate 52 - Rate E Option 2</t>
  </si>
  <si>
    <t>Billing Credit Calculations</t>
  </si>
  <si>
    <t>50SCH</t>
  </si>
  <si>
    <t>52SCH</t>
  </si>
  <si>
    <t>Allocation for all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</si>
</sst>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_);_(@_)"/>
    <numFmt numFmtId="165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0" xfId="0" applyFont="1" applyFill="1"/>
    <xf numFmtId="0" fontId="2" fillId="0" borderId="0" xfId="0" applyFont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3" fillId="4" borderId="0" xfId="0" applyFont="1" applyFill="1"/>
    <xf numFmtId="8" fontId="4" fillId="2" borderId="0" xfId="0" applyNumberFormat="1" applyFont="1" applyFill="1"/>
    <xf numFmtId="8" fontId="2" fillId="0" borderId="0" xfId="0" applyNumberFormat="1" applyFont="1"/>
    <xf numFmtId="164" fontId="2" fillId="0" borderId="0" xfId="0" applyNumberFormat="1" applyFont="1"/>
    <xf numFmtId="165" fontId="2" fillId="0" borderId="0" xfId="1" applyNumberFormat="1" applyFont="1"/>
    <xf numFmtId="9" fontId="2" fillId="0" borderId="0" xfId="3" applyFont="1"/>
    <xf numFmtId="0" fontId="5" fillId="0" borderId="0" xfId="0" applyFont="1" applyAlignment="1">
      <alignment horizontal="left"/>
    </xf>
    <xf numFmtId="44" fontId="4" fillId="2" borderId="0" xfId="2" applyFont="1" applyFill="1"/>
    <xf numFmtId="10" fontId="2" fillId="0" borderId="0" xfId="3" applyNumberFormat="1" applyFont="1"/>
    <xf numFmtId="166" fontId="2" fillId="0" borderId="0" xfId="2" applyNumberFormat="1" applyFont="1"/>
    <xf numFmtId="44" fontId="2" fillId="5" borderId="1" xfId="2" applyFont="1" applyFill="1" applyBorder="1"/>
    <xf numFmtId="165" fontId="4" fillId="0" borderId="0" xfId="1" applyNumberFormat="1" applyFont="1" applyFill="1"/>
    <xf numFmtId="0" fontId="2" fillId="0" borderId="2" xfId="0" applyFont="1" applyBorder="1"/>
    <xf numFmtId="165" fontId="2" fillId="0" borderId="2" xfId="0" applyNumberFormat="1" applyFont="1" applyBorder="1"/>
    <xf numFmtId="9" fontId="2" fillId="0" borderId="2" xfId="3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9" fontId="2" fillId="0" borderId="2" xfId="0" applyNumberFormat="1" applyFont="1" applyBorder="1"/>
    <xf numFmtId="9" fontId="2" fillId="0" borderId="0" xfId="0" applyNumberFormat="1" applyFont="1"/>
    <xf numFmtId="165" fontId="2" fillId="0" borderId="0" xfId="0" applyNumberFormat="1" applyFont="1"/>
    <xf numFmtId="0" fontId="4" fillId="0" borderId="0" xfId="0" applyFont="1"/>
    <xf numFmtId="165" fontId="4" fillId="5" borderId="0" xfId="1" applyNumberFormat="1" applyFont="1" applyFill="1"/>
    <xf numFmtId="44" fontId="4" fillId="6" borderId="0" xfId="0" applyNumberFormat="1" applyFont="1" applyFill="1"/>
    <xf numFmtId="44" fontId="3" fillId="0" borderId="0" xfId="2" applyFont="1"/>
    <xf numFmtId="43" fontId="2" fillId="0" borderId="0" xfId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0ED9-AA8A-4014-B18A-12A6AFCBA9C6}">
  <sheetPr>
    <pageSetUpPr fitToPage="1"/>
  </sheetPr>
  <dimension ref="A1:AF66"/>
  <sheetViews>
    <sheetView tabSelected="1" workbookViewId="0">
      <selection activeCell="D29" sqref="D29"/>
    </sheetView>
  </sheetViews>
  <sheetFormatPr defaultColWidth="8.85546875" defaultRowHeight="12.75" x14ac:dyDescent="0.2"/>
  <cols>
    <col min="1" max="1" width="6" style="1" customWidth="1"/>
    <col min="2" max="2" width="5.42578125" style="3" customWidth="1"/>
    <col min="3" max="3" width="23.140625" style="3" bestFit="1" customWidth="1"/>
    <col min="4" max="4" width="21.5703125" style="3" customWidth="1"/>
    <col min="5" max="5" width="19.140625" style="3" bestFit="1" customWidth="1"/>
    <col min="6" max="6" width="2.140625" style="3" customWidth="1"/>
    <col min="7" max="7" width="29.140625" style="3" customWidth="1"/>
    <col min="8" max="8" width="6" style="3" bestFit="1" customWidth="1"/>
    <col min="9" max="9" width="10.5703125" style="3" customWidth="1"/>
    <col min="10" max="11" width="14" style="3" bestFit="1" customWidth="1"/>
    <col min="12" max="12" width="32.28515625" style="3" customWidth="1"/>
    <col min="13" max="13" width="6" style="3" bestFit="1" customWidth="1"/>
    <col min="14" max="14" width="10.5703125" style="3" customWidth="1"/>
    <col min="15" max="15" width="14" style="3" bestFit="1" customWidth="1"/>
    <col min="16" max="18" width="10" style="3" customWidth="1"/>
    <col min="19" max="23" width="8.85546875" style="3"/>
    <col min="24" max="24" width="27.5703125" style="3" bestFit="1" customWidth="1"/>
    <col min="25" max="25" width="9" style="3" bestFit="1" customWidth="1"/>
    <col min="26" max="26" width="11.140625" style="3" bestFit="1" customWidth="1"/>
    <col min="27" max="27" width="13.7109375" style="3" customWidth="1"/>
    <col min="28" max="29" width="12" style="3" customWidth="1"/>
    <col min="30" max="30" width="10.140625" style="6" bestFit="1" customWidth="1"/>
    <col min="31" max="31" width="11.5703125" style="3" customWidth="1"/>
    <col min="32" max="32" width="9" style="3" bestFit="1" customWidth="1"/>
    <col min="33" max="16384" width="8.85546875" style="3"/>
  </cols>
  <sheetData>
    <row r="1" spans="1:32" x14ac:dyDescent="0.2">
      <c r="A1" s="1" t="s">
        <v>0</v>
      </c>
      <c r="B1" s="2" t="s">
        <v>42</v>
      </c>
      <c r="D1" s="2" t="s">
        <v>45</v>
      </c>
      <c r="E1" s="32">
        <v>112729.43</v>
      </c>
      <c r="G1" s="4" t="s">
        <v>1</v>
      </c>
      <c r="H1" s="5">
        <v>2023</v>
      </c>
      <c r="I1" s="4" t="s">
        <v>2</v>
      </c>
      <c r="J1" s="5">
        <v>2024</v>
      </c>
      <c r="L1" s="4" t="s">
        <v>1</v>
      </c>
      <c r="M1" s="5">
        <v>2023</v>
      </c>
      <c r="N1" s="4" t="s">
        <v>2</v>
      </c>
      <c r="O1" s="5">
        <v>2024</v>
      </c>
    </row>
    <row r="2" spans="1:32" x14ac:dyDescent="0.2">
      <c r="A2" s="1">
        <v>1</v>
      </c>
    </row>
    <row r="3" spans="1:32" x14ac:dyDescent="0.2">
      <c r="A3" s="1">
        <f>A2+1</f>
        <v>2</v>
      </c>
      <c r="C3" s="7" t="s">
        <v>3</v>
      </c>
      <c r="D3" s="8"/>
      <c r="E3" s="8"/>
      <c r="G3" s="9" t="s">
        <v>4</v>
      </c>
      <c r="H3" s="9"/>
      <c r="I3" s="9"/>
      <c r="J3" s="9"/>
      <c r="L3" s="9" t="s">
        <v>5</v>
      </c>
      <c r="M3" s="9"/>
      <c r="N3" s="9"/>
      <c r="O3" s="9"/>
      <c r="Y3" s="6">
        <v>2022</v>
      </c>
      <c r="AD3" s="6">
        <v>2024</v>
      </c>
    </row>
    <row r="4" spans="1:32" x14ac:dyDescent="0.2">
      <c r="A4" s="1">
        <f t="shared" ref="A4:A66" si="0">A3+1</f>
        <v>3</v>
      </c>
      <c r="Y4" s="6"/>
    </row>
    <row r="5" spans="1:32" x14ac:dyDescent="0.2">
      <c r="A5" s="1">
        <f t="shared" si="0"/>
        <v>4</v>
      </c>
      <c r="C5" s="3" t="s">
        <v>6</v>
      </c>
      <c r="D5" s="10">
        <v>97212.25</v>
      </c>
      <c r="F5" s="11"/>
      <c r="G5" s="3" t="s">
        <v>7</v>
      </c>
      <c r="J5" s="10">
        <v>6609.21</v>
      </c>
      <c r="K5" s="4"/>
      <c r="L5" s="3" t="s">
        <v>7</v>
      </c>
      <c r="O5" s="10">
        <v>8907.9699999999993</v>
      </c>
      <c r="P5" s="4"/>
      <c r="Q5" s="4"/>
      <c r="R5" s="4"/>
      <c r="X5" s="3" t="s">
        <v>8</v>
      </c>
      <c r="Y5" s="6" t="s">
        <v>9</v>
      </c>
      <c r="Z5" s="3" t="s">
        <v>10</v>
      </c>
      <c r="AA5" s="3" t="s">
        <v>11</v>
      </c>
      <c r="AB5" s="3" t="s">
        <v>12</v>
      </c>
      <c r="AC5" s="3" t="s">
        <v>13</v>
      </c>
      <c r="AD5" s="6" t="s">
        <v>9</v>
      </c>
      <c r="AE5" s="3" t="s">
        <v>11</v>
      </c>
      <c r="AF5" s="3" t="s">
        <v>13</v>
      </c>
    </row>
    <row r="6" spans="1:32" x14ac:dyDescent="0.2">
      <c r="A6" s="1">
        <f t="shared" si="0"/>
        <v>5</v>
      </c>
      <c r="E6" s="6" t="s">
        <v>14</v>
      </c>
      <c r="J6" s="12"/>
      <c r="K6" s="12"/>
      <c r="O6" s="12"/>
      <c r="P6" s="12"/>
      <c r="Q6" s="12"/>
      <c r="R6" s="12"/>
      <c r="X6" s="5" t="s">
        <v>15</v>
      </c>
      <c r="Y6" s="3">
        <v>1</v>
      </c>
      <c r="Z6" s="13" t="e">
        <f>#REF!</f>
        <v>#REF!</v>
      </c>
      <c r="AA6" s="14" t="e">
        <f t="shared" ref="AA6:AA18" si="1">Z6/Z$18</f>
        <v>#REF!</v>
      </c>
      <c r="AB6" s="12" t="e">
        <f>#REF!</f>
        <v>#REF!</v>
      </c>
      <c r="AC6" s="14" t="e">
        <f t="shared" ref="AC6:AC18" si="2">AB6/AB$18</f>
        <v>#REF!</v>
      </c>
      <c r="AD6" s="6">
        <f>Y6</f>
        <v>1</v>
      </c>
      <c r="AE6" s="14" t="e">
        <f t="shared" ref="AE6:AE12" si="3">Z6/Z$20</f>
        <v>#REF!</v>
      </c>
      <c r="AF6" s="14" t="e">
        <f t="shared" ref="AF6:AF12" si="4">AB6/AB$20</f>
        <v>#REF!</v>
      </c>
    </row>
    <row r="7" spans="1:32" x14ac:dyDescent="0.2">
      <c r="A7" s="1">
        <f t="shared" si="0"/>
        <v>6</v>
      </c>
      <c r="C7" s="15" t="s">
        <v>16</v>
      </c>
      <c r="E7" s="6" t="s">
        <v>17</v>
      </c>
      <c r="K7" s="12"/>
      <c r="P7" s="12"/>
      <c r="Q7" s="12"/>
      <c r="R7" s="12"/>
      <c r="X7" s="5" t="s">
        <v>18</v>
      </c>
      <c r="Y7" s="3">
        <v>1</v>
      </c>
      <c r="Z7" s="13" t="e">
        <f>#REF!</f>
        <v>#REF!</v>
      </c>
      <c r="AA7" s="14" t="e">
        <f t="shared" si="1"/>
        <v>#REF!</v>
      </c>
      <c r="AB7" s="12" t="e">
        <f>#REF!</f>
        <v>#REF!</v>
      </c>
      <c r="AC7" s="14" t="e">
        <f t="shared" si="2"/>
        <v>#REF!</v>
      </c>
      <c r="AD7" s="6">
        <f t="shared" ref="AD7:AD17" si="5">Y7</f>
        <v>1</v>
      </c>
      <c r="AE7" s="14" t="e">
        <f t="shared" si="3"/>
        <v>#REF!</v>
      </c>
      <c r="AF7" s="14" t="e">
        <f t="shared" si="4"/>
        <v>#REF!</v>
      </c>
    </row>
    <row r="8" spans="1:32" x14ac:dyDescent="0.2">
      <c r="A8" s="1">
        <f t="shared" si="0"/>
        <v>7</v>
      </c>
      <c r="C8" s="3" t="s">
        <v>19</v>
      </c>
      <c r="D8" s="16">
        <v>83247494.629999995</v>
      </c>
      <c r="E8" s="17">
        <f>D8/D13</f>
        <v>0.80101692408103042</v>
      </c>
      <c r="F8" s="13"/>
      <c r="K8" s="12"/>
      <c r="P8" s="12"/>
      <c r="Q8" s="12"/>
      <c r="R8" s="12"/>
      <c r="X8" s="5" t="s">
        <v>20</v>
      </c>
      <c r="Y8" s="3">
        <v>1</v>
      </c>
      <c r="Z8" s="13" t="e">
        <f>#REF!</f>
        <v>#REF!</v>
      </c>
      <c r="AA8" s="14" t="e">
        <f t="shared" si="1"/>
        <v>#REF!</v>
      </c>
      <c r="AB8" s="12" t="e">
        <f>#REF!</f>
        <v>#REF!</v>
      </c>
      <c r="AC8" s="14" t="e">
        <f t="shared" si="2"/>
        <v>#REF!</v>
      </c>
      <c r="AD8" s="6">
        <f t="shared" si="5"/>
        <v>1</v>
      </c>
      <c r="AE8" s="14" t="e">
        <f t="shared" si="3"/>
        <v>#REF!</v>
      </c>
      <c r="AF8" s="14" t="e">
        <f t="shared" si="4"/>
        <v>#REF!</v>
      </c>
    </row>
    <row r="9" spans="1:32" x14ac:dyDescent="0.2">
      <c r="A9" s="1">
        <f t="shared" si="0"/>
        <v>8</v>
      </c>
      <c r="C9" s="3" t="s">
        <v>21</v>
      </c>
      <c r="D9" s="16">
        <v>8684668.1899999995</v>
      </c>
      <c r="E9" s="17">
        <f>D9/D13</f>
        <v>8.3564871605291816E-2</v>
      </c>
      <c r="F9" s="13"/>
      <c r="P9" s="12"/>
      <c r="Q9" s="12"/>
      <c r="R9" s="12"/>
      <c r="X9" s="5" t="s">
        <v>22</v>
      </c>
      <c r="Y9" s="3">
        <v>1</v>
      </c>
      <c r="Z9" s="13" t="e">
        <f>#REF!</f>
        <v>#REF!</v>
      </c>
      <c r="AA9" s="14" t="e">
        <f t="shared" si="1"/>
        <v>#REF!</v>
      </c>
      <c r="AB9" s="12" t="e">
        <f>#REF!</f>
        <v>#REF!</v>
      </c>
      <c r="AC9" s="14" t="e">
        <f t="shared" si="2"/>
        <v>#REF!</v>
      </c>
      <c r="AD9" s="6">
        <f t="shared" si="5"/>
        <v>1</v>
      </c>
      <c r="AE9" s="14" t="e">
        <f t="shared" si="3"/>
        <v>#REF!</v>
      </c>
      <c r="AF9" s="14" t="e">
        <f t="shared" si="4"/>
        <v>#REF!</v>
      </c>
    </row>
    <row r="10" spans="1:32" x14ac:dyDescent="0.2">
      <c r="A10" s="1">
        <f t="shared" si="0"/>
        <v>9</v>
      </c>
      <c r="C10" s="3" t="s">
        <v>23</v>
      </c>
      <c r="D10" s="16">
        <v>8037965.3300000001</v>
      </c>
      <c r="E10" s="17">
        <f>D10/D13</f>
        <v>7.7342222647338366E-2</v>
      </c>
      <c r="F10" s="18"/>
      <c r="P10" s="12"/>
      <c r="Q10" s="12"/>
      <c r="R10" s="12"/>
      <c r="X10" s="5" t="s">
        <v>24</v>
      </c>
      <c r="Y10" s="3">
        <v>1</v>
      </c>
      <c r="Z10" s="13" t="e">
        <f>#REF!</f>
        <v>#REF!</v>
      </c>
      <c r="AA10" s="14" t="e">
        <f t="shared" si="1"/>
        <v>#REF!</v>
      </c>
      <c r="AB10" s="12" t="e">
        <f>#REF!</f>
        <v>#REF!</v>
      </c>
      <c r="AC10" s="14" t="e">
        <f t="shared" si="2"/>
        <v>#REF!</v>
      </c>
      <c r="AD10" s="6">
        <f t="shared" si="5"/>
        <v>1</v>
      </c>
      <c r="AE10" s="14" t="e">
        <f t="shared" si="3"/>
        <v>#REF!</v>
      </c>
      <c r="AF10" s="14" t="e">
        <f t="shared" si="4"/>
        <v>#REF!</v>
      </c>
    </row>
    <row r="11" spans="1:32" x14ac:dyDescent="0.2">
      <c r="A11" s="1">
        <f t="shared" si="0"/>
        <v>10</v>
      </c>
      <c r="C11" s="3" t="s">
        <v>43</v>
      </c>
      <c r="D11" s="16">
        <v>2974199.91</v>
      </c>
      <c r="E11" s="17">
        <f>D11/D13</f>
        <v>2.8618092041075491E-2</v>
      </c>
      <c r="P11" s="12"/>
      <c r="Q11" s="12"/>
      <c r="R11" s="12"/>
      <c r="X11" s="5" t="s">
        <v>25</v>
      </c>
      <c r="Y11" s="3">
        <v>1</v>
      </c>
      <c r="Z11" s="13" t="e">
        <f>#REF!</f>
        <v>#REF!</v>
      </c>
      <c r="AA11" s="14" t="e">
        <f t="shared" si="1"/>
        <v>#REF!</v>
      </c>
      <c r="AB11" s="12" t="e">
        <f>#REF!</f>
        <v>#REF!</v>
      </c>
      <c r="AC11" s="14" t="e">
        <f t="shared" si="2"/>
        <v>#REF!</v>
      </c>
      <c r="AD11" s="6">
        <f t="shared" si="5"/>
        <v>1</v>
      </c>
      <c r="AE11" s="14" t="e">
        <f t="shared" si="3"/>
        <v>#REF!</v>
      </c>
      <c r="AF11" s="14" t="e">
        <f t="shared" si="4"/>
        <v>#REF!</v>
      </c>
    </row>
    <row r="12" spans="1:32" x14ac:dyDescent="0.2">
      <c r="A12" s="1">
        <f t="shared" si="0"/>
        <v>11</v>
      </c>
      <c r="C12" s="1" t="s">
        <v>44</v>
      </c>
      <c r="D12" s="16">
        <v>982932.56</v>
      </c>
      <c r="E12" s="17">
        <f>D12/D13</f>
        <v>9.4578896252639454E-3</v>
      </c>
      <c r="P12" s="12"/>
      <c r="Q12" s="12"/>
      <c r="R12" s="12"/>
      <c r="X12" s="5" t="s">
        <v>26</v>
      </c>
      <c r="Y12" s="3">
        <v>1</v>
      </c>
      <c r="Z12" s="13" t="e">
        <f>#REF!</f>
        <v>#REF!</v>
      </c>
      <c r="AA12" s="14" t="e">
        <f t="shared" si="1"/>
        <v>#REF!</v>
      </c>
      <c r="AB12" s="12" t="e">
        <f>#REF!</f>
        <v>#REF!</v>
      </c>
      <c r="AC12" s="14" t="e">
        <f t="shared" si="2"/>
        <v>#REF!</v>
      </c>
      <c r="AD12" s="6">
        <f t="shared" si="5"/>
        <v>1</v>
      </c>
      <c r="AE12" s="14" t="e">
        <f t="shared" si="3"/>
        <v>#REF!</v>
      </c>
      <c r="AF12" s="14" t="e">
        <f t="shared" si="4"/>
        <v>#REF!</v>
      </c>
    </row>
    <row r="13" spans="1:32" x14ac:dyDescent="0.2">
      <c r="A13" s="1">
        <f t="shared" si="0"/>
        <v>12</v>
      </c>
      <c r="C13" s="3" t="s">
        <v>27</v>
      </c>
      <c r="D13" s="19">
        <f>SUM(D8:D12)</f>
        <v>103927260.61999999</v>
      </c>
      <c r="E13" s="13"/>
      <c r="P13" s="12"/>
      <c r="Q13" s="12"/>
      <c r="R13" s="12"/>
      <c r="X13" s="5" t="s">
        <v>28</v>
      </c>
      <c r="Y13" s="3">
        <v>1</v>
      </c>
      <c r="Z13" s="13" t="e">
        <f>#REF!</f>
        <v>#REF!</v>
      </c>
      <c r="AA13" s="14" t="e">
        <f t="shared" si="1"/>
        <v>#REF!</v>
      </c>
      <c r="AB13" s="12" t="e">
        <f>#REF!</f>
        <v>#REF!</v>
      </c>
      <c r="AC13" s="14" t="e">
        <f t="shared" si="2"/>
        <v>#REF!</v>
      </c>
      <c r="AD13" s="6">
        <f t="shared" si="5"/>
        <v>1</v>
      </c>
      <c r="AE13" s="14">
        <v>0</v>
      </c>
      <c r="AF13" s="14">
        <v>0</v>
      </c>
    </row>
    <row r="14" spans="1:32" x14ac:dyDescent="0.2">
      <c r="A14" s="1">
        <f t="shared" si="0"/>
        <v>13</v>
      </c>
      <c r="D14" s="20"/>
      <c r="E14" s="13"/>
      <c r="P14" s="12"/>
      <c r="Q14" s="12"/>
      <c r="R14" s="12"/>
      <c r="X14" s="5" t="s">
        <v>29</v>
      </c>
      <c r="Y14" s="3">
        <v>1</v>
      </c>
      <c r="Z14" s="13" t="e">
        <f>#REF!</f>
        <v>#REF!</v>
      </c>
      <c r="AA14" s="14" t="e">
        <f t="shared" si="1"/>
        <v>#REF!</v>
      </c>
      <c r="AB14" s="12" t="e">
        <f>#REF!</f>
        <v>#REF!</v>
      </c>
      <c r="AC14" s="14" t="e">
        <f t="shared" si="2"/>
        <v>#REF!</v>
      </c>
      <c r="AD14" s="6">
        <f t="shared" si="5"/>
        <v>1</v>
      </c>
      <c r="AE14" s="14">
        <v>0</v>
      </c>
      <c r="AF14" s="14">
        <v>0</v>
      </c>
    </row>
    <row r="15" spans="1:32" x14ac:dyDescent="0.2">
      <c r="A15" s="1">
        <f t="shared" si="0"/>
        <v>14</v>
      </c>
      <c r="D15" s="20"/>
      <c r="E15" s="13"/>
      <c r="P15" s="12"/>
      <c r="Q15" s="12"/>
      <c r="R15" s="12"/>
      <c r="X15" s="5" t="s">
        <v>30</v>
      </c>
      <c r="Y15" s="3">
        <v>1</v>
      </c>
      <c r="Z15" s="13" t="e">
        <f>#REF!</f>
        <v>#REF!</v>
      </c>
      <c r="AA15" s="14" t="e">
        <f t="shared" si="1"/>
        <v>#REF!</v>
      </c>
      <c r="AB15" s="12" t="e">
        <f>#REF!</f>
        <v>#REF!</v>
      </c>
      <c r="AC15" s="14" t="e">
        <f t="shared" si="2"/>
        <v>#REF!</v>
      </c>
      <c r="AD15" s="6">
        <f t="shared" si="5"/>
        <v>1</v>
      </c>
      <c r="AE15" s="14">
        <v>0</v>
      </c>
      <c r="AF15" s="14">
        <v>0</v>
      </c>
    </row>
    <row r="16" spans="1:32" x14ac:dyDescent="0.2">
      <c r="A16" s="1">
        <f t="shared" si="0"/>
        <v>15</v>
      </c>
      <c r="C16" s="3" t="s">
        <v>31</v>
      </c>
      <c r="D16" s="13"/>
      <c r="E16" s="13"/>
      <c r="G16" s="7" t="s">
        <v>38</v>
      </c>
      <c r="H16" s="8"/>
      <c r="I16" s="8"/>
      <c r="J16" s="8"/>
      <c r="L16" s="7" t="s">
        <v>39</v>
      </c>
      <c r="M16" s="8"/>
      <c r="N16" s="8"/>
      <c r="O16" s="8"/>
      <c r="P16" s="12"/>
      <c r="Q16" s="12"/>
      <c r="R16" s="12"/>
      <c r="X16" s="5" t="s">
        <v>33</v>
      </c>
      <c r="Y16" s="3">
        <v>1</v>
      </c>
      <c r="Z16" s="13" t="e">
        <f>#REF!</f>
        <v>#REF!</v>
      </c>
      <c r="AA16" s="14" t="e">
        <f t="shared" si="1"/>
        <v>#REF!</v>
      </c>
      <c r="AB16" s="12" t="e">
        <f>#REF!</f>
        <v>#REF!</v>
      </c>
      <c r="AC16" s="14" t="e">
        <f t="shared" si="2"/>
        <v>#REF!</v>
      </c>
      <c r="AD16" s="6">
        <f t="shared" si="5"/>
        <v>1</v>
      </c>
      <c r="AE16" s="14">
        <v>0</v>
      </c>
      <c r="AF16" s="14">
        <v>0</v>
      </c>
    </row>
    <row r="17" spans="1:32" x14ac:dyDescent="0.2">
      <c r="A17" s="1">
        <f t="shared" si="0"/>
        <v>16</v>
      </c>
      <c r="C17" s="3" t="s">
        <v>19</v>
      </c>
      <c r="D17" s="16">
        <f>D5*E8</f>
        <v>77868.657477996152</v>
      </c>
      <c r="X17" s="5" t="s">
        <v>34</v>
      </c>
      <c r="Y17" s="3">
        <v>1</v>
      </c>
      <c r="Z17" s="13" t="e">
        <f>#REF!</f>
        <v>#REF!</v>
      </c>
      <c r="AA17" s="14" t="e">
        <f t="shared" si="1"/>
        <v>#REF!</v>
      </c>
      <c r="AB17" s="12" t="e">
        <f>#REF!</f>
        <v>#REF!</v>
      </c>
      <c r="AC17" s="14" t="e">
        <f t="shared" si="2"/>
        <v>#REF!</v>
      </c>
      <c r="AD17" s="6">
        <f t="shared" si="5"/>
        <v>1</v>
      </c>
      <c r="AE17" s="14">
        <v>0</v>
      </c>
      <c r="AF17" s="14">
        <v>0</v>
      </c>
    </row>
    <row r="18" spans="1:32" x14ac:dyDescent="0.2">
      <c r="A18" s="1">
        <f t="shared" si="0"/>
        <v>17</v>
      </c>
      <c r="C18" s="3" t="s">
        <v>21</v>
      </c>
      <c r="D18" s="16">
        <f>D5*E9</f>
        <v>8123.5291897115294</v>
      </c>
      <c r="E18" s="11"/>
      <c r="F18" s="11"/>
      <c r="G18" s="3" t="s">
        <v>6</v>
      </c>
      <c r="J18" s="31">
        <v>8123.53</v>
      </c>
      <c r="L18" s="3" t="s">
        <v>6</v>
      </c>
      <c r="O18" s="31">
        <v>7518.61</v>
      </c>
      <c r="X18" s="21" t="s">
        <v>32</v>
      </c>
      <c r="Y18" s="21">
        <f>SUM(Y6:Y17)</f>
        <v>12</v>
      </c>
      <c r="Z18" s="22" t="e">
        <f>SUM(Z6:Z17)</f>
        <v>#REF!</v>
      </c>
      <c r="AA18" s="23" t="e">
        <f t="shared" si="1"/>
        <v>#REF!</v>
      </c>
      <c r="AB18" s="24" t="e">
        <f>SUM(AB6:AB17)</f>
        <v>#REF!</v>
      </c>
      <c r="AC18" s="23" t="e">
        <f t="shared" si="2"/>
        <v>#REF!</v>
      </c>
      <c r="AD18" s="25">
        <f>SUM(AD6:AD17)</f>
        <v>12</v>
      </c>
      <c r="AE18" s="23" t="e">
        <f>SUM(AE6:AE17)</f>
        <v>#REF!</v>
      </c>
      <c r="AF18" s="26" t="e">
        <f>SUM(AF6:AF17)</f>
        <v>#REF!</v>
      </c>
    </row>
    <row r="19" spans="1:32" x14ac:dyDescent="0.2">
      <c r="A19" s="1">
        <f t="shared" si="0"/>
        <v>18</v>
      </c>
      <c r="C19" s="3" t="s">
        <v>23</v>
      </c>
      <c r="D19" s="16">
        <f>D5*E10</f>
        <v>7518.6114835487188</v>
      </c>
      <c r="E19" s="11"/>
      <c r="AE19" s="27"/>
    </row>
    <row r="20" spans="1:32" x14ac:dyDescent="0.2">
      <c r="A20" s="1">
        <f t="shared" si="0"/>
        <v>19</v>
      </c>
      <c r="C20" s="3" t="s">
        <v>43</v>
      </c>
      <c r="D20" s="16">
        <f>D5*E11</f>
        <v>2782.0291180200411</v>
      </c>
      <c r="E20" s="11"/>
      <c r="F20" s="11"/>
      <c r="Z20" s="28" t="e">
        <f>Z6*AD6+Z7*AD7+Z8*AD8+Z9*AD9+Z10*AD10+Z11*AD11+Z12*AD12+Z13*AD13+Z16*AD16+Z17*AD17+Z14*AD14+Z15*AD15</f>
        <v>#REF!</v>
      </c>
      <c r="AB20" s="12" t="e">
        <f>AB6*AD6+AB7*AD7+AB8*AD8+AB9*AD9+AB10*AD10+AB11*AD11+AB12*AD12+AB13*AD13+AB16*AD16+AB17*AD17+AB14*AD14+AB15*AD15</f>
        <v>#REF!</v>
      </c>
    </row>
    <row r="21" spans="1:32" x14ac:dyDescent="0.2">
      <c r="A21" s="1">
        <f t="shared" si="0"/>
        <v>20</v>
      </c>
      <c r="C21" s="1" t="s">
        <v>44</v>
      </c>
      <c r="D21" s="16">
        <f>D5*E12</f>
        <v>919.422730723565</v>
      </c>
      <c r="E21" s="11"/>
      <c r="F21" s="11"/>
    </row>
    <row r="22" spans="1:32" x14ac:dyDescent="0.2">
      <c r="A22" s="1">
        <f t="shared" si="0"/>
        <v>21</v>
      </c>
      <c r="D22" s="19">
        <f>SUM(D17:D21)</f>
        <v>97212.250000000015</v>
      </c>
      <c r="F22" s="11"/>
    </row>
    <row r="23" spans="1:32" ht="32.450000000000003" customHeight="1" x14ac:dyDescent="0.2">
      <c r="A23" s="1">
        <f t="shared" si="0"/>
        <v>22</v>
      </c>
    </row>
    <row r="24" spans="1:32" x14ac:dyDescent="0.2">
      <c r="A24" s="1">
        <f t="shared" si="0"/>
        <v>23</v>
      </c>
      <c r="C24" s="7" t="s">
        <v>35</v>
      </c>
      <c r="D24" s="8"/>
      <c r="E24" s="8"/>
      <c r="G24" s="7" t="s">
        <v>40</v>
      </c>
      <c r="H24" s="8"/>
      <c r="I24" s="8"/>
      <c r="J24" s="8"/>
      <c r="L24" s="7" t="s">
        <v>41</v>
      </c>
      <c r="M24" s="8"/>
      <c r="N24" s="8"/>
      <c r="O24" s="8"/>
    </row>
    <row r="25" spans="1:32" x14ac:dyDescent="0.2">
      <c r="A25" s="1">
        <f t="shared" si="0"/>
        <v>24</v>
      </c>
    </row>
    <row r="26" spans="1:32" x14ac:dyDescent="0.2">
      <c r="A26" s="1">
        <f t="shared" si="0"/>
        <v>25</v>
      </c>
      <c r="C26" s="3" t="s">
        <v>6</v>
      </c>
      <c r="D26" s="31">
        <f>D17</f>
        <v>77868.657477996152</v>
      </c>
      <c r="E26" s="33"/>
      <c r="G26" s="3" t="s">
        <v>6</v>
      </c>
      <c r="J26" s="31">
        <v>2782.03</v>
      </c>
      <c r="L26" s="3" t="s">
        <v>6</v>
      </c>
      <c r="O26" s="31">
        <v>919.42</v>
      </c>
    </row>
    <row r="27" spans="1:32" x14ac:dyDescent="0.2">
      <c r="A27" s="1">
        <f t="shared" si="0"/>
        <v>26</v>
      </c>
    </row>
    <row r="28" spans="1:32" x14ac:dyDescent="0.2">
      <c r="A28" s="1">
        <f t="shared" si="0"/>
        <v>27</v>
      </c>
    </row>
    <row r="29" spans="1:32" x14ac:dyDescent="0.2">
      <c r="A29" s="1">
        <f t="shared" si="0"/>
        <v>28</v>
      </c>
      <c r="C29" s="29" t="s">
        <v>36</v>
      </c>
      <c r="D29" s="30">
        <v>47803</v>
      </c>
      <c r="E29" s="13"/>
    </row>
    <row r="30" spans="1:32" x14ac:dyDescent="0.2">
      <c r="A30" s="1">
        <f t="shared" si="0"/>
        <v>29</v>
      </c>
      <c r="E30" s="13"/>
    </row>
    <row r="31" spans="1:32" x14ac:dyDescent="0.2">
      <c r="A31" s="1">
        <f t="shared" si="0"/>
        <v>30</v>
      </c>
      <c r="C31" s="3" t="s">
        <v>37</v>
      </c>
      <c r="D31" s="11">
        <f>ROUND(D26/D29,2)</f>
        <v>1.63</v>
      </c>
      <c r="E31" s="18"/>
    </row>
    <row r="32" spans="1:32" x14ac:dyDescent="0.2">
      <c r="A32" s="1">
        <f t="shared" si="0"/>
        <v>31</v>
      </c>
    </row>
    <row r="33" spans="1:5" x14ac:dyDescent="0.2">
      <c r="A33" s="1">
        <f t="shared" si="0"/>
        <v>32</v>
      </c>
    </row>
    <row r="34" spans="1:5" x14ac:dyDescent="0.2">
      <c r="A34" s="1">
        <f t="shared" si="0"/>
        <v>33</v>
      </c>
      <c r="E34" s="13"/>
    </row>
    <row r="35" spans="1:5" x14ac:dyDescent="0.2">
      <c r="A35" s="1">
        <f t="shared" si="0"/>
        <v>34</v>
      </c>
      <c r="E35" s="13"/>
    </row>
    <row r="36" spans="1:5" x14ac:dyDescent="0.2">
      <c r="A36" s="1">
        <f t="shared" si="0"/>
        <v>35</v>
      </c>
      <c r="E36" s="13"/>
    </row>
    <row r="37" spans="1:5" x14ac:dyDescent="0.2">
      <c r="A37" s="1">
        <f t="shared" si="0"/>
        <v>36</v>
      </c>
      <c r="E37" s="13"/>
    </row>
    <row r="38" spans="1:5" x14ac:dyDescent="0.2">
      <c r="A38" s="1">
        <f t="shared" si="0"/>
        <v>37</v>
      </c>
    </row>
    <row r="39" spans="1:5" x14ac:dyDescent="0.2">
      <c r="A39" s="1">
        <f t="shared" si="0"/>
        <v>38</v>
      </c>
      <c r="E39" s="11"/>
    </row>
    <row r="40" spans="1:5" x14ac:dyDescent="0.2">
      <c r="A40" s="1">
        <f t="shared" si="0"/>
        <v>39</v>
      </c>
      <c r="E40" s="11"/>
    </row>
    <row r="41" spans="1:5" x14ac:dyDescent="0.2">
      <c r="A41" s="1">
        <f t="shared" si="0"/>
        <v>40</v>
      </c>
      <c r="E41" s="11"/>
    </row>
    <row r="42" spans="1:5" x14ac:dyDescent="0.2">
      <c r="A42" s="1">
        <f t="shared" si="0"/>
        <v>41</v>
      </c>
    </row>
    <row r="43" spans="1:5" x14ac:dyDescent="0.2">
      <c r="A43" s="1">
        <f t="shared" si="0"/>
        <v>42</v>
      </c>
    </row>
    <row r="44" spans="1:5" x14ac:dyDescent="0.2">
      <c r="A44" s="1">
        <f t="shared" si="0"/>
        <v>43</v>
      </c>
    </row>
    <row r="45" spans="1:5" x14ac:dyDescent="0.2">
      <c r="A45" s="1">
        <f t="shared" si="0"/>
        <v>44</v>
      </c>
    </row>
    <row r="46" spans="1:5" x14ac:dyDescent="0.2">
      <c r="A46" s="1">
        <f t="shared" si="0"/>
        <v>45</v>
      </c>
    </row>
    <row r="47" spans="1:5" x14ac:dyDescent="0.2">
      <c r="A47" s="1">
        <f t="shared" si="0"/>
        <v>46</v>
      </c>
    </row>
    <row r="48" spans="1:5" x14ac:dyDescent="0.2">
      <c r="A48" s="1">
        <f t="shared" si="0"/>
        <v>47</v>
      </c>
    </row>
    <row r="49" spans="1:1" x14ac:dyDescent="0.2">
      <c r="A49" s="1">
        <f t="shared" si="0"/>
        <v>48</v>
      </c>
    </row>
    <row r="50" spans="1:1" x14ac:dyDescent="0.2">
      <c r="A50" s="1">
        <f t="shared" si="0"/>
        <v>49</v>
      </c>
    </row>
    <row r="51" spans="1:1" x14ac:dyDescent="0.2">
      <c r="A51" s="1">
        <f t="shared" si="0"/>
        <v>50</v>
      </c>
    </row>
    <row r="52" spans="1:1" x14ac:dyDescent="0.2">
      <c r="A52" s="1">
        <f t="shared" si="0"/>
        <v>51</v>
      </c>
    </row>
    <row r="53" spans="1:1" x14ac:dyDescent="0.2">
      <c r="A53" s="1">
        <f t="shared" si="0"/>
        <v>52</v>
      </c>
    </row>
    <row r="54" spans="1:1" x14ac:dyDescent="0.2">
      <c r="A54" s="1">
        <f t="shared" si="0"/>
        <v>53</v>
      </c>
    </row>
    <row r="55" spans="1:1" x14ac:dyDescent="0.2">
      <c r="A55" s="1">
        <f t="shared" si="0"/>
        <v>54</v>
      </c>
    </row>
    <row r="56" spans="1:1" x14ac:dyDescent="0.2">
      <c r="A56" s="1">
        <f t="shared" si="0"/>
        <v>55</v>
      </c>
    </row>
    <row r="57" spans="1:1" x14ac:dyDescent="0.2">
      <c r="A57" s="1">
        <f t="shared" si="0"/>
        <v>56</v>
      </c>
    </row>
    <row r="58" spans="1:1" x14ac:dyDescent="0.2">
      <c r="A58" s="1">
        <f t="shared" si="0"/>
        <v>57</v>
      </c>
    </row>
    <row r="59" spans="1:1" x14ac:dyDescent="0.2">
      <c r="A59" s="1">
        <f t="shared" si="0"/>
        <v>58</v>
      </c>
    </row>
    <row r="60" spans="1:1" x14ac:dyDescent="0.2">
      <c r="A60" s="1">
        <f t="shared" si="0"/>
        <v>59</v>
      </c>
    </row>
    <row r="61" spans="1:1" x14ac:dyDescent="0.2">
      <c r="A61" s="1">
        <f t="shared" si="0"/>
        <v>60</v>
      </c>
    </row>
    <row r="62" spans="1:1" x14ac:dyDescent="0.2">
      <c r="A62" s="1">
        <f t="shared" si="0"/>
        <v>61</v>
      </c>
    </row>
    <row r="63" spans="1:1" x14ac:dyDescent="0.2">
      <c r="A63" s="1">
        <f t="shared" si="0"/>
        <v>62</v>
      </c>
    </row>
    <row r="64" spans="1:1" x14ac:dyDescent="0.2">
      <c r="A64" s="1">
        <f t="shared" si="0"/>
        <v>63</v>
      </c>
    </row>
    <row r="65" spans="1:1" x14ac:dyDescent="0.2">
      <c r="A65" s="1">
        <f t="shared" si="0"/>
        <v>64</v>
      </c>
    </row>
    <row r="66" spans="1:1" x14ac:dyDescent="0.2">
      <c r="A66" s="1">
        <f t="shared" si="0"/>
        <v>65</v>
      </c>
    </row>
  </sheetData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Gray</dc:creator>
  <cp:lastModifiedBy>Pamela Gray</cp:lastModifiedBy>
  <dcterms:created xsi:type="dcterms:W3CDTF">2024-09-09T13:42:49Z</dcterms:created>
  <dcterms:modified xsi:type="dcterms:W3CDTF">2024-09-30T14:37:36Z</dcterms:modified>
</cp:coreProperties>
</file>