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A:\CKY\EGC\2024\06-2024\Filing\"/>
    </mc:Choice>
  </mc:AlternateContent>
  <xr:revisionPtr revIDLastSave="0" documentId="13_ncr:40009_{3B8AEA4F-EDE8-49FA-BA1E-12E2EAC6EFF4}" xr6:coauthVersionLast="47" xr6:coauthVersionMax="47" xr10:uidLastSave="{00000000-0000-0000-0000-000000000000}"/>
  <bookViews>
    <workbookView xWindow="-28910" yWindow="3120" windowWidth="29020" windowHeight="15820" tabRatio="862"/>
  </bookViews>
  <sheets>
    <sheet name="ACA SUMMARY" sheetId="2" r:id="rId1"/>
    <sheet name="SS &amp; GSO" sheetId="3" r:id="rId2"/>
    <sheet name="Uncollectible ACA" sheetId="9" r:id="rId3"/>
  </sheets>
  <definedNames>
    <definedName name="_xlnm.Print_Area" localSheetId="0">'ACA SUMMARY'!$A$1:$L$46</definedName>
    <definedName name="_xlnm.Print_Area" localSheetId="1">'SS &amp; GSO'!$A$1:$I$43</definedName>
    <definedName name="_xlnm.Print_Area" localSheetId="2">'Uncollectible ACA'!$A$2:$F$14</definedName>
    <definedName name="_xlnm.Print_Titles" localSheetId="0">'ACA SUMMARY'!$7:$12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8" i="2" l="1"/>
  <c r="L29" i="2"/>
  <c r="C16" i="2"/>
  <c r="C15" i="2"/>
  <c r="C18" i="2"/>
  <c r="C14" i="2"/>
  <c r="D16" i="2"/>
  <c r="E16" i="2"/>
  <c r="F16" i="2" s="1"/>
  <c r="L28" i="2"/>
  <c r="L31" i="2" s="1"/>
  <c r="F8" i="9"/>
  <c r="F12" i="9"/>
  <c r="L36" i="2"/>
  <c r="F10" i="9"/>
  <c r="A12" i="9"/>
  <c r="C12" i="9"/>
  <c r="D12" i="9"/>
  <c r="E12" i="9"/>
  <c r="B15" i="3"/>
  <c r="B31" i="3"/>
  <c r="G15" i="3"/>
  <c r="G16" i="3"/>
  <c r="G17" i="3"/>
  <c r="A19" i="3"/>
  <c r="A31" i="3" s="1"/>
  <c r="A32" i="3" s="1"/>
  <c r="A33" i="3" s="1"/>
  <c r="A35" i="3" s="1"/>
  <c r="A38" i="3" s="1"/>
  <c r="H19" i="3"/>
  <c r="H38" i="3" s="1"/>
  <c r="G31" i="3"/>
  <c r="G32" i="3"/>
  <c r="G33" i="3"/>
  <c r="H35" i="3"/>
  <c r="D14" i="2"/>
  <c r="E14" i="2"/>
  <c r="B15" i="2"/>
  <c r="B16" i="2"/>
  <c r="D15" i="2"/>
  <c r="E15" i="2" s="1"/>
  <c r="A18" i="2"/>
  <c r="A20" i="2"/>
  <c r="A21" i="2"/>
  <c r="A22" i="2"/>
  <c r="A24" i="2"/>
  <c r="A26" i="2"/>
  <c r="A27" i="2"/>
  <c r="A28" i="2"/>
  <c r="A29" i="2"/>
  <c r="A31" i="2"/>
  <c r="A33" i="2"/>
  <c r="A34" i="2"/>
  <c r="A35" i="2"/>
  <c r="A36" i="2"/>
  <c r="A37" i="2"/>
  <c r="A38" i="2"/>
  <c r="A40" i="2"/>
  <c r="A42" i="2"/>
  <c r="J14" i="2"/>
  <c r="L14" i="2"/>
  <c r="J15" i="2"/>
  <c r="I18" i="2"/>
  <c r="J16" i="2"/>
  <c r="L16" i="2"/>
  <c r="G18" i="2"/>
  <c r="D18" i="2"/>
  <c r="H18" i="2"/>
  <c r="K18" i="2"/>
  <c r="L35" i="2"/>
  <c r="L37" i="2" s="1"/>
  <c r="L40" i="2" s="1"/>
  <c r="B17" i="3"/>
  <c r="B33" i="3" s="1"/>
  <c r="F14" i="2"/>
  <c r="B16" i="3"/>
  <c r="L15" i="2"/>
  <c r="J18" i="2"/>
  <c r="B32" i="3"/>
  <c r="L18" i="2"/>
  <c r="L24" i="2"/>
  <c r="F15" i="2" l="1"/>
  <c r="E18" i="2"/>
  <c r="L42" i="2"/>
</calcChain>
</file>

<file path=xl/sharedStrings.xml><?xml version="1.0" encoding="utf-8"?>
<sst xmlns="http://schemas.openxmlformats.org/spreadsheetml/2006/main" count="129" uniqueCount="76">
  <si>
    <t>COLUMBIA GAS OF KENTUCKY, INC.</t>
  </si>
  <si>
    <t>STATEMENT SHOWING COMPUTATION OF</t>
  </si>
  <si>
    <t>ACTUAL GAS COST ADJUSTMENT (ACA)</t>
  </si>
  <si>
    <t>Total</t>
  </si>
  <si>
    <t>Standby</t>
  </si>
  <si>
    <t>Net</t>
  </si>
  <si>
    <t>Average</t>
  </si>
  <si>
    <t>Sales</t>
  </si>
  <si>
    <t>Service</t>
  </si>
  <si>
    <t>Applicable</t>
  </si>
  <si>
    <t>Expected</t>
  </si>
  <si>
    <t>(OVER)/</t>
  </si>
  <si>
    <t>LINE</t>
  </si>
  <si>
    <t>Volumes</t>
  </si>
  <si>
    <t>Gas Cost</t>
  </si>
  <si>
    <t>Cost of Gas</t>
  </si>
  <si>
    <t>UNDER</t>
  </si>
  <si>
    <t>NO.</t>
  </si>
  <si>
    <t>MONTH</t>
  </si>
  <si>
    <t>Per Books</t>
  </si>
  <si>
    <t>Rate</t>
  </si>
  <si>
    <t>Recovery</t>
  </si>
  <si>
    <t>Purchased</t>
  </si>
  <si>
    <t>RECOVERY</t>
  </si>
  <si>
    <t>Capacity Release</t>
  </si>
  <si>
    <t>Mcf</t>
  </si>
  <si>
    <t>$/Mcf</t>
  </si>
  <si>
    <t>$</t>
  </si>
  <si>
    <t>(1)</t>
  </si>
  <si>
    <t>(2)</t>
  </si>
  <si>
    <t>(3)=(1)-(2)</t>
  </si>
  <si>
    <t>(6)</t>
  </si>
  <si>
    <t>TOTAL</t>
  </si>
  <si>
    <t>Off-System Sales</t>
  </si>
  <si>
    <t>Gas Cost Audit</t>
  </si>
  <si>
    <t>TOTAL (OVER)/UNDER-RECOVERY</t>
  </si>
  <si>
    <t>Demand Revenues Received</t>
  </si>
  <si>
    <t>Commodity Revenues Received</t>
  </si>
  <si>
    <t>Commodity Cost of Gas</t>
  </si>
  <si>
    <t>STATEMENT SHOWING ACTUAL COST</t>
  </si>
  <si>
    <t>RECOVERY FROM CUSTOMERS TAKING STANDBY</t>
  </si>
  <si>
    <t>SERVICE UNDER RATE SCHEDULE IS AND GSO</t>
  </si>
  <si>
    <t>SS</t>
  </si>
  <si>
    <t>Commodity</t>
  </si>
  <si>
    <t>(3)</t>
  </si>
  <si>
    <t>Total SS Commodity Recovery</t>
  </si>
  <si>
    <t xml:space="preserve"> </t>
  </si>
  <si>
    <t xml:space="preserve"> Demand</t>
  </si>
  <si>
    <t>Demand</t>
  </si>
  <si>
    <t>Total SS Demand Recovery</t>
  </si>
  <si>
    <t>TOTAL SS AND GSO RECOVERY</t>
  </si>
  <si>
    <t>Month</t>
  </si>
  <si>
    <t>Line</t>
  </si>
  <si>
    <t>No.</t>
  </si>
  <si>
    <t>(4) = (5/3)</t>
  </si>
  <si>
    <t>Demand (Over)/Under Recovery</t>
  </si>
  <si>
    <t>Commodity (Over)/Under Recovery</t>
  </si>
  <si>
    <t>Columbia Gas of Kentucky, Inc.</t>
  </si>
  <si>
    <t>Gas Cost Uncollectible Charge - Actual Cost Adjustment</t>
  </si>
  <si>
    <t>Class</t>
  </si>
  <si>
    <t>Actual Cost</t>
  </si>
  <si>
    <t>Actual Recovery</t>
  </si>
  <si>
    <t>(Over)/Under Activity</t>
  </si>
  <si>
    <t>Gas Cost Uncollectible ACA</t>
  </si>
  <si>
    <t>Total Commodity (Over)/Under Recovery</t>
  </si>
  <si>
    <t>(10)=(9)-(8)</t>
  </si>
  <si>
    <t>(8)=(5)+(6)-(7)</t>
  </si>
  <si>
    <t xml:space="preserve">Gas Left On </t>
  </si>
  <si>
    <t>Demand Cost of Gas</t>
  </si>
  <si>
    <t>BASED ON THE THREE MONTHS ENDED FEBRUARY 29, 2024</t>
  </si>
  <si>
    <t>FOR THE THREE MONTHS ENDED FEBRUARY 29, 2024</t>
  </si>
  <si>
    <t>For the Three Months Ending February 29, 2024</t>
  </si>
  <si>
    <t>COMMODITY ACA TO EXPIRE MAY 29, 2025</t>
  </si>
  <si>
    <t>TOTAL ACA TO EXPIRE MAY 29, 2025</t>
  </si>
  <si>
    <t>DEMAND ACA TO EXPIRE MAY 29, 2025</t>
  </si>
  <si>
    <t>Expected Sales Volumes for the Twelve Months End May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</si>
</sst>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7" formatCode="_(* #,##0_);_(* \(#,##0\);_(* &quot;-&quot;??_);_(@_)"/>
    <numFmt numFmtId="172" formatCode="_(* #,##0.00000_);_(* \(#,##0.00000\);_(* &quot;-&quot;??_);_(@_)"/>
    <numFmt numFmtId="173" formatCode="0.0000_)"/>
    <numFmt numFmtId="174" formatCode="&quot;$&quot;#,##0.0000_);\(&quot;$&quot;#,##0.0000\)"/>
    <numFmt numFmtId="181" formatCode="#,##0.0000_);\(#,##0.0000\)"/>
    <numFmt numFmtId="198" formatCode="&quot;$&quot;#,##0"/>
    <numFmt numFmtId="204" formatCode="_(&quot;$&quot;* #,##0_);_(&quot;$&quot;* \(#,##0\);_(&quot;$&quot;* &quot;-&quot;??_);_(@_)"/>
    <numFmt numFmtId="207" formatCode="mmmm\ yyyy"/>
  </numFmts>
  <fonts count="10" x14ac:knownFonts="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trike/>
      <sz val="10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0" applyFont="1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7" fontId="2" fillId="0" borderId="0" xfId="1" applyNumberFormat="1" applyFont="1" applyAlignment="1">
      <alignment horizontal="right"/>
    </xf>
    <xf numFmtId="0" fontId="2" fillId="0" borderId="0" xfId="0" applyFont="1" applyFill="1"/>
    <xf numFmtId="167" fontId="2" fillId="0" borderId="0" xfId="0" applyNumberFormat="1" applyFont="1"/>
    <xf numFmtId="5" fontId="2" fillId="0" borderId="0" xfId="0" applyNumberFormat="1" applyFont="1"/>
    <xf numFmtId="0" fontId="7" fillId="0" borderId="0" xfId="0" applyFont="1"/>
    <xf numFmtId="0" fontId="4" fillId="0" borderId="0" xfId="0" applyFont="1"/>
    <xf numFmtId="0" fontId="5" fillId="0" borderId="0" xfId="0" applyFont="1"/>
    <xf numFmtId="1" fontId="2" fillId="0" borderId="0" xfId="0" applyNumberFormat="1" applyFont="1" applyAlignment="1">
      <alignment horizontal="center"/>
    </xf>
    <xf numFmtId="5" fontId="2" fillId="0" borderId="0" xfId="1" applyNumberFormat="1" applyFont="1"/>
    <xf numFmtId="5" fontId="6" fillId="0" borderId="0" xfId="0" applyNumberFormat="1" applyFont="1"/>
    <xf numFmtId="5" fontId="6" fillId="0" borderId="0" xfId="0" applyNumberFormat="1" applyFont="1" applyFill="1"/>
    <xf numFmtId="5" fontId="2" fillId="0" borderId="0" xfId="0" applyNumberFormat="1" applyFont="1" applyFill="1"/>
    <xf numFmtId="167" fontId="2" fillId="0" borderId="0" xfId="1" applyNumberFormat="1" applyFont="1"/>
    <xf numFmtId="1" fontId="4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4" fillId="0" borderId="0" xfId="0" quotePrefix="1" applyFont="1" applyAlignment="1">
      <alignment horizontal="center"/>
    </xf>
    <xf numFmtId="43" fontId="2" fillId="0" borderId="0" xfId="1" applyFont="1"/>
    <xf numFmtId="172" fontId="2" fillId="0" borderId="0" xfId="1" applyNumberFormat="1" applyFont="1"/>
    <xf numFmtId="207" fontId="2" fillId="0" borderId="0" xfId="0" quotePrefix="1" applyNumberFormat="1" applyFont="1" applyAlignment="1" applyProtection="1">
      <alignment horizontal="left"/>
    </xf>
    <xf numFmtId="174" fontId="2" fillId="0" borderId="0" xfId="1" applyNumberFormat="1" applyFont="1" applyFill="1"/>
    <xf numFmtId="167" fontId="2" fillId="0" borderId="0" xfId="1" quotePrefix="1" applyNumberFormat="1" applyFont="1"/>
    <xf numFmtId="167" fontId="2" fillId="0" borderId="0" xfId="1" applyNumberFormat="1" applyFont="1" applyBorder="1"/>
    <xf numFmtId="5" fontId="2" fillId="0" borderId="1" xfId="1" applyNumberFormat="1" applyFont="1" applyBorder="1"/>
    <xf numFmtId="181" fontId="2" fillId="0" borderId="0" xfId="1" applyNumberFormat="1" applyFont="1"/>
    <xf numFmtId="5" fontId="2" fillId="0" borderId="1" xfId="0" applyNumberFormat="1" applyFont="1" applyBorder="1"/>
    <xf numFmtId="181" fontId="2" fillId="0" borderId="0" xfId="0" applyNumberFormat="1" applyFont="1"/>
    <xf numFmtId="5" fontId="2" fillId="0" borderId="2" xfId="0" applyNumberFormat="1" applyFont="1" applyBorder="1"/>
    <xf numFmtId="181" fontId="2" fillId="0" borderId="0" xfId="0" applyNumberFormat="1" applyFont="1" applyBorder="1"/>
    <xf numFmtId="37" fontId="2" fillId="0" borderId="0" xfId="0" applyNumberFormat="1" applyFont="1"/>
    <xf numFmtId="207" fontId="2" fillId="0" borderId="0" xfId="0" quotePrefix="1" applyNumberFormat="1" applyFont="1" applyFill="1" applyAlignment="1" applyProtection="1">
      <alignment horizontal="left"/>
    </xf>
    <xf numFmtId="1" fontId="7" fillId="0" borderId="0" xfId="0" applyNumberFormat="1" applyFont="1" applyAlignment="1">
      <alignment horizontal="center"/>
    </xf>
    <xf numFmtId="0" fontId="4" fillId="0" borderId="0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>
      <alignment horizontal="centerContinuous"/>
    </xf>
    <xf numFmtId="1" fontId="4" fillId="0" borderId="0" xfId="0" applyNumberFormat="1" applyFont="1" applyFill="1" applyBorder="1" applyAlignment="1">
      <alignment horizontal="centerContinuous"/>
    </xf>
    <xf numFmtId="1" fontId="7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37" fontId="2" fillId="0" borderId="0" xfId="0" applyNumberFormat="1" applyFont="1" applyFill="1" applyAlignment="1" applyProtection="1">
      <alignment horizontal="center"/>
    </xf>
    <xf numFmtId="1" fontId="2" fillId="0" borderId="0" xfId="0" applyNumberFormat="1" applyFont="1" applyFill="1" applyAlignment="1">
      <alignment horizontal="center"/>
    </xf>
    <xf numFmtId="37" fontId="3" fillId="0" borderId="0" xfId="0" applyNumberFormat="1" applyFont="1" applyFill="1" applyAlignment="1" applyProtection="1">
      <alignment horizontal="center"/>
    </xf>
    <xf numFmtId="1" fontId="7" fillId="0" borderId="0" xfId="0" quotePrefix="1" applyNumberFormat="1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37" fontId="8" fillId="0" borderId="0" xfId="0" applyNumberFormat="1" applyFont="1" applyAlignment="1" applyProtection="1">
      <alignment horizontal="center"/>
    </xf>
    <xf numFmtId="37" fontId="3" fillId="0" borderId="0" xfId="0" applyNumberFormat="1" applyFont="1" applyAlignment="1" applyProtection="1">
      <alignment horizontal="center"/>
    </xf>
    <xf numFmtId="37" fontId="2" fillId="0" borderId="0" xfId="1" applyNumberFormat="1" applyFont="1" applyFill="1" applyAlignment="1" applyProtection="1">
      <alignment horizontal="right"/>
    </xf>
    <xf numFmtId="167" fontId="2" fillId="0" borderId="0" xfId="1" applyNumberFormat="1" applyFont="1" applyFill="1" applyAlignment="1" applyProtection="1">
      <alignment horizontal="right"/>
    </xf>
    <xf numFmtId="174" fontId="2" fillId="0" borderId="0" xfId="1" applyNumberFormat="1" applyFont="1" applyFill="1" applyAlignment="1" applyProtection="1">
      <alignment horizontal="right"/>
    </xf>
    <xf numFmtId="198" fontId="2" fillId="0" borderId="0" xfId="1" applyNumberFormat="1" applyFont="1" applyFill="1" applyAlignment="1" applyProtection="1">
      <alignment horizontal="right"/>
    </xf>
    <xf numFmtId="5" fontId="2" fillId="0" borderId="0" xfId="1" applyNumberFormat="1" applyFont="1" applyFill="1" applyAlignment="1" applyProtection="1">
      <alignment horizontal="right"/>
    </xf>
    <xf numFmtId="5" fontId="2" fillId="0" borderId="0" xfId="0" applyNumberFormat="1" applyFont="1" applyFill="1" applyProtection="1"/>
    <xf numFmtId="167" fontId="2" fillId="0" borderId="0" xfId="1" applyNumberFormat="1" applyFont="1" applyAlignment="1">
      <alignment horizontal="center"/>
    </xf>
    <xf numFmtId="37" fontId="2" fillId="0" borderId="0" xfId="0" applyNumberFormat="1" applyFont="1" applyFill="1" applyAlignment="1" applyProtection="1">
      <alignment horizontal="left"/>
    </xf>
    <xf numFmtId="167" fontId="6" fillId="0" borderId="0" xfId="1" applyNumberFormat="1" applyFont="1" applyFill="1" applyAlignment="1" applyProtection="1">
      <alignment horizontal="right"/>
    </xf>
    <xf numFmtId="5" fontId="6" fillId="0" borderId="0" xfId="1" applyNumberFormat="1" applyFont="1" applyFill="1" applyAlignment="1" applyProtection="1">
      <alignment horizontal="right"/>
    </xf>
    <xf numFmtId="5" fontId="6" fillId="0" borderId="0" xfId="1" applyNumberFormat="1" applyFont="1" applyFill="1" applyAlignment="1">
      <alignment horizontal="right"/>
    </xf>
    <xf numFmtId="37" fontId="2" fillId="0" borderId="0" xfId="1" applyNumberFormat="1" applyFont="1" applyAlignment="1" applyProtection="1">
      <alignment horizontal="right"/>
    </xf>
    <xf numFmtId="167" fontId="2" fillId="0" borderId="0" xfId="1" applyNumberFormat="1" applyFont="1" applyFill="1" applyAlignment="1" applyProtection="1"/>
    <xf numFmtId="5" fontId="2" fillId="0" borderId="0" xfId="1" applyNumberFormat="1" applyFont="1" applyFill="1" applyAlignment="1" applyProtection="1"/>
    <xf numFmtId="5" fontId="2" fillId="0" borderId="0" xfId="0" applyNumberFormat="1" applyFont="1" applyFill="1" applyAlignment="1" applyProtection="1">
      <alignment horizontal="right"/>
    </xf>
    <xf numFmtId="37" fontId="2" fillId="0" borderId="0" xfId="0" applyNumberFormat="1" applyFont="1" applyAlignment="1" applyProtection="1">
      <alignment horizontal="right"/>
    </xf>
    <xf numFmtId="37" fontId="6" fillId="0" borderId="0" xfId="0" applyNumberFormat="1" applyFont="1" applyFill="1" applyBorder="1" applyAlignment="1" applyProtection="1"/>
    <xf numFmtId="167" fontId="6" fillId="0" borderId="0" xfId="1" applyNumberFormat="1" applyFont="1" applyFill="1" applyBorder="1" applyAlignment="1">
      <alignment horizontal="right"/>
    </xf>
    <xf numFmtId="167" fontId="6" fillId="0" borderId="0" xfId="1" applyNumberFormat="1" applyFont="1" applyFill="1" applyAlignment="1" applyProtection="1"/>
    <xf numFmtId="3" fontId="6" fillId="0" borderId="0" xfId="0" applyNumberFormat="1" applyFont="1" applyFill="1" applyBorder="1" applyAlignment="1"/>
    <xf numFmtId="0" fontId="6" fillId="0" borderId="0" xfId="0" applyFont="1" applyFill="1"/>
    <xf numFmtId="0" fontId="6" fillId="0" borderId="0" xfId="0" applyFont="1" applyFill="1" applyBorder="1" applyAlignment="1"/>
    <xf numFmtId="173" fontId="6" fillId="0" borderId="0" xfId="0" applyNumberFormat="1" applyFont="1" applyFill="1" applyBorder="1" applyAlignment="1" applyProtection="1"/>
    <xf numFmtId="1" fontId="6" fillId="0" borderId="0" xfId="0" applyNumberFormat="1" applyFont="1" applyFill="1" applyBorder="1" applyAlignment="1">
      <alignment horizontal="right"/>
    </xf>
    <xf numFmtId="5" fontId="2" fillId="0" borderId="0" xfId="1" applyNumberFormat="1" applyFont="1" applyFill="1" applyProtection="1"/>
    <xf numFmtId="37" fontId="6" fillId="0" borderId="0" xfId="0" applyNumberFormat="1" applyFont="1" applyFill="1"/>
    <xf numFmtId="37" fontId="4" fillId="0" borderId="0" xfId="0" applyNumberFormat="1" applyFont="1" applyFill="1" applyBorder="1" applyAlignment="1" applyProtection="1">
      <alignment horizontal="center"/>
    </xf>
    <xf numFmtId="37" fontId="4" fillId="0" borderId="0" xfId="0" applyNumberFormat="1" applyFont="1" applyFill="1" applyBorder="1" applyAlignment="1" applyProtection="1">
      <alignment horizontal="left"/>
    </xf>
    <xf numFmtId="1" fontId="2" fillId="0" borderId="0" xfId="0" applyNumberFormat="1" applyFont="1" applyFill="1" applyBorder="1" applyAlignment="1"/>
    <xf numFmtId="5" fontId="6" fillId="0" borderId="0" xfId="0" applyNumberFormat="1" applyFont="1" applyFill="1" applyProtection="1"/>
    <xf numFmtId="37" fontId="6" fillId="0" borderId="0" xfId="0" applyNumberFormat="1" applyFont="1" applyFill="1" applyAlignment="1" applyProtection="1">
      <alignment horizontal="left"/>
    </xf>
    <xf numFmtId="39" fontId="2" fillId="0" borderId="0" xfId="0" applyNumberFormat="1" applyFont="1" applyFill="1" applyAlignment="1" applyProtection="1">
      <alignment horizontal="left"/>
    </xf>
    <xf numFmtId="37" fontId="2" fillId="0" borderId="0" xfId="0" applyNumberFormat="1" applyFont="1" applyAlignment="1" applyProtection="1">
      <alignment horizontal="left"/>
    </xf>
    <xf numFmtId="5" fontId="6" fillId="0" borderId="0" xfId="0" applyNumberFormat="1" applyFont="1" applyFill="1" applyAlignment="1" applyProtection="1">
      <alignment horizontal="left"/>
    </xf>
    <xf numFmtId="5" fontId="3" fillId="0" borderId="0" xfId="1" applyNumberFormat="1" applyFont="1" applyFill="1" applyAlignment="1" applyProtection="1">
      <alignment horizontal="right"/>
    </xf>
    <xf numFmtId="5" fontId="2" fillId="0" borderId="2" xfId="1" applyNumberFormat="1" applyFont="1" applyFill="1" applyBorder="1" applyAlignment="1" applyProtection="1">
      <alignment horizontal="right"/>
    </xf>
    <xf numFmtId="37" fontId="4" fillId="0" borderId="0" xfId="0" applyNumberFormat="1" applyFont="1" applyFill="1" applyAlignment="1" applyProtection="1">
      <alignment horizontal="left"/>
    </xf>
    <xf numFmtId="174" fontId="4" fillId="0" borderId="0" xfId="1" applyNumberFormat="1" applyFont="1" applyFill="1" applyAlignment="1" applyProtection="1">
      <alignment horizontal="right"/>
    </xf>
    <xf numFmtId="5" fontId="2" fillId="0" borderId="0" xfId="1" applyNumberFormat="1" applyFont="1" applyFill="1" applyBorder="1" applyAlignment="1" applyProtection="1">
      <alignment horizontal="right"/>
    </xf>
    <xf numFmtId="37" fontId="9" fillId="0" borderId="0" xfId="0" applyNumberFormat="1" applyFont="1" applyFill="1" applyAlignment="1" applyProtection="1">
      <alignment horizontal="left"/>
    </xf>
    <xf numFmtId="174" fontId="9" fillId="0" borderId="2" xfId="1" applyNumberFormat="1" applyFont="1" applyFill="1" applyBorder="1" applyAlignment="1" applyProtection="1">
      <alignment horizontal="right"/>
    </xf>
    <xf numFmtId="0" fontId="2" fillId="0" borderId="0" xfId="0" quotePrefix="1" applyFont="1" applyFill="1"/>
    <xf numFmtId="0" fontId="2" fillId="0" borderId="0" xfId="0" quotePrefix="1" applyFont="1"/>
    <xf numFmtId="37" fontId="7" fillId="0" borderId="0" xfId="0" applyNumberFormat="1" applyFont="1" applyAlignment="1" applyProtection="1">
      <alignment horizontal="left"/>
    </xf>
    <xf numFmtId="37" fontId="7" fillId="0" borderId="0" xfId="0" applyNumberFormat="1" applyFont="1" applyFill="1" applyAlignment="1" applyProtection="1">
      <alignment horizontal="left"/>
    </xf>
    <xf numFmtId="0" fontId="4" fillId="0" borderId="0" xfId="0" applyFont="1" applyAlignment="1"/>
    <xf numFmtId="17" fontId="3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left"/>
    </xf>
    <xf numFmtId="204" fontId="2" fillId="0" borderId="0" xfId="2" applyNumberFormat="1" applyFont="1" applyFill="1" applyAlignment="1">
      <alignment horizontal="right"/>
    </xf>
    <xf numFmtId="204" fontId="3" fillId="0" borderId="0" xfId="2" applyNumberFormat="1" applyFont="1" applyFill="1" applyAlignment="1">
      <alignment horizontal="right"/>
    </xf>
    <xf numFmtId="204" fontId="4" fillId="0" borderId="0" xfId="2" applyNumberFormat="1" applyFont="1"/>
    <xf numFmtId="39" fontId="4" fillId="0" borderId="0" xfId="0" applyNumberFormat="1" applyFont="1"/>
    <xf numFmtId="0" fontId="4" fillId="0" borderId="0" xfId="0" applyFont="1" applyAlignment="1">
      <alignment horizontal="center"/>
    </xf>
    <xf numFmtId="7" fontId="2" fillId="0" borderId="2" xfId="0" applyNumberFormat="1" applyFont="1" applyFill="1" applyBorder="1" applyAlignment="1" applyProtection="1">
      <alignment horizontal="right"/>
    </xf>
    <xf numFmtId="7" fontId="3" fillId="0" borderId="0" xfId="1" applyNumberFormat="1" applyFont="1" applyFill="1" applyBorder="1" applyAlignment="1" applyProtection="1">
      <alignment horizontal="right"/>
    </xf>
    <xf numFmtId="37" fontId="5" fillId="0" borderId="0" xfId="0" applyNumberFormat="1" applyFont="1" applyFill="1" applyAlignment="1" applyProtection="1">
      <alignment horizontal="center"/>
    </xf>
    <xf numFmtId="0" fontId="5" fillId="0" borderId="0" xfId="0" applyFont="1" applyFill="1" applyBorder="1" applyAlignment="1">
      <alignment horizontal="center"/>
    </xf>
    <xf numFmtId="37" fontId="4" fillId="0" borderId="0" xfId="0" applyNumberFormat="1" applyFont="1" applyFill="1" applyAlignment="1" applyProtection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37" fontId="2" fillId="0" borderId="0" xfId="1" applyNumberFormat="1" applyFont="1" applyFill="1"/>
    <xf numFmtId="5" fontId="2" fillId="0" borderId="0" xfId="1" applyNumberFormat="1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37" fontId="2" fillId="0" borderId="0" xfId="0" applyNumberFormat="1" applyFont="1" applyFill="1" applyAlignment="1">
      <alignment horizontal="righ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M323"/>
  <sheetViews>
    <sheetView tabSelected="1" topLeftCell="A9" zoomScaleNormal="100" zoomScaleSheetLayoutView="85" workbookViewId="0">
      <selection activeCell="L42" sqref="L42"/>
    </sheetView>
  </sheetViews>
  <sheetFormatPr defaultColWidth="9.1796875" defaultRowHeight="14.5" customHeight="1" x14ac:dyDescent="0.35"/>
  <cols>
    <col min="1" max="1" width="4.1796875" style="36" bestFit="1" customWidth="1"/>
    <col min="2" max="2" width="16.81640625" style="36" customWidth="1"/>
    <col min="3" max="3" width="10.81640625" style="40" customWidth="1"/>
    <col min="4" max="4" width="10.1796875" style="40" bestFit="1" customWidth="1"/>
    <col min="5" max="5" width="11.54296875" style="40" bestFit="1" customWidth="1"/>
    <col min="6" max="6" width="14.81640625" style="40" bestFit="1" customWidth="1"/>
    <col min="7" max="7" width="14.81640625" style="36" bestFit="1" customWidth="1"/>
    <col min="8" max="9" width="12" style="36" customWidth="1"/>
    <col min="10" max="10" width="14.1796875" style="36" customWidth="1"/>
    <col min="11" max="11" width="13" style="36" bestFit="1" customWidth="1"/>
    <col min="12" max="12" width="14.1796875" style="40" bestFit="1" customWidth="1"/>
    <col min="13" max="16" width="15.81640625" style="36" customWidth="1"/>
    <col min="17" max="17" width="17.81640625" style="36" customWidth="1"/>
    <col min="18" max="18" width="16.81640625" style="36" customWidth="1"/>
    <col min="19" max="157" width="15.81640625" style="36" customWidth="1"/>
    <col min="158" max="16384" width="9.1796875" style="36"/>
  </cols>
  <sheetData>
    <row r="1" spans="1:195" ht="18" customHeight="1" x14ac:dyDescent="0.35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pans="1:195" ht="14.5" customHeight="1" x14ac:dyDescent="0.35">
      <c r="A2" s="37"/>
      <c r="B2" s="37"/>
      <c r="C2" s="37"/>
      <c r="D2" s="37"/>
      <c r="E2" s="38"/>
      <c r="F2" s="37"/>
      <c r="G2" s="37"/>
      <c r="H2" s="37"/>
      <c r="I2" s="37"/>
      <c r="J2" s="37"/>
      <c r="K2" s="39"/>
      <c r="L2" s="39"/>
    </row>
    <row r="3" spans="1:195" ht="14.5" customHeight="1" x14ac:dyDescent="0.35">
      <c r="A3" s="107" t="s">
        <v>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95" ht="14.5" customHeight="1" x14ac:dyDescent="0.35">
      <c r="A4" s="107" t="s">
        <v>2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1:195" ht="14.5" customHeight="1" x14ac:dyDescent="0.35">
      <c r="A5" s="105" t="s">
        <v>69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</row>
    <row r="6" spans="1:195" s="13" customFormat="1" ht="16.5" customHeight="1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17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</row>
    <row r="7" spans="1:195" ht="14.5" customHeight="1" x14ac:dyDescent="0.35">
      <c r="A7" s="7"/>
      <c r="B7" s="7"/>
      <c r="C7" s="41" t="s">
        <v>3</v>
      </c>
      <c r="D7" s="41" t="s">
        <v>4</v>
      </c>
      <c r="E7" s="41" t="s">
        <v>5</v>
      </c>
      <c r="F7" s="41" t="s">
        <v>6</v>
      </c>
      <c r="G7" s="41"/>
      <c r="H7" s="41"/>
      <c r="I7" s="41"/>
      <c r="J7" s="41"/>
      <c r="K7" s="41"/>
      <c r="L7" s="4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</row>
    <row r="8" spans="1:195" ht="14.5" customHeight="1" x14ac:dyDescent="0.35">
      <c r="A8" s="7"/>
      <c r="B8" s="7"/>
      <c r="C8" s="41" t="s">
        <v>7</v>
      </c>
      <c r="D8" s="41" t="s">
        <v>8</v>
      </c>
      <c r="E8" s="41" t="s">
        <v>9</v>
      </c>
      <c r="F8" s="41" t="s">
        <v>10</v>
      </c>
      <c r="G8" s="7"/>
      <c r="H8" s="41" t="s">
        <v>4</v>
      </c>
      <c r="I8" s="41"/>
      <c r="J8" s="41" t="s">
        <v>3</v>
      </c>
      <c r="K8" s="7"/>
      <c r="L8" s="41" t="s">
        <v>11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</row>
    <row r="9" spans="1:195" ht="14.5" customHeight="1" x14ac:dyDescent="0.35">
      <c r="A9" s="41" t="s">
        <v>52</v>
      </c>
      <c r="B9" s="7"/>
      <c r="C9" s="42" t="s">
        <v>13</v>
      </c>
      <c r="D9" s="42" t="s">
        <v>7</v>
      </c>
      <c r="E9" s="42" t="s">
        <v>7</v>
      </c>
      <c r="F9" s="42" t="s">
        <v>14</v>
      </c>
      <c r="G9" s="41" t="s">
        <v>14</v>
      </c>
      <c r="H9" s="42" t="s">
        <v>8</v>
      </c>
      <c r="I9" s="42" t="s">
        <v>67</v>
      </c>
      <c r="J9" s="42" t="s">
        <v>14</v>
      </c>
      <c r="K9" s="41" t="s">
        <v>15</v>
      </c>
      <c r="L9" s="41" t="s">
        <v>16</v>
      </c>
    </row>
    <row r="10" spans="1:195" ht="14.5" customHeight="1" x14ac:dyDescent="0.35">
      <c r="A10" s="44" t="s">
        <v>53</v>
      </c>
      <c r="B10" s="2" t="s">
        <v>51</v>
      </c>
      <c r="C10" s="44" t="s">
        <v>19</v>
      </c>
      <c r="D10" s="44" t="s">
        <v>13</v>
      </c>
      <c r="E10" s="44" t="s">
        <v>13</v>
      </c>
      <c r="F10" s="44" t="s">
        <v>20</v>
      </c>
      <c r="G10" s="44" t="s">
        <v>21</v>
      </c>
      <c r="H10" s="44" t="s">
        <v>21</v>
      </c>
      <c r="I10" s="44" t="s">
        <v>21</v>
      </c>
      <c r="J10" s="44" t="s">
        <v>21</v>
      </c>
      <c r="K10" s="2" t="s">
        <v>22</v>
      </c>
      <c r="L10" s="2" t="s">
        <v>23</v>
      </c>
      <c r="Q10" s="45"/>
      <c r="R10" s="45"/>
    </row>
    <row r="11" spans="1:195" ht="14.5" customHeight="1" x14ac:dyDescent="0.35">
      <c r="A11" s="44"/>
      <c r="B11" s="44"/>
      <c r="C11" s="42" t="s">
        <v>25</v>
      </c>
      <c r="D11" s="42" t="s">
        <v>25</v>
      </c>
      <c r="E11" s="42" t="s">
        <v>25</v>
      </c>
      <c r="F11" s="42" t="s">
        <v>26</v>
      </c>
      <c r="G11" s="42" t="s">
        <v>27</v>
      </c>
      <c r="H11" s="42" t="s">
        <v>27</v>
      </c>
      <c r="I11" s="42"/>
      <c r="J11" s="42" t="s">
        <v>27</v>
      </c>
      <c r="K11" s="42" t="s">
        <v>27</v>
      </c>
      <c r="L11" s="42" t="s">
        <v>27</v>
      </c>
    </row>
    <row r="12" spans="1:195" ht="14.5" customHeight="1" x14ac:dyDescent="0.35">
      <c r="A12" s="46"/>
      <c r="B12" s="47"/>
      <c r="C12" s="42" t="s">
        <v>28</v>
      </c>
      <c r="D12" s="42" t="s">
        <v>29</v>
      </c>
      <c r="E12" s="42" t="s">
        <v>30</v>
      </c>
      <c r="F12" s="42" t="s">
        <v>54</v>
      </c>
      <c r="G12" s="42">
        <v>-5</v>
      </c>
      <c r="H12" s="42" t="s">
        <v>31</v>
      </c>
      <c r="I12" s="42">
        <v>-7</v>
      </c>
      <c r="J12" s="42" t="s">
        <v>66</v>
      </c>
      <c r="K12" s="42">
        <v>-9</v>
      </c>
      <c r="L12" s="42" t="s">
        <v>65</v>
      </c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</row>
    <row r="13" spans="1:195" s="13" customFormat="1" ht="14.5" customHeight="1" x14ac:dyDescent="0.3">
      <c r="A13" s="46"/>
      <c r="B13" s="47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  <c r="EJ13" s="49"/>
      <c r="EK13" s="49"/>
      <c r="EL13" s="49"/>
      <c r="EM13" s="49"/>
      <c r="EN13" s="49"/>
      <c r="EO13" s="49"/>
      <c r="EP13" s="49"/>
      <c r="EQ13" s="49"/>
      <c r="ER13" s="49"/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49"/>
      <c r="FR13" s="49"/>
      <c r="FS13" s="49"/>
      <c r="FT13" s="49"/>
      <c r="FU13" s="49"/>
      <c r="FV13" s="49"/>
      <c r="FW13" s="49"/>
      <c r="FX13" s="49"/>
      <c r="FY13" s="49"/>
      <c r="FZ13" s="49"/>
      <c r="GA13" s="49"/>
      <c r="GB13" s="49"/>
      <c r="GC13" s="49"/>
      <c r="GD13" s="49"/>
      <c r="GE13" s="49"/>
      <c r="GF13" s="49"/>
      <c r="GG13" s="49"/>
      <c r="GH13" s="49"/>
      <c r="GI13" s="49"/>
      <c r="GJ13" s="49"/>
      <c r="GK13" s="49"/>
      <c r="GL13" s="49"/>
      <c r="GM13" s="49"/>
    </row>
    <row r="14" spans="1:195" s="13" customFormat="1" ht="13" x14ac:dyDescent="0.3">
      <c r="A14" s="42">
        <v>1</v>
      </c>
      <c r="B14" s="35">
        <v>45262</v>
      </c>
      <c r="C14" s="50">
        <f>985219.3+573821-3995.1+1064</f>
        <v>1556109.2</v>
      </c>
      <c r="D14" s="50">
        <f>'SS &amp; GSO'!F15</f>
        <v>0</v>
      </c>
      <c r="E14" s="51">
        <f>C14-D14</f>
        <v>1556109.2</v>
      </c>
      <c r="F14" s="52">
        <f>ROUND(+G14/E14,4)</f>
        <v>5.4482999999999997</v>
      </c>
      <c r="G14" s="53">
        <v>8478183.7100000009</v>
      </c>
      <c r="H14" s="54">
        <v>10428.16</v>
      </c>
      <c r="I14" s="54">
        <v>-7957.4800000000005</v>
      </c>
      <c r="J14" s="55">
        <f>G14+H14-I14</f>
        <v>8496569.3500000015</v>
      </c>
      <c r="K14" s="55">
        <v>4754104.2799999993</v>
      </c>
      <c r="L14" s="55">
        <f>K14-J14</f>
        <v>-3742465.0700000022</v>
      </c>
      <c r="M14" s="61"/>
      <c r="N14" s="56"/>
    </row>
    <row r="15" spans="1:195" s="13" customFormat="1" ht="13" x14ac:dyDescent="0.3">
      <c r="A15" s="42">
        <v>2</v>
      </c>
      <c r="B15" s="35">
        <f>+B14+31</f>
        <v>45293</v>
      </c>
      <c r="C15" s="50">
        <f>1469056.7+843194.8+34398+1714</f>
        <v>2348363.5</v>
      </c>
      <c r="D15" s="50">
        <f>'SS &amp; GSO'!F16</f>
        <v>0</v>
      </c>
      <c r="E15" s="51">
        <f>C15-D15</f>
        <v>2348363.5</v>
      </c>
      <c r="F15" s="52">
        <f>ROUND(+G15/E15,4)</f>
        <v>5.4302999999999999</v>
      </c>
      <c r="G15" s="53">
        <v>12752297.140000001</v>
      </c>
      <c r="H15" s="54">
        <v>10428.16</v>
      </c>
      <c r="I15" s="54">
        <v>-6979.56</v>
      </c>
      <c r="J15" s="55">
        <f>G15+H15-I15</f>
        <v>12769704.860000001</v>
      </c>
      <c r="K15" s="55">
        <v>7799989.0800000001</v>
      </c>
      <c r="L15" s="55">
        <f>K15-J15</f>
        <v>-4969715.7800000012</v>
      </c>
      <c r="M15" s="6"/>
      <c r="N15" s="56"/>
      <c r="O15" s="56"/>
    </row>
    <row r="16" spans="1:195" s="13" customFormat="1" ht="13" x14ac:dyDescent="0.3">
      <c r="A16" s="42">
        <v>3</v>
      </c>
      <c r="B16" s="35">
        <f>+B15+31</f>
        <v>45324</v>
      </c>
      <c r="C16" s="50">
        <f>1302397.6+722273.3+32649.2+1739</f>
        <v>2059059.1</v>
      </c>
      <c r="D16" s="50">
        <f>'SS &amp; GSO'!F17</f>
        <v>0</v>
      </c>
      <c r="E16" s="51">
        <f>C16-D16</f>
        <v>2059059.1</v>
      </c>
      <c r="F16" s="52">
        <f>ROUND(+G16/E16,4)</f>
        <v>5.4288999999999996</v>
      </c>
      <c r="G16" s="53">
        <v>11178508.77</v>
      </c>
      <c r="H16" s="54">
        <v>10428.16</v>
      </c>
      <c r="I16" s="54">
        <v>-3914.1600000000008</v>
      </c>
      <c r="J16" s="55">
        <f>G16+H16-I16</f>
        <v>11192851.09</v>
      </c>
      <c r="K16" s="55">
        <v>5041086.9600000009</v>
      </c>
      <c r="L16" s="55">
        <f>K16-J16</f>
        <v>-6151764.129999999</v>
      </c>
      <c r="M16" s="50"/>
      <c r="N16" s="56"/>
      <c r="O16" s="56"/>
    </row>
    <row r="17" spans="1:38" s="13" customFormat="1" ht="13" x14ac:dyDescent="0.3">
      <c r="A17" s="42"/>
      <c r="B17" s="57"/>
      <c r="C17" s="58"/>
      <c r="D17" s="58"/>
      <c r="E17" s="58"/>
      <c r="F17" s="59"/>
      <c r="G17" s="59"/>
      <c r="H17" s="60"/>
      <c r="I17" s="60"/>
      <c r="J17" s="16"/>
      <c r="K17" s="16"/>
      <c r="L17" s="16"/>
      <c r="M17" s="61"/>
      <c r="N17" s="56"/>
      <c r="O17" s="56"/>
      <c r="P17" s="56"/>
      <c r="Q17" s="56"/>
    </row>
    <row r="18" spans="1:38" s="13" customFormat="1" ht="13" x14ac:dyDescent="0.3">
      <c r="A18" s="42">
        <f>+A16+1</f>
        <v>4</v>
      </c>
      <c r="B18" s="57" t="s">
        <v>32</v>
      </c>
      <c r="C18" s="62">
        <f>SUM(C14:C16)</f>
        <v>5963531.8000000007</v>
      </c>
      <c r="D18" s="62">
        <f>SUM(D14:D16)</f>
        <v>0</v>
      </c>
      <c r="E18" s="62">
        <f>SUM(E14:E16)</f>
        <v>5963531.8000000007</v>
      </c>
      <c r="F18" s="63"/>
      <c r="G18" s="63">
        <f t="shared" ref="G18:L18" si="0">SUM(G14:G16)</f>
        <v>32408989.620000001</v>
      </c>
      <c r="H18" s="63">
        <f t="shared" si="0"/>
        <v>31284.48</v>
      </c>
      <c r="I18" s="63">
        <f t="shared" si="0"/>
        <v>-18851.2</v>
      </c>
      <c r="J18" s="63">
        <f t="shared" si="0"/>
        <v>32459125.300000001</v>
      </c>
      <c r="K18" s="64">
        <f t="shared" si="0"/>
        <v>17595180.32</v>
      </c>
      <c r="L18" s="64">
        <f t="shared" si="0"/>
        <v>-14863944.980000002</v>
      </c>
      <c r="M18" s="65"/>
      <c r="Q18" s="56"/>
    </row>
    <row r="19" spans="1:38" s="13" customFormat="1" ht="13" x14ac:dyDescent="0.3">
      <c r="A19" s="42"/>
      <c r="B19" s="57"/>
      <c r="C19" s="66"/>
      <c r="D19" s="67"/>
      <c r="E19" s="67"/>
      <c r="F19" s="67"/>
      <c r="G19" s="68"/>
      <c r="H19" s="68"/>
      <c r="I19" s="68"/>
      <c r="J19" s="68"/>
      <c r="K19" s="69"/>
      <c r="L19" s="70"/>
      <c r="Q19" s="56"/>
    </row>
    <row r="20" spans="1:38" s="13" customFormat="1" ht="12.75" customHeight="1" x14ac:dyDescent="0.3">
      <c r="A20" s="42">
        <f>+A18+1</f>
        <v>5</v>
      </c>
      <c r="B20" s="57" t="s">
        <v>33</v>
      </c>
      <c r="C20" s="71"/>
      <c r="D20" s="72"/>
      <c r="E20" s="71"/>
      <c r="F20" s="71"/>
      <c r="G20" s="68"/>
      <c r="H20" s="68"/>
      <c r="I20" s="68"/>
      <c r="J20" s="68"/>
      <c r="K20" s="73"/>
      <c r="L20" s="74">
        <v>-399987.48000000004</v>
      </c>
    </row>
    <row r="21" spans="1:38" s="13" customFormat="1" ht="13" x14ac:dyDescent="0.3">
      <c r="A21" s="42">
        <f>+A20+1</f>
        <v>6</v>
      </c>
      <c r="B21" s="57" t="s">
        <v>24</v>
      </c>
      <c r="C21" s="71"/>
      <c r="D21" s="72"/>
      <c r="E21" s="71"/>
      <c r="F21" s="71"/>
      <c r="G21" s="68"/>
      <c r="H21" s="68"/>
      <c r="I21" s="68"/>
      <c r="J21" s="68"/>
      <c r="K21" s="75"/>
      <c r="L21" s="74">
        <v>0</v>
      </c>
    </row>
    <row r="22" spans="1:38" s="13" customFormat="1" ht="13" x14ac:dyDescent="0.3">
      <c r="A22" s="42">
        <f>+A21+1</f>
        <v>7</v>
      </c>
      <c r="B22" s="57" t="s">
        <v>34</v>
      </c>
      <c r="C22" s="71"/>
      <c r="D22" s="72"/>
      <c r="E22" s="71"/>
      <c r="F22" s="71"/>
      <c r="G22" s="68"/>
      <c r="H22" s="68"/>
      <c r="I22" s="68"/>
      <c r="J22" s="68"/>
      <c r="K22" s="75"/>
      <c r="L22" s="74">
        <v>0</v>
      </c>
    </row>
    <row r="23" spans="1:38" s="13" customFormat="1" ht="13" x14ac:dyDescent="0.3">
      <c r="A23" s="76"/>
      <c r="B23" s="77"/>
      <c r="C23" s="71"/>
      <c r="D23" s="71"/>
      <c r="E23" s="71"/>
      <c r="F23" s="71"/>
      <c r="G23" s="68"/>
      <c r="H23" s="68"/>
      <c r="I23" s="68"/>
      <c r="J23" s="68"/>
      <c r="K23" s="78"/>
      <c r="L23" s="79"/>
    </row>
    <row r="24" spans="1:38" s="13" customFormat="1" ht="13.5" thickBot="1" x14ac:dyDescent="0.35">
      <c r="A24" s="42">
        <f>+A22+1</f>
        <v>8</v>
      </c>
      <c r="B24" s="57" t="s">
        <v>35</v>
      </c>
      <c r="C24" s="80"/>
      <c r="D24" s="80"/>
      <c r="E24" s="80"/>
      <c r="F24" s="80"/>
      <c r="G24" s="68"/>
      <c r="H24" s="68"/>
      <c r="I24" s="68"/>
      <c r="J24" s="68"/>
      <c r="K24" s="81"/>
      <c r="L24" s="103">
        <f>SUM(L18:L22)</f>
        <v>-15263932.460000003</v>
      </c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</row>
    <row r="25" spans="1:38" s="13" customFormat="1" ht="13.5" thickTop="1" x14ac:dyDescent="0.3">
      <c r="A25" s="42"/>
      <c r="B25" s="57"/>
      <c r="C25" s="80"/>
      <c r="D25" s="80"/>
      <c r="E25" s="80"/>
      <c r="F25" s="80"/>
      <c r="G25" s="68"/>
      <c r="H25" s="68"/>
      <c r="I25" s="68"/>
      <c r="J25" s="68"/>
      <c r="K25" s="57"/>
      <c r="L25" s="83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</row>
    <row r="26" spans="1:38" s="13" customFormat="1" ht="13" x14ac:dyDescent="0.3">
      <c r="A26" s="42">
        <f>+A24+1</f>
        <v>9</v>
      </c>
      <c r="B26" s="57" t="s">
        <v>36</v>
      </c>
      <c r="C26" s="80"/>
      <c r="D26" s="80"/>
      <c r="E26" s="80"/>
      <c r="F26" s="80"/>
      <c r="G26" s="80"/>
      <c r="H26" s="80"/>
      <c r="I26" s="80"/>
      <c r="J26" s="80"/>
      <c r="K26" s="57"/>
      <c r="L26" s="54">
        <v>10971121.65313</v>
      </c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</row>
    <row r="27" spans="1:38" s="13" customFormat="1" ht="13" x14ac:dyDescent="0.3">
      <c r="A27" s="42">
        <f>+A26+1</f>
        <v>10</v>
      </c>
      <c r="B27" s="57" t="s">
        <v>68</v>
      </c>
      <c r="C27" s="80"/>
      <c r="D27" s="80"/>
      <c r="E27" s="80"/>
      <c r="F27" s="80"/>
      <c r="G27" s="80"/>
      <c r="H27" s="80"/>
      <c r="I27" s="80"/>
      <c r="J27" s="80"/>
      <c r="K27" s="57"/>
      <c r="L27" s="84">
        <v>3556804.6400000006</v>
      </c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</row>
    <row r="28" spans="1:38" s="13" customFormat="1" ht="13.5" thickBot="1" x14ac:dyDescent="0.35">
      <c r="A28" s="42">
        <f>+A27+1</f>
        <v>11</v>
      </c>
      <c r="B28" s="57" t="s">
        <v>55</v>
      </c>
      <c r="C28" s="80"/>
      <c r="D28" s="80"/>
      <c r="E28" s="80"/>
      <c r="F28" s="80"/>
      <c r="G28" s="80"/>
      <c r="H28" s="80"/>
      <c r="I28" s="80"/>
      <c r="J28" s="80"/>
      <c r="K28" s="57"/>
      <c r="L28" s="85">
        <f>L27-L26</f>
        <v>-7414317.0131299999</v>
      </c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</row>
    <row r="29" spans="1:38" s="13" customFormat="1" ht="13.5" thickTop="1" x14ac:dyDescent="0.3">
      <c r="A29" s="42">
        <f>+A28+1</f>
        <v>12</v>
      </c>
      <c r="B29" s="57" t="s">
        <v>75</v>
      </c>
      <c r="C29" s="80"/>
      <c r="D29" s="80"/>
      <c r="E29" s="80"/>
      <c r="F29" s="80"/>
      <c r="G29" s="80"/>
      <c r="H29" s="80"/>
      <c r="I29" s="80"/>
      <c r="J29" s="80"/>
      <c r="K29" s="57"/>
      <c r="L29" s="50">
        <f>(14980000/1.101)*(1-0.005)-2677</f>
        <v>13535106.832879202</v>
      </c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</row>
    <row r="30" spans="1:38" s="13" customFormat="1" ht="13" x14ac:dyDescent="0.3">
      <c r="A30" s="42"/>
      <c r="B30" s="57"/>
      <c r="C30" s="80"/>
      <c r="D30" s="80"/>
      <c r="E30" s="80"/>
      <c r="F30" s="80"/>
      <c r="G30" s="80"/>
      <c r="H30" s="80"/>
      <c r="I30" s="80"/>
      <c r="J30" s="80"/>
      <c r="K30" s="57"/>
      <c r="L30" s="58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</row>
    <row r="31" spans="1:38" s="13" customFormat="1" ht="13" x14ac:dyDescent="0.3">
      <c r="A31" s="42">
        <f>+A29+1</f>
        <v>13</v>
      </c>
      <c r="B31" s="86" t="s">
        <v>74</v>
      </c>
      <c r="C31" s="80"/>
      <c r="D31" s="80"/>
      <c r="E31" s="80"/>
      <c r="F31" s="80"/>
      <c r="G31" s="80"/>
      <c r="H31" s="80"/>
      <c r="I31" s="80"/>
      <c r="J31" s="80"/>
      <c r="K31" s="57"/>
      <c r="L31" s="87">
        <f>ROUND(L28/L29,4)</f>
        <v>-0.54779999999999995</v>
      </c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</row>
    <row r="32" spans="1:38" s="13" customFormat="1" ht="13" x14ac:dyDescent="0.3">
      <c r="A32" s="42"/>
      <c r="B32" s="57"/>
      <c r="C32" s="80"/>
      <c r="D32" s="80"/>
      <c r="E32" s="80"/>
      <c r="F32" s="80"/>
      <c r="G32" s="80"/>
      <c r="H32" s="80"/>
      <c r="I32" s="80"/>
      <c r="J32" s="80"/>
      <c r="K32" s="57"/>
      <c r="L32" s="58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</row>
    <row r="33" spans="1:38" s="13" customFormat="1" ht="13" x14ac:dyDescent="0.3">
      <c r="A33" s="42">
        <f>+A31+1</f>
        <v>14</v>
      </c>
      <c r="B33" s="57" t="s">
        <v>37</v>
      </c>
      <c r="C33" s="80"/>
      <c r="D33" s="80"/>
      <c r="E33" s="80"/>
      <c r="F33" s="80"/>
      <c r="G33" s="80"/>
      <c r="H33" s="80"/>
      <c r="I33" s="80"/>
      <c r="J33" s="80"/>
      <c r="K33" s="57"/>
      <c r="L33" s="54">
        <v>21488003.651699997</v>
      </c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</row>
    <row r="34" spans="1:38" s="13" customFormat="1" ht="13" x14ac:dyDescent="0.3">
      <c r="A34" s="42">
        <f>+A33+1</f>
        <v>15</v>
      </c>
      <c r="B34" s="57" t="s">
        <v>38</v>
      </c>
      <c r="C34" s="80"/>
      <c r="D34" s="80"/>
      <c r="E34" s="80"/>
      <c r="F34" s="80"/>
      <c r="G34" s="80"/>
      <c r="H34" s="80"/>
      <c r="I34" s="80"/>
      <c r="J34" s="80"/>
      <c r="K34" s="57"/>
      <c r="L34" s="84">
        <v>13638388.199999999</v>
      </c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</row>
    <row r="35" spans="1:38" s="13" customFormat="1" ht="13" x14ac:dyDescent="0.3">
      <c r="A35" s="42">
        <f>+A34+1</f>
        <v>16</v>
      </c>
      <c r="B35" s="57" t="s">
        <v>56</v>
      </c>
      <c r="C35" s="80"/>
      <c r="D35" s="80"/>
      <c r="E35" s="80"/>
      <c r="F35" s="80"/>
      <c r="G35" s="80"/>
      <c r="H35" s="80"/>
      <c r="I35" s="80"/>
      <c r="J35" s="80"/>
      <c r="K35" s="57"/>
      <c r="L35" s="88">
        <f>L34-L33</f>
        <v>-7849615.4516999982</v>
      </c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</row>
    <row r="36" spans="1:38" s="13" customFormat="1" ht="13" x14ac:dyDescent="0.3">
      <c r="A36" s="42">
        <f>+A35+1</f>
        <v>17</v>
      </c>
      <c r="B36" s="57" t="s">
        <v>63</v>
      </c>
      <c r="C36" s="80"/>
      <c r="D36" s="80"/>
      <c r="E36" s="80"/>
      <c r="F36" s="80"/>
      <c r="G36" s="80"/>
      <c r="H36" s="80"/>
      <c r="I36" s="80"/>
      <c r="J36" s="80"/>
      <c r="K36" s="57"/>
      <c r="L36" s="104">
        <f>'Uncollectible ACA'!F12</f>
        <v>-37344.869999999981</v>
      </c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</row>
    <row r="37" spans="1:38" s="13" customFormat="1" ht="13.5" thickBot="1" x14ac:dyDescent="0.35">
      <c r="A37" s="42">
        <f>+A36+1</f>
        <v>18</v>
      </c>
      <c r="B37" s="57" t="s">
        <v>64</v>
      </c>
      <c r="C37" s="80"/>
      <c r="D37" s="80"/>
      <c r="E37" s="80"/>
      <c r="F37" s="80"/>
      <c r="G37" s="80"/>
      <c r="H37" s="80"/>
      <c r="I37" s="80"/>
      <c r="J37" s="80"/>
      <c r="K37" s="57"/>
      <c r="L37" s="85">
        <f>L36+L35</f>
        <v>-7886960.3216999983</v>
      </c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</row>
    <row r="38" spans="1:38" s="13" customFormat="1" ht="13.5" thickTop="1" x14ac:dyDescent="0.3">
      <c r="A38" s="42">
        <f>+A37+1</f>
        <v>19</v>
      </c>
      <c r="B38" s="57" t="s">
        <v>75</v>
      </c>
      <c r="C38" s="80"/>
      <c r="D38" s="80"/>
      <c r="E38" s="80"/>
      <c r="F38" s="80"/>
      <c r="G38" s="80"/>
      <c r="H38" s="80"/>
      <c r="I38" s="80"/>
      <c r="J38" s="80"/>
      <c r="K38" s="57"/>
      <c r="L38" s="50">
        <f>(13046000/1.101)*(1-0.005)-2677</f>
        <v>11787304.83469573</v>
      </c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</row>
    <row r="39" spans="1:38" s="13" customFormat="1" ht="13" x14ac:dyDescent="0.3">
      <c r="A39" s="42"/>
      <c r="B39" s="57"/>
      <c r="C39" s="80"/>
      <c r="D39" s="80"/>
      <c r="E39" s="80"/>
      <c r="F39" s="80"/>
      <c r="G39" s="80"/>
      <c r="H39" s="80"/>
      <c r="I39" s="80"/>
      <c r="J39" s="80"/>
      <c r="K39" s="57"/>
      <c r="L39" s="58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</row>
    <row r="40" spans="1:38" s="13" customFormat="1" ht="13" x14ac:dyDescent="0.3">
      <c r="A40" s="42">
        <f>+A38+1</f>
        <v>20</v>
      </c>
      <c r="B40" s="86" t="s">
        <v>72</v>
      </c>
      <c r="C40" s="80"/>
      <c r="D40" s="80"/>
      <c r="E40" s="80"/>
      <c r="F40" s="80"/>
      <c r="G40" s="80"/>
      <c r="H40" s="80"/>
      <c r="I40" s="80"/>
      <c r="J40" s="80"/>
      <c r="K40" s="57"/>
      <c r="L40" s="87">
        <f>ROUND(L37/L38,4)</f>
        <v>-0.66910000000000003</v>
      </c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</row>
    <row r="41" spans="1:38" s="13" customFormat="1" ht="13" x14ac:dyDescent="0.3">
      <c r="A41" s="42"/>
      <c r="B41" s="57"/>
      <c r="C41" s="80"/>
      <c r="D41" s="80"/>
      <c r="E41" s="80"/>
      <c r="F41" s="80"/>
      <c r="G41" s="80"/>
      <c r="H41" s="80"/>
      <c r="I41" s="80"/>
      <c r="J41" s="80"/>
      <c r="K41" s="57"/>
      <c r="L41" s="5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</row>
    <row r="42" spans="1:38" s="13" customFormat="1" ht="15" thickBot="1" x14ac:dyDescent="0.4">
      <c r="A42" s="42">
        <f>+A40+1</f>
        <v>21</v>
      </c>
      <c r="B42" s="89" t="s">
        <v>73</v>
      </c>
      <c r="C42" s="80"/>
      <c r="D42" s="80"/>
      <c r="E42" s="80"/>
      <c r="F42" s="80"/>
      <c r="G42" s="80"/>
      <c r="H42" s="80"/>
      <c r="I42" s="80"/>
      <c r="J42" s="80"/>
      <c r="K42" s="80"/>
      <c r="L42" s="90">
        <f>L31+L40</f>
        <v>-1.2168999999999999</v>
      </c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</row>
    <row r="43" spans="1:38" s="13" customFormat="1" ht="13.5" thickTop="1" x14ac:dyDescent="0.3">
      <c r="A43" s="42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1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</row>
    <row r="44" spans="1:38" s="1" customFormat="1" ht="13" x14ac:dyDescent="0.3">
      <c r="A44" s="91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</row>
    <row r="45" spans="1:38" s="1" customFormat="1" ht="13" x14ac:dyDescent="0.3">
      <c r="A45" s="91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</row>
    <row r="46" spans="1:38" s="13" customFormat="1" ht="13" x14ac:dyDescent="0.3">
      <c r="A46" s="57"/>
      <c r="B46" s="43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</row>
    <row r="47" spans="1:38" s="13" customFormat="1" ht="13" x14ac:dyDescent="0.3">
      <c r="A47" s="92"/>
      <c r="B47" s="82"/>
      <c r="C47" s="57"/>
      <c r="D47" s="57"/>
      <c r="E47" s="57"/>
      <c r="F47" s="43"/>
      <c r="L47" s="43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</row>
    <row r="48" spans="1:38" s="13" customFormat="1" ht="13" x14ac:dyDescent="0.3">
      <c r="A48" s="92"/>
      <c r="B48" s="82"/>
      <c r="C48" s="57"/>
      <c r="D48" s="57"/>
      <c r="E48" s="57"/>
      <c r="F48" s="43"/>
      <c r="L48" s="43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</row>
    <row r="49" spans="1:38" s="13" customFormat="1" ht="13" x14ac:dyDescent="0.3">
      <c r="A49" s="82"/>
      <c r="B49" s="82"/>
      <c r="C49" s="57"/>
      <c r="D49" s="57"/>
      <c r="E49" s="57"/>
      <c r="F49" s="43"/>
      <c r="L49" s="43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</row>
    <row r="50" spans="1:38" s="13" customFormat="1" ht="13" x14ac:dyDescent="0.3">
      <c r="A50" s="82"/>
      <c r="B50" s="82"/>
      <c r="C50" s="57"/>
      <c r="D50" s="57"/>
      <c r="E50" s="57"/>
      <c r="F50" s="43"/>
      <c r="L50" s="43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</row>
    <row r="51" spans="1:38" s="13" customFormat="1" ht="13" x14ac:dyDescent="0.3">
      <c r="A51" s="82"/>
      <c r="B51" s="82"/>
      <c r="C51" s="57"/>
      <c r="D51" s="57"/>
      <c r="E51" s="57"/>
      <c r="F51" s="43"/>
      <c r="L51" s="43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</row>
    <row r="52" spans="1:38" s="13" customFormat="1" ht="13" x14ac:dyDescent="0.3">
      <c r="A52" s="82"/>
      <c r="B52" s="82"/>
      <c r="C52" s="57"/>
      <c r="D52" s="57"/>
      <c r="E52" s="57"/>
      <c r="F52" s="43"/>
      <c r="L52" s="43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</row>
    <row r="53" spans="1:38" s="13" customFormat="1" ht="13" x14ac:dyDescent="0.3">
      <c r="A53" s="82"/>
      <c r="B53" s="82"/>
      <c r="C53" s="57"/>
      <c r="D53" s="57"/>
      <c r="E53" s="57"/>
      <c r="F53" s="43"/>
      <c r="L53" s="43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</row>
    <row r="54" spans="1:38" s="13" customFormat="1" ht="13" x14ac:dyDescent="0.3">
      <c r="A54" s="82"/>
      <c r="B54" s="82"/>
      <c r="C54" s="57"/>
      <c r="D54" s="57"/>
      <c r="E54" s="57"/>
      <c r="F54" s="43"/>
      <c r="L54" s="43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</row>
    <row r="55" spans="1:38" s="13" customFormat="1" ht="13" x14ac:dyDescent="0.3">
      <c r="A55" s="82"/>
      <c r="B55" s="82"/>
      <c r="C55" s="57"/>
      <c r="D55" s="57"/>
      <c r="E55" s="57"/>
      <c r="F55" s="43"/>
      <c r="L55" s="43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</row>
    <row r="56" spans="1:38" s="13" customFormat="1" ht="13" x14ac:dyDescent="0.3">
      <c r="A56" s="82"/>
      <c r="B56" s="82"/>
      <c r="C56" s="57"/>
      <c r="D56" s="57"/>
      <c r="E56" s="57"/>
      <c r="F56" s="43"/>
      <c r="L56" s="43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</row>
    <row r="57" spans="1:38" s="13" customFormat="1" ht="14.5" customHeight="1" x14ac:dyDescent="0.3">
      <c r="A57" s="82"/>
      <c r="B57" s="82"/>
      <c r="C57" s="57"/>
      <c r="D57" s="57"/>
      <c r="E57" s="57"/>
      <c r="F57" s="43"/>
      <c r="L57" s="43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</row>
    <row r="58" spans="1:38" s="13" customFormat="1" ht="14.5" customHeight="1" x14ac:dyDescent="0.3">
      <c r="A58" s="82"/>
      <c r="B58" s="82"/>
      <c r="C58" s="57"/>
      <c r="D58" s="57"/>
      <c r="E58" s="57"/>
      <c r="F58" s="43"/>
      <c r="L58" s="43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</row>
    <row r="59" spans="1:38" s="13" customFormat="1" ht="14.5" customHeight="1" x14ac:dyDescent="0.3">
      <c r="A59" s="82"/>
      <c r="B59" s="82"/>
      <c r="C59" s="57"/>
      <c r="D59" s="57"/>
      <c r="E59" s="57"/>
      <c r="F59" s="43"/>
      <c r="L59" s="43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</row>
    <row r="60" spans="1:38" s="13" customFormat="1" ht="14.5" customHeight="1" x14ac:dyDescent="0.3">
      <c r="A60" s="82"/>
      <c r="B60" s="82"/>
      <c r="C60" s="57"/>
      <c r="D60" s="57"/>
      <c r="E60" s="57"/>
      <c r="F60" s="43"/>
      <c r="L60" s="43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</row>
    <row r="61" spans="1:38" s="13" customFormat="1" ht="14.5" customHeight="1" x14ac:dyDescent="0.3">
      <c r="A61" s="82"/>
      <c r="B61" s="82"/>
      <c r="C61" s="57"/>
      <c r="D61" s="57"/>
      <c r="E61" s="57"/>
      <c r="F61" s="43"/>
      <c r="L61" s="43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</row>
    <row r="62" spans="1:38" s="13" customFormat="1" ht="14.5" customHeight="1" x14ac:dyDescent="0.3">
      <c r="A62" s="82"/>
      <c r="B62" s="82"/>
      <c r="C62" s="57"/>
      <c r="D62" s="57"/>
      <c r="E62" s="57"/>
      <c r="F62" s="43"/>
      <c r="L62" s="43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82"/>
    </row>
    <row r="63" spans="1:38" s="13" customFormat="1" ht="14.5" customHeight="1" x14ac:dyDescent="0.3">
      <c r="A63" s="82"/>
      <c r="B63" s="82"/>
      <c r="C63" s="57"/>
      <c r="D63" s="57"/>
      <c r="E63" s="57"/>
      <c r="F63" s="43"/>
      <c r="L63" s="43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82"/>
    </row>
    <row r="64" spans="1:38" s="13" customFormat="1" ht="14.5" customHeight="1" x14ac:dyDescent="0.3">
      <c r="A64" s="82"/>
      <c r="B64" s="82"/>
      <c r="C64" s="57"/>
      <c r="D64" s="57"/>
      <c r="E64" s="57"/>
      <c r="F64" s="43"/>
      <c r="L64" s="43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82"/>
    </row>
    <row r="65" spans="1:38" s="13" customFormat="1" ht="14.5" customHeight="1" x14ac:dyDescent="0.3">
      <c r="A65" s="82"/>
      <c r="B65" s="82"/>
      <c r="C65" s="57"/>
      <c r="D65" s="57"/>
      <c r="E65" s="57"/>
      <c r="F65" s="43"/>
      <c r="L65" s="43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82"/>
    </row>
    <row r="66" spans="1:38" s="13" customFormat="1" ht="14.5" customHeight="1" x14ac:dyDescent="0.3">
      <c r="A66" s="82"/>
      <c r="B66" s="82"/>
      <c r="C66" s="57"/>
      <c r="D66" s="57"/>
      <c r="E66" s="57"/>
      <c r="F66" s="43"/>
      <c r="L66" s="43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2"/>
      <c r="AL66" s="82"/>
    </row>
    <row r="67" spans="1:38" s="13" customFormat="1" ht="14.5" customHeight="1" x14ac:dyDescent="0.3">
      <c r="A67" s="82"/>
      <c r="B67" s="82"/>
      <c r="C67" s="57"/>
      <c r="D67" s="57"/>
      <c r="E67" s="57"/>
      <c r="F67" s="57"/>
      <c r="G67" s="82"/>
      <c r="H67" s="82"/>
      <c r="I67" s="82"/>
      <c r="J67" s="82"/>
      <c r="K67" s="82"/>
      <c r="L67" s="57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82"/>
    </row>
    <row r="68" spans="1:38" s="13" customFormat="1" ht="14.5" customHeight="1" x14ac:dyDescent="0.3">
      <c r="A68" s="82"/>
      <c r="B68" s="82"/>
      <c r="C68" s="57"/>
      <c r="D68" s="57"/>
      <c r="E68" s="57"/>
      <c r="F68" s="57"/>
      <c r="G68" s="82"/>
      <c r="H68" s="82"/>
      <c r="I68" s="82"/>
      <c r="J68" s="82"/>
      <c r="K68" s="82"/>
      <c r="L68" s="57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2"/>
      <c r="AL68" s="82"/>
    </row>
    <row r="69" spans="1:38" s="13" customFormat="1" ht="14.5" customHeight="1" x14ac:dyDescent="0.3">
      <c r="A69" s="82"/>
      <c r="B69" s="82"/>
      <c r="C69" s="57"/>
      <c r="D69" s="57"/>
      <c r="E69" s="57"/>
      <c r="F69" s="57"/>
      <c r="G69" s="82"/>
      <c r="H69" s="82"/>
      <c r="I69" s="82"/>
      <c r="J69" s="82"/>
      <c r="K69" s="82"/>
      <c r="L69" s="57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2"/>
      <c r="AK69" s="82"/>
      <c r="AL69" s="82"/>
    </row>
    <row r="70" spans="1:38" s="13" customFormat="1" ht="14.5" customHeight="1" x14ac:dyDescent="0.3">
      <c r="A70" s="82"/>
      <c r="B70" s="82"/>
      <c r="C70" s="57"/>
      <c r="D70" s="57"/>
      <c r="E70" s="57"/>
      <c r="F70" s="57"/>
      <c r="G70" s="82"/>
      <c r="H70" s="82"/>
      <c r="I70" s="82"/>
      <c r="J70" s="82"/>
      <c r="K70" s="82"/>
      <c r="L70" s="57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82"/>
    </row>
    <row r="71" spans="1:38" s="13" customFormat="1" ht="14.5" customHeight="1" x14ac:dyDescent="0.3">
      <c r="A71" s="82"/>
      <c r="B71" s="82"/>
      <c r="C71" s="57"/>
      <c r="D71" s="57"/>
      <c r="E71" s="57"/>
      <c r="F71" s="57"/>
      <c r="G71" s="82"/>
      <c r="H71" s="82"/>
      <c r="I71" s="82"/>
      <c r="J71" s="82"/>
      <c r="K71" s="82"/>
      <c r="L71" s="57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  <c r="AK71" s="82"/>
      <c r="AL71" s="82"/>
    </row>
    <row r="72" spans="1:38" s="13" customFormat="1" ht="14.5" customHeight="1" x14ac:dyDescent="0.3">
      <c r="A72" s="82"/>
      <c r="B72" s="82"/>
      <c r="C72" s="57"/>
      <c r="D72" s="57"/>
      <c r="E72" s="57"/>
      <c r="F72" s="57"/>
      <c r="G72" s="82"/>
      <c r="H72" s="82"/>
      <c r="I72" s="82"/>
      <c r="J72" s="82"/>
      <c r="K72" s="82"/>
      <c r="L72" s="57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2"/>
      <c r="AK72" s="82"/>
      <c r="AL72" s="82"/>
    </row>
    <row r="73" spans="1:38" s="13" customFormat="1" ht="14.5" customHeight="1" x14ac:dyDescent="0.3">
      <c r="A73" s="82"/>
      <c r="B73" s="82"/>
      <c r="C73" s="57"/>
      <c r="D73" s="57"/>
      <c r="E73" s="57"/>
      <c r="F73" s="57"/>
      <c r="G73" s="82"/>
      <c r="H73" s="82"/>
      <c r="I73" s="82"/>
      <c r="J73" s="82"/>
      <c r="K73" s="82"/>
      <c r="L73" s="57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2"/>
      <c r="AK73" s="82"/>
      <c r="AL73" s="82"/>
    </row>
    <row r="74" spans="1:38" s="13" customFormat="1" ht="14.5" customHeight="1" x14ac:dyDescent="0.3">
      <c r="A74" s="82"/>
      <c r="B74" s="82"/>
      <c r="C74" s="57"/>
      <c r="D74" s="57"/>
      <c r="E74" s="57"/>
      <c r="F74" s="57"/>
      <c r="G74" s="82"/>
      <c r="H74" s="82"/>
      <c r="I74" s="82"/>
      <c r="J74" s="82"/>
      <c r="K74" s="82"/>
      <c r="L74" s="57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2"/>
      <c r="AK74" s="82"/>
      <c r="AL74" s="82"/>
    </row>
    <row r="75" spans="1:38" s="13" customFormat="1" ht="14.5" customHeight="1" x14ac:dyDescent="0.3">
      <c r="A75" s="82"/>
      <c r="B75" s="82"/>
      <c r="C75" s="57"/>
      <c r="D75" s="57"/>
      <c r="E75" s="57"/>
      <c r="F75" s="57"/>
      <c r="G75" s="82"/>
      <c r="H75" s="82"/>
      <c r="I75" s="82"/>
      <c r="J75" s="82"/>
      <c r="K75" s="82"/>
      <c r="L75" s="57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2"/>
      <c r="AK75" s="82"/>
      <c r="AL75" s="82"/>
    </row>
    <row r="76" spans="1:38" s="13" customFormat="1" ht="14.5" customHeight="1" x14ac:dyDescent="0.3">
      <c r="A76" s="82"/>
      <c r="B76" s="82"/>
      <c r="C76" s="57"/>
      <c r="D76" s="57"/>
      <c r="E76" s="57"/>
      <c r="F76" s="57"/>
      <c r="G76" s="82"/>
      <c r="H76" s="82"/>
      <c r="I76" s="82"/>
      <c r="J76" s="82"/>
      <c r="K76" s="82"/>
      <c r="L76" s="57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2"/>
      <c r="AK76" s="82"/>
      <c r="AL76" s="82"/>
    </row>
    <row r="77" spans="1:38" s="13" customFormat="1" ht="14.5" customHeight="1" x14ac:dyDescent="0.3">
      <c r="A77" s="82"/>
      <c r="B77" s="82"/>
      <c r="C77" s="57"/>
      <c r="D77" s="57"/>
      <c r="E77" s="57"/>
      <c r="F77" s="57"/>
      <c r="G77" s="82"/>
      <c r="H77" s="82"/>
      <c r="I77" s="82"/>
      <c r="J77" s="82"/>
      <c r="K77" s="82"/>
      <c r="L77" s="57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2"/>
      <c r="AK77" s="82"/>
      <c r="AL77" s="82"/>
    </row>
    <row r="78" spans="1:38" s="13" customFormat="1" ht="14.5" customHeight="1" x14ac:dyDescent="0.3">
      <c r="A78" s="82"/>
      <c r="B78" s="82"/>
      <c r="C78" s="57"/>
      <c r="D78" s="57"/>
      <c r="E78" s="57"/>
      <c r="F78" s="57"/>
      <c r="G78" s="82"/>
      <c r="H78" s="82"/>
      <c r="I78" s="82"/>
      <c r="J78" s="82"/>
      <c r="K78" s="82"/>
      <c r="L78" s="57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82"/>
    </row>
    <row r="79" spans="1:38" s="13" customFormat="1" ht="14.5" customHeight="1" x14ac:dyDescent="0.3">
      <c r="A79" s="82"/>
      <c r="B79" s="82"/>
      <c r="C79" s="57"/>
      <c r="D79" s="57"/>
      <c r="E79" s="57"/>
      <c r="F79" s="57"/>
      <c r="G79" s="82"/>
      <c r="H79" s="82"/>
      <c r="I79" s="82"/>
      <c r="J79" s="82"/>
      <c r="K79" s="82"/>
      <c r="L79" s="57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</row>
    <row r="80" spans="1:38" s="13" customFormat="1" ht="14.5" customHeight="1" x14ac:dyDescent="0.3">
      <c r="A80" s="82"/>
      <c r="B80" s="82"/>
      <c r="C80" s="57"/>
      <c r="D80" s="57"/>
      <c r="E80" s="57"/>
      <c r="F80" s="57"/>
      <c r="G80" s="82"/>
      <c r="H80" s="82"/>
      <c r="I80" s="82"/>
      <c r="J80" s="82"/>
      <c r="K80" s="82"/>
      <c r="L80" s="57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</row>
    <row r="81" spans="1:38" s="13" customFormat="1" ht="14.5" customHeight="1" x14ac:dyDescent="0.3">
      <c r="A81" s="82"/>
      <c r="B81" s="82"/>
      <c r="C81" s="57"/>
      <c r="D81" s="57"/>
      <c r="E81" s="57"/>
      <c r="F81" s="57"/>
      <c r="G81" s="82"/>
      <c r="H81" s="82"/>
      <c r="I81" s="82"/>
      <c r="J81" s="82"/>
      <c r="K81" s="82"/>
      <c r="L81" s="57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</row>
    <row r="82" spans="1:38" s="13" customFormat="1" ht="14.5" customHeight="1" x14ac:dyDescent="0.3">
      <c r="A82" s="82"/>
      <c r="B82" s="82"/>
      <c r="C82" s="57"/>
      <c r="D82" s="57"/>
      <c r="E82" s="57"/>
      <c r="F82" s="57"/>
      <c r="G82" s="82"/>
      <c r="H82" s="82"/>
      <c r="I82" s="82"/>
      <c r="J82" s="82"/>
      <c r="K82" s="82"/>
      <c r="L82" s="57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</row>
    <row r="83" spans="1:38" s="13" customFormat="1" ht="14.5" customHeight="1" x14ac:dyDescent="0.3">
      <c r="A83" s="82"/>
      <c r="B83" s="82"/>
      <c r="C83" s="57"/>
      <c r="D83" s="57"/>
      <c r="E83" s="57"/>
      <c r="F83" s="57"/>
      <c r="G83" s="82"/>
      <c r="H83" s="82"/>
      <c r="I83" s="82"/>
      <c r="J83" s="82"/>
      <c r="K83" s="82"/>
      <c r="L83" s="57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</row>
    <row r="84" spans="1:38" s="13" customFormat="1" ht="14.5" customHeight="1" x14ac:dyDescent="0.3">
      <c r="A84" s="82"/>
      <c r="B84" s="82"/>
      <c r="C84" s="57"/>
      <c r="D84" s="57"/>
      <c r="E84" s="57"/>
      <c r="F84" s="57"/>
      <c r="G84" s="82"/>
      <c r="H84" s="82"/>
      <c r="I84" s="82"/>
      <c r="J84" s="82"/>
      <c r="K84" s="82"/>
      <c r="L84" s="57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</row>
    <row r="85" spans="1:38" s="13" customFormat="1" ht="14.5" customHeight="1" x14ac:dyDescent="0.3">
      <c r="A85" s="82"/>
      <c r="B85" s="82"/>
      <c r="C85" s="57"/>
      <c r="D85" s="57"/>
      <c r="E85" s="57"/>
      <c r="F85" s="57"/>
      <c r="G85" s="82"/>
      <c r="H85" s="82"/>
      <c r="I85" s="82"/>
      <c r="J85" s="82"/>
      <c r="K85" s="82"/>
      <c r="L85" s="57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</row>
    <row r="86" spans="1:38" s="13" customFormat="1" ht="14.5" customHeight="1" x14ac:dyDescent="0.3">
      <c r="A86" s="82"/>
      <c r="B86" s="82"/>
      <c r="C86" s="57"/>
      <c r="D86" s="57"/>
      <c r="E86" s="57"/>
      <c r="F86" s="57"/>
      <c r="G86" s="82"/>
      <c r="H86" s="82"/>
      <c r="I86" s="82"/>
      <c r="J86" s="82"/>
      <c r="K86" s="82"/>
      <c r="L86" s="57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</row>
    <row r="87" spans="1:38" s="13" customFormat="1" ht="14.5" customHeight="1" x14ac:dyDescent="0.3">
      <c r="A87" s="82"/>
      <c r="B87" s="82"/>
      <c r="C87" s="57"/>
      <c r="D87" s="57"/>
      <c r="E87" s="57"/>
      <c r="F87" s="57"/>
      <c r="G87" s="82"/>
      <c r="H87" s="82"/>
      <c r="I87" s="82"/>
      <c r="J87" s="82"/>
      <c r="K87" s="82"/>
      <c r="L87" s="57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82"/>
    </row>
    <row r="88" spans="1:38" s="13" customFormat="1" ht="14.5" customHeight="1" x14ac:dyDescent="0.3">
      <c r="A88" s="82"/>
      <c r="B88" s="82"/>
      <c r="C88" s="57"/>
      <c r="D88" s="57"/>
      <c r="E88" s="57"/>
      <c r="F88" s="57"/>
      <c r="G88" s="82"/>
      <c r="H88" s="82"/>
      <c r="I88" s="82"/>
      <c r="J88" s="82"/>
      <c r="K88" s="82"/>
      <c r="L88" s="57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</row>
    <row r="89" spans="1:38" s="13" customFormat="1" ht="14.5" customHeight="1" x14ac:dyDescent="0.3">
      <c r="A89" s="82"/>
      <c r="B89" s="82"/>
      <c r="C89" s="57"/>
      <c r="D89" s="57"/>
      <c r="E89" s="57"/>
      <c r="F89" s="57"/>
      <c r="G89" s="82"/>
      <c r="H89" s="82"/>
      <c r="I89" s="82"/>
      <c r="J89" s="82"/>
      <c r="K89" s="82"/>
      <c r="L89" s="57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</row>
    <row r="90" spans="1:38" s="13" customFormat="1" ht="14.5" customHeight="1" x14ac:dyDescent="0.3">
      <c r="A90" s="82"/>
      <c r="B90" s="82"/>
      <c r="C90" s="57"/>
      <c r="D90" s="57"/>
      <c r="E90" s="57"/>
      <c r="F90" s="57"/>
      <c r="G90" s="82"/>
      <c r="H90" s="82"/>
      <c r="I90" s="82"/>
      <c r="J90" s="82"/>
      <c r="K90" s="82"/>
      <c r="L90" s="57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82"/>
    </row>
    <row r="91" spans="1:38" s="13" customFormat="1" ht="14.5" customHeight="1" x14ac:dyDescent="0.3">
      <c r="A91" s="82"/>
      <c r="B91" s="82"/>
      <c r="C91" s="57"/>
      <c r="D91" s="57"/>
      <c r="E91" s="57"/>
      <c r="F91" s="57"/>
      <c r="G91" s="82"/>
      <c r="H91" s="82"/>
      <c r="I91" s="82"/>
      <c r="J91" s="82"/>
      <c r="K91" s="82"/>
      <c r="L91" s="57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82"/>
    </row>
    <row r="92" spans="1:38" s="13" customFormat="1" ht="14.5" customHeight="1" x14ac:dyDescent="0.3">
      <c r="A92" s="82"/>
      <c r="B92" s="82"/>
      <c r="C92" s="57"/>
      <c r="D92" s="57"/>
      <c r="E92" s="57"/>
      <c r="F92" s="57"/>
      <c r="G92" s="82"/>
      <c r="H92" s="82"/>
      <c r="I92" s="82"/>
      <c r="J92" s="82"/>
      <c r="K92" s="82"/>
      <c r="L92" s="57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2"/>
    </row>
    <row r="93" spans="1:38" s="13" customFormat="1" ht="14.5" customHeight="1" x14ac:dyDescent="0.3">
      <c r="A93" s="82"/>
      <c r="B93" s="82"/>
      <c r="C93" s="57"/>
      <c r="D93" s="57"/>
      <c r="E93" s="57"/>
      <c r="F93" s="57"/>
      <c r="G93" s="82"/>
      <c r="H93" s="82"/>
      <c r="I93" s="82"/>
      <c r="J93" s="82"/>
      <c r="K93" s="82"/>
      <c r="L93" s="57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82"/>
    </row>
    <row r="94" spans="1:38" s="13" customFormat="1" ht="14.5" customHeight="1" x14ac:dyDescent="0.3">
      <c r="A94" s="82"/>
      <c r="B94" s="82"/>
      <c r="C94" s="57"/>
      <c r="D94" s="57"/>
      <c r="E94" s="57"/>
      <c r="F94" s="57"/>
      <c r="G94" s="82"/>
      <c r="H94" s="82"/>
      <c r="I94" s="82"/>
      <c r="J94" s="82"/>
      <c r="K94" s="82"/>
      <c r="L94" s="57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</row>
    <row r="95" spans="1:38" s="13" customFormat="1" ht="14.5" customHeight="1" x14ac:dyDescent="0.3">
      <c r="A95" s="82"/>
      <c r="B95" s="82"/>
      <c r="C95" s="57"/>
      <c r="D95" s="57"/>
      <c r="E95" s="57"/>
      <c r="F95" s="57"/>
      <c r="G95" s="82"/>
      <c r="H95" s="82"/>
      <c r="I95" s="82"/>
      <c r="J95" s="82"/>
      <c r="K95" s="82"/>
      <c r="L95" s="57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</row>
    <row r="96" spans="1:38" s="13" customFormat="1" ht="14.5" customHeight="1" x14ac:dyDescent="0.3">
      <c r="A96" s="82"/>
      <c r="B96" s="82"/>
      <c r="C96" s="57"/>
      <c r="D96" s="57"/>
      <c r="E96" s="57"/>
      <c r="F96" s="57"/>
      <c r="G96" s="82"/>
      <c r="H96" s="82"/>
      <c r="I96" s="82"/>
      <c r="J96" s="82"/>
      <c r="K96" s="82"/>
      <c r="L96" s="57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82"/>
    </row>
    <row r="97" spans="1:38" s="13" customFormat="1" ht="14.5" customHeight="1" x14ac:dyDescent="0.3">
      <c r="A97" s="82"/>
      <c r="B97" s="82"/>
      <c r="C97" s="57"/>
      <c r="D97" s="57"/>
      <c r="E97" s="57"/>
      <c r="F97" s="57"/>
      <c r="G97" s="82"/>
      <c r="H97" s="82"/>
      <c r="I97" s="82"/>
      <c r="J97" s="82"/>
      <c r="K97" s="82"/>
      <c r="L97" s="57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</row>
    <row r="98" spans="1:38" s="13" customFormat="1" ht="14.5" customHeight="1" x14ac:dyDescent="0.3">
      <c r="A98" s="82"/>
      <c r="B98" s="82"/>
      <c r="C98" s="57"/>
      <c r="D98" s="57"/>
      <c r="E98" s="57"/>
      <c r="F98" s="57"/>
      <c r="G98" s="82"/>
      <c r="H98" s="82"/>
      <c r="I98" s="82"/>
      <c r="J98" s="82"/>
      <c r="K98" s="82"/>
      <c r="L98" s="57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</row>
    <row r="99" spans="1:38" s="13" customFormat="1" ht="14.5" customHeight="1" x14ac:dyDescent="0.3">
      <c r="A99" s="82"/>
      <c r="B99" s="82"/>
      <c r="C99" s="57"/>
      <c r="D99" s="57"/>
      <c r="E99" s="57"/>
      <c r="F99" s="57"/>
      <c r="G99" s="82"/>
      <c r="H99" s="82"/>
      <c r="I99" s="82"/>
      <c r="J99" s="82"/>
      <c r="K99" s="82"/>
      <c r="L99" s="57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</row>
    <row r="100" spans="1:38" s="13" customFormat="1" ht="14.5" customHeight="1" x14ac:dyDescent="0.3">
      <c r="A100" s="82"/>
      <c r="B100" s="82"/>
      <c r="C100" s="57"/>
      <c r="D100" s="57"/>
      <c r="E100" s="57"/>
      <c r="F100" s="57"/>
      <c r="G100" s="82"/>
      <c r="H100" s="82"/>
      <c r="I100" s="82"/>
      <c r="J100" s="82"/>
      <c r="K100" s="82"/>
      <c r="L100" s="57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</row>
    <row r="101" spans="1:38" ht="14.5" customHeight="1" x14ac:dyDescent="0.35">
      <c r="A101" s="93"/>
      <c r="B101" s="93"/>
      <c r="C101" s="94"/>
      <c r="D101" s="94"/>
      <c r="E101" s="94"/>
      <c r="F101" s="94"/>
      <c r="G101" s="93"/>
      <c r="H101" s="93"/>
      <c r="I101" s="93"/>
      <c r="J101" s="93"/>
      <c r="K101" s="93"/>
      <c r="L101" s="94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  <c r="AE101" s="93"/>
      <c r="AF101" s="93"/>
      <c r="AG101" s="93"/>
      <c r="AH101" s="93"/>
      <c r="AI101" s="93"/>
      <c r="AJ101" s="93"/>
      <c r="AK101" s="93"/>
      <c r="AL101" s="93"/>
    </row>
    <row r="102" spans="1:38" ht="14.5" customHeight="1" x14ac:dyDescent="0.35">
      <c r="A102" s="93"/>
      <c r="B102" s="93"/>
      <c r="C102" s="94"/>
      <c r="D102" s="94"/>
      <c r="E102" s="94"/>
      <c r="F102" s="94"/>
      <c r="G102" s="93"/>
      <c r="H102" s="93"/>
      <c r="I102" s="93"/>
      <c r="J102" s="93"/>
      <c r="K102" s="93"/>
      <c r="L102" s="94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3"/>
      <c r="AF102" s="93"/>
      <c r="AG102" s="93"/>
      <c r="AH102" s="93"/>
      <c r="AI102" s="93"/>
      <c r="AJ102" s="93"/>
      <c r="AK102" s="93"/>
      <c r="AL102" s="93"/>
    </row>
    <row r="103" spans="1:38" ht="14.5" customHeight="1" x14ac:dyDescent="0.35">
      <c r="A103" s="93"/>
      <c r="B103" s="93"/>
      <c r="C103" s="94"/>
      <c r="D103" s="94"/>
      <c r="E103" s="94"/>
      <c r="F103" s="94"/>
      <c r="G103" s="93"/>
      <c r="H103" s="93"/>
      <c r="I103" s="93"/>
      <c r="J103" s="93"/>
      <c r="K103" s="93"/>
      <c r="L103" s="94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  <c r="AF103" s="93"/>
      <c r="AG103" s="93"/>
      <c r="AH103" s="93"/>
      <c r="AI103" s="93"/>
      <c r="AJ103" s="93"/>
      <c r="AK103" s="93"/>
      <c r="AL103" s="93"/>
    </row>
    <row r="104" spans="1:38" ht="14.5" customHeight="1" x14ac:dyDescent="0.35">
      <c r="A104" s="93"/>
      <c r="B104" s="93"/>
      <c r="C104" s="94"/>
      <c r="D104" s="94"/>
      <c r="E104" s="94"/>
      <c r="F104" s="94"/>
      <c r="G104" s="93"/>
      <c r="H104" s="93"/>
      <c r="I104" s="93"/>
      <c r="J104" s="93"/>
      <c r="K104" s="93"/>
      <c r="L104" s="94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  <c r="AF104" s="93"/>
      <c r="AG104" s="93"/>
      <c r="AH104" s="93"/>
      <c r="AI104" s="93"/>
      <c r="AJ104" s="93"/>
      <c r="AK104" s="93"/>
      <c r="AL104" s="93"/>
    </row>
    <row r="105" spans="1:38" ht="14.5" customHeight="1" x14ac:dyDescent="0.35">
      <c r="A105" s="93"/>
      <c r="B105" s="93"/>
      <c r="C105" s="94"/>
      <c r="D105" s="94"/>
      <c r="E105" s="94"/>
      <c r="F105" s="94"/>
      <c r="G105" s="93"/>
      <c r="H105" s="93"/>
      <c r="I105" s="93"/>
      <c r="J105" s="93"/>
      <c r="K105" s="93"/>
      <c r="L105" s="94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93"/>
      <c r="AF105" s="93"/>
      <c r="AG105" s="93"/>
      <c r="AH105" s="93"/>
      <c r="AI105" s="93"/>
      <c r="AJ105" s="93"/>
      <c r="AK105" s="93"/>
      <c r="AL105" s="93"/>
    </row>
    <row r="106" spans="1:38" ht="14.5" customHeight="1" x14ac:dyDescent="0.35">
      <c r="A106" s="93"/>
      <c r="B106" s="93"/>
      <c r="C106" s="94"/>
      <c r="D106" s="94"/>
      <c r="E106" s="94"/>
      <c r="F106" s="94"/>
      <c r="G106" s="93"/>
      <c r="H106" s="93"/>
      <c r="I106" s="93"/>
      <c r="J106" s="93"/>
      <c r="K106" s="93"/>
      <c r="L106" s="94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  <c r="AE106" s="93"/>
      <c r="AF106" s="93"/>
      <c r="AG106" s="93"/>
      <c r="AH106" s="93"/>
      <c r="AI106" s="93"/>
      <c r="AJ106" s="93"/>
      <c r="AK106" s="93"/>
      <c r="AL106" s="93"/>
    </row>
    <row r="107" spans="1:38" ht="14.5" customHeight="1" x14ac:dyDescent="0.35">
      <c r="A107" s="93"/>
      <c r="B107" s="93"/>
      <c r="C107" s="94"/>
      <c r="D107" s="94"/>
      <c r="E107" s="94"/>
      <c r="F107" s="94"/>
      <c r="G107" s="93"/>
      <c r="H107" s="93"/>
      <c r="I107" s="93"/>
      <c r="J107" s="93"/>
      <c r="K107" s="93"/>
      <c r="L107" s="94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  <c r="AE107" s="93"/>
      <c r="AF107" s="93"/>
      <c r="AG107" s="93"/>
      <c r="AH107" s="93"/>
      <c r="AI107" s="93"/>
      <c r="AJ107" s="93"/>
      <c r="AK107" s="93"/>
      <c r="AL107" s="93"/>
    </row>
    <row r="108" spans="1:38" ht="14.5" customHeight="1" x14ac:dyDescent="0.35">
      <c r="A108" s="93"/>
      <c r="B108" s="93"/>
      <c r="C108" s="94"/>
      <c r="D108" s="94"/>
      <c r="E108" s="94"/>
      <c r="F108" s="94"/>
      <c r="G108" s="93"/>
      <c r="H108" s="93"/>
      <c r="I108" s="93"/>
      <c r="J108" s="93"/>
      <c r="K108" s="93"/>
      <c r="L108" s="94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</row>
    <row r="109" spans="1:38" ht="14.5" customHeight="1" x14ac:dyDescent="0.35">
      <c r="A109" s="93"/>
      <c r="B109" s="93"/>
      <c r="C109" s="94"/>
      <c r="D109" s="94"/>
      <c r="E109" s="94"/>
      <c r="F109" s="94"/>
      <c r="G109" s="93"/>
      <c r="H109" s="93"/>
      <c r="I109" s="93"/>
      <c r="J109" s="93"/>
      <c r="K109" s="93"/>
      <c r="L109" s="94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  <c r="AE109" s="93"/>
      <c r="AF109" s="93"/>
      <c r="AG109" s="93"/>
      <c r="AH109" s="93"/>
      <c r="AI109" s="93"/>
      <c r="AJ109" s="93"/>
      <c r="AK109" s="93"/>
      <c r="AL109" s="93"/>
    </row>
    <row r="110" spans="1:38" ht="14.5" customHeight="1" x14ac:dyDescent="0.35">
      <c r="A110" s="93"/>
      <c r="B110" s="93"/>
      <c r="C110" s="94"/>
      <c r="D110" s="94"/>
      <c r="E110" s="94"/>
      <c r="F110" s="94"/>
      <c r="G110" s="93"/>
      <c r="H110" s="93"/>
      <c r="I110" s="93"/>
      <c r="J110" s="93"/>
      <c r="K110" s="93"/>
      <c r="L110" s="94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  <c r="AE110" s="93"/>
      <c r="AF110" s="93"/>
      <c r="AG110" s="93"/>
      <c r="AH110" s="93"/>
      <c r="AI110" s="93"/>
      <c r="AJ110" s="93"/>
      <c r="AK110" s="93"/>
      <c r="AL110" s="93"/>
    </row>
    <row r="111" spans="1:38" ht="14.5" customHeight="1" x14ac:dyDescent="0.35">
      <c r="A111" s="93"/>
      <c r="B111" s="93"/>
      <c r="C111" s="94"/>
      <c r="D111" s="94"/>
      <c r="E111" s="94"/>
      <c r="F111" s="94"/>
      <c r="G111" s="93"/>
      <c r="H111" s="93"/>
      <c r="I111" s="93"/>
      <c r="J111" s="93"/>
      <c r="K111" s="93"/>
      <c r="L111" s="94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3"/>
      <c r="AF111" s="93"/>
      <c r="AG111" s="93"/>
      <c r="AH111" s="93"/>
      <c r="AI111" s="93"/>
      <c r="AJ111" s="93"/>
      <c r="AK111" s="93"/>
      <c r="AL111" s="93"/>
    </row>
    <row r="112" spans="1:38" ht="14.5" customHeight="1" x14ac:dyDescent="0.35">
      <c r="A112" s="93"/>
      <c r="B112" s="93"/>
      <c r="C112" s="94"/>
      <c r="D112" s="94"/>
      <c r="E112" s="94"/>
      <c r="F112" s="94"/>
      <c r="G112" s="93"/>
      <c r="H112" s="93"/>
      <c r="I112" s="93"/>
      <c r="J112" s="93"/>
      <c r="K112" s="93"/>
      <c r="L112" s="94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  <c r="AE112" s="93"/>
      <c r="AF112" s="93"/>
      <c r="AG112" s="93"/>
      <c r="AH112" s="93"/>
      <c r="AI112" s="93"/>
      <c r="AJ112" s="93"/>
      <c r="AK112" s="93"/>
      <c r="AL112" s="93"/>
    </row>
    <row r="113" spans="1:38" ht="14.5" customHeight="1" x14ac:dyDescent="0.35">
      <c r="A113" s="93"/>
      <c r="B113" s="93"/>
      <c r="C113" s="94"/>
      <c r="D113" s="94"/>
      <c r="E113" s="94"/>
      <c r="F113" s="94"/>
      <c r="G113" s="93"/>
      <c r="H113" s="93"/>
      <c r="I113" s="93"/>
      <c r="J113" s="93"/>
      <c r="K113" s="93"/>
      <c r="L113" s="94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3"/>
      <c r="AF113" s="93"/>
      <c r="AG113" s="93"/>
      <c r="AH113" s="93"/>
      <c r="AI113" s="93"/>
      <c r="AJ113" s="93"/>
      <c r="AK113" s="93"/>
      <c r="AL113" s="93"/>
    </row>
    <row r="114" spans="1:38" ht="14.5" customHeight="1" x14ac:dyDescent="0.35">
      <c r="A114" s="93"/>
      <c r="B114" s="93"/>
      <c r="C114" s="94"/>
      <c r="D114" s="94"/>
      <c r="E114" s="94"/>
      <c r="F114" s="94"/>
      <c r="G114" s="93"/>
      <c r="H114" s="93"/>
      <c r="I114" s="93"/>
      <c r="J114" s="93"/>
      <c r="K114" s="93"/>
      <c r="L114" s="94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  <c r="AE114" s="93"/>
      <c r="AF114" s="93"/>
      <c r="AG114" s="93"/>
      <c r="AH114" s="93"/>
      <c r="AI114" s="93"/>
      <c r="AJ114" s="93"/>
      <c r="AK114" s="93"/>
      <c r="AL114" s="93"/>
    </row>
    <row r="115" spans="1:38" ht="14.5" customHeight="1" x14ac:dyDescent="0.35">
      <c r="A115" s="93"/>
      <c r="B115" s="93"/>
      <c r="C115" s="94"/>
      <c r="D115" s="94"/>
      <c r="E115" s="94"/>
      <c r="F115" s="94"/>
      <c r="G115" s="93"/>
      <c r="H115" s="93"/>
      <c r="I115" s="93"/>
      <c r="J115" s="93"/>
      <c r="K115" s="93"/>
      <c r="L115" s="94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  <c r="AE115" s="93"/>
      <c r="AF115" s="93"/>
      <c r="AG115" s="93"/>
      <c r="AH115" s="93"/>
      <c r="AI115" s="93"/>
      <c r="AJ115" s="93"/>
      <c r="AK115" s="93"/>
      <c r="AL115" s="93"/>
    </row>
    <row r="116" spans="1:38" ht="14.5" customHeight="1" x14ac:dyDescent="0.35">
      <c r="A116" s="93"/>
      <c r="B116" s="93"/>
      <c r="C116" s="94"/>
      <c r="D116" s="94"/>
      <c r="E116" s="94"/>
      <c r="F116" s="94"/>
      <c r="G116" s="93"/>
      <c r="H116" s="93"/>
      <c r="I116" s="93"/>
      <c r="J116" s="93"/>
      <c r="K116" s="93"/>
      <c r="L116" s="94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  <c r="AD116" s="93"/>
      <c r="AE116" s="93"/>
      <c r="AF116" s="93"/>
      <c r="AG116" s="93"/>
      <c r="AH116" s="93"/>
      <c r="AI116" s="93"/>
      <c r="AJ116" s="93"/>
      <c r="AK116" s="93"/>
      <c r="AL116" s="93"/>
    </row>
    <row r="117" spans="1:38" ht="14.5" customHeight="1" x14ac:dyDescent="0.35">
      <c r="A117" s="93"/>
      <c r="B117" s="93"/>
      <c r="C117" s="94"/>
      <c r="D117" s="94"/>
      <c r="E117" s="94"/>
      <c r="F117" s="94"/>
      <c r="G117" s="93"/>
      <c r="H117" s="93"/>
      <c r="I117" s="93"/>
      <c r="J117" s="93"/>
      <c r="K117" s="93"/>
      <c r="L117" s="94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  <c r="AE117" s="93"/>
      <c r="AF117" s="93"/>
      <c r="AG117" s="93"/>
      <c r="AH117" s="93"/>
      <c r="AI117" s="93"/>
      <c r="AJ117" s="93"/>
      <c r="AK117" s="93"/>
      <c r="AL117" s="93"/>
    </row>
    <row r="118" spans="1:38" ht="14.5" customHeight="1" x14ac:dyDescent="0.35">
      <c r="A118" s="93"/>
      <c r="B118" s="93"/>
      <c r="C118" s="94"/>
      <c r="D118" s="94"/>
      <c r="E118" s="94"/>
      <c r="F118" s="94"/>
      <c r="G118" s="93"/>
      <c r="H118" s="93"/>
      <c r="I118" s="93"/>
      <c r="J118" s="93"/>
      <c r="K118" s="93"/>
      <c r="L118" s="94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93"/>
    </row>
    <row r="119" spans="1:38" ht="14.5" customHeight="1" x14ac:dyDescent="0.35">
      <c r="A119" s="93"/>
      <c r="B119" s="93"/>
      <c r="C119" s="94"/>
      <c r="D119" s="94"/>
      <c r="E119" s="94"/>
      <c r="F119" s="94"/>
      <c r="G119" s="93"/>
      <c r="H119" s="93"/>
      <c r="I119" s="93"/>
      <c r="J119" s="93"/>
      <c r="K119" s="93"/>
      <c r="L119" s="94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  <c r="AD119" s="93"/>
      <c r="AE119" s="93"/>
      <c r="AF119" s="93"/>
      <c r="AG119" s="93"/>
      <c r="AH119" s="93"/>
      <c r="AI119" s="93"/>
      <c r="AJ119" s="93"/>
      <c r="AK119" s="93"/>
      <c r="AL119" s="93"/>
    </row>
    <row r="120" spans="1:38" ht="14.5" customHeight="1" x14ac:dyDescent="0.35">
      <c r="A120" s="93"/>
      <c r="B120" s="93"/>
      <c r="C120" s="94"/>
      <c r="D120" s="94"/>
      <c r="E120" s="94"/>
      <c r="F120" s="94"/>
      <c r="G120" s="93"/>
      <c r="H120" s="93"/>
      <c r="I120" s="93"/>
      <c r="J120" s="93"/>
      <c r="K120" s="93"/>
      <c r="L120" s="94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  <c r="AD120" s="93"/>
      <c r="AE120" s="93"/>
      <c r="AF120" s="93"/>
      <c r="AG120" s="93"/>
      <c r="AH120" s="93"/>
      <c r="AI120" s="93"/>
      <c r="AJ120" s="93"/>
      <c r="AK120" s="93"/>
      <c r="AL120" s="93"/>
    </row>
    <row r="121" spans="1:38" ht="14.5" customHeight="1" x14ac:dyDescent="0.35">
      <c r="A121" s="93"/>
      <c r="B121" s="93"/>
      <c r="C121" s="94"/>
      <c r="D121" s="94"/>
      <c r="E121" s="94"/>
      <c r="F121" s="94"/>
      <c r="G121" s="93"/>
      <c r="H121" s="93"/>
      <c r="I121" s="93"/>
      <c r="J121" s="93"/>
      <c r="K121" s="93"/>
      <c r="L121" s="94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  <c r="AD121" s="93"/>
      <c r="AE121" s="93"/>
      <c r="AF121" s="93"/>
      <c r="AG121" s="93"/>
      <c r="AH121" s="93"/>
      <c r="AI121" s="93"/>
      <c r="AJ121" s="93"/>
      <c r="AK121" s="93"/>
      <c r="AL121" s="93"/>
    </row>
    <row r="122" spans="1:38" ht="14.5" customHeight="1" x14ac:dyDescent="0.35">
      <c r="A122" s="93"/>
      <c r="B122" s="93"/>
      <c r="C122" s="94"/>
      <c r="D122" s="94"/>
      <c r="E122" s="94"/>
      <c r="F122" s="94"/>
      <c r="G122" s="93"/>
      <c r="H122" s="93"/>
      <c r="I122" s="93"/>
      <c r="J122" s="93"/>
      <c r="K122" s="93"/>
      <c r="L122" s="94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  <c r="AD122" s="93"/>
      <c r="AE122" s="93"/>
      <c r="AF122" s="93"/>
      <c r="AG122" s="93"/>
      <c r="AH122" s="93"/>
      <c r="AI122" s="93"/>
      <c r="AJ122" s="93"/>
      <c r="AK122" s="93"/>
      <c r="AL122" s="93"/>
    </row>
    <row r="123" spans="1:38" ht="14.5" customHeight="1" x14ac:dyDescent="0.35">
      <c r="A123" s="93"/>
      <c r="B123" s="93"/>
      <c r="C123" s="94"/>
      <c r="D123" s="94"/>
      <c r="E123" s="94"/>
      <c r="F123" s="94"/>
      <c r="G123" s="93"/>
      <c r="H123" s="93"/>
      <c r="I123" s="93"/>
      <c r="J123" s="93"/>
      <c r="K123" s="93"/>
      <c r="L123" s="94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  <c r="AD123" s="93"/>
      <c r="AE123" s="93"/>
      <c r="AF123" s="93"/>
      <c r="AG123" s="93"/>
      <c r="AH123" s="93"/>
      <c r="AI123" s="93"/>
      <c r="AJ123" s="93"/>
      <c r="AK123" s="93"/>
      <c r="AL123" s="93"/>
    </row>
    <row r="124" spans="1:38" ht="14.5" customHeight="1" x14ac:dyDescent="0.35">
      <c r="A124" s="93"/>
      <c r="B124" s="93"/>
      <c r="C124" s="94"/>
      <c r="D124" s="94"/>
      <c r="E124" s="94"/>
      <c r="F124" s="94"/>
      <c r="G124" s="93"/>
      <c r="H124" s="93"/>
      <c r="I124" s="93"/>
      <c r="J124" s="93"/>
      <c r="K124" s="93"/>
      <c r="L124" s="94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  <c r="AC124" s="93"/>
      <c r="AD124" s="93"/>
      <c r="AE124" s="93"/>
      <c r="AF124" s="93"/>
      <c r="AG124" s="93"/>
      <c r="AH124" s="93"/>
      <c r="AI124" s="93"/>
      <c r="AJ124" s="93"/>
      <c r="AK124" s="93"/>
      <c r="AL124" s="93"/>
    </row>
    <row r="125" spans="1:38" ht="14.5" customHeight="1" x14ac:dyDescent="0.35">
      <c r="A125" s="93"/>
      <c r="B125" s="93"/>
      <c r="C125" s="94"/>
      <c r="D125" s="94"/>
      <c r="E125" s="94"/>
      <c r="F125" s="94"/>
      <c r="G125" s="93"/>
      <c r="H125" s="93"/>
      <c r="I125" s="93"/>
      <c r="J125" s="93"/>
      <c r="K125" s="93"/>
      <c r="L125" s="94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  <c r="AD125" s="93"/>
      <c r="AE125" s="93"/>
      <c r="AF125" s="93"/>
      <c r="AG125" s="93"/>
      <c r="AH125" s="93"/>
      <c r="AI125" s="93"/>
      <c r="AJ125" s="93"/>
      <c r="AK125" s="93"/>
      <c r="AL125" s="93"/>
    </row>
    <row r="126" spans="1:38" ht="14.5" customHeight="1" x14ac:dyDescent="0.35">
      <c r="A126" s="93"/>
      <c r="B126" s="93"/>
      <c r="C126" s="94"/>
      <c r="D126" s="94"/>
      <c r="E126" s="94"/>
      <c r="F126" s="94"/>
      <c r="G126" s="93"/>
      <c r="H126" s="93"/>
      <c r="I126" s="93"/>
      <c r="J126" s="93"/>
      <c r="K126" s="93"/>
      <c r="L126" s="94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  <c r="AD126" s="93"/>
      <c r="AE126" s="93"/>
      <c r="AF126" s="93"/>
      <c r="AG126" s="93"/>
      <c r="AH126" s="93"/>
      <c r="AI126" s="93"/>
      <c r="AJ126" s="93"/>
      <c r="AK126" s="93"/>
      <c r="AL126" s="93"/>
    </row>
    <row r="127" spans="1:38" ht="14.5" customHeight="1" x14ac:dyDescent="0.35">
      <c r="A127" s="93"/>
      <c r="B127" s="93"/>
      <c r="C127" s="94"/>
      <c r="D127" s="94"/>
      <c r="E127" s="94"/>
      <c r="F127" s="94"/>
      <c r="G127" s="93"/>
      <c r="H127" s="93"/>
      <c r="I127" s="93"/>
      <c r="J127" s="93"/>
      <c r="K127" s="93"/>
      <c r="L127" s="94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  <c r="AC127" s="93"/>
      <c r="AD127" s="93"/>
      <c r="AE127" s="93"/>
      <c r="AF127" s="93"/>
      <c r="AG127" s="93"/>
      <c r="AH127" s="93"/>
      <c r="AI127" s="93"/>
      <c r="AJ127" s="93"/>
      <c r="AK127" s="93"/>
      <c r="AL127" s="93"/>
    </row>
    <row r="128" spans="1:38" ht="14.5" customHeight="1" x14ac:dyDescent="0.35">
      <c r="A128" s="93"/>
      <c r="B128" s="93"/>
      <c r="C128" s="94"/>
      <c r="D128" s="94"/>
      <c r="E128" s="94"/>
      <c r="F128" s="94"/>
      <c r="G128" s="93"/>
      <c r="H128" s="93"/>
      <c r="I128" s="93"/>
      <c r="J128" s="93"/>
      <c r="K128" s="93"/>
      <c r="L128" s="94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  <c r="AD128" s="93"/>
      <c r="AE128" s="93"/>
      <c r="AF128" s="93"/>
      <c r="AG128" s="93"/>
      <c r="AH128" s="93"/>
      <c r="AI128" s="93"/>
      <c r="AJ128" s="93"/>
      <c r="AK128" s="93"/>
      <c r="AL128" s="93"/>
    </row>
    <row r="129" spans="1:38" ht="14.5" customHeight="1" x14ac:dyDescent="0.35">
      <c r="A129" s="93"/>
      <c r="B129" s="93"/>
      <c r="C129" s="94"/>
      <c r="D129" s="94"/>
      <c r="E129" s="94"/>
      <c r="F129" s="94"/>
      <c r="G129" s="93"/>
      <c r="H129" s="93"/>
      <c r="I129" s="93"/>
      <c r="J129" s="93"/>
      <c r="K129" s="93"/>
      <c r="L129" s="94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  <c r="AC129" s="93"/>
      <c r="AD129" s="93"/>
      <c r="AE129" s="93"/>
      <c r="AF129" s="93"/>
      <c r="AG129" s="93"/>
      <c r="AH129" s="93"/>
      <c r="AI129" s="93"/>
      <c r="AJ129" s="93"/>
      <c r="AK129" s="93"/>
      <c r="AL129" s="93"/>
    </row>
    <row r="130" spans="1:38" ht="14.5" customHeight="1" x14ac:dyDescent="0.35">
      <c r="A130" s="93"/>
      <c r="B130" s="93"/>
      <c r="C130" s="94"/>
      <c r="D130" s="94"/>
      <c r="E130" s="94"/>
      <c r="F130" s="94"/>
      <c r="G130" s="93"/>
      <c r="H130" s="93"/>
      <c r="I130" s="93"/>
      <c r="J130" s="93"/>
      <c r="K130" s="93"/>
      <c r="L130" s="94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</row>
    <row r="131" spans="1:38" ht="14.5" customHeight="1" x14ac:dyDescent="0.35">
      <c r="A131" s="93"/>
      <c r="B131" s="93"/>
      <c r="C131" s="94"/>
      <c r="D131" s="94"/>
      <c r="E131" s="94"/>
      <c r="F131" s="94"/>
      <c r="G131" s="93"/>
      <c r="H131" s="93"/>
      <c r="I131" s="93"/>
      <c r="J131" s="93"/>
      <c r="K131" s="93"/>
      <c r="L131" s="94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  <c r="AD131" s="93"/>
      <c r="AE131" s="93"/>
      <c r="AF131" s="93"/>
      <c r="AG131" s="93"/>
      <c r="AH131" s="93"/>
      <c r="AI131" s="93"/>
      <c r="AJ131" s="93"/>
      <c r="AK131" s="93"/>
      <c r="AL131" s="93"/>
    </row>
    <row r="132" spans="1:38" ht="14.5" customHeight="1" x14ac:dyDescent="0.35">
      <c r="A132" s="93"/>
      <c r="B132" s="93"/>
      <c r="C132" s="94"/>
      <c r="D132" s="94"/>
      <c r="E132" s="94"/>
      <c r="F132" s="94"/>
      <c r="G132" s="93"/>
      <c r="H132" s="93"/>
      <c r="I132" s="93"/>
      <c r="J132" s="93"/>
      <c r="K132" s="93"/>
      <c r="L132" s="94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  <c r="AD132" s="93"/>
      <c r="AE132" s="93"/>
      <c r="AF132" s="93"/>
      <c r="AG132" s="93"/>
      <c r="AH132" s="93"/>
      <c r="AI132" s="93"/>
      <c r="AJ132" s="93"/>
      <c r="AK132" s="93"/>
      <c r="AL132" s="93"/>
    </row>
    <row r="133" spans="1:38" ht="14.5" customHeight="1" x14ac:dyDescent="0.35">
      <c r="A133" s="93"/>
      <c r="B133" s="93"/>
      <c r="C133" s="94"/>
      <c r="D133" s="94"/>
      <c r="E133" s="94"/>
      <c r="F133" s="94"/>
      <c r="G133" s="93"/>
      <c r="H133" s="93"/>
      <c r="I133" s="93"/>
      <c r="J133" s="93"/>
      <c r="K133" s="93"/>
      <c r="L133" s="94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  <c r="AD133" s="93"/>
      <c r="AE133" s="93"/>
      <c r="AF133" s="93"/>
      <c r="AG133" s="93"/>
      <c r="AH133" s="93"/>
      <c r="AI133" s="93"/>
      <c r="AJ133" s="93"/>
      <c r="AK133" s="93"/>
      <c r="AL133" s="93"/>
    </row>
    <row r="134" spans="1:38" ht="14.5" customHeight="1" x14ac:dyDescent="0.35">
      <c r="A134" s="93"/>
      <c r="B134" s="93"/>
      <c r="C134" s="94"/>
      <c r="D134" s="94"/>
      <c r="E134" s="94"/>
      <c r="F134" s="94"/>
      <c r="G134" s="93"/>
      <c r="H134" s="93"/>
      <c r="I134" s="93"/>
      <c r="J134" s="93"/>
      <c r="K134" s="93"/>
      <c r="L134" s="94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  <c r="AC134" s="93"/>
      <c r="AD134" s="93"/>
      <c r="AE134" s="93"/>
      <c r="AF134" s="93"/>
      <c r="AG134" s="93"/>
      <c r="AH134" s="93"/>
      <c r="AI134" s="93"/>
      <c r="AJ134" s="93"/>
      <c r="AK134" s="93"/>
      <c r="AL134" s="93"/>
    </row>
    <row r="135" spans="1:38" ht="14.5" customHeight="1" x14ac:dyDescent="0.35">
      <c r="A135" s="93"/>
      <c r="B135" s="93"/>
      <c r="C135" s="94"/>
      <c r="D135" s="94"/>
      <c r="E135" s="94"/>
      <c r="F135" s="94"/>
      <c r="G135" s="93"/>
      <c r="H135" s="93"/>
      <c r="I135" s="93"/>
      <c r="J135" s="93"/>
      <c r="K135" s="93"/>
      <c r="L135" s="94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  <c r="AC135" s="93"/>
      <c r="AD135" s="93"/>
      <c r="AE135" s="93"/>
      <c r="AF135" s="93"/>
      <c r="AG135" s="93"/>
      <c r="AH135" s="93"/>
      <c r="AI135" s="93"/>
      <c r="AJ135" s="93"/>
      <c r="AK135" s="93"/>
      <c r="AL135" s="93"/>
    </row>
    <row r="136" spans="1:38" ht="14.5" customHeight="1" x14ac:dyDescent="0.35">
      <c r="A136" s="93"/>
      <c r="B136" s="93"/>
      <c r="C136" s="94"/>
      <c r="D136" s="94"/>
      <c r="E136" s="94"/>
      <c r="F136" s="94"/>
      <c r="G136" s="93"/>
      <c r="H136" s="93"/>
      <c r="I136" s="93"/>
      <c r="J136" s="93"/>
      <c r="K136" s="93"/>
      <c r="L136" s="94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  <c r="AC136" s="93"/>
      <c r="AD136" s="93"/>
      <c r="AE136" s="93"/>
      <c r="AF136" s="93"/>
      <c r="AG136" s="93"/>
      <c r="AH136" s="93"/>
      <c r="AI136" s="93"/>
      <c r="AJ136" s="93"/>
      <c r="AK136" s="93"/>
      <c r="AL136" s="93"/>
    </row>
    <row r="137" spans="1:38" ht="14.5" customHeight="1" x14ac:dyDescent="0.35">
      <c r="A137" s="93"/>
      <c r="B137" s="93"/>
      <c r="C137" s="94"/>
      <c r="D137" s="94"/>
      <c r="E137" s="94"/>
      <c r="F137" s="94"/>
      <c r="G137" s="93"/>
      <c r="H137" s="93"/>
      <c r="I137" s="93"/>
      <c r="J137" s="93"/>
      <c r="K137" s="93"/>
      <c r="L137" s="94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  <c r="AC137" s="93"/>
      <c r="AD137" s="93"/>
      <c r="AE137" s="93"/>
      <c r="AF137" s="93"/>
      <c r="AG137" s="93"/>
      <c r="AH137" s="93"/>
      <c r="AI137" s="93"/>
      <c r="AJ137" s="93"/>
      <c r="AK137" s="93"/>
      <c r="AL137" s="93"/>
    </row>
    <row r="138" spans="1:38" ht="14.5" customHeight="1" x14ac:dyDescent="0.35">
      <c r="A138" s="93"/>
      <c r="B138" s="93"/>
      <c r="C138" s="94"/>
      <c r="D138" s="94"/>
      <c r="E138" s="94"/>
      <c r="F138" s="94"/>
      <c r="G138" s="93"/>
      <c r="H138" s="93"/>
      <c r="I138" s="93"/>
      <c r="J138" s="93"/>
      <c r="K138" s="93"/>
      <c r="L138" s="94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  <c r="AD138" s="93"/>
      <c r="AE138" s="93"/>
      <c r="AF138" s="93"/>
      <c r="AG138" s="93"/>
      <c r="AH138" s="93"/>
      <c r="AI138" s="93"/>
      <c r="AJ138" s="93"/>
      <c r="AK138" s="93"/>
      <c r="AL138" s="93"/>
    </row>
    <row r="139" spans="1:38" ht="14.5" customHeight="1" x14ac:dyDescent="0.35">
      <c r="A139" s="93"/>
      <c r="B139" s="93"/>
      <c r="C139" s="94"/>
      <c r="D139" s="94"/>
      <c r="E139" s="94"/>
      <c r="F139" s="94"/>
      <c r="G139" s="93"/>
      <c r="H139" s="93"/>
      <c r="I139" s="93"/>
      <c r="J139" s="93"/>
      <c r="K139" s="93"/>
      <c r="L139" s="94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  <c r="AC139" s="93"/>
      <c r="AD139" s="93"/>
      <c r="AE139" s="93"/>
      <c r="AF139" s="93"/>
      <c r="AG139" s="93"/>
      <c r="AH139" s="93"/>
      <c r="AI139" s="93"/>
      <c r="AJ139" s="93"/>
      <c r="AK139" s="93"/>
      <c r="AL139" s="93"/>
    </row>
    <row r="140" spans="1:38" ht="14.5" customHeight="1" x14ac:dyDescent="0.35">
      <c r="A140" s="93"/>
      <c r="B140" s="93"/>
      <c r="C140" s="94"/>
      <c r="D140" s="94"/>
      <c r="E140" s="94"/>
      <c r="F140" s="94"/>
      <c r="G140" s="93"/>
      <c r="H140" s="93"/>
      <c r="I140" s="93"/>
      <c r="J140" s="93"/>
      <c r="K140" s="93"/>
      <c r="L140" s="94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  <c r="AC140" s="93"/>
      <c r="AD140" s="93"/>
      <c r="AE140" s="93"/>
      <c r="AF140" s="93"/>
      <c r="AG140" s="93"/>
      <c r="AH140" s="93"/>
      <c r="AI140" s="93"/>
      <c r="AJ140" s="93"/>
      <c r="AK140" s="93"/>
      <c r="AL140" s="93"/>
    </row>
    <row r="141" spans="1:38" ht="14.5" customHeight="1" x14ac:dyDescent="0.35">
      <c r="A141" s="93"/>
      <c r="B141" s="93"/>
      <c r="C141" s="94"/>
      <c r="D141" s="94"/>
      <c r="E141" s="94"/>
      <c r="F141" s="94"/>
      <c r="G141" s="93"/>
      <c r="H141" s="93"/>
      <c r="I141" s="93"/>
      <c r="J141" s="93"/>
      <c r="K141" s="93"/>
      <c r="L141" s="94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  <c r="AC141" s="93"/>
      <c r="AD141" s="93"/>
      <c r="AE141" s="93"/>
      <c r="AF141" s="93"/>
      <c r="AG141" s="93"/>
      <c r="AH141" s="93"/>
      <c r="AI141" s="93"/>
      <c r="AJ141" s="93"/>
      <c r="AK141" s="93"/>
      <c r="AL141" s="93"/>
    </row>
    <row r="142" spans="1:38" ht="14.5" customHeight="1" x14ac:dyDescent="0.35">
      <c r="A142" s="93"/>
      <c r="B142" s="93"/>
      <c r="C142" s="94"/>
      <c r="D142" s="94"/>
      <c r="E142" s="94"/>
      <c r="F142" s="94"/>
      <c r="G142" s="93"/>
      <c r="H142" s="93"/>
      <c r="I142" s="93"/>
      <c r="J142" s="93"/>
      <c r="K142" s="93"/>
      <c r="L142" s="94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  <c r="AJ142" s="93"/>
      <c r="AK142" s="93"/>
      <c r="AL142" s="93"/>
    </row>
    <row r="143" spans="1:38" ht="14.5" customHeight="1" x14ac:dyDescent="0.35">
      <c r="A143" s="93"/>
      <c r="B143" s="93"/>
      <c r="C143" s="94"/>
      <c r="D143" s="94"/>
      <c r="E143" s="94"/>
      <c r="F143" s="94"/>
      <c r="G143" s="93"/>
      <c r="H143" s="93"/>
      <c r="I143" s="93"/>
      <c r="J143" s="93"/>
      <c r="K143" s="93"/>
      <c r="L143" s="94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  <c r="AC143" s="93"/>
      <c r="AD143" s="93"/>
      <c r="AE143" s="93"/>
      <c r="AF143" s="93"/>
      <c r="AG143" s="93"/>
      <c r="AH143" s="93"/>
      <c r="AI143" s="93"/>
      <c r="AJ143" s="93"/>
      <c r="AK143" s="93"/>
      <c r="AL143" s="93"/>
    </row>
    <row r="144" spans="1:38" ht="14.5" customHeight="1" x14ac:dyDescent="0.35">
      <c r="A144" s="93"/>
      <c r="B144" s="93"/>
      <c r="C144" s="94"/>
      <c r="D144" s="94"/>
      <c r="E144" s="94"/>
      <c r="F144" s="94"/>
      <c r="G144" s="93"/>
      <c r="H144" s="93"/>
      <c r="I144" s="93"/>
      <c r="J144" s="93"/>
      <c r="K144" s="93"/>
      <c r="L144" s="94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  <c r="AC144" s="93"/>
      <c r="AD144" s="93"/>
      <c r="AE144" s="93"/>
      <c r="AF144" s="93"/>
      <c r="AG144" s="93"/>
      <c r="AH144" s="93"/>
      <c r="AI144" s="93"/>
      <c r="AJ144" s="93"/>
      <c r="AK144" s="93"/>
      <c r="AL144" s="93"/>
    </row>
    <row r="145" spans="1:38" ht="14.5" customHeight="1" x14ac:dyDescent="0.35">
      <c r="A145" s="93"/>
      <c r="B145" s="93"/>
      <c r="C145" s="94"/>
      <c r="D145" s="94"/>
      <c r="E145" s="94"/>
      <c r="F145" s="94"/>
      <c r="G145" s="93"/>
      <c r="H145" s="93"/>
      <c r="I145" s="93"/>
      <c r="J145" s="93"/>
      <c r="K145" s="93"/>
      <c r="L145" s="94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  <c r="AC145" s="93"/>
      <c r="AD145" s="93"/>
      <c r="AE145" s="93"/>
      <c r="AF145" s="93"/>
      <c r="AG145" s="93"/>
      <c r="AH145" s="93"/>
      <c r="AI145" s="93"/>
      <c r="AJ145" s="93"/>
      <c r="AK145" s="93"/>
      <c r="AL145" s="93"/>
    </row>
    <row r="146" spans="1:38" ht="14.5" customHeight="1" x14ac:dyDescent="0.35">
      <c r="A146" s="93"/>
      <c r="B146" s="93"/>
      <c r="C146" s="94"/>
      <c r="D146" s="94"/>
      <c r="E146" s="94"/>
      <c r="F146" s="94"/>
      <c r="G146" s="93"/>
      <c r="H146" s="93"/>
      <c r="I146" s="93"/>
      <c r="J146" s="93"/>
      <c r="K146" s="93"/>
      <c r="L146" s="94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</row>
    <row r="147" spans="1:38" ht="14.5" customHeight="1" x14ac:dyDescent="0.35">
      <c r="A147" s="93"/>
      <c r="B147" s="93"/>
      <c r="C147" s="94"/>
      <c r="D147" s="94"/>
      <c r="E147" s="94"/>
      <c r="F147" s="94"/>
      <c r="G147" s="93"/>
      <c r="H147" s="93"/>
      <c r="I147" s="93"/>
      <c r="J147" s="93"/>
      <c r="K147" s="93"/>
      <c r="L147" s="94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  <c r="AC147" s="93"/>
      <c r="AD147" s="93"/>
      <c r="AE147" s="93"/>
      <c r="AF147" s="93"/>
      <c r="AG147" s="93"/>
      <c r="AH147" s="93"/>
      <c r="AI147" s="93"/>
      <c r="AJ147" s="93"/>
      <c r="AK147" s="93"/>
      <c r="AL147" s="93"/>
    </row>
    <row r="148" spans="1:38" ht="14.5" customHeight="1" x14ac:dyDescent="0.35">
      <c r="A148" s="93"/>
      <c r="B148" s="93"/>
      <c r="C148" s="94"/>
      <c r="D148" s="94"/>
      <c r="E148" s="94"/>
      <c r="F148" s="94"/>
      <c r="G148" s="93"/>
      <c r="H148" s="93"/>
      <c r="I148" s="93"/>
      <c r="J148" s="93"/>
      <c r="K148" s="93"/>
      <c r="L148" s="94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  <c r="AC148" s="93"/>
      <c r="AD148" s="93"/>
      <c r="AE148" s="93"/>
      <c r="AF148" s="93"/>
      <c r="AG148" s="93"/>
      <c r="AH148" s="93"/>
      <c r="AI148" s="93"/>
      <c r="AJ148" s="93"/>
      <c r="AK148" s="93"/>
      <c r="AL148" s="93"/>
    </row>
    <row r="149" spans="1:38" ht="14.5" customHeight="1" x14ac:dyDescent="0.35">
      <c r="A149" s="93"/>
      <c r="B149" s="93"/>
      <c r="C149" s="94"/>
      <c r="D149" s="94"/>
      <c r="E149" s="94"/>
      <c r="F149" s="94"/>
      <c r="G149" s="93"/>
      <c r="H149" s="93"/>
      <c r="I149" s="93"/>
      <c r="J149" s="93"/>
      <c r="K149" s="93"/>
      <c r="L149" s="94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  <c r="AC149" s="93"/>
      <c r="AD149" s="93"/>
      <c r="AE149" s="93"/>
      <c r="AF149" s="93"/>
      <c r="AG149" s="93"/>
      <c r="AH149" s="93"/>
      <c r="AI149" s="93"/>
      <c r="AJ149" s="93"/>
      <c r="AK149" s="93"/>
      <c r="AL149" s="93"/>
    </row>
    <row r="150" spans="1:38" ht="14.5" customHeight="1" x14ac:dyDescent="0.35">
      <c r="A150" s="93"/>
      <c r="B150" s="93"/>
      <c r="C150" s="94"/>
      <c r="D150" s="94"/>
      <c r="E150" s="94"/>
      <c r="F150" s="94"/>
      <c r="G150" s="93"/>
      <c r="H150" s="93"/>
      <c r="I150" s="93"/>
      <c r="J150" s="93"/>
      <c r="K150" s="93"/>
      <c r="L150" s="94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  <c r="AC150" s="93"/>
      <c r="AD150" s="93"/>
      <c r="AE150" s="93"/>
      <c r="AF150" s="93"/>
      <c r="AG150" s="93"/>
      <c r="AH150" s="93"/>
      <c r="AI150" s="93"/>
      <c r="AJ150" s="93"/>
      <c r="AK150" s="93"/>
      <c r="AL150" s="93"/>
    </row>
    <row r="151" spans="1:38" ht="14.5" customHeight="1" x14ac:dyDescent="0.35">
      <c r="A151" s="93"/>
      <c r="B151" s="93"/>
      <c r="C151" s="94"/>
      <c r="D151" s="94"/>
      <c r="E151" s="94"/>
      <c r="F151" s="94"/>
      <c r="G151" s="93"/>
      <c r="H151" s="93"/>
      <c r="I151" s="93"/>
      <c r="J151" s="93"/>
      <c r="K151" s="93"/>
      <c r="L151" s="94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  <c r="AC151" s="93"/>
      <c r="AD151" s="93"/>
      <c r="AE151" s="93"/>
      <c r="AF151" s="93"/>
      <c r="AG151" s="93"/>
      <c r="AH151" s="93"/>
      <c r="AI151" s="93"/>
      <c r="AJ151" s="93"/>
      <c r="AK151" s="93"/>
      <c r="AL151" s="93"/>
    </row>
    <row r="152" spans="1:38" ht="14.5" customHeight="1" x14ac:dyDescent="0.35">
      <c r="A152" s="93"/>
      <c r="B152" s="93"/>
      <c r="C152" s="94"/>
      <c r="D152" s="94"/>
      <c r="E152" s="94"/>
      <c r="F152" s="94"/>
      <c r="G152" s="93"/>
      <c r="H152" s="93"/>
      <c r="I152" s="93"/>
      <c r="J152" s="93"/>
      <c r="K152" s="93"/>
      <c r="L152" s="94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  <c r="AC152" s="93"/>
      <c r="AD152" s="93"/>
      <c r="AE152" s="93"/>
      <c r="AF152" s="93"/>
      <c r="AG152" s="93"/>
      <c r="AH152" s="93"/>
      <c r="AI152" s="93"/>
      <c r="AJ152" s="93"/>
      <c r="AK152" s="93"/>
      <c r="AL152" s="93"/>
    </row>
    <row r="153" spans="1:38" ht="14.5" customHeight="1" x14ac:dyDescent="0.35">
      <c r="A153" s="93"/>
      <c r="B153" s="93"/>
      <c r="C153" s="94"/>
      <c r="D153" s="94"/>
      <c r="E153" s="94"/>
      <c r="F153" s="94"/>
      <c r="G153" s="93"/>
      <c r="H153" s="93"/>
      <c r="I153" s="93"/>
      <c r="J153" s="93"/>
      <c r="K153" s="93"/>
      <c r="L153" s="94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  <c r="AC153" s="93"/>
      <c r="AD153" s="93"/>
      <c r="AE153" s="93"/>
      <c r="AF153" s="93"/>
      <c r="AG153" s="93"/>
      <c r="AH153" s="93"/>
      <c r="AI153" s="93"/>
      <c r="AJ153" s="93"/>
      <c r="AK153" s="93"/>
      <c r="AL153" s="93"/>
    </row>
    <row r="154" spans="1:38" ht="14.5" customHeight="1" x14ac:dyDescent="0.35">
      <c r="A154" s="93"/>
      <c r="B154" s="93"/>
      <c r="C154" s="94"/>
      <c r="D154" s="94"/>
      <c r="E154" s="94"/>
      <c r="F154" s="94"/>
      <c r="G154" s="93"/>
      <c r="H154" s="93"/>
      <c r="I154" s="93"/>
      <c r="J154" s="93"/>
      <c r="K154" s="93"/>
      <c r="L154" s="94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</row>
    <row r="155" spans="1:38" ht="14.5" customHeight="1" x14ac:dyDescent="0.35">
      <c r="A155" s="93"/>
      <c r="B155" s="93"/>
      <c r="C155" s="94"/>
      <c r="D155" s="94"/>
      <c r="E155" s="94"/>
      <c r="F155" s="94"/>
      <c r="G155" s="93"/>
      <c r="H155" s="93"/>
      <c r="I155" s="93"/>
      <c r="J155" s="93"/>
      <c r="K155" s="93"/>
      <c r="L155" s="94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  <c r="AC155" s="93"/>
      <c r="AD155" s="93"/>
      <c r="AE155" s="93"/>
      <c r="AF155" s="93"/>
      <c r="AG155" s="93"/>
      <c r="AH155" s="93"/>
      <c r="AI155" s="93"/>
      <c r="AJ155" s="93"/>
      <c r="AK155" s="93"/>
      <c r="AL155" s="93"/>
    </row>
    <row r="156" spans="1:38" ht="14.5" customHeight="1" x14ac:dyDescent="0.35">
      <c r="A156" s="93"/>
      <c r="B156" s="93"/>
      <c r="C156" s="94"/>
      <c r="D156" s="94"/>
      <c r="E156" s="94"/>
      <c r="F156" s="94"/>
      <c r="G156" s="93"/>
      <c r="H156" s="93"/>
      <c r="I156" s="93"/>
      <c r="J156" s="93"/>
      <c r="K156" s="93"/>
      <c r="L156" s="94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</row>
    <row r="157" spans="1:38" ht="14.5" customHeight="1" x14ac:dyDescent="0.35">
      <c r="A157" s="93"/>
      <c r="B157" s="93"/>
      <c r="C157" s="94"/>
      <c r="D157" s="94"/>
      <c r="E157" s="94"/>
      <c r="F157" s="94"/>
      <c r="G157" s="93"/>
      <c r="H157" s="93"/>
      <c r="I157" s="93"/>
      <c r="J157" s="93"/>
      <c r="K157" s="93"/>
      <c r="L157" s="94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  <c r="AC157" s="93"/>
      <c r="AD157" s="93"/>
      <c r="AE157" s="93"/>
      <c r="AF157" s="93"/>
      <c r="AG157" s="93"/>
      <c r="AH157" s="93"/>
      <c r="AI157" s="93"/>
      <c r="AJ157" s="93"/>
      <c r="AK157" s="93"/>
      <c r="AL157" s="93"/>
    </row>
    <row r="158" spans="1:38" ht="14.5" customHeight="1" x14ac:dyDescent="0.35">
      <c r="A158" s="93"/>
      <c r="B158" s="93"/>
      <c r="C158" s="94"/>
      <c r="D158" s="94"/>
      <c r="E158" s="94"/>
      <c r="F158" s="94"/>
      <c r="G158" s="93"/>
      <c r="H158" s="93"/>
      <c r="I158" s="93"/>
      <c r="J158" s="93"/>
      <c r="K158" s="93"/>
      <c r="L158" s="94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</row>
    <row r="159" spans="1:38" ht="14.5" customHeight="1" x14ac:dyDescent="0.35">
      <c r="A159" s="93"/>
      <c r="B159" s="93"/>
      <c r="C159" s="94"/>
      <c r="D159" s="94"/>
      <c r="E159" s="94"/>
      <c r="F159" s="94"/>
      <c r="G159" s="93"/>
      <c r="H159" s="93"/>
      <c r="I159" s="93"/>
      <c r="J159" s="93"/>
      <c r="K159" s="93"/>
      <c r="L159" s="94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  <c r="AC159" s="93"/>
      <c r="AD159" s="93"/>
      <c r="AE159" s="93"/>
      <c r="AF159" s="93"/>
      <c r="AG159" s="93"/>
      <c r="AH159" s="93"/>
      <c r="AI159" s="93"/>
      <c r="AJ159" s="93"/>
      <c r="AK159" s="93"/>
      <c r="AL159" s="93"/>
    </row>
    <row r="160" spans="1:38" ht="14.5" customHeight="1" x14ac:dyDescent="0.35">
      <c r="A160" s="93"/>
      <c r="B160" s="93"/>
      <c r="C160" s="94"/>
      <c r="D160" s="94"/>
      <c r="E160" s="94"/>
      <c r="F160" s="94"/>
      <c r="G160" s="93"/>
      <c r="H160" s="93"/>
      <c r="I160" s="93"/>
      <c r="J160" s="93"/>
      <c r="K160" s="93"/>
      <c r="L160" s="94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  <c r="AC160" s="93"/>
      <c r="AD160" s="93"/>
      <c r="AE160" s="93"/>
      <c r="AF160" s="93"/>
      <c r="AG160" s="93"/>
      <c r="AH160" s="93"/>
      <c r="AI160" s="93"/>
      <c r="AJ160" s="93"/>
      <c r="AK160" s="93"/>
      <c r="AL160" s="93"/>
    </row>
    <row r="161" spans="1:38" ht="14.5" customHeight="1" x14ac:dyDescent="0.35">
      <c r="A161" s="93"/>
      <c r="B161" s="93"/>
      <c r="C161" s="94"/>
      <c r="D161" s="94"/>
      <c r="E161" s="94"/>
      <c r="F161" s="94"/>
      <c r="G161" s="93"/>
      <c r="H161" s="93"/>
      <c r="I161" s="93"/>
      <c r="J161" s="93"/>
      <c r="K161" s="93"/>
      <c r="L161" s="94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  <c r="AC161" s="93"/>
      <c r="AD161" s="93"/>
      <c r="AE161" s="93"/>
      <c r="AF161" s="93"/>
      <c r="AG161" s="93"/>
      <c r="AH161" s="93"/>
      <c r="AI161" s="93"/>
      <c r="AJ161" s="93"/>
      <c r="AK161" s="93"/>
      <c r="AL161" s="93"/>
    </row>
    <row r="162" spans="1:38" ht="14.5" customHeight="1" x14ac:dyDescent="0.35">
      <c r="A162" s="93"/>
      <c r="B162" s="93"/>
      <c r="C162" s="94"/>
      <c r="D162" s="94"/>
      <c r="E162" s="94"/>
      <c r="F162" s="94"/>
      <c r="G162" s="93"/>
      <c r="H162" s="93"/>
      <c r="I162" s="93"/>
      <c r="J162" s="93"/>
      <c r="K162" s="93"/>
      <c r="L162" s="94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  <c r="AC162" s="93"/>
      <c r="AD162" s="93"/>
      <c r="AE162" s="93"/>
      <c r="AF162" s="93"/>
      <c r="AG162" s="93"/>
      <c r="AH162" s="93"/>
      <c r="AI162" s="93"/>
      <c r="AJ162" s="93"/>
      <c r="AK162" s="93"/>
      <c r="AL162" s="93"/>
    </row>
    <row r="163" spans="1:38" ht="14.5" customHeight="1" x14ac:dyDescent="0.35">
      <c r="A163" s="93"/>
      <c r="B163" s="93"/>
      <c r="C163" s="94"/>
      <c r="D163" s="94"/>
      <c r="E163" s="94"/>
      <c r="F163" s="94"/>
      <c r="G163" s="93"/>
      <c r="H163" s="93"/>
      <c r="I163" s="93"/>
      <c r="J163" s="93"/>
      <c r="K163" s="93"/>
      <c r="L163" s="94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  <c r="AC163" s="93"/>
      <c r="AD163" s="93"/>
      <c r="AE163" s="93"/>
      <c r="AF163" s="93"/>
      <c r="AG163" s="93"/>
      <c r="AH163" s="93"/>
      <c r="AI163" s="93"/>
      <c r="AJ163" s="93"/>
      <c r="AK163" s="93"/>
      <c r="AL163" s="93"/>
    </row>
    <row r="164" spans="1:38" ht="14.5" customHeight="1" x14ac:dyDescent="0.35">
      <c r="A164" s="93"/>
      <c r="B164" s="93"/>
      <c r="C164" s="94"/>
      <c r="D164" s="94"/>
      <c r="E164" s="94"/>
      <c r="F164" s="94"/>
      <c r="G164" s="93"/>
      <c r="H164" s="93"/>
      <c r="I164" s="93"/>
      <c r="J164" s="93"/>
      <c r="K164" s="93"/>
      <c r="L164" s="94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  <c r="AC164" s="93"/>
      <c r="AD164" s="93"/>
      <c r="AE164" s="93"/>
      <c r="AF164" s="93"/>
      <c r="AG164" s="93"/>
      <c r="AH164" s="93"/>
      <c r="AI164" s="93"/>
      <c r="AJ164" s="93"/>
      <c r="AK164" s="93"/>
      <c r="AL164" s="93"/>
    </row>
    <row r="165" spans="1:38" ht="14.5" customHeight="1" x14ac:dyDescent="0.35">
      <c r="A165" s="93"/>
      <c r="B165" s="93"/>
      <c r="C165" s="94"/>
      <c r="D165" s="94"/>
      <c r="E165" s="94"/>
      <c r="F165" s="94"/>
      <c r="G165" s="93"/>
      <c r="H165" s="93"/>
      <c r="I165" s="93"/>
      <c r="J165" s="93"/>
      <c r="K165" s="93"/>
      <c r="L165" s="94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  <c r="AC165" s="93"/>
      <c r="AD165" s="93"/>
      <c r="AE165" s="93"/>
      <c r="AF165" s="93"/>
      <c r="AG165" s="93"/>
      <c r="AH165" s="93"/>
      <c r="AI165" s="93"/>
      <c r="AJ165" s="93"/>
      <c r="AK165" s="93"/>
      <c r="AL165" s="93"/>
    </row>
    <row r="166" spans="1:38" ht="14.5" customHeight="1" x14ac:dyDescent="0.35">
      <c r="A166" s="93"/>
      <c r="B166" s="93"/>
      <c r="C166" s="94"/>
      <c r="D166" s="94"/>
      <c r="E166" s="94"/>
      <c r="F166" s="94"/>
      <c r="G166" s="93"/>
      <c r="H166" s="93"/>
      <c r="I166" s="93"/>
      <c r="J166" s="93"/>
      <c r="K166" s="93"/>
      <c r="L166" s="94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  <c r="AC166" s="93"/>
      <c r="AD166" s="93"/>
      <c r="AE166" s="93"/>
      <c r="AF166" s="93"/>
      <c r="AG166" s="93"/>
      <c r="AH166" s="93"/>
      <c r="AI166" s="93"/>
      <c r="AJ166" s="93"/>
      <c r="AK166" s="93"/>
      <c r="AL166" s="93"/>
    </row>
    <row r="167" spans="1:38" ht="14.5" customHeight="1" x14ac:dyDescent="0.35">
      <c r="A167" s="93"/>
      <c r="B167" s="93"/>
      <c r="C167" s="94"/>
      <c r="D167" s="94"/>
      <c r="E167" s="94"/>
      <c r="F167" s="94"/>
      <c r="G167" s="93"/>
      <c r="H167" s="93"/>
      <c r="I167" s="93"/>
      <c r="J167" s="93"/>
      <c r="K167" s="93"/>
      <c r="L167" s="94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  <c r="AC167" s="93"/>
      <c r="AD167" s="93"/>
      <c r="AE167" s="93"/>
      <c r="AF167" s="93"/>
      <c r="AG167" s="93"/>
      <c r="AH167" s="93"/>
      <c r="AI167" s="93"/>
      <c r="AJ167" s="93"/>
      <c r="AK167" s="93"/>
      <c r="AL167" s="93"/>
    </row>
    <row r="168" spans="1:38" ht="14.5" customHeight="1" x14ac:dyDescent="0.35">
      <c r="A168" s="93"/>
      <c r="B168" s="93"/>
      <c r="C168" s="94"/>
      <c r="D168" s="94"/>
      <c r="E168" s="94"/>
      <c r="F168" s="94"/>
      <c r="G168" s="93"/>
      <c r="H168" s="93"/>
      <c r="I168" s="93"/>
      <c r="J168" s="93"/>
      <c r="K168" s="93"/>
      <c r="L168" s="94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</row>
    <row r="169" spans="1:38" ht="14.5" customHeight="1" x14ac:dyDescent="0.35">
      <c r="A169" s="93"/>
      <c r="B169" s="93"/>
      <c r="C169" s="94"/>
      <c r="D169" s="94"/>
      <c r="E169" s="94"/>
      <c r="F169" s="94"/>
      <c r="G169" s="93"/>
      <c r="H169" s="93"/>
      <c r="I169" s="93"/>
      <c r="J169" s="93"/>
      <c r="K169" s="93"/>
      <c r="L169" s="94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  <c r="AC169" s="93"/>
      <c r="AD169" s="93"/>
      <c r="AE169" s="93"/>
      <c r="AF169" s="93"/>
      <c r="AG169" s="93"/>
      <c r="AH169" s="93"/>
      <c r="AI169" s="93"/>
      <c r="AJ169" s="93"/>
      <c r="AK169" s="93"/>
      <c r="AL169" s="93"/>
    </row>
    <row r="170" spans="1:38" ht="14.5" customHeight="1" x14ac:dyDescent="0.35">
      <c r="A170" s="93"/>
      <c r="B170" s="93"/>
      <c r="C170" s="94"/>
      <c r="D170" s="94"/>
      <c r="E170" s="94"/>
      <c r="F170" s="94"/>
      <c r="G170" s="93"/>
      <c r="H170" s="93"/>
      <c r="I170" s="93"/>
      <c r="J170" s="93"/>
      <c r="K170" s="93"/>
      <c r="L170" s="94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</row>
    <row r="171" spans="1:38" ht="14.5" customHeight="1" x14ac:dyDescent="0.35">
      <c r="A171" s="93"/>
      <c r="B171" s="93"/>
      <c r="C171" s="94"/>
      <c r="D171" s="94"/>
      <c r="E171" s="94"/>
      <c r="F171" s="94"/>
      <c r="G171" s="93"/>
      <c r="H171" s="93"/>
      <c r="I171" s="93"/>
      <c r="J171" s="93"/>
      <c r="K171" s="93"/>
      <c r="L171" s="94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  <c r="AC171" s="93"/>
      <c r="AD171" s="93"/>
      <c r="AE171" s="93"/>
      <c r="AF171" s="93"/>
      <c r="AG171" s="93"/>
      <c r="AH171" s="93"/>
      <c r="AI171" s="93"/>
      <c r="AJ171" s="93"/>
      <c r="AK171" s="93"/>
      <c r="AL171" s="93"/>
    </row>
    <row r="172" spans="1:38" ht="14.5" customHeight="1" x14ac:dyDescent="0.35">
      <c r="A172" s="93"/>
      <c r="B172" s="93"/>
      <c r="C172" s="94"/>
      <c r="D172" s="94"/>
      <c r="E172" s="94"/>
      <c r="F172" s="94"/>
      <c r="G172" s="93"/>
      <c r="H172" s="93"/>
      <c r="I172" s="93"/>
      <c r="J172" s="93"/>
      <c r="K172" s="93"/>
      <c r="L172" s="94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  <c r="AC172" s="93"/>
      <c r="AD172" s="93"/>
      <c r="AE172" s="93"/>
      <c r="AF172" s="93"/>
      <c r="AG172" s="93"/>
      <c r="AH172" s="93"/>
      <c r="AI172" s="93"/>
      <c r="AJ172" s="93"/>
      <c r="AK172" s="93"/>
      <c r="AL172" s="93"/>
    </row>
    <row r="173" spans="1:38" ht="14.5" customHeight="1" x14ac:dyDescent="0.35">
      <c r="A173" s="93"/>
      <c r="B173" s="93"/>
      <c r="C173" s="94"/>
      <c r="D173" s="94"/>
      <c r="E173" s="94"/>
      <c r="F173" s="94"/>
      <c r="G173" s="93"/>
      <c r="H173" s="93"/>
      <c r="I173" s="93"/>
      <c r="J173" s="93"/>
      <c r="K173" s="93"/>
      <c r="L173" s="94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  <c r="AC173" s="93"/>
      <c r="AD173" s="93"/>
      <c r="AE173" s="93"/>
      <c r="AF173" s="93"/>
      <c r="AG173" s="93"/>
      <c r="AH173" s="93"/>
      <c r="AI173" s="93"/>
      <c r="AJ173" s="93"/>
      <c r="AK173" s="93"/>
      <c r="AL173" s="93"/>
    </row>
    <row r="174" spans="1:38" ht="14.5" customHeight="1" x14ac:dyDescent="0.35">
      <c r="A174" s="93"/>
      <c r="B174" s="93"/>
      <c r="C174" s="94"/>
      <c r="D174" s="94"/>
      <c r="E174" s="94"/>
      <c r="F174" s="94"/>
      <c r="G174" s="93"/>
      <c r="H174" s="93"/>
      <c r="I174" s="93"/>
      <c r="J174" s="93"/>
      <c r="K174" s="93"/>
      <c r="L174" s="94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  <c r="AC174" s="93"/>
      <c r="AD174" s="93"/>
      <c r="AE174" s="93"/>
      <c r="AF174" s="93"/>
      <c r="AG174" s="93"/>
      <c r="AH174" s="93"/>
      <c r="AI174" s="93"/>
      <c r="AJ174" s="93"/>
      <c r="AK174" s="93"/>
      <c r="AL174" s="93"/>
    </row>
    <row r="175" spans="1:38" ht="14.5" customHeight="1" x14ac:dyDescent="0.35">
      <c r="A175" s="93"/>
      <c r="B175" s="93"/>
      <c r="C175" s="94"/>
      <c r="D175" s="94"/>
      <c r="E175" s="94"/>
      <c r="F175" s="94"/>
      <c r="G175" s="93"/>
      <c r="H175" s="93"/>
      <c r="I175" s="93"/>
      <c r="J175" s="93"/>
      <c r="K175" s="93"/>
      <c r="L175" s="94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  <c r="AC175" s="93"/>
      <c r="AD175" s="93"/>
      <c r="AE175" s="93"/>
      <c r="AF175" s="93"/>
      <c r="AG175" s="93"/>
      <c r="AH175" s="93"/>
      <c r="AI175" s="93"/>
      <c r="AJ175" s="93"/>
      <c r="AK175" s="93"/>
      <c r="AL175" s="93"/>
    </row>
    <row r="176" spans="1:38" ht="14.5" customHeight="1" x14ac:dyDescent="0.35">
      <c r="A176" s="93"/>
      <c r="B176" s="93"/>
      <c r="C176" s="94"/>
      <c r="D176" s="94"/>
      <c r="E176" s="94"/>
      <c r="F176" s="94"/>
      <c r="G176" s="93"/>
      <c r="H176" s="93"/>
      <c r="I176" s="93"/>
      <c r="J176" s="93"/>
      <c r="K176" s="93"/>
      <c r="L176" s="94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  <c r="AF176" s="93"/>
      <c r="AG176" s="93"/>
      <c r="AH176" s="93"/>
      <c r="AI176" s="93"/>
      <c r="AJ176" s="93"/>
      <c r="AK176" s="93"/>
      <c r="AL176" s="93"/>
    </row>
    <row r="177" spans="1:38" ht="14.5" customHeight="1" x14ac:dyDescent="0.35">
      <c r="A177" s="93"/>
      <c r="B177" s="93"/>
      <c r="C177" s="94"/>
      <c r="D177" s="94"/>
      <c r="E177" s="94"/>
      <c r="F177" s="94"/>
      <c r="G177" s="93"/>
      <c r="H177" s="93"/>
      <c r="I177" s="93"/>
      <c r="J177" s="93"/>
      <c r="K177" s="93"/>
      <c r="L177" s="94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  <c r="AF177" s="93"/>
      <c r="AG177" s="93"/>
      <c r="AH177" s="93"/>
      <c r="AI177" s="93"/>
      <c r="AJ177" s="93"/>
      <c r="AK177" s="93"/>
      <c r="AL177" s="93"/>
    </row>
    <row r="178" spans="1:38" ht="14.5" customHeight="1" x14ac:dyDescent="0.35">
      <c r="A178" s="93"/>
      <c r="B178" s="93"/>
      <c r="C178" s="94"/>
      <c r="D178" s="94"/>
      <c r="E178" s="94"/>
      <c r="F178" s="94"/>
      <c r="G178" s="93"/>
      <c r="H178" s="93"/>
      <c r="I178" s="93"/>
      <c r="J178" s="93"/>
      <c r="K178" s="93"/>
      <c r="L178" s="94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  <c r="AF178" s="93"/>
      <c r="AG178" s="93"/>
      <c r="AH178" s="93"/>
      <c r="AI178" s="93"/>
      <c r="AJ178" s="93"/>
      <c r="AK178" s="93"/>
      <c r="AL178" s="93"/>
    </row>
    <row r="179" spans="1:38" ht="14.5" customHeight="1" x14ac:dyDescent="0.35">
      <c r="A179" s="93"/>
      <c r="B179" s="93"/>
      <c r="C179" s="94"/>
      <c r="D179" s="94"/>
      <c r="E179" s="94"/>
      <c r="F179" s="94"/>
      <c r="G179" s="93"/>
      <c r="H179" s="93"/>
      <c r="I179" s="93"/>
      <c r="J179" s="93"/>
      <c r="K179" s="93"/>
      <c r="L179" s="94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  <c r="AF179" s="93"/>
      <c r="AG179" s="93"/>
      <c r="AH179" s="93"/>
      <c r="AI179" s="93"/>
      <c r="AJ179" s="93"/>
      <c r="AK179" s="93"/>
      <c r="AL179" s="93"/>
    </row>
    <row r="180" spans="1:38" ht="14.5" customHeight="1" x14ac:dyDescent="0.35">
      <c r="A180" s="93"/>
      <c r="B180" s="93"/>
      <c r="C180" s="94"/>
      <c r="D180" s="94"/>
      <c r="E180" s="94"/>
      <c r="F180" s="94"/>
      <c r="G180" s="93"/>
      <c r="H180" s="93"/>
      <c r="I180" s="93"/>
      <c r="J180" s="93"/>
      <c r="K180" s="93"/>
      <c r="L180" s="94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  <c r="AF180" s="93"/>
      <c r="AG180" s="93"/>
      <c r="AH180" s="93"/>
      <c r="AI180" s="93"/>
      <c r="AJ180" s="93"/>
      <c r="AK180" s="93"/>
      <c r="AL180" s="93"/>
    </row>
    <row r="181" spans="1:38" ht="14.5" customHeight="1" x14ac:dyDescent="0.35">
      <c r="A181" s="93"/>
      <c r="B181" s="93"/>
      <c r="C181" s="94"/>
      <c r="D181" s="94"/>
      <c r="E181" s="94"/>
      <c r="F181" s="94"/>
      <c r="G181" s="93"/>
      <c r="H181" s="93"/>
      <c r="I181" s="93"/>
      <c r="J181" s="93"/>
      <c r="K181" s="93"/>
      <c r="L181" s="94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</row>
    <row r="182" spans="1:38" ht="14.5" customHeight="1" x14ac:dyDescent="0.35">
      <c r="A182" s="93"/>
      <c r="B182" s="93"/>
      <c r="C182" s="94"/>
      <c r="D182" s="94"/>
      <c r="E182" s="94"/>
      <c r="F182" s="94"/>
      <c r="G182" s="93"/>
      <c r="H182" s="93"/>
      <c r="I182" s="93"/>
      <c r="J182" s="93"/>
      <c r="K182" s="93"/>
      <c r="L182" s="94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  <c r="AF182" s="93"/>
      <c r="AG182" s="93"/>
      <c r="AH182" s="93"/>
      <c r="AI182" s="93"/>
      <c r="AJ182" s="93"/>
      <c r="AK182" s="93"/>
      <c r="AL182" s="93"/>
    </row>
    <row r="183" spans="1:38" ht="14.5" customHeight="1" x14ac:dyDescent="0.35">
      <c r="A183" s="93"/>
      <c r="B183" s="93"/>
      <c r="C183" s="94"/>
      <c r="D183" s="94"/>
      <c r="E183" s="94"/>
      <c r="F183" s="94"/>
      <c r="G183" s="93"/>
      <c r="H183" s="93"/>
      <c r="I183" s="93"/>
      <c r="J183" s="93"/>
      <c r="K183" s="93"/>
      <c r="L183" s="94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  <c r="AJ183" s="93"/>
      <c r="AK183" s="93"/>
      <c r="AL183" s="93"/>
    </row>
    <row r="184" spans="1:38" ht="14.5" customHeight="1" x14ac:dyDescent="0.35">
      <c r="A184" s="93"/>
      <c r="B184" s="93"/>
      <c r="C184" s="94"/>
      <c r="D184" s="94"/>
      <c r="E184" s="94"/>
      <c r="F184" s="94"/>
      <c r="G184" s="93"/>
      <c r="H184" s="93"/>
      <c r="I184" s="93"/>
      <c r="J184" s="93"/>
      <c r="K184" s="93"/>
      <c r="L184" s="94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  <c r="AJ184" s="93"/>
      <c r="AK184" s="93"/>
      <c r="AL184" s="93"/>
    </row>
    <row r="185" spans="1:38" ht="14.5" customHeight="1" x14ac:dyDescent="0.35">
      <c r="A185" s="93"/>
      <c r="B185" s="93"/>
      <c r="C185" s="94"/>
      <c r="D185" s="94"/>
      <c r="E185" s="94"/>
      <c r="F185" s="94"/>
      <c r="G185" s="93"/>
      <c r="H185" s="93"/>
      <c r="I185" s="93"/>
      <c r="J185" s="93"/>
      <c r="K185" s="93"/>
      <c r="L185" s="94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  <c r="AJ185" s="93"/>
      <c r="AK185" s="93"/>
      <c r="AL185" s="93"/>
    </row>
    <row r="186" spans="1:38" ht="14.5" customHeight="1" x14ac:dyDescent="0.35">
      <c r="A186" s="93"/>
      <c r="B186" s="93"/>
      <c r="C186" s="94"/>
      <c r="D186" s="94"/>
      <c r="E186" s="94"/>
      <c r="F186" s="94"/>
      <c r="G186" s="93"/>
      <c r="H186" s="93"/>
      <c r="I186" s="93"/>
      <c r="J186" s="93"/>
      <c r="K186" s="93"/>
      <c r="L186" s="94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  <c r="AJ186" s="93"/>
      <c r="AK186" s="93"/>
      <c r="AL186" s="93"/>
    </row>
    <row r="187" spans="1:38" ht="14.5" customHeight="1" x14ac:dyDescent="0.35">
      <c r="A187" s="93"/>
      <c r="B187" s="93"/>
      <c r="C187" s="94"/>
      <c r="D187" s="94"/>
      <c r="E187" s="94"/>
      <c r="F187" s="94"/>
      <c r="G187" s="93"/>
      <c r="H187" s="93"/>
      <c r="I187" s="93"/>
      <c r="J187" s="93"/>
      <c r="K187" s="93"/>
      <c r="L187" s="94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  <c r="AJ187" s="93"/>
      <c r="AK187" s="93"/>
      <c r="AL187" s="93"/>
    </row>
    <row r="188" spans="1:38" ht="14.5" customHeight="1" x14ac:dyDescent="0.35">
      <c r="A188" s="93"/>
      <c r="B188" s="93"/>
      <c r="C188" s="94"/>
      <c r="D188" s="94"/>
      <c r="E188" s="94"/>
      <c r="F188" s="94"/>
      <c r="G188" s="93"/>
      <c r="H188" s="93"/>
      <c r="I188" s="93"/>
      <c r="J188" s="93"/>
      <c r="K188" s="93"/>
      <c r="L188" s="94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  <c r="AJ188" s="93"/>
      <c r="AK188" s="93"/>
      <c r="AL188" s="93"/>
    </row>
    <row r="189" spans="1:38" ht="14.5" customHeight="1" x14ac:dyDescent="0.35">
      <c r="A189" s="93"/>
      <c r="B189" s="93"/>
      <c r="C189" s="94"/>
      <c r="D189" s="94"/>
      <c r="E189" s="94"/>
      <c r="F189" s="94"/>
      <c r="G189" s="93"/>
      <c r="H189" s="93"/>
      <c r="I189" s="93"/>
      <c r="J189" s="93"/>
      <c r="K189" s="93"/>
      <c r="L189" s="94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  <c r="AJ189" s="93"/>
      <c r="AK189" s="93"/>
      <c r="AL189" s="93"/>
    </row>
    <row r="190" spans="1:38" ht="14.5" customHeight="1" x14ac:dyDescent="0.35">
      <c r="A190" s="93"/>
      <c r="B190" s="93"/>
      <c r="C190" s="94"/>
      <c r="D190" s="94"/>
      <c r="E190" s="94"/>
      <c r="F190" s="94"/>
      <c r="G190" s="93"/>
      <c r="H190" s="93"/>
      <c r="I190" s="93"/>
      <c r="J190" s="93"/>
      <c r="K190" s="93"/>
      <c r="L190" s="94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  <c r="AC190" s="93"/>
      <c r="AD190" s="93"/>
      <c r="AE190" s="93"/>
      <c r="AF190" s="93"/>
      <c r="AG190" s="93"/>
      <c r="AH190" s="93"/>
      <c r="AI190" s="93"/>
      <c r="AJ190" s="93"/>
      <c r="AK190" s="93"/>
      <c r="AL190" s="93"/>
    </row>
    <row r="191" spans="1:38" ht="14.5" customHeight="1" x14ac:dyDescent="0.35">
      <c r="A191" s="93"/>
      <c r="B191" s="93"/>
      <c r="C191" s="94"/>
      <c r="D191" s="94"/>
      <c r="E191" s="94"/>
      <c r="F191" s="94"/>
      <c r="G191" s="93"/>
      <c r="H191" s="93"/>
      <c r="I191" s="93"/>
      <c r="J191" s="93"/>
      <c r="K191" s="93"/>
      <c r="L191" s="94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  <c r="AC191" s="93"/>
      <c r="AD191" s="93"/>
      <c r="AE191" s="93"/>
      <c r="AF191" s="93"/>
      <c r="AG191" s="93"/>
      <c r="AH191" s="93"/>
      <c r="AI191" s="93"/>
      <c r="AJ191" s="93"/>
      <c r="AK191" s="93"/>
      <c r="AL191" s="93"/>
    </row>
    <row r="192" spans="1:38" ht="14.5" customHeight="1" x14ac:dyDescent="0.35">
      <c r="A192" s="93"/>
      <c r="B192" s="93"/>
      <c r="C192" s="94"/>
      <c r="D192" s="94"/>
      <c r="E192" s="94"/>
      <c r="F192" s="94"/>
      <c r="G192" s="93"/>
      <c r="H192" s="93"/>
      <c r="I192" s="93"/>
      <c r="J192" s="93"/>
      <c r="K192" s="93"/>
      <c r="L192" s="94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  <c r="AJ192" s="93"/>
      <c r="AK192" s="93"/>
      <c r="AL192" s="93"/>
    </row>
    <row r="193" spans="1:38" ht="14.5" customHeight="1" x14ac:dyDescent="0.35">
      <c r="A193" s="93"/>
      <c r="B193" s="93"/>
      <c r="C193" s="94"/>
      <c r="D193" s="94"/>
      <c r="E193" s="94"/>
      <c r="F193" s="94"/>
      <c r="G193" s="93"/>
      <c r="H193" s="93"/>
      <c r="I193" s="93"/>
      <c r="J193" s="93"/>
      <c r="K193" s="93"/>
      <c r="L193" s="94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  <c r="AC193" s="93"/>
      <c r="AD193" s="93"/>
      <c r="AE193" s="93"/>
      <c r="AF193" s="93"/>
      <c r="AG193" s="93"/>
      <c r="AH193" s="93"/>
      <c r="AI193" s="93"/>
      <c r="AJ193" s="93"/>
      <c r="AK193" s="93"/>
      <c r="AL193" s="93"/>
    </row>
    <row r="194" spans="1:38" ht="14.5" customHeight="1" x14ac:dyDescent="0.35">
      <c r="A194" s="93"/>
      <c r="B194" s="93"/>
      <c r="C194" s="94"/>
      <c r="D194" s="94"/>
      <c r="E194" s="94"/>
      <c r="F194" s="94"/>
      <c r="G194" s="93"/>
      <c r="H194" s="93"/>
      <c r="I194" s="93"/>
      <c r="J194" s="93"/>
      <c r="K194" s="93"/>
      <c r="L194" s="94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  <c r="AC194" s="93"/>
      <c r="AD194" s="93"/>
      <c r="AE194" s="93"/>
      <c r="AF194" s="93"/>
      <c r="AG194" s="93"/>
      <c r="AH194" s="93"/>
      <c r="AI194" s="93"/>
      <c r="AJ194" s="93"/>
      <c r="AK194" s="93"/>
      <c r="AL194" s="93"/>
    </row>
    <row r="195" spans="1:38" ht="14.5" customHeight="1" x14ac:dyDescent="0.35">
      <c r="A195" s="93"/>
      <c r="B195" s="93"/>
      <c r="C195" s="94"/>
      <c r="D195" s="94"/>
      <c r="E195" s="94"/>
      <c r="F195" s="94"/>
      <c r="G195" s="93"/>
      <c r="H195" s="93"/>
      <c r="I195" s="93"/>
      <c r="J195" s="93"/>
      <c r="K195" s="93"/>
      <c r="L195" s="94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  <c r="AJ195" s="93"/>
      <c r="AK195" s="93"/>
      <c r="AL195" s="93"/>
    </row>
    <row r="196" spans="1:38" ht="14.5" customHeight="1" x14ac:dyDescent="0.35">
      <c r="A196" s="93"/>
      <c r="B196" s="93"/>
      <c r="C196" s="94"/>
      <c r="D196" s="94"/>
      <c r="E196" s="94"/>
      <c r="F196" s="94"/>
      <c r="G196" s="93"/>
      <c r="H196" s="93"/>
      <c r="I196" s="93"/>
      <c r="J196" s="93"/>
      <c r="K196" s="93"/>
      <c r="L196" s="94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  <c r="AA196" s="93"/>
      <c r="AB196" s="93"/>
      <c r="AC196" s="93"/>
      <c r="AD196" s="93"/>
      <c r="AE196" s="93"/>
      <c r="AF196" s="93"/>
      <c r="AG196" s="93"/>
      <c r="AH196" s="93"/>
      <c r="AI196" s="93"/>
      <c r="AJ196" s="93"/>
      <c r="AK196" s="93"/>
      <c r="AL196" s="93"/>
    </row>
    <row r="197" spans="1:38" ht="14.5" customHeight="1" x14ac:dyDescent="0.35">
      <c r="A197" s="93"/>
      <c r="B197" s="93"/>
      <c r="C197" s="94"/>
      <c r="D197" s="94"/>
      <c r="E197" s="94"/>
      <c r="F197" s="94"/>
      <c r="G197" s="93"/>
      <c r="H197" s="93"/>
      <c r="I197" s="93"/>
      <c r="J197" s="93"/>
      <c r="K197" s="93"/>
      <c r="L197" s="94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  <c r="AC197" s="93"/>
      <c r="AD197" s="93"/>
      <c r="AE197" s="93"/>
      <c r="AF197" s="93"/>
      <c r="AG197" s="93"/>
      <c r="AH197" s="93"/>
      <c r="AI197" s="93"/>
      <c r="AJ197" s="93"/>
      <c r="AK197" s="93"/>
      <c r="AL197" s="93"/>
    </row>
    <row r="198" spans="1:38" ht="14.5" customHeight="1" x14ac:dyDescent="0.35">
      <c r="A198" s="93"/>
      <c r="B198" s="93"/>
      <c r="C198" s="94"/>
      <c r="D198" s="94"/>
      <c r="E198" s="94"/>
      <c r="F198" s="94"/>
      <c r="G198" s="93"/>
      <c r="H198" s="93"/>
      <c r="I198" s="93"/>
      <c r="J198" s="93"/>
      <c r="K198" s="93"/>
      <c r="L198" s="94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  <c r="AC198" s="93"/>
      <c r="AD198" s="93"/>
      <c r="AE198" s="93"/>
      <c r="AF198" s="93"/>
      <c r="AG198" s="93"/>
      <c r="AH198" s="93"/>
      <c r="AI198" s="93"/>
      <c r="AJ198" s="93"/>
      <c r="AK198" s="93"/>
      <c r="AL198" s="93"/>
    </row>
    <row r="199" spans="1:38" ht="14.5" customHeight="1" x14ac:dyDescent="0.35">
      <c r="A199" s="93"/>
      <c r="B199" s="93"/>
      <c r="C199" s="94"/>
      <c r="D199" s="94"/>
      <c r="E199" s="94"/>
      <c r="F199" s="94"/>
      <c r="G199" s="93"/>
      <c r="H199" s="93"/>
      <c r="I199" s="93"/>
      <c r="J199" s="93"/>
      <c r="K199" s="93"/>
      <c r="L199" s="94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  <c r="AA199" s="93"/>
      <c r="AB199" s="93"/>
      <c r="AC199" s="93"/>
      <c r="AD199" s="93"/>
      <c r="AE199" s="93"/>
      <c r="AF199" s="93"/>
      <c r="AG199" s="93"/>
      <c r="AH199" s="93"/>
      <c r="AI199" s="93"/>
      <c r="AJ199" s="93"/>
      <c r="AK199" s="93"/>
      <c r="AL199" s="93"/>
    </row>
    <row r="200" spans="1:38" ht="14.5" customHeight="1" x14ac:dyDescent="0.35">
      <c r="A200" s="93"/>
      <c r="B200" s="93"/>
      <c r="C200" s="94"/>
      <c r="D200" s="94"/>
      <c r="E200" s="94"/>
      <c r="F200" s="94"/>
      <c r="G200" s="93"/>
      <c r="H200" s="93"/>
      <c r="I200" s="93"/>
      <c r="J200" s="93"/>
      <c r="K200" s="93"/>
      <c r="L200" s="94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  <c r="AA200" s="93"/>
      <c r="AB200" s="93"/>
      <c r="AC200" s="93"/>
      <c r="AD200" s="93"/>
      <c r="AE200" s="93"/>
      <c r="AF200" s="93"/>
      <c r="AG200" s="93"/>
      <c r="AH200" s="93"/>
      <c r="AI200" s="93"/>
      <c r="AJ200" s="93"/>
      <c r="AK200" s="93"/>
      <c r="AL200" s="93"/>
    </row>
    <row r="201" spans="1:38" ht="14.5" customHeight="1" x14ac:dyDescent="0.35">
      <c r="A201" s="93"/>
      <c r="B201" s="93"/>
      <c r="C201" s="94"/>
      <c r="D201" s="94"/>
      <c r="E201" s="94"/>
      <c r="F201" s="94"/>
      <c r="G201" s="93"/>
      <c r="H201" s="93"/>
      <c r="I201" s="93"/>
      <c r="J201" s="93"/>
      <c r="K201" s="93"/>
      <c r="L201" s="94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  <c r="AA201" s="93"/>
      <c r="AB201" s="93"/>
      <c r="AC201" s="93"/>
      <c r="AD201" s="93"/>
      <c r="AE201" s="93"/>
      <c r="AF201" s="93"/>
      <c r="AG201" s="93"/>
      <c r="AH201" s="93"/>
      <c r="AI201" s="93"/>
      <c r="AJ201" s="93"/>
      <c r="AK201" s="93"/>
      <c r="AL201" s="93"/>
    </row>
    <row r="202" spans="1:38" ht="14.5" customHeight="1" x14ac:dyDescent="0.35">
      <c r="A202" s="93"/>
      <c r="B202" s="93"/>
      <c r="C202" s="94"/>
      <c r="D202" s="94"/>
      <c r="E202" s="94"/>
      <c r="F202" s="94"/>
      <c r="G202" s="93"/>
      <c r="H202" s="93"/>
      <c r="I202" s="93"/>
      <c r="J202" s="93"/>
      <c r="K202" s="93"/>
      <c r="L202" s="94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3"/>
      <c r="AA202" s="93"/>
      <c r="AB202" s="93"/>
      <c r="AC202" s="93"/>
      <c r="AD202" s="93"/>
      <c r="AE202" s="93"/>
      <c r="AF202" s="93"/>
      <c r="AG202" s="93"/>
      <c r="AH202" s="93"/>
      <c r="AI202" s="93"/>
      <c r="AJ202" s="93"/>
      <c r="AK202" s="93"/>
      <c r="AL202" s="93"/>
    </row>
    <row r="203" spans="1:38" ht="14.5" customHeight="1" x14ac:dyDescent="0.35">
      <c r="A203" s="93"/>
      <c r="B203" s="93"/>
      <c r="C203" s="94"/>
      <c r="D203" s="94"/>
      <c r="E203" s="94"/>
      <c r="F203" s="94"/>
      <c r="G203" s="93"/>
      <c r="H203" s="93"/>
      <c r="I203" s="93"/>
      <c r="J203" s="93"/>
      <c r="K203" s="93"/>
      <c r="L203" s="94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3"/>
      <c r="AA203" s="93"/>
      <c r="AB203" s="93"/>
      <c r="AC203" s="93"/>
      <c r="AD203" s="93"/>
      <c r="AE203" s="93"/>
      <c r="AF203" s="93"/>
      <c r="AG203" s="93"/>
      <c r="AH203" s="93"/>
      <c r="AI203" s="93"/>
      <c r="AJ203" s="93"/>
      <c r="AK203" s="93"/>
      <c r="AL203" s="93"/>
    </row>
    <row r="204" spans="1:38" ht="14.5" customHeight="1" x14ac:dyDescent="0.35">
      <c r="A204" s="93"/>
      <c r="B204" s="93"/>
      <c r="C204" s="94"/>
      <c r="D204" s="94"/>
      <c r="E204" s="94"/>
      <c r="F204" s="94"/>
      <c r="G204" s="93"/>
      <c r="H204" s="93"/>
      <c r="I204" s="93"/>
      <c r="J204" s="93"/>
      <c r="K204" s="93"/>
      <c r="L204" s="94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3"/>
      <c r="AA204" s="93"/>
      <c r="AB204" s="93"/>
      <c r="AC204" s="93"/>
      <c r="AD204" s="93"/>
      <c r="AE204" s="93"/>
      <c r="AF204" s="93"/>
      <c r="AG204" s="93"/>
      <c r="AH204" s="93"/>
      <c r="AI204" s="93"/>
      <c r="AJ204" s="93"/>
      <c r="AK204" s="93"/>
      <c r="AL204" s="93"/>
    </row>
    <row r="205" spans="1:38" ht="14.5" customHeight="1" x14ac:dyDescent="0.35">
      <c r="A205" s="93"/>
      <c r="B205" s="93"/>
      <c r="C205" s="94"/>
      <c r="D205" s="94"/>
      <c r="E205" s="94"/>
      <c r="F205" s="94"/>
      <c r="G205" s="93"/>
      <c r="H205" s="93"/>
      <c r="I205" s="93"/>
      <c r="J205" s="93"/>
      <c r="K205" s="93"/>
      <c r="L205" s="94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  <c r="Z205" s="93"/>
      <c r="AA205" s="93"/>
      <c r="AB205" s="93"/>
      <c r="AC205" s="93"/>
      <c r="AD205" s="93"/>
      <c r="AE205" s="93"/>
      <c r="AF205" s="93"/>
      <c r="AG205" s="93"/>
      <c r="AH205" s="93"/>
      <c r="AI205" s="93"/>
      <c r="AJ205" s="93"/>
      <c r="AK205" s="93"/>
      <c r="AL205" s="93"/>
    </row>
    <row r="206" spans="1:38" ht="14.5" customHeight="1" x14ac:dyDescent="0.35">
      <c r="A206" s="93"/>
      <c r="B206" s="93"/>
      <c r="C206" s="94"/>
      <c r="D206" s="94"/>
      <c r="E206" s="94"/>
      <c r="F206" s="94"/>
      <c r="G206" s="93"/>
      <c r="H206" s="93"/>
      <c r="I206" s="93"/>
      <c r="J206" s="93"/>
      <c r="K206" s="93"/>
      <c r="L206" s="94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  <c r="Z206" s="93"/>
      <c r="AA206" s="93"/>
      <c r="AB206" s="93"/>
      <c r="AC206" s="93"/>
      <c r="AD206" s="93"/>
      <c r="AE206" s="93"/>
      <c r="AF206" s="93"/>
      <c r="AG206" s="93"/>
      <c r="AH206" s="93"/>
      <c r="AI206" s="93"/>
      <c r="AJ206" s="93"/>
      <c r="AK206" s="93"/>
      <c r="AL206" s="93"/>
    </row>
    <row r="207" spans="1:38" ht="14.5" customHeight="1" x14ac:dyDescent="0.35">
      <c r="A207" s="93"/>
      <c r="B207" s="93"/>
      <c r="C207" s="94"/>
      <c r="D207" s="94"/>
      <c r="E207" s="94"/>
      <c r="F207" s="94"/>
      <c r="G207" s="93"/>
      <c r="H207" s="93"/>
      <c r="I207" s="93"/>
      <c r="J207" s="93"/>
      <c r="K207" s="93"/>
      <c r="L207" s="94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  <c r="Z207" s="93"/>
      <c r="AA207" s="93"/>
      <c r="AB207" s="93"/>
      <c r="AC207" s="93"/>
      <c r="AD207" s="93"/>
      <c r="AE207" s="93"/>
      <c r="AF207" s="93"/>
      <c r="AG207" s="93"/>
      <c r="AH207" s="93"/>
      <c r="AI207" s="93"/>
      <c r="AJ207" s="93"/>
      <c r="AK207" s="93"/>
      <c r="AL207" s="93"/>
    </row>
    <row r="208" spans="1:38" ht="14.5" customHeight="1" x14ac:dyDescent="0.35">
      <c r="A208" s="93"/>
      <c r="B208" s="93"/>
      <c r="C208" s="94"/>
      <c r="D208" s="94"/>
      <c r="E208" s="94"/>
      <c r="F208" s="94"/>
      <c r="G208" s="93"/>
      <c r="H208" s="93"/>
      <c r="I208" s="93"/>
      <c r="J208" s="93"/>
      <c r="K208" s="93"/>
      <c r="L208" s="94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  <c r="Z208" s="93"/>
      <c r="AA208" s="93"/>
      <c r="AB208" s="93"/>
      <c r="AC208" s="93"/>
      <c r="AD208" s="93"/>
      <c r="AE208" s="93"/>
      <c r="AF208" s="93"/>
      <c r="AG208" s="93"/>
      <c r="AH208" s="93"/>
      <c r="AI208" s="93"/>
      <c r="AJ208" s="93"/>
      <c r="AK208" s="93"/>
      <c r="AL208" s="93"/>
    </row>
    <row r="209" spans="1:38" ht="14.5" customHeight="1" x14ac:dyDescent="0.35">
      <c r="A209" s="93"/>
      <c r="B209" s="93"/>
      <c r="C209" s="94"/>
      <c r="D209" s="94"/>
      <c r="E209" s="94"/>
      <c r="F209" s="94"/>
      <c r="G209" s="93"/>
      <c r="H209" s="93"/>
      <c r="I209" s="93"/>
      <c r="J209" s="93"/>
      <c r="K209" s="93"/>
      <c r="L209" s="94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93"/>
      <c r="Z209" s="93"/>
      <c r="AA209" s="93"/>
      <c r="AB209" s="93"/>
      <c r="AC209" s="93"/>
      <c r="AD209" s="93"/>
      <c r="AE209" s="93"/>
      <c r="AF209" s="93"/>
      <c r="AG209" s="93"/>
      <c r="AH209" s="93"/>
      <c r="AI209" s="93"/>
      <c r="AJ209" s="93"/>
      <c r="AK209" s="93"/>
      <c r="AL209" s="93"/>
    </row>
    <row r="210" spans="1:38" ht="14.5" customHeight="1" x14ac:dyDescent="0.35">
      <c r="A210" s="93"/>
      <c r="B210" s="93"/>
      <c r="C210" s="94"/>
      <c r="D210" s="94"/>
      <c r="E210" s="94"/>
      <c r="F210" s="94"/>
      <c r="G210" s="93"/>
      <c r="H210" s="93"/>
      <c r="I210" s="93"/>
      <c r="J210" s="93"/>
      <c r="K210" s="93"/>
      <c r="L210" s="94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93"/>
      <c r="Z210" s="93"/>
      <c r="AA210" s="93"/>
      <c r="AB210" s="93"/>
      <c r="AC210" s="93"/>
      <c r="AD210" s="93"/>
      <c r="AE210" s="93"/>
      <c r="AF210" s="93"/>
      <c r="AG210" s="93"/>
      <c r="AH210" s="93"/>
      <c r="AI210" s="93"/>
      <c r="AJ210" s="93"/>
      <c r="AK210" s="93"/>
      <c r="AL210" s="93"/>
    </row>
    <row r="211" spans="1:38" ht="14.5" customHeight="1" x14ac:dyDescent="0.35">
      <c r="A211" s="93"/>
      <c r="B211" s="93"/>
      <c r="C211" s="94"/>
      <c r="D211" s="94"/>
      <c r="E211" s="94"/>
      <c r="F211" s="94"/>
      <c r="G211" s="93"/>
      <c r="H211" s="93"/>
      <c r="I211" s="93"/>
      <c r="J211" s="93"/>
      <c r="K211" s="93"/>
      <c r="L211" s="94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93"/>
      <c r="Z211" s="93"/>
      <c r="AA211" s="93"/>
      <c r="AB211" s="93"/>
      <c r="AC211" s="93"/>
      <c r="AD211" s="93"/>
      <c r="AE211" s="93"/>
      <c r="AF211" s="93"/>
      <c r="AG211" s="93"/>
      <c r="AH211" s="93"/>
      <c r="AI211" s="93"/>
      <c r="AJ211" s="93"/>
      <c r="AK211" s="93"/>
      <c r="AL211" s="93"/>
    </row>
    <row r="212" spans="1:38" ht="14.5" customHeight="1" x14ac:dyDescent="0.35">
      <c r="A212" s="93"/>
      <c r="B212" s="93"/>
      <c r="C212" s="94"/>
      <c r="D212" s="94"/>
      <c r="E212" s="94"/>
      <c r="F212" s="94"/>
      <c r="G212" s="93"/>
      <c r="H212" s="93"/>
      <c r="I212" s="93"/>
      <c r="J212" s="93"/>
      <c r="K212" s="93"/>
      <c r="L212" s="94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93"/>
      <c r="Z212" s="93"/>
      <c r="AA212" s="93"/>
      <c r="AB212" s="93"/>
      <c r="AC212" s="93"/>
      <c r="AD212" s="93"/>
      <c r="AE212" s="93"/>
      <c r="AF212" s="93"/>
      <c r="AG212" s="93"/>
      <c r="AH212" s="93"/>
      <c r="AI212" s="93"/>
      <c r="AJ212" s="93"/>
      <c r="AK212" s="93"/>
      <c r="AL212" s="93"/>
    </row>
    <row r="213" spans="1:38" ht="14.5" customHeight="1" x14ac:dyDescent="0.35">
      <c r="A213" s="93"/>
      <c r="B213" s="93"/>
      <c r="C213" s="94"/>
      <c r="D213" s="94"/>
      <c r="E213" s="94"/>
      <c r="F213" s="94"/>
      <c r="G213" s="93"/>
      <c r="H213" s="93"/>
      <c r="I213" s="93"/>
      <c r="J213" s="93"/>
      <c r="K213" s="93"/>
      <c r="L213" s="94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93"/>
      <c r="Z213" s="93"/>
      <c r="AA213" s="93"/>
      <c r="AB213" s="93"/>
      <c r="AC213" s="93"/>
      <c r="AD213" s="93"/>
      <c r="AE213" s="93"/>
      <c r="AF213" s="93"/>
      <c r="AG213" s="93"/>
      <c r="AH213" s="93"/>
      <c r="AI213" s="93"/>
      <c r="AJ213" s="93"/>
      <c r="AK213" s="93"/>
      <c r="AL213" s="93"/>
    </row>
    <row r="214" spans="1:38" ht="14.5" customHeight="1" x14ac:dyDescent="0.35">
      <c r="A214" s="93"/>
      <c r="B214" s="93"/>
      <c r="C214" s="94"/>
      <c r="D214" s="94"/>
      <c r="E214" s="94"/>
      <c r="F214" s="94"/>
      <c r="G214" s="93"/>
      <c r="H214" s="93"/>
      <c r="I214" s="93"/>
      <c r="J214" s="93"/>
      <c r="K214" s="93"/>
      <c r="L214" s="94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93"/>
      <c r="Z214" s="93"/>
      <c r="AA214" s="93"/>
      <c r="AB214" s="93"/>
      <c r="AC214" s="93"/>
      <c r="AD214" s="93"/>
      <c r="AE214" s="93"/>
      <c r="AF214" s="93"/>
      <c r="AG214" s="93"/>
      <c r="AH214" s="93"/>
      <c r="AI214" s="93"/>
      <c r="AJ214" s="93"/>
      <c r="AK214" s="93"/>
      <c r="AL214" s="93"/>
    </row>
    <row r="215" spans="1:38" ht="14.5" customHeight="1" x14ac:dyDescent="0.35">
      <c r="A215" s="93"/>
      <c r="B215" s="93"/>
      <c r="C215" s="94"/>
      <c r="D215" s="94"/>
      <c r="E215" s="94"/>
      <c r="F215" s="94"/>
      <c r="G215" s="93"/>
      <c r="H215" s="93"/>
      <c r="I215" s="93"/>
      <c r="J215" s="93"/>
      <c r="K215" s="93"/>
      <c r="L215" s="94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93"/>
      <c r="Z215" s="93"/>
      <c r="AA215" s="93"/>
      <c r="AB215" s="93"/>
      <c r="AC215" s="93"/>
      <c r="AD215" s="93"/>
      <c r="AE215" s="93"/>
      <c r="AF215" s="93"/>
      <c r="AG215" s="93"/>
      <c r="AH215" s="93"/>
      <c r="AI215" s="93"/>
      <c r="AJ215" s="93"/>
      <c r="AK215" s="93"/>
      <c r="AL215" s="93"/>
    </row>
    <row r="216" spans="1:38" ht="14.5" customHeight="1" x14ac:dyDescent="0.35">
      <c r="A216" s="93"/>
      <c r="B216" s="93"/>
      <c r="C216" s="94"/>
      <c r="D216" s="94"/>
      <c r="E216" s="94"/>
      <c r="F216" s="94"/>
      <c r="G216" s="93"/>
      <c r="H216" s="93"/>
      <c r="I216" s="93"/>
      <c r="J216" s="93"/>
      <c r="K216" s="93"/>
      <c r="L216" s="94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93"/>
      <c r="Z216" s="93"/>
      <c r="AA216" s="93"/>
      <c r="AB216" s="93"/>
      <c r="AC216" s="93"/>
      <c r="AD216" s="93"/>
      <c r="AE216" s="93"/>
      <c r="AF216" s="93"/>
      <c r="AG216" s="93"/>
      <c r="AH216" s="93"/>
      <c r="AI216" s="93"/>
      <c r="AJ216" s="93"/>
      <c r="AK216" s="93"/>
      <c r="AL216" s="93"/>
    </row>
    <row r="217" spans="1:38" ht="14.5" customHeight="1" x14ac:dyDescent="0.35">
      <c r="A217" s="93"/>
      <c r="B217" s="93"/>
      <c r="C217" s="94"/>
      <c r="D217" s="94"/>
      <c r="E217" s="94"/>
      <c r="F217" s="94"/>
      <c r="G217" s="93"/>
      <c r="H217" s="93"/>
      <c r="I217" s="93"/>
      <c r="J217" s="93"/>
      <c r="K217" s="93"/>
      <c r="L217" s="94"/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93"/>
      <c r="X217" s="93"/>
      <c r="Y217" s="93"/>
      <c r="Z217" s="93"/>
      <c r="AA217" s="93"/>
      <c r="AB217" s="93"/>
      <c r="AC217" s="93"/>
      <c r="AD217" s="93"/>
      <c r="AE217" s="93"/>
      <c r="AF217" s="93"/>
      <c r="AG217" s="93"/>
      <c r="AH217" s="93"/>
      <c r="AI217" s="93"/>
      <c r="AJ217" s="93"/>
      <c r="AK217" s="93"/>
      <c r="AL217" s="93"/>
    </row>
    <row r="218" spans="1:38" ht="14.5" customHeight="1" x14ac:dyDescent="0.35">
      <c r="A218" s="93"/>
      <c r="B218" s="93"/>
      <c r="C218" s="94"/>
      <c r="D218" s="94"/>
      <c r="E218" s="94"/>
      <c r="F218" s="94"/>
      <c r="G218" s="93"/>
      <c r="H218" s="93"/>
      <c r="I218" s="93"/>
      <c r="J218" s="93"/>
      <c r="K218" s="93"/>
      <c r="L218" s="94"/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93"/>
      <c r="Y218" s="93"/>
      <c r="Z218" s="93"/>
      <c r="AA218" s="93"/>
      <c r="AB218" s="93"/>
      <c r="AC218" s="93"/>
      <c r="AD218" s="93"/>
      <c r="AE218" s="93"/>
      <c r="AF218" s="93"/>
      <c r="AG218" s="93"/>
      <c r="AH218" s="93"/>
      <c r="AI218" s="93"/>
      <c r="AJ218" s="93"/>
      <c r="AK218" s="93"/>
      <c r="AL218" s="93"/>
    </row>
    <row r="219" spans="1:38" ht="14.5" customHeight="1" x14ac:dyDescent="0.35">
      <c r="A219" s="93"/>
      <c r="B219" s="93"/>
      <c r="C219" s="94"/>
      <c r="D219" s="94"/>
      <c r="E219" s="94"/>
      <c r="F219" s="94"/>
      <c r="G219" s="93"/>
      <c r="H219" s="93"/>
      <c r="I219" s="93"/>
      <c r="J219" s="93"/>
      <c r="K219" s="93"/>
      <c r="L219" s="94"/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93"/>
      <c r="X219" s="93"/>
      <c r="Y219" s="93"/>
      <c r="Z219" s="93"/>
      <c r="AA219" s="93"/>
      <c r="AB219" s="93"/>
      <c r="AC219" s="93"/>
      <c r="AD219" s="93"/>
      <c r="AE219" s="93"/>
      <c r="AF219" s="93"/>
      <c r="AG219" s="93"/>
      <c r="AH219" s="93"/>
      <c r="AI219" s="93"/>
      <c r="AJ219" s="93"/>
      <c r="AK219" s="93"/>
      <c r="AL219" s="93"/>
    </row>
    <row r="220" spans="1:38" ht="14.5" customHeight="1" x14ac:dyDescent="0.35">
      <c r="A220" s="93"/>
      <c r="B220" s="93"/>
      <c r="C220" s="94"/>
      <c r="D220" s="94"/>
      <c r="E220" s="94"/>
      <c r="F220" s="94"/>
      <c r="G220" s="93"/>
      <c r="H220" s="93"/>
      <c r="I220" s="93"/>
      <c r="J220" s="93"/>
      <c r="K220" s="93"/>
      <c r="L220" s="94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93"/>
      <c r="X220" s="93"/>
      <c r="Y220" s="93"/>
      <c r="Z220" s="93"/>
      <c r="AA220" s="93"/>
      <c r="AB220" s="93"/>
      <c r="AC220" s="93"/>
      <c r="AD220" s="93"/>
      <c r="AE220" s="93"/>
      <c r="AF220" s="93"/>
      <c r="AG220" s="93"/>
      <c r="AH220" s="93"/>
      <c r="AI220" s="93"/>
      <c r="AJ220" s="93"/>
      <c r="AK220" s="93"/>
      <c r="AL220" s="93"/>
    </row>
    <row r="221" spans="1:38" ht="14.5" customHeight="1" x14ac:dyDescent="0.35">
      <c r="A221" s="93"/>
      <c r="B221" s="93"/>
      <c r="C221" s="94"/>
      <c r="D221" s="94"/>
      <c r="E221" s="94"/>
      <c r="F221" s="94"/>
      <c r="G221" s="93"/>
      <c r="H221" s="93"/>
      <c r="I221" s="93"/>
      <c r="J221" s="93"/>
      <c r="K221" s="93"/>
      <c r="L221" s="94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</row>
    <row r="222" spans="1:38" ht="14.5" customHeight="1" x14ac:dyDescent="0.35">
      <c r="A222" s="93"/>
      <c r="B222" s="93"/>
      <c r="C222" s="94"/>
      <c r="D222" s="94"/>
      <c r="E222" s="94"/>
      <c r="F222" s="94"/>
      <c r="G222" s="93"/>
      <c r="H222" s="93"/>
      <c r="I222" s="93"/>
      <c r="J222" s="93"/>
      <c r="K222" s="93"/>
      <c r="L222" s="94"/>
      <c r="M222" s="93"/>
      <c r="N222" s="93"/>
      <c r="O222" s="93"/>
      <c r="P222" s="93"/>
      <c r="Q222" s="93"/>
      <c r="R222" s="93"/>
      <c r="S222" s="93"/>
      <c r="T222" s="93"/>
      <c r="U222" s="93"/>
      <c r="V222" s="93"/>
      <c r="W222" s="93"/>
      <c r="X222" s="93"/>
      <c r="Y222" s="93"/>
      <c r="Z222" s="93"/>
      <c r="AA222" s="93"/>
      <c r="AB222" s="93"/>
      <c r="AC222" s="93"/>
      <c r="AD222" s="93"/>
      <c r="AE222" s="93"/>
      <c r="AF222" s="93"/>
      <c r="AG222" s="93"/>
      <c r="AH222" s="93"/>
      <c r="AI222" s="93"/>
      <c r="AJ222" s="93"/>
      <c r="AK222" s="93"/>
      <c r="AL222" s="93"/>
    </row>
    <row r="223" spans="1:38" ht="14.5" customHeight="1" x14ac:dyDescent="0.35">
      <c r="A223" s="93"/>
      <c r="B223" s="93"/>
      <c r="C223" s="94"/>
      <c r="D223" s="94"/>
      <c r="E223" s="94"/>
      <c r="F223" s="94"/>
      <c r="G223" s="93"/>
      <c r="H223" s="93"/>
      <c r="I223" s="93"/>
      <c r="J223" s="93"/>
      <c r="K223" s="93"/>
      <c r="L223" s="94"/>
      <c r="M223" s="93"/>
      <c r="N223" s="93"/>
      <c r="O223" s="93"/>
      <c r="P223" s="93"/>
      <c r="Q223" s="93"/>
      <c r="R223" s="93"/>
      <c r="S223" s="93"/>
      <c r="T223" s="93"/>
      <c r="U223" s="93"/>
      <c r="V223" s="93"/>
      <c r="W223" s="93"/>
      <c r="X223" s="93"/>
      <c r="Y223" s="93"/>
      <c r="Z223" s="93"/>
      <c r="AA223" s="93"/>
      <c r="AB223" s="93"/>
      <c r="AC223" s="93"/>
      <c r="AD223" s="93"/>
      <c r="AE223" s="93"/>
      <c r="AF223" s="93"/>
      <c r="AG223" s="93"/>
      <c r="AH223" s="93"/>
      <c r="AI223" s="93"/>
      <c r="AJ223" s="93"/>
      <c r="AK223" s="93"/>
      <c r="AL223" s="93"/>
    </row>
    <row r="224" spans="1:38" ht="14.5" customHeight="1" x14ac:dyDescent="0.35">
      <c r="A224" s="93"/>
      <c r="B224" s="93"/>
      <c r="C224" s="94"/>
      <c r="D224" s="94"/>
      <c r="E224" s="94"/>
      <c r="F224" s="94"/>
      <c r="G224" s="93"/>
      <c r="H224" s="93"/>
      <c r="I224" s="93"/>
      <c r="J224" s="93"/>
      <c r="K224" s="93"/>
      <c r="L224" s="94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</row>
    <row r="225" spans="1:38" ht="14.5" customHeight="1" x14ac:dyDescent="0.35">
      <c r="A225" s="93"/>
      <c r="B225" s="93"/>
      <c r="C225" s="94"/>
      <c r="D225" s="94"/>
      <c r="E225" s="94"/>
      <c r="F225" s="94"/>
      <c r="G225" s="93"/>
      <c r="H225" s="93"/>
      <c r="I225" s="93"/>
      <c r="J225" s="93"/>
      <c r="K225" s="93"/>
      <c r="L225" s="94"/>
      <c r="M225" s="93"/>
      <c r="N225" s="93"/>
      <c r="O225" s="93"/>
      <c r="P225" s="93"/>
      <c r="Q225" s="93"/>
      <c r="R225" s="93"/>
      <c r="S225" s="93"/>
      <c r="T225" s="93"/>
      <c r="U225" s="93"/>
      <c r="V225" s="93"/>
      <c r="W225" s="93"/>
      <c r="X225" s="93"/>
      <c r="Y225" s="93"/>
      <c r="Z225" s="93"/>
      <c r="AA225" s="93"/>
      <c r="AB225" s="93"/>
      <c r="AC225" s="93"/>
      <c r="AD225" s="93"/>
      <c r="AE225" s="93"/>
      <c r="AF225" s="93"/>
      <c r="AG225" s="93"/>
      <c r="AH225" s="93"/>
      <c r="AI225" s="93"/>
      <c r="AJ225" s="93"/>
      <c r="AK225" s="93"/>
      <c r="AL225" s="93"/>
    </row>
    <row r="226" spans="1:38" ht="14.5" customHeight="1" x14ac:dyDescent="0.35">
      <c r="A226" s="93"/>
      <c r="B226" s="93"/>
      <c r="C226" s="94"/>
      <c r="D226" s="94"/>
      <c r="E226" s="94"/>
      <c r="F226" s="94"/>
      <c r="G226" s="93"/>
      <c r="H226" s="93"/>
      <c r="I226" s="93"/>
      <c r="J226" s="93"/>
      <c r="K226" s="93"/>
      <c r="L226" s="94"/>
      <c r="M226" s="93"/>
      <c r="N226" s="93"/>
      <c r="O226" s="93"/>
      <c r="P226" s="93"/>
      <c r="Q226" s="93"/>
      <c r="R226" s="93"/>
      <c r="S226" s="93"/>
      <c r="T226" s="93"/>
      <c r="U226" s="93"/>
      <c r="V226" s="93"/>
      <c r="W226" s="93"/>
      <c r="X226" s="93"/>
      <c r="Y226" s="93"/>
      <c r="Z226" s="93"/>
      <c r="AA226" s="93"/>
      <c r="AB226" s="93"/>
      <c r="AC226" s="93"/>
      <c r="AD226" s="93"/>
      <c r="AE226" s="93"/>
      <c r="AF226" s="93"/>
      <c r="AG226" s="93"/>
      <c r="AH226" s="93"/>
      <c r="AI226" s="93"/>
      <c r="AJ226" s="93"/>
      <c r="AK226" s="93"/>
      <c r="AL226" s="93"/>
    </row>
    <row r="227" spans="1:38" ht="14.5" customHeight="1" x14ac:dyDescent="0.35">
      <c r="A227" s="93"/>
      <c r="B227" s="93"/>
      <c r="C227" s="94"/>
      <c r="D227" s="94"/>
      <c r="E227" s="94"/>
      <c r="F227" s="94"/>
      <c r="G227" s="93"/>
      <c r="H227" s="93"/>
      <c r="I227" s="93"/>
      <c r="J227" s="93"/>
      <c r="K227" s="93"/>
      <c r="L227" s="94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</row>
    <row r="228" spans="1:38" ht="14.5" customHeight="1" x14ac:dyDescent="0.35">
      <c r="A228" s="93"/>
      <c r="B228" s="93"/>
      <c r="C228" s="94"/>
      <c r="D228" s="94"/>
      <c r="E228" s="94"/>
      <c r="F228" s="94"/>
      <c r="G228" s="93"/>
      <c r="H228" s="93"/>
      <c r="I228" s="93"/>
      <c r="J228" s="93"/>
      <c r="K228" s="93"/>
      <c r="L228" s="94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93"/>
      <c r="Z228" s="93"/>
      <c r="AA228" s="93"/>
      <c r="AB228" s="93"/>
      <c r="AC228" s="93"/>
      <c r="AD228" s="93"/>
      <c r="AE228" s="93"/>
      <c r="AF228" s="93"/>
      <c r="AG228" s="93"/>
      <c r="AH228" s="93"/>
      <c r="AI228" s="93"/>
      <c r="AJ228" s="93"/>
      <c r="AK228" s="93"/>
      <c r="AL228" s="93"/>
    </row>
    <row r="229" spans="1:38" ht="14.5" customHeight="1" x14ac:dyDescent="0.35">
      <c r="A229" s="93"/>
      <c r="B229" s="93"/>
      <c r="C229" s="94"/>
      <c r="D229" s="94"/>
      <c r="E229" s="94"/>
      <c r="F229" s="94"/>
      <c r="G229" s="93"/>
      <c r="H229" s="93"/>
      <c r="I229" s="93"/>
      <c r="J229" s="93"/>
      <c r="K229" s="93"/>
      <c r="L229" s="94"/>
      <c r="M229" s="93"/>
      <c r="N229" s="93"/>
      <c r="O229" s="93"/>
      <c r="P229" s="93"/>
      <c r="Q229" s="93"/>
      <c r="R229" s="93"/>
      <c r="S229" s="93"/>
      <c r="T229" s="93"/>
      <c r="U229" s="93"/>
      <c r="V229" s="93"/>
      <c r="W229" s="93"/>
      <c r="X229" s="93"/>
      <c r="Y229" s="93"/>
      <c r="Z229" s="93"/>
      <c r="AA229" s="93"/>
      <c r="AB229" s="93"/>
      <c r="AC229" s="93"/>
      <c r="AD229" s="93"/>
      <c r="AE229" s="93"/>
      <c r="AF229" s="93"/>
      <c r="AG229" s="93"/>
      <c r="AH229" s="93"/>
      <c r="AI229" s="93"/>
      <c r="AJ229" s="93"/>
      <c r="AK229" s="93"/>
      <c r="AL229" s="93"/>
    </row>
    <row r="230" spans="1:38" ht="14.5" customHeight="1" x14ac:dyDescent="0.35">
      <c r="A230" s="93"/>
      <c r="B230" s="93"/>
      <c r="C230" s="94"/>
      <c r="D230" s="94"/>
      <c r="E230" s="94"/>
      <c r="F230" s="94"/>
      <c r="G230" s="93"/>
      <c r="H230" s="93"/>
      <c r="I230" s="93"/>
      <c r="J230" s="93"/>
      <c r="K230" s="93"/>
      <c r="L230" s="94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</row>
    <row r="231" spans="1:38" ht="14.5" customHeight="1" x14ac:dyDescent="0.35">
      <c r="A231" s="93"/>
      <c r="B231" s="93"/>
      <c r="C231" s="94"/>
      <c r="D231" s="94"/>
      <c r="E231" s="94"/>
      <c r="F231" s="94"/>
      <c r="G231" s="93"/>
      <c r="H231" s="93"/>
      <c r="I231" s="93"/>
      <c r="J231" s="93"/>
      <c r="K231" s="93"/>
      <c r="L231" s="94"/>
      <c r="M231" s="93"/>
      <c r="N231" s="93"/>
      <c r="O231" s="93"/>
      <c r="P231" s="93"/>
      <c r="Q231" s="93"/>
      <c r="R231" s="93"/>
      <c r="S231" s="93"/>
      <c r="T231" s="93"/>
      <c r="U231" s="93"/>
      <c r="V231" s="93"/>
      <c r="W231" s="93"/>
      <c r="X231" s="93"/>
      <c r="Y231" s="93"/>
      <c r="Z231" s="93"/>
      <c r="AA231" s="93"/>
      <c r="AB231" s="93"/>
      <c r="AC231" s="93"/>
      <c r="AD231" s="93"/>
      <c r="AE231" s="93"/>
      <c r="AF231" s="93"/>
      <c r="AG231" s="93"/>
      <c r="AH231" s="93"/>
      <c r="AI231" s="93"/>
      <c r="AJ231" s="93"/>
      <c r="AK231" s="93"/>
      <c r="AL231" s="93"/>
    </row>
    <row r="232" spans="1:38" ht="14.5" customHeight="1" x14ac:dyDescent="0.35">
      <c r="A232" s="93"/>
      <c r="B232" s="93"/>
      <c r="C232" s="94"/>
      <c r="D232" s="94"/>
      <c r="E232" s="94"/>
      <c r="F232" s="94"/>
      <c r="G232" s="93"/>
      <c r="H232" s="93"/>
      <c r="I232" s="93"/>
      <c r="J232" s="93"/>
      <c r="K232" s="93"/>
      <c r="L232" s="94"/>
      <c r="M232" s="93"/>
      <c r="N232" s="93"/>
      <c r="O232" s="93"/>
      <c r="P232" s="93"/>
      <c r="Q232" s="93"/>
      <c r="R232" s="93"/>
      <c r="S232" s="93"/>
      <c r="T232" s="93"/>
      <c r="U232" s="93"/>
      <c r="V232" s="93"/>
      <c r="W232" s="93"/>
      <c r="X232" s="93"/>
      <c r="Y232" s="93"/>
      <c r="Z232" s="93"/>
      <c r="AA232" s="93"/>
      <c r="AB232" s="93"/>
      <c r="AC232" s="93"/>
      <c r="AD232" s="93"/>
      <c r="AE232" s="93"/>
      <c r="AF232" s="93"/>
      <c r="AG232" s="93"/>
      <c r="AH232" s="93"/>
      <c r="AI232" s="93"/>
      <c r="AJ232" s="93"/>
      <c r="AK232" s="93"/>
      <c r="AL232" s="93"/>
    </row>
    <row r="233" spans="1:38" ht="14.5" customHeight="1" x14ac:dyDescent="0.35">
      <c r="A233" s="93"/>
      <c r="B233" s="93"/>
      <c r="C233" s="94"/>
      <c r="D233" s="94"/>
      <c r="E233" s="94"/>
      <c r="F233" s="94"/>
      <c r="G233" s="93"/>
      <c r="H233" s="93"/>
      <c r="I233" s="93"/>
      <c r="J233" s="93"/>
      <c r="K233" s="93"/>
      <c r="L233" s="94"/>
      <c r="M233" s="93"/>
      <c r="N233" s="93"/>
      <c r="O233" s="93"/>
      <c r="P233" s="93"/>
      <c r="Q233" s="93"/>
      <c r="R233" s="93"/>
      <c r="S233" s="93"/>
      <c r="T233" s="93"/>
      <c r="U233" s="93"/>
      <c r="V233" s="93"/>
      <c r="W233" s="93"/>
      <c r="X233" s="93"/>
      <c r="Y233" s="93"/>
      <c r="Z233" s="93"/>
      <c r="AA233" s="93"/>
      <c r="AB233" s="93"/>
      <c r="AC233" s="93"/>
      <c r="AD233" s="93"/>
      <c r="AE233" s="93"/>
      <c r="AF233" s="93"/>
      <c r="AG233" s="93"/>
      <c r="AH233" s="93"/>
      <c r="AI233" s="93"/>
      <c r="AJ233" s="93"/>
      <c r="AK233" s="93"/>
      <c r="AL233" s="93"/>
    </row>
    <row r="234" spans="1:38" ht="14.5" customHeight="1" x14ac:dyDescent="0.35">
      <c r="A234" s="93"/>
      <c r="B234" s="93"/>
      <c r="C234" s="94"/>
      <c r="D234" s="94"/>
      <c r="E234" s="94"/>
      <c r="F234" s="94"/>
      <c r="G234" s="93"/>
      <c r="H234" s="93"/>
      <c r="I234" s="93"/>
      <c r="J234" s="93"/>
      <c r="K234" s="93"/>
      <c r="L234" s="94"/>
      <c r="M234" s="93"/>
      <c r="N234" s="93"/>
      <c r="O234" s="93"/>
      <c r="P234" s="93"/>
      <c r="Q234" s="93"/>
      <c r="R234" s="93"/>
      <c r="S234" s="93"/>
      <c r="T234" s="93"/>
      <c r="U234" s="93"/>
      <c r="V234" s="93"/>
      <c r="W234" s="93"/>
      <c r="X234" s="93"/>
      <c r="Y234" s="93"/>
      <c r="Z234" s="93"/>
      <c r="AA234" s="93"/>
      <c r="AB234" s="93"/>
      <c r="AC234" s="93"/>
      <c r="AD234" s="93"/>
      <c r="AE234" s="93"/>
      <c r="AF234" s="93"/>
      <c r="AG234" s="93"/>
      <c r="AH234" s="93"/>
      <c r="AI234" s="93"/>
      <c r="AJ234" s="93"/>
      <c r="AK234" s="93"/>
      <c r="AL234" s="93"/>
    </row>
    <row r="235" spans="1:38" ht="14.5" customHeight="1" x14ac:dyDescent="0.35">
      <c r="A235" s="93"/>
      <c r="B235" s="93"/>
      <c r="C235" s="94"/>
      <c r="D235" s="94"/>
      <c r="E235" s="94"/>
      <c r="F235" s="94"/>
      <c r="G235" s="93"/>
      <c r="H235" s="93"/>
      <c r="I235" s="93"/>
      <c r="J235" s="93"/>
      <c r="K235" s="93"/>
      <c r="L235" s="94"/>
      <c r="M235" s="93"/>
      <c r="N235" s="93"/>
      <c r="O235" s="93"/>
      <c r="P235" s="93"/>
      <c r="Q235" s="93"/>
      <c r="R235" s="93"/>
      <c r="S235" s="93"/>
      <c r="T235" s="93"/>
      <c r="U235" s="93"/>
      <c r="V235" s="93"/>
      <c r="W235" s="93"/>
      <c r="X235" s="93"/>
      <c r="Y235" s="93"/>
      <c r="Z235" s="93"/>
      <c r="AA235" s="93"/>
      <c r="AB235" s="93"/>
      <c r="AC235" s="93"/>
      <c r="AD235" s="93"/>
      <c r="AE235" s="93"/>
      <c r="AF235" s="93"/>
      <c r="AG235" s="93"/>
      <c r="AH235" s="93"/>
      <c r="AI235" s="93"/>
      <c r="AJ235" s="93"/>
      <c r="AK235" s="93"/>
      <c r="AL235" s="93"/>
    </row>
    <row r="236" spans="1:38" ht="14.5" customHeight="1" x14ac:dyDescent="0.35">
      <c r="A236" s="93"/>
      <c r="B236" s="93"/>
      <c r="C236" s="94"/>
      <c r="D236" s="94"/>
      <c r="E236" s="94"/>
      <c r="F236" s="94"/>
      <c r="G236" s="93"/>
      <c r="H236" s="93"/>
      <c r="I236" s="93"/>
      <c r="J236" s="93"/>
      <c r="K236" s="93"/>
      <c r="L236" s="94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  <c r="Z236" s="93"/>
      <c r="AA236" s="93"/>
      <c r="AB236" s="93"/>
      <c r="AC236" s="93"/>
      <c r="AD236" s="93"/>
      <c r="AE236" s="93"/>
      <c r="AF236" s="93"/>
      <c r="AG236" s="93"/>
      <c r="AH236" s="93"/>
      <c r="AI236" s="93"/>
      <c r="AJ236" s="93"/>
      <c r="AK236" s="93"/>
      <c r="AL236" s="93"/>
    </row>
    <row r="237" spans="1:38" ht="14.5" customHeight="1" x14ac:dyDescent="0.35">
      <c r="A237" s="93"/>
      <c r="B237" s="93"/>
      <c r="C237" s="94"/>
      <c r="D237" s="94"/>
      <c r="E237" s="94"/>
      <c r="F237" s="94"/>
      <c r="G237" s="93"/>
      <c r="H237" s="93"/>
      <c r="I237" s="93"/>
      <c r="J237" s="93"/>
      <c r="K237" s="93"/>
      <c r="L237" s="94"/>
      <c r="M237" s="93"/>
      <c r="N237" s="93"/>
      <c r="O237" s="93"/>
      <c r="P237" s="93"/>
      <c r="Q237" s="93"/>
      <c r="R237" s="93"/>
      <c r="S237" s="93"/>
      <c r="T237" s="93"/>
      <c r="U237" s="93"/>
      <c r="V237" s="93"/>
      <c r="W237" s="93"/>
      <c r="X237" s="93"/>
      <c r="Y237" s="93"/>
      <c r="Z237" s="93"/>
      <c r="AA237" s="93"/>
      <c r="AB237" s="93"/>
      <c r="AC237" s="93"/>
      <c r="AD237" s="93"/>
      <c r="AE237" s="93"/>
      <c r="AF237" s="93"/>
      <c r="AG237" s="93"/>
      <c r="AH237" s="93"/>
      <c r="AI237" s="93"/>
      <c r="AJ237" s="93"/>
      <c r="AK237" s="93"/>
      <c r="AL237" s="93"/>
    </row>
    <row r="238" spans="1:38" ht="14.5" customHeight="1" x14ac:dyDescent="0.35">
      <c r="A238" s="93"/>
      <c r="B238" s="93"/>
      <c r="C238" s="94"/>
      <c r="D238" s="94"/>
      <c r="E238" s="94"/>
      <c r="F238" s="94"/>
      <c r="G238" s="93"/>
      <c r="H238" s="93"/>
      <c r="I238" s="93"/>
      <c r="J238" s="93"/>
      <c r="K238" s="93"/>
      <c r="L238" s="94"/>
      <c r="M238" s="93"/>
      <c r="N238" s="93"/>
      <c r="O238" s="93"/>
      <c r="P238" s="93"/>
      <c r="Q238" s="93"/>
      <c r="R238" s="93"/>
      <c r="S238" s="93"/>
      <c r="T238" s="93"/>
      <c r="U238" s="93"/>
      <c r="V238" s="93"/>
      <c r="W238" s="93"/>
      <c r="X238" s="93"/>
      <c r="Y238" s="93"/>
      <c r="Z238" s="93"/>
      <c r="AA238" s="93"/>
      <c r="AB238" s="93"/>
      <c r="AC238" s="93"/>
      <c r="AD238" s="93"/>
      <c r="AE238" s="93"/>
      <c r="AF238" s="93"/>
      <c r="AG238" s="93"/>
      <c r="AH238" s="93"/>
      <c r="AI238" s="93"/>
      <c r="AJ238" s="93"/>
      <c r="AK238" s="93"/>
      <c r="AL238" s="93"/>
    </row>
    <row r="239" spans="1:38" ht="14.5" customHeight="1" x14ac:dyDescent="0.35">
      <c r="A239" s="93"/>
      <c r="B239" s="93"/>
      <c r="C239" s="94"/>
      <c r="D239" s="94"/>
      <c r="E239" s="94"/>
      <c r="F239" s="94"/>
      <c r="G239" s="93"/>
      <c r="H239" s="93"/>
      <c r="I239" s="93"/>
      <c r="J239" s="93"/>
      <c r="K239" s="93"/>
      <c r="L239" s="94"/>
      <c r="M239" s="93"/>
      <c r="N239" s="93"/>
      <c r="O239" s="93"/>
      <c r="P239" s="93"/>
      <c r="Q239" s="93"/>
      <c r="R239" s="93"/>
      <c r="S239" s="93"/>
      <c r="T239" s="93"/>
      <c r="U239" s="93"/>
      <c r="V239" s="93"/>
      <c r="W239" s="93"/>
      <c r="X239" s="93"/>
      <c r="Y239" s="93"/>
      <c r="Z239" s="93"/>
      <c r="AA239" s="93"/>
      <c r="AB239" s="93"/>
      <c r="AC239" s="93"/>
      <c r="AD239" s="93"/>
      <c r="AE239" s="93"/>
      <c r="AF239" s="93"/>
      <c r="AG239" s="93"/>
      <c r="AH239" s="93"/>
      <c r="AI239" s="93"/>
      <c r="AJ239" s="93"/>
      <c r="AK239" s="93"/>
      <c r="AL239" s="93"/>
    </row>
    <row r="240" spans="1:38" ht="14.5" customHeight="1" x14ac:dyDescent="0.35">
      <c r="A240" s="93"/>
      <c r="B240" s="93"/>
      <c r="C240" s="94"/>
      <c r="D240" s="94"/>
      <c r="E240" s="94"/>
      <c r="F240" s="94"/>
      <c r="G240" s="93"/>
      <c r="H240" s="93"/>
      <c r="I240" s="93"/>
      <c r="J240" s="93"/>
      <c r="K240" s="93"/>
      <c r="L240" s="94"/>
      <c r="M240" s="93"/>
      <c r="N240" s="93"/>
      <c r="O240" s="93"/>
      <c r="P240" s="93"/>
      <c r="Q240" s="93"/>
      <c r="R240" s="93"/>
      <c r="S240" s="93"/>
      <c r="T240" s="93"/>
      <c r="U240" s="93"/>
      <c r="V240" s="93"/>
      <c r="W240" s="93"/>
      <c r="X240" s="93"/>
      <c r="Y240" s="93"/>
      <c r="Z240" s="93"/>
      <c r="AA240" s="93"/>
      <c r="AB240" s="93"/>
      <c r="AC240" s="93"/>
      <c r="AD240" s="93"/>
      <c r="AE240" s="93"/>
      <c r="AF240" s="93"/>
      <c r="AG240" s="93"/>
      <c r="AH240" s="93"/>
      <c r="AI240" s="93"/>
      <c r="AJ240" s="93"/>
      <c r="AK240" s="93"/>
      <c r="AL240" s="93"/>
    </row>
    <row r="241" spans="1:38" ht="14.5" customHeight="1" x14ac:dyDescent="0.35">
      <c r="A241" s="93"/>
      <c r="B241" s="93"/>
      <c r="C241" s="94"/>
      <c r="D241" s="94"/>
      <c r="E241" s="94"/>
      <c r="F241" s="94"/>
      <c r="G241" s="93"/>
      <c r="H241" s="93"/>
      <c r="I241" s="93"/>
      <c r="J241" s="93"/>
      <c r="K241" s="93"/>
      <c r="L241" s="94"/>
      <c r="M241" s="93"/>
      <c r="N241" s="93"/>
      <c r="O241" s="93"/>
      <c r="P241" s="93"/>
      <c r="Q241" s="93"/>
      <c r="R241" s="93"/>
      <c r="S241" s="93"/>
      <c r="T241" s="93"/>
      <c r="U241" s="93"/>
      <c r="V241" s="93"/>
      <c r="W241" s="93"/>
      <c r="X241" s="93"/>
      <c r="Y241" s="93"/>
      <c r="Z241" s="93"/>
      <c r="AA241" s="93"/>
      <c r="AB241" s="93"/>
      <c r="AC241" s="93"/>
      <c r="AD241" s="93"/>
      <c r="AE241" s="93"/>
      <c r="AF241" s="93"/>
      <c r="AG241" s="93"/>
      <c r="AH241" s="93"/>
      <c r="AI241" s="93"/>
      <c r="AJ241" s="93"/>
      <c r="AK241" s="93"/>
      <c r="AL241" s="93"/>
    </row>
    <row r="242" spans="1:38" ht="14.5" customHeight="1" x14ac:dyDescent="0.35">
      <c r="A242" s="93"/>
      <c r="B242" s="93"/>
      <c r="C242" s="94"/>
      <c r="D242" s="94"/>
      <c r="E242" s="94"/>
      <c r="F242" s="94"/>
      <c r="G242" s="93"/>
      <c r="H242" s="93"/>
      <c r="I242" s="93"/>
      <c r="J242" s="93"/>
      <c r="K242" s="93"/>
      <c r="L242" s="94"/>
      <c r="M242" s="93"/>
      <c r="N242" s="93"/>
      <c r="O242" s="93"/>
      <c r="P242" s="93"/>
      <c r="Q242" s="93"/>
      <c r="R242" s="93"/>
      <c r="S242" s="93"/>
      <c r="T242" s="93"/>
      <c r="U242" s="93"/>
      <c r="V242" s="93"/>
      <c r="W242" s="93"/>
      <c r="X242" s="93"/>
      <c r="Y242" s="93"/>
      <c r="Z242" s="93"/>
      <c r="AA242" s="93"/>
      <c r="AB242" s="93"/>
      <c r="AC242" s="93"/>
      <c r="AD242" s="93"/>
      <c r="AE242" s="93"/>
      <c r="AF242" s="93"/>
      <c r="AG242" s="93"/>
      <c r="AH242" s="93"/>
      <c r="AI242" s="93"/>
      <c r="AJ242" s="93"/>
      <c r="AK242" s="93"/>
      <c r="AL242" s="93"/>
    </row>
    <row r="243" spans="1:38" ht="14.5" customHeight="1" x14ac:dyDescent="0.35">
      <c r="A243" s="93"/>
      <c r="B243" s="93"/>
      <c r="C243" s="94"/>
      <c r="D243" s="94"/>
      <c r="E243" s="94"/>
      <c r="F243" s="94"/>
      <c r="G243" s="93"/>
      <c r="H243" s="93"/>
      <c r="I243" s="93"/>
      <c r="J243" s="93"/>
      <c r="K243" s="93"/>
      <c r="L243" s="94"/>
      <c r="M243" s="93"/>
      <c r="N243" s="93"/>
      <c r="O243" s="93"/>
      <c r="P243" s="93"/>
      <c r="Q243" s="93"/>
      <c r="R243" s="93"/>
      <c r="S243" s="93"/>
      <c r="T243" s="93"/>
      <c r="U243" s="93"/>
      <c r="V243" s="93"/>
      <c r="W243" s="93"/>
      <c r="X243" s="93"/>
      <c r="Y243" s="93"/>
      <c r="Z243" s="93"/>
      <c r="AA243" s="93"/>
      <c r="AB243" s="93"/>
      <c r="AC243" s="93"/>
      <c r="AD243" s="93"/>
      <c r="AE243" s="93"/>
      <c r="AF243" s="93"/>
      <c r="AG243" s="93"/>
      <c r="AH243" s="93"/>
      <c r="AI243" s="93"/>
      <c r="AJ243" s="93"/>
      <c r="AK243" s="93"/>
      <c r="AL243" s="93"/>
    </row>
    <row r="244" spans="1:38" ht="14.5" customHeight="1" x14ac:dyDescent="0.35">
      <c r="A244" s="93"/>
      <c r="B244" s="93"/>
      <c r="C244" s="94"/>
      <c r="D244" s="94"/>
      <c r="E244" s="94"/>
      <c r="F244" s="94"/>
      <c r="G244" s="93"/>
      <c r="H244" s="93"/>
      <c r="I244" s="93"/>
      <c r="J244" s="93"/>
      <c r="K244" s="93"/>
      <c r="L244" s="94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</row>
    <row r="245" spans="1:38" ht="14.5" customHeight="1" x14ac:dyDescent="0.35">
      <c r="A245" s="93"/>
      <c r="B245" s="93"/>
      <c r="C245" s="94"/>
      <c r="D245" s="94"/>
      <c r="E245" s="94"/>
      <c r="F245" s="94"/>
      <c r="G245" s="93"/>
      <c r="H245" s="93"/>
      <c r="I245" s="93"/>
      <c r="J245" s="93"/>
      <c r="K245" s="93"/>
      <c r="L245" s="94"/>
      <c r="M245" s="93"/>
      <c r="N245" s="93"/>
      <c r="O245" s="93"/>
      <c r="P245" s="93"/>
      <c r="Q245" s="93"/>
      <c r="R245" s="93"/>
      <c r="S245" s="93"/>
      <c r="T245" s="93"/>
      <c r="U245" s="93"/>
      <c r="V245" s="93"/>
      <c r="W245" s="93"/>
      <c r="X245" s="93"/>
      <c r="Y245" s="93"/>
      <c r="Z245" s="93"/>
      <c r="AA245" s="93"/>
      <c r="AB245" s="93"/>
      <c r="AC245" s="93"/>
      <c r="AD245" s="93"/>
      <c r="AE245" s="93"/>
      <c r="AF245" s="93"/>
      <c r="AG245" s="93"/>
      <c r="AH245" s="93"/>
      <c r="AI245" s="93"/>
      <c r="AJ245" s="93"/>
      <c r="AK245" s="93"/>
      <c r="AL245" s="93"/>
    </row>
    <row r="246" spans="1:38" ht="14.5" customHeight="1" x14ac:dyDescent="0.35">
      <c r="A246" s="93"/>
      <c r="B246" s="93"/>
      <c r="C246" s="94"/>
      <c r="D246" s="94"/>
      <c r="E246" s="94"/>
      <c r="F246" s="94"/>
      <c r="G246" s="93"/>
      <c r="H246" s="93"/>
      <c r="I246" s="93"/>
      <c r="J246" s="93"/>
      <c r="K246" s="93"/>
      <c r="L246" s="94"/>
      <c r="M246" s="93"/>
      <c r="N246" s="93"/>
      <c r="O246" s="93"/>
      <c r="P246" s="93"/>
      <c r="Q246" s="93"/>
      <c r="R246" s="93"/>
      <c r="S246" s="93"/>
      <c r="T246" s="93"/>
      <c r="U246" s="93"/>
      <c r="V246" s="93"/>
      <c r="W246" s="93"/>
      <c r="X246" s="93"/>
      <c r="Y246" s="93"/>
      <c r="Z246" s="93"/>
      <c r="AA246" s="93"/>
      <c r="AB246" s="93"/>
      <c r="AC246" s="93"/>
      <c r="AD246" s="93"/>
      <c r="AE246" s="93"/>
      <c r="AF246" s="93"/>
      <c r="AG246" s="93"/>
      <c r="AH246" s="93"/>
      <c r="AI246" s="93"/>
      <c r="AJ246" s="93"/>
      <c r="AK246" s="93"/>
      <c r="AL246" s="93"/>
    </row>
    <row r="247" spans="1:38" ht="14.5" customHeight="1" x14ac:dyDescent="0.35">
      <c r="A247" s="93"/>
      <c r="B247" s="93"/>
      <c r="C247" s="94"/>
      <c r="D247" s="94"/>
      <c r="E247" s="94"/>
      <c r="F247" s="94"/>
      <c r="G247" s="93"/>
      <c r="H247" s="93"/>
      <c r="I247" s="93"/>
      <c r="J247" s="93"/>
      <c r="K247" s="93"/>
      <c r="L247" s="94"/>
      <c r="M247" s="93"/>
      <c r="N247" s="93"/>
      <c r="O247" s="93"/>
      <c r="P247" s="93"/>
      <c r="Q247" s="93"/>
      <c r="R247" s="93"/>
      <c r="S247" s="93"/>
      <c r="T247" s="93"/>
      <c r="U247" s="93"/>
      <c r="V247" s="93"/>
      <c r="W247" s="93"/>
      <c r="X247" s="93"/>
      <c r="Y247" s="93"/>
      <c r="Z247" s="93"/>
      <c r="AA247" s="93"/>
      <c r="AB247" s="93"/>
      <c r="AC247" s="93"/>
      <c r="AD247" s="93"/>
      <c r="AE247" s="93"/>
      <c r="AF247" s="93"/>
      <c r="AG247" s="93"/>
      <c r="AH247" s="93"/>
      <c r="AI247" s="93"/>
      <c r="AJ247" s="93"/>
      <c r="AK247" s="93"/>
      <c r="AL247" s="93"/>
    </row>
    <row r="248" spans="1:38" ht="14.5" customHeight="1" x14ac:dyDescent="0.35">
      <c r="A248" s="93"/>
      <c r="B248" s="93"/>
      <c r="C248" s="94"/>
      <c r="D248" s="94"/>
      <c r="E248" s="94"/>
      <c r="F248" s="94"/>
      <c r="G248" s="93"/>
      <c r="H248" s="93"/>
      <c r="I248" s="93"/>
      <c r="J248" s="93"/>
      <c r="K248" s="93"/>
      <c r="L248" s="94"/>
      <c r="M248" s="93"/>
      <c r="N248" s="93"/>
      <c r="O248" s="93"/>
      <c r="P248" s="93"/>
      <c r="Q248" s="93"/>
      <c r="R248" s="93"/>
      <c r="S248" s="93"/>
      <c r="T248" s="93"/>
      <c r="U248" s="93"/>
      <c r="V248" s="93"/>
      <c r="W248" s="93"/>
      <c r="X248" s="93"/>
      <c r="Y248" s="93"/>
      <c r="Z248" s="93"/>
      <c r="AA248" s="93"/>
      <c r="AB248" s="93"/>
      <c r="AC248" s="93"/>
      <c r="AD248" s="93"/>
      <c r="AE248" s="93"/>
      <c r="AF248" s="93"/>
      <c r="AG248" s="93"/>
      <c r="AH248" s="93"/>
      <c r="AI248" s="93"/>
      <c r="AJ248" s="93"/>
      <c r="AK248" s="93"/>
      <c r="AL248" s="93"/>
    </row>
    <row r="249" spans="1:38" ht="14.5" customHeight="1" x14ac:dyDescent="0.35">
      <c r="A249" s="93"/>
      <c r="B249" s="93"/>
      <c r="C249" s="94"/>
      <c r="D249" s="94"/>
      <c r="E249" s="94"/>
      <c r="F249" s="94"/>
      <c r="G249" s="93"/>
      <c r="H249" s="93"/>
      <c r="I249" s="93"/>
      <c r="J249" s="93"/>
      <c r="K249" s="93"/>
      <c r="L249" s="94"/>
      <c r="M249" s="93"/>
      <c r="N249" s="93"/>
      <c r="O249" s="93"/>
      <c r="P249" s="93"/>
      <c r="Q249" s="93"/>
      <c r="R249" s="93"/>
      <c r="S249" s="93"/>
      <c r="T249" s="93"/>
      <c r="U249" s="93"/>
      <c r="V249" s="93"/>
      <c r="W249" s="93"/>
      <c r="X249" s="93"/>
      <c r="Y249" s="93"/>
      <c r="Z249" s="93"/>
      <c r="AA249" s="93"/>
      <c r="AB249" s="93"/>
      <c r="AC249" s="93"/>
      <c r="AD249" s="93"/>
      <c r="AE249" s="93"/>
      <c r="AF249" s="93"/>
      <c r="AG249" s="93"/>
      <c r="AH249" s="93"/>
      <c r="AI249" s="93"/>
      <c r="AJ249" s="93"/>
      <c r="AK249" s="93"/>
      <c r="AL249" s="93"/>
    </row>
    <row r="250" spans="1:38" ht="14.5" customHeight="1" x14ac:dyDescent="0.35">
      <c r="A250" s="93"/>
      <c r="B250" s="93"/>
      <c r="C250" s="94"/>
      <c r="D250" s="94"/>
      <c r="E250" s="94"/>
      <c r="F250" s="94"/>
      <c r="G250" s="93"/>
      <c r="H250" s="93"/>
      <c r="I250" s="93"/>
      <c r="J250" s="93"/>
      <c r="K250" s="93"/>
      <c r="L250" s="94"/>
      <c r="M250" s="93"/>
      <c r="N250" s="93"/>
      <c r="O250" s="93"/>
      <c r="P250" s="93"/>
      <c r="Q250" s="93"/>
      <c r="R250" s="93"/>
      <c r="S250" s="93"/>
      <c r="T250" s="93"/>
      <c r="U250" s="93"/>
      <c r="V250" s="93"/>
      <c r="W250" s="93"/>
      <c r="X250" s="93"/>
      <c r="Y250" s="93"/>
      <c r="Z250" s="93"/>
      <c r="AA250" s="93"/>
      <c r="AB250" s="93"/>
      <c r="AC250" s="93"/>
      <c r="AD250" s="93"/>
      <c r="AE250" s="93"/>
      <c r="AF250" s="93"/>
      <c r="AG250" s="93"/>
      <c r="AH250" s="93"/>
      <c r="AI250" s="93"/>
      <c r="AJ250" s="93"/>
      <c r="AK250" s="93"/>
      <c r="AL250" s="93"/>
    </row>
    <row r="251" spans="1:38" ht="14.5" customHeight="1" x14ac:dyDescent="0.35">
      <c r="A251" s="93"/>
      <c r="B251" s="93"/>
      <c r="C251" s="94"/>
      <c r="D251" s="94"/>
      <c r="E251" s="94"/>
      <c r="F251" s="94"/>
      <c r="G251" s="93"/>
      <c r="H251" s="93"/>
      <c r="I251" s="93"/>
      <c r="J251" s="93"/>
      <c r="K251" s="93"/>
      <c r="L251" s="94"/>
      <c r="M251" s="93"/>
      <c r="N251" s="93"/>
      <c r="O251" s="93"/>
      <c r="P251" s="93"/>
      <c r="Q251" s="93"/>
      <c r="R251" s="93"/>
      <c r="S251" s="93"/>
      <c r="T251" s="93"/>
      <c r="U251" s="93"/>
      <c r="V251" s="93"/>
      <c r="W251" s="93"/>
      <c r="X251" s="93"/>
      <c r="Y251" s="93"/>
      <c r="Z251" s="93"/>
      <c r="AA251" s="93"/>
      <c r="AB251" s="93"/>
      <c r="AC251" s="93"/>
      <c r="AD251" s="93"/>
      <c r="AE251" s="93"/>
      <c r="AF251" s="93"/>
      <c r="AG251" s="93"/>
      <c r="AH251" s="93"/>
      <c r="AI251" s="93"/>
      <c r="AJ251" s="93"/>
      <c r="AK251" s="93"/>
      <c r="AL251" s="93"/>
    </row>
    <row r="252" spans="1:38" ht="14.5" customHeight="1" x14ac:dyDescent="0.35">
      <c r="A252" s="93"/>
      <c r="B252" s="93"/>
      <c r="C252" s="94"/>
      <c r="D252" s="94"/>
      <c r="E252" s="94"/>
      <c r="F252" s="94"/>
      <c r="G252" s="93"/>
      <c r="H252" s="93"/>
      <c r="I252" s="93"/>
      <c r="J252" s="93"/>
      <c r="K252" s="93"/>
      <c r="L252" s="94"/>
      <c r="M252" s="93"/>
      <c r="N252" s="93"/>
      <c r="O252" s="93"/>
      <c r="P252" s="93"/>
      <c r="Q252" s="93"/>
      <c r="R252" s="93"/>
      <c r="S252" s="93"/>
      <c r="T252" s="93"/>
      <c r="U252" s="93"/>
      <c r="V252" s="93"/>
      <c r="W252" s="93"/>
      <c r="X252" s="93"/>
      <c r="Y252" s="93"/>
      <c r="Z252" s="93"/>
      <c r="AA252" s="93"/>
      <c r="AB252" s="93"/>
      <c r="AC252" s="93"/>
      <c r="AD252" s="93"/>
      <c r="AE252" s="93"/>
      <c r="AF252" s="93"/>
      <c r="AG252" s="93"/>
      <c r="AH252" s="93"/>
      <c r="AI252" s="93"/>
      <c r="AJ252" s="93"/>
      <c r="AK252" s="93"/>
      <c r="AL252" s="93"/>
    </row>
    <row r="253" spans="1:38" ht="14.5" customHeight="1" x14ac:dyDescent="0.35">
      <c r="A253" s="93"/>
      <c r="B253" s="93"/>
      <c r="C253" s="94"/>
      <c r="D253" s="94"/>
      <c r="E253" s="94"/>
      <c r="F253" s="94"/>
      <c r="G253" s="93"/>
      <c r="H253" s="93"/>
      <c r="I253" s="93"/>
      <c r="J253" s="93"/>
      <c r="K253" s="93"/>
      <c r="L253" s="94"/>
      <c r="M253" s="93"/>
      <c r="N253" s="93"/>
      <c r="O253" s="93"/>
      <c r="P253" s="93"/>
      <c r="Q253" s="93"/>
      <c r="R253" s="93"/>
      <c r="S253" s="93"/>
      <c r="T253" s="93"/>
      <c r="U253" s="93"/>
      <c r="V253" s="93"/>
      <c r="W253" s="93"/>
      <c r="X253" s="93"/>
      <c r="Y253" s="93"/>
      <c r="Z253" s="93"/>
      <c r="AA253" s="93"/>
      <c r="AB253" s="93"/>
      <c r="AC253" s="93"/>
      <c r="AD253" s="93"/>
      <c r="AE253" s="93"/>
      <c r="AF253" s="93"/>
      <c r="AG253" s="93"/>
      <c r="AH253" s="93"/>
      <c r="AI253" s="93"/>
      <c r="AJ253" s="93"/>
      <c r="AK253" s="93"/>
      <c r="AL253" s="93"/>
    </row>
    <row r="254" spans="1:38" ht="14.5" customHeight="1" x14ac:dyDescent="0.35">
      <c r="A254" s="93"/>
      <c r="B254" s="93"/>
      <c r="C254" s="94"/>
      <c r="D254" s="94"/>
      <c r="E254" s="94"/>
      <c r="F254" s="94"/>
      <c r="G254" s="93"/>
      <c r="H254" s="93"/>
      <c r="I254" s="93"/>
      <c r="J254" s="93"/>
      <c r="K254" s="93"/>
      <c r="L254" s="94"/>
      <c r="M254" s="93"/>
      <c r="N254" s="93"/>
      <c r="O254" s="93"/>
      <c r="P254" s="93"/>
      <c r="Q254" s="93"/>
      <c r="R254" s="93"/>
      <c r="S254" s="93"/>
      <c r="T254" s="93"/>
      <c r="U254" s="93"/>
      <c r="V254" s="93"/>
      <c r="W254" s="93"/>
      <c r="X254" s="93"/>
      <c r="Y254" s="93"/>
      <c r="Z254" s="93"/>
      <c r="AA254" s="93"/>
      <c r="AB254" s="93"/>
      <c r="AC254" s="93"/>
      <c r="AD254" s="93"/>
      <c r="AE254" s="93"/>
      <c r="AF254" s="93"/>
      <c r="AG254" s="93"/>
      <c r="AH254" s="93"/>
      <c r="AI254" s="93"/>
      <c r="AJ254" s="93"/>
      <c r="AK254" s="93"/>
      <c r="AL254" s="93"/>
    </row>
    <row r="255" spans="1:38" ht="14.5" customHeight="1" x14ac:dyDescent="0.35">
      <c r="A255" s="93"/>
      <c r="B255" s="93"/>
      <c r="C255" s="94"/>
      <c r="D255" s="94"/>
      <c r="E255" s="94"/>
      <c r="F255" s="94"/>
      <c r="G255" s="93"/>
      <c r="H255" s="93"/>
      <c r="I255" s="93"/>
      <c r="J255" s="93"/>
      <c r="K255" s="93"/>
      <c r="L255" s="94"/>
      <c r="M255" s="93"/>
      <c r="N255" s="93"/>
      <c r="O255" s="93"/>
      <c r="P255" s="93"/>
      <c r="Q255" s="93"/>
      <c r="R255" s="93"/>
      <c r="S255" s="93"/>
      <c r="T255" s="93"/>
      <c r="U255" s="93"/>
      <c r="V255" s="93"/>
      <c r="W255" s="93"/>
      <c r="X255" s="93"/>
      <c r="Y255" s="93"/>
      <c r="Z255" s="93"/>
      <c r="AA255" s="93"/>
      <c r="AB255" s="93"/>
      <c r="AC255" s="93"/>
      <c r="AD255" s="93"/>
      <c r="AE255" s="93"/>
      <c r="AF255" s="93"/>
      <c r="AG255" s="93"/>
      <c r="AH255" s="93"/>
      <c r="AI255" s="93"/>
      <c r="AJ255" s="93"/>
      <c r="AK255" s="93"/>
      <c r="AL255" s="93"/>
    </row>
    <row r="256" spans="1:38" ht="14.5" customHeight="1" x14ac:dyDescent="0.35">
      <c r="A256" s="93"/>
      <c r="B256" s="93"/>
      <c r="C256" s="94"/>
      <c r="D256" s="94"/>
      <c r="E256" s="94"/>
      <c r="F256" s="94"/>
      <c r="G256" s="93"/>
      <c r="H256" s="93"/>
      <c r="I256" s="93"/>
      <c r="J256" s="93"/>
      <c r="K256" s="93"/>
      <c r="L256" s="94"/>
      <c r="M256" s="93"/>
      <c r="N256" s="93"/>
      <c r="O256" s="93"/>
      <c r="P256" s="93"/>
      <c r="Q256" s="93"/>
      <c r="R256" s="93"/>
      <c r="S256" s="93"/>
      <c r="T256" s="93"/>
      <c r="U256" s="93"/>
      <c r="V256" s="93"/>
      <c r="W256" s="93"/>
      <c r="X256" s="93"/>
      <c r="Y256" s="93"/>
      <c r="Z256" s="93"/>
      <c r="AA256" s="93"/>
      <c r="AB256" s="93"/>
      <c r="AC256" s="93"/>
      <c r="AD256" s="93"/>
      <c r="AE256" s="93"/>
      <c r="AF256" s="93"/>
      <c r="AG256" s="93"/>
      <c r="AH256" s="93"/>
      <c r="AI256" s="93"/>
      <c r="AJ256" s="93"/>
      <c r="AK256" s="93"/>
      <c r="AL256" s="93"/>
    </row>
    <row r="257" spans="1:38" ht="14.5" customHeight="1" x14ac:dyDescent="0.35">
      <c r="A257" s="93"/>
      <c r="B257" s="93"/>
      <c r="C257" s="94"/>
      <c r="D257" s="94"/>
      <c r="E257" s="94"/>
      <c r="F257" s="94"/>
      <c r="G257" s="93"/>
      <c r="H257" s="93"/>
      <c r="I257" s="93"/>
      <c r="J257" s="93"/>
      <c r="K257" s="93"/>
      <c r="L257" s="94"/>
      <c r="M257" s="93"/>
      <c r="N257" s="93"/>
      <c r="O257" s="93"/>
      <c r="P257" s="93"/>
      <c r="Q257" s="93"/>
      <c r="R257" s="93"/>
      <c r="S257" s="93"/>
      <c r="T257" s="93"/>
      <c r="U257" s="93"/>
      <c r="V257" s="93"/>
      <c r="W257" s="93"/>
      <c r="X257" s="93"/>
      <c r="Y257" s="93"/>
      <c r="Z257" s="93"/>
      <c r="AA257" s="93"/>
      <c r="AB257" s="93"/>
      <c r="AC257" s="93"/>
      <c r="AD257" s="93"/>
      <c r="AE257" s="93"/>
      <c r="AF257" s="93"/>
      <c r="AG257" s="93"/>
      <c r="AH257" s="93"/>
      <c r="AI257" s="93"/>
      <c r="AJ257" s="93"/>
      <c r="AK257" s="93"/>
      <c r="AL257" s="93"/>
    </row>
    <row r="258" spans="1:38" ht="14.5" customHeight="1" x14ac:dyDescent="0.35">
      <c r="A258" s="93"/>
      <c r="B258" s="93"/>
      <c r="C258" s="94"/>
      <c r="D258" s="94"/>
      <c r="E258" s="94"/>
      <c r="F258" s="94"/>
      <c r="G258" s="93"/>
      <c r="H258" s="93"/>
      <c r="I258" s="93"/>
      <c r="J258" s="93"/>
      <c r="K258" s="93"/>
      <c r="L258" s="94"/>
      <c r="M258" s="93"/>
      <c r="N258" s="93"/>
      <c r="O258" s="93"/>
      <c r="P258" s="93"/>
      <c r="Q258" s="93"/>
      <c r="R258" s="93"/>
      <c r="S258" s="93"/>
      <c r="T258" s="93"/>
      <c r="U258" s="93"/>
      <c r="V258" s="93"/>
      <c r="W258" s="93"/>
      <c r="X258" s="93"/>
      <c r="Y258" s="93"/>
      <c r="Z258" s="93"/>
      <c r="AA258" s="93"/>
      <c r="AB258" s="93"/>
      <c r="AC258" s="93"/>
      <c r="AD258" s="93"/>
      <c r="AE258" s="93"/>
      <c r="AF258" s="93"/>
      <c r="AG258" s="93"/>
      <c r="AH258" s="93"/>
      <c r="AI258" s="93"/>
      <c r="AJ258" s="93"/>
      <c r="AK258" s="93"/>
      <c r="AL258" s="93"/>
    </row>
    <row r="259" spans="1:38" ht="14.5" customHeight="1" x14ac:dyDescent="0.35">
      <c r="A259" s="93"/>
      <c r="B259" s="93"/>
      <c r="C259" s="94"/>
      <c r="D259" s="94"/>
      <c r="E259" s="94"/>
      <c r="F259" s="94"/>
      <c r="G259" s="93"/>
      <c r="H259" s="93"/>
      <c r="I259" s="93"/>
      <c r="J259" s="93"/>
      <c r="K259" s="93"/>
      <c r="L259" s="94"/>
      <c r="M259" s="93"/>
      <c r="N259" s="93"/>
      <c r="O259" s="93"/>
      <c r="P259" s="93"/>
      <c r="Q259" s="93"/>
      <c r="R259" s="93"/>
      <c r="S259" s="93"/>
      <c r="T259" s="93"/>
      <c r="U259" s="93"/>
      <c r="V259" s="93"/>
      <c r="W259" s="93"/>
      <c r="X259" s="93"/>
      <c r="Y259" s="93"/>
      <c r="Z259" s="93"/>
      <c r="AA259" s="93"/>
      <c r="AB259" s="93"/>
      <c r="AC259" s="93"/>
      <c r="AD259" s="93"/>
      <c r="AE259" s="93"/>
      <c r="AF259" s="93"/>
      <c r="AG259" s="93"/>
      <c r="AH259" s="93"/>
      <c r="AI259" s="93"/>
      <c r="AJ259" s="93"/>
      <c r="AK259" s="93"/>
      <c r="AL259" s="93"/>
    </row>
    <row r="260" spans="1:38" ht="14.5" customHeight="1" x14ac:dyDescent="0.35">
      <c r="A260" s="93"/>
      <c r="B260" s="93"/>
      <c r="C260" s="94"/>
      <c r="D260" s="94"/>
      <c r="E260" s="94"/>
      <c r="F260" s="94"/>
      <c r="G260" s="93"/>
      <c r="H260" s="93"/>
      <c r="I260" s="93"/>
      <c r="J260" s="93"/>
      <c r="K260" s="93"/>
      <c r="L260" s="94"/>
      <c r="M260" s="93"/>
      <c r="N260" s="93"/>
      <c r="O260" s="93"/>
      <c r="P260" s="93"/>
      <c r="Q260" s="93"/>
      <c r="R260" s="93"/>
      <c r="S260" s="93"/>
      <c r="T260" s="93"/>
      <c r="U260" s="93"/>
      <c r="V260" s="93"/>
      <c r="W260" s="93"/>
      <c r="X260" s="93"/>
      <c r="Y260" s="93"/>
      <c r="Z260" s="93"/>
      <c r="AA260" s="93"/>
      <c r="AB260" s="93"/>
      <c r="AC260" s="93"/>
      <c r="AD260" s="93"/>
      <c r="AE260" s="93"/>
      <c r="AF260" s="93"/>
      <c r="AG260" s="93"/>
      <c r="AH260" s="93"/>
      <c r="AI260" s="93"/>
      <c r="AJ260" s="93"/>
      <c r="AK260" s="93"/>
      <c r="AL260" s="93"/>
    </row>
    <row r="261" spans="1:38" ht="14.5" customHeight="1" x14ac:dyDescent="0.35">
      <c r="A261" s="93"/>
      <c r="B261" s="93"/>
      <c r="C261" s="94"/>
      <c r="D261" s="94"/>
      <c r="E261" s="94"/>
      <c r="F261" s="94"/>
      <c r="G261" s="93"/>
      <c r="H261" s="93"/>
      <c r="I261" s="93"/>
      <c r="J261" s="93"/>
      <c r="K261" s="93"/>
      <c r="L261" s="94"/>
      <c r="M261" s="93"/>
      <c r="N261" s="93"/>
      <c r="O261" s="93"/>
      <c r="P261" s="93"/>
      <c r="Q261" s="93"/>
      <c r="R261" s="93"/>
      <c r="S261" s="93"/>
      <c r="T261" s="93"/>
      <c r="U261" s="93"/>
      <c r="V261" s="93"/>
      <c r="W261" s="93"/>
      <c r="X261" s="93"/>
      <c r="Y261" s="93"/>
      <c r="Z261" s="93"/>
      <c r="AA261" s="93"/>
      <c r="AB261" s="93"/>
      <c r="AC261" s="93"/>
      <c r="AD261" s="93"/>
      <c r="AE261" s="93"/>
      <c r="AF261" s="93"/>
      <c r="AG261" s="93"/>
      <c r="AH261" s="93"/>
      <c r="AI261" s="93"/>
      <c r="AJ261" s="93"/>
      <c r="AK261" s="93"/>
      <c r="AL261" s="93"/>
    </row>
    <row r="262" spans="1:38" ht="14.5" customHeight="1" x14ac:dyDescent="0.35">
      <c r="A262" s="93"/>
      <c r="B262" s="93"/>
      <c r="C262" s="94"/>
      <c r="D262" s="94"/>
      <c r="E262" s="94"/>
      <c r="F262" s="94"/>
      <c r="G262" s="93"/>
      <c r="H262" s="93"/>
      <c r="I262" s="93"/>
      <c r="J262" s="93"/>
      <c r="K262" s="93"/>
      <c r="L262" s="94"/>
      <c r="M262" s="93"/>
      <c r="N262" s="93"/>
      <c r="O262" s="93"/>
      <c r="P262" s="93"/>
      <c r="Q262" s="93"/>
      <c r="R262" s="93"/>
      <c r="S262" s="93"/>
      <c r="T262" s="93"/>
      <c r="U262" s="93"/>
      <c r="V262" s="93"/>
      <c r="W262" s="93"/>
      <c r="X262" s="93"/>
      <c r="Y262" s="93"/>
      <c r="Z262" s="93"/>
      <c r="AA262" s="93"/>
      <c r="AB262" s="93"/>
      <c r="AC262" s="93"/>
      <c r="AD262" s="93"/>
      <c r="AE262" s="93"/>
      <c r="AF262" s="93"/>
      <c r="AG262" s="93"/>
      <c r="AH262" s="93"/>
      <c r="AI262" s="93"/>
      <c r="AJ262" s="93"/>
      <c r="AK262" s="93"/>
      <c r="AL262" s="93"/>
    </row>
    <row r="263" spans="1:38" ht="14.5" customHeight="1" x14ac:dyDescent="0.35">
      <c r="A263" s="93"/>
      <c r="B263" s="93"/>
      <c r="C263" s="94"/>
      <c r="D263" s="94"/>
      <c r="E263" s="94"/>
      <c r="F263" s="94"/>
      <c r="G263" s="93"/>
      <c r="H263" s="93"/>
      <c r="I263" s="93"/>
      <c r="J263" s="93"/>
      <c r="K263" s="93"/>
      <c r="L263" s="94"/>
      <c r="M263" s="93"/>
      <c r="N263" s="93"/>
      <c r="O263" s="93"/>
      <c r="P263" s="93"/>
      <c r="Q263" s="93"/>
      <c r="R263" s="93"/>
      <c r="S263" s="93"/>
      <c r="T263" s="93"/>
      <c r="U263" s="93"/>
      <c r="V263" s="93"/>
      <c r="W263" s="93"/>
      <c r="X263" s="93"/>
      <c r="Y263" s="93"/>
      <c r="Z263" s="93"/>
      <c r="AA263" s="93"/>
      <c r="AB263" s="93"/>
      <c r="AC263" s="93"/>
      <c r="AD263" s="93"/>
      <c r="AE263" s="93"/>
      <c r="AF263" s="93"/>
      <c r="AG263" s="93"/>
      <c r="AH263" s="93"/>
      <c r="AI263" s="93"/>
      <c r="AJ263" s="93"/>
      <c r="AK263" s="93"/>
      <c r="AL263" s="93"/>
    </row>
    <row r="264" spans="1:38" ht="14.5" customHeight="1" x14ac:dyDescent="0.35">
      <c r="A264" s="93"/>
      <c r="B264" s="93"/>
      <c r="C264" s="94"/>
      <c r="D264" s="94"/>
      <c r="E264" s="94"/>
      <c r="F264" s="94"/>
      <c r="G264" s="93"/>
      <c r="H264" s="93"/>
      <c r="I264" s="93"/>
      <c r="J264" s="93"/>
      <c r="K264" s="93"/>
      <c r="L264" s="94"/>
      <c r="M264" s="93"/>
      <c r="N264" s="93"/>
      <c r="O264" s="93"/>
      <c r="P264" s="93"/>
      <c r="Q264" s="93"/>
      <c r="R264" s="93"/>
      <c r="S264" s="93"/>
      <c r="T264" s="93"/>
      <c r="U264" s="93"/>
      <c r="V264" s="93"/>
      <c r="W264" s="93"/>
      <c r="X264" s="93"/>
      <c r="Y264" s="93"/>
      <c r="Z264" s="93"/>
      <c r="AA264" s="93"/>
      <c r="AB264" s="93"/>
      <c r="AC264" s="93"/>
      <c r="AD264" s="93"/>
      <c r="AE264" s="93"/>
      <c r="AF264" s="93"/>
      <c r="AG264" s="93"/>
      <c r="AH264" s="93"/>
      <c r="AI264" s="93"/>
      <c r="AJ264" s="93"/>
      <c r="AK264" s="93"/>
      <c r="AL264" s="93"/>
    </row>
    <row r="265" spans="1:38" ht="14.5" customHeight="1" x14ac:dyDescent="0.35">
      <c r="A265" s="93"/>
      <c r="B265" s="93"/>
      <c r="C265" s="94"/>
      <c r="D265" s="94"/>
      <c r="E265" s="94"/>
      <c r="F265" s="94"/>
      <c r="G265" s="93"/>
      <c r="H265" s="93"/>
      <c r="I265" s="93"/>
      <c r="J265" s="93"/>
      <c r="K265" s="93"/>
      <c r="L265" s="94"/>
      <c r="M265" s="93"/>
      <c r="N265" s="93"/>
      <c r="O265" s="93"/>
      <c r="P265" s="93"/>
      <c r="Q265" s="93"/>
      <c r="R265" s="93"/>
      <c r="S265" s="93"/>
      <c r="T265" s="93"/>
      <c r="U265" s="93"/>
      <c r="V265" s="93"/>
      <c r="W265" s="93"/>
      <c r="X265" s="93"/>
      <c r="Y265" s="93"/>
      <c r="Z265" s="93"/>
      <c r="AA265" s="93"/>
      <c r="AB265" s="93"/>
      <c r="AC265" s="93"/>
      <c r="AD265" s="93"/>
      <c r="AE265" s="93"/>
      <c r="AF265" s="93"/>
      <c r="AG265" s="93"/>
      <c r="AH265" s="93"/>
      <c r="AI265" s="93"/>
      <c r="AJ265" s="93"/>
      <c r="AK265" s="93"/>
      <c r="AL265" s="93"/>
    </row>
    <row r="266" spans="1:38" ht="14.5" customHeight="1" x14ac:dyDescent="0.35">
      <c r="A266" s="93"/>
      <c r="B266" s="93"/>
      <c r="C266" s="94"/>
      <c r="D266" s="94"/>
      <c r="E266" s="94"/>
      <c r="F266" s="94"/>
      <c r="G266" s="93"/>
      <c r="H266" s="93"/>
      <c r="I266" s="93"/>
      <c r="J266" s="93"/>
      <c r="K266" s="93"/>
      <c r="L266" s="94"/>
      <c r="M266" s="93"/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3"/>
      <c r="Y266" s="93"/>
      <c r="Z266" s="93"/>
      <c r="AA266" s="93"/>
      <c r="AB266" s="93"/>
      <c r="AC266" s="93"/>
      <c r="AD266" s="93"/>
      <c r="AE266" s="93"/>
      <c r="AF266" s="93"/>
      <c r="AG266" s="93"/>
      <c r="AH266" s="93"/>
      <c r="AI266" s="93"/>
      <c r="AJ266" s="93"/>
      <c r="AK266" s="93"/>
      <c r="AL266" s="93"/>
    </row>
    <row r="267" spans="1:38" ht="14.5" customHeight="1" x14ac:dyDescent="0.35">
      <c r="A267" s="93"/>
      <c r="B267" s="93"/>
      <c r="C267" s="94"/>
      <c r="D267" s="94"/>
      <c r="E267" s="94"/>
      <c r="F267" s="94"/>
      <c r="G267" s="93"/>
      <c r="H267" s="93"/>
      <c r="I267" s="93"/>
      <c r="J267" s="93"/>
      <c r="K267" s="93"/>
      <c r="L267" s="94"/>
      <c r="M267" s="93"/>
      <c r="N267" s="93"/>
      <c r="O267" s="93"/>
      <c r="P267" s="93"/>
      <c r="Q267" s="93"/>
      <c r="R267" s="93"/>
      <c r="S267" s="93"/>
      <c r="T267" s="93"/>
      <c r="U267" s="93"/>
      <c r="V267" s="93"/>
      <c r="W267" s="93"/>
      <c r="X267" s="93"/>
      <c r="Y267" s="93"/>
      <c r="Z267" s="93"/>
      <c r="AA267" s="93"/>
      <c r="AB267" s="93"/>
      <c r="AC267" s="93"/>
      <c r="AD267" s="93"/>
      <c r="AE267" s="93"/>
      <c r="AF267" s="93"/>
      <c r="AG267" s="93"/>
      <c r="AH267" s="93"/>
      <c r="AI267" s="93"/>
      <c r="AJ267" s="93"/>
      <c r="AK267" s="93"/>
      <c r="AL267" s="93"/>
    </row>
    <row r="268" spans="1:38" ht="14.5" customHeight="1" x14ac:dyDescent="0.35">
      <c r="A268" s="93"/>
      <c r="B268" s="93"/>
      <c r="C268" s="94"/>
      <c r="D268" s="94"/>
      <c r="E268" s="94"/>
      <c r="F268" s="94"/>
      <c r="G268" s="93"/>
      <c r="H268" s="93"/>
      <c r="I268" s="93"/>
      <c r="J268" s="93"/>
      <c r="K268" s="93"/>
      <c r="L268" s="94"/>
      <c r="M268" s="93"/>
      <c r="N268" s="93"/>
      <c r="O268" s="93"/>
      <c r="P268" s="93"/>
      <c r="Q268" s="93"/>
      <c r="R268" s="93"/>
      <c r="S268" s="93"/>
      <c r="T268" s="93"/>
      <c r="U268" s="93"/>
      <c r="V268" s="93"/>
      <c r="W268" s="93"/>
      <c r="X268" s="93"/>
      <c r="Y268" s="93"/>
      <c r="Z268" s="93"/>
      <c r="AA268" s="93"/>
      <c r="AB268" s="93"/>
      <c r="AC268" s="93"/>
      <c r="AD268" s="93"/>
      <c r="AE268" s="93"/>
      <c r="AF268" s="93"/>
      <c r="AG268" s="93"/>
      <c r="AH268" s="93"/>
      <c r="AI268" s="93"/>
      <c r="AJ268" s="93"/>
      <c r="AK268" s="93"/>
      <c r="AL268" s="93"/>
    </row>
    <row r="269" spans="1:38" ht="14.5" customHeight="1" x14ac:dyDescent="0.35">
      <c r="A269" s="93"/>
      <c r="B269" s="93"/>
      <c r="C269" s="94"/>
      <c r="D269" s="94"/>
      <c r="E269" s="94"/>
      <c r="F269" s="94"/>
      <c r="G269" s="93"/>
      <c r="H269" s="93"/>
      <c r="I269" s="93"/>
      <c r="J269" s="93"/>
      <c r="K269" s="93"/>
      <c r="L269" s="94"/>
      <c r="M269" s="93"/>
      <c r="N269" s="93"/>
      <c r="O269" s="93"/>
      <c r="P269" s="93"/>
      <c r="Q269" s="93"/>
      <c r="R269" s="93"/>
      <c r="S269" s="93"/>
      <c r="T269" s="93"/>
      <c r="U269" s="93"/>
      <c r="V269" s="93"/>
      <c r="W269" s="93"/>
      <c r="X269" s="93"/>
      <c r="Y269" s="93"/>
      <c r="Z269" s="93"/>
      <c r="AA269" s="93"/>
      <c r="AB269" s="93"/>
      <c r="AC269" s="93"/>
      <c r="AD269" s="93"/>
      <c r="AE269" s="93"/>
      <c r="AF269" s="93"/>
      <c r="AG269" s="93"/>
      <c r="AH269" s="93"/>
      <c r="AI269" s="93"/>
      <c r="AJ269" s="93"/>
      <c r="AK269" s="93"/>
      <c r="AL269" s="93"/>
    </row>
    <row r="270" spans="1:38" ht="14.5" customHeight="1" x14ac:dyDescent="0.35">
      <c r="A270" s="93"/>
      <c r="B270" s="93"/>
      <c r="C270" s="94"/>
      <c r="D270" s="94"/>
      <c r="E270" s="94"/>
      <c r="F270" s="94"/>
      <c r="G270" s="93"/>
      <c r="H270" s="93"/>
      <c r="I270" s="93"/>
      <c r="J270" s="93"/>
      <c r="K270" s="93"/>
      <c r="L270" s="94"/>
      <c r="M270" s="93"/>
      <c r="N270" s="93"/>
      <c r="O270" s="93"/>
      <c r="P270" s="93"/>
      <c r="Q270" s="93"/>
      <c r="R270" s="93"/>
      <c r="S270" s="93"/>
      <c r="T270" s="93"/>
      <c r="U270" s="93"/>
      <c r="V270" s="93"/>
      <c r="W270" s="93"/>
      <c r="X270" s="93"/>
      <c r="Y270" s="93"/>
      <c r="Z270" s="93"/>
      <c r="AA270" s="93"/>
      <c r="AB270" s="93"/>
      <c r="AC270" s="93"/>
      <c r="AD270" s="93"/>
      <c r="AE270" s="93"/>
      <c r="AF270" s="93"/>
      <c r="AG270" s="93"/>
      <c r="AH270" s="93"/>
      <c r="AI270" s="93"/>
      <c r="AJ270" s="93"/>
      <c r="AK270" s="93"/>
      <c r="AL270" s="93"/>
    </row>
    <row r="271" spans="1:38" ht="14.5" customHeight="1" x14ac:dyDescent="0.35">
      <c r="A271" s="93"/>
      <c r="B271" s="93"/>
      <c r="C271" s="94"/>
      <c r="D271" s="94"/>
      <c r="E271" s="94"/>
      <c r="F271" s="94"/>
      <c r="G271" s="93"/>
      <c r="H271" s="93"/>
      <c r="I271" s="93"/>
      <c r="J271" s="93"/>
      <c r="K271" s="93"/>
      <c r="L271" s="94"/>
      <c r="M271" s="93"/>
      <c r="N271" s="93"/>
      <c r="O271" s="93"/>
      <c r="P271" s="93"/>
      <c r="Q271" s="93"/>
      <c r="R271" s="93"/>
      <c r="S271" s="93"/>
      <c r="T271" s="93"/>
      <c r="U271" s="93"/>
      <c r="V271" s="93"/>
      <c r="W271" s="93"/>
      <c r="X271" s="93"/>
      <c r="Y271" s="93"/>
      <c r="Z271" s="93"/>
      <c r="AA271" s="93"/>
      <c r="AB271" s="93"/>
      <c r="AC271" s="93"/>
      <c r="AD271" s="93"/>
      <c r="AE271" s="93"/>
      <c r="AF271" s="93"/>
      <c r="AG271" s="93"/>
      <c r="AH271" s="93"/>
      <c r="AI271" s="93"/>
      <c r="AJ271" s="93"/>
      <c r="AK271" s="93"/>
      <c r="AL271" s="93"/>
    </row>
    <row r="272" spans="1:38" ht="14.5" customHeight="1" x14ac:dyDescent="0.35">
      <c r="A272" s="93"/>
      <c r="B272" s="93"/>
      <c r="C272" s="94"/>
      <c r="D272" s="94"/>
      <c r="E272" s="94"/>
      <c r="F272" s="94"/>
      <c r="G272" s="93"/>
      <c r="H272" s="93"/>
      <c r="I272" s="93"/>
      <c r="J272" s="93"/>
      <c r="K272" s="93"/>
      <c r="L272" s="94"/>
      <c r="M272" s="93"/>
      <c r="N272" s="93"/>
      <c r="O272" s="93"/>
      <c r="P272" s="93"/>
      <c r="Q272" s="93"/>
      <c r="R272" s="93"/>
      <c r="S272" s="93"/>
      <c r="T272" s="93"/>
      <c r="U272" s="93"/>
      <c r="V272" s="93"/>
      <c r="W272" s="93"/>
      <c r="X272" s="93"/>
      <c r="Y272" s="93"/>
      <c r="Z272" s="93"/>
      <c r="AA272" s="93"/>
      <c r="AB272" s="93"/>
      <c r="AC272" s="93"/>
      <c r="AD272" s="93"/>
      <c r="AE272" s="93"/>
      <c r="AF272" s="93"/>
      <c r="AG272" s="93"/>
      <c r="AH272" s="93"/>
      <c r="AI272" s="93"/>
      <c r="AJ272" s="93"/>
      <c r="AK272" s="93"/>
      <c r="AL272" s="93"/>
    </row>
    <row r="273" spans="1:38" ht="14.5" customHeight="1" x14ac:dyDescent="0.35">
      <c r="A273" s="93"/>
      <c r="B273" s="93"/>
      <c r="C273" s="94"/>
      <c r="D273" s="94"/>
      <c r="E273" s="94"/>
      <c r="F273" s="94"/>
      <c r="G273" s="93"/>
      <c r="H273" s="93"/>
      <c r="I273" s="93"/>
      <c r="J273" s="93"/>
      <c r="K273" s="93"/>
      <c r="L273" s="94"/>
      <c r="M273" s="93"/>
      <c r="N273" s="93"/>
      <c r="O273" s="93"/>
      <c r="P273" s="93"/>
      <c r="Q273" s="93"/>
      <c r="R273" s="93"/>
      <c r="S273" s="93"/>
      <c r="T273" s="93"/>
      <c r="U273" s="93"/>
      <c r="V273" s="93"/>
      <c r="W273" s="93"/>
      <c r="X273" s="93"/>
      <c r="Y273" s="93"/>
      <c r="Z273" s="93"/>
      <c r="AA273" s="93"/>
      <c r="AB273" s="93"/>
      <c r="AC273" s="93"/>
      <c r="AD273" s="93"/>
      <c r="AE273" s="93"/>
      <c r="AF273" s="93"/>
      <c r="AG273" s="93"/>
      <c r="AH273" s="93"/>
      <c r="AI273" s="93"/>
      <c r="AJ273" s="93"/>
      <c r="AK273" s="93"/>
      <c r="AL273" s="93"/>
    </row>
    <row r="274" spans="1:38" ht="14.5" customHeight="1" x14ac:dyDescent="0.35">
      <c r="A274" s="93"/>
      <c r="B274" s="93"/>
      <c r="C274" s="94"/>
      <c r="D274" s="94"/>
      <c r="E274" s="94"/>
      <c r="F274" s="94"/>
      <c r="G274" s="93"/>
      <c r="H274" s="93"/>
      <c r="I274" s="93"/>
      <c r="J274" s="93"/>
      <c r="K274" s="93"/>
      <c r="L274" s="94"/>
      <c r="M274" s="93"/>
      <c r="N274" s="93"/>
      <c r="O274" s="93"/>
      <c r="P274" s="93"/>
      <c r="Q274" s="93"/>
      <c r="R274" s="93"/>
      <c r="S274" s="93"/>
      <c r="T274" s="93"/>
      <c r="U274" s="93"/>
      <c r="V274" s="93"/>
      <c r="W274" s="93"/>
      <c r="X274" s="93"/>
      <c r="Y274" s="93"/>
      <c r="Z274" s="93"/>
      <c r="AA274" s="93"/>
      <c r="AB274" s="93"/>
      <c r="AC274" s="93"/>
      <c r="AD274" s="93"/>
      <c r="AE274" s="93"/>
      <c r="AF274" s="93"/>
      <c r="AG274" s="93"/>
      <c r="AH274" s="93"/>
      <c r="AI274" s="93"/>
      <c r="AJ274" s="93"/>
      <c r="AK274" s="93"/>
      <c r="AL274" s="93"/>
    </row>
    <row r="275" spans="1:38" ht="14.5" customHeight="1" x14ac:dyDescent="0.35">
      <c r="A275" s="93"/>
      <c r="B275" s="93"/>
      <c r="C275" s="94"/>
      <c r="D275" s="94"/>
      <c r="E275" s="94"/>
      <c r="F275" s="94"/>
      <c r="G275" s="93"/>
      <c r="H275" s="93"/>
      <c r="I275" s="93"/>
      <c r="J275" s="93"/>
      <c r="K275" s="93"/>
      <c r="L275" s="94"/>
      <c r="M275" s="93"/>
      <c r="N275" s="93"/>
      <c r="O275" s="93"/>
      <c r="P275" s="93"/>
      <c r="Q275" s="93"/>
      <c r="R275" s="93"/>
      <c r="S275" s="93"/>
      <c r="T275" s="93"/>
      <c r="U275" s="93"/>
      <c r="V275" s="93"/>
      <c r="W275" s="93"/>
      <c r="X275" s="93"/>
      <c r="Y275" s="93"/>
      <c r="Z275" s="93"/>
      <c r="AA275" s="93"/>
      <c r="AB275" s="93"/>
      <c r="AC275" s="93"/>
      <c r="AD275" s="93"/>
      <c r="AE275" s="93"/>
      <c r="AF275" s="93"/>
      <c r="AG275" s="93"/>
      <c r="AH275" s="93"/>
      <c r="AI275" s="93"/>
      <c r="AJ275" s="93"/>
      <c r="AK275" s="93"/>
      <c r="AL275" s="93"/>
    </row>
    <row r="276" spans="1:38" ht="14.5" customHeight="1" x14ac:dyDescent="0.35">
      <c r="A276" s="93"/>
      <c r="B276" s="93"/>
      <c r="C276" s="94"/>
      <c r="D276" s="94"/>
      <c r="E276" s="94"/>
      <c r="F276" s="94"/>
      <c r="G276" s="93"/>
      <c r="H276" s="93"/>
      <c r="I276" s="93"/>
      <c r="J276" s="93"/>
      <c r="K276" s="93"/>
      <c r="L276" s="94"/>
      <c r="M276" s="93"/>
      <c r="N276" s="93"/>
      <c r="O276" s="93"/>
      <c r="P276" s="93"/>
      <c r="Q276" s="93"/>
      <c r="R276" s="93"/>
      <c r="S276" s="93"/>
      <c r="T276" s="93"/>
      <c r="U276" s="93"/>
      <c r="V276" s="93"/>
      <c r="W276" s="93"/>
      <c r="X276" s="93"/>
      <c r="Y276" s="93"/>
      <c r="Z276" s="93"/>
      <c r="AA276" s="93"/>
      <c r="AB276" s="93"/>
      <c r="AC276" s="93"/>
      <c r="AD276" s="93"/>
      <c r="AE276" s="93"/>
      <c r="AF276" s="93"/>
      <c r="AG276" s="93"/>
      <c r="AH276" s="93"/>
      <c r="AI276" s="93"/>
      <c r="AJ276" s="93"/>
      <c r="AK276" s="93"/>
      <c r="AL276" s="93"/>
    </row>
    <row r="277" spans="1:38" ht="14.5" customHeight="1" x14ac:dyDescent="0.35">
      <c r="A277" s="93"/>
      <c r="B277" s="93"/>
      <c r="C277" s="94"/>
      <c r="D277" s="94"/>
      <c r="E277" s="94"/>
      <c r="F277" s="94"/>
      <c r="G277" s="93"/>
      <c r="H277" s="93"/>
      <c r="I277" s="93"/>
      <c r="J277" s="93"/>
      <c r="K277" s="93"/>
      <c r="L277" s="94"/>
      <c r="M277" s="93"/>
      <c r="N277" s="93"/>
      <c r="O277" s="93"/>
      <c r="P277" s="93"/>
      <c r="Q277" s="93"/>
      <c r="R277" s="93"/>
      <c r="S277" s="93"/>
      <c r="T277" s="93"/>
      <c r="U277" s="93"/>
      <c r="V277" s="93"/>
      <c r="W277" s="93"/>
      <c r="X277" s="93"/>
      <c r="Y277" s="93"/>
      <c r="Z277" s="93"/>
      <c r="AA277" s="93"/>
      <c r="AB277" s="93"/>
      <c r="AC277" s="93"/>
      <c r="AD277" s="93"/>
      <c r="AE277" s="93"/>
      <c r="AF277" s="93"/>
      <c r="AG277" s="93"/>
      <c r="AH277" s="93"/>
      <c r="AI277" s="93"/>
      <c r="AJ277" s="93"/>
      <c r="AK277" s="93"/>
      <c r="AL277" s="93"/>
    </row>
    <row r="278" spans="1:38" ht="14.5" customHeight="1" x14ac:dyDescent="0.35">
      <c r="A278" s="93"/>
      <c r="B278" s="93"/>
      <c r="C278" s="94"/>
      <c r="D278" s="94"/>
      <c r="E278" s="94"/>
      <c r="F278" s="94"/>
      <c r="G278" s="93"/>
      <c r="H278" s="93"/>
      <c r="I278" s="93"/>
      <c r="J278" s="93"/>
      <c r="K278" s="93"/>
      <c r="L278" s="94"/>
      <c r="M278" s="93"/>
      <c r="N278" s="93"/>
      <c r="O278" s="93"/>
      <c r="P278" s="93"/>
      <c r="Q278" s="93"/>
      <c r="R278" s="93"/>
      <c r="S278" s="93"/>
      <c r="T278" s="93"/>
      <c r="U278" s="93"/>
      <c r="V278" s="93"/>
      <c r="W278" s="93"/>
      <c r="X278" s="93"/>
      <c r="Y278" s="93"/>
      <c r="Z278" s="93"/>
      <c r="AA278" s="93"/>
      <c r="AB278" s="93"/>
      <c r="AC278" s="93"/>
      <c r="AD278" s="93"/>
      <c r="AE278" s="93"/>
      <c r="AF278" s="93"/>
      <c r="AG278" s="93"/>
      <c r="AH278" s="93"/>
      <c r="AI278" s="93"/>
      <c r="AJ278" s="93"/>
      <c r="AK278" s="93"/>
      <c r="AL278" s="93"/>
    </row>
    <row r="279" spans="1:38" ht="14.5" customHeight="1" x14ac:dyDescent="0.35">
      <c r="A279" s="93"/>
      <c r="B279" s="93"/>
      <c r="C279" s="94"/>
      <c r="D279" s="94"/>
      <c r="E279" s="94"/>
      <c r="F279" s="94"/>
      <c r="G279" s="93"/>
      <c r="H279" s="93"/>
      <c r="I279" s="93"/>
      <c r="J279" s="93"/>
      <c r="K279" s="93"/>
      <c r="L279" s="94"/>
      <c r="M279" s="93"/>
      <c r="N279" s="93"/>
      <c r="O279" s="93"/>
      <c r="P279" s="93"/>
      <c r="Q279" s="93"/>
      <c r="R279" s="93"/>
      <c r="S279" s="93"/>
      <c r="T279" s="93"/>
      <c r="U279" s="93"/>
      <c r="V279" s="93"/>
      <c r="W279" s="93"/>
      <c r="X279" s="93"/>
      <c r="Y279" s="93"/>
      <c r="Z279" s="93"/>
      <c r="AA279" s="93"/>
      <c r="AB279" s="93"/>
      <c r="AC279" s="93"/>
      <c r="AD279" s="93"/>
      <c r="AE279" s="93"/>
      <c r="AF279" s="93"/>
      <c r="AG279" s="93"/>
      <c r="AH279" s="93"/>
      <c r="AI279" s="93"/>
      <c r="AJ279" s="93"/>
      <c r="AK279" s="93"/>
      <c r="AL279" s="93"/>
    </row>
    <row r="280" spans="1:38" ht="14.5" customHeight="1" x14ac:dyDescent="0.35">
      <c r="A280" s="93"/>
      <c r="B280" s="93"/>
      <c r="C280" s="94"/>
      <c r="D280" s="94"/>
      <c r="E280" s="94"/>
      <c r="F280" s="94"/>
      <c r="G280" s="93"/>
      <c r="H280" s="93"/>
      <c r="I280" s="93"/>
      <c r="J280" s="93"/>
      <c r="K280" s="93"/>
      <c r="L280" s="94"/>
      <c r="M280" s="93"/>
      <c r="N280" s="93"/>
      <c r="O280" s="93"/>
      <c r="P280" s="93"/>
      <c r="Q280" s="93"/>
      <c r="R280" s="93"/>
      <c r="S280" s="93"/>
      <c r="T280" s="93"/>
      <c r="U280" s="93"/>
      <c r="V280" s="93"/>
      <c r="W280" s="93"/>
      <c r="X280" s="93"/>
      <c r="Y280" s="93"/>
      <c r="Z280" s="93"/>
      <c r="AA280" s="93"/>
      <c r="AB280" s="93"/>
      <c r="AC280" s="93"/>
      <c r="AD280" s="93"/>
      <c r="AE280" s="93"/>
      <c r="AF280" s="93"/>
      <c r="AG280" s="93"/>
      <c r="AH280" s="93"/>
      <c r="AI280" s="93"/>
      <c r="AJ280" s="93"/>
      <c r="AK280" s="93"/>
      <c r="AL280" s="93"/>
    </row>
    <row r="281" spans="1:38" ht="14.5" customHeight="1" x14ac:dyDescent="0.35">
      <c r="A281" s="93"/>
      <c r="B281" s="93"/>
      <c r="C281" s="94"/>
      <c r="D281" s="94"/>
      <c r="E281" s="94"/>
      <c r="F281" s="94"/>
      <c r="G281" s="93"/>
      <c r="H281" s="93"/>
      <c r="I281" s="93"/>
      <c r="J281" s="93"/>
      <c r="K281" s="93"/>
      <c r="L281" s="94"/>
      <c r="M281" s="93"/>
      <c r="N281" s="93"/>
      <c r="O281" s="93"/>
      <c r="P281" s="93"/>
      <c r="Q281" s="93"/>
      <c r="R281" s="93"/>
      <c r="S281" s="93"/>
      <c r="T281" s="93"/>
      <c r="U281" s="93"/>
      <c r="V281" s="93"/>
      <c r="W281" s="93"/>
      <c r="X281" s="93"/>
      <c r="Y281" s="93"/>
      <c r="Z281" s="93"/>
      <c r="AA281" s="93"/>
      <c r="AB281" s="93"/>
      <c r="AC281" s="93"/>
      <c r="AD281" s="93"/>
      <c r="AE281" s="93"/>
      <c r="AF281" s="93"/>
      <c r="AG281" s="93"/>
      <c r="AH281" s="93"/>
      <c r="AI281" s="93"/>
      <c r="AJ281" s="93"/>
      <c r="AK281" s="93"/>
      <c r="AL281" s="93"/>
    </row>
    <row r="282" spans="1:38" ht="14.5" customHeight="1" x14ac:dyDescent="0.35">
      <c r="A282" s="93"/>
      <c r="B282" s="93"/>
      <c r="C282" s="94"/>
      <c r="D282" s="94"/>
      <c r="E282" s="94"/>
      <c r="F282" s="94"/>
      <c r="G282" s="93"/>
      <c r="H282" s="93"/>
      <c r="I282" s="93"/>
      <c r="J282" s="93"/>
      <c r="K282" s="93"/>
      <c r="L282" s="94"/>
      <c r="M282" s="93"/>
      <c r="N282" s="93"/>
      <c r="O282" s="93"/>
      <c r="P282" s="93"/>
      <c r="Q282" s="93"/>
      <c r="R282" s="93"/>
      <c r="S282" s="93"/>
      <c r="T282" s="93"/>
      <c r="U282" s="93"/>
      <c r="V282" s="93"/>
      <c r="W282" s="93"/>
      <c r="X282" s="93"/>
      <c r="Y282" s="93"/>
      <c r="Z282" s="93"/>
      <c r="AA282" s="93"/>
      <c r="AB282" s="93"/>
      <c r="AC282" s="93"/>
      <c r="AD282" s="93"/>
      <c r="AE282" s="93"/>
      <c r="AF282" s="93"/>
      <c r="AG282" s="93"/>
      <c r="AH282" s="93"/>
      <c r="AI282" s="93"/>
      <c r="AJ282" s="93"/>
      <c r="AK282" s="93"/>
      <c r="AL282" s="93"/>
    </row>
    <row r="283" spans="1:38" ht="14.5" customHeight="1" x14ac:dyDescent="0.35">
      <c r="A283" s="93"/>
      <c r="B283" s="93"/>
      <c r="C283" s="94"/>
      <c r="D283" s="94"/>
      <c r="E283" s="94"/>
      <c r="F283" s="94"/>
      <c r="G283" s="93"/>
      <c r="H283" s="93"/>
      <c r="I283" s="93"/>
      <c r="J283" s="93"/>
      <c r="K283" s="93"/>
      <c r="L283" s="94"/>
      <c r="M283" s="93"/>
      <c r="N283" s="93"/>
      <c r="O283" s="93"/>
      <c r="P283" s="93"/>
      <c r="Q283" s="93"/>
      <c r="R283" s="93"/>
      <c r="S283" s="93"/>
      <c r="T283" s="93"/>
      <c r="U283" s="93"/>
      <c r="V283" s="93"/>
      <c r="W283" s="93"/>
      <c r="X283" s="93"/>
      <c r="Y283" s="93"/>
      <c r="Z283" s="93"/>
      <c r="AA283" s="93"/>
      <c r="AB283" s="93"/>
      <c r="AC283" s="93"/>
      <c r="AD283" s="93"/>
      <c r="AE283" s="93"/>
      <c r="AF283" s="93"/>
      <c r="AG283" s="93"/>
      <c r="AH283" s="93"/>
      <c r="AI283" s="93"/>
      <c r="AJ283" s="93"/>
      <c r="AK283" s="93"/>
      <c r="AL283" s="93"/>
    </row>
    <row r="284" spans="1:38" ht="14.5" customHeight="1" x14ac:dyDescent="0.35">
      <c r="A284" s="93"/>
      <c r="B284" s="93"/>
      <c r="C284" s="94"/>
      <c r="D284" s="94"/>
      <c r="E284" s="94"/>
      <c r="F284" s="94"/>
      <c r="G284" s="93"/>
      <c r="H284" s="93"/>
      <c r="I284" s="93"/>
      <c r="J284" s="93"/>
      <c r="K284" s="93"/>
      <c r="L284" s="94"/>
      <c r="M284" s="93"/>
      <c r="N284" s="93"/>
      <c r="O284" s="93"/>
      <c r="P284" s="93"/>
      <c r="Q284" s="93"/>
      <c r="R284" s="93"/>
      <c r="S284" s="93"/>
      <c r="T284" s="93"/>
      <c r="U284" s="93"/>
      <c r="V284" s="93"/>
      <c r="W284" s="93"/>
      <c r="X284" s="93"/>
      <c r="Y284" s="93"/>
      <c r="Z284" s="93"/>
      <c r="AA284" s="93"/>
      <c r="AB284" s="93"/>
      <c r="AC284" s="93"/>
      <c r="AD284" s="93"/>
      <c r="AE284" s="93"/>
      <c r="AF284" s="93"/>
      <c r="AG284" s="93"/>
      <c r="AH284" s="93"/>
      <c r="AI284" s="93"/>
      <c r="AJ284" s="93"/>
      <c r="AK284" s="93"/>
      <c r="AL284" s="93"/>
    </row>
    <row r="285" spans="1:38" ht="14.5" customHeight="1" x14ac:dyDescent="0.35">
      <c r="A285" s="93"/>
      <c r="B285" s="93"/>
      <c r="C285" s="94"/>
      <c r="D285" s="94"/>
      <c r="E285" s="94"/>
      <c r="F285" s="94"/>
      <c r="G285" s="93"/>
      <c r="H285" s="93"/>
      <c r="I285" s="93"/>
      <c r="J285" s="93"/>
      <c r="K285" s="93"/>
      <c r="L285" s="94"/>
      <c r="M285" s="93"/>
      <c r="N285" s="93"/>
      <c r="O285" s="93"/>
      <c r="P285" s="93"/>
      <c r="Q285" s="93"/>
      <c r="R285" s="93"/>
      <c r="S285" s="93"/>
      <c r="T285" s="93"/>
      <c r="U285" s="93"/>
      <c r="V285" s="93"/>
      <c r="W285" s="93"/>
      <c r="X285" s="93"/>
      <c r="Y285" s="93"/>
      <c r="Z285" s="93"/>
      <c r="AA285" s="93"/>
      <c r="AB285" s="93"/>
      <c r="AC285" s="93"/>
      <c r="AD285" s="93"/>
      <c r="AE285" s="93"/>
      <c r="AF285" s="93"/>
      <c r="AG285" s="93"/>
      <c r="AH285" s="93"/>
      <c r="AI285" s="93"/>
      <c r="AJ285" s="93"/>
      <c r="AK285" s="93"/>
      <c r="AL285" s="93"/>
    </row>
    <row r="286" spans="1:38" ht="14.5" customHeight="1" x14ac:dyDescent="0.35">
      <c r="A286" s="93"/>
      <c r="B286" s="93"/>
      <c r="C286" s="94"/>
      <c r="D286" s="94"/>
      <c r="E286" s="94"/>
      <c r="F286" s="94"/>
      <c r="G286" s="93"/>
      <c r="H286" s="93"/>
      <c r="I286" s="93"/>
      <c r="J286" s="93"/>
      <c r="K286" s="93"/>
      <c r="L286" s="94"/>
      <c r="M286" s="93"/>
      <c r="N286" s="93"/>
      <c r="O286" s="93"/>
      <c r="P286" s="93"/>
      <c r="Q286" s="93"/>
      <c r="R286" s="93"/>
      <c r="S286" s="93"/>
      <c r="T286" s="93"/>
      <c r="U286" s="93"/>
      <c r="V286" s="93"/>
      <c r="W286" s="93"/>
      <c r="X286" s="93"/>
      <c r="Y286" s="93"/>
      <c r="Z286" s="93"/>
      <c r="AA286" s="93"/>
      <c r="AB286" s="93"/>
      <c r="AC286" s="93"/>
      <c r="AD286" s="93"/>
      <c r="AE286" s="93"/>
      <c r="AF286" s="93"/>
      <c r="AG286" s="93"/>
      <c r="AH286" s="93"/>
      <c r="AI286" s="93"/>
      <c r="AJ286" s="93"/>
      <c r="AK286" s="93"/>
      <c r="AL286" s="93"/>
    </row>
    <row r="287" spans="1:38" ht="14.5" customHeight="1" x14ac:dyDescent="0.35">
      <c r="A287" s="93"/>
      <c r="B287" s="93"/>
      <c r="C287" s="94"/>
      <c r="D287" s="94"/>
      <c r="E287" s="94"/>
      <c r="F287" s="94"/>
      <c r="G287" s="93"/>
      <c r="H287" s="93"/>
      <c r="I287" s="93"/>
      <c r="J287" s="93"/>
      <c r="K287" s="93"/>
      <c r="L287" s="94"/>
      <c r="M287" s="93"/>
      <c r="N287" s="93"/>
      <c r="O287" s="93"/>
      <c r="P287" s="93"/>
      <c r="Q287" s="93"/>
      <c r="R287" s="93"/>
      <c r="S287" s="93"/>
      <c r="T287" s="93"/>
      <c r="U287" s="93"/>
      <c r="V287" s="93"/>
      <c r="W287" s="93"/>
      <c r="X287" s="93"/>
      <c r="Y287" s="93"/>
      <c r="Z287" s="93"/>
      <c r="AA287" s="93"/>
      <c r="AB287" s="93"/>
      <c r="AC287" s="93"/>
      <c r="AD287" s="93"/>
      <c r="AE287" s="93"/>
      <c r="AF287" s="93"/>
      <c r="AG287" s="93"/>
      <c r="AH287" s="93"/>
      <c r="AI287" s="93"/>
      <c r="AJ287" s="93"/>
      <c r="AK287" s="93"/>
      <c r="AL287" s="93"/>
    </row>
    <row r="288" spans="1:38" ht="14.5" customHeight="1" x14ac:dyDescent="0.35">
      <c r="A288" s="93"/>
      <c r="B288" s="93"/>
      <c r="C288" s="94"/>
      <c r="D288" s="94"/>
      <c r="E288" s="94"/>
      <c r="F288" s="94"/>
      <c r="G288" s="93"/>
      <c r="H288" s="93"/>
      <c r="I288" s="93"/>
      <c r="J288" s="93"/>
      <c r="K288" s="93"/>
      <c r="L288" s="94"/>
      <c r="M288" s="93"/>
      <c r="N288" s="93"/>
      <c r="O288" s="93"/>
      <c r="P288" s="93"/>
      <c r="Q288" s="93"/>
      <c r="R288" s="93"/>
      <c r="S288" s="93"/>
      <c r="T288" s="93"/>
      <c r="U288" s="93"/>
      <c r="V288" s="93"/>
      <c r="W288" s="93"/>
      <c r="X288" s="93"/>
      <c r="Y288" s="93"/>
      <c r="Z288" s="93"/>
      <c r="AA288" s="93"/>
      <c r="AB288" s="93"/>
      <c r="AC288" s="93"/>
      <c r="AD288" s="93"/>
      <c r="AE288" s="93"/>
      <c r="AF288" s="93"/>
      <c r="AG288" s="93"/>
      <c r="AH288" s="93"/>
      <c r="AI288" s="93"/>
      <c r="AJ288" s="93"/>
      <c r="AK288" s="93"/>
      <c r="AL288" s="93"/>
    </row>
    <row r="289" spans="1:38" ht="14.5" customHeight="1" x14ac:dyDescent="0.35">
      <c r="A289" s="93"/>
      <c r="B289" s="93"/>
      <c r="C289" s="94"/>
      <c r="D289" s="94"/>
      <c r="E289" s="94"/>
      <c r="F289" s="94"/>
      <c r="G289" s="93"/>
      <c r="H289" s="93"/>
      <c r="I289" s="93"/>
      <c r="J289" s="93"/>
      <c r="K289" s="93"/>
      <c r="L289" s="94"/>
      <c r="M289" s="93"/>
      <c r="N289" s="93"/>
      <c r="O289" s="93"/>
      <c r="P289" s="93"/>
      <c r="Q289" s="93"/>
      <c r="R289" s="93"/>
      <c r="S289" s="93"/>
      <c r="T289" s="93"/>
      <c r="U289" s="93"/>
      <c r="V289" s="93"/>
      <c r="W289" s="93"/>
      <c r="X289" s="93"/>
      <c r="Y289" s="93"/>
      <c r="Z289" s="93"/>
      <c r="AA289" s="93"/>
      <c r="AB289" s="93"/>
      <c r="AC289" s="93"/>
      <c r="AD289" s="93"/>
      <c r="AE289" s="93"/>
      <c r="AF289" s="93"/>
      <c r="AG289" s="93"/>
      <c r="AH289" s="93"/>
      <c r="AI289" s="93"/>
      <c r="AJ289" s="93"/>
      <c r="AK289" s="93"/>
      <c r="AL289" s="93"/>
    </row>
    <row r="290" spans="1:38" ht="14.5" customHeight="1" x14ac:dyDescent="0.35">
      <c r="A290" s="93"/>
      <c r="B290" s="93"/>
      <c r="C290" s="94"/>
      <c r="D290" s="94"/>
      <c r="E290" s="94"/>
      <c r="F290" s="94"/>
      <c r="G290" s="93"/>
      <c r="H290" s="93"/>
      <c r="I290" s="93"/>
      <c r="J290" s="93"/>
      <c r="K290" s="93"/>
      <c r="L290" s="94"/>
      <c r="M290" s="93"/>
      <c r="N290" s="93"/>
      <c r="O290" s="93"/>
      <c r="P290" s="93"/>
      <c r="Q290" s="93"/>
      <c r="R290" s="93"/>
      <c r="S290" s="93"/>
      <c r="T290" s="93"/>
      <c r="U290" s="93"/>
      <c r="V290" s="93"/>
      <c r="W290" s="93"/>
      <c r="X290" s="93"/>
      <c r="Y290" s="93"/>
      <c r="Z290" s="93"/>
      <c r="AA290" s="93"/>
      <c r="AB290" s="93"/>
      <c r="AC290" s="93"/>
      <c r="AD290" s="93"/>
      <c r="AE290" s="93"/>
      <c r="AF290" s="93"/>
      <c r="AG290" s="93"/>
      <c r="AH290" s="93"/>
      <c r="AI290" s="93"/>
      <c r="AJ290" s="93"/>
      <c r="AK290" s="93"/>
      <c r="AL290" s="93"/>
    </row>
    <row r="291" spans="1:38" ht="14.5" customHeight="1" x14ac:dyDescent="0.35">
      <c r="A291" s="93"/>
      <c r="B291" s="93"/>
      <c r="C291" s="94"/>
      <c r="D291" s="94"/>
      <c r="E291" s="94"/>
      <c r="F291" s="94"/>
      <c r="G291" s="93"/>
      <c r="H291" s="93"/>
      <c r="I291" s="93"/>
      <c r="J291" s="93"/>
      <c r="K291" s="93"/>
      <c r="L291" s="94"/>
      <c r="M291" s="93"/>
      <c r="N291" s="93"/>
      <c r="O291" s="93"/>
      <c r="P291" s="93"/>
      <c r="Q291" s="93"/>
      <c r="R291" s="93"/>
      <c r="S291" s="93"/>
      <c r="T291" s="93"/>
      <c r="U291" s="93"/>
      <c r="V291" s="93"/>
      <c r="W291" s="93"/>
      <c r="X291" s="93"/>
      <c r="Y291" s="93"/>
      <c r="Z291" s="93"/>
      <c r="AA291" s="93"/>
      <c r="AB291" s="93"/>
      <c r="AC291" s="93"/>
      <c r="AD291" s="93"/>
      <c r="AE291" s="93"/>
      <c r="AF291" s="93"/>
      <c r="AG291" s="93"/>
      <c r="AH291" s="93"/>
      <c r="AI291" s="93"/>
      <c r="AJ291" s="93"/>
      <c r="AK291" s="93"/>
      <c r="AL291" s="93"/>
    </row>
    <row r="292" spans="1:38" ht="14.5" customHeight="1" x14ac:dyDescent="0.35">
      <c r="A292" s="93"/>
      <c r="B292" s="93"/>
      <c r="C292" s="94"/>
      <c r="D292" s="94"/>
      <c r="E292" s="94"/>
      <c r="F292" s="94"/>
      <c r="G292" s="93"/>
      <c r="H292" s="93"/>
      <c r="I292" s="93"/>
      <c r="J292" s="93"/>
      <c r="K292" s="93"/>
      <c r="L292" s="94"/>
      <c r="M292" s="93"/>
      <c r="N292" s="93"/>
      <c r="O292" s="93"/>
      <c r="P292" s="93"/>
      <c r="Q292" s="93"/>
      <c r="R292" s="93"/>
      <c r="S292" s="93"/>
      <c r="T292" s="93"/>
      <c r="U292" s="93"/>
      <c r="V292" s="93"/>
      <c r="W292" s="93"/>
      <c r="X292" s="93"/>
      <c r="Y292" s="93"/>
      <c r="Z292" s="93"/>
      <c r="AA292" s="93"/>
      <c r="AB292" s="93"/>
      <c r="AC292" s="93"/>
      <c r="AD292" s="93"/>
      <c r="AE292" s="93"/>
      <c r="AF292" s="93"/>
      <c r="AG292" s="93"/>
      <c r="AH292" s="93"/>
      <c r="AI292" s="93"/>
      <c r="AJ292" s="93"/>
      <c r="AK292" s="93"/>
      <c r="AL292" s="93"/>
    </row>
    <row r="293" spans="1:38" ht="14.5" customHeight="1" x14ac:dyDescent="0.35">
      <c r="A293" s="93"/>
      <c r="B293" s="93"/>
      <c r="C293" s="94"/>
      <c r="D293" s="94"/>
      <c r="E293" s="94"/>
      <c r="F293" s="94"/>
      <c r="G293" s="93"/>
      <c r="H293" s="93"/>
      <c r="I293" s="93"/>
      <c r="J293" s="93"/>
      <c r="K293" s="93"/>
      <c r="L293" s="94"/>
      <c r="M293" s="93"/>
      <c r="N293" s="93"/>
      <c r="O293" s="93"/>
      <c r="P293" s="93"/>
      <c r="Q293" s="93"/>
      <c r="R293" s="93"/>
      <c r="S293" s="93"/>
      <c r="T293" s="93"/>
      <c r="U293" s="93"/>
      <c r="V293" s="93"/>
      <c r="W293" s="93"/>
      <c r="X293" s="93"/>
      <c r="Y293" s="93"/>
      <c r="Z293" s="93"/>
      <c r="AA293" s="93"/>
      <c r="AB293" s="93"/>
      <c r="AC293" s="93"/>
      <c r="AD293" s="93"/>
      <c r="AE293" s="93"/>
      <c r="AF293" s="93"/>
      <c r="AG293" s="93"/>
      <c r="AH293" s="93"/>
      <c r="AI293" s="93"/>
      <c r="AJ293" s="93"/>
      <c r="AK293" s="93"/>
      <c r="AL293" s="93"/>
    </row>
    <row r="294" spans="1:38" ht="14.5" customHeight="1" x14ac:dyDescent="0.35">
      <c r="A294" s="93"/>
      <c r="B294" s="93"/>
      <c r="C294" s="94"/>
      <c r="D294" s="94"/>
      <c r="E294" s="94"/>
      <c r="F294" s="94"/>
      <c r="G294" s="93"/>
      <c r="H294" s="93"/>
      <c r="I294" s="93"/>
      <c r="J294" s="93"/>
      <c r="K294" s="93"/>
      <c r="L294" s="94"/>
      <c r="M294" s="93"/>
      <c r="N294" s="93"/>
      <c r="O294" s="93"/>
      <c r="P294" s="93"/>
      <c r="Q294" s="93"/>
      <c r="R294" s="93"/>
      <c r="S294" s="93"/>
      <c r="T294" s="93"/>
      <c r="U294" s="93"/>
      <c r="V294" s="93"/>
      <c r="W294" s="93"/>
      <c r="X294" s="93"/>
      <c r="Y294" s="93"/>
      <c r="Z294" s="93"/>
      <c r="AA294" s="93"/>
      <c r="AB294" s="93"/>
      <c r="AC294" s="93"/>
      <c r="AD294" s="93"/>
      <c r="AE294" s="93"/>
      <c r="AF294" s="93"/>
      <c r="AG294" s="93"/>
      <c r="AH294" s="93"/>
      <c r="AI294" s="93"/>
      <c r="AJ294" s="93"/>
      <c r="AK294" s="93"/>
      <c r="AL294" s="93"/>
    </row>
    <row r="295" spans="1:38" ht="14.5" customHeight="1" x14ac:dyDescent="0.35">
      <c r="A295" s="93"/>
      <c r="B295" s="93"/>
      <c r="C295" s="94"/>
      <c r="D295" s="94"/>
      <c r="E295" s="94"/>
      <c r="F295" s="94"/>
      <c r="G295" s="93"/>
      <c r="H295" s="93"/>
      <c r="I295" s="93"/>
      <c r="J295" s="93"/>
      <c r="K295" s="93"/>
      <c r="L295" s="94"/>
      <c r="M295" s="93"/>
      <c r="N295" s="93"/>
      <c r="O295" s="93"/>
      <c r="P295" s="93"/>
      <c r="Q295" s="93"/>
      <c r="R295" s="93"/>
      <c r="S295" s="93"/>
      <c r="T295" s="93"/>
      <c r="U295" s="93"/>
      <c r="V295" s="93"/>
      <c r="W295" s="93"/>
      <c r="X295" s="93"/>
      <c r="Y295" s="93"/>
      <c r="Z295" s="93"/>
      <c r="AA295" s="93"/>
      <c r="AB295" s="93"/>
      <c r="AC295" s="93"/>
      <c r="AD295" s="93"/>
      <c r="AE295" s="93"/>
      <c r="AF295" s="93"/>
      <c r="AG295" s="93"/>
      <c r="AH295" s="93"/>
      <c r="AI295" s="93"/>
      <c r="AJ295" s="93"/>
      <c r="AK295" s="93"/>
      <c r="AL295" s="93"/>
    </row>
    <row r="296" spans="1:38" ht="14.5" customHeight="1" x14ac:dyDescent="0.35">
      <c r="A296" s="93"/>
      <c r="B296" s="93"/>
      <c r="C296" s="94"/>
      <c r="D296" s="94"/>
      <c r="E296" s="94"/>
      <c r="F296" s="94"/>
      <c r="G296" s="93"/>
      <c r="H296" s="93"/>
      <c r="I296" s="93"/>
      <c r="J296" s="93"/>
      <c r="K296" s="93"/>
      <c r="L296" s="94"/>
      <c r="M296" s="93"/>
      <c r="N296" s="93"/>
      <c r="O296" s="93"/>
      <c r="P296" s="93"/>
      <c r="Q296" s="93"/>
      <c r="R296" s="93"/>
      <c r="S296" s="93"/>
      <c r="T296" s="93"/>
      <c r="U296" s="93"/>
      <c r="V296" s="93"/>
      <c r="W296" s="93"/>
      <c r="X296" s="93"/>
      <c r="Y296" s="93"/>
      <c r="Z296" s="93"/>
      <c r="AA296" s="93"/>
      <c r="AB296" s="93"/>
      <c r="AC296" s="93"/>
      <c r="AD296" s="93"/>
      <c r="AE296" s="93"/>
      <c r="AF296" s="93"/>
      <c r="AG296" s="93"/>
      <c r="AH296" s="93"/>
      <c r="AI296" s="93"/>
      <c r="AJ296" s="93"/>
      <c r="AK296" s="93"/>
      <c r="AL296" s="93"/>
    </row>
    <row r="297" spans="1:38" ht="14.5" customHeight="1" x14ac:dyDescent="0.35">
      <c r="A297" s="93"/>
      <c r="B297" s="93"/>
      <c r="C297" s="94"/>
      <c r="D297" s="94"/>
      <c r="E297" s="94"/>
      <c r="F297" s="94"/>
      <c r="G297" s="93"/>
      <c r="H297" s="93"/>
      <c r="I297" s="93"/>
      <c r="J297" s="93"/>
      <c r="K297" s="93"/>
      <c r="L297" s="94"/>
      <c r="M297" s="93"/>
      <c r="N297" s="93"/>
      <c r="O297" s="93"/>
      <c r="P297" s="93"/>
      <c r="Q297" s="93"/>
      <c r="R297" s="93"/>
      <c r="S297" s="93"/>
      <c r="T297" s="93"/>
      <c r="U297" s="93"/>
      <c r="V297" s="93"/>
      <c r="W297" s="93"/>
      <c r="X297" s="93"/>
      <c r="Y297" s="93"/>
      <c r="Z297" s="93"/>
      <c r="AA297" s="93"/>
      <c r="AB297" s="93"/>
      <c r="AC297" s="93"/>
      <c r="AD297" s="93"/>
      <c r="AE297" s="93"/>
      <c r="AF297" s="93"/>
      <c r="AG297" s="93"/>
      <c r="AH297" s="93"/>
      <c r="AI297" s="93"/>
      <c r="AJ297" s="93"/>
      <c r="AK297" s="93"/>
      <c r="AL297" s="93"/>
    </row>
    <row r="298" spans="1:38" ht="14.5" customHeight="1" x14ac:dyDescent="0.35">
      <c r="A298" s="93"/>
      <c r="B298" s="93"/>
      <c r="C298" s="94"/>
      <c r="D298" s="94"/>
      <c r="E298" s="94"/>
      <c r="F298" s="94"/>
      <c r="G298" s="93"/>
      <c r="H298" s="93"/>
      <c r="I298" s="93"/>
      <c r="J298" s="93"/>
      <c r="K298" s="93"/>
      <c r="L298" s="94"/>
      <c r="M298" s="93"/>
      <c r="N298" s="93"/>
      <c r="O298" s="93"/>
      <c r="P298" s="93"/>
      <c r="Q298" s="93"/>
      <c r="R298" s="93"/>
      <c r="S298" s="93"/>
      <c r="T298" s="93"/>
      <c r="U298" s="93"/>
      <c r="V298" s="93"/>
      <c r="W298" s="93"/>
      <c r="X298" s="93"/>
      <c r="Y298" s="93"/>
      <c r="Z298" s="93"/>
      <c r="AA298" s="93"/>
      <c r="AB298" s="93"/>
      <c r="AC298" s="93"/>
      <c r="AD298" s="93"/>
      <c r="AE298" s="93"/>
      <c r="AF298" s="93"/>
      <c r="AG298" s="93"/>
      <c r="AH298" s="93"/>
      <c r="AI298" s="93"/>
      <c r="AJ298" s="93"/>
      <c r="AK298" s="93"/>
      <c r="AL298" s="93"/>
    </row>
    <row r="299" spans="1:38" ht="14.5" customHeight="1" x14ac:dyDescent="0.35">
      <c r="A299" s="93"/>
      <c r="B299" s="93"/>
      <c r="C299" s="94"/>
      <c r="D299" s="94"/>
      <c r="E299" s="94"/>
      <c r="F299" s="94"/>
      <c r="G299" s="93"/>
      <c r="H299" s="93"/>
      <c r="I299" s="93"/>
      <c r="J299" s="93"/>
      <c r="K299" s="93"/>
      <c r="L299" s="94"/>
      <c r="M299" s="93"/>
      <c r="N299" s="93"/>
      <c r="O299" s="93"/>
      <c r="P299" s="93"/>
      <c r="Q299" s="93"/>
      <c r="R299" s="93"/>
      <c r="S299" s="93"/>
      <c r="T299" s="93"/>
      <c r="U299" s="93"/>
      <c r="V299" s="93"/>
      <c r="W299" s="93"/>
      <c r="X299" s="93"/>
      <c r="Y299" s="93"/>
      <c r="Z299" s="93"/>
      <c r="AA299" s="93"/>
      <c r="AB299" s="93"/>
      <c r="AC299" s="93"/>
      <c r="AD299" s="93"/>
      <c r="AE299" s="93"/>
      <c r="AF299" s="93"/>
      <c r="AG299" s="93"/>
      <c r="AH299" s="93"/>
      <c r="AI299" s="93"/>
      <c r="AJ299" s="93"/>
      <c r="AK299" s="93"/>
      <c r="AL299" s="93"/>
    </row>
    <row r="300" spans="1:38" ht="14.5" customHeight="1" x14ac:dyDescent="0.35">
      <c r="A300" s="93"/>
      <c r="B300" s="93"/>
      <c r="C300" s="94"/>
      <c r="D300" s="94"/>
      <c r="E300" s="94"/>
      <c r="F300" s="94"/>
      <c r="G300" s="93"/>
      <c r="H300" s="93"/>
      <c r="I300" s="93"/>
      <c r="J300" s="93"/>
      <c r="K300" s="93"/>
      <c r="L300" s="94"/>
      <c r="M300" s="93"/>
      <c r="N300" s="93"/>
      <c r="O300" s="93"/>
      <c r="P300" s="93"/>
      <c r="Q300" s="93"/>
      <c r="R300" s="93"/>
      <c r="S300" s="93"/>
      <c r="T300" s="93"/>
      <c r="U300" s="93"/>
      <c r="V300" s="93"/>
      <c r="W300" s="93"/>
      <c r="X300" s="93"/>
      <c r="Y300" s="93"/>
      <c r="Z300" s="93"/>
      <c r="AA300" s="93"/>
      <c r="AB300" s="93"/>
      <c r="AC300" s="93"/>
      <c r="AD300" s="93"/>
      <c r="AE300" s="93"/>
      <c r="AF300" s="93"/>
      <c r="AG300" s="93"/>
      <c r="AH300" s="93"/>
      <c r="AI300" s="93"/>
      <c r="AJ300" s="93"/>
      <c r="AK300" s="93"/>
      <c r="AL300" s="93"/>
    </row>
    <row r="301" spans="1:38" ht="14.5" customHeight="1" x14ac:dyDescent="0.35">
      <c r="A301" s="93"/>
      <c r="B301" s="93"/>
      <c r="C301" s="94"/>
      <c r="D301" s="94"/>
      <c r="E301" s="94"/>
      <c r="F301" s="94"/>
      <c r="G301" s="93"/>
      <c r="H301" s="93"/>
      <c r="I301" s="93"/>
      <c r="J301" s="93"/>
      <c r="K301" s="93"/>
      <c r="L301" s="94"/>
      <c r="M301" s="93"/>
      <c r="N301" s="93"/>
      <c r="O301" s="93"/>
      <c r="P301" s="93"/>
      <c r="Q301" s="93"/>
      <c r="R301" s="93"/>
      <c r="S301" s="93"/>
      <c r="T301" s="93"/>
      <c r="U301" s="93"/>
      <c r="V301" s="93"/>
      <c r="W301" s="93"/>
      <c r="X301" s="93"/>
      <c r="Y301" s="93"/>
      <c r="Z301" s="93"/>
      <c r="AA301" s="93"/>
      <c r="AB301" s="93"/>
      <c r="AC301" s="93"/>
      <c r="AD301" s="93"/>
      <c r="AE301" s="93"/>
      <c r="AF301" s="93"/>
      <c r="AG301" s="93"/>
      <c r="AH301" s="93"/>
      <c r="AI301" s="93"/>
      <c r="AJ301" s="93"/>
      <c r="AK301" s="93"/>
      <c r="AL301" s="93"/>
    </row>
    <row r="302" spans="1:38" ht="14.5" customHeight="1" x14ac:dyDescent="0.35">
      <c r="A302" s="93"/>
      <c r="B302" s="93"/>
      <c r="C302" s="94"/>
      <c r="D302" s="94"/>
      <c r="E302" s="94"/>
      <c r="F302" s="94"/>
      <c r="G302" s="93"/>
      <c r="H302" s="93"/>
      <c r="I302" s="93"/>
      <c r="J302" s="93"/>
      <c r="K302" s="93"/>
      <c r="L302" s="94"/>
      <c r="M302" s="93"/>
      <c r="N302" s="93"/>
      <c r="O302" s="93"/>
      <c r="P302" s="93"/>
      <c r="Q302" s="93"/>
      <c r="R302" s="93"/>
      <c r="S302" s="93"/>
      <c r="T302" s="93"/>
      <c r="U302" s="93"/>
      <c r="V302" s="93"/>
      <c r="W302" s="93"/>
      <c r="X302" s="93"/>
      <c r="Y302" s="93"/>
      <c r="Z302" s="93"/>
      <c r="AA302" s="93"/>
      <c r="AB302" s="93"/>
      <c r="AC302" s="93"/>
      <c r="AD302" s="93"/>
      <c r="AE302" s="93"/>
      <c r="AF302" s="93"/>
      <c r="AG302" s="93"/>
      <c r="AH302" s="93"/>
      <c r="AI302" s="93"/>
      <c r="AJ302" s="93"/>
      <c r="AK302" s="93"/>
      <c r="AL302" s="93"/>
    </row>
    <row r="303" spans="1:38" ht="14.5" customHeight="1" x14ac:dyDescent="0.35">
      <c r="A303" s="93"/>
      <c r="B303" s="93"/>
      <c r="C303" s="94"/>
      <c r="D303" s="94"/>
      <c r="E303" s="94"/>
      <c r="F303" s="94"/>
      <c r="G303" s="93"/>
      <c r="H303" s="93"/>
      <c r="I303" s="93"/>
      <c r="J303" s="93"/>
      <c r="K303" s="93"/>
      <c r="L303" s="94"/>
      <c r="M303" s="93"/>
      <c r="N303" s="93"/>
      <c r="O303" s="93"/>
      <c r="P303" s="93"/>
      <c r="Q303" s="93"/>
      <c r="R303" s="93"/>
      <c r="S303" s="93"/>
      <c r="T303" s="93"/>
      <c r="U303" s="93"/>
      <c r="V303" s="93"/>
      <c r="W303" s="93"/>
      <c r="X303" s="93"/>
      <c r="Y303" s="93"/>
      <c r="Z303" s="93"/>
      <c r="AA303" s="93"/>
      <c r="AB303" s="93"/>
      <c r="AC303" s="93"/>
      <c r="AD303" s="93"/>
      <c r="AE303" s="93"/>
      <c r="AF303" s="93"/>
      <c r="AG303" s="93"/>
      <c r="AH303" s="93"/>
      <c r="AI303" s="93"/>
      <c r="AJ303" s="93"/>
      <c r="AK303" s="93"/>
      <c r="AL303" s="93"/>
    </row>
    <row r="304" spans="1:38" ht="14.5" customHeight="1" x14ac:dyDescent="0.35">
      <c r="A304" s="93"/>
      <c r="B304" s="93"/>
      <c r="C304" s="94"/>
      <c r="D304" s="94"/>
      <c r="E304" s="94"/>
      <c r="F304" s="94"/>
      <c r="G304" s="93"/>
      <c r="H304" s="93"/>
      <c r="I304" s="93"/>
      <c r="J304" s="93"/>
      <c r="K304" s="93"/>
      <c r="L304" s="94"/>
      <c r="M304" s="93"/>
      <c r="N304" s="93"/>
      <c r="O304" s="93"/>
      <c r="P304" s="93"/>
      <c r="Q304" s="93"/>
      <c r="R304" s="93"/>
      <c r="S304" s="93"/>
      <c r="T304" s="93"/>
      <c r="U304" s="93"/>
      <c r="V304" s="93"/>
      <c r="W304" s="93"/>
      <c r="X304" s="93"/>
      <c r="Y304" s="93"/>
      <c r="Z304" s="93"/>
      <c r="AA304" s="93"/>
      <c r="AB304" s="93"/>
      <c r="AC304" s="93"/>
      <c r="AD304" s="93"/>
      <c r="AE304" s="93"/>
      <c r="AF304" s="93"/>
      <c r="AG304" s="93"/>
      <c r="AH304" s="93"/>
      <c r="AI304" s="93"/>
      <c r="AJ304" s="93"/>
      <c r="AK304" s="93"/>
      <c r="AL304" s="93"/>
    </row>
    <row r="305" spans="1:38" ht="14.5" customHeight="1" x14ac:dyDescent="0.35">
      <c r="A305" s="93"/>
      <c r="B305" s="93"/>
      <c r="C305" s="94"/>
      <c r="D305" s="94"/>
      <c r="E305" s="94"/>
      <c r="F305" s="94"/>
      <c r="G305" s="93"/>
      <c r="H305" s="93"/>
      <c r="I305" s="93"/>
      <c r="J305" s="93"/>
      <c r="K305" s="93"/>
      <c r="L305" s="94"/>
      <c r="M305" s="93"/>
      <c r="N305" s="93"/>
      <c r="O305" s="93"/>
      <c r="P305" s="93"/>
      <c r="Q305" s="93"/>
      <c r="R305" s="93"/>
      <c r="S305" s="93"/>
      <c r="T305" s="93"/>
      <c r="U305" s="93"/>
      <c r="V305" s="93"/>
      <c r="W305" s="93"/>
      <c r="X305" s="93"/>
      <c r="Y305" s="93"/>
      <c r="Z305" s="93"/>
      <c r="AA305" s="93"/>
      <c r="AB305" s="93"/>
      <c r="AC305" s="93"/>
      <c r="AD305" s="93"/>
      <c r="AE305" s="93"/>
      <c r="AF305" s="93"/>
      <c r="AG305" s="93"/>
      <c r="AH305" s="93"/>
      <c r="AI305" s="93"/>
      <c r="AJ305" s="93"/>
      <c r="AK305" s="93"/>
      <c r="AL305" s="93"/>
    </row>
    <row r="306" spans="1:38" ht="14.5" customHeight="1" x14ac:dyDescent="0.35">
      <c r="A306" s="93"/>
      <c r="B306" s="93"/>
      <c r="C306" s="94"/>
      <c r="D306" s="94"/>
      <c r="E306" s="94"/>
      <c r="F306" s="94"/>
      <c r="G306" s="93"/>
      <c r="H306" s="93"/>
      <c r="I306" s="93"/>
      <c r="J306" s="93"/>
      <c r="K306" s="93"/>
      <c r="L306" s="94"/>
      <c r="M306" s="93"/>
      <c r="N306" s="93"/>
      <c r="O306" s="93"/>
      <c r="P306" s="93"/>
      <c r="Q306" s="93"/>
      <c r="R306" s="93"/>
      <c r="S306" s="93"/>
      <c r="T306" s="93"/>
      <c r="U306" s="93"/>
      <c r="V306" s="93"/>
      <c r="W306" s="93"/>
      <c r="X306" s="93"/>
      <c r="Y306" s="93"/>
      <c r="Z306" s="93"/>
      <c r="AA306" s="93"/>
      <c r="AB306" s="93"/>
      <c r="AC306" s="93"/>
      <c r="AD306" s="93"/>
      <c r="AE306" s="93"/>
      <c r="AF306" s="93"/>
      <c r="AG306" s="93"/>
      <c r="AH306" s="93"/>
      <c r="AI306" s="93"/>
      <c r="AJ306" s="93"/>
      <c r="AK306" s="93"/>
      <c r="AL306" s="93"/>
    </row>
    <row r="307" spans="1:38" ht="14.5" customHeight="1" x14ac:dyDescent="0.35">
      <c r="A307" s="93"/>
      <c r="B307" s="93"/>
      <c r="C307" s="94"/>
      <c r="D307" s="94"/>
      <c r="E307" s="94"/>
      <c r="F307" s="94"/>
      <c r="G307" s="93"/>
      <c r="H307" s="93"/>
      <c r="I307" s="93"/>
      <c r="J307" s="93"/>
      <c r="K307" s="93"/>
      <c r="L307" s="94"/>
      <c r="M307" s="93"/>
      <c r="N307" s="93"/>
      <c r="O307" s="93"/>
      <c r="P307" s="93"/>
      <c r="Q307" s="93"/>
      <c r="R307" s="93"/>
      <c r="S307" s="93"/>
      <c r="T307" s="93"/>
      <c r="U307" s="93"/>
      <c r="V307" s="93"/>
      <c r="W307" s="93"/>
      <c r="X307" s="93"/>
      <c r="Y307" s="93"/>
      <c r="Z307" s="93"/>
      <c r="AA307" s="93"/>
      <c r="AB307" s="93"/>
      <c r="AC307" s="93"/>
      <c r="AD307" s="93"/>
      <c r="AE307" s="93"/>
      <c r="AF307" s="93"/>
      <c r="AG307" s="93"/>
      <c r="AH307" s="93"/>
      <c r="AI307" s="93"/>
      <c r="AJ307" s="93"/>
      <c r="AK307" s="93"/>
      <c r="AL307" s="93"/>
    </row>
    <row r="308" spans="1:38" ht="14.5" customHeight="1" x14ac:dyDescent="0.35">
      <c r="A308" s="93"/>
      <c r="B308" s="93"/>
      <c r="C308" s="94"/>
      <c r="D308" s="94"/>
      <c r="E308" s="94"/>
      <c r="F308" s="94"/>
      <c r="G308" s="93"/>
      <c r="H308" s="93"/>
      <c r="I308" s="93"/>
      <c r="J308" s="93"/>
      <c r="K308" s="93"/>
      <c r="L308" s="94"/>
      <c r="M308" s="93"/>
      <c r="N308" s="93"/>
      <c r="O308" s="93"/>
      <c r="P308" s="93"/>
      <c r="Q308" s="93"/>
      <c r="R308" s="93"/>
      <c r="S308" s="93"/>
      <c r="T308" s="93"/>
      <c r="U308" s="93"/>
      <c r="V308" s="93"/>
      <c r="W308" s="93"/>
      <c r="X308" s="93"/>
      <c r="Y308" s="93"/>
      <c r="Z308" s="93"/>
      <c r="AA308" s="93"/>
      <c r="AB308" s="93"/>
      <c r="AC308" s="93"/>
      <c r="AD308" s="93"/>
      <c r="AE308" s="93"/>
      <c r="AF308" s="93"/>
      <c r="AG308" s="93"/>
      <c r="AH308" s="93"/>
      <c r="AI308" s="93"/>
      <c r="AJ308" s="93"/>
      <c r="AK308" s="93"/>
      <c r="AL308" s="93"/>
    </row>
    <row r="309" spans="1:38" ht="14.5" customHeight="1" x14ac:dyDescent="0.35">
      <c r="A309" s="93"/>
      <c r="B309" s="93"/>
      <c r="C309" s="94"/>
      <c r="D309" s="94"/>
      <c r="E309" s="94"/>
      <c r="F309" s="94"/>
      <c r="G309" s="93"/>
      <c r="H309" s="93"/>
      <c r="I309" s="93"/>
      <c r="J309" s="93"/>
      <c r="K309" s="93"/>
      <c r="L309" s="94"/>
      <c r="M309" s="93"/>
      <c r="N309" s="93"/>
      <c r="O309" s="93"/>
      <c r="P309" s="93"/>
      <c r="Q309" s="93"/>
      <c r="R309" s="93"/>
      <c r="S309" s="93"/>
      <c r="T309" s="93"/>
      <c r="U309" s="93"/>
      <c r="V309" s="93"/>
      <c r="W309" s="93"/>
      <c r="X309" s="93"/>
      <c r="Y309" s="93"/>
      <c r="Z309" s="93"/>
      <c r="AA309" s="93"/>
      <c r="AB309" s="93"/>
      <c r="AC309" s="93"/>
      <c r="AD309" s="93"/>
      <c r="AE309" s="93"/>
      <c r="AF309" s="93"/>
      <c r="AG309" s="93"/>
      <c r="AH309" s="93"/>
      <c r="AI309" s="93"/>
      <c r="AJ309" s="93"/>
      <c r="AK309" s="93"/>
      <c r="AL309" s="93"/>
    </row>
    <row r="310" spans="1:38" ht="14.5" customHeight="1" x14ac:dyDescent="0.35">
      <c r="A310" s="93"/>
      <c r="B310" s="93"/>
      <c r="C310" s="94"/>
      <c r="D310" s="94"/>
      <c r="E310" s="94"/>
      <c r="F310" s="94"/>
      <c r="G310" s="93"/>
      <c r="H310" s="93"/>
      <c r="I310" s="93"/>
      <c r="J310" s="93"/>
      <c r="K310" s="93"/>
      <c r="L310" s="94"/>
      <c r="M310" s="93"/>
      <c r="N310" s="93"/>
      <c r="O310" s="93"/>
      <c r="P310" s="93"/>
      <c r="Q310" s="93"/>
      <c r="R310" s="93"/>
      <c r="S310" s="93"/>
      <c r="T310" s="93"/>
      <c r="U310" s="93"/>
      <c r="V310" s="93"/>
      <c r="W310" s="93"/>
      <c r="X310" s="93"/>
      <c r="Y310" s="93"/>
      <c r="Z310" s="93"/>
      <c r="AA310" s="93"/>
      <c r="AB310" s="93"/>
      <c r="AC310" s="93"/>
      <c r="AD310" s="93"/>
      <c r="AE310" s="93"/>
      <c r="AF310" s="93"/>
      <c r="AG310" s="93"/>
      <c r="AH310" s="93"/>
      <c r="AI310" s="93"/>
      <c r="AJ310" s="93"/>
      <c r="AK310" s="93"/>
      <c r="AL310" s="93"/>
    </row>
    <row r="311" spans="1:38" ht="14.5" customHeight="1" x14ac:dyDescent="0.35">
      <c r="A311" s="93"/>
      <c r="B311" s="93"/>
      <c r="C311" s="94"/>
      <c r="D311" s="94"/>
      <c r="E311" s="94"/>
      <c r="F311" s="94"/>
      <c r="G311" s="93"/>
      <c r="H311" s="93"/>
      <c r="I311" s="93"/>
      <c r="J311" s="93"/>
      <c r="K311" s="93"/>
      <c r="L311" s="94"/>
      <c r="M311" s="93"/>
      <c r="N311" s="93"/>
      <c r="O311" s="93"/>
      <c r="P311" s="93"/>
      <c r="Q311" s="93"/>
      <c r="R311" s="93"/>
      <c r="S311" s="93"/>
      <c r="T311" s="93"/>
      <c r="U311" s="93"/>
      <c r="V311" s="93"/>
      <c r="W311" s="93"/>
      <c r="X311" s="93"/>
      <c r="Y311" s="93"/>
      <c r="Z311" s="93"/>
      <c r="AA311" s="93"/>
      <c r="AB311" s="93"/>
      <c r="AC311" s="93"/>
      <c r="AD311" s="93"/>
      <c r="AE311" s="93"/>
      <c r="AF311" s="93"/>
      <c r="AG311" s="93"/>
      <c r="AH311" s="93"/>
      <c r="AI311" s="93"/>
      <c r="AJ311" s="93"/>
      <c r="AK311" s="93"/>
      <c r="AL311" s="93"/>
    </row>
    <row r="312" spans="1:38" ht="14.5" customHeight="1" x14ac:dyDescent="0.35">
      <c r="A312" s="93"/>
      <c r="B312" s="93"/>
      <c r="C312" s="94"/>
      <c r="D312" s="94"/>
      <c r="E312" s="94"/>
      <c r="F312" s="94"/>
      <c r="G312" s="93"/>
      <c r="H312" s="93"/>
      <c r="I312" s="93"/>
      <c r="J312" s="93"/>
      <c r="K312" s="93"/>
      <c r="L312" s="94"/>
      <c r="M312" s="93"/>
      <c r="N312" s="93"/>
      <c r="O312" s="93"/>
      <c r="P312" s="93"/>
      <c r="Q312" s="93"/>
      <c r="R312" s="93"/>
      <c r="S312" s="93"/>
      <c r="T312" s="93"/>
      <c r="U312" s="93"/>
      <c r="V312" s="93"/>
      <c r="W312" s="93"/>
      <c r="X312" s="93"/>
      <c r="Y312" s="93"/>
      <c r="Z312" s="93"/>
      <c r="AA312" s="93"/>
      <c r="AB312" s="93"/>
      <c r="AC312" s="93"/>
      <c r="AD312" s="93"/>
      <c r="AE312" s="93"/>
      <c r="AF312" s="93"/>
      <c r="AG312" s="93"/>
      <c r="AH312" s="93"/>
      <c r="AI312" s="93"/>
      <c r="AJ312" s="93"/>
      <c r="AK312" s="93"/>
      <c r="AL312" s="93"/>
    </row>
    <row r="313" spans="1:38" ht="14.5" customHeight="1" x14ac:dyDescent="0.35">
      <c r="A313" s="93"/>
      <c r="B313" s="93"/>
      <c r="C313" s="94"/>
      <c r="D313" s="94"/>
      <c r="E313" s="94"/>
      <c r="F313" s="94"/>
      <c r="G313" s="93"/>
      <c r="H313" s="93"/>
      <c r="I313" s="93"/>
      <c r="J313" s="93"/>
      <c r="K313" s="93"/>
      <c r="L313" s="94"/>
      <c r="M313" s="93"/>
      <c r="N313" s="93"/>
      <c r="O313" s="93"/>
      <c r="P313" s="93"/>
      <c r="Q313" s="93"/>
      <c r="R313" s="93"/>
      <c r="S313" s="93"/>
      <c r="T313" s="93"/>
      <c r="U313" s="93"/>
      <c r="V313" s="93"/>
      <c r="W313" s="93"/>
      <c r="X313" s="93"/>
      <c r="Y313" s="93"/>
      <c r="Z313" s="93"/>
      <c r="AA313" s="93"/>
      <c r="AB313" s="93"/>
      <c r="AC313" s="93"/>
      <c r="AD313" s="93"/>
      <c r="AE313" s="93"/>
      <c r="AF313" s="93"/>
      <c r="AG313" s="93"/>
      <c r="AH313" s="93"/>
      <c r="AI313" s="93"/>
      <c r="AJ313" s="93"/>
      <c r="AK313" s="93"/>
      <c r="AL313" s="93"/>
    </row>
    <row r="314" spans="1:38" ht="14.5" customHeight="1" x14ac:dyDescent="0.35">
      <c r="A314" s="93"/>
      <c r="B314" s="93"/>
      <c r="C314" s="94"/>
      <c r="D314" s="94"/>
      <c r="E314" s="94"/>
      <c r="F314" s="94"/>
      <c r="G314" s="93"/>
      <c r="H314" s="93"/>
      <c r="I314" s="93"/>
      <c r="J314" s="93"/>
      <c r="K314" s="93"/>
      <c r="L314" s="94"/>
      <c r="M314" s="93"/>
      <c r="N314" s="93"/>
      <c r="O314" s="93"/>
      <c r="P314" s="93"/>
      <c r="Q314" s="93"/>
      <c r="R314" s="93"/>
      <c r="S314" s="93"/>
      <c r="T314" s="93"/>
      <c r="U314" s="93"/>
      <c r="V314" s="93"/>
      <c r="W314" s="93"/>
      <c r="X314" s="93"/>
      <c r="Y314" s="93"/>
      <c r="Z314" s="93"/>
      <c r="AA314" s="93"/>
      <c r="AB314" s="93"/>
      <c r="AC314" s="93"/>
      <c r="AD314" s="93"/>
      <c r="AE314" s="93"/>
      <c r="AF314" s="93"/>
      <c r="AG314" s="93"/>
      <c r="AH314" s="93"/>
      <c r="AI314" s="93"/>
      <c r="AJ314" s="93"/>
      <c r="AK314" s="93"/>
      <c r="AL314" s="93"/>
    </row>
    <row r="315" spans="1:38" ht="14.5" customHeight="1" x14ac:dyDescent="0.35">
      <c r="A315" s="93"/>
      <c r="B315" s="93"/>
      <c r="C315" s="94"/>
      <c r="D315" s="94"/>
      <c r="E315" s="94"/>
      <c r="F315" s="94"/>
      <c r="G315" s="93"/>
      <c r="H315" s="93"/>
      <c r="I315" s="93"/>
      <c r="J315" s="93"/>
      <c r="K315" s="93"/>
      <c r="L315" s="94"/>
      <c r="M315" s="93"/>
      <c r="N315" s="93"/>
      <c r="O315" s="93"/>
      <c r="P315" s="93"/>
      <c r="Q315" s="93"/>
      <c r="R315" s="93"/>
      <c r="S315" s="93"/>
      <c r="T315" s="93"/>
      <c r="U315" s="93"/>
      <c r="V315" s="93"/>
      <c r="W315" s="93"/>
      <c r="X315" s="93"/>
      <c r="Y315" s="93"/>
      <c r="Z315" s="93"/>
      <c r="AA315" s="93"/>
      <c r="AB315" s="93"/>
      <c r="AC315" s="93"/>
      <c r="AD315" s="93"/>
      <c r="AE315" s="93"/>
      <c r="AF315" s="93"/>
      <c r="AG315" s="93"/>
      <c r="AH315" s="93"/>
      <c r="AI315" s="93"/>
      <c r="AJ315" s="93"/>
      <c r="AK315" s="93"/>
      <c r="AL315" s="93"/>
    </row>
    <row r="316" spans="1:38" ht="14.5" customHeight="1" x14ac:dyDescent="0.35">
      <c r="A316" s="93"/>
      <c r="B316" s="93"/>
      <c r="C316" s="94"/>
      <c r="D316" s="94"/>
      <c r="E316" s="94"/>
      <c r="F316" s="94"/>
      <c r="G316" s="93"/>
      <c r="H316" s="93"/>
      <c r="I316" s="93"/>
      <c r="J316" s="93"/>
      <c r="K316" s="93"/>
      <c r="L316" s="94"/>
      <c r="M316" s="93"/>
      <c r="N316" s="93"/>
      <c r="O316" s="93"/>
      <c r="P316" s="93"/>
      <c r="Q316" s="93"/>
      <c r="R316" s="93"/>
      <c r="S316" s="93"/>
      <c r="T316" s="93"/>
      <c r="U316" s="93"/>
      <c r="V316" s="93"/>
      <c r="W316" s="93"/>
      <c r="X316" s="93"/>
      <c r="Y316" s="93"/>
      <c r="Z316" s="93"/>
      <c r="AA316" s="93"/>
      <c r="AB316" s="93"/>
      <c r="AC316" s="93"/>
      <c r="AD316" s="93"/>
      <c r="AE316" s="93"/>
      <c r="AF316" s="93"/>
      <c r="AG316" s="93"/>
      <c r="AH316" s="93"/>
      <c r="AI316" s="93"/>
      <c r="AJ316" s="93"/>
      <c r="AK316" s="93"/>
      <c r="AL316" s="93"/>
    </row>
    <row r="317" spans="1:38" ht="14.5" customHeight="1" x14ac:dyDescent="0.35">
      <c r="A317" s="93"/>
      <c r="B317" s="93"/>
      <c r="C317" s="94"/>
      <c r="D317" s="94"/>
      <c r="E317" s="94"/>
      <c r="F317" s="94"/>
      <c r="G317" s="93"/>
      <c r="H317" s="93"/>
      <c r="I317" s="93"/>
      <c r="J317" s="93"/>
      <c r="K317" s="93"/>
      <c r="L317" s="94"/>
      <c r="M317" s="93"/>
      <c r="N317" s="93"/>
      <c r="O317" s="93"/>
      <c r="P317" s="93"/>
      <c r="Q317" s="93"/>
      <c r="R317" s="93"/>
      <c r="S317" s="93"/>
      <c r="T317" s="93"/>
      <c r="U317" s="93"/>
      <c r="V317" s="93"/>
      <c r="W317" s="93"/>
      <c r="X317" s="93"/>
      <c r="Y317" s="93"/>
      <c r="Z317" s="93"/>
      <c r="AA317" s="93"/>
      <c r="AB317" s="93"/>
      <c r="AC317" s="93"/>
      <c r="AD317" s="93"/>
      <c r="AE317" s="93"/>
      <c r="AF317" s="93"/>
      <c r="AG317" s="93"/>
      <c r="AH317" s="93"/>
      <c r="AI317" s="93"/>
      <c r="AJ317" s="93"/>
      <c r="AK317" s="93"/>
      <c r="AL317" s="93"/>
    </row>
    <row r="318" spans="1:38" ht="14.5" customHeight="1" x14ac:dyDescent="0.35">
      <c r="A318" s="93"/>
      <c r="B318" s="93"/>
      <c r="C318" s="94"/>
      <c r="D318" s="94"/>
      <c r="E318" s="94"/>
      <c r="F318" s="94"/>
      <c r="G318" s="93"/>
      <c r="H318" s="93"/>
      <c r="I318" s="93"/>
      <c r="J318" s="93"/>
      <c r="K318" s="93"/>
      <c r="L318" s="94"/>
      <c r="M318" s="93"/>
      <c r="N318" s="93"/>
      <c r="O318" s="93"/>
      <c r="P318" s="93"/>
      <c r="Q318" s="93"/>
      <c r="R318" s="93"/>
      <c r="S318" s="93"/>
      <c r="T318" s="93"/>
      <c r="U318" s="93"/>
      <c r="V318" s="93"/>
      <c r="W318" s="93"/>
      <c r="X318" s="93"/>
      <c r="Y318" s="93"/>
      <c r="Z318" s="93"/>
      <c r="AA318" s="93"/>
      <c r="AB318" s="93"/>
      <c r="AC318" s="93"/>
      <c r="AD318" s="93"/>
      <c r="AE318" s="93"/>
      <c r="AF318" s="93"/>
      <c r="AG318" s="93"/>
      <c r="AH318" s="93"/>
      <c r="AI318" s="93"/>
      <c r="AJ318" s="93"/>
      <c r="AK318" s="93"/>
      <c r="AL318" s="93"/>
    </row>
    <row r="319" spans="1:38" ht="14.5" customHeight="1" x14ac:dyDescent="0.35">
      <c r="A319" s="93"/>
      <c r="B319" s="93"/>
      <c r="C319" s="94"/>
      <c r="D319" s="94"/>
      <c r="E319" s="94"/>
      <c r="F319" s="94"/>
      <c r="G319" s="93"/>
      <c r="H319" s="93"/>
      <c r="I319" s="93"/>
      <c r="J319" s="93"/>
      <c r="K319" s="93"/>
      <c r="L319" s="94"/>
      <c r="M319" s="93"/>
      <c r="N319" s="93"/>
      <c r="O319" s="93"/>
      <c r="P319" s="93"/>
      <c r="Q319" s="93"/>
      <c r="R319" s="93"/>
      <c r="S319" s="93"/>
      <c r="T319" s="93"/>
      <c r="U319" s="93"/>
      <c r="V319" s="93"/>
      <c r="W319" s="93"/>
      <c r="X319" s="93"/>
      <c r="Y319" s="93"/>
      <c r="Z319" s="93"/>
      <c r="AA319" s="93"/>
      <c r="AB319" s="93"/>
      <c r="AC319" s="93"/>
      <c r="AD319" s="93"/>
      <c r="AE319" s="93"/>
      <c r="AF319" s="93"/>
      <c r="AG319" s="93"/>
      <c r="AH319" s="93"/>
      <c r="AI319" s="93"/>
      <c r="AJ319" s="93"/>
      <c r="AK319" s="93"/>
      <c r="AL319" s="93"/>
    </row>
    <row r="320" spans="1:38" ht="14.5" customHeight="1" x14ac:dyDescent="0.35">
      <c r="A320" s="93"/>
      <c r="B320" s="93"/>
      <c r="C320" s="94"/>
      <c r="D320" s="94"/>
      <c r="E320" s="94"/>
      <c r="F320" s="94"/>
      <c r="G320" s="93"/>
      <c r="H320" s="93"/>
      <c r="I320" s="93"/>
      <c r="J320" s="93"/>
      <c r="K320" s="93"/>
      <c r="L320" s="94"/>
      <c r="M320" s="93"/>
      <c r="N320" s="93"/>
      <c r="O320" s="93"/>
      <c r="P320" s="93"/>
      <c r="Q320" s="93"/>
      <c r="R320" s="93"/>
      <c r="S320" s="93"/>
      <c r="T320" s="93"/>
      <c r="U320" s="93"/>
      <c r="V320" s="93"/>
      <c r="W320" s="93"/>
      <c r="X320" s="93"/>
      <c r="Y320" s="93"/>
      <c r="Z320" s="93"/>
      <c r="AA320" s="93"/>
      <c r="AB320" s="93"/>
      <c r="AC320" s="93"/>
      <c r="AD320" s="93"/>
      <c r="AE320" s="93"/>
      <c r="AF320" s="93"/>
      <c r="AG320" s="93"/>
      <c r="AH320" s="93"/>
      <c r="AI320" s="93"/>
      <c r="AJ320" s="93"/>
      <c r="AK320" s="93"/>
      <c r="AL320" s="93"/>
    </row>
    <row r="321" spans="1:38" ht="14.5" customHeight="1" x14ac:dyDescent="0.35">
      <c r="A321" s="93"/>
      <c r="B321" s="93"/>
      <c r="C321" s="94"/>
      <c r="D321" s="94"/>
      <c r="E321" s="94"/>
      <c r="F321" s="94"/>
      <c r="G321" s="93"/>
      <c r="H321" s="93"/>
      <c r="I321" s="93"/>
      <c r="J321" s="93"/>
      <c r="K321" s="93"/>
      <c r="L321" s="94"/>
      <c r="M321" s="93"/>
      <c r="N321" s="93"/>
      <c r="O321" s="93"/>
      <c r="P321" s="93"/>
      <c r="Q321" s="93"/>
      <c r="R321" s="93"/>
      <c r="S321" s="93"/>
      <c r="T321" s="93"/>
      <c r="U321" s="93"/>
      <c r="V321" s="93"/>
      <c r="W321" s="93"/>
      <c r="X321" s="93"/>
      <c r="Y321" s="93"/>
      <c r="Z321" s="93"/>
      <c r="AA321" s="93"/>
      <c r="AB321" s="93"/>
      <c r="AC321" s="93"/>
      <c r="AD321" s="93"/>
      <c r="AE321" s="93"/>
      <c r="AF321" s="93"/>
      <c r="AG321" s="93"/>
      <c r="AH321" s="93"/>
      <c r="AI321" s="93"/>
      <c r="AJ321" s="93"/>
      <c r="AK321" s="93"/>
      <c r="AL321" s="93"/>
    </row>
    <row r="322" spans="1:38" ht="14.5" customHeight="1" x14ac:dyDescent="0.35">
      <c r="A322" s="93"/>
      <c r="B322" s="93"/>
      <c r="C322" s="94"/>
      <c r="D322" s="94"/>
      <c r="E322" s="94"/>
      <c r="F322" s="94"/>
      <c r="G322" s="93"/>
      <c r="H322" s="93"/>
      <c r="I322" s="93"/>
      <c r="J322" s="93"/>
      <c r="K322" s="93"/>
      <c r="L322" s="94"/>
      <c r="M322" s="93"/>
      <c r="N322" s="93"/>
      <c r="O322" s="93"/>
      <c r="P322" s="93"/>
      <c r="Q322" s="93"/>
      <c r="R322" s="93"/>
      <c r="S322" s="93"/>
      <c r="T322" s="93"/>
      <c r="U322" s="93"/>
      <c r="V322" s="93"/>
      <c r="W322" s="93"/>
      <c r="X322" s="93"/>
      <c r="Y322" s="93"/>
      <c r="Z322" s="93"/>
      <c r="AA322" s="93"/>
      <c r="AB322" s="93"/>
      <c r="AC322" s="93"/>
      <c r="AD322" s="93"/>
      <c r="AE322" s="93"/>
      <c r="AF322" s="93"/>
      <c r="AG322" s="93"/>
      <c r="AH322" s="93"/>
      <c r="AI322" s="93"/>
      <c r="AJ322" s="93"/>
      <c r="AK322" s="93"/>
      <c r="AL322" s="93"/>
    </row>
    <row r="323" spans="1:38" ht="14.5" customHeight="1" x14ac:dyDescent="0.35">
      <c r="A323" s="93"/>
      <c r="B323" s="93"/>
      <c r="C323" s="94"/>
      <c r="D323" s="94"/>
      <c r="E323" s="94"/>
      <c r="F323" s="94"/>
      <c r="G323" s="93"/>
      <c r="H323" s="93"/>
      <c r="I323" s="93"/>
      <c r="J323" s="93"/>
      <c r="K323" s="93"/>
      <c r="L323" s="94"/>
      <c r="M323" s="93"/>
      <c r="N323" s="93"/>
      <c r="O323" s="93"/>
      <c r="P323" s="93"/>
      <c r="Q323" s="93"/>
      <c r="R323" s="93"/>
      <c r="S323" s="93"/>
      <c r="T323" s="93"/>
      <c r="U323" s="93"/>
      <c r="V323" s="93"/>
      <c r="W323" s="93"/>
      <c r="X323" s="93"/>
      <c r="Y323" s="93"/>
      <c r="Z323" s="93"/>
      <c r="AA323" s="93"/>
      <c r="AB323" s="93"/>
      <c r="AC323" s="93"/>
      <c r="AD323" s="93"/>
      <c r="AE323" s="93"/>
      <c r="AF323" s="93"/>
      <c r="AG323" s="93"/>
      <c r="AH323" s="93"/>
      <c r="AI323" s="93"/>
      <c r="AJ323" s="93"/>
      <c r="AK323" s="93"/>
      <c r="AL323" s="93"/>
    </row>
  </sheetData>
  <mergeCells count="4">
    <mergeCell ref="A5:L5"/>
    <mergeCell ref="A1:L1"/>
    <mergeCell ref="A3:L3"/>
    <mergeCell ref="A4:L4"/>
  </mergeCells>
  <phoneticPr fontId="0" type="noConversion"/>
  <printOptions horizontalCentered="1"/>
  <pageMargins left="0" right="0" top="0.25" bottom="0" header="0" footer="0"/>
  <pageSetup scale="82" orientation="landscape" r:id="rId1"/>
  <headerFooter alignWithMargins="0">
    <oddHeader xml:space="preserve">&amp;RSchedule No. 2
Sheet 1 of 3
</oddHeader>
  </headerFooter>
  <rowBreaks count="1" manualBreakCount="1">
    <brk id="42" max="16383" man="1"/>
  </rowBreaks>
  <ignoredErrors>
    <ignoredError sqref="C12:D12 H12" numberStoredAsText="1"/>
    <ignoredError sqref="F15:F16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181"/>
  <sheetViews>
    <sheetView zoomScale="90" zoomScaleNormal="90" workbookViewId="0">
      <selection activeCell="L42" sqref="L42"/>
    </sheetView>
  </sheetViews>
  <sheetFormatPr defaultColWidth="9.1796875" defaultRowHeight="13" x14ac:dyDescent="0.3"/>
  <cols>
    <col min="1" max="1" width="9.1796875" style="1"/>
    <col min="2" max="2" width="15.81640625" style="1" customWidth="1"/>
    <col min="3" max="3" width="2.453125" style="1" customWidth="1"/>
    <col min="4" max="5" width="9.1796875" style="1"/>
    <col min="6" max="6" width="13.1796875" style="1" bestFit="1" customWidth="1"/>
    <col min="7" max="7" width="12.1796875" style="1" customWidth="1"/>
    <col min="8" max="8" width="11.81640625" style="1" customWidth="1"/>
    <col min="9" max="9" width="10.1796875" style="1" bestFit="1" customWidth="1"/>
    <col min="10" max="16384" width="9.1796875" style="1"/>
  </cols>
  <sheetData>
    <row r="1" spans="1:11" s="11" customFormat="1" x14ac:dyDescent="0.3">
      <c r="A1" s="12"/>
    </row>
    <row r="2" spans="1:11" s="11" customFormat="1" x14ac:dyDescent="0.3"/>
    <row r="3" spans="1:11" s="11" customFormat="1" x14ac:dyDescent="0.3">
      <c r="A3" s="108" t="s">
        <v>39</v>
      </c>
      <c r="B3" s="108"/>
      <c r="C3" s="108"/>
      <c r="D3" s="108"/>
      <c r="E3" s="108"/>
      <c r="F3" s="108"/>
      <c r="G3" s="108"/>
      <c r="H3" s="108"/>
      <c r="I3" s="108"/>
    </row>
    <row r="4" spans="1:11" s="11" customFormat="1" x14ac:dyDescent="0.3">
      <c r="A4" s="108" t="s">
        <v>40</v>
      </c>
      <c r="B4" s="108"/>
      <c r="C4" s="108"/>
      <c r="D4" s="108"/>
      <c r="E4" s="108"/>
      <c r="F4" s="108"/>
      <c r="G4" s="108"/>
      <c r="H4" s="108"/>
      <c r="I4" s="108"/>
    </row>
    <row r="5" spans="1:11" s="11" customFormat="1" x14ac:dyDescent="0.3">
      <c r="A5" s="108" t="s">
        <v>41</v>
      </c>
      <c r="B5" s="108"/>
      <c r="C5" s="108"/>
      <c r="D5" s="108"/>
      <c r="E5" s="108"/>
      <c r="F5" s="108"/>
      <c r="G5" s="108"/>
      <c r="H5" s="108"/>
      <c r="I5" s="108"/>
    </row>
    <row r="6" spans="1:11" s="11" customFormat="1" x14ac:dyDescent="0.3">
      <c r="A6" s="109" t="s">
        <v>70</v>
      </c>
      <c r="B6" s="109"/>
      <c r="C6" s="109"/>
      <c r="D6" s="109"/>
      <c r="E6" s="109"/>
      <c r="F6" s="109"/>
      <c r="G6" s="109"/>
      <c r="H6" s="109"/>
      <c r="I6" s="109"/>
    </row>
    <row r="7" spans="1:11" s="11" customFormat="1" x14ac:dyDescent="0.3">
      <c r="A7" s="12"/>
    </row>
    <row r="8" spans="1:11" s="11" customFormat="1" x14ac:dyDescent="0.3">
      <c r="A8" s="12"/>
      <c r="G8" s="102" t="s">
        <v>6</v>
      </c>
    </row>
    <row r="9" spans="1:11" s="11" customFormat="1" x14ac:dyDescent="0.3">
      <c r="F9" s="102" t="s">
        <v>42</v>
      </c>
      <c r="G9" s="102" t="s">
        <v>42</v>
      </c>
      <c r="H9" s="102" t="s">
        <v>42</v>
      </c>
    </row>
    <row r="10" spans="1:11" s="11" customFormat="1" x14ac:dyDescent="0.3">
      <c r="A10" s="19" t="s">
        <v>12</v>
      </c>
      <c r="B10" s="19"/>
      <c r="F10" s="102" t="s">
        <v>43</v>
      </c>
      <c r="G10" s="102" t="s">
        <v>21</v>
      </c>
      <c r="H10" s="102" t="s">
        <v>43</v>
      </c>
    </row>
    <row r="11" spans="1:11" s="11" customFormat="1" x14ac:dyDescent="0.3">
      <c r="A11" s="20" t="s">
        <v>17</v>
      </c>
      <c r="B11" s="20" t="s">
        <v>18</v>
      </c>
      <c r="F11" s="5" t="s">
        <v>13</v>
      </c>
      <c r="G11" s="5" t="s">
        <v>20</v>
      </c>
      <c r="H11" s="5" t="s">
        <v>21</v>
      </c>
    </row>
    <row r="12" spans="1:11" s="11" customFormat="1" x14ac:dyDescent="0.3">
      <c r="A12" s="19"/>
      <c r="B12" s="19"/>
      <c r="F12" s="21" t="s">
        <v>28</v>
      </c>
      <c r="G12" s="21" t="s">
        <v>29</v>
      </c>
      <c r="H12" s="21" t="s">
        <v>44</v>
      </c>
    </row>
    <row r="13" spans="1:11" s="11" customFormat="1" x14ac:dyDescent="0.3">
      <c r="A13" s="19"/>
      <c r="B13" s="19"/>
      <c r="F13" s="102" t="s">
        <v>25</v>
      </c>
      <c r="G13" s="102" t="s">
        <v>26</v>
      </c>
      <c r="H13" s="102" t="s">
        <v>27</v>
      </c>
    </row>
    <row r="14" spans="1:11" x14ac:dyDescent="0.3">
      <c r="A14" s="13"/>
      <c r="B14" s="13"/>
      <c r="F14" s="22"/>
      <c r="G14" s="23"/>
      <c r="H14" s="22"/>
    </row>
    <row r="15" spans="1:11" x14ac:dyDescent="0.3">
      <c r="A15" s="13">
        <v>1</v>
      </c>
      <c r="B15" s="24">
        <f>'ACA SUMMARY'!B14</f>
        <v>45262</v>
      </c>
      <c r="F15" s="110">
        <v>0</v>
      </c>
      <c r="G15" s="25">
        <f>IF(F15=0,0,ROUND(H15/F15,4))</f>
        <v>0</v>
      </c>
      <c r="H15" s="111">
        <v>0</v>
      </c>
      <c r="I15" s="8"/>
      <c r="J15" s="26"/>
      <c r="K15" s="18"/>
    </row>
    <row r="16" spans="1:11" x14ac:dyDescent="0.3">
      <c r="A16" s="13">
        <v>2</v>
      </c>
      <c r="B16" s="24">
        <f>'ACA SUMMARY'!B15</f>
        <v>45293</v>
      </c>
      <c r="F16" s="110">
        <v>0</v>
      </c>
      <c r="G16" s="25">
        <f>IF(F16=0,0,ROUND(H16/F16,4))</f>
        <v>0</v>
      </c>
      <c r="H16" s="111">
        <v>0</v>
      </c>
      <c r="I16" s="8"/>
      <c r="J16" s="26"/>
      <c r="K16" s="18"/>
    </row>
    <row r="17" spans="1:11" x14ac:dyDescent="0.3">
      <c r="A17" s="13">
        <v>3</v>
      </c>
      <c r="B17" s="24">
        <f>'ACA SUMMARY'!B16</f>
        <v>45324</v>
      </c>
      <c r="F17" s="110">
        <v>0</v>
      </c>
      <c r="G17" s="25">
        <f>IF(F17=0,0,ROUND(H17/F17,4))</f>
        <v>0</v>
      </c>
      <c r="H17" s="111">
        <v>0</v>
      </c>
      <c r="I17" s="8"/>
      <c r="J17" s="26"/>
      <c r="K17" s="18"/>
    </row>
    <row r="18" spans="1:11" x14ac:dyDescent="0.3">
      <c r="A18" s="4"/>
      <c r="F18" s="18"/>
      <c r="G18" s="23"/>
      <c r="H18" s="14"/>
      <c r="J18" s="27"/>
      <c r="K18" s="18"/>
    </row>
    <row r="19" spans="1:11" ht="13.5" thickBot="1" x14ac:dyDescent="0.35">
      <c r="A19" s="13">
        <f>+A17+1</f>
        <v>4</v>
      </c>
      <c r="B19" s="11" t="s">
        <v>45</v>
      </c>
      <c r="F19" s="27" t="s">
        <v>46</v>
      </c>
      <c r="G19" s="23"/>
      <c r="H19" s="28">
        <f>SUM(H15:H17)</f>
        <v>0</v>
      </c>
      <c r="J19" s="27"/>
      <c r="K19" s="27"/>
    </row>
    <row r="20" spans="1:11" x14ac:dyDescent="0.3">
      <c r="A20" s="4"/>
      <c r="F20" s="18"/>
      <c r="G20" s="23"/>
      <c r="H20" s="18"/>
      <c r="J20" s="18"/>
      <c r="K20" s="18"/>
    </row>
    <row r="21" spans="1:11" x14ac:dyDescent="0.3">
      <c r="A21" s="4"/>
      <c r="F21" s="18"/>
      <c r="G21" s="23"/>
      <c r="H21" s="18"/>
      <c r="J21" s="18"/>
      <c r="K21" s="18"/>
    </row>
    <row r="22" spans="1:11" x14ac:dyDescent="0.3">
      <c r="A22" s="4"/>
      <c r="F22" s="18"/>
      <c r="G22" s="23"/>
      <c r="H22" s="18"/>
      <c r="J22" s="18"/>
      <c r="K22" s="18"/>
    </row>
    <row r="23" spans="1:11" x14ac:dyDescent="0.3">
      <c r="A23" s="4"/>
      <c r="F23" s="18"/>
      <c r="G23" s="23"/>
      <c r="H23" s="18"/>
      <c r="J23" s="18"/>
      <c r="K23" s="18"/>
    </row>
    <row r="24" spans="1:11" s="11" customFormat="1" x14ac:dyDescent="0.3">
      <c r="A24" s="5"/>
      <c r="G24" s="102" t="s">
        <v>6</v>
      </c>
    </row>
    <row r="25" spans="1:11" s="11" customFormat="1" x14ac:dyDescent="0.3">
      <c r="A25" s="102"/>
      <c r="F25" s="102" t="s">
        <v>42</v>
      </c>
      <c r="G25" s="102" t="s">
        <v>42</v>
      </c>
      <c r="H25" s="102" t="s">
        <v>42</v>
      </c>
      <c r="J25" s="102"/>
      <c r="K25" s="102"/>
    </row>
    <row r="26" spans="1:11" s="11" customFormat="1" x14ac:dyDescent="0.3">
      <c r="A26" s="19" t="s">
        <v>12</v>
      </c>
      <c r="B26" s="19"/>
      <c r="F26" s="102" t="s">
        <v>47</v>
      </c>
      <c r="G26" s="102" t="s">
        <v>48</v>
      </c>
      <c r="H26" s="102" t="s">
        <v>48</v>
      </c>
      <c r="J26" s="102"/>
      <c r="K26" s="102"/>
    </row>
    <row r="27" spans="1:11" s="11" customFormat="1" x14ac:dyDescent="0.3">
      <c r="A27" s="20" t="s">
        <v>17</v>
      </c>
      <c r="B27" s="20" t="s">
        <v>18</v>
      </c>
      <c r="C27" s="12"/>
      <c r="D27" s="12"/>
      <c r="E27" s="12"/>
      <c r="F27" s="5" t="s">
        <v>13</v>
      </c>
      <c r="G27" s="5" t="s">
        <v>20</v>
      </c>
      <c r="H27" s="5" t="s">
        <v>21</v>
      </c>
      <c r="J27" s="5"/>
      <c r="K27" s="5"/>
    </row>
    <row r="28" spans="1:11" s="11" customFormat="1" x14ac:dyDescent="0.3">
      <c r="A28" s="19"/>
      <c r="B28" s="19"/>
      <c r="F28" s="21" t="s">
        <v>28</v>
      </c>
      <c r="G28" s="21" t="s">
        <v>29</v>
      </c>
      <c r="H28" s="21" t="s">
        <v>44</v>
      </c>
      <c r="J28" s="21"/>
      <c r="K28" s="21"/>
    </row>
    <row r="29" spans="1:11" s="11" customFormat="1" x14ac:dyDescent="0.3">
      <c r="A29" s="19"/>
      <c r="B29" s="19"/>
      <c r="F29" s="102" t="s">
        <v>25</v>
      </c>
      <c r="G29" s="102" t="s">
        <v>26</v>
      </c>
      <c r="H29" s="102" t="s">
        <v>27</v>
      </c>
      <c r="J29" s="102"/>
      <c r="K29" s="102"/>
    </row>
    <row r="30" spans="1:11" x14ac:dyDescent="0.3">
      <c r="A30" s="13"/>
      <c r="B30" s="13"/>
      <c r="F30" s="22"/>
      <c r="G30" s="23"/>
      <c r="H30" s="22"/>
      <c r="J30" s="22"/>
      <c r="K30" s="22"/>
    </row>
    <row r="31" spans="1:11" x14ac:dyDescent="0.3">
      <c r="A31" s="13">
        <f>+A19+1</f>
        <v>5</v>
      </c>
      <c r="B31" s="24">
        <f>B15</f>
        <v>45262</v>
      </c>
      <c r="F31" s="110">
        <v>1045</v>
      </c>
      <c r="G31" s="25">
        <f>IF(F31=0,0,ROUND(H31/F31,4))</f>
        <v>9.9791000000000007</v>
      </c>
      <c r="H31" s="111">
        <v>10428.16</v>
      </c>
      <c r="I31" s="9"/>
      <c r="J31" s="26"/>
      <c r="K31" s="18"/>
    </row>
    <row r="32" spans="1:11" x14ac:dyDescent="0.3">
      <c r="A32" s="13">
        <f>+A31+1</f>
        <v>6</v>
      </c>
      <c r="B32" s="24">
        <f>B16</f>
        <v>45293</v>
      </c>
      <c r="F32" s="110">
        <v>1045</v>
      </c>
      <c r="G32" s="25">
        <f>IF(F32=0,0,ROUND(H32/F32,4))</f>
        <v>9.9791000000000007</v>
      </c>
      <c r="H32" s="111">
        <v>10428.16</v>
      </c>
      <c r="I32" s="9"/>
      <c r="K32" s="18"/>
    </row>
    <row r="33" spans="1:11" x14ac:dyDescent="0.3">
      <c r="A33" s="13">
        <f>+A32+1</f>
        <v>7</v>
      </c>
      <c r="B33" s="24">
        <f>B17</f>
        <v>45324</v>
      </c>
      <c r="F33" s="110">
        <v>1045</v>
      </c>
      <c r="G33" s="25">
        <f>IF(F33=0,0,ROUND(H33/F33,4))</f>
        <v>9.9791000000000007</v>
      </c>
      <c r="H33" s="111">
        <v>10428.16</v>
      </c>
      <c r="I33" s="9"/>
      <c r="K33" s="18"/>
    </row>
    <row r="34" spans="1:11" x14ac:dyDescent="0.3">
      <c r="A34" s="4"/>
      <c r="G34" s="23"/>
      <c r="H34" s="15"/>
      <c r="K34" s="18"/>
    </row>
    <row r="35" spans="1:11" ht="13.5" thickBot="1" x14ac:dyDescent="0.35">
      <c r="A35" s="13">
        <f>+A33+1</f>
        <v>8</v>
      </c>
      <c r="B35" s="11" t="s">
        <v>49</v>
      </c>
      <c r="F35" s="8"/>
      <c r="G35" s="23"/>
      <c r="H35" s="30">
        <f>SUM(H31:H33)</f>
        <v>31284.48</v>
      </c>
      <c r="K35" s="18"/>
    </row>
    <row r="36" spans="1:11" x14ac:dyDescent="0.3">
      <c r="A36" s="4"/>
      <c r="G36" s="23"/>
      <c r="H36" s="9"/>
      <c r="K36" s="18"/>
    </row>
    <row r="37" spans="1:11" x14ac:dyDescent="0.3">
      <c r="A37" s="4"/>
      <c r="G37" s="23"/>
      <c r="H37" s="9"/>
      <c r="J37" s="31"/>
      <c r="K37" s="29"/>
    </row>
    <row r="38" spans="1:11" ht="13.5" thickBot="1" x14ac:dyDescent="0.35">
      <c r="A38" s="13">
        <f>+A35+1</f>
        <v>9</v>
      </c>
      <c r="B38" s="11" t="s">
        <v>50</v>
      </c>
      <c r="G38" s="23"/>
      <c r="H38" s="32">
        <f>H19+H35</f>
        <v>31284.48</v>
      </c>
      <c r="J38" s="31"/>
      <c r="K38" s="29"/>
    </row>
    <row r="39" spans="1:11" ht="13.5" thickTop="1" x14ac:dyDescent="0.3">
      <c r="G39" s="23"/>
      <c r="H39" s="1" t="s">
        <v>46</v>
      </c>
      <c r="J39" s="33"/>
      <c r="K39" s="31"/>
    </row>
    <row r="40" spans="1:11" x14ac:dyDescent="0.3">
      <c r="G40" s="23"/>
      <c r="J40" s="33"/>
      <c r="K40" s="33"/>
    </row>
    <row r="41" spans="1:11" x14ac:dyDescent="0.3">
      <c r="G41" s="23"/>
      <c r="H41" s="9"/>
      <c r="J41" s="33"/>
      <c r="K41" s="31"/>
    </row>
    <row r="42" spans="1:11" x14ac:dyDescent="0.3">
      <c r="G42" s="23"/>
      <c r="H42" s="9"/>
      <c r="J42" s="33"/>
      <c r="K42" s="31"/>
    </row>
    <row r="43" spans="1:11" x14ac:dyDescent="0.3">
      <c r="G43" s="23"/>
      <c r="H43" s="9"/>
      <c r="J43" s="33"/>
      <c r="K43" s="33"/>
    </row>
    <row r="44" spans="1:11" x14ac:dyDescent="0.3">
      <c r="G44" s="23"/>
      <c r="H44" s="9"/>
      <c r="J44" s="31"/>
      <c r="K44" s="31"/>
    </row>
    <row r="45" spans="1:11" x14ac:dyDescent="0.3">
      <c r="G45" s="23"/>
      <c r="H45" s="9"/>
      <c r="J45" s="31"/>
      <c r="K45" s="31"/>
    </row>
    <row r="46" spans="1:11" x14ac:dyDescent="0.3">
      <c r="G46" s="23"/>
      <c r="H46" s="9"/>
      <c r="J46" s="31"/>
      <c r="K46" s="31"/>
    </row>
    <row r="47" spans="1:11" x14ac:dyDescent="0.3">
      <c r="G47" s="23"/>
      <c r="H47" s="9"/>
      <c r="J47" s="31"/>
      <c r="K47" s="31"/>
    </row>
    <row r="48" spans="1:11" x14ac:dyDescent="0.3">
      <c r="G48" s="23"/>
      <c r="H48" s="9"/>
      <c r="J48" s="31"/>
      <c r="K48" s="31"/>
    </row>
    <row r="49" spans="7:11" x14ac:dyDescent="0.3">
      <c r="G49" s="23"/>
      <c r="H49" s="9"/>
      <c r="J49" s="31"/>
      <c r="K49" s="31"/>
    </row>
    <row r="50" spans="7:11" x14ac:dyDescent="0.3">
      <c r="G50" s="23"/>
      <c r="H50" s="9"/>
      <c r="J50" s="31"/>
      <c r="K50" s="31"/>
    </row>
    <row r="51" spans="7:11" x14ac:dyDescent="0.3">
      <c r="G51" s="23"/>
      <c r="J51" s="31"/>
      <c r="K51" s="31"/>
    </row>
    <row r="52" spans="7:11" x14ac:dyDescent="0.3">
      <c r="G52" s="23"/>
      <c r="J52" s="31"/>
      <c r="K52" s="31"/>
    </row>
    <row r="53" spans="7:11" x14ac:dyDescent="0.3">
      <c r="G53" s="23"/>
      <c r="J53" s="31"/>
      <c r="K53" s="31"/>
    </row>
    <row r="54" spans="7:11" x14ac:dyDescent="0.3">
      <c r="G54" s="23"/>
    </row>
    <row r="55" spans="7:11" x14ac:dyDescent="0.3">
      <c r="G55" s="23"/>
    </row>
    <row r="56" spans="7:11" x14ac:dyDescent="0.3">
      <c r="G56" s="23"/>
    </row>
    <row r="57" spans="7:11" x14ac:dyDescent="0.3">
      <c r="G57" s="23"/>
    </row>
    <row r="58" spans="7:11" x14ac:dyDescent="0.3">
      <c r="G58" s="23"/>
    </row>
    <row r="59" spans="7:11" x14ac:dyDescent="0.3">
      <c r="G59" s="23"/>
    </row>
    <row r="60" spans="7:11" x14ac:dyDescent="0.3">
      <c r="G60" s="23"/>
    </row>
    <row r="61" spans="7:11" x14ac:dyDescent="0.3">
      <c r="G61" s="23"/>
    </row>
    <row r="62" spans="7:11" x14ac:dyDescent="0.3">
      <c r="G62" s="23"/>
    </row>
    <row r="63" spans="7:11" x14ac:dyDescent="0.3">
      <c r="G63" s="23"/>
    </row>
    <row r="64" spans="7:11" x14ac:dyDescent="0.3">
      <c r="G64" s="23"/>
    </row>
    <row r="65" spans="7:7" x14ac:dyDescent="0.3">
      <c r="G65" s="23"/>
    </row>
    <row r="66" spans="7:7" x14ac:dyDescent="0.3">
      <c r="G66" s="23"/>
    </row>
    <row r="67" spans="7:7" x14ac:dyDescent="0.3">
      <c r="G67" s="23"/>
    </row>
    <row r="68" spans="7:7" x14ac:dyDescent="0.3">
      <c r="G68" s="23"/>
    </row>
    <row r="69" spans="7:7" x14ac:dyDescent="0.3">
      <c r="G69" s="23"/>
    </row>
    <row r="70" spans="7:7" x14ac:dyDescent="0.3">
      <c r="G70" s="23"/>
    </row>
    <row r="71" spans="7:7" x14ac:dyDescent="0.3">
      <c r="G71" s="23"/>
    </row>
    <row r="72" spans="7:7" x14ac:dyDescent="0.3">
      <c r="G72" s="23"/>
    </row>
    <row r="73" spans="7:7" x14ac:dyDescent="0.3">
      <c r="G73" s="23"/>
    </row>
    <row r="74" spans="7:7" x14ac:dyDescent="0.3">
      <c r="G74" s="23"/>
    </row>
    <row r="75" spans="7:7" x14ac:dyDescent="0.3">
      <c r="G75" s="23"/>
    </row>
    <row r="76" spans="7:7" x14ac:dyDescent="0.3">
      <c r="G76" s="23"/>
    </row>
    <row r="77" spans="7:7" x14ac:dyDescent="0.3">
      <c r="G77" s="23"/>
    </row>
    <row r="78" spans="7:7" x14ac:dyDescent="0.3">
      <c r="G78" s="23"/>
    </row>
    <row r="79" spans="7:7" x14ac:dyDescent="0.3">
      <c r="G79" s="23"/>
    </row>
    <row r="80" spans="7:7" x14ac:dyDescent="0.3">
      <c r="G80" s="23"/>
    </row>
    <row r="81" spans="7:7" x14ac:dyDescent="0.3">
      <c r="G81" s="23"/>
    </row>
    <row r="82" spans="7:7" x14ac:dyDescent="0.3">
      <c r="G82" s="23"/>
    </row>
    <row r="83" spans="7:7" x14ac:dyDescent="0.3">
      <c r="G83" s="23"/>
    </row>
    <row r="84" spans="7:7" x14ac:dyDescent="0.3">
      <c r="G84" s="23"/>
    </row>
    <row r="85" spans="7:7" x14ac:dyDescent="0.3">
      <c r="G85" s="23"/>
    </row>
    <row r="86" spans="7:7" x14ac:dyDescent="0.3">
      <c r="G86" s="23"/>
    </row>
    <row r="87" spans="7:7" x14ac:dyDescent="0.3">
      <c r="G87" s="23"/>
    </row>
    <row r="88" spans="7:7" x14ac:dyDescent="0.3">
      <c r="G88" s="23"/>
    </row>
    <row r="89" spans="7:7" x14ac:dyDescent="0.3">
      <c r="G89" s="23"/>
    </row>
    <row r="90" spans="7:7" x14ac:dyDescent="0.3">
      <c r="G90" s="23"/>
    </row>
    <row r="91" spans="7:7" x14ac:dyDescent="0.3">
      <c r="G91" s="23"/>
    </row>
    <row r="92" spans="7:7" x14ac:dyDescent="0.3">
      <c r="G92" s="23"/>
    </row>
    <row r="93" spans="7:7" x14ac:dyDescent="0.3">
      <c r="G93" s="23"/>
    </row>
    <row r="94" spans="7:7" x14ac:dyDescent="0.3">
      <c r="G94" s="23"/>
    </row>
    <row r="95" spans="7:7" x14ac:dyDescent="0.3">
      <c r="G95" s="23"/>
    </row>
    <row r="96" spans="7:7" x14ac:dyDescent="0.3">
      <c r="G96" s="23"/>
    </row>
    <row r="97" spans="7:7" x14ac:dyDescent="0.3">
      <c r="G97" s="23"/>
    </row>
    <row r="98" spans="7:7" x14ac:dyDescent="0.3">
      <c r="G98" s="23"/>
    </row>
    <row r="99" spans="7:7" x14ac:dyDescent="0.3">
      <c r="G99" s="23"/>
    </row>
    <row r="100" spans="7:7" x14ac:dyDescent="0.3">
      <c r="G100" s="23"/>
    </row>
    <row r="101" spans="7:7" x14ac:dyDescent="0.3">
      <c r="G101" s="23"/>
    </row>
    <row r="102" spans="7:7" x14ac:dyDescent="0.3">
      <c r="G102" s="23"/>
    </row>
    <row r="103" spans="7:7" x14ac:dyDescent="0.3">
      <c r="G103" s="23"/>
    </row>
    <row r="104" spans="7:7" x14ac:dyDescent="0.3">
      <c r="G104" s="23"/>
    </row>
    <row r="105" spans="7:7" x14ac:dyDescent="0.3">
      <c r="G105" s="23"/>
    </row>
    <row r="106" spans="7:7" x14ac:dyDescent="0.3">
      <c r="G106" s="23"/>
    </row>
    <row r="107" spans="7:7" x14ac:dyDescent="0.3">
      <c r="G107" s="23"/>
    </row>
    <row r="108" spans="7:7" x14ac:dyDescent="0.3">
      <c r="G108" s="23"/>
    </row>
    <row r="109" spans="7:7" x14ac:dyDescent="0.3">
      <c r="G109" s="23"/>
    </row>
    <row r="110" spans="7:7" x14ac:dyDescent="0.3">
      <c r="G110" s="23"/>
    </row>
    <row r="111" spans="7:7" x14ac:dyDescent="0.3">
      <c r="G111" s="23"/>
    </row>
    <row r="112" spans="7:7" x14ac:dyDescent="0.3">
      <c r="G112" s="23"/>
    </row>
    <row r="113" spans="7:7" x14ac:dyDescent="0.3">
      <c r="G113" s="23"/>
    </row>
    <row r="114" spans="7:7" x14ac:dyDescent="0.3">
      <c r="G114" s="23"/>
    </row>
    <row r="115" spans="7:7" x14ac:dyDescent="0.3">
      <c r="G115" s="23"/>
    </row>
    <row r="116" spans="7:7" x14ac:dyDescent="0.3">
      <c r="G116" s="23"/>
    </row>
    <row r="117" spans="7:7" x14ac:dyDescent="0.3">
      <c r="G117" s="23"/>
    </row>
    <row r="118" spans="7:7" x14ac:dyDescent="0.3">
      <c r="G118" s="23"/>
    </row>
    <row r="119" spans="7:7" x14ac:dyDescent="0.3">
      <c r="G119" s="23"/>
    </row>
    <row r="120" spans="7:7" x14ac:dyDescent="0.3">
      <c r="G120" s="23"/>
    </row>
    <row r="121" spans="7:7" x14ac:dyDescent="0.3">
      <c r="G121" s="23"/>
    </row>
    <row r="122" spans="7:7" x14ac:dyDescent="0.3">
      <c r="G122" s="23"/>
    </row>
    <row r="123" spans="7:7" x14ac:dyDescent="0.3">
      <c r="G123" s="23"/>
    </row>
    <row r="124" spans="7:7" x14ac:dyDescent="0.3">
      <c r="G124" s="23"/>
    </row>
    <row r="125" spans="7:7" x14ac:dyDescent="0.3">
      <c r="G125" s="23"/>
    </row>
    <row r="126" spans="7:7" x14ac:dyDescent="0.3">
      <c r="G126" s="23"/>
    </row>
    <row r="127" spans="7:7" x14ac:dyDescent="0.3">
      <c r="G127" s="23"/>
    </row>
    <row r="128" spans="7:7" x14ac:dyDescent="0.3">
      <c r="G128" s="23"/>
    </row>
    <row r="129" spans="7:7" x14ac:dyDescent="0.3">
      <c r="G129" s="23"/>
    </row>
    <row r="130" spans="7:7" x14ac:dyDescent="0.3">
      <c r="G130" s="23"/>
    </row>
    <row r="131" spans="7:7" x14ac:dyDescent="0.3">
      <c r="G131" s="23"/>
    </row>
    <row r="132" spans="7:7" x14ac:dyDescent="0.3">
      <c r="G132" s="23"/>
    </row>
    <row r="133" spans="7:7" x14ac:dyDescent="0.3">
      <c r="G133" s="23"/>
    </row>
    <row r="134" spans="7:7" x14ac:dyDescent="0.3">
      <c r="G134" s="23"/>
    </row>
    <row r="135" spans="7:7" x14ac:dyDescent="0.3">
      <c r="G135" s="23"/>
    </row>
    <row r="136" spans="7:7" x14ac:dyDescent="0.3">
      <c r="G136" s="23"/>
    </row>
    <row r="137" spans="7:7" x14ac:dyDescent="0.3">
      <c r="G137" s="23"/>
    </row>
    <row r="138" spans="7:7" x14ac:dyDescent="0.3">
      <c r="G138" s="23"/>
    </row>
    <row r="139" spans="7:7" x14ac:dyDescent="0.3">
      <c r="G139" s="23"/>
    </row>
    <row r="140" spans="7:7" x14ac:dyDescent="0.3">
      <c r="G140" s="23"/>
    </row>
    <row r="141" spans="7:7" x14ac:dyDescent="0.3">
      <c r="G141" s="23"/>
    </row>
    <row r="142" spans="7:7" x14ac:dyDescent="0.3">
      <c r="G142" s="23"/>
    </row>
    <row r="143" spans="7:7" x14ac:dyDescent="0.3">
      <c r="G143" s="23"/>
    </row>
    <row r="144" spans="7:7" x14ac:dyDescent="0.3">
      <c r="G144" s="23"/>
    </row>
    <row r="145" spans="7:7" x14ac:dyDescent="0.3">
      <c r="G145" s="23"/>
    </row>
    <row r="146" spans="7:7" x14ac:dyDescent="0.3">
      <c r="G146" s="23"/>
    </row>
    <row r="147" spans="7:7" x14ac:dyDescent="0.3">
      <c r="G147" s="23"/>
    </row>
    <row r="148" spans="7:7" x14ac:dyDescent="0.3">
      <c r="G148" s="23"/>
    </row>
    <row r="149" spans="7:7" x14ac:dyDescent="0.3">
      <c r="G149" s="23"/>
    </row>
    <row r="150" spans="7:7" x14ac:dyDescent="0.3">
      <c r="G150" s="23"/>
    </row>
    <row r="151" spans="7:7" x14ac:dyDescent="0.3">
      <c r="G151" s="23"/>
    </row>
    <row r="152" spans="7:7" x14ac:dyDescent="0.3">
      <c r="G152" s="23"/>
    </row>
    <row r="153" spans="7:7" x14ac:dyDescent="0.3">
      <c r="G153" s="23"/>
    </row>
    <row r="154" spans="7:7" x14ac:dyDescent="0.3">
      <c r="G154" s="23"/>
    </row>
    <row r="155" spans="7:7" x14ac:dyDescent="0.3">
      <c r="G155" s="23"/>
    </row>
    <row r="156" spans="7:7" x14ac:dyDescent="0.3">
      <c r="G156" s="23"/>
    </row>
    <row r="157" spans="7:7" x14ac:dyDescent="0.3">
      <c r="G157" s="23"/>
    </row>
    <row r="158" spans="7:7" x14ac:dyDescent="0.3">
      <c r="G158" s="23"/>
    </row>
    <row r="159" spans="7:7" x14ac:dyDescent="0.3">
      <c r="G159" s="23"/>
    </row>
    <row r="160" spans="7:7" x14ac:dyDescent="0.3">
      <c r="G160" s="23"/>
    </row>
    <row r="161" spans="7:7" x14ac:dyDescent="0.3">
      <c r="G161" s="23"/>
    </row>
    <row r="162" spans="7:7" x14ac:dyDescent="0.3">
      <c r="G162" s="23"/>
    </row>
    <row r="163" spans="7:7" x14ac:dyDescent="0.3">
      <c r="G163" s="23"/>
    </row>
    <row r="164" spans="7:7" x14ac:dyDescent="0.3">
      <c r="G164" s="23"/>
    </row>
    <row r="165" spans="7:7" x14ac:dyDescent="0.3">
      <c r="G165" s="23"/>
    </row>
    <row r="166" spans="7:7" x14ac:dyDescent="0.3">
      <c r="G166" s="23"/>
    </row>
    <row r="167" spans="7:7" x14ac:dyDescent="0.3">
      <c r="G167" s="23"/>
    </row>
    <row r="168" spans="7:7" x14ac:dyDescent="0.3">
      <c r="G168" s="23"/>
    </row>
    <row r="169" spans="7:7" x14ac:dyDescent="0.3">
      <c r="G169" s="23"/>
    </row>
    <row r="170" spans="7:7" x14ac:dyDescent="0.3">
      <c r="G170" s="23"/>
    </row>
    <row r="171" spans="7:7" x14ac:dyDescent="0.3">
      <c r="G171" s="23"/>
    </row>
    <row r="172" spans="7:7" x14ac:dyDescent="0.3">
      <c r="G172" s="23"/>
    </row>
    <row r="173" spans="7:7" x14ac:dyDescent="0.3">
      <c r="G173" s="23"/>
    </row>
    <row r="174" spans="7:7" x14ac:dyDescent="0.3">
      <c r="G174" s="23"/>
    </row>
    <row r="175" spans="7:7" x14ac:dyDescent="0.3">
      <c r="G175" s="23"/>
    </row>
    <row r="176" spans="7:7" x14ac:dyDescent="0.3">
      <c r="G176" s="23"/>
    </row>
    <row r="177" spans="7:7" x14ac:dyDescent="0.3">
      <c r="G177" s="23"/>
    </row>
    <row r="178" spans="7:7" x14ac:dyDescent="0.3">
      <c r="G178" s="23"/>
    </row>
    <row r="179" spans="7:7" x14ac:dyDescent="0.3">
      <c r="G179" s="23"/>
    </row>
    <row r="180" spans="7:7" x14ac:dyDescent="0.3">
      <c r="G180" s="23"/>
    </row>
    <row r="181" spans="7:7" x14ac:dyDescent="0.3">
      <c r="G181" s="23"/>
    </row>
  </sheetData>
  <mergeCells count="4">
    <mergeCell ref="A3:I3"/>
    <mergeCell ref="A4:I4"/>
    <mergeCell ref="A5:I5"/>
    <mergeCell ref="A6:I6"/>
  </mergeCells>
  <phoneticPr fontId="0" type="noConversion"/>
  <pageMargins left="0.75" right="0.75" top="1" bottom="0.5" header="0.5" footer="0.5"/>
  <pageSetup scale="96" orientation="portrait" r:id="rId1"/>
  <headerFooter alignWithMargins="0">
    <oddHeader xml:space="preserve">&amp;RSchedule No. 2
Sheet 2 of 3 
  </oddHeader>
  </headerFooter>
  <ignoredErrors>
    <ignoredError sqref="F28:H28 F12:H1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2:F13"/>
  <sheetViews>
    <sheetView zoomScale="90" zoomScaleNormal="90" workbookViewId="0">
      <selection activeCell="L42" sqref="L42"/>
    </sheetView>
  </sheetViews>
  <sheetFormatPr defaultColWidth="9.1796875" defaultRowHeight="13" x14ac:dyDescent="0.3"/>
  <cols>
    <col min="1" max="1" width="4" style="1" bestFit="1" customWidth="1"/>
    <col min="2" max="2" width="17.453125" style="1" bestFit="1" customWidth="1"/>
    <col min="3" max="4" width="9.1796875" style="1" bestFit="1" customWidth="1"/>
    <col min="5" max="5" width="8.54296875" style="1" bestFit="1" customWidth="1"/>
    <col min="6" max="6" width="10.54296875" style="1" bestFit="1" customWidth="1"/>
    <col min="7" max="16384" width="9.1796875" style="1"/>
  </cols>
  <sheetData>
    <row r="2" spans="1:6" x14ac:dyDescent="0.3">
      <c r="A2" s="108" t="s">
        <v>57</v>
      </c>
      <c r="B2" s="108"/>
      <c r="C2" s="108"/>
      <c r="D2" s="108"/>
      <c r="E2" s="108"/>
      <c r="F2" s="95"/>
    </row>
    <row r="3" spans="1:6" x14ac:dyDescent="0.3">
      <c r="A3" s="108" t="s">
        <v>58</v>
      </c>
      <c r="B3" s="108"/>
      <c r="C3" s="108"/>
      <c r="D3" s="108"/>
      <c r="E3" s="108"/>
      <c r="F3" s="95"/>
    </row>
    <row r="4" spans="1:6" x14ac:dyDescent="0.3">
      <c r="A4" s="112" t="s">
        <v>71</v>
      </c>
      <c r="B4" s="112"/>
      <c r="C4" s="112"/>
      <c r="D4" s="112"/>
      <c r="E4" s="112"/>
      <c r="F4" s="113"/>
    </row>
    <row r="5" spans="1:6" x14ac:dyDescent="0.3">
      <c r="A5" s="4" t="s">
        <v>52</v>
      </c>
      <c r="B5" s="7"/>
      <c r="C5" s="7"/>
      <c r="D5" s="7"/>
      <c r="E5" s="7"/>
      <c r="F5" s="7"/>
    </row>
    <row r="6" spans="1:6" x14ac:dyDescent="0.3">
      <c r="A6" s="3" t="s">
        <v>53</v>
      </c>
      <c r="B6" s="2" t="s">
        <v>59</v>
      </c>
      <c r="C6" s="96">
        <v>45290</v>
      </c>
      <c r="D6" s="96">
        <v>45322</v>
      </c>
      <c r="E6" s="96">
        <v>45351</v>
      </c>
      <c r="F6" s="2" t="s">
        <v>3</v>
      </c>
    </row>
    <row r="7" spans="1:6" x14ac:dyDescent="0.3">
      <c r="B7" s="2"/>
      <c r="C7" s="96"/>
      <c r="D7" s="96"/>
      <c r="E7" s="96"/>
      <c r="F7" s="2"/>
    </row>
    <row r="8" spans="1:6" x14ac:dyDescent="0.3">
      <c r="A8" s="4">
        <v>1</v>
      </c>
      <c r="B8" s="97" t="s">
        <v>60</v>
      </c>
      <c r="C8" s="98">
        <v>20635.560000000012</v>
      </c>
      <c r="D8" s="98">
        <v>19455.22</v>
      </c>
      <c r="E8" s="98">
        <v>14464.059999999998</v>
      </c>
      <c r="F8" s="98">
        <f>SUM(C8:E8)</f>
        <v>54554.840000000011</v>
      </c>
    </row>
    <row r="9" spans="1:6" x14ac:dyDescent="0.3">
      <c r="A9" s="4"/>
      <c r="B9" s="97"/>
      <c r="C9" s="114"/>
      <c r="D9" s="114"/>
      <c r="E9" s="114"/>
      <c r="F9" s="114"/>
    </row>
    <row r="10" spans="1:6" x14ac:dyDescent="0.3">
      <c r="A10" s="4">
        <v>2</v>
      </c>
      <c r="B10" s="11" t="s">
        <v>61</v>
      </c>
      <c r="C10" s="99">
        <v>24065.979999999996</v>
      </c>
      <c r="D10" s="99">
        <v>36157.409999999996</v>
      </c>
      <c r="E10" s="99">
        <v>31676.32</v>
      </c>
      <c r="F10" s="99">
        <f>SUM(C10:E10)</f>
        <v>91899.709999999992</v>
      </c>
    </row>
    <row r="11" spans="1:6" x14ac:dyDescent="0.3">
      <c r="A11" s="4"/>
      <c r="C11" s="34"/>
      <c r="D11" s="34"/>
      <c r="E11" s="34"/>
      <c r="F11" s="34"/>
    </row>
    <row r="12" spans="1:6" x14ac:dyDescent="0.3">
      <c r="A12" s="4">
        <f>A10+1</f>
        <v>3</v>
      </c>
      <c r="B12" s="11" t="s">
        <v>62</v>
      </c>
      <c r="C12" s="100">
        <f>C8-C10</f>
        <v>-3430.4199999999837</v>
      </c>
      <c r="D12" s="100">
        <f>D8-D10</f>
        <v>-16702.189999999995</v>
      </c>
      <c r="E12" s="100">
        <f>E8-E10</f>
        <v>-17212.260000000002</v>
      </c>
      <c r="F12" s="100">
        <f>F8-F10</f>
        <v>-37344.869999999981</v>
      </c>
    </row>
    <row r="13" spans="1:6" x14ac:dyDescent="0.3">
      <c r="A13" s="4"/>
      <c r="B13" s="11"/>
      <c r="C13" s="101"/>
      <c r="D13" s="101"/>
      <c r="E13" s="101"/>
      <c r="F13" s="101"/>
    </row>
  </sheetData>
  <mergeCells count="3">
    <mergeCell ref="A2:E2"/>
    <mergeCell ref="A3:E3"/>
    <mergeCell ref="A4:E4"/>
  </mergeCells>
  <phoneticPr fontId="0" type="noConversion"/>
  <printOptions horizontalCentered="1"/>
  <pageMargins left="0" right="0" top="0.5" bottom="0.5" header="0.5" footer="0.5"/>
  <pageSetup orientation="landscape" r:id="rId1"/>
  <headerFooter alignWithMargins="0">
    <oddHeader>&amp;RSchedule No. 2
Sheet 3 of 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ACA SUMMARY</vt:lpstr>
      <vt:lpstr>SS &amp; GSO</vt:lpstr>
      <vt:lpstr>Uncollectible ACA</vt:lpstr>
      <vt:lpstr>'ACA SUMMARY'!Print_Area</vt:lpstr>
      <vt:lpstr>'SS &amp; GSO'!Print_Area</vt:lpstr>
      <vt:lpstr>'Uncollectible ACA'!Print_Area</vt:lpstr>
      <vt:lpstr>'ACA SUMMARY'!Print_Titles</vt:lpstr>
    </vt:vector>
  </TitlesOfParts>
  <Company>NiSource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NiSource</dc:creator>
  <cp:lastModifiedBy>Black \ Linda \ E</cp:lastModifiedBy>
  <cp:lastPrinted>2024-04-30T02:01:53Z</cp:lastPrinted>
  <dcterms:created xsi:type="dcterms:W3CDTF">2006-07-28T14:45:22Z</dcterms:created>
  <dcterms:modified xsi:type="dcterms:W3CDTF">2024-04-30T02:02:51Z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4XLRetrievePerWS">
    <vt:lpwstr>Y</vt:lpwstr>
  </property>
  <property fmtid="{D5CDD505-2E9C-101B-9397-08002B2CF9AE}" pid="3" name="K4XLScatterRefresh">
    <vt:lpwstr>N</vt:lpwstr>
  </property>
  <property fmtid="{D5CDD505-2E9C-101B-9397-08002B2CF9AE}" pid="4" name="K4XLVersion">
    <vt:lpwstr>3.5.7.2796</vt:lpwstr>
  </property>
  <property fmtid="{D5CDD505-2E9C-101B-9397-08002B2CF9AE}" pid="5" name="K4XL KID">
    <vt:lpwstr/>
  </property>
  <property fmtid="{D5CDD505-2E9C-101B-9397-08002B2CF9AE}" pid="6" name="K4XL DBKID">
    <vt:lpwstr/>
  </property>
  <property fmtid="{D5CDD505-2E9C-101B-9397-08002B2CF9AE}" pid="7" name="SV_QUERY_LIST_4F35BF76-6C0D-4D9B-82B2-816C12CF3733">
    <vt:lpwstr>empty_477D106A-C0D6-4607-AEBD-E2C9D60EA279</vt:lpwstr>
  </property>
  <property fmtid="{D5CDD505-2E9C-101B-9397-08002B2CF9AE}" pid="8" name="SV_HIDDEN_GRID_QUERY_LIST_4F35BF76-6C0D-4D9B-82B2-816C12CF3733">
    <vt:lpwstr>empty_477D106A-C0D6-4607-AEBD-E2C9D60EA279</vt:lpwstr>
  </property>
</Properties>
</file>